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omments9.xml" ContentType="application/vnd.openxmlformats-officedocument.spreadsheetml.comments+xml"/>
  <Override PartName="/xl/charts/chart1.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1105" codeName="{00000000-0000-0000-0000-000000000000}"/>
  <workbookPr showInkAnnotation="0" codeName="ThisWorkbook" autoCompressPictures="0"/>
  <bookViews>
    <workbookView xWindow="0" yWindow="0" windowWidth="28800" windowHeight="16900" tabRatio="936" activeTab="1"/>
  </bookViews>
  <sheets>
    <sheet name="Vul_Ct" sheetId="99" r:id="rId1"/>
    <sheet name="Batch_List" sheetId="1" r:id="rId2"/>
    <sheet name="Help" sheetId="74" r:id="rId3"/>
    <sheet name="Tabulated" sheetId="97" r:id="rId4"/>
    <sheet name="Years" sheetId="9" r:id="rId5"/>
    <sheet name="Template_Index" sheetId="95" r:id="rId6"/>
    <sheet name="GaIn Index" sheetId="89" r:id="rId7"/>
    <sheet name="Adjust GaIn" sheetId="94" r:id="rId8"/>
    <sheet name="Read_Index" sheetId="73" r:id="rId9"/>
    <sheet name="Read_Economic" sheetId="85" r:id="rId10"/>
    <sheet name="Read_Govern" sheetId="86" r:id="rId11"/>
    <sheet name="Read_Social" sheetId="87" r:id="rId12"/>
    <sheet name="Vul_Index" sheetId="78" r:id="rId13"/>
    <sheet name="Vul_Index (2)" sheetId="98" r:id="rId14"/>
    <sheet name="Vul_Water" sheetId="80" r:id="rId15"/>
    <sheet name="Vul_Food" sheetId="82" r:id="rId16"/>
    <sheet name="Vul-Health" sheetId="83" r:id="rId17"/>
    <sheet name="Vul_Infra" sheetId="84" r:id="rId18"/>
    <sheet name="Vul_Exposure" sheetId="90" r:id="rId19"/>
    <sheet name="Vul_Sensit" sheetId="92" r:id="rId20"/>
    <sheet name="Vul_Capacity" sheetId="93" r:id="rId21"/>
    <sheet name="CoVariables" sheetId="27" r:id="rId22"/>
    <sheet name="Backups" sheetId="12" r:id="rId23"/>
    <sheet name="GapM" sheetId="13" r:id="rId24"/>
  </sheets>
  <externalReferences>
    <externalReference r:id="rId25"/>
  </externalReferences>
  <definedNames>
    <definedName name="ColDir">Batch_List!$J$2</definedName>
    <definedName name="ColFormat">Batch_List!$D$2</definedName>
    <definedName name="CountryRM">Batch_List!$O$2</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X197" i="98" l="1"/>
  <c r="Y197" i="98"/>
  <c r="W197" i="98"/>
  <c r="Z197" i="98"/>
  <c r="X6" i="98"/>
  <c r="Y6" i="98"/>
  <c r="W6" i="98"/>
  <c r="Z6" i="98"/>
  <c r="X7" i="98"/>
  <c r="Y7" i="98"/>
  <c r="Z7" i="98"/>
  <c r="X8" i="98"/>
  <c r="Y8" i="98"/>
  <c r="W8" i="98"/>
  <c r="Z8" i="98"/>
  <c r="X9" i="98"/>
  <c r="Y9" i="98"/>
  <c r="Z9" i="98"/>
  <c r="X10" i="98"/>
  <c r="Y10" i="98"/>
  <c r="W10" i="98"/>
  <c r="Z10" i="98"/>
  <c r="X11" i="98"/>
  <c r="Y11" i="98"/>
  <c r="Z11" i="98"/>
  <c r="X12" i="98"/>
  <c r="Y12" i="98"/>
  <c r="W12" i="98"/>
  <c r="Z12" i="98"/>
  <c r="X13" i="98"/>
  <c r="Y13" i="98"/>
  <c r="W13" i="98"/>
  <c r="Z13" i="98"/>
  <c r="X14" i="98"/>
  <c r="Y14" i="98"/>
  <c r="W14" i="98"/>
  <c r="Z14" i="98"/>
  <c r="X15" i="98"/>
  <c r="Y15" i="98"/>
  <c r="W15" i="98"/>
  <c r="Z15" i="98"/>
  <c r="X16" i="98"/>
  <c r="Y16" i="98"/>
  <c r="Z16" i="98"/>
  <c r="X17" i="98"/>
  <c r="Y17" i="98"/>
  <c r="Z17" i="98"/>
  <c r="X18" i="98"/>
  <c r="Y18" i="98"/>
  <c r="Z18" i="98"/>
  <c r="X19" i="98"/>
  <c r="Y19" i="98"/>
  <c r="W19" i="98"/>
  <c r="Z19" i="98"/>
  <c r="X20" i="98"/>
  <c r="Y20" i="98"/>
  <c r="W20" i="98"/>
  <c r="Z20" i="98"/>
  <c r="X21" i="98"/>
  <c r="Y21" i="98"/>
  <c r="Z21" i="98"/>
  <c r="X22" i="98"/>
  <c r="Y22" i="98"/>
  <c r="Z22" i="98"/>
  <c r="X23" i="98"/>
  <c r="Y23" i="98"/>
  <c r="W23" i="98"/>
  <c r="Z23" i="98"/>
  <c r="X24" i="98"/>
  <c r="Y24" i="98"/>
  <c r="W24" i="98"/>
  <c r="Z24" i="98"/>
  <c r="X25" i="98"/>
  <c r="Y25" i="98"/>
  <c r="W25" i="98"/>
  <c r="Z25" i="98"/>
  <c r="X26" i="98"/>
  <c r="Y26" i="98"/>
  <c r="W26" i="98"/>
  <c r="Z26" i="98"/>
  <c r="X27" i="98"/>
  <c r="Y27" i="98"/>
  <c r="Z27" i="98"/>
  <c r="X28" i="98"/>
  <c r="Y28" i="98"/>
  <c r="Z28" i="98"/>
  <c r="X29" i="98"/>
  <c r="Y29" i="98"/>
  <c r="W29" i="98"/>
  <c r="Z29" i="98"/>
  <c r="X30" i="98"/>
  <c r="Y30" i="98"/>
  <c r="W30" i="98"/>
  <c r="Z30" i="98"/>
  <c r="X31" i="98"/>
  <c r="Y31" i="98"/>
  <c r="W31" i="98"/>
  <c r="Z31" i="98"/>
  <c r="X32" i="98"/>
  <c r="Y32" i="98"/>
  <c r="W32" i="98"/>
  <c r="Z32" i="98"/>
  <c r="X33" i="98"/>
  <c r="Y33" i="98"/>
  <c r="W33" i="98"/>
  <c r="Z33" i="98"/>
  <c r="X34" i="98"/>
  <c r="Y34" i="98"/>
  <c r="W34" i="98"/>
  <c r="Z34" i="98"/>
  <c r="X35" i="98"/>
  <c r="Y35" i="98"/>
  <c r="W35" i="98"/>
  <c r="Z35" i="98"/>
  <c r="X36" i="98"/>
  <c r="Y36" i="98"/>
  <c r="W36" i="98"/>
  <c r="Z36" i="98"/>
  <c r="X37" i="98"/>
  <c r="Y37" i="98"/>
  <c r="W37" i="98"/>
  <c r="Z37" i="98"/>
  <c r="X38" i="98"/>
  <c r="Y38" i="98"/>
  <c r="W38" i="98"/>
  <c r="Z38" i="98"/>
  <c r="X39" i="98"/>
  <c r="Y39" i="98"/>
  <c r="W39" i="98"/>
  <c r="Z39" i="98"/>
  <c r="X40" i="98"/>
  <c r="Y40" i="98"/>
  <c r="Z40" i="98"/>
  <c r="X41" i="98"/>
  <c r="Y41" i="98"/>
  <c r="W41" i="98"/>
  <c r="Z41" i="98"/>
  <c r="X42" i="98"/>
  <c r="Y42" i="98"/>
  <c r="Z42" i="98"/>
  <c r="X43" i="98"/>
  <c r="Y43" i="98"/>
  <c r="W43" i="98"/>
  <c r="Z43" i="98"/>
  <c r="X44" i="98"/>
  <c r="Y44" i="98"/>
  <c r="W44" i="98"/>
  <c r="Z44" i="98"/>
  <c r="X45" i="98"/>
  <c r="Y45" i="98"/>
  <c r="Z45" i="98"/>
  <c r="X46" i="98"/>
  <c r="Y46" i="98"/>
  <c r="W46" i="98"/>
  <c r="Z46" i="98"/>
  <c r="X47" i="98"/>
  <c r="Y47" i="98"/>
  <c r="W47" i="98"/>
  <c r="Z47" i="98"/>
  <c r="X48" i="98"/>
  <c r="Y48" i="98"/>
  <c r="W48" i="98"/>
  <c r="Z48" i="98"/>
  <c r="X49" i="98"/>
  <c r="Y49" i="98"/>
  <c r="Z49" i="98"/>
  <c r="X50" i="98"/>
  <c r="Y50" i="98"/>
  <c r="Z50" i="98"/>
  <c r="X51" i="98"/>
  <c r="Y51" i="98"/>
  <c r="Z51" i="98"/>
  <c r="X52" i="98"/>
  <c r="Y52" i="98"/>
  <c r="W52" i="98"/>
  <c r="Z52" i="98"/>
  <c r="X53" i="98"/>
  <c r="Y53" i="98"/>
  <c r="Z53" i="98"/>
  <c r="X54" i="98"/>
  <c r="Y54" i="98"/>
  <c r="Z54" i="98"/>
  <c r="X55" i="98"/>
  <c r="Y55" i="98"/>
  <c r="W55" i="98"/>
  <c r="Z55" i="98"/>
  <c r="X56" i="98"/>
  <c r="Y56" i="98"/>
  <c r="W56" i="98"/>
  <c r="Z56" i="98"/>
  <c r="X57" i="98"/>
  <c r="Y57" i="98"/>
  <c r="W57" i="98"/>
  <c r="Z57" i="98"/>
  <c r="X58" i="98"/>
  <c r="Y58" i="98"/>
  <c r="W58" i="98"/>
  <c r="Z58" i="98"/>
  <c r="X59" i="98"/>
  <c r="Y59" i="98"/>
  <c r="W59" i="98"/>
  <c r="Z59" i="98"/>
  <c r="X60" i="98"/>
  <c r="Y60" i="98"/>
  <c r="Z60" i="98"/>
  <c r="X61" i="98"/>
  <c r="Y61" i="98"/>
  <c r="W61" i="98"/>
  <c r="Z61" i="98"/>
  <c r="X62" i="98"/>
  <c r="Y62" i="98"/>
  <c r="W62" i="98"/>
  <c r="Z62" i="98"/>
  <c r="X63" i="98"/>
  <c r="Y63" i="98"/>
  <c r="W63" i="98"/>
  <c r="Z63" i="98"/>
  <c r="X64" i="98"/>
  <c r="Y64" i="98"/>
  <c r="Z64" i="98"/>
  <c r="X65" i="98"/>
  <c r="Y65" i="98"/>
  <c r="W65" i="98"/>
  <c r="Z65" i="98"/>
  <c r="X66" i="98"/>
  <c r="Y66" i="98"/>
  <c r="W66" i="98"/>
  <c r="Z66" i="98"/>
  <c r="X67" i="98"/>
  <c r="Y67" i="98"/>
  <c r="W67" i="98"/>
  <c r="Z67" i="98"/>
  <c r="X68" i="98"/>
  <c r="Y68" i="98"/>
  <c r="W68" i="98"/>
  <c r="Z68" i="98"/>
  <c r="X69" i="98"/>
  <c r="Y69" i="98"/>
  <c r="W69" i="98"/>
  <c r="Z69" i="98"/>
  <c r="X70" i="98"/>
  <c r="Y70" i="98"/>
  <c r="W70" i="98"/>
  <c r="Z70" i="98"/>
  <c r="X71" i="98"/>
  <c r="Y71" i="98"/>
  <c r="Z71" i="98"/>
  <c r="X72" i="98"/>
  <c r="Y72" i="98"/>
  <c r="Z72" i="98"/>
  <c r="X73" i="98"/>
  <c r="Y73" i="98"/>
  <c r="W73" i="98"/>
  <c r="Z73" i="98"/>
  <c r="X74" i="98"/>
  <c r="Y74" i="98"/>
  <c r="Z74" i="98"/>
  <c r="X75" i="98"/>
  <c r="Y75" i="98"/>
  <c r="W75" i="98"/>
  <c r="Z75" i="98"/>
  <c r="X76" i="98"/>
  <c r="Y76" i="98"/>
  <c r="Z76" i="98"/>
  <c r="X77" i="98"/>
  <c r="Y77" i="98"/>
  <c r="W77" i="98"/>
  <c r="Z77" i="98"/>
  <c r="X78" i="98"/>
  <c r="Y78" i="98"/>
  <c r="W78" i="98"/>
  <c r="Z78" i="98"/>
  <c r="X79" i="98"/>
  <c r="Y79" i="98"/>
  <c r="W79" i="98"/>
  <c r="Z79" i="98"/>
  <c r="X80" i="98"/>
  <c r="Y80" i="98"/>
  <c r="Z80" i="98"/>
  <c r="X81" i="98"/>
  <c r="Y81" i="98"/>
  <c r="W81" i="98"/>
  <c r="Z81" i="98"/>
  <c r="X82" i="98"/>
  <c r="Y82" i="98"/>
  <c r="W82" i="98"/>
  <c r="Z82" i="98"/>
  <c r="X83" i="98"/>
  <c r="Y83" i="98"/>
  <c r="W83" i="98"/>
  <c r="Z83" i="98"/>
  <c r="X84" i="98"/>
  <c r="Y84" i="98"/>
  <c r="W84" i="98"/>
  <c r="Z84" i="98"/>
  <c r="X85" i="98"/>
  <c r="Y85" i="98"/>
  <c r="W85" i="98"/>
  <c r="Z85" i="98"/>
  <c r="X86" i="98"/>
  <c r="Y86" i="98"/>
  <c r="W86" i="98"/>
  <c r="Z86" i="98"/>
  <c r="X87" i="98"/>
  <c r="Y87" i="98"/>
  <c r="W87" i="98"/>
  <c r="Z87" i="98"/>
  <c r="X88" i="98"/>
  <c r="Y88" i="98"/>
  <c r="Z88" i="98"/>
  <c r="X89" i="98"/>
  <c r="Y89" i="98"/>
  <c r="W89" i="98"/>
  <c r="Z89" i="98"/>
  <c r="X90" i="98"/>
  <c r="Y90" i="98"/>
  <c r="Z90" i="98"/>
  <c r="X91" i="98"/>
  <c r="Y91" i="98"/>
  <c r="W91" i="98"/>
  <c r="Z91" i="98"/>
  <c r="X92" i="98"/>
  <c r="Y92" i="98"/>
  <c r="Z92" i="98"/>
  <c r="X93" i="98"/>
  <c r="Y93" i="98"/>
  <c r="W93" i="98"/>
  <c r="Z93" i="98"/>
  <c r="X94" i="98"/>
  <c r="Y94" i="98"/>
  <c r="W94" i="98"/>
  <c r="Z94" i="98"/>
  <c r="X95" i="98"/>
  <c r="Y95" i="98"/>
  <c r="W95" i="98"/>
  <c r="Z95" i="98"/>
  <c r="X96" i="98"/>
  <c r="Y96" i="98"/>
  <c r="Z96" i="98"/>
  <c r="X97" i="98"/>
  <c r="Y97" i="98"/>
  <c r="Z97" i="98"/>
  <c r="X98" i="98"/>
  <c r="Y98" i="98"/>
  <c r="W98" i="98"/>
  <c r="Z98" i="98"/>
  <c r="X99" i="98"/>
  <c r="Y99" i="98"/>
  <c r="W99" i="98"/>
  <c r="Z99" i="98"/>
  <c r="X100" i="98"/>
  <c r="Y100" i="98"/>
  <c r="Z100" i="98"/>
  <c r="X101" i="98"/>
  <c r="Y101" i="98"/>
  <c r="Z101" i="98"/>
  <c r="X102" i="98"/>
  <c r="Y102" i="98"/>
  <c r="W102" i="98"/>
  <c r="Z102" i="98"/>
  <c r="X103" i="98"/>
  <c r="Y103" i="98"/>
  <c r="W103" i="98"/>
  <c r="Z103" i="98"/>
  <c r="X104" i="98"/>
  <c r="Y104" i="98"/>
  <c r="Z104" i="98"/>
  <c r="X105" i="98"/>
  <c r="Y105" i="98"/>
  <c r="W105" i="98"/>
  <c r="Z105" i="98"/>
  <c r="X106" i="98"/>
  <c r="Y106" i="98"/>
  <c r="Z106" i="98"/>
  <c r="X107" i="98"/>
  <c r="Y107" i="98"/>
  <c r="W107" i="98"/>
  <c r="Z107" i="98"/>
  <c r="X108" i="98"/>
  <c r="Y108" i="98"/>
  <c r="W108" i="98"/>
  <c r="Z108" i="98"/>
  <c r="X109" i="98"/>
  <c r="Y109" i="98"/>
  <c r="W109" i="98"/>
  <c r="Z109" i="98"/>
  <c r="X110" i="98"/>
  <c r="Y110" i="98"/>
  <c r="W110" i="98"/>
  <c r="Z110" i="98"/>
  <c r="X111" i="98"/>
  <c r="Y111" i="98"/>
  <c r="W111" i="98"/>
  <c r="Z111" i="98"/>
  <c r="X112" i="98"/>
  <c r="Y112" i="98"/>
  <c r="W112" i="98"/>
  <c r="Z112" i="98"/>
  <c r="X113" i="98"/>
  <c r="Y113" i="98"/>
  <c r="W113" i="98"/>
  <c r="Z113" i="98"/>
  <c r="X114" i="98"/>
  <c r="Y114" i="98"/>
  <c r="W114" i="98"/>
  <c r="Z114" i="98"/>
  <c r="X115" i="98"/>
  <c r="Y115" i="98"/>
  <c r="W115" i="98"/>
  <c r="Z115" i="98"/>
  <c r="X116" i="98"/>
  <c r="Y116" i="98"/>
  <c r="W116" i="98"/>
  <c r="Z116" i="98"/>
  <c r="X117" i="98"/>
  <c r="Y117" i="98"/>
  <c r="W117" i="98"/>
  <c r="Z117" i="98"/>
  <c r="X118" i="98"/>
  <c r="Y118" i="98"/>
  <c r="W118" i="98"/>
  <c r="Z118" i="98"/>
  <c r="X119" i="98"/>
  <c r="Y119" i="98"/>
  <c r="Z119" i="98"/>
  <c r="X120" i="98"/>
  <c r="Y120" i="98"/>
  <c r="Z120" i="98"/>
  <c r="X121" i="98"/>
  <c r="Y121" i="98"/>
  <c r="Z121" i="98"/>
  <c r="X122" i="98"/>
  <c r="Y122" i="98"/>
  <c r="Z122" i="98"/>
  <c r="X123" i="98"/>
  <c r="Y123" i="98"/>
  <c r="W123" i="98"/>
  <c r="Z123" i="98"/>
  <c r="X124" i="98"/>
  <c r="Y124" i="98"/>
  <c r="W124" i="98"/>
  <c r="Z124" i="98"/>
  <c r="X125" i="98"/>
  <c r="Y125" i="98"/>
  <c r="W125" i="98"/>
  <c r="Z125" i="98"/>
  <c r="X126" i="98"/>
  <c r="Y126" i="98"/>
  <c r="W126" i="98"/>
  <c r="Z126" i="98"/>
  <c r="X127" i="98"/>
  <c r="Y127" i="98"/>
  <c r="Z127" i="98"/>
  <c r="X128" i="98"/>
  <c r="Y128" i="98"/>
  <c r="W128" i="98"/>
  <c r="Z128" i="98"/>
  <c r="X129" i="98"/>
  <c r="Y129" i="98"/>
  <c r="W129" i="98"/>
  <c r="Z129" i="98"/>
  <c r="X130" i="98"/>
  <c r="Y130" i="98"/>
  <c r="Z130" i="98"/>
  <c r="X131" i="98"/>
  <c r="Y131" i="98"/>
  <c r="W131" i="98"/>
  <c r="Z131" i="98"/>
  <c r="X132" i="98"/>
  <c r="Y132" i="98"/>
  <c r="W132" i="98"/>
  <c r="Z132" i="98"/>
  <c r="X133" i="98"/>
  <c r="Y133" i="98"/>
  <c r="W133" i="98"/>
  <c r="Z133" i="98"/>
  <c r="X134" i="98"/>
  <c r="Y134" i="98"/>
  <c r="W134" i="98"/>
  <c r="Z134" i="98"/>
  <c r="X135" i="98"/>
  <c r="Y135" i="98"/>
  <c r="W135" i="98"/>
  <c r="Z135" i="98"/>
  <c r="X136" i="98"/>
  <c r="Y136" i="98"/>
  <c r="W136" i="98"/>
  <c r="Z136" i="98"/>
  <c r="X137" i="98"/>
  <c r="Y137" i="98"/>
  <c r="W137" i="98"/>
  <c r="Z137" i="98"/>
  <c r="X138" i="98"/>
  <c r="Y138" i="98"/>
  <c r="W138" i="98"/>
  <c r="Z138" i="98"/>
  <c r="X139" i="98"/>
  <c r="Y139" i="98"/>
  <c r="W139" i="98"/>
  <c r="Z139" i="98"/>
  <c r="X140" i="98"/>
  <c r="Y140" i="98"/>
  <c r="W140" i="98"/>
  <c r="Z140" i="98"/>
  <c r="X141" i="98"/>
  <c r="Y141" i="98"/>
  <c r="W141" i="98"/>
  <c r="Z141" i="98"/>
  <c r="X142" i="98"/>
  <c r="Y142" i="98"/>
  <c r="W142" i="98"/>
  <c r="Z142" i="98"/>
  <c r="X143" i="98"/>
  <c r="Y143" i="98"/>
  <c r="Z143" i="98"/>
  <c r="X144" i="98"/>
  <c r="Y144" i="98"/>
  <c r="W144" i="98"/>
  <c r="Z144" i="98"/>
  <c r="X145" i="98"/>
  <c r="Y145" i="98"/>
  <c r="W145" i="98"/>
  <c r="Z145" i="98"/>
  <c r="X146" i="98"/>
  <c r="Y146" i="98"/>
  <c r="W146" i="98"/>
  <c r="Z146" i="98"/>
  <c r="X147" i="98"/>
  <c r="Y147" i="98"/>
  <c r="W147" i="98"/>
  <c r="Z147" i="98"/>
  <c r="X148" i="98"/>
  <c r="Y148" i="98"/>
  <c r="W148" i="98"/>
  <c r="Z148" i="98"/>
  <c r="X149" i="98"/>
  <c r="Y149" i="98"/>
  <c r="Z149" i="98"/>
  <c r="X150" i="98"/>
  <c r="Y150" i="98"/>
  <c r="W150" i="98"/>
  <c r="Z150" i="98"/>
  <c r="X151" i="98"/>
  <c r="Y151" i="98"/>
  <c r="W151" i="98"/>
  <c r="Z151" i="98"/>
  <c r="X152" i="98"/>
  <c r="Y152" i="98"/>
  <c r="Z152" i="98"/>
  <c r="X153" i="98"/>
  <c r="Y153" i="98"/>
  <c r="W153" i="98"/>
  <c r="Z153" i="98"/>
  <c r="X154" i="98"/>
  <c r="Y154" i="98"/>
  <c r="W154" i="98"/>
  <c r="Z154" i="98"/>
  <c r="X155" i="98"/>
  <c r="Y155" i="98"/>
  <c r="Z155" i="98"/>
  <c r="X156" i="98"/>
  <c r="Y156" i="98"/>
  <c r="W156" i="98"/>
  <c r="Z156" i="98"/>
  <c r="X157" i="98"/>
  <c r="Y157" i="98"/>
  <c r="W157" i="98"/>
  <c r="Z157" i="98"/>
  <c r="X158" i="98"/>
  <c r="Y158" i="98"/>
  <c r="W158" i="98"/>
  <c r="Z158" i="98"/>
  <c r="X159" i="98"/>
  <c r="Y159" i="98"/>
  <c r="W159" i="98"/>
  <c r="Z159" i="98"/>
  <c r="X160" i="98"/>
  <c r="Y160" i="98"/>
  <c r="W160" i="98"/>
  <c r="Z160" i="98"/>
  <c r="X161" i="98"/>
  <c r="Y161" i="98"/>
  <c r="Z161" i="98"/>
  <c r="X162" i="98"/>
  <c r="Y162" i="98"/>
  <c r="W162" i="98"/>
  <c r="Z162" i="98"/>
  <c r="X163" i="98"/>
  <c r="Y163" i="98"/>
  <c r="Z163" i="98"/>
  <c r="X164" i="98"/>
  <c r="Y164" i="98"/>
  <c r="W164" i="98"/>
  <c r="Z164" i="98"/>
  <c r="X165" i="98"/>
  <c r="Y165" i="98"/>
  <c r="W165" i="98"/>
  <c r="Z165" i="98"/>
  <c r="X166" i="98"/>
  <c r="Y166" i="98"/>
  <c r="Z166" i="98"/>
  <c r="X167" i="98"/>
  <c r="Y167" i="98"/>
  <c r="W167" i="98"/>
  <c r="Z167" i="98"/>
  <c r="X168" i="98"/>
  <c r="Y168" i="98"/>
  <c r="Z168" i="98"/>
  <c r="X169" i="98"/>
  <c r="Y169" i="98"/>
  <c r="W169" i="98"/>
  <c r="Z169" i="98"/>
  <c r="X170" i="98"/>
  <c r="Y170" i="98"/>
  <c r="W170" i="98"/>
  <c r="Z170" i="98"/>
  <c r="X171" i="98"/>
  <c r="Y171" i="98"/>
  <c r="W171" i="98"/>
  <c r="Z171" i="98"/>
  <c r="X172" i="98"/>
  <c r="Y172" i="98"/>
  <c r="W172" i="98"/>
  <c r="Z172" i="98"/>
  <c r="X173" i="98"/>
  <c r="Y173" i="98"/>
  <c r="Z173" i="98"/>
  <c r="X174" i="98"/>
  <c r="Y174" i="98"/>
  <c r="Z174" i="98"/>
  <c r="X175" i="98"/>
  <c r="Y175" i="98"/>
  <c r="Z175" i="98"/>
  <c r="X176" i="98"/>
  <c r="Y176" i="98"/>
  <c r="Z176" i="98"/>
  <c r="X177" i="98"/>
  <c r="Y177" i="98"/>
  <c r="Z177" i="98"/>
  <c r="X178" i="98"/>
  <c r="Y178" i="98"/>
  <c r="W178" i="98"/>
  <c r="Z178" i="98"/>
  <c r="X179" i="98"/>
  <c r="Y179" i="98"/>
  <c r="Z179" i="98"/>
  <c r="X180" i="98"/>
  <c r="Y180" i="98"/>
  <c r="Z180" i="98"/>
  <c r="X181" i="98"/>
  <c r="Y181" i="98"/>
  <c r="Z181" i="98"/>
  <c r="X182" i="98"/>
  <c r="Y182" i="98"/>
  <c r="W182" i="98"/>
  <c r="Z182" i="98"/>
  <c r="X183" i="98"/>
  <c r="Y183" i="98"/>
  <c r="Z183" i="98"/>
  <c r="X184" i="98"/>
  <c r="Y184" i="98"/>
  <c r="Z184" i="98"/>
  <c r="X185" i="98"/>
  <c r="Y185" i="98"/>
  <c r="W185" i="98"/>
  <c r="Z185" i="98"/>
  <c r="X186" i="98"/>
  <c r="Y186" i="98"/>
  <c r="Z186" i="98"/>
  <c r="X187" i="98"/>
  <c r="Y187" i="98"/>
  <c r="W187" i="98"/>
  <c r="Z187" i="98"/>
  <c r="X188" i="98"/>
  <c r="Y188" i="98"/>
  <c r="Z188" i="98"/>
  <c r="X189" i="98"/>
  <c r="Y189" i="98"/>
  <c r="W189" i="98"/>
  <c r="Z189" i="98"/>
  <c r="X190" i="98"/>
  <c r="Y190" i="98"/>
  <c r="W190" i="98"/>
  <c r="Z190" i="98"/>
  <c r="X191" i="98"/>
  <c r="Y191" i="98"/>
  <c r="W191" i="98"/>
  <c r="Z191" i="98"/>
  <c r="X192" i="98"/>
  <c r="Y192" i="98"/>
  <c r="W192" i="98"/>
  <c r="Z192" i="98"/>
  <c r="X193" i="98"/>
  <c r="Y193" i="98"/>
  <c r="W193" i="98"/>
  <c r="Z193" i="98"/>
  <c r="X194" i="98"/>
  <c r="Y194" i="98"/>
  <c r="W194" i="98"/>
  <c r="Z194" i="98"/>
  <c r="X195" i="98"/>
  <c r="Y195" i="98"/>
  <c r="W195" i="98"/>
  <c r="Z195" i="98"/>
  <c r="X196" i="98"/>
  <c r="Y196" i="98"/>
  <c r="Z196" i="98"/>
  <c r="AA197" i="98"/>
  <c r="V197" i="98"/>
  <c r="AA196" i="98"/>
  <c r="W196" i="98"/>
  <c r="V196" i="98"/>
  <c r="AA195" i="98"/>
  <c r="V195" i="98"/>
  <c r="AA194" i="98"/>
  <c r="V194" i="98"/>
  <c r="AA193" i="98"/>
  <c r="V193" i="98"/>
  <c r="AA192" i="98"/>
  <c r="V192" i="98"/>
  <c r="AA191" i="98"/>
  <c r="V191" i="98"/>
  <c r="AA190" i="98"/>
  <c r="V190" i="98"/>
  <c r="AA189" i="98"/>
  <c r="V189" i="98"/>
  <c r="AA188" i="98"/>
  <c r="W188" i="98"/>
  <c r="V188" i="98"/>
  <c r="AA187" i="98"/>
  <c r="V187" i="98"/>
  <c r="AA186" i="98"/>
  <c r="W186" i="98"/>
  <c r="V186" i="98"/>
  <c r="AA185" i="98"/>
  <c r="V185" i="98"/>
  <c r="AA184" i="98"/>
  <c r="W184" i="98"/>
  <c r="V184" i="98"/>
  <c r="AA183" i="98"/>
  <c r="W183" i="98"/>
  <c r="V183" i="98"/>
  <c r="AA182" i="98"/>
  <c r="V182" i="98"/>
  <c r="AA181" i="98"/>
  <c r="W181" i="98"/>
  <c r="V181" i="98"/>
  <c r="AA180" i="98"/>
  <c r="W180" i="98"/>
  <c r="V180" i="98"/>
  <c r="AA179" i="98"/>
  <c r="W179" i="98"/>
  <c r="V179" i="98"/>
  <c r="AA178" i="98"/>
  <c r="V178" i="98"/>
  <c r="AA177" i="98"/>
  <c r="W177" i="98"/>
  <c r="V177" i="98"/>
  <c r="AA176" i="98"/>
  <c r="W176" i="98"/>
  <c r="V176" i="98"/>
  <c r="AA175" i="98"/>
  <c r="W175" i="98"/>
  <c r="V175" i="98"/>
  <c r="AA174" i="98"/>
  <c r="W174" i="98"/>
  <c r="V174" i="98"/>
  <c r="AA173" i="98"/>
  <c r="W173" i="98"/>
  <c r="V173" i="98"/>
  <c r="AA172" i="98"/>
  <c r="V172" i="98"/>
  <c r="AA171" i="98"/>
  <c r="V171" i="98"/>
  <c r="AA170" i="98"/>
  <c r="V170" i="98"/>
  <c r="AA169" i="98"/>
  <c r="V169" i="98"/>
  <c r="AA168" i="98"/>
  <c r="W168" i="98"/>
  <c r="V168" i="98"/>
  <c r="AA167" i="98"/>
  <c r="V167" i="98"/>
  <c r="AA166" i="98"/>
  <c r="W166" i="98"/>
  <c r="V166" i="98"/>
  <c r="AA165" i="98"/>
  <c r="V165" i="98"/>
  <c r="AA164" i="98"/>
  <c r="V164" i="98"/>
  <c r="AA163" i="98"/>
  <c r="W163" i="98"/>
  <c r="V163" i="98"/>
  <c r="AA162" i="98"/>
  <c r="V162" i="98"/>
  <c r="AA161" i="98"/>
  <c r="W161" i="98"/>
  <c r="V161" i="98"/>
  <c r="AA160" i="98"/>
  <c r="V160" i="98"/>
  <c r="AA159" i="98"/>
  <c r="V159" i="98"/>
  <c r="AA158" i="98"/>
  <c r="V158" i="98"/>
  <c r="AA157" i="98"/>
  <c r="V157" i="98"/>
  <c r="AA156" i="98"/>
  <c r="V156" i="98"/>
  <c r="AA155" i="98"/>
  <c r="W155" i="98"/>
  <c r="V155" i="98"/>
  <c r="AA154" i="98"/>
  <c r="V154" i="98"/>
  <c r="AA153" i="98"/>
  <c r="V153" i="98"/>
  <c r="AA152" i="98"/>
  <c r="W152" i="98"/>
  <c r="V152" i="98"/>
  <c r="AA151" i="98"/>
  <c r="V151" i="98"/>
  <c r="AA150" i="98"/>
  <c r="V150" i="98"/>
  <c r="AA149" i="98"/>
  <c r="W149" i="98"/>
  <c r="V149" i="98"/>
  <c r="AA148" i="98"/>
  <c r="V148" i="98"/>
  <c r="AA147" i="98"/>
  <c r="V147" i="98"/>
  <c r="AA146" i="98"/>
  <c r="V146" i="98"/>
  <c r="AA145" i="98"/>
  <c r="V145" i="98"/>
  <c r="AA144" i="98"/>
  <c r="V144" i="98"/>
  <c r="AA143" i="98"/>
  <c r="W143" i="98"/>
  <c r="V143" i="98"/>
  <c r="AA142" i="98"/>
  <c r="V142" i="98"/>
  <c r="AA141" i="98"/>
  <c r="V141" i="98"/>
  <c r="AA140" i="98"/>
  <c r="V140" i="98"/>
  <c r="AA139" i="98"/>
  <c r="V139" i="98"/>
  <c r="AA138" i="98"/>
  <c r="V138" i="98"/>
  <c r="AA137" i="98"/>
  <c r="V137" i="98"/>
  <c r="AA136" i="98"/>
  <c r="V136" i="98"/>
  <c r="AA135" i="98"/>
  <c r="V135" i="98"/>
  <c r="AA134" i="98"/>
  <c r="V134" i="98"/>
  <c r="AA133" i="98"/>
  <c r="V133" i="98"/>
  <c r="AA132" i="98"/>
  <c r="V132" i="98"/>
  <c r="AA131" i="98"/>
  <c r="V131" i="98"/>
  <c r="AA130" i="98"/>
  <c r="W130" i="98"/>
  <c r="V130" i="98"/>
  <c r="AA129" i="98"/>
  <c r="V129" i="98"/>
  <c r="AA128" i="98"/>
  <c r="V128" i="98"/>
  <c r="AA127" i="98"/>
  <c r="W127" i="98"/>
  <c r="V127" i="98"/>
  <c r="AA126" i="98"/>
  <c r="V126" i="98"/>
  <c r="AA125" i="98"/>
  <c r="V125" i="98"/>
  <c r="AA124" i="98"/>
  <c r="V124" i="98"/>
  <c r="AA123" i="98"/>
  <c r="V123" i="98"/>
  <c r="AA122" i="98"/>
  <c r="W122" i="98"/>
  <c r="V122" i="98"/>
  <c r="AA121" i="98"/>
  <c r="W121" i="98"/>
  <c r="V121" i="98"/>
  <c r="AA120" i="98"/>
  <c r="W120" i="98"/>
  <c r="V120" i="98"/>
  <c r="AA119" i="98"/>
  <c r="W119" i="98"/>
  <c r="V119" i="98"/>
  <c r="AA118" i="98"/>
  <c r="V118" i="98"/>
  <c r="AA117" i="98"/>
  <c r="V117" i="98"/>
  <c r="AA116" i="98"/>
  <c r="V116" i="98"/>
  <c r="AA115" i="98"/>
  <c r="V115" i="98"/>
  <c r="AA114" i="98"/>
  <c r="V114" i="98"/>
  <c r="AA113" i="98"/>
  <c r="V113" i="98"/>
  <c r="AA112" i="98"/>
  <c r="V112" i="98"/>
  <c r="AA111" i="98"/>
  <c r="V111" i="98"/>
  <c r="AA110" i="98"/>
  <c r="V110" i="98"/>
  <c r="AA109" i="98"/>
  <c r="V109" i="98"/>
  <c r="AA108" i="98"/>
  <c r="V108" i="98"/>
  <c r="AA107" i="98"/>
  <c r="V107" i="98"/>
  <c r="AA106" i="98"/>
  <c r="W106" i="98"/>
  <c r="V106" i="98"/>
  <c r="AA105" i="98"/>
  <c r="V105" i="98"/>
  <c r="AA104" i="98"/>
  <c r="W104" i="98"/>
  <c r="V104" i="98"/>
  <c r="AA103" i="98"/>
  <c r="V103" i="98"/>
  <c r="AA102" i="98"/>
  <c r="V102" i="98"/>
  <c r="AA101" i="98"/>
  <c r="W101" i="98"/>
  <c r="V101" i="98"/>
  <c r="AA100" i="98"/>
  <c r="W100" i="98"/>
  <c r="V100" i="98"/>
  <c r="AA99" i="98"/>
  <c r="V99" i="98"/>
  <c r="AA98" i="98"/>
  <c r="V98" i="98"/>
  <c r="AA97" i="98"/>
  <c r="W97" i="98"/>
  <c r="V97" i="98"/>
  <c r="AA96" i="98"/>
  <c r="W96" i="98"/>
  <c r="V96" i="98"/>
  <c r="AA95" i="98"/>
  <c r="V95" i="98"/>
  <c r="AA94" i="98"/>
  <c r="V94" i="98"/>
  <c r="AA93" i="98"/>
  <c r="V93" i="98"/>
  <c r="AA92" i="98"/>
  <c r="W92" i="98"/>
  <c r="V92" i="98"/>
  <c r="AA91" i="98"/>
  <c r="V91" i="98"/>
  <c r="AA90" i="98"/>
  <c r="W90" i="98"/>
  <c r="V90" i="98"/>
  <c r="AA89" i="98"/>
  <c r="V89" i="98"/>
  <c r="AA88" i="98"/>
  <c r="W88" i="98"/>
  <c r="V88" i="98"/>
  <c r="AA87" i="98"/>
  <c r="V87" i="98"/>
  <c r="AA86" i="98"/>
  <c r="V86" i="98"/>
  <c r="AA85" i="98"/>
  <c r="V85" i="98"/>
  <c r="AA84" i="98"/>
  <c r="V84" i="98"/>
  <c r="AA83" i="98"/>
  <c r="V83" i="98"/>
  <c r="AA82" i="98"/>
  <c r="V82" i="98"/>
  <c r="AA81" i="98"/>
  <c r="V81" i="98"/>
  <c r="AA80" i="98"/>
  <c r="W80" i="98"/>
  <c r="V80" i="98"/>
  <c r="AA79" i="98"/>
  <c r="V79" i="98"/>
  <c r="AA78" i="98"/>
  <c r="V78" i="98"/>
  <c r="AA77" i="98"/>
  <c r="V77" i="98"/>
  <c r="AA76" i="98"/>
  <c r="W76" i="98"/>
  <c r="V76" i="98"/>
  <c r="AA75" i="98"/>
  <c r="V75" i="98"/>
  <c r="AA74" i="98"/>
  <c r="W74" i="98"/>
  <c r="V74" i="98"/>
  <c r="AA73" i="98"/>
  <c r="V73" i="98"/>
  <c r="AA72" i="98"/>
  <c r="W72" i="98"/>
  <c r="V72" i="98"/>
  <c r="AA71" i="98"/>
  <c r="W71" i="98"/>
  <c r="V71" i="98"/>
  <c r="AA70" i="98"/>
  <c r="V70" i="98"/>
  <c r="AA69" i="98"/>
  <c r="V69" i="98"/>
  <c r="AA68" i="98"/>
  <c r="V68" i="98"/>
  <c r="AA67" i="98"/>
  <c r="V67" i="98"/>
  <c r="AA66" i="98"/>
  <c r="V66" i="98"/>
  <c r="AA65" i="98"/>
  <c r="V65" i="98"/>
  <c r="AA64" i="98"/>
  <c r="W64" i="98"/>
  <c r="V64" i="98"/>
  <c r="AA63" i="98"/>
  <c r="V63" i="98"/>
  <c r="AA62" i="98"/>
  <c r="V62" i="98"/>
  <c r="AA61" i="98"/>
  <c r="V61" i="98"/>
  <c r="AA60" i="98"/>
  <c r="W60" i="98"/>
  <c r="V60" i="98"/>
  <c r="AA59" i="98"/>
  <c r="V59" i="98"/>
  <c r="AA58" i="98"/>
  <c r="V58" i="98"/>
  <c r="AA57" i="98"/>
  <c r="V57" i="98"/>
  <c r="AA56" i="98"/>
  <c r="V56" i="98"/>
  <c r="AA55" i="98"/>
  <c r="V55" i="98"/>
  <c r="AA54" i="98"/>
  <c r="W54" i="98"/>
  <c r="V54" i="98"/>
  <c r="AA53" i="98"/>
  <c r="W53" i="98"/>
  <c r="V53" i="98"/>
  <c r="AA52" i="98"/>
  <c r="V52" i="98"/>
  <c r="AA51" i="98"/>
  <c r="W51" i="98"/>
  <c r="V51" i="98"/>
  <c r="AA50" i="98"/>
  <c r="W50" i="98"/>
  <c r="V50" i="98"/>
  <c r="AA49" i="98"/>
  <c r="W49" i="98"/>
  <c r="V49" i="98"/>
  <c r="AA48" i="98"/>
  <c r="V48" i="98"/>
  <c r="AA47" i="98"/>
  <c r="V47" i="98"/>
  <c r="AA46" i="98"/>
  <c r="V46" i="98"/>
  <c r="AA45" i="98"/>
  <c r="W45" i="98"/>
  <c r="V45" i="98"/>
  <c r="AA44" i="98"/>
  <c r="V44" i="98"/>
  <c r="AA43" i="98"/>
  <c r="V43" i="98"/>
  <c r="AA42" i="98"/>
  <c r="W42" i="98"/>
  <c r="V42" i="98"/>
  <c r="AA41" i="98"/>
  <c r="V41" i="98"/>
  <c r="AA40" i="98"/>
  <c r="W40" i="98"/>
  <c r="V40" i="98"/>
  <c r="AA39" i="98"/>
  <c r="V39" i="98"/>
  <c r="AA38" i="98"/>
  <c r="V38" i="98"/>
  <c r="AA37" i="98"/>
  <c r="V37" i="98"/>
  <c r="AA36" i="98"/>
  <c r="V36" i="98"/>
  <c r="AA6" i="98"/>
  <c r="AA7" i="98"/>
  <c r="AA8" i="98"/>
  <c r="AA9" i="98"/>
  <c r="AA10" i="98"/>
  <c r="AA11" i="98"/>
  <c r="AA12" i="98"/>
  <c r="AA13" i="98"/>
  <c r="AA14" i="98"/>
  <c r="AA15" i="98"/>
  <c r="AA16" i="98"/>
  <c r="AA17" i="98"/>
  <c r="AA18" i="98"/>
  <c r="AA19" i="98"/>
  <c r="AA20" i="98"/>
  <c r="AA21" i="98"/>
  <c r="AA22" i="98"/>
  <c r="AA23" i="98"/>
  <c r="AA24" i="98"/>
  <c r="AA25" i="98"/>
  <c r="AA26" i="98"/>
  <c r="AA27" i="98"/>
  <c r="AA28" i="98"/>
  <c r="AA29" i="98"/>
  <c r="AA30" i="98"/>
  <c r="AA31" i="98"/>
  <c r="AA32" i="98"/>
  <c r="AA33" i="98"/>
  <c r="AA34" i="98"/>
  <c r="AA35" i="98"/>
  <c r="AA2" i="98"/>
  <c r="AF35" i="98"/>
  <c r="AG35" i="98"/>
  <c r="V26" i="98"/>
  <c r="AE35" i="98"/>
  <c r="V35" i="98"/>
  <c r="AF34" i="98"/>
  <c r="AG34" i="98"/>
  <c r="AE34" i="98"/>
  <c r="V34" i="98"/>
  <c r="AF33" i="98"/>
  <c r="AG33" i="98"/>
  <c r="V19" i="98"/>
  <c r="AE33" i="98"/>
  <c r="V33" i="98"/>
  <c r="AF32" i="98"/>
  <c r="AG32" i="98"/>
  <c r="AE32" i="98"/>
  <c r="V32" i="98"/>
  <c r="AF31" i="98"/>
  <c r="AG31" i="98"/>
  <c r="AE31" i="98"/>
  <c r="V31" i="98"/>
  <c r="AF30" i="98"/>
  <c r="AG30" i="98"/>
  <c r="AE30" i="98"/>
  <c r="V30" i="98"/>
  <c r="AF29" i="98"/>
  <c r="AG29" i="98"/>
  <c r="AE29" i="98"/>
  <c r="V29" i="98"/>
  <c r="AF28" i="98"/>
  <c r="AG28" i="98"/>
  <c r="AE28" i="98"/>
  <c r="W28" i="98"/>
  <c r="V28" i="98"/>
  <c r="AF27" i="98"/>
  <c r="AG27" i="98"/>
  <c r="AE27" i="98"/>
  <c r="W27" i="98"/>
  <c r="V27" i="98"/>
  <c r="AF26" i="98"/>
  <c r="AG26" i="98"/>
  <c r="AE26" i="98"/>
  <c r="AF25" i="98"/>
  <c r="AG25" i="98"/>
  <c r="AE25" i="98"/>
  <c r="V25" i="98"/>
  <c r="AF24" i="98"/>
  <c r="AG24" i="98"/>
  <c r="V24" i="98"/>
  <c r="AE24" i="98"/>
  <c r="AF23" i="98"/>
  <c r="AG23" i="98"/>
  <c r="AE23" i="98"/>
  <c r="V23" i="98"/>
  <c r="AF22" i="98"/>
  <c r="AG22" i="98"/>
  <c r="V10" i="98"/>
  <c r="AE22" i="98"/>
  <c r="W22" i="98"/>
  <c r="V22" i="98"/>
  <c r="AF21" i="98"/>
  <c r="AG21" i="98"/>
  <c r="AE21" i="98"/>
  <c r="W21" i="98"/>
  <c r="V21" i="98"/>
  <c r="AF20" i="98"/>
  <c r="AG20" i="98"/>
  <c r="AE20" i="98"/>
  <c r="V20" i="98"/>
  <c r="AF19" i="98"/>
  <c r="V13" i="98"/>
  <c r="AG19" i="98"/>
  <c r="AE19" i="98"/>
  <c r="AF18" i="98"/>
  <c r="AG18" i="98"/>
  <c r="AE18" i="98"/>
  <c r="W18" i="98"/>
  <c r="V18" i="98"/>
  <c r="AF17" i="98"/>
  <c r="AG17" i="98"/>
  <c r="AE17" i="98"/>
  <c r="W17" i="98"/>
  <c r="V17" i="98"/>
  <c r="AF16" i="98"/>
  <c r="AG16" i="98"/>
  <c r="AE16" i="98"/>
  <c r="W16" i="98"/>
  <c r="V16" i="98"/>
  <c r="AF15" i="98"/>
  <c r="AG15" i="98"/>
  <c r="AE15" i="98"/>
  <c r="V15" i="98"/>
  <c r="AF14" i="98"/>
  <c r="AG14" i="98"/>
  <c r="AE14" i="98"/>
  <c r="V14" i="98"/>
  <c r="AF13" i="98"/>
  <c r="AG13" i="98"/>
  <c r="AE13" i="98"/>
  <c r="AF12" i="98"/>
  <c r="AG12" i="98"/>
  <c r="AE12" i="98"/>
  <c r="V12" i="98"/>
  <c r="AF11" i="98"/>
  <c r="AG11" i="98"/>
  <c r="AE11" i="98"/>
  <c r="W11" i="98"/>
  <c r="V11" i="98"/>
  <c r="AF10" i="98"/>
  <c r="AG10" i="98"/>
  <c r="AE10" i="98"/>
  <c r="AF9" i="98"/>
  <c r="AG9" i="98"/>
  <c r="AE9" i="98"/>
  <c r="W9" i="98"/>
  <c r="V9" i="98"/>
  <c r="AF8" i="98"/>
  <c r="AG8" i="98"/>
  <c r="AE8" i="98"/>
  <c r="V8" i="98"/>
  <c r="AF7" i="98"/>
  <c r="AG7" i="98"/>
  <c r="AE7" i="98"/>
  <c r="W7" i="98"/>
  <c r="V7" i="98"/>
  <c r="AF6" i="98"/>
  <c r="AG6" i="98"/>
  <c r="AE6" i="98"/>
  <c r="V6" i="98"/>
  <c r="T4" i="98"/>
  <c r="S4" i="98"/>
  <c r="R4" i="98"/>
  <c r="Q4" i="98"/>
  <c r="P4" i="98"/>
  <c r="O4" i="98"/>
  <c r="N4" i="98"/>
  <c r="M4" i="98"/>
  <c r="L4" i="98"/>
  <c r="K4" i="98"/>
  <c r="J4" i="98"/>
  <c r="I4" i="98"/>
  <c r="H4" i="98"/>
  <c r="G4" i="98"/>
  <c r="F4" i="98"/>
  <c r="E4" i="98"/>
  <c r="W3" i="98"/>
  <c r="T3" i="98"/>
  <c r="S3" i="98"/>
  <c r="R3" i="98"/>
  <c r="Q3" i="98"/>
  <c r="P3" i="98"/>
  <c r="O3" i="98"/>
  <c r="N3" i="98"/>
  <c r="M3" i="98"/>
  <c r="L3" i="98"/>
  <c r="K3" i="98"/>
  <c r="J3" i="98"/>
  <c r="I3" i="98"/>
  <c r="H3" i="98"/>
  <c r="G3" i="98"/>
  <c r="F3" i="98"/>
  <c r="E3" i="98"/>
  <c r="W197" i="78"/>
  <c r="W196" i="78"/>
  <c r="W195" i="78"/>
  <c r="W194" i="78"/>
  <c r="W6" i="78"/>
  <c r="W7" i="78"/>
  <c r="W8" i="78"/>
  <c r="W9" i="78"/>
  <c r="W10" i="78"/>
  <c r="W11" i="78"/>
  <c r="W12" i="78"/>
  <c r="W13" i="78"/>
  <c r="W14" i="78"/>
  <c r="W15" i="78"/>
  <c r="W16" i="78"/>
  <c r="W17" i="78"/>
  <c r="W18" i="78"/>
  <c r="W19" i="78"/>
  <c r="W20" i="78"/>
  <c r="W21" i="78"/>
  <c r="W22" i="78"/>
  <c r="W23" i="78"/>
  <c r="W24" i="78"/>
  <c r="W25" i="78"/>
  <c r="W26" i="78"/>
  <c r="W27" i="78"/>
  <c r="W28" i="78"/>
  <c r="W29" i="78"/>
  <c r="W30" i="78"/>
  <c r="W31" i="78"/>
  <c r="W32" i="78"/>
  <c r="W33" i="78"/>
  <c r="W34" i="78"/>
  <c r="W35" i="78"/>
  <c r="W36" i="78"/>
  <c r="W37" i="78"/>
  <c r="W38" i="78"/>
  <c r="W39" i="78"/>
  <c r="W40" i="78"/>
  <c r="W41" i="78"/>
  <c r="W42" i="78"/>
  <c r="W43" i="78"/>
  <c r="W44" i="78"/>
  <c r="W45" i="78"/>
  <c r="W46" i="78"/>
  <c r="W47" i="78"/>
  <c r="W48" i="78"/>
  <c r="W49" i="78"/>
  <c r="W50" i="78"/>
  <c r="W51" i="78"/>
  <c r="W52" i="78"/>
  <c r="W53" i="78"/>
  <c r="W54" i="78"/>
  <c r="W55" i="78"/>
  <c r="W56" i="78"/>
  <c r="W57" i="78"/>
  <c r="W58" i="78"/>
  <c r="W59" i="78"/>
  <c r="W60" i="78"/>
  <c r="W61" i="78"/>
  <c r="W62" i="78"/>
  <c r="W63" i="78"/>
  <c r="W64" i="78"/>
  <c r="W65" i="78"/>
  <c r="W66" i="78"/>
  <c r="W67" i="78"/>
  <c r="W68" i="78"/>
  <c r="W69" i="78"/>
  <c r="W70" i="78"/>
  <c r="W71" i="78"/>
  <c r="W72" i="78"/>
  <c r="W73" i="78"/>
  <c r="W74" i="78"/>
  <c r="W75" i="78"/>
  <c r="W76" i="78"/>
  <c r="W77" i="78"/>
  <c r="W78" i="78"/>
  <c r="W79" i="78"/>
  <c r="W80" i="78"/>
  <c r="W81" i="78"/>
  <c r="W82" i="78"/>
  <c r="W83" i="78"/>
  <c r="W84" i="78"/>
  <c r="W85" i="78"/>
  <c r="W86" i="78"/>
  <c r="W87" i="78"/>
  <c r="W88" i="78"/>
  <c r="W89" i="78"/>
  <c r="W90" i="78"/>
  <c r="W91" i="78"/>
  <c r="W92" i="78"/>
  <c r="W93" i="78"/>
  <c r="W94" i="78"/>
  <c r="W95" i="78"/>
  <c r="W96" i="78"/>
  <c r="W97" i="78"/>
  <c r="W98" i="78"/>
  <c r="W99" i="78"/>
  <c r="W100" i="78"/>
  <c r="W101" i="78"/>
  <c r="W102" i="78"/>
  <c r="W103" i="78"/>
  <c r="W104" i="78"/>
  <c r="W105" i="78"/>
  <c r="W106" i="78"/>
  <c r="W107" i="78"/>
  <c r="W108" i="78"/>
  <c r="W109" i="78"/>
  <c r="W110" i="78"/>
  <c r="W111" i="78"/>
  <c r="W112" i="78"/>
  <c r="W113" i="78"/>
  <c r="W114" i="78"/>
  <c r="W115" i="78"/>
  <c r="W116" i="78"/>
  <c r="W117" i="78"/>
  <c r="W118" i="78"/>
  <c r="W119" i="78"/>
  <c r="W120" i="78"/>
  <c r="W121" i="78"/>
  <c r="W122" i="78"/>
  <c r="W123" i="78"/>
  <c r="W124" i="78"/>
  <c r="W125" i="78"/>
  <c r="W126" i="78"/>
  <c r="W127" i="78"/>
  <c r="W128" i="78"/>
  <c r="W129" i="78"/>
  <c r="W130" i="78"/>
  <c r="W131" i="78"/>
  <c r="W132" i="78"/>
  <c r="W133" i="78"/>
  <c r="W134" i="78"/>
  <c r="W135" i="78"/>
  <c r="W136" i="78"/>
  <c r="W137" i="78"/>
  <c r="W138" i="78"/>
  <c r="W139" i="78"/>
  <c r="W140" i="78"/>
  <c r="W141" i="78"/>
  <c r="W142" i="78"/>
  <c r="W143" i="78"/>
  <c r="W144" i="78"/>
  <c r="W145" i="78"/>
  <c r="W146" i="78"/>
  <c r="W147" i="78"/>
  <c r="W148" i="78"/>
  <c r="W149" i="78"/>
  <c r="W150" i="78"/>
  <c r="W151" i="78"/>
  <c r="W152" i="78"/>
  <c r="W153" i="78"/>
  <c r="W154" i="78"/>
  <c r="W155" i="78"/>
  <c r="W156" i="78"/>
  <c r="W157" i="78"/>
  <c r="W158" i="78"/>
  <c r="W159" i="78"/>
  <c r="W160" i="78"/>
  <c r="W161" i="78"/>
  <c r="W162" i="78"/>
  <c r="W163" i="78"/>
  <c r="W164" i="78"/>
  <c r="W165" i="78"/>
  <c r="W166" i="78"/>
  <c r="W167" i="78"/>
  <c r="W168" i="78"/>
  <c r="W169" i="78"/>
  <c r="W170" i="78"/>
  <c r="W171" i="78"/>
  <c r="W172" i="78"/>
  <c r="W173" i="78"/>
  <c r="W174" i="78"/>
  <c r="W175" i="78"/>
  <c r="W176" i="78"/>
  <c r="W177" i="78"/>
  <c r="W178" i="78"/>
  <c r="W179" i="78"/>
  <c r="W180" i="78"/>
  <c r="W181" i="78"/>
  <c r="W182" i="78"/>
  <c r="W183" i="78"/>
  <c r="W184" i="78"/>
  <c r="W185" i="78"/>
  <c r="W186" i="78"/>
  <c r="W187" i="78"/>
  <c r="W188" i="78"/>
  <c r="W189" i="78"/>
  <c r="W190" i="78"/>
  <c r="W191" i="78"/>
  <c r="W192" i="78"/>
  <c r="W193" i="78"/>
  <c r="W3" i="78"/>
  <c r="C1" i="97"/>
  <c r="AJ198" i="95"/>
  <c r="T197" i="95"/>
  <c r="AJ197" i="95"/>
  <c r="T7" i="95"/>
  <c r="AJ7" i="95"/>
  <c r="T8" i="95"/>
  <c r="AJ8" i="95"/>
  <c r="T9" i="95"/>
  <c r="AJ9" i="95"/>
  <c r="T10" i="95"/>
  <c r="AJ10" i="95"/>
  <c r="T11" i="95"/>
  <c r="AJ11" i="95"/>
  <c r="T12" i="95"/>
  <c r="AJ12" i="95"/>
  <c r="T13" i="95"/>
  <c r="AJ13" i="95"/>
  <c r="T14" i="95"/>
  <c r="AJ14" i="95"/>
  <c r="T15" i="95"/>
  <c r="AJ15" i="95"/>
  <c r="T16" i="95"/>
  <c r="AJ16" i="95"/>
  <c r="T17" i="95"/>
  <c r="AJ17" i="95"/>
  <c r="T18" i="95"/>
  <c r="AJ18" i="95"/>
  <c r="T19" i="95"/>
  <c r="AJ19" i="95"/>
  <c r="T20" i="95"/>
  <c r="AJ20" i="95"/>
  <c r="T21" i="95"/>
  <c r="AJ21" i="95"/>
  <c r="T22" i="95"/>
  <c r="AJ22" i="95"/>
  <c r="T23" i="95"/>
  <c r="AJ23" i="95"/>
  <c r="T24" i="95"/>
  <c r="AJ24" i="95"/>
  <c r="T25" i="95"/>
  <c r="AJ25" i="95"/>
  <c r="T26" i="95"/>
  <c r="AJ26" i="95"/>
  <c r="T27" i="95"/>
  <c r="AJ27" i="95"/>
  <c r="T28" i="95"/>
  <c r="AJ28" i="95"/>
  <c r="T29" i="95"/>
  <c r="AJ29" i="95"/>
  <c r="T30" i="95"/>
  <c r="AJ30" i="95"/>
  <c r="T31" i="95"/>
  <c r="AJ31" i="95"/>
  <c r="T32" i="95"/>
  <c r="AJ32" i="95"/>
  <c r="T33" i="95"/>
  <c r="AJ33" i="95"/>
  <c r="T34" i="95"/>
  <c r="AJ34" i="95"/>
  <c r="T35" i="95"/>
  <c r="AJ35" i="95"/>
  <c r="T36" i="95"/>
  <c r="AJ36" i="95"/>
  <c r="T37" i="95"/>
  <c r="AJ37" i="95"/>
  <c r="T38" i="95"/>
  <c r="AJ38" i="95"/>
  <c r="T39" i="95"/>
  <c r="AJ39" i="95"/>
  <c r="T40" i="95"/>
  <c r="AJ40" i="95"/>
  <c r="T41" i="95"/>
  <c r="AJ41" i="95"/>
  <c r="T42" i="95"/>
  <c r="AJ42" i="95"/>
  <c r="T43" i="95"/>
  <c r="AJ43" i="95"/>
  <c r="T44" i="95"/>
  <c r="AJ44" i="95"/>
  <c r="T45" i="95"/>
  <c r="AJ45" i="95"/>
  <c r="T46" i="95"/>
  <c r="AJ46" i="95"/>
  <c r="T47" i="95"/>
  <c r="AJ47" i="95"/>
  <c r="T48" i="95"/>
  <c r="AJ48" i="95"/>
  <c r="T49" i="95"/>
  <c r="AJ49" i="95"/>
  <c r="T50" i="95"/>
  <c r="AJ50" i="95"/>
  <c r="T51" i="95"/>
  <c r="AJ51" i="95"/>
  <c r="T52" i="95"/>
  <c r="AJ52" i="95"/>
  <c r="T53" i="95"/>
  <c r="AJ53" i="95"/>
  <c r="T54" i="95"/>
  <c r="AJ54" i="95"/>
  <c r="T55" i="95"/>
  <c r="AJ55" i="95"/>
  <c r="T56" i="95"/>
  <c r="AJ56" i="95"/>
  <c r="T57" i="95"/>
  <c r="AJ57" i="95"/>
  <c r="T58" i="95"/>
  <c r="AJ58" i="95"/>
  <c r="T59" i="95"/>
  <c r="AJ59" i="95"/>
  <c r="T60" i="95"/>
  <c r="AJ60" i="95"/>
  <c r="T61" i="95"/>
  <c r="AJ61" i="95"/>
  <c r="T62" i="95"/>
  <c r="AJ62" i="95"/>
  <c r="T63" i="95"/>
  <c r="AJ63" i="95"/>
  <c r="T64" i="95"/>
  <c r="AJ64" i="95"/>
  <c r="T65" i="95"/>
  <c r="AJ65" i="95"/>
  <c r="T66" i="95"/>
  <c r="AJ66" i="95"/>
  <c r="T67" i="95"/>
  <c r="AJ67" i="95"/>
  <c r="T68" i="95"/>
  <c r="AJ68" i="95"/>
  <c r="T69" i="95"/>
  <c r="AJ69" i="95"/>
  <c r="T70" i="95"/>
  <c r="AJ70" i="95"/>
  <c r="T71" i="95"/>
  <c r="AJ71" i="95"/>
  <c r="T72" i="95"/>
  <c r="AJ72" i="95"/>
  <c r="T73" i="95"/>
  <c r="AJ73" i="95"/>
  <c r="T74" i="95"/>
  <c r="AJ74" i="95"/>
  <c r="T75" i="95"/>
  <c r="AJ75" i="95"/>
  <c r="T76" i="95"/>
  <c r="AJ76" i="95"/>
  <c r="T77" i="95"/>
  <c r="AJ77" i="95"/>
  <c r="T78" i="95"/>
  <c r="AJ78" i="95"/>
  <c r="T79" i="95"/>
  <c r="AJ79" i="95"/>
  <c r="T80" i="95"/>
  <c r="AJ80" i="95"/>
  <c r="T81" i="95"/>
  <c r="AJ81" i="95"/>
  <c r="T82" i="95"/>
  <c r="AJ82" i="95"/>
  <c r="T83" i="95"/>
  <c r="AJ83" i="95"/>
  <c r="T84" i="95"/>
  <c r="AJ84" i="95"/>
  <c r="T85" i="95"/>
  <c r="AJ85" i="95"/>
  <c r="T86" i="95"/>
  <c r="AJ86" i="95"/>
  <c r="T87" i="95"/>
  <c r="AJ87" i="95"/>
  <c r="T88" i="95"/>
  <c r="AJ88" i="95"/>
  <c r="T89" i="95"/>
  <c r="AJ89" i="95"/>
  <c r="T90" i="95"/>
  <c r="AJ90" i="95"/>
  <c r="T91" i="95"/>
  <c r="AJ91" i="95"/>
  <c r="T92" i="95"/>
  <c r="AJ92" i="95"/>
  <c r="T93" i="95"/>
  <c r="AJ93" i="95"/>
  <c r="T94" i="95"/>
  <c r="AJ94" i="95"/>
  <c r="T95" i="95"/>
  <c r="AJ95" i="95"/>
  <c r="T96" i="95"/>
  <c r="AJ96" i="95"/>
  <c r="T97" i="95"/>
  <c r="AJ97" i="95"/>
  <c r="T98" i="95"/>
  <c r="AJ98" i="95"/>
  <c r="T99" i="95"/>
  <c r="AJ99" i="95"/>
  <c r="T100" i="95"/>
  <c r="AJ100" i="95"/>
  <c r="T101" i="95"/>
  <c r="AJ101" i="95"/>
  <c r="T102" i="95"/>
  <c r="AJ102" i="95"/>
  <c r="T103" i="95"/>
  <c r="AJ103" i="95"/>
  <c r="T104" i="95"/>
  <c r="AJ104" i="95"/>
  <c r="T105" i="95"/>
  <c r="AJ105" i="95"/>
  <c r="T106" i="95"/>
  <c r="AJ106" i="95"/>
  <c r="T107" i="95"/>
  <c r="AJ107" i="95"/>
  <c r="T108" i="95"/>
  <c r="AJ108" i="95"/>
  <c r="T109" i="95"/>
  <c r="AJ109" i="95"/>
  <c r="T110" i="95"/>
  <c r="AJ110" i="95"/>
  <c r="T111" i="95"/>
  <c r="AJ111" i="95"/>
  <c r="T112" i="95"/>
  <c r="AJ112" i="95"/>
  <c r="T113" i="95"/>
  <c r="AJ113" i="95"/>
  <c r="T114" i="95"/>
  <c r="AJ114" i="95"/>
  <c r="T115" i="95"/>
  <c r="AJ115" i="95"/>
  <c r="T116" i="95"/>
  <c r="AJ116" i="95"/>
  <c r="T117" i="95"/>
  <c r="AJ117" i="95"/>
  <c r="T118" i="95"/>
  <c r="AJ118" i="95"/>
  <c r="T119" i="95"/>
  <c r="AJ119" i="95"/>
  <c r="T120" i="95"/>
  <c r="AJ120" i="95"/>
  <c r="T121" i="95"/>
  <c r="AJ121" i="95"/>
  <c r="T122" i="95"/>
  <c r="AJ122" i="95"/>
  <c r="T123" i="95"/>
  <c r="AJ123" i="95"/>
  <c r="T124" i="95"/>
  <c r="AJ124" i="95"/>
  <c r="T125" i="95"/>
  <c r="AJ125" i="95"/>
  <c r="T126" i="95"/>
  <c r="AJ126" i="95"/>
  <c r="T127" i="95"/>
  <c r="AJ127" i="95"/>
  <c r="T128" i="95"/>
  <c r="AJ128" i="95"/>
  <c r="T129" i="95"/>
  <c r="AJ129" i="95"/>
  <c r="T130" i="95"/>
  <c r="AJ130" i="95"/>
  <c r="T131" i="95"/>
  <c r="AJ131" i="95"/>
  <c r="T132" i="95"/>
  <c r="AJ132" i="95"/>
  <c r="T133" i="95"/>
  <c r="AJ133" i="95"/>
  <c r="T134" i="95"/>
  <c r="AJ134" i="95"/>
  <c r="T135" i="95"/>
  <c r="AJ135" i="95"/>
  <c r="T136" i="95"/>
  <c r="AJ136" i="95"/>
  <c r="T137" i="95"/>
  <c r="AJ137" i="95"/>
  <c r="T138" i="95"/>
  <c r="AJ138" i="95"/>
  <c r="T139" i="95"/>
  <c r="AJ139" i="95"/>
  <c r="T140" i="95"/>
  <c r="AJ140" i="95"/>
  <c r="T141" i="95"/>
  <c r="AJ141" i="95"/>
  <c r="T142" i="95"/>
  <c r="AJ142" i="95"/>
  <c r="T143" i="95"/>
  <c r="AJ143" i="95"/>
  <c r="T144" i="95"/>
  <c r="AJ144" i="95"/>
  <c r="T145" i="95"/>
  <c r="AJ145" i="95"/>
  <c r="T146" i="95"/>
  <c r="AJ146" i="95"/>
  <c r="T147" i="95"/>
  <c r="AJ147" i="95"/>
  <c r="T148" i="95"/>
  <c r="AJ148" i="95"/>
  <c r="T149" i="95"/>
  <c r="AJ149" i="95"/>
  <c r="T150" i="95"/>
  <c r="AJ150" i="95"/>
  <c r="T151" i="95"/>
  <c r="AJ151" i="95"/>
  <c r="T152" i="95"/>
  <c r="AJ152" i="95"/>
  <c r="T153" i="95"/>
  <c r="AJ153" i="95"/>
  <c r="T154" i="95"/>
  <c r="AJ154" i="95"/>
  <c r="T155" i="95"/>
  <c r="AJ155" i="95"/>
  <c r="T156" i="95"/>
  <c r="AJ156" i="95"/>
  <c r="T157" i="95"/>
  <c r="AJ157" i="95"/>
  <c r="T158" i="95"/>
  <c r="AJ158" i="95"/>
  <c r="T159" i="95"/>
  <c r="AJ159" i="95"/>
  <c r="T160" i="95"/>
  <c r="AJ160" i="95"/>
  <c r="T161" i="95"/>
  <c r="AJ161" i="95"/>
  <c r="T162" i="95"/>
  <c r="AJ162" i="95"/>
  <c r="T163" i="95"/>
  <c r="AJ163" i="95"/>
  <c r="T164" i="95"/>
  <c r="AJ164" i="95"/>
  <c r="T165" i="95"/>
  <c r="AJ165" i="95"/>
  <c r="T166" i="95"/>
  <c r="AJ166" i="95"/>
  <c r="T167" i="95"/>
  <c r="AJ167" i="95"/>
  <c r="T168" i="95"/>
  <c r="AJ168" i="95"/>
  <c r="T169" i="95"/>
  <c r="AJ169" i="95"/>
  <c r="T170" i="95"/>
  <c r="AJ170" i="95"/>
  <c r="T171" i="95"/>
  <c r="AJ171" i="95"/>
  <c r="T172" i="95"/>
  <c r="AJ172" i="95"/>
  <c r="T173" i="95"/>
  <c r="AJ173" i="95"/>
  <c r="T174" i="95"/>
  <c r="AJ174" i="95"/>
  <c r="T175" i="95"/>
  <c r="AJ175" i="95"/>
  <c r="T176" i="95"/>
  <c r="AJ176" i="95"/>
  <c r="T177" i="95"/>
  <c r="AJ177" i="95"/>
  <c r="T178" i="95"/>
  <c r="AJ178" i="95"/>
  <c r="T179" i="95"/>
  <c r="AJ179" i="95"/>
  <c r="T180" i="95"/>
  <c r="AJ180" i="95"/>
  <c r="T181" i="95"/>
  <c r="AJ181" i="95"/>
  <c r="T182" i="95"/>
  <c r="AJ182" i="95"/>
  <c r="T183" i="95"/>
  <c r="AJ183" i="95"/>
  <c r="T184" i="95"/>
  <c r="AJ184" i="95"/>
  <c r="T185" i="95"/>
  <c r="AJ185" i="95"/>
  <c r="T186" i="95"/>
  <c r="AJ186" i="95"/>
  <c r="T187" i="95"/>
  <c r="AJ187" i="95"/>
  <c r="T188" i="95"/>
  <c r="AJ188" i="95"/>
  <c r="T189" i="95"/>
  <c r="AJ189" i="95"/>
  <c r="T190" i="95"/>
  <c r="AJ190" i="95"/>
  <c r="T191" i="95"/>
  <c r="AJ191" i="95"/>
  <c r="T192" i="95"/>
  <c r="AJ192" i="95"/>
  <c r="T193" i="95"/>
  <c r="AJ193" i="95"/>
  <c r="T194" i="95"/>
  <c r="AJ194" i="95"/>
  <c r="T195" i="95"/>
  <c r="AJ195" i="95"/>
  <c r="T196" i="95"/>
  <c r="AJ196" i="95"/>
  <c r="AK197" i="95"/>
  <c r="AK196" i="95"/>
  <c r="AK195" i="95"/>
  <c r="AK194" i="95"/>
  <c r="AK7" i="95"/>
  <c r="AK8" i="95"/>
  <c r="AK9" i="95"/>
  <c r="AK10" i="95"/>
  <c r="AK11" i="95"/>
  <c r="AK12" i="95"/>
  <c r="AK13" i="95"/>
  <c r="AK14" i="95"/>
  <c r="AK15" i="95"/>
  <c r="AK16" i="95"/>
  <c r="AK17" i="95"/>
  <c r="AK18" i="95"/>
  <c r="AK19" i="95"/>
  <c r="AK20" i="95"/>
  <c r="AK21" i="95"/>
  <c r="AK22" i="95"/>
  <c r="AK23" i="95"/>
  <c r="AK24" i="95"/>
  <c r="AK25" i="95"/>
  <c r="AK26" i="95"/>
  <c r="AK27" i="95"/>
  <c r="AK28" i="95"/>
  <c r="AK29" i="95"/>
  <c r="AK30" i="95"/>
  <c r="AK31" i="95"/>
  <c r="AK32" i="95"/>
  <c r="AK33" i="95"/>
  <c r="AK34" i="95"/>
  <c r="AK35" i="95"/>
  <c r="AK36" i="95"/>
  <c r="AK37" i="95"/>
  <c r="AK38" i="95"/>
  <c r="AK39" i="95"/>
  <c r="AK40" i="95"/>
  <c r="AK41" i="95"/>
  <c r="AK42" i="95"/>
  <c r="AK43" i="95"/>
  <c r="AK44" i="95"/>
  <c r="AK45" i="95"/>
  <c r="AK46" i="95"/>
  <c r="AK47" i="95"/>
  <c r="AK48" i="95"/>
  <c r="AK49" i="95"/>
  <c r="AK50" i="95"/>
  <c r="AK51" i="95"/>
  <c r="AK52" i="95"/>
  <c r="AK53" i="95"/>
  <c r="AK54" i="95"/>
  <c r="AK55" i="95"/>
  <c r="AK56" i="95"/>
  <c r="AK57" i="95"/>
  <c r="AK58" i="95"/>
  <c r="AK59" i="95"/>
  <c r="AK60" i="95"/>
  <c r="AK61" i="95"/>
  <c r="AK62" i="95"/>
  <c r="AK63" i="95"/>
  <c r="AK64" i="95"/>
  <c r="AK65" i="95"/>
  <c r="AK66" i="95"/>
  <c r="AK67" i="95"/>
  <c r="AK68" i="95"/>
  <c r="AK69" i="95"/>
  <c r="AK70" i="95"/>
  <c r="AK71" i="95"/>
  <c r="AK72" i="95"/>
  <c r="AK73" i="95"/>
  <c r="AK74" i="95"/>
  <c r="AK75" i="95"/>
  <c r="AK76" i="95"/>
  <c r="AK77" i="95"/>
  <c r="AK78" i="95"/>
  <c r="AK79" i="95"/>
  <c r="AK80" i="95"/>
  <c r="AK81" i="95"/>
  <c r="AK82" i="95"/>
  <c r="AK83" i="95"/>
  <c r="AK84" i="95"/>
  <c r="AK85" i="95"/>
  <c r="AK86" i="95"/>
  <c r="AK87" i="95"/>
  <c r="AK88" i="95"/>
  <c r="AK89" i="95"/>
  <c r="AK90" i="95"/>
  <c r="AK91" i="95"/>
  <c r="AK92" i="95"/>
  <c r="AK93" i="95"/>
  <c r="AK94" i="95"/>
  <c r="AK95" i="95"/>
  <c r="AK96" i="95"/>
  <c r="AK97" i="95"/>
  <c r="AK98" i="95"/>
  <c r="AK99" i="95"/>
  <c r="AK100" i="95"/>
  <c r="AK101" i="95"/>
  <c r="AK102" i="95"/>
  <c r="AK103" i="95"/>
  <c r="AK104" i="95"/>
  <c r="AK105" i="95"/>
  <c r="AK106" i="95"/>
  <c r="AK107" i="95"/>
  <c r="AK108" i="95"/>
  <c r="AK109" i="95"/>
  <c r="AK110" i="95"/>
  <c r="AK111" i="95"/>
  <c r="AK112" i="95"/>
  <c r="AK113" i="95"/>
  <c r="AK114" i="95"/>
  <c r="AK115" i="95"/>
  <c r="AK116" i="95"/>
  <c r="AK117" i="95"/>
  <c r="AK118" i="95"/>
  <c r="AK119" i="95"/>
  <c r="AK120" i="95"/>
  <c r="AK121" i="95"/>
  <c r="AK122" i="95"/>
  <c r="AK123" i="95"/>
  <c r="AK124" i="95"/>
  <c r="AK125" i="95"/>
  <c r="AK126" i="95"/>
  <c r="AK127" i="95"/>
  <c r="AK128" i="95"/>
  <c r="AK129" i="95"/>
  <c r="AK130" i="95"/>
  <c r="AK131" i="95"/>
  <c r="AK132" i="95"/>
  <c r="AK133" i="95"/>
  <c r="AK134" i="95"/>
  <c r="AK135" i="95"/>
  <c r="AK136" i="95"/>
  <c r="AK137" i="95"/>
  <c r="AK138" i="95"/>
  <c r="AK139" i="95"/>
  <c r="AK140" i="95"/>
  <c r="AK141" i="95"/>
  <c r="AK142" i="95"/>
  <c r="AK143" i="95"/>
  <c r="AK144" i="95"/>
  <c r="AK145" i="95"/>
  <c r="AK146" i="95"/>
  <c r="AK147" i="95"/>
  <c r="AK148" i="95"/>
  <c r="AK149" i="95"/>
  <c r="AK150" i="95"/>
  <c r="AK151" i="95"/>
  <c r="AK152" i="95"/>
  <c r="AK153" i="95"/>
  <c r="AK154" i="95"/>
  <c r="AK155" i="95"/>
  <c r="AK156" i="95"/>
  <c r="AK157" i="95"/>
  <c r="AK158" i="95"/>
  <c r="AK159" i="95"/>
  <c r="AK160" i="95"/>
  <c r="AK161" i="95"/>
  <c r="AK162" i="95"/>
  <c r="AK163" i="95"/>
  <c r="AK164" i="95"/>
  <c r="AK165" i="95"/>
  <c r="AK166" i="95"/>
  <c r="AK167" i="95"/>
  <c r="AK168" i="95"/>
  <c r="AK169" i="95"/>
  <c r="AK170" i="95"/>
  <c r="AK171" i="95"/>
  <c r="AK172" i="95"/>
  <c r="AK173" i="95"/>
  <c r="AK174" i="95"/>
  <c r="AK175" i="95"/>
  <c r="AK176" i="95"/>
  <c r="AK177" i="95"/>
  <c r="AK178" i="95"/>
  <c r="AK179" i="95"/>
  <c r="AK180" i="95"/>
  <c r="AK181" i="95"/>
  <c r="AK182" i="95"/>
  <c r="AK183" i="95"/>
  <c r="AK184" i="95"/>
  <c r="AK185" i="95"/>
  <c r="AK186" i="95"/>
  <c r="AK187" i="95"/>
  <c r="AK188" i="95"/>
  <c r="AK189" i="95"/>
  <c r="AK190" i="95"/>
  <c r="AK191" i="95"/>
  <c r="AK192" i="95"/>
  <c r="AK193" i="95"/>
  <c r="AK2" i="95"/>
  <c r="AO6" i="95"/>
  <c r="AO7" i="95"/>
  <c r="AO8" i="95"/>
  <c r="AO9" i="95"/>
  <c r="AO10" i="95"/>
  <c r="AO11" i="95"/>
  <c r="AO12" i="95"/>
  <c r="AO13" i="95"/>
  <c r="AO14" i="95"/>
  <c r="AO15" i="95"/>
  <c r="AO16" i="95"/>
  <c r="AO17" i="95"/>
  <c r="AO18" i="95"/>
  <c r="AO19" i="95"/>
  <c r="AO20" i="95"/>
  <c r="AO21" i="95"/>
  <c r="AO22" i="95"/>
  <c r="AO23" i="95"/>
  <c r="AO24" i="95"/>
  <c r="AO25" i="95"/>
  <c r="AO26" i="95"/>
  <c r="AO27" i="95"/>
  <c r="AO28" i="95"/>
  <c r="AO29" i="95"/>
  <c r="AO30" i="95"/>
  <c r="AO31" i="95"/>
  <c r="AO32" i="95"/>
  <c r="AO33" i="95"/>
  <c r="AO34" i="95"/>
  <c r="AO35" i="95"/>
  <c r="AO36" i="95"/>
  <c r="AO37" i="95"/>
  <c r="AO38" i="95"/>
  <c r="AO39" i="95"/>
  <c r="AO40" i="95"/>
  <c r="AO41" i="95"/>
  <c r="AO42" i="95"/>
  <c r="AO43" i="95"/>
  <c r="AO44" i="95"/>
  <c r="AO45" i="95"/>
  <c r="AO46" i="95"/>
  <c r="AO47" i="95"/>
  <c r="AO48" i="95"/>
  <c r="AO49" i="95"/>
  <c r="AO50" i="95"/>
  <c r="AO51" i="95"/>
  <c r="AO52" i="95"/>
  <c r="AO53" i="95"/>
  <c r="AO54" i="95"/>
  <c r="AO55" i="95"/>
  <c r="AO56" i="95"/>
  <c r="AO57" i="95"/>
  <c r="AO58" i="95"/>
  <c r="AO59" i="95"/>
  <c r="AO60" i="95"/>
  <c r="AO61" i="95"/>
  <c r="AO62" i="95"/>
  <c r="AO63" i="95"/>
  <c r="AO64" i="95"/>
  <c r="AO65" i="95"/>
  <c r="AO66" i="95"/>
  <c r="AO67" i="95"/>
  <c r="AO68" i="95"/>
  <c r="AO69" i="95"/>
  <c r="AO70" i="95"/>
  <c r="AO71" i="95"/>
  <c r="AO72" i="95"/>
  <c r="AO73" i="95"/>
  <c r="AO74" i="95"/>
  <c r="AO75" i="95"/>
  <c r="AO76" i="95"/>
  <c r="AO77" i="95"/>
  <c r="AO78" i="95"/>
  <c r="AO79" i="95"/>
  <c r="AO80" i="95"/>
  <c r="AO81" i="95"/>
  <c r="AO82" i="95"/>
  <c r="AO83" i="95"/>
  <c r="AO84" i="95"/>
  <c r="AO85" i="95"/>
  <c r="AO86" i="95"/>
  <c r="AO87" i="95"/>
  <c r="AO88" i="95"/>
  <c r="AO89" i="95"/>
  <c r="AO90" i="95"/>
  <c r="AO91" i="95"/>
  <c r="AO92" i="95"/>
  <c r="AO93" i="95"/>
  <c r="AO94" i="95"/>
  <c r="AO95" i="95"/>
  <c r="AO96" i="95"/>
  <c r="AO97" i="95"/>
  <c r="AO98" i="95"/>
  <c r="AO99" i="95"/>
  <c r="AO100" i="95"/>
  <c r="AO101" i="95"/>
  <c r="AO102" i="95"/>
  <c r="AO103" i="95"/>
  <c r="AO104" i="95"/>
  <c r="AO105" i="95"/>
  <c r="AO106" i="95"/>
  <c r="AO107" i="95"/>
  <c r="AO108" i="95"/>
  <c r="AO109" i="95"/>
  <c r="AO110" i="95"/>
  <c r="AO111" i="95"/>
  <c r="AO112" i="95"/>
  <c r="AO113" i="95"/>
  <c r="AO114" i="95"/>
  <c r="AO115" i="95"/>
  <c r="AO116" i="95"/>
  <c r="AO117" i="95"/>
  <c r="AO118" i="95"/>
  <c r="AO119" i="95"/>
  <c r="AO120" i="95"/>
  <c r="AO121" i="95"/>
  <c r="AO122" i="95"/>
  <c r="AO123" i="95"/>
  <c r="AO124" i="95"/>
  <c r="AO125" i="95"/>
  <c r="AO126" i="95"/>
  <c r="AO127" i="95"/>
  <c r="AO128" i="95"/>
  <c r="AO129" i="95"/>
  <c r="AO130" i="95"/>
  <c r="AO131" i="95"/>
  <c r="AO132" i="95"/>
  <c r="AO133" i="95"/>
  <c r="AO134" i="95"/>
  <c r="AO135" i="95"/>
  <c r="AO136" i="95"/>
  <c r="AO137" i="95"/>
  <c r="AO138" i="95"/>
  <c r="AO139" i="95"/>
  <c r="AO140" i="95"/>
  <c r="AO141" i="95"/>
  <c r="AO142" i="95"/>
  <c r="AO143" i="95"/>
  <c r="AO144" i="95"/>
  <c r="AO145" i="95"/>
  <c r="AO146" i="95"/>
  <c r="AO147" i="95"/>
  <c r="AO148" i="95"/>
  <c r="AO149" i="95"/>
  <c r="AO150" i="95"/>
  <c r="AO151" i="95"/>
  <c r="AO152" i="95"/>
  <c r="AO153" i="95"/>
  <c r="AO154" i="95"/>
  <c r="AO155" i="95"/>
  <c r="AO156" i="95"/>
  <c r="AO157" i="95"/>
  <c r="AO158" i="95"/>
  <c r="AO159" i="95"/>
  <c r="AO160" i="95"/>
  <c r="AO161" i="95"/>
  <c r="AO162" i="95"/>
  <c r="AO163" i="95"/>
  <c r="AO164" i="95"/>
  <c r="AO165" i="95"/>
  <c r="AO166" i="95"/>
  <c r="AO167" i="95"/>
  <c r="AO168" i="95"/>
  <c r="AO169" i="95"/>
  <c r="AO170" i="95"/>
  <c r="AO171" i="95"/>
  <c r="AO172" i="95"/>
  <c r="AO173" i="95"/>
  <c r="AO174" i="95"/>
  <c r="AO175" i="95"/>
  <c r="AO176" i="95"/>
  <c r="AO177" i="95"/>
  <c r="AO178" i="95"/>
  <c r="AO179" i="95"/>
  <c r="AO180" i="95"/>
  <c r="AO181" i="95"/>
  <c r="AO182" i="95"/>
  <c r="AO183" i="95"/>
  <c r="AO184" i="95"/>
  <c r="AO185" i="95"/>
  <c r="AO186" i="95"/>
  <c r="AO187" i="95"/>
  <c r="AO188" i="95"/>
  <c r="AO189" i="95"/>
  <c r="AO190" i="95"/>
  <c r="AO191" i="95"/>
  <c r="AO192" i="95"/>
  <c r="AO193" i="95"/>
  <c r="AO194" i="95"/>
  <c r="AO195" i="95"/>
  <c r="AO196" i="95"/>
  <c r="AO197" i="95"/>
  <c r="T6" i="95"/>
  <c r="AJ6" i="95"/>
  <c r="AK6" i="95"/>
  <c r="AP197" i="95"/>
  <c r="AN197" i="95"/>
  <c r="V197" i="95"/>
  <c r="AI197" i="95"/>
  <c r="E197" i="95"/>
  <c r="F197" i="95"/>
  <c r="G197" i="95"/>
  <c r="H197" i="95"/>
  <c r="I197" i="95"/>
  <c r="J197" i="95"/>
  <c r="K197" i="95"/>
  <c r="L197" i="95"/>
  <c r="M197" i="95"/>
  <c r="N197" i="95"/>
  <c r="O197" i="95"/>
  <c r="P197" i="95"/>
  <c r="Q197" i="95"/>
  <c r="R197" i="95"/>
  <c r="S197" i="95"/>
  <c r="X197" i="95"/>
  <c r="Y197" i="95"/>
  <c r="W197" i="95"/>
  <c r="Z197" i="95"/>
  <c r="E6" i="95"/>
  <c r="X6" i="95"/>
  <c r="Y6" i="95"/>
  <c r="Z6" i="95"/>
  <c r="E7" i="95"/>
  <c r="F7" i="95"/>
  <c r="G7" i="95"/>
  <c r="H7" i="95"/>
  <c r="I7" i="95"/>
  <c r="J7" i="95"/>
  <c r="K7" i="95"/>
  <c r="L7" i="95"/>
  <c r="M7" i="95"/>
  <c r="N7" i="95"/>
  <c r="O7" i="95"/>
  <c r="P7" i="95"/>
  <c r="Q7" i="95"/>
  <c r="R7" i="95"/>
  <c r="S7" i="95"/>
  <c r="X7" i="95"/>
  <c r="Y7" i="95"/>
  <c r="W7" i="95"/>
  <c r="Z7" i="95"/>
  <c r="E8" i="95"/>
  <c r="F8" i="95"/>
  <c r="G8" i="95"/>
  <c r="H8" i="95"/>
  <c r="I8" i="95"/>
  <c r="J8" i="95"/>
  <c r="K8" i="95"/>
  <c r="L8" i="95"/>
  <c r="M8" i="95"/>
  <c r="N8" i="95"/>
  <c r="O8" i="95"/>
  <c r="P8" i="95"/>
  <c r="Q8" i="95"/>
  <c r="R8" i="95"/>
  <c r="S8" i="95"/>
  <c r="X8" i="95"/>
  <c r="Y8" i="95"/>
  <c r="W8" i="95"/>
  <c r="Z8" i="95"/>
  <c r="E9" i="95"/>
  <c r="X9" i="95"/>
  <c r="Y9" i="95"/>
  <c r="Z9" i="95"/>
  <c r="E10" i="95"/>
  <c r="F10" i="95"/>
  <c r="G10" i="95"/>
  <c r="H10" i="95"/>
  <c r="I10" i="95"/>
  <c r="J10" i="95"/>
  <c r="K10" i="95"/>
  <c r="L10" i="95"/>
  <c r="M10" i="95"/>
  <c r="N10" i="95"/>
  <c r="O10" i="95"/>
  <c r="P10" i="95"/>
  <c r="Q10" i="95"/>
  <c r="R10" i="95"/>
  <c r="S10" i="95"/>
  <c r="X10" i="95"/>
  <c r="Y10" i="95"/>
  <c r="W10" i="95"/>
  <c r="Z10" i="95"/>
  <c r="E11" i="95"/>
  <c r="X11" i="95"/>
  <c r="Y11" i="95"/>
  <c r="Z11" i="95"/>
  <c r="E12" i="95"/>
  <c r="F12" i="95"/>
  <c r="G12" i="95"/>
  <c r="H12" i="95"/>
  <c r="I12" i="95"/>
  <c r="J12" i="95"/>
  <c r="K12" i="95"/>
  <c r="L12" i="95"/>
  <c r="M12" i="95"/>
  <c r="N12" i="95"/>
  <c r="O12" i="95"/>
  <c r="P12" i="95"/>
  <c r="Q12" i="95"/>
  <c r="R12" i="95"/>
  <c r="S12" i="95"/>
  <c r="X12" i="95"/>
  <c r="Y12" i="95"/>
  <c r="Z12" i="95"/>
  <c r="E13" i="95"/>
  <c r="F13" i="95"/>
  <c r="G13" i="95"/>
  <c r="H13" i="95"/>
  <c r="I13" i="95"/>
  <c r="J13" i="95"/>
  <c r="K13" i="95"/>
  <c r="L13" i="95"/>
  <c r="M13" i="95"/>
  <c r="N13" i="95"/>
  <c r="O13" i="95"/>
  <c r="P13" i="95"/>
  <c r="Q13" i="95"/>
  <c r="R13" i="95"/>
  <c r="S13" i="95"/>
  <c r="X13" i="95"/>
  <c r="Y13" i="95"/>
  <c r="W13" i="95"/>
  <c r="Z13" i="95"/>
  <c r="E14" i="95"/>
  <c r="F14" i="95"/>
  <c r="G14" i="95"/>
  <c r="H14" i="95"/>
  <c r="I14" i="95"/>
  <c r="J14" i="95"/>
  <c r="K14" i="95"/>
  <c r="L14" i="95"/>
  <c r="M14" i="95"/>
  <c r="N14" i="95"/>
  <c r="O14" i="95"/>
  <c r="P14" i="95"/>
  <c r="Q14" i="95"/>
  <c r="R14" i="95"/>
  <c r="S14" i="95"/>
  <c r="X14" i="95"/>
  <c r="Y14" i="95"/>
  <c r="W14" i="95"/>
  <c r="Z14" i="95"/>
  <c r="E15" i="95"/>
  <c r="F15" i="95"/>
  <c r="G15" i="95"/>
  <c r="H15" i="95"/>
  <c r="I15" i="95"/>
  <c r="J15" i="95"/>
  <c r="K15" i="95"/>
  <c r="L15" i="95"/>
  <c r="M15" i="95"/>
  <c r="N15" i="95"/>
  <c r="O15" i="95"/>
  <c r="P15" i="95"/>
  <c r="Q15" i="95"/>
  <c r="R15" i="95"/>
  <c r="S15" i="95"/>
  <c r="X15" i="95"/>
  <c r="Y15" i="95"/>
  <c r="W15" i="95"/>
  <c r="Z15" i="95"/>
  <c r="E16" i="95"/>
  <c r="F16" i="95"/>
  <c r="G16" i="95"/>
  <c r="H16" i="95"/>
  <c r="I16" i="95"/>
  <c r="J16" i="95"/>
  <c r="K16" i="95"/>
  <c r="L16" i="95"/>
  <c r="M16" i="95"/>
  <c r="N16" i="95"/>
  <c r="O16" i="95"/>
  <c r="P16" i="95"/>
  <c r="Q16" i="95"/>
  <c r="R16" i="95"/>
  <c r="S16" i="95"/>
  <c r="X16" i="95"/>
  <c r="Y16" i="95"/>
  <c r="W16" i="95"/>
  <c r="Z16" i="95"/>
  <c r="E17" i="95"/>
  <c r="F17" i="95"/>
  <c r="G17" i="95"/>
  <c r="H17" i="95"/>
  <c r="I17" i="95"/>
  <c r="J17" i="95"/>
  <c r="K17" i="95"/>
  <c r="L17" i="95"/>
  <c r="M17" i="95"/>
  <c r="N17" i="95"/>
  <c r="O17" i="95"/>
  <c r="P17" i="95"/>
  <c r="Q17" i="95"/>
  <c r="R17" i="95"/>
  <c r="S17" i="95"/>
  <c r="X17" i="95"/>
  <c r="Y17" i="95"/>
  <c r="W17" i="95"/>
  <c r="Z17" i="95"/>
  <c r="E18" i="95"/>
  <c r="F18" i="95"/>
  <c r="G18" i="95"/>
  <c r="H18" i="95"/>
  <c r="I18" i="95"/>
  <c r="J18" i="95"/>
  <c r="K18" i="95"/>
  <c r="L18" i="95"/>
  <c r="M18" i="95"/>
  <c r="N18" i="95"/>
  <c r="O18" i="95"/>
  <c r="P18" i="95"/>
  <c r="Q18" i="95"/>
  <c r="R18" i="95"/>
  <c r="S18" i="95"/>
  <c r="X18" i="95"/>
  <c r="Y18" i="95"/>
  <c r="W18" i="95"/>
  <c r="Z18" i="95"/>
  <c r="E19" i="95"/>
  <c r="F19" i="95"/>
  <c r="G19" i="95"/>
  <c r="H19" i="95"/>
  <c r="I19" i="95"/>
  <c r="J19" i="95"/>
  <c r="K19" i="95"/>
  <c r="L19" i="95"/>
  <c r="M19" i="95"/>
  <c r="N19" i="95"/>
  <c r="O19" i="95"/>
  <c r="P19" i="95"/>
  <c r="Q19" i="95"/>
  <c r="R19" i="95"/>
  <c r="S19" i="95"/>
  <c r="X19" i="95"/>
  <c r="Y19" i="95"/>
  <c r="Z19" i="95"/>
  <c r="E20" i="95"/>
  <c r="X20" i="95"/>
  <c r="Y20" i="95"/>
  <c r="Z20" i="95"/>
  <c r="E21" i="95"/>
  <c r="F21" i="95"/>
  <c r="G21" i="95"/>
  <c r="H21" i="95"/>
  <c r="I21" i="95"/>
  <c r="J21" i="95"/>
  <c r="K21" i="95"/>
  <c r="L21" i="95"/>
  <c r="M21" i="95"/>
  <c r="N21" i="95"/>
  <c r="O21" i="95"/>
  <c r="P21" i="95"/>
  <c r="Q21" i="95"/>
  <c r="R21" i="95"/>
  <c r="S21" i="95"/>
  <c r="X21" i="95"/>
  <c r="Y21" i="95"/>
  <c r="W21" i="95"/>
  <c r="Z21" i="95"/>
  <c r="E22" i="95"/>
  <c r="F22" i="95"/>
  <c r="G22" i="95"/>
  <c r="H22" i="95"/>
  <c r="I22" i="95"/>
  <c r="J22" i="95"/>
  <c r="K22" i="95"/>
  <c r="L22" i="95"/>
  <c r="M22" i="95"/>
  <c r="N22" i="95"/>
  <c r="O22" i="95"/>
  <c r="P22" i="95"/>
  <c r="Q22" i="95"/>
  <c r="R22" i="95"/>
  <c r="S22" i="95"/>
  <c r="X22" i="95"/>
  <c r="Y22" i="95"/>
  <c r="W22" i="95"/>
  <c r="Z22" i="95"/>
  <c r="E23" i="95"/>
  <c r="F23" i="95"/>
  <c r="G23" i="95"/>
  <c r="H23" i="95"/>
  <c r="I23" i="95"/>
  <c r="J23" i="95"/>
  <c r="K23" i="95"/>
  <c r="L23" i="95"/>
  <c r="M23" i="95"/>
  <c r="N23" i="95"/>
  <c r="O23" i="95"/>
  <c r="P23" i="95"/>
  <c r="Q23" i="95"/>
  <c r="R23" i="95"/>
  <c r="S23" i="95"/>
  <c r="X23" i="95"/>
  <c r="Y23" i="95"/>
  <c r="W23" i="95"/>
  <c r="Z23" i="95"/>
  <c r="E24" i="95"/>
  <c r="F24" i="95"/>
  <c r="G24" i="95"/>
  <c r="H24" i="95"/>
  <c r="I24" i="95"/>
  <c r="J24" i="95"/>
  <c r="K24" i="95"/>
  <c r="L24" i="95"/>
  <c r="M24" i="95"/>
  <c r="N24" i="95"/>
  <c r="O24" i="95"/>
  <c r="P24" i="95"/>
  <c r="Q24" i="95"/>
  <c r="R24" i="95"/>
  <c r="S24" i="95"/>
  <c r="X24" i="95"/>
  <c r="Y24" i="95"/>
  <c r="Z24" i="95"/>
  <c r="E25" i="95"/>
  <c r="F25" i="95"/>
  <c r="G25" i="95"/>
  <c r="H25" i="95"/>
  <c r="I25" i="95"/>
  <c r="J25" i="95"/>
  <c r="K25" i="95"/>
  <c r="L25" i="95"/>
  <c r="M25" i="95"/>
  <c r="N25" i="95"/>
  <c r="O25" i="95"/>
  <c r="P25" i="95"/>
  <c r="Q25" i="95"/>
  <c r="R25" i="95"/>
  <c r="S25" i="95"/>
  <c r="X25" i="95"/>
  <c r="Y25" i="95"/>
  <c r="W25" i="95"/>
  <c r="Z25" i="95"/>
  <c r="E26" i="95"/>
  <c r="F26" i="95"/>
  <c r="G26" i="95"/>
  <c r="H26" i="95"/>
  <c r="I26" i="95"/>
  <c r="J26" i="95"/>
  <c r="K26" i="95"/>
  <c r="L26" i="95"/>
  <c r="M26" i="95"/>
  <c r="N26" i="95"/>
  <c r="O26" i="95"/>
  <c r="P26" i="95"/>
  <c r="Q26" i="95"/>
  <c r="R26" i="95"/>
  <c r="S26" i="95"/>
  <c r="X26" i="95"/>
  <c r="Y26" i="95"/>
  <c r="Z26" i="95"/>
  <c r="E27" i="95"/>
  <c r="F27" i="95"/>
  <c r="G27" i="95"/>
  <c r="H27" i="95"/>
  <c r="I27" i="95"/>
  <c r="J27" i="95"/>
  <c r="K27" i="95"/>
  <c r="L27" i="95"/>
  <c r="M27" i="95"/>
  <c r="N27" i="95"/>
  <c r="O27" i="95"/>
  <c r="P27" i="95"/>
  <c r="Q27" i="95"/>
  <c r="R27" i="95"/>
  <c r="S27" i="95"/>
  <c r="X27" i="95"/>
  <c r="Y27" i="95"/>
  <c r="W27" i="95"/>
  <c r="Z27" i="95"/>
  <c r="E28" i="95"/>
  <c r="F28" i="95"/>
  <c r="G28" i="95"/>
  <c r="H28" i="95"/>
  <c r="I28" i="95"/>
  <c r="J28" i="95"/>
  <c r="K28" i="95"/>
  <c r="L28" i="95"/>
  <c r="M28" i="95"/>
  <c r="N28" i="95"/>
  <c r="O28" i="95"/>
  <c r="P28" i="95"/>
  <c r="Q28" i="95"/>
  <c r="R28" i="95"/>
  <c r="S28" i="95"/>
  <c r="X28" i="95"/>
  <c r="Y28" i="95"/>
  <c r="W28" i="95"/>
  <c r="Z28" i="95"/>
  <c r="E29" i="95"/>
  <c r="F29" i="95"/>
  <c r="G29" i="95"/>
  <c r="H29" i="95"/>
  <c r="I29" i="95"/>
  <c r="J29" i="95"/>
  <c r="K29" i="95"/>
  <c r="L29" i="95"/>
  <c r="M29" i="95"/>
  <c r="N29" i="95"/>
  <c r="O29" i="95"/>
  <c r="P29" i="95"/>
  <c r="Q29" i="95"/>
  <c r="R29" i="95"/>
  <c r="S29" i="95"/>
  <c r="X29" i="95"/>
  <c r="Y29" i="95"/>
  <c r="W29" i="95"/>
  <c r="Z29" i="95"/>
  <c r="E30" i="95"/>
  <c r="X30" i="95"/>
  <c r="Y30" i="95"/>
  <c r="Z30" i="95"/>
  <c r="E31" i="95"/>
  <c r="F31" i="95"/>
  <c r="G31" i="95"/>
  <c r="H31" i="95"/>
  <c r="I31" i="95"/>
  <c r="J31" i="95"/>
  <c r="K31" i="95"/>
  <c r="L31" i="95"/>
  <c r="M31" i="95"/>
  <c r="N31" i="95"/>
  <c r="O31" i="95"/>
  <c r="P31" i="95"/>
  <c r="Q31" i="95"/>
  <c r="R31" i="95"/>
  <c r="S31" i="95"/>
  <c r="X31" i="95"/>
  <c r="Y31" i="95"/>
  <c r="W31" i="95"/>
  <c r="Z31" i="95"/>
  <c r="E32" i="95"/>
  <c r="F32" i="95"/>
  <c r="G32" i="95"/>
  <c r="H32" i="95"/>
  <c r="I32" i="95"/>
  <c r="J32" i="95"/>
  <c r="K32" i="95"/>
  <c r="L32" i="95"/>
  <c r="M32" i="95"/>
  <c r="N32" i="95"/>
  <c r="O32" i="95"/>
  <c r="P32" i="95"/>
  <c r="Q32" i="95"/>
  <c r="R32" i="95"/>
  <c r="S32" i="95"/>
  <c r="X32" i="95"/>
  <c r="Y32" i="95"/>
  <c r="W32" i="95"/>
  <c r="Z32" i="95"/>
  <c r="E33" i="95"/>
  <c r="F33" i="95"/>
  <c r="G33" i="95"/>
  <c r="H33" i="95"/>
  <c r="I33" i="95"/>
  <c r="J33" i="95"/>
  <c r="K33" i="95"/>
  <c r="L33" i="95"/>
  <c r="M33" i="95"/>
  <c r="N33" i="95"/>
  <c r="O33" i="95"/>
  <c r="P33" i="95"/>
  <c r="Q33" i="95"/>
  <c r="R33" i="95"/>
  <c r="S33" i="95"/>
  <c r="X33" i="95"/>
  <c r="Y33" i="95"/>
  <c r="W33" i="95"/>
  <c r="Z33" i="95"/>
  <c r="E34" i="95"/>
  <c r="F34" i="95"/>
  <c r="G34" i="95"/>
  <c r="H34" i="95"/>
  <c r="I34" i="95"/>
  <c r="J34" i="95"/>
  <c r="K34" i="95"/>
  <c r="L34" i="95"/>
  <c r="M34" i="95"/>
  <c r="N34" i="95"/>
  <c r="O34" i="95"/>
  <c r="P34" i="95"/>
  <c r="Q34" i="95"/>
  <c r="R34" i="95"/>
  <c r="S34" i="95"/>
  <c r="X34" i="95"/>
  <c r="Y34" i="95"/>
  <c r="W34" i="95"/>
  <c r="Z34" i="95"/>
  <c r="E35" i="95"/>
  <c r="F35" i="95"/>
  <c r="G35" i="95"/>
  <c r="H35" i="95"/>
  <c r="I35" i="95"/>
  <c r="J35" i="95"/>
  <c r="K35" i="95"/>
  <c r="L35" i="95"/>
  <c r="M35" i="95"/>
  <c r="N35" i="95"/>
  <c r="O35" i="95"/>
  <c r="P35" i="95"/>
  <c r="Q35" i="95"/>
  <c r="R35" i="95"/>
  <c r="S35" i="95"/>
  <c r="X35" i="95"/>
  <c r="Y35" i="95"/>
  <c r="W35" i="95"/>
  <c r="Z35" i="95"/>
  <c r="E36" i="95"/>
  <c r="F36" i="95"/>
  <c r="G36" i="95"/>
  <c r="H36" i="95"/>
  <c r="I36" i="95"/>
  <c r="J36" i="95"/>
  <c r="K36" i="95"/>
  <c r="L36" i="95"/>
  <c r="M36" i="95"/>
  <c r="N36" i="95"/>
  <c r="O36" i="95"/>
  <c r="P36" i="95"/>
  <c r="Q36" i="95"/>
  <c r="R36" i="95"/>
  <c r="S36" i="95"/>
  <c r="X36" i="95"/>
  <c r="Y36" i="95"/>
  <c r="W36" i="95"/>
  <c r="Z36" i="95"/>
  <c r="E37" i="95"/>
  <c r="F37" i="95"/>
  <c r="G37" i="95"/>
  <c r="H37" i="95"/>
  <c r="I37" i="95"/>
  <c r="J37" i="95"/>
  <c r="K37" i="95"/>
  <c r="L37" i="95"/>
  <c r="M37" i="95"/>
  <c r="N37" i="95"/>
  <c r="O37" i="95"/>
  <c r="P37" i="95"/>
  <c r="Q37" i="95"/>
  <c r="R37" i="95"/>
  <c r="S37" i="95"/>
  <c r="X37" i="95"/>
  <c r="Y37" i="95"/>
  <c r="W37" i="95"/>
  <c r="Z37" i="95"/>
  <c r="E38" i="95"/>
  <c r="F38" i="95"/>
  <c r="G38" i="95"/>
  <c r="H38" i="95"/>
  <c r="I38" i="95"/>
  <c r="J38" i="95"/>
  <c r="K38" i="95"/>
  <c r="L38" i="95"/>
  <c r="M38" i="95"/>
  <c r="N38" i="95"/>
  <c r="O38" i="95"/>
  <c r="P38" i="95"/>
  <c r="Q38" i="95"/>
  <c r="R38" i="95"/>
  <c r="S38" i="95"/>
  <c r="X38" i="95"/>
  <c r="Y38" i="95"/>
  <c r="W38" i="95"/>
  <c r="Z38" i="95"/>
  <c r="E39" i="95"/>
  <c r="F39" i="95"/>
  <c r="G39" i="95"/>
  <c r="H39" i="95"/>
  <c r="I39" i="95"/>
  <c r="J39" i="95"/>
  <c r="K39" i="95"/>
  <c r="L39" i="95"/>
  <c r="M39" i="95"/>
  <c r="N39" i="95"/>
  <c r="O39" i="95"/>
  <c r="P39" i="95"/>
  <c r="Q39" i="95"/>
  <c r="R39" i="95"/>
  <c r="S39" i="95"/>
  <c r="X39" i="95"/>
  <c r="Y39" i="95"/>
  <c r="Z39" i="95"/>
  <c r="E40" i="95"/>
  <c r="F40" i="95"/>
  <c r="G40" i="95"/>
  <c r="H40" i="95"/>
  <c r="I40" i="95"/>
  <c r="J40" i="95"/>
  <c r="K40" i="95"/>
  <c r="L40" i="95"/>
  <c r="M40" i="95"/>
  <c r="N40" i="95"/>
  <c r="O40" i="95"/>
  <c r="P40" i="95"/>
  <c r="Q40" i="95"/>
  <c r="R40" i="95"/>
  <c r="S40" i="95"/>
  <c r="X40" i="95"/>
  <c r="Y40" i="95"/>
  <c r="W40" i="95"/>
  <c r="Z40" i="95"/>
  <c r="E41" i="95"/>
  <c r="F41" i="95"/>
  <c r="G41" i="95"/>
  <c r="H41" i="95"/>
  <c r="I41" i="95"/>
  <c r="J41" i="95"/>
  <c r="K41" i="95"/>
  <c r="L41" i="95"/>
  <c r="M41" i="95"/>
  <c r="N41" i="95"/>
  <c r="O41" i="95"/>
  <c r="P41" i="95"/>
  <c r="Q41" i="95"/>
  <c r="R41" i="95"/>
  <c r="S41" i="95"/>
  <c r="X41" i="95"/>
  <c r="Y41" i="95"/>
  <c r="W41" i="95"/>
  <c r="Z41" i="95"/>
  <c r="E42" i="95"/>
  <c r="F42" i="95"/>
  <c r="G42" i="95"/>
  <c r="H42" i="95"/>
  <c r="I42" i="95"/>
  <c r="J42" i="95"/>
  <c r="K42" i="95"/>
  <c r="L42" i="95"/>
  <c r="M42" i="95"/>
  <c r="N42" i="95"/>
  <c r="O42" i="95"/>
  <c r="P42" i="95"/>
  <c r="Q42" i="95"/>
  <c r="R42" i="95"/>
  <c r="S42" i="95"/>
  <c r="X42" i="95"/>
  <c r="Y42" i="95"/>
  <c r="W42" i="95"/>
  <c r="Z42" i="95"/>
  <c r="E43" i="95"/>
  <c r="F43" i="95"/>
  <c r="G43" i="95"/>
  <c r="H43" i="95"/>
  <c r="I43" i="95"/>
  <c r="J43" i="95"/>
  <c r="K43" i="95"/>
  <c r="L43" i="95"/>
  <c r="M43" i="95"/>
  <c r="N43" i="95"/>
  <c r="O43" i="95"/>
  <c r="P43" i="95"/>
  <c r="Q43" i="95"/>
  <c r="R43" i="95"/>
  <c r="S43" i="95"/>
  <c r="X43" i="95"/>
  <c r="Y43" i="95"/>
  <c r="W43" i="95"/>
  <c r="Z43" i="95"/>
  <c r="E44" i="95"/>
  <c r="F44" i="95"/>
  <c r="G44" i="95"/>
  <c r="H44" i="95"/>
  <c r="I44" i="95"/>
  <c r="J44" i="95"/>
  <c r="K44" i="95"/>
  <c r="L44" i="95"/>
  <c r="M44" i="95"/>
  <c r="N44" i="95"/>
  <c r="O44" i="95"/>
  <c r="P44" i="95"/>
  <c r="Q44" i="95"/>
  <c r="R44" i="95"/>
  <c r="S44" i="95"/>
  <c r="X44" i="95"/>
  <c r="Y44" i="95"/>
  <c r="W44" i="95"/>
  <c r="Z44" i="95"/>
  <c r="E45" i="95"/>
  <c r="X45" i="95"/>
  <c r="Y45" i="95"/>
  <c r="Z45" i="95"/>
  <c r="E46" i="95"/>
  <c r="F46" i="95"/>
  <c r="G46" i="95"/>
  <c r="H46" i="95"/>
  <c r="I46" i="95"/>
  <c r="J46" i="95"/>
  <c r="K46" i="95"/>
  <c r="L46" i="95"/>
  <c r="M46" i="95"/>
  <c r="N46" i="95"/>
  <c r="O46" i="95"/>
  <c r="P46" i="95"/>
  <c r="Q46" i="95"/>
  <c r="R46" i="95"/>
  <c r="S46" i="95"/>
  <c r="X46" i="95"/>
  <c r="Y46" i="95"/>
  <c r="W46" i="95"/>
  <c r="Z46" i="95"/>
  <c r="E47" i="95"/>
  <c r="F47" i="95"/>
  <c r="G47" i="95"/>
  <c r="H47" i="95"/>
  <c r="I47" i="95"/>
  <c r="J47" i="95"/>
  <c r="K47" i="95"/>
  <c r="L47" i="95"/>
  <c r="M47" i="95"/>
  <c r="N47" i="95"/>
  <c r="O47" i="95"/>
  <c r="P47" i="95"/>
  <c r="Q47" i="95"/>
  <c r="R47" i="95"/>
  <c r="S47" i="95"/>
  <c r="X47" i="95"/>
  <c r="Y47" i="95"/>
  <c r="Z47" i="95"/>
  <c r="E48" i="95"/>
  <c r="F48" i="95"/>
  <c r="G48" i="95"/>
  <c r="H48" i="95"/>
  <c r="I48" i="95"/>
  <c r="J48" i="95"/>
  <c r="K48" i="95"/>
  <c r="L48" i="95"/>
  <c r="M48" i="95"/>
  <c r="N48" i="95"/>
  <c r="O48" i="95"/>
  <c r="P48" i="95"/>
  <c r="Q48" i="95"/>
  <c r="R48" i="95"/>
  <c r="S48" i="95"/>
  <c r="X48" i="95"/>
  <c r="Y48" i="95"/>
  <c r="W48" i="95"/>
  <c r="Z48" i="95"/>
  <c r="E49" i="95"/>
  <c r="F49" i="95"/>
  <c r="G49" i="95"/>
  <c r="H49" i="95"/>
  <c r="I49" i="95"/>
  <c r="J49" i="95"/>
  <c r="K49" i="95"/>
  <c r="L49" i="95"/>
  <c r="M49" i="95"/>
  <c r="N49" i="95"/>
  <c r="O49" i="95"/>
  <c r="P49" i="95"/>
  <c r="Q49" i="95"/>
  <c r="R49" i="95"/>
  <c r="S49" i="95"/>
  <c r="X49" i="95"/>
  <c r="Y49" i="95"/>
  <c r="W49" i="95"/>
  <c r="Z49" i="95"/>
  <c r="E50" i="95"/>
  <c r="F50" i="95"/>
  <c r="G50" i="95"/>
  <c r="H50" i="95"/>
  <c r="I50" i="95"/>
  <c r="J50" i="95"/>
  <c r="K50" i="95"/>
  <c r="L50" i="95"/>
  <c r="M50" i="95"/>
  <c r="N50" i="95"/>
  <c r="O50" i="95"/>
  <c r="P50" i="95"/>
  <c r="Q50" i="95"/>
  <c r="R50" i="95"/>
  <c r="S50" i="95"/>
  <c r="X50" i="95"/>
  <c r="Y50" i="95"/>
  <c r="W50" i="95"/>
  <c r="Z50" i="95"/>
  <c r="E51" i="95"/>
  <c r="F51" i="95"/>
  <c r="G51" i="95"/>
  <c r="H51" i="95"/>
  <c r="I51" i="95"/>
  <c r="J51" i="95"/>
  <c r="K51" i="95"/>
  <c r="L51" i="95"/>
  <c r="M51" i="95"/>
  <c r="N51" i="95"/>
  <c r="O51" i="95"/>
  <c r="P51" i="95"/>
  <c r="Q51" i="95"/>
  <c r="R51" i="95"/>
  <c r="S51" i="95"/>
  <c r="X51" i="95"/>
  <c r="Y51" i="95"/>
  <c r="W51" i="95"/>
  <c r="Z51" i="95"/>
  <c r="E52" i="95"/>
  <c r="F52" i="95"/>
  <c r="G52" i="95"/>
  <c r="H52" i="95"/>
  <c r="I52" i="95"/>
  <c r="J52" i="95"/>
  <c r="K52" i="95"/>
  <c r="L52" i="95"/>
  <c r="M52" i="95"/>
  <c r="N52" i="95"/>
  <c r="O52" i="95"/>
  <c r="P52" i="95"/>
  <c r="Q52" i="95"/>
  <c r="R52" i="95"/>
  <c r="S52" i="95"/>
  <c r="X52" i="95"/>
  <c r="Y52" i="95"/>
  <c r="W52" i="95"/>
  <c r="Z52" i="95"/>
  <c r="E53" i="95"/>
  <c r="F53" i="95"/>
  <c r="G53" i="95"/>
  <c r="H53" i="95"/>
  <c r="I53" i="95"/>
  <c r="J53" i="95"/>
  <c r="K53" i="95"/>
  <c r="L53" i="95"/>
  <c r="M53" i="95"/>
  <c r="N53" i="95"/>
  <c r="O53" i="95"/>
  <c r="P53" i="95"/>
  <c r="Q53" i="95"/>
  <c r="R53" i="95"/>
  <c r="S53" i="95"/>
  <c r="X53" i="95"/>
  <c r="Y53" i="95"/>
  <c r="Z53" i="95"/>
  <c r="E54" i="95"/>
  <c r="F54" i="95"/>
  <c r="G54" i="95"/>
  <c r="H54" i="95"/>
  <c r="I54" i="95"/>
  <c r="J54" i="95"/>
  <c r="K54" i="95"/>
  <c r="L54" i="95"/>
  <c r="M54" i="95"/>
  <c r="N54" i="95"/>
  <c r="O54" i="95"/>
  <c r="P54" i="95"/>
  <c r="Q54" i="95"/>
  <c r="R54" i="95"/>
  <c r="S54" i="95"/>
  <c r="X54" i="95"/>
  <c r="Y54" i="95"/>
  <c r="W54" i="95"/>
  <c r="Z54" i="95"/>
  <c r="E55" i="95"/>
  <c r="F55" i="95"/>
  <c r="G55" i="95"/>
  <c r="H55" i="95"/>
  <c r="I55" i="95"/>
  <c r="J55" i="95"/>
  <c r="K55" i="95"/>
  <c r="L55" i="95"/>
  <c r="M55" i="95"/>
  <c r="N55" i="95"/>
  <c r="O55" i="95"/>
  <c r="P55" i="95"/>
  <c r="Q55" i="95"/>
  <c r="R55" i="95"/>
  <c r="S55" i="95"/>
  <c r="X55" i="95"/>
  <c r="Y55" i="95"/>
  <c r="W55" i="95"/>
  <c r="Z55" i="95"/>
  <c r="E56" i="95"/>
  <c r="F56" i="95"/>
  <c r="G56" i="95"/>
  <c r="H56" i="95"/>
  <c r="I56" i="95"/>
  <c r="J56" i="95"/>
  <c r="K56" i="95"/>
  <c r="L56" i="95"/>
  <c r="M56" i="95"/>
  <c r="N56" i="95"/>
  <c r="O56" i="95"/>
  <c r="P56" i="95"/>
  <c r="Q56" i="95"/>
  <c r="R56" i="95"/>
  <c r="S56" i="95"/>
  <c r="X56" i="95"/>
  <c r="Y56" i="95"/>
  <c r="W56" i="95"/>
  <c r="Z56" i="95"/>
  <c r="E57" i="95"/>
  <c r="F57" i="95"/>
  <c r="G57" i="95"/>
  <c r="H57" i="95"/>
  <c r="I57" i="95"/>
  <c r="J57" i="95"/>
  <c r="K57" i="95"/>
  <c r="L57" i="95"/>
  <c r="M57" i="95"/>
  <c r="N57" i="95"/>
  <c r="O57" i="95"/>
  <c r="P57" i="95"/>
  <c r="Q57" i="95"/>
  <c r="R57" i="95"/>
  <c r="S57" i="95"/>
  <c r="X57" i="95"/>
  <c r="Y57" i="95"/>
  <c r="W57" i="95"/>
  <c r="Z57" i="95"/>
  <c r="E58" i="95"/>
  <c r="F58" i="95"/>
  <c r="G58" i="95"/>
  <c r="H58" i="95"/>
  <c r="I58" i="95"/>
  <c r="J58" i="95"/>
  <c r="K58" i="95"/>
  <c r="L58" i="95"/>
  <c r="M58" i="95"/>
  <c r="N58" i="95"/>
  <c r="O58" i="95"/>
  <c r="P58" i="95"/>
  <c r="Q58" i="95"/>
  <c r="R58" i="95"/>
  <c r="S58" i="95"/>
  <c r="X58" i="95"/>
  <c r="Y58" i="95"/>
  <c r="W58" i="95"/>
  <c r="Z58" i="95"/>
  <c r="E59" i="95"/>
  <c r="F59" i="95"/>
  <c r="G59" i="95"/>
  <c r="H59" i="95"/>
  <c r="I59" i="95"/>
  <c r="J59" i="95"/>
  <c r="K59" i="95"/>
  <c r="L59" i="95"/>
  <c r="M59" i="95"/>
  <c r="N59" i="95"/>
  <c r="O59" i="95"/>
  <c r="P59" i="95"/>
  <c r="Q59" i="95"/>
  <c r="R59" i="95"/>
  <c r="S59" i="95"/>
  <c r="X59" i="95"/>
  <c r="Y59" i="95"/>
  <c r="W59" i="95"/>
  <c r="Z59" i="95"/>
  <c r="E60" i="95"/>
  <c r="F60" i="95"/>
  <c r="G60" i="95"/>
  <c r="H60" i="95"/>
  <c r="I60" i="95"/>
  <c r="J60" i="95"/>
  <c r="K60" i="95"/>
  <c r="L60" i="95"/>
  <c r="M60" i="95"/>
  <c r="N60" i="95"/>
  <c r="O60" i="95"/>
  <c r="P60" i="95"/>
  <c r="Q60" i="95"/>
  <c r="R60" i="95"/>
  <c r="S60" i="95"/>
  <c r="X60" i="95"/>
  <c r="Y60" i="95"/>
  <c r="W60" i="95"/>
  <c r="Z60" i="95"/>
  <c r="E61" i="95"/>
  <c r="F61" i="95"/>
  <c r="G61" i="95"/>
  <c r="H61" i="95"/>
  <c r="I61" i="95"/>
  <c r="J61" i="95"/>
  <c r="K61" i="95"/>
  <c r="L61" i="95"/>
  <c r="M61" i="95"/>
  <c r="N61" i="95"/>
  <c r="O61" i="95"/>
  <c r="P61" i="95"/>
  <c r="Q61" i="95"/>
  <c r="R61" i="95"/>
  <c r="S61" i="95"/>
  <c r="X61" i="95"/>
  <c r="Y61" i="95"/>
  <c r="W61" i="95"/>
  <c r="Z61" i="95"/>
  <c r="E62" i="95"/>
  <c r="F62" i="95"/>
  <c r="G62" i="95"/>
  <c r="H62" i="95"/>
  <c r="I62" i="95"/>
  <c r="J62" i="95"/>
  <c r="K62" i="95"/>
  <c r="L62" i="95"/>
  <c r="M62" i="95"/>
  <c r="N62" i="95"/>
  <c r="O62" i="95"/>
  <c r="P62" i="95"/>
  <c r="Q62" i="95"/>
  <c r="R62" i="95"/>
  <c r="S62" i="95"/>
  <c r="X62" i="95"/>
  <c r="Y62" i="95"/>
  <c r="W62" i="95"/>
  <c r="Z62" i="95"/>
  <c r="E63" i="95"/>
  <c r="F63" i="95"/>
  <c r="G63" i="95"/>
  <c r="H63" i="95"/>
  <c r="I63" i="95"/>
  <c r="J63" i="95"/>
  <c r="K63" i="95"/>
  <c r="L63" i="95"/>
  <c r="M63" i="95"/>
  <c r="N63" i="95"/>
  <c r="O63" i="95"/>
  <c r="P63" i="95"/>
  <c r="Q63" i="95"/>
  <c r="R63" i="95"/>
  <c r="S63" i="95"/>
  <c r="X63" i="95"/>
  <c r="Y63" i="95"/>
  <c r="Z63" i="95"/>
  <c r="E64" i="95"/>
  <c r="F64" i="95"/>
  <c r="G64" i="95"/>
  <c r="H64" i="95"/>
  <c r="I64" i="95"/>
  <c r="J64" i="95"/>
  <c r="K64" i="95"/>
  <c r="L64" i="95"/>
  <c r="M64" i="95"/>
  <c r="N64" i="95"/>
  <c r="O64" i="95"/>
  <c r="P64" i="95"/>
  <c r="Q64" i="95"/>
  <c r="R64" i="95"/>
  <c r="S64" i="95"/>
  <c r="X64" i="95"/>
  <c r="Y64" i="95"/>
  <c r="W64" i="95"/>
  <c r="Z64" i="95"/>
  <c r="E65" i="95"/>
  <c r="F65" i="95"/>
  <c r="G65" i="95"/>
  <c r="H65" i="95"/>
  <c r="I65" i="95"/>
  <c r="J65" i="95"/>
  <c r="K65" i="95"/>
  <c r="L65" i="95"/>
  <c r="M65" i="95"/>
  <c r="N65" i="95"/>
  <c r="O65" i="95"/>
  <c r="P65" i="95"/>
  <c r="Q65" i="95"/>
  <c r="R65" i="95"/>
  <c r="S65" i="95"/>
  <c r="X65" i="95"/>
  <c r="Y65" i="95"/>
  <c r="W65" i="95"/>
  <c r="Z65" i="95"/>
  <c r="E66" i="95"/>
  <c r="F66" i="95"/>
  <c r="G66" i="95"/>
  <c r="H66" i="95"/>
  <c r="I66" i="95"/>
  <c r="J66" i="95"/>
  <c r="K66" i="95"/>
  <c r="L66" i="95"/>
  <c r="M66" i="95"/>
  <c r="N66" i="95"/>
  <c r="O66" i="95"/>
  <c r="P66" i="95"/>
  <c r="Q66" i="95"/>
  <c r="R66" i="95"/>
  <c r="S66" i="95"/>
  <c r="X66" i="95"/>
  <c r="Y66" i="95"/>
  <c r="W66" i="95"/>
  <c r="Z66" i="95"/>
  <c r="E67" i="95"/>
  <c r="F67" i="95"/>
  <c r="G67" i="95"/>
  <c r="H67" i="95"/>
  <c r="I67" i="95"/>
  <c r="J67" i="95"/>
  <c r="K67" i="95"/>
  <c r="L67" i="95"/>
  <c r="M67" i="95"/>
  <c r="N67" i="95"/>
  <c r="O67" i="95"/>
  <c r="P67" i="95"/>
  <c r="Q67" i="95"/>
  <c r="R67" i="95"/>
  <c r="S67" i="95"/>
  <c r="X67" i="95"/>
  <c r="Y67" i="95"/>
  <c r="W67" i="95"/>
  <c r="Z67" i="95"/>
  <c r="E68" i="95"/>
  <c r="F68" i="95"/>
  <c r="G68" i="95"/>
  <c r="H68" i="95"/>
  <c r="I68" i="95"/>
  <c r="J68" i="95"/>
  <c r="K68" i="95"/>
  <c r="L68" i="95"/>
  <c r="M68" i="95"/>
  <c r="N68" i="95"/>
  <c r="O68" i="95"/>
  <c r="P68" i="95"/>
  <c r="Q68" i="95"/>
  <c r="R68" i="95"/>
  <c r="S68" i="95"/>
  <c r="X68" i="95"/>
  <c r="Y68" i="95"/>
  <c r="W68" i="95"/>
  <c r="Z68" i="95"/>
  <c r="E69" i="95"/>
  <c r="F69" i="95"/>
  <c r="G69" i="95"/>
  <c r="H69" i="95"/>
  <c r="I69" i="95"/>
  <c r="J69" i="95"/>
  <c r="K69" i="95"/>
  <c r="L69" i="95"/>
  <c r="M69" i="95"/>
  <c r="N69" i="95"/>
  <c r="O69" i="95"/>
  <c r="P69" i="95"/>
  <c r="Q69" i="95"/>
  <c r="R69" i="95"/>
  <c r="S69" i="95"/>
  <c r="X69" i="95"/>
  <c r="Y69" i="95"/>
  <c r="W69" i="95"/>
  <c r="Z69" i="95"/>
  <c r="E70" i="95"/>
  <c r="F70" i="95"/>
  <c r="G70" i="95"/>
  <c r="H70" i="95"/>
  <c r="I70" i="95"/>
  <c r="J70" i="95"/>
  <c r="K70" i="95"/>
  <c r="L70" i="95"/>
  <c r="M70" i="95"/>
  <c r="N70" i="95"/>
  <c r="O70" i="95"/>
  <c r="P70" i="95"/>
  <c r="Q70" i="95"/>
  <c r="R70" i="95"/>
  <c r="S70" i="95"/>
  <c r="X70" i="95"/>
  <c r="Y70" i="95"/>
  <c r="W70" i="95"/>
  <c r="Z70" i="95"/>
  <c r="E71" i="95"/>
  <c r="F71" i="95"/>
  <c r="G71" i="95"/>
  <c r="H71" i="95"/>
  <c r="I71" i="95"/>
  <c r="J71" i="95"/>
  <c r="K71" i="95"/>
  <c r="L71" i="95"/>
  <c r="M71" i="95"/>
  <c r="N71" i="95"/>
  <c r="O71" i="95"/>
  <c r="P71" i="95"/>
  <c r="Q71" i="95"/>
  <c r="R71" i="95"/>
  <c r="S71" i="95"/>
  <c r="X71" i="95"/>
  <c r="Y71" i="95"/>
  <c r="W71" i="95"/>
  <c r="Z71" i="95"/>
  <c r="E72" i="95"/>
  <c r="X72" i="95"/>
  <c r="Y72" i="95"/>
  <c r="Z72" i="95"/>
  <c r="E73" i="95"/>
  <c r="F73" i="95"/>
  <c r="G73" i="95"/>
  <c r="H73" i="95"/>
  <c r="I73" i="95"/>
  <c r="J73" i="95"/>
  <c r="K73" i="95"/>
  <c r="L73" i="95"/>
  <c r="M73" i="95"/>
  <c r="N73" i="95"/>
  <c r="O73" i="95"/>
  <c r="P73" i="95"/>
  <c r="Q73" i="95"/>
  <c r="R73" i="95"/>
  <c r="S73" i="95"/>
  <c r="X73" i="95"/>
  <c r="Y73" i="95"/>
  <c r="W73" i="95"/>
  <c r="Z73" i="95"/>
  <c r="E74" i="95"/>
  <c r="F74" i="95"/>
  <c r="G74" i="95"/>
  <c r="H74" i="95"/>
  <c r="I74" i="95"/>
  <c r="J74" i="95"/>
  <c r="K74" i="95"/>
  <c r="L74" i="95"/>
  <c r="M74" i="95"/>
  <c r="N74" i="95"/>
  <c r="O74" i="95"/>
  <c r="P74" i="95"/>
  <c r="Q74" i="95"/>
  <c r="R74" i="95"/>
  <c r="S74" i="95"/>
  <c r="X74" i="95"/>
  <c r="Y74" i="95"/>
  <c r="W74" i="95"/>
  <c r="Z74" i="95"/>
  <c r="E75" i="95"/>
  <c r="F75" i="95"/>
  <c r="G75" i="95"/>
  <c r="H75" i="95"/>
  <c r="I75" i="95"/>
  <c r="J75" i="95"/>
  <c r="K75" i="95"/>
  <c r="L75" i="95"/>
  <c r="M75" i="95"/>
  <c r="N75" i="95"/>
  <c r="O75" i="95"/>
  <c r="P75" i="95"/>
  <c r="Q75" i="95"/>
  <c r="R75" i="95"/>
  <c r="S75" i="95"/>
  <c r="X75" i="95"/>
  <c r="Y75" i="95"/>
  <c r="W75" i="95"/>
  <c r="Z75" i="95"/>
  <c r="E76" i="95"/>
  <c r="F76" i="95"/>
  <c r="G76" i="95"/>
  <c r="H76" i="95"/>
  <c r="I76" i="95"/>
  <c r="J76" i="95"/>
  <c r="K76" i="95"/>
  <c r="L76" i="95"/>
  <c r="M76" i="95"/>
  <c r="N76" i="95"/>
  <c r="O76" i="95"/>
  <c r="P76" i="95"/>
  <c r="Q76" i="95"/>
  <c r="R76" i="95"/>
  <c r="S76" i="95"/>
  <c r="X76" i="95"/>
  <c r="Y76" i="95"/>
  <c r="W76" i="95"/>
  <c r="Z76" i="95"/>
  <c r="E77" i="95"/>
  <c r="X77" i="95"/>
  <c r="Y77" i="95"/>
  <c r="Z77" i="95"/>
  <c r="E78" i="95"/>
  <c r="F78" i="95"/>
  <c r="G78" i="95"/>
  <c r="H78" i="95"/>
  <c r="I78" i="95"/>
  <c r="J78" i="95"/>
  <c r="K78" i="95"/>
  <c r="L78" i="95"/>
  <c r="M78" i="95"/>
  <c r="N78" i="95"/>
  <c r="O78" i="95"/>
  <c r="P78" i="95"/>
  <c r="Q78" i="95"/>
  <c r="R78" i="95"/>
  <c r="S78" i="95"/>
  <c r="X78" i="95"/>
  <c r="Y78" i="95"/>
  <c r="W78" i="95"/>
  <c r="Z78" i="95"/>
  <c r="E79" i="95"/>
  <c r="F79" i="95"/>
  <c r="G79" i="95"/>
  <c r="H79" i="95"/>
  <c r="I79" i="95"/>
  <c r="J79" i="95"/>
  <c r="K79" i="95"/>
  <c r="L79" i="95"/>
  <c r="M79" i="95"/>
  <c r="N79" i="95"/>
  <c r="O79" i="95"/>
  <c r="P79" i="95"/>
  <c r="Q79" i="95"/>
  <c r="R79" i="95"/>
  <c r="S79" i="95"/>
  <c r="X79" i="95"/>
  <c r="Y79" i="95"/>
  <c r="W79" i="95"/>
  <c r="Z79" i="95"/>
  <c r="E80" i="95"/>
  <c r="F80" i="95"/>
  <c r="G80" i="95"/>
  <c r="H80" i="95"/>
  <c r="I80" i="95"/>
  <c r="J80" i="95"/>
  <c r="K80" i="95"/>
  <c r="L80" i="95"/>
  <c r="M80" i="95"/>
  <c r="N80" i="95"/>
  <c r="O80" i="95"/>
  <c r="P80" i="95"/>
  <c r="Q80" i="95"/>
  <c r="R80" i="95"/>
  <c r="S80" i="95"/>
  <c r="X80" i="95"/>
  <c r="Y80" i="95"/>
  <c r="W80" i="95"/>
  <c r="Z80" i="95"/>
  <c r="E81" i="95"/>
  <c r="F81" i="95"/>
  <c r="G81" i="95"/>
  <c r="H81" i="95"/>
  <c r="I81" i="95"/>
  <c r="J81" i="95"/>
  <c r="K81" i="95"/>
  <c r="L81" i="95"/>
  <c r="M81" i="95"/>
  <c r="N81" i="95"/>
  <c r="O81" i="95"/>
  <c r="P81" i="95"/>
  <c r="Q81" i="95"/>
  <c r="R81" i="95"/>
  <c r="S81" i="95"/>
  <c r="X81" i="95"/>
  <c r="Y81" i="95"/>
  <c r="W81" i="95"/>
  <c r="Z81" i="95"/>
  <c r="E82" i="95"/>
  <c r="F82" i="95"/>
  <c r="G82" i="95"/>
  <c r="H82" i="95"/>
  <c r="I82" i="95"/>
  <c r="J82" i="95"/>
  <c r="K82" i="95"/>
  <c r="L82" i="95"/>
  <c r="M82" i="95"/>
  <c r="N82" i="95"/>
  <c r="O82" i="95"/>
  <c r="P82" i="95"/>
  <c r="Q82" i="95"/>
  <c r="R82" i="95"/>
  <c r="S82" i="95"/>
  <c r="X82" i="95"/>
  <c r="Y82" i="95"/>
  <c r="W82" i="95"/>
  <c r="Z82" i="95"/>
  <c r="E83" i="95"/>
  <c r="F83" i="95"/>
  <c r="G83" i="95"/>
  <c r="H83" i="95"/>
  <c r="I83" i="95"/>
  <c r="J83" i="95"/>
  <c r="K83" i="95"/>
  <c r="L83" i="95"/>
  <c r="M83" i="95"/>
  <c r="N83" i="95"/>
  <c r="O83" i="95"/>
  <c r="P83" i="95"/>
  <c r="Q83" i="95"/>
  <c r="R83" i="95"/>
  <c r="S83" i="95"/>
  <c r="X83" i="95"/>
  <c r="Y83" i="95"/>
  <c r="W83" i="95"/>
  <c r="Z83" i="95"/>
  <c r="E84" i="95"/>
  <c r="X84" i="95"/>
  <c r="Y84" i="95"/>
  <c r="Z84" i="95"/>
  <c r="E85" i="95"/>
  <c r="F85" i="95"/>
  <c r="G85" i="95"/>
  <c r="H85" i="95"/>
  <c r="I85" i="95"/>
  <c r="J85" i="95"/>
  <c r="K85" i="95"/>
  <c r="L85" i="95"/>
  <c r="M85" i="95"/>
  <c r="N85" i="95"/>
  <c r="O85" i="95"/>
  <c r="P85" i="95"/>
  <c r="Q85" i="95"/>
  <c r="R85" i="95"/>
  <c r="S85" i="95"/>
  <c r="X85" i="95"/>
  <c r="Y85" i="95"/>
  <c r="W85" i="95"/>
  <c r="Z85" i="95"/>
  <c r="E86" i="95"/>
  <c r="F86" i="95"/>
  <c r="G86" i="95"/>
  <c r="H86" i="95"/>
  <c r="I86" i="95"/>
  <c r="J86" i="95"/>
  <c r="K86" i="95"/>
  <c r="L86" i="95"/>
  <c r="M86" i="95"/>
  <c r="N86" i="95"/>
  <c r="O86" i="95"/>
  <c r="P86" i="95"/>
  <c r="Q86" i="95"/>
  <c r="R86" i="95"/>
  <c r="S86" i="95"/>
  <c r="X86" i="95"/>
  <c r="Y86" i="95"/>
  <c r="W86" i="95"/>
  <c r="Z86" i="95"/>
  <c r="E87" i="95"/>
  <c r="F87" i="95"/>
  <c r="G87" i="95"/>
  <c r="H87" i="95"/>
  <c r="I87" i="95"/>
  <c r="J87" i="95"/>
  <c r="K87" i="95"/>
  <c r="L87" i="95"/>
  <c r="M87" i="95"/>
  <c r="N87" i="95"/>
  <c r="O87" i="95"/>
  <c r="P87" i="95"/>
  <c r="Q87" i="95"/>
  <c r="R87" i="95"/>
  <c r="S87" i="95"/>
  <c r="X87" i="95"/>
  <c r="Y87" i="95"/>
  <c r="W87" i="95"/>
  <c r="Z87" i="95"/>
  <c r="E88" i="95"/>
  <c r="F88" i="95"/>
  <c r="G88" i="95"/>
  <c r="H88" i="95"/>
  <c r="I88" i="95"/>
  <c r="J88" i="95"/>
  <c r="K88" i="95"/>
  <c r="L88" i="95"/>
  <c r="M88" i="95"/>
  <c r="N88" i="95"/>
  <c r="O88" i="95"/>
  <c r="P88" i="95"/>
  <c r="Q88" i="95"/>
  <c r="R88" i="95"/>
  <c r="S88" i="95"/>
  <c r="X88" i="95"/>
  <c r="Y88" i="95"/>
  <c r="W88" i="95"/>
  <c r="Z88" i="95"/>
  <c r="E89" i="95"/>
  <c r="F89" i="95"/>
  <c r="G89" i="95"/>
  <c r="H89" i="95"/>
  <c r="I89" i="95"/>
  <c r="J89" i="95"/>
  <c r="K89" i="95"/>
  <c r="L89" i="95"/>
  <c r="M89" i="95"/>
  <c r="N89" i="95"/>
  <c r="O89" i="95"/>
  <c r="P89" i="95"/>
  <c r="Q89" i="95"/>
  <c r="R89" i="95"/>
  <c r="S89" i="95"/>
  <c r="X89" i="95"/>
  <c r="Y89" i="95"/>
  <c r="W89" i="95"/>
  <c r="Z89" i="95"/>
  <c r="E90" i="95"/>
  <c r="F90" i="95"/>
  <c r="G90" i="95"/>
  <c r="H90" i="95"/>
  <c r="I90" i="95"/>
  <c r="J90" i="95"/>
  <c r="K90" i="95"/>
  <c r="L90" i="95"/>
  <c r="M90" i="95"/>
  <c r="N90" i="95"/>
  <c r="O90" i="95"/>
  <c r="P90" i="95"/>
  <c r="Q90" i="95"/>
  <c r="R90" i="95"/>
  <c r="S90" i="95"/>
  <c r="X90" i="95"/>
  <c r="Y90" i="95"/>
  <c r="W90" i="95"/>
  <c r="Z90" i="95"/>
  <c r="E91" i="95"/>
  <c r="F91" i="95"/>
  <c r="G91" i="95"/>
  <c r="H91" i="95"/>
  <c r="I91" i="95"/>
  <c r="J91" i="95"/>
  <c r="K91" i="95"/>
  <c r="L91" i="95"/>
  <c r="M91" i="95"/>
  <c r="N91" i="95"/>
  <c r="O91" i="95"/>
  <c r="P91" i="95"/>
  <c r="Q91" i="95"/>
  <c r="R91" i="95"/>
  <c r="S91" i="95"/>
  <c r="X91" i="95"/>
  <c r="Y91" i="95"/>
  <c r="W91" i="95"/>
  <c r="Z91" i="95"/>
  <c r="E92" i="95"/>
  <c r="F92" i="95"/>
  <c r="G92" i="95"/>
  <c r="H92" i="95"/>
  <c r="I92" i="95"/>
  <c r="J92" i="95"/>
  <c r="K92" i="95"/>
  <c r="L92" i="95"/>
  <c r="M92" i="95"/>
  <c r="N92" i="95"/>
  <c r="O92" i="95"/>
  <c r="P92" i="95"/>
  <c r="Q92" i="95"/>
  <c r="R92" i="95"/>
  <c r="S92" i="95"/>
  <c r="X92" i="95"/>
  <c r="Y92" i="95"/>
  <c r="W92" i="95"/>
  <c r="Z92" i="95"/>
  <c r="E93" i="95"/>
  <c r="X93" i="95"/>
  <c r="Y93" i="95"/>
  <c r="Z93" i="95"/>
  <c r="E94" i="95"/>
  <c r="X94" i="95"/>
  <c r="Y94" i="95"/>
  <c r="Z94" i="95"/>
  <c r="E95" i="95"/>
  <c r="F95" i="95"/>
  <c r="G95" i="95"/>
  <c r="H95" i="95"/>
  <c r="I95" i="95"/>
  <c r="J95" i="95"/>
  <c r="K95" i="95"/>
  <c r="L95" i="95"/>
  <c r="M95" i="95"/>
  <c r="N95" i="95"/>
  <c r="O95" i="95"/>
  <c r="P95" i="95"/>
  <c r="Q95" i="95"/>
  <c r="R95" i="95"/>
  <c r="S95" i="95"/>
  <c r="X95" i="95"/>
  <c r="Y95" i="95"/>
  <c r="W95" i="95"/>
  <c r="Z95" i="95"/>
  <c r="E96" i="95"/>
  <c r="F96" i="95"/>
  <c r="G96" i="95"/>
  <c r="H96" i="95"/>
  <c r="I96" i="95"/>
  <c r="J96" i="95"/>
  <c r="K96" i="95"/>
  <c r="L96" i="95"/>
  <c r="M96" i="95"/>
  <c r="N96" i="95"/>
  <c r="O96" i="95"/>
  <c r="P96" i="95"/>
  <c r="Q96" i="95"/>
  <c r="R96" i="95"/>
  <c r="S96" i="95"/>
  <c r="X96" i="95"/>
  <c r="Y96" i="95"/>
  <c r="W96" i="95"/>
  <c r="Z96" i="95"/>
  <c r="E97" i="95"/>
  <c r="F97" i="95"/>
  <c r="G97" i="95"/>
  <c r="H97" i="95"/>
  <c r="I97" i="95"/>
  <c r="J97" i="95"/>
  <c r="K97" i="95"/>
  <c r="L97" i="95"/>
  <c r="M97" i="95"/>
  <c r="N97" i="95"/>
  <c r="O97" i="95"/>
  <c r="P97" i="95"/>
  <c r="Q97" i="95"/>
  <c r="R97" i="95"/>
  <c r="S97" i="95"/>
  <c r="X97" i="95"/>
  <c r="Y97" i="95"/>
  <c r="W97" i="95"/>
  <c r="Z97" i="95"/>
  <c r="E98" i="95"/>
  <c r="F98" i="95"/>
  <c r="G98" i="95"/>
  <c r="H98" i="95"/>
  <c r="I98" i="95"/>
  <c r="J98" i="95"/>
  <c r="K98" i="95"/>
  <c r="L98" i="95"/>
  <c r="M98" i="95"/>
  <c r="N98" i="95"/>
  <c r="O98" i="95"/>
  <c r="P98" i="95"/>
  <c r="Q98" i="95"/>
  <c r="R98" i="95"/>
  <c r="S98" i="95"/>
  <c r="X98" i="95"/>
  <c r="Y98" i="95"/>
  <c r="W98" i="95"/>
  <c r="Z98" i="95"/>
  <c r="E99" i="95"/>
  <c r="F99" i="95"/>
  <c r="G99" i="95"/>
  <c r="H99" i="95"/>
  <c r="I99" i="95"/>
  <c r="J99" i="95"/>
  <c r="K99" i="95"/>
  <c r="L99" i="95"/>
  <c r="M99" i="95"/>
  <c r="N99" i="95"/>
  <c r="O99" i="95"/>
  <c r="P99" i="95"/>
  <c r="Q99" i="95"/>
  <c r="R99" i="95"/>
  <c r="S99" i="95"/>
  <c r="X99" i="95"/>
  <c r="Y99" i="95"/>
  <c r="W99" i="95"/>
  <c r="Z99" i="95"/>
  <c r="E100" i="95"/>
  <c r="F100" i="95"/>
  <c r="G100" i="95"/>
  <c r="H100" i="95"/>
  <c r="I100" i="95"/>
  <c r="J100" i="95"/>
  <c r="K100" i="95"/>
  <c r="L100" i="95"/>
  <c r="M100" i="95"/>
  <c r="N100" i="95"/>
  <c r="O100" i="95"/>
  <c r="P100" i="95"/>
  <c r="Q100" i="95"/>
  <c r="R100" i="95"/>
  <c r="S100" i="95"/>
  <c r="X100" i="95"/>
  <c r="Y100" i="95"/>
  <c r="Z100" i="95"/>
  <c r="E101" i="95"/>
  <c r="F101" i="95"/>
  <c r="G101" i="95"/>
  <c r="H101" i="95"/>
  <c r="I101" i="95"/>
  <c r="J101" i="95"/>
  <c r="K101" i="95"/>
  <c r="L101" i="95"/>
  <c r="M101" i="95"/>
  <c r="N101" i="95"/>
  <c r="O101" i="95"/>
  <c r="P101" i="95"/>
  <c r="Q101" i="95"/>
  <c r="R101" i="95"/>
  <c r="S101" i="95"/>
  <c r="X101" i="95"/>
  <c r="Y101" i="95"/>
  <c r="W101" i="95"/>
  <c r="Z101" i="95"/>
  <c r="E102" i="95"/>
  <c r="F102" i="95"/>
  <c r="G102" i="95"/>
  <c r="H102" i="95"/>
  <c r="I102" i="95"/>
  <c r="J102" i="95"/>
  <c r="K102" i="95"/>
  <c r="L102" i="95"/>
  <c r="M102" i="95"/>
  <c r="N102" i="95"/>
  <c r="O102" i="95"/>
  <c r="P102" i="95"/>
  <c r="Q102" i="95"/>
  <c r="R102" i="95"/>
  <c r="S102" i="95"/>
  <c r="X102" i="95"/>
  <c r="Y102" i="95"/>
  <c r="W102" i="95"/>
  <c r="Z102" i="95"/>
  <c r="E103" i="95"/>
  <c r="F103" i="95"/>
  <c r="G103" i="95"/>
  <c r="H103" i="95"/>
  <c r="I103" i="95"/>
  <c r="J103" i="95"/>
  <c r="K103" i="95"/>
  <c r="L103" i="95"/>
  <c r="M103" i="95"/>
  <c r="N103" i="95"/>
  <c r="O103" i="95"/>
  <c r="P103" i="95"/>
  <c r="Q103" i="95"/>
  <c r="R103" i="95"/>
  <c r="S103" i="95"/>
  <c r="X103" i="95"/>
  <c r="Y103" i="95"/>
  <c r="W103" i="95"/>
  <c r="Z103" i="95"/>
  <c r="E104" i="95"/>
  <c r="X104" i="95"/>
  <c r="Y104" i="95"/>
  <c r="Z104" i="95"/>
  <c r="E105" i="95"/>
  <c r="F105" i="95"/>
  <c r="G105" i="95"/>
  <c r="H105" i="95"/>
  <c r="I105" i="95"/>
  <c r="J105" i="95"/>
  <c r="K105" i="95"/>
  <c r="L105" i="95"/>
  <c r="M105" i="95"/>
  <c r="N105" i="95"/>
  <c r="O105" i="95"/>
  <c r="P105" i="95"/>
  <c r="Q105" i="95"/>
  <c r="R105" i="95"/>
  <c r="S105" i="95"/>
  <c r="X105" i="95"/>
  <c r="Y105" i="95"/>
  <c r="W105" i="95"/>
  <c r="Z105" i="95"/>
  <c r="E106" i="95"/>
  <c r="F106" i="95"/>
  <c r="G106" i="95"/>
  <c r="H106" i="95"/>
  <c r="I106" i="95"/>
  <c r="J106" i="95"/>
  <c r="K106" i="95"/>
  <c r="L106" i="95"/>
  <c r="M106" i="95"/>
  <c r="N106" i="95"/>
  <c r="O106" i="95"/>
  <c r="P106" i="95"/>
  <c r="Q106" i="95"/>
  <c r="R106" i="95"/>
  <c r="S106" i="95"/>
  <c r="X106" i="95"/>
  <c r="Y106" i="95"/>
  <c r="W106" i="95"/>
  <c r="Z106" i="95"/>
  <c r="E107" i="95"/>
  <c r="F107" i="95"/>
  <c r="G107" i="95"/>
  <c r="H107" i="95"/>
  <c r="I107" i="95"/>
  <c r="J107" i="95"/>
  <c r="K107" i="95"/>
  <c r="L107" i="95"/>
  <c r="M107" i="95"/>
  <c r="N107" i="95"/>
  <c r="O107" i="95"/>
  <c r="P107" i="95"/>
  <c r="Q107" i="95"/>
  <c r="R107" i="95"/>
  <c r="S107" i="95"/>
  <c r="X107" i="95"/>
  <c r="Y107" i="95"/>
  <c r="W107" i="95"/>
  <c r="Z107" i="95"/>
  <c r="E108" i="95"/>
  <c r="F108" i="95"/>
  <c r="G108" i="95"/>
  <c r="H108" i="95"/>
  <c r="I108" i="95"/>
  <c r="J108" i="95"/>
  <c r="K108" i="95"/>
  <c r="L108" i="95"/>
  <c r="M108" i="95"/>
  <c r="N108" i="95"/>
  <c r="O108" i="95"/>
  <c r="P108" i="95"/>
  <c r="Q108" i="95"/>
  <c r="R108" i="95"/>
  <c r="S108" i="95"/>
  <c r="X108" i="95"/>
  <c r="Y108" i="95"/>
  <c r="W108" i="95"/>
  <c r="Z108" i="95"/>
  <c r="E109" i="95"/>
  <c r="F109" i="95"/>
  <c r="G109" i="95"/>
  <c r="H109" i="95"/>
  <c r="I109" i="95"/>
  <c r="J109" i="95"/>
  <c r="K109" i="95"/>
  <c r="L109" i="95"/>
  <c r="M109" i="95"/>
  <c r="N109" i="95"/>
  <c r="O109" i="95"/>
  <c r="P109" i="95"/>
  <c r="Q109" i="95"/>
  <c r="R109" i="95"/>
  <c r="S109" i="95"/>
  <c r="X109" i="95"/>
  <c r="Y109" i="95"/>
  <c r="W109" i="95"/>
  <c r="Z109" i="95"/>
  <c r="E110" i="95"/>
  <c r="X110" i="95"/>
  <c r="Y110" i="95"/>
  <c r="Z110" i="95"/>
  <c r="E111" i="95"/>
  <c r="F111" i="95"/>
  <c r="G111" i="95"/>
  <c r="H111" i="95"/>
  <c r="I111" i="95"/>
  <c r="J111" i="95"/>
  <c r="K111" i="95"/>
  <c r="L111" i="95"/>
  <c r="M111" i="95"/>
  <c r="N111" i="95"/>
  <c r="O111" i="95"/>
  <c r="P111" i="95"/>
  <c r="Q111" i="95"/>
  <c r="R111" i="95"/>
  <c r="S111" i="95"/>
  <c r="X111" i="95"/>
  <c r="Y111" i="95"/>
  <c r="Z111" i="95"/>
  <c r="E112" i="95"/>
  <c r="F112" i="95"/>
  <c r="G112" i="95"/>
  <c r="H112" i="95"/>
  <c r="I112" i="95"/>
  <c r="J112" i="95"/>
  <c r="K112" i="95"/>
  <c r="L112" i="95"/>
  <c r="M112" i="95"/>
  <c r="N112" i="95"/>
  <c r="O112" i="95"/>
  <c r="P112" i="95"/>
  <c r="Q112" i="95"/>
  <c r="R112" i="95"/>
  <c r="S112" i="95"/>
  <c r="X112" i="95"/>
  <c r="Y112" i="95"/>
  <c r="W112" i="95"/>
  <c r="Z112" i="95"/>
  <c r="E113" i="95"/>
  <c r="X113" i="95"/>
  <c r="Y113" i="95"/>
  <c r="Z113" i="95"/>
  <c r="E114" i="95"/>
  <c r="F114" i="95"/>
  <c r="G114" i="95"/>
  <c r="H114" i="95"/>
  <c r="I114" i="95"/>
  <c r="J114" i="95"/>
  <c r="K114" i="95"/>
  <c r="L114" i="95"/>
  <c r="M114" i="95"/>
  <c r="N114" i="95"/>
  <c r="O114" i="95"/>
  <c r="P114" i="95"/>
  <c r="Q114" i="95"/>
  <c r="R114" i="95"/>
  <c r="S114" i="95"/>
  <c r="X114" i="95"/>
  <c r="Y114" i="95"/>
  <c r="W114" i="95"/>
  <c r="Z114" i="95"/>
  <c r="E115" i="95"/>
  <c r="F115" i="95"/>
  <c r="G115" i="95"/>
  <c r="H115" i="95"/>
  <c r="I115" i="95"/>
  <c r="J115" i="95"/>
  <c r="K115" i="95"/>
  <c r="L115" i="95"/>
  <c r="M115" i="95"/>
  <c r="N115" i="95"/>
  <c r="O115" i="95"/>
  <c r="P115" i="95"/>
  <c r="Q115" i="95"/>
  <c r="R115" i="95"/>
  <c r="S115" i="95"/>
  <c r="X115" i="95"/>
  <c r="Y115" i="95"/>
  <c r="W115" i="95"/>
  <c r="Z115" i="95"/>
  <c r="E116" i="95"/>
  <c r="F116" i="95"/>
  <c r="G116" i="95"/>
  <c r="H116" i="95"/>
  <c r="I116" i="95"/>
  <c r="J116" i="95"/>
  <c r="K116" i="95"/>
  <c r="L116" i="95"/>
  <c r="M116" i="95"/>
  <c r="N116" i="95"/>
  <c r="O116" i="95"/>
  <c r="P116" i="95"/>
  <c r="Q116" i="95"/>
  <c r="R116" i="95"/>
  <c r="S116" i="95"/>
  <c r="X116" i="95"/>
  <c r="Y116" i="95"/>
  <c r="W116" i="95"/>
  <c r="Z116" i="95"/>
  <c r="E117" i="95"/>
  <c r="X117" i="95"/>
  <c r="Y117" i="95"/>
  <c r="Z117" i="95"/>
  <c r="E118" i="95"/>
  <c r="F118" i="95"/>
  <c r="G118" i="95"/>
  <c r="H118" i="95"/>
  <c r="I118" i="95"/>
  <c r="J118" i="95"/>
  <c r="K118" i="95"/>
  <c r="L118" i="95"/>
  <c r="M118" i="95"/>
  <c r="N118" i="95"/>
  <c r="O118" i="95"/>
  <c r="P118" i="95"/>
  <c r="Q118" i="95"/>
  <c r="R118" i="95"/>
  <c r="S118" i="95"/>
  <c r="X118" i="95"/>
  <c r="Y118" i="95"/>
  <c r="Z118" i="95"/>
  <c r="E119" i="95"/>
  <c r="X119" i="95"/>
  <c r="Y119" i="95"/>
  <c r="Z119" i="95"/>
  <c r="E120" i="95"/>
  <c r="F120" i="95"/>
  <c r="G120" i="95"/>
  <c r="H120" i="95"/>
  <c r="I120" i="95"/>
  <c r="J120" i="95"/>
  <c r="K120" i="95"/>
  <c r="L120" i="95"/>
  <c r="M120" i="95"/>
  <c r="N120" i="95"/>
  <c r="O120" i="95"/>
  <c r="P120" i="95"/>
  <c r="Q120" i="95"/>
  <c r="R120" i="95"/>
  <c r="S120" i="95"/>
  <c r="X120" i="95"/>
  <c r="Y120" i="95"/>
  <c r="W120" i="95"/>
  <c r="Z120" i="95"/>
  <c r="E121" i="95"/>
  <c r="F121" i="95"/>
  <c r="G121" i="95"/>
  <c r="H121" i="95"/>
  <c r="I121" i="95"/>
  <c r="J121" i="95"/>
  <c r="K121" i="95"/>
  <c r="L121" i="95"/>
  <c r="M121" i="95"/>
  <c r="N121" i="95"/>
  <c r="O121" i="95"/>
  <c r="P121" i="95"/>
  <c r="Q121" i="95"/>
  <c r="R121" i="95"/>
  <c r="S121" i="95"/>
  <c r="X121" i="95"/>
  <c r="Y121" i="95"/>
  <c r="W121" i="95"/>
  <c r="Z121" i="95"/>
  <c r="E122" i="95"/>
  <c r="X122" i="95"/>
  <c r="Y122" i="95"/>
  <c r="Z122" i="95"/>
  <c r="E123" i="95"/>
  <c r="F123" i="95"/>
  <c r="G123" i="95"/>
  <c r="H123" i="95"/>
  <c r="I123" i="95"/>
  <c r="J123" i="95"/>
  <c r="K123" i="95"/>
  <c r="L123" i="95"/>
  <c r="M123" i="95"/>
  <c r="N123" i="95"/>
  <c r="O123" i="95"/>
  <c r="P123" i="95"/>
  <c r="Q123" i="95"/>
  <c r="R123" i="95"/>
  <c r="S123" i="95"/>
  <c r="X123" i="95"/>
  <c r="Y123" i="95"/>
  <c r="W123" i="95"/>
  <c r="Z123" i="95"/>
  <c r="E124" i="95"/>
  <c r="F124" i="95"/>
  <c r="G124" i="95"/>
  <c r="H124" i="95"/>
  <c r="I124" i="95"/>
  <c r="J124" i="95"/>
  <c r="K124" i="95"/>
  <c r="L124" i="95"/>
  <c r="M124" i="95"/>
  <c r="N124" i="95"/>
  <c r="O124" i="95"/>
  <c r="P124" i="95"/>
  <c r="Q124" i="95"/>
  <c r="R124" i="95"/>
  <c r="S124" i="95"/>
  <c r="X124" i="95"/>
  <c r="Y124" i="95"/>
  <c r="W124" i="95"/>
  <c r="Z124" i="95"/>
  <c r="E125" i="95"/>
  <c r="F125" i="95"/>
  <c r="G125" i="95"/>
  <c r="H125" i="95"/>
  <c r="I125" i="95"/>
  <c r="J125" i="95"/>
  <c r="K125" i="95"/>
  <c r="L125" i="95"/>
  <c r="M125" i="95"/>
  <c r="N125" i="95"/>
  <c r="O125" i="95"/>
  <c r="P125" i="95"/>
  <c r="Q125" i="95"/>
  <c r="R125" i="95"/>
  <c r="S125" i="95"/>
  <c r="X125" i="95"/>
  <c r="Y125" i="95"/>
  <c r="Z125" i="95"/>
  <c r="E126" i="95"/>
  <c r="F126" i="95"/>
  <c r="G126" i="95"/>
  <c r="H126" i="95"/>
  <c r="I126" i="95"/>
  <c r="J126" i="95"/>
  <c r="K126" i="95"/>
  <c r="L126" i="95"/>
  <c r="M126" i="95"/>
  <c r="N126" i="95"/>
  <c r="O126" i="95"/>
  <c r="P126" i="95"/>
  <c r="Q126" i="95"/>
  <c r="R126" i="95"/>
  <c r="S126" i="95"/>
  <c r="X126" i="95"/>
  <c r="Y126" i="95"/>
  <c r="W126" i="95"/>
  <c r="Z126" i="95"/>
  <c r="E127" i="95"/>
  <c r="X127" i="95"/>
  <c r="Y127" i="95"/>
  <c r="Z127" i="95"/>
  <c r="E128" i="95"/>
  <c r="F128" i="95"/>
  <c r="G128" i="95"/>
  <c r="H128" i="95"/>
  <c r="I128" i="95"/>
  <c r="J128" i="95"/>
  <c r="K128" i="95"/>
  <c r="L128" i="95"/>
  <c r="M128" i="95"/>
  <c r="N128" i="95"/>
  <c r="O128" i="95"/>
  <c r="P128" i="95"/>
  <c r="Q128" i="95"/>
  <c r="R128" i="95"/>
  <c r="S128" i="95"/>
  <c r="X128" i="95"/>
  <c r="Y128" i="95"/>
  <c r="Z128" i="95"/>
  <c r="E129" i="95"/>
  <c r="F129" i="95"/>
  <c r="G129" i="95"/>
  <c r="H129" i="95"/>
  <c r="I129" i="95"/>
  <c r="J129" i="95"/>
  <c r="K129" i="95"/>
  <c r="L129" i="95"/>
  <c r="M129" i="95"/>
  <c r="N129" i="95"/>
  <c r="O129" i="95"/>
  <c r="P129" i="95"/>
  <c r="Q129" i="95"/>
  <c r="R129" i="95"/>
  <c r="S129" i="95"/>
  <c r="X129" i="95"/>
  <c r="Y129" i="95"/>
  <c r="W129" i="95"/>
  <c r="Z129" i="95"/>
  <c r="E130" i="95"/>
  <c r="F130" i="95"/>
  <c r="G130" i="95"/>
  <c r="H130" i="95"/>
  <c r="I130" i="95"/>
  <c r="J130" i="95"/>
  <c r="K130" i="95"/>
  <c r="L130" i="95"/>
  <c r="M130" i="95"/>
  <c r="N130" i="95"/>
  <c r="O130" i="95"/>
  <c r="P130" i="95"/>
  <c r="Q130" i="95"/>
  <c r="R130" i="95"/>
  <c r="S130" i="95"/>
  <c r="X130" i="95"/>
  <c r="Y130" i="95"/>
  <c r="W130" i="95"/>
  <c r="Z130" i="95"/>
  <c r="E131" i="95"/>
  <c r="F131" i="95"/>
  <c r="G131" i="95"/>
  <c r="H131" i="95"/>
  <c r="I131" i="95"/>
  <c r="J131" i="95"/>
  <c r="K131" i="95"/>
  <c r="L131" i="95"/>
  <c r="M131" i="95"/>
  <c r="N131" i="95"/>
  <c r="O131" i="95"/>
  <c r="P131" i="95"/>
  <c r="Q131" i="95"/>
  <c r="R131" i="95"/>
  <c r="S131" i="95"/>
  <c r="X131" i="95"/>
  <c r="Y131" i="95"/>
  <c r="W131" i="95"/>
  <c r="Z131" i="95"/>
  <c r="E132" i="95"/>
  <c r="F132" i="95"/>
  <c r="G132" i="95"/>
  <c r="H132" i="95"/>
  <c r="I132" i="95"/>
  <c r="J132" i="95"/>
  <c r="K132" i="95"/>
  <c r="L132" i="95"/>
  <c r="M132" i="95"/>
  <c r="N132" i="95"/>
  <c r="O132" i="95"/>
  <c r="P132" i="95"/>
  <c r="Q132" i="95"/>
  <c r="R132" i="95"/>
  <c r="S132" i="95"/>
  <c r="X132" i="95"/>
  <c r="Y132" i="95"/>
  <c r="W132" i="95"/>
  <c r="Z132" i="95"/>
  <c r="E133" i="95"/>
  <c r="F133" i="95"/>
  <c r="G133" i="95"/>
  <c r="H133" i="95"/>
  <c r="I133" i="95"/>
  <c r="J133" i="95"/>
  <c r="K133" i="95"/>
  <c r="L133" i="95"/>
  <c r="M133" i="95"/>
  <c r="N133" i="95"/>
  <c r="O133" i="95"/>
  <c r="P133" i="95"/>
  <c r="Q133" i="95"/>
  <c r="R133" i="95"/>
  <c r="S133" i="95"/>
  <c r="X133" i="95"/>
  <c r="Y133" i="95"/>
  <c r="W133" i="95"/>
  <c r="Z133" i="95"/>
  <c r="E134" i="95"/>
  <c r="F134" i="95"/>
  <c r="G134" i="95"/>
  <c r="H134" i="95"/>
  <c r="I134" i="95"/>
  <c r="J134" i="95"/>
  <c r="K134" i="95"/>
  <c r="L134" i="95"/>
  <c r="M134" i="95"/>
  <c r="N134" i="95"/>
  <c r="O134" i="95"/>
  <c r="P134" i="95"/>
  <c r="Q134" i="95"/>
  <c r="R134" i="95"/>
  <c r="S134" i="95"/>
  <c r="X134" i="95"/>
  <c r="Y134" i="95"/>
  <c r="W134" i="95"/>
  <c r="Z134" i="95"/>
  <c r="E135" i="95"/>
  <c r="F135" i="95"/>
  <c r="G135" i="95"/>
  <c r="H135" i="95"/>
  <c r="I135" i="95"/>
  <c r="J135" i="95"/>
  <c r="K135" i="95"/>
  <c r="L135" i="95"/>
  <c r="M135" i="95"/>
  <c r="N135" i="95"/>
  <c r="O135" i="95"/>
  <c r="P135" i="95"/>
  <c r="Q135" i="95"/>
  <c r="R135" i="95"/>
  <c r="S135" i="95"/>
  <c r="X135" i="95"/>
  <c r="Y135" i="95"/>
  <c r="W135" i="95"/>
  <c r="Z135" i="95"/>
  <c r="E136" i="95"/>
  <c r="F136" i="95"/>
  <c r="G136" i="95"/>
  <c r="H136" i="95"/>
  <c r="I136" i="95"/>
  <c r="J136" i="95"/>
  <c r="K136" i="95"/>
  <c r="L136" i="95"/>
  <c r="M136" i="95"/>
  <c r="N136" i="95"/>
  <c r="O136" i="95"/>
  <c r="P136" i="95"/>
  <c r="Q136" i="95"/>
  <c r="R136" i="95"/>
  <c r="S136" i="95"/>
  <c r="X136" i="95"/>
  <c r="Y136" i="95"/>
  <c r="W136" i="95"/>
  <c r="Z136" i="95"/>
  <c r="E137" i="95"/>
  <c r="X137" i="95"/>
  <c r="Y137" i="95"/>
  <c r="Z137" i="95"/>
  <c r="E138" i="95"/>
  <c r="F138" i="95"/>
  <c r="G138" i="95"/>
  <c r="H138" i="95"/>
  <c r="I138" i="95"/>
  <c r="J138" i="95"/>
  <c r="K138" i="95"/>
  <c r="L138" i="95"/>
  <c r="M138" i="95"/>
  <c r="N138" i="95"/>
  <c r="O138" i="95"/>
  <c r="P138" i="95"/>
  <c r="Q138" i="95"/>
  <c r="R138" i="95"/>
  <c r="S138" i="95"/>
  <c r="X138" i="95"/>
  <c r="Y138" i="95"/>
  <c r="W138" i="95"/>
  <c r="Z138" i="95"/>
  <c r="E139" i="95"/>
  <c r="F139" i="95"/>
  <c r="G139" i="95"/>
  <c r="H139" i="95"/>
  <c r="I139" i="95"/>
  <c r="J139" i="95"/>
  <c r="K139" i="95"/>
  <c r="L139" i="95"/>
  <c r="M139" i="95"/>
  <c r="N139" i="95"/>
  <c r="O139" i="95"/>
  <c r="P139" i="95"/>
  <c r="Q139" i="95"/>
  <c r="R139" i="95"/>
  <c r="S139" i="95"/>
  <c r="X139" i="95"/>
  <c r="Y139" i="95"/>
  <c r="W139" i="95"/>
  <c r="Z139" i="95"/>
  <c r="E140" i="95"/>
  <c r="F140" i="95"/>
  <c r="G140" i="95"/>
  <c r="H140" i="95"/>
  <c r="I140" i="95"/>
  <c r="J140" i="95"/>
  <c r="K140" i="95"/>
  <c r="L140" i="95"/>
  <c r="M140" i="95"/>
  <c r="N140" i="95"/>
  <c r="O140" i="95"/>
  <c r="P140" i="95"/>
  <c r="Q140" i="95"/>
  <c r="R140" i="95"/>
  <c r="S140" i="95"/>
  <c r="X140" i="95"/>
  <c r="Y140" i="95"/>
  <c r="W140" i="95"/>
  <c r="Z140" i="95"/>
  <c r="E141" i="95"/>
  <c r="F141" i="95"/>
  <c r="G141" i="95"/>
  <c r="H141" i="95"/>
  <c r="I141" i="95"/>
  <c r="J141" i="95"/>
  <c r="K141" i="95"/>
  <c r="L141" i="95"/>
  <c r="M141" i="95"/>
  <c r="N141" i="95"/>
  <c r="O141" i="95"/>
  <c r="P141" i="95"/>
  <c r="Q141" i="95"/>
  <c r="R141" i="95"/>
  <c r="S141" i="95"/>
  <c r="X141" i="95"/>
  <c r="Y141" i="95"/>
  <c r="W141" i="95"/>
  <c r="Z141" i="95"/>
  <c r="E142" i="95"/>
  <c r="F142" i="95"/>
  <c r="G142" i="95"/>
  <c r="H142" i="95"/>
  <c r="I142" i="95"/>
  <c r="J142" i="95"/>
  <c r="K142" i="95"/>
  <c r="L142" i="95"/>
  <c r="M142" i="95"/>
  <c r="N142" i="95"/>
  <c r="O142" i="95"/>
  <c r="P142" i="95"/>
  <c r="Q142" i="95"/>
  <c r="R142" i="95"/>
  <c r="S142" i="95"/>
  <c r="X142" i="95"/>
  <c r="Y142" i="95"/>
  <c r="W142" i="95"/>
  <c r="Z142" i="95"/>
  <c r="E143" i="95"/>
  <c r="F143" i="95"/>
  <c r="G143" i="95"/>
  <c r="H143" i="95"/>
  <c r="I143" i="95"/>
  <c r="J143" i="95"/>
  <c r="K143" i="95"/>
  <c r="L143" i="95"/>
  <c r="M143" i="95"/>
  <c r="N143" i="95"/>
  <c r="O143" i="95"/>
  <c r="P143" i="95"/>
  <c r="Q143" i="95"/>
  <c r="R143" i="95"/>
  <c r="S143" i="95"/>
  <c r="X143" i="95"/>
  <c r="Y143" i="95"/>
  <c r="W143" i="95"/>
  <c r="Z143" i="95"/>
  <c r="E144" i="95"/>
  <c r="F144" i="95"/>
  <c r="G144" i="95"/>
  <c r="H144" i="95"/>
  <c r="I144" i="95"/>
  <c r="J144" i="95"/>
  <c r="K144" i="95"/>
  <c r="L144" i="95"/>
  <c r="M144" i="95"/>
  <c r="N144" i="95"/>
  <c r="O144" i="95"/>
  <c r="P144" i="95"/>
  <c r="Q144" i="95"/>
  <c r="R144" i="95"/>
  <c r="S144" i="95"/>
  <c r="X144" i="95"/>
  <c r="Y144" i="95"/>
  <c r="W144" i="95"/>
  <c r="Z144" i="95"/>
  <c r="E145" i="95"/>
  <c r="F145" i="95"/>
  <c r="G145" i="95"/>
  <c r="H145" i="95"/>
  <c r="I145" i="95"/>
  <c r="J145" i="95"/>
  <c r="K145" i="95"/>
  <c r="L145" i="95"/>
  <c r="M145" i="95"/>
  <c r="N145" i="95"/>
  <c r="O145" i="95"/>
  <c r="P145" i="95"/>
  <c r="Q145" i="95"/>
  <c r="R145" i="95"/>
  <c r="S145" i="95"/>
  <c r="X145" i="95"/>
  <c r="Y145" i="95"/>
  <c r="W145" i="95"/>
  <c r="Z145" i="95"/>
  <c r="E146" i="95"/>
  <c r="F146" i="95"/>
  <c r="G146" i="95"/>
  <c r="H146" i="95"/>
  <c r="I146" i="95"/>
  <c r="J146" i="95"/>
  <c r="K146" i="95"/>
  <c r="L146" i="95"/>
  <c r="M146" i="95"/>
  <c r="N146" i="95"/>
  <c r="O146" i="95"/>
  <c r="P146" i="95"/>
  <c r="Q146" i="95"/>
  <c r="R146" i="95"/>
  <c r="S146" i="95"/>
  <c r="X146" i="95"/>
  <c r="Y146" i="95"/>
  <c r="W146" i="95"/>
  <c r="Z146" i="95"/>
  <c r="E147" i="95"/>
  <c r="F147" i="95"/>
  <c r="G147" i="95"/>
  <c r="H147" i="95"/>
  <c r="I147" i="95"/>
  <c r="J147" i="95"/>
  <c r="K147" i="95"/>
  <c r="L147" i="95"/>
  <c r="M147" i="95"/>
  <c r="N147" i="95"/>
  <c r="O147" i="95"/>
  <c r="P147" i="95"/>
  <c r="Q147" i="95"/>
  <c r="R147" i="95"/>
  <c r="S147" i="95"/>
  <c r="X147" i="95"/>
  <c r="Y147" i="95"/>
  <c r="W147" i="95"/>
  <c r="Z147" i="95"/>
  <c r="E148" i="95"/>
  <c r="F148" i="95"/>
  <c r="G148" i="95"/>
  <c r="H148" i="95"/>
  <c r="I148" i="95"/>
  <c r="J148" i="95"/>
  <c r="K148" i="95"/>
  <c r="L148" i="95"/>
  <c r="M148" i="95"/>
  <c r="N148" i="95"/>
  <c r="O148" i="95"/>
  <c r="P148" i="95"/>
  <c r="Q148" i="95"/>
  <c r="R148" i="95"/>
  <c r="S148" i="95"/>
  <c r="X148" i="95"/>
  <c r="Y148" i="95"/>
  <c r="W148" i="95"/>
  <c r="Z148" i="95"/>
  <c r="E149" i="95"/>
  <c r="X149" i="95"/>
  <c r="Y149" i="95"/>
  <c r="Z149" i="95"/>
  <c r="E150" i="95"/>
  <c r="F150" i="95"/>
  <c r="G150" i="95"/>
  <c r="H150" i="95"/>
  <c r="I150" i="95"/>
  <c r="J150" i="95"/>
  <c r="K150" i="95"/>
  <c r="L150" i="95"/>
  <c r="M150" i="95"/>
  <c r="N150" i="95"/>
  <c r="O150" i="95"/>
  <c r="P150" i="95"/>
  <c r="Q150" i="95"/>
  <c r="R150" i="95"/>
  <c r="S150" i="95"/>
  <c r="X150" i="95"/>
  <c r="Y150" i="95"/>
  <c r="W150" i="95"/>
  <c r="Z150" i="95"/>
  <c r="E151" i="95"/>
  <c r="X151" i="95"/>
  <c r="Y151" i="95"/>
  <c r="Z151" i="95"/>
  <c r="E152" i="95"/>
  <c r="F152" i="95"/>
  <c r="G152" i="95"/>
  <c r="H152" i="95"/>
  <c r="I152" i="95"/>
  <c r="J152" i="95"/>
  <c r="K152" i="95"/>
  <c r="L152" i="95"/>
  <c r="M152" i="95"/>
  <c r="N152" i="95"/>
  <c r="O152" i="95"/>
  <c r="P152" i="95"/>
  <c r="Q152" i="95"/>
  <c r="R152" i="95"/>
  <c r="S152" i="95"/>
  <c r="X152" i="95"/>
  <c r="Y152" i="95"/>
  <c r="W152" i="95"/>
  <c r="Z152" i="95"/>
  <c r="E153" i="95"/>
  <c r="X153" i="95"/>
  <c r="Y153" i="95"/>
  <c r="Z153" i="95"/>
  <c r="E154" i="95"/>
  <c r="F154" i="95"/>
  <c r="G154" i="95"/>
  <c r="H154" i="95"/>
  <c r="I154" i="95"/>
  <c r="J154" i="95"/>
  <c r="K154" i="95"/>
  <c r="L154" i="95"/>
  <c r="M154" i="95"/>
  <c r="N154" i="95"/>
  <c r="O154" i="95"/>
  <c r="P154" i="95"/>
  <c r="Q154" i="95"/>
  <c r="R154" i="95"/>
  <c r="S154" i="95"/>
  <c r="X154" i="95"/>
  <c r="Y154" i="95"/>
  <c r="Z154" i="95"/>
  <c r="E155" i="95"/>
  <c r="F155" i="95"/>
  <c r="G155" i="95"/>
  <c r="H155" i="95"/>
  <c r="I155" i="95"/>
  <c r="J155" i="95"/>
  <c r="K155" i="95"/>
  <c r="L155" i="95"/>
  <c r="M155" i="95"/>
  <c r="N155" i="95"/>
  <c r="O155" i="95"/>
  <c r="P155" i="95"/>
  <c r="Q155" i="95"/>
  <c r="R155" i="95"/>
  <c r="S155" i="95"/>
  <c r="X155" i="95"/>
  <c r="Y155" i="95"/>
  <c r="W155" i="95"/>
  <c r="Z155" i="95"/>
  <c r="E156" i="95"/>
  <c r="F156" i="95"/>
  <c r="G156" i="95"/>
  <c r="H156" i="95"/>
  <c r="I156" i="95"/>
  <c r="J156" i="95"/>
  <c r="K156" i="95"/>
  <c r="L156" i="95"/>
  <c r="M156" i="95"/>
  <c r="N156" i="95"/>
  <c r="O156" i="95"/>
  <c r="P156" i="95"/>
  <c r="Q156" i="95"/>
  <c r="R156" i="95"/>
  <c r="S156" i="95"/>
  <c r="X156" i="95"/>
  <c r="Y156" i="95"/>
  <c r="W156" i="95"/>
  <c r="Z156" i="95"/>
  <c r="E157" i="95"/>
  <c r="F157" i="95"/>
  <c r="G157" i="95"/>
  <c r="H157" i="95"/>
  <c r="I157" i="95"/>
  <c r="J157" i="95"/>
  <c r="K157" i="95"/>
  <c r="L157" i="95"/>
  <c r="M157" i="95"/>
  <c r="N157" i="95"/>
  <c r="O157" i="95"/>
  <c r="P157" i="95"/>
  <c r="Q157" i="95"/>
  <c r="R157" i="95"/>
  <c r="S157" i="95"/>
  <c r="X157" i="95"/>
  <c r="Y157" i="95"/>
  <c r="W157" i="95"/>
  <c r="Z157" i="95"/>
  <c r="E158" i="95"/>
  <c r="X158" i="95"/>
  <c r="Y158" i="95"/>
  <c r="Z158" i="95"/>
  <c r="E159" i="95"/>
  <c r="F159" i="95"/>
  <c r="G159" i="95"/>
  <c r="H159" i="95"/>
  <c r="I159" i="95"/>
  <c r="J159" i="95"/>
  <c r="K159" i="95"/>
  <c r="L159" i="95"/>
  <c r="M159" i="95"/>
  <c r="N159" i="95"/>
  <c r="O159" i="95"/>
  <c r="P159" i="95"/>
  <c r="Q159" i="95"/>
  <c r="R159" i="95"/>
  <c r="S159" i="95"/>
  <c r="X159" i="95"/>
  <c r="Y159" i="95"/>
  <c r="W159" i="95"/>
  <c r="Z159" i="95"/>
  <c r="E160" i="95"/>
  <c r="X160" i="95"/>
  <c r="Y160" i="95"/>
  <c r="Z160" i="95"/>
  <c r="E161" i="95"/>
  <c r="F161" i="95"/>
  <c r="G161" i="95"/>
  <c r="H161" i="95"/>
  <c r="I161" i="95"/>
  <c r="J161" i="95"/>
  <c r="K161" i="95"/>
  <c r="L161" i="95"/>
  <c r="M161" i="95"/>
  <c r="N161" i="95"/>
  <c r="O161" i="95"/>
  <c r="P161" i="95"/>
  <c r="Q161" i="95"/>
  <c r="R161" i="95"/>
  <c r="S161" i="95"/>
  <c r="X161" i="95"/>
  <c r="Y161" i="95"/>
  <c r="W161" i="95"/>
  <c r="Z161" i="95"/>
  <c r="E162" i="95"/>
  <c r="F162" i="95"/>
  <c r="G162" i="95"/>
  <c r="H162" i="95"/>
  <c r="I162" i="95"/>
  <c r="J162" i="95"/>
  <c r="K162" i="95"/>
  <c r="L162" i="95"/>
  <c r="M162" i="95"/>
  <c r="N162" i="95"/>
  <c r="O162" i="95"/>
  <c r="P162" i="95"/>
  <c r="Q162" i="95"/>
  <c r="R162" i="95"/>
  <c r="S162" i="95"/>
  <c r="X162" i="95"/>
  <c r="Y162" i="95"/>
  <c r="W162" i="95"/>
  <c r="Z162" i="95"/>
  <c r="E163" i="95"/>
  <c r="X163" i="95"/>
  <c r="Y163" i="95"/>
  <c r="Z163" i="95"/>
  <c r="E164" i="95"/>
  <c r="X164" i="95"/>
  <c r="Y164" i="95"/>
  <c r="Z164" i="95"/>
  <c r="E165" i="95"/>
  <c r="X165" i="95"/>
  <c r="Y165" i="95"/>
  <c r="Z165" i="95"/>
  <c r="E166" i="95"/>
  <c r="F166" i="95"/>
  <c r="G166" i="95"/>
  <c r="H166" i="95"/>
  <c r="I166" i="95"/>
  <c r="J166" i="95"/>
  <c r="K166" i="95"/>
  <c r="L166" i="95"/>
  <c r="M166" i="95"/>
  <c r="N166" i="95"/>
  <c r="O166" i="95"/>
  <c r="P166" i="95"/>
  <c r="Q166" i="95"/>
  <c r="R166" i="95"/>
  <c r="S166" i="95"/>
  <c r="X166" i="95"/>
  <c r="Y166" i="95"/>
  <c r="W166" i="95"/>
  <c r="Z166" i="95"/>
  <c r="E167" i="95"/>
  <c r="X167" i="95"/>
  <c r="Y167" i="95"/>
  <c r="Z167" i="95"/>
  <c r="E168" i="95"/>
  <c r="X168" i="95"/>
  <c r="Y168" i="95"/>
  <c r="Z168" i="95"/>
  <c r="E169" i="95"/>
  <c r="F169" i="95"/>
  <c r="G169" i="95"/>
  <c r="H169" i="95"/>
  <c r="I169" i="95"/>
  <c r="J169" i="95"/>
  <c r="K169" i="95"/>
  <c r="L169" i="95"/>
  <c r="M169" i="95"/>
  <c r="N169" i="95"/>
  <c r="O169" i="95"/>
  <c r="P169" i="95"/>
  <c r="Q169" i="95"/>
  <c r="R169" i="95"/>
  <c r="S169" i="95"/>
  <c r="X169" i="95"/>
  <c r="Y169" i="95"/>
  <c r="W169" i="95"/>
  <c r="Z169" i="95"/>
  <c r="E170" i="95"/>
  <c r="F170" i="95"/>
  <c r="G170" i="95"/>
  <c r="H170" i="95"/>
  <c r="I170" i="95"/>
  <c r="J170" i="95"/>
  <c r="K170" i="95"/>
  <c r="L170" i="95"/>
  <c r="M170" i="95"/>
  <c r="N170" i="95"/>
  <c r="O170" i="95"/>
  <c r="P170" i="95"/>
  <c r="Q170" i="95"/>
  <c r="R170" i="95"/>
  <c r="S170" i="95"/>
  <c r="X170" i="95"/>
  <c r="Y170" i="95"/>
  <c r="W170" i="95"/>
  <c r="Z170" i="95"/>
  <c r="E171" i="95"/>
  <c r="F171" i="95"/>
  <c r="G171" i="95"/>
  <c r="H171" i="95"/>
  <c r="I171" i="95"/>
  <c r="J171" i="95"/>
  <c r="K171" i="95"/>
  <c r="L171" i="95"/>
  <c r="M171" i="95"/>
  <c r="N171" i="95"/>
  <c r="O171" i="95"/>
  <c r="P171" i="95"/>
  <c r="Q171" i="95"/>
  <c r="R171" i="95"/>
  <c r="S171" i="95"/>
  <c r="X171" i="95"/>
  <c r="Y171" i="95"/>
  <c r="W171" i="95"/>
  <c r="Z171" i="95"/>
  <c r="E172" i="95"/>
  <c r="F172" i="95"/>
  <c r="G172" i="95"/>
  <c r="H172" i="95"/>
  <c r="I172" i="95"/>
  <c r="J172" i="95"/>
  <c r="K172" i="95"/>
  <c r="L172" i="95"/>
  <c r="M172" i="95"/>
  <c r="N172" i="95"/>
  <c r="O172" i="95"/>
  <c r="P172" i="95"/>
  <c r="Q172" i="95"/>
  <c r="R172" i="95"/>
  <c r="S172" i="95"/>
  <c r="X172" i="95"/>
  <c r="Y172" i="95"/>
  <c r="W172" i="95"/>
  <c r="Z172" i="95"/>
  <c r="E173" i="95"/>
  <c r="F173" i="95"/>
  <c r="G173" i="95"/>
  <c r="H173" i="95"/>
  <c r="I173" i="95"/>
  <c r="J173" i="95"/>
  <c r="K173" i="95"/>
  <c r="L173" i="95"/>
  <c r="M173" i="95"/>
  <c r="N173" i="95"/>
  <c r="O173" i="95"/>
  <c r="P173" i="95"/>
  <c r="Q173" i="95"/>
  <c r="R173" i="95"/>
  <c r="S173" i="95"/>
  <c r="X173" i="95"/>
  <c r="Y173" i="95"/>
  <c r="W173" i="95"/>
  <c r="Z173" i="95"/>
  <c r="E174" i="95"/>
  <c r="F174" i="95"/>
  <c r="G174" i="95"/>
  <c r="H174" i="95"/>
  <c r="I174" i="95"/>
  <c r="J174" i="95"/>
  <c r="K174" i="95"/>
  <c r="L174" i="95"/>
  <c r="M174" i="95"/>
  <c r="N174" i="95"/>
  <c r="O174" i="95"/>
  <c r="P174" i="95"/>
  <c r="Q174" i="95"/>
  <c r="R174" i="95"/>
  <c r="S174" i="95"/>
  <c r="X174" i="95"/>
  <c r="Y174" i="95"/>
  <c r="W174" i="95"/>
  <c r="Z174" i="95"/>
  <c r="E175" i="95"/>
  <c r="F175" i="95"/>
  <c r="G175" i="95"/>
  <c r="H175" i="95"/>
  <c r="I175" i="95"/>
  <c r="J175" i="95"/>
  <c r="K175" i="95"/>
  <c r="L175" i="95"/>
  <c r="M175" i="95"/>
  <c r="N175" i="95"/>
  <c r="O175" i="95"/>
  <c r="P175" i="95"/>
  <c r="Q175" i="95"/>
  <c r="R175" i="95"/>
  <c r="S175" i="95"/>
  <c r="X175" i="95"/>
  <c r="Y175" i="95"/>
  <c r="W175" i="95"/>
  <c r="Z175" i="95"/>
  <c r="E176" i="95"/>
  <c r="F176" i="95"/>
  <c r="G176" i="95"/>
  <c r="H176" i="95"/>
  <c r="I176" i="95"/>
  <c r="J176" i="95"/>
  <c r="K176" i="95"/>
  <c r="L176" i="95"/>
  <c r="M176" i="95"/>
  <c r="N176" i="95"/>
  <c r="O176" i="95"/>
  <c r="P176" i="95"/>
  <c r="Q176" i="95"/>
  <c r="R176" i="95"/>
  <c r="S176" i="95"/>
  <c r="X176" i="95"/>
  <c r="Y176" i="95"/>
  <c r="Z176" i="95"/>
  <c r="E177" i="95"/>
  <c r="X177" i="95"/>
  <c r="Y177" i="95"/>
  <c r="Z177" i="95"/>
  <c r="E178" i="95"/>
  <c r="F178" i="95"/>
  <c r="G178" i="95"/>
  <c r="H178" i="95"/>
  <c r="I178" i="95"/>
  <c r="J178" i="95"/>
  <c r="K178" i="95"/>
  <c r="L178" i="95"/>
  <c r="M178" i="95"/>
  <c r="N178" i="95"/>
  <c r="O178" i="95"/>
  <c r="P178" i="95"/>
  <c r="Q178" i="95"/>
  <c r="R178" i="95"/>
  <c r="S178" i="95"/>
  <c r="X178" i="95"/>
  <c r="Y178" i="95"/>
  <c r="W178" i="95"/>
  <c r="Z178" i="95"/>
  <c r="E179" i="95"/>
  <c r="F179" i="95"/>
  <c r="G179" i="95"/>
  <c r="H179" i="95"/>
  <c r="I179" i="95"/>
  <c r="J179" i="95"/>
  <c r="K179" i="95"/>
  <c r="L179" i="95"/>
  <c r="M179" i="95"/>
  <c r="N179" i="95"/>
  <c r="O179" i="95"/>
  <c r="P179" i="95"/>
  <c r="Q179" i="95"/>
  <c r="R179" i="95"/>
  <c r="S179" i="95"/>
  <c r="X179" i="95"/>
  <c r="Y179" i="95"/>
  <c r="W179" i="95"/>
  <c r="Z179" i="95"/>
  <c r="E180" i="95"/>
  <c r="F180" i="95"/>
  <c r="G180" i="95"/>
  <c r="H180" i="95"/>
  <c r="I180" i="95"/>
  <c r="J180" i="95"/>
  <c r="K180" i="95"/>
  <c r="L180" i="95"/>
  <c r="M180" i="95"/>
  <c r="N180" i="95"/>
  <c r="O180" i="95"/>
  <c r="P180" i="95"/>
  <c r="Q180" i="95"/>
  <c r="R180" i="95"/>
  <c r="S180" i="95"/>
  <c r="X180" i="95"/>
  <c r="Y180" i="95"/>
  <c r="Z180" i="95"/>
  <c r="E181" i="95"/>
  <c r="F181" i="95"/>
  <c r="G181" i="95"/>
  <c r="H181" i="95"/>
  <c r="I181" i="95"/>
  <c r="J181" i="95"/>
  <c r="K181" i="95"/>
  <c r="L181" i="95"/>
  <c r="M181" i="95"/>
  <c r="N181" i="95"/>
  <c r="O181" i="95"/>
  <c r="P181" i="95"/>
  <c r="Q181" i="95"/>
  <c r="R181" i="95"/>
  <c r="S181" i="95"/>
  <c r="X181" i="95"/>
  <c r="Y181" i="95"/>
  <c r="W181" i="95"/>
  <c r="Z181" i="95"/>
  <c r="E182" i="95"/>
  <c r="F182" i="95"/>
  <c r="G182" i="95"/>
  <c r="H182" i="95"/>
  <c r="I182" i="95"/>
  <c r="J182" i="95"/>
  <c r="K182" i="95"/>
  <c r="L182" i="95"/>
  <c r="M182" i="95"/>
  <c r="N182" i="95"/>
  <c r="O182" i="95"/>
  <c r="P182" i="95"/>
  <c r="Q182" i="95"/>
  <c r="R182" i="95"/>
  <c r="S182" i="95"/>
  <c r="X182" i="95"/>
  <c r="Y182" i="95"/>
  <c r="W182" i="95"/>
  <c r="Z182" i="95"/>
  <c r="E183" i="95"/>
  <c r="X183" i="95"/>
  <c r="Y183" i="95"/>
  <c r="Z183" i="95"/>
  <c r="E184" i="95"/>
  <c r="X184" i="95"/>
  <c r="Y184" i="95"/>
  <c r="Z184" i="95"/>
  <c r="E185" i="95"/>
  <c r="F185" i="95"/>
  <c r="G185" i="95"/>
  <c r="H185" i="95"/>
  <c r="I185" i="95"/>
  <c r="J185" i="95"/>
  <c r="K185" i="95"/>
  <c r="L185" i="95"/>
  <c r="M185" i="95"/>
  <c r="N185" i="95"/>
  <c r="O185" i="95"/>
  <c r="P185" i="95"/>
  <c r="Q185" i="95"/>
  <c r="R185" i="95"/>
  <c r="S185" i="95"/>
  <c r="X185" i="95"/>
  <c r="Y185" i="95"/>
  <c r="W185" i="95"/>
  <c r="Z185" i="95"/>
  <c r="E186" i="95"/>
  <c r="F186" i="95"/>
  <c r="G186" i="95"/>
  <c r="H186" i="95"/>
  <c r="I186" i="95"/>
  <c r="J186" i="95"/>
  <c r="K186" i="95"/>
  <c r="L186" i="95"/>
  <c r="M186" i="95"/>
  <c r="N186" i="95"/>
  <c r="O186" i="95"/>
  <c r="P186" i="95"/>
  <c r="Q186" i="95"/>
  <c r="R186" i="95"/>
  <c r="S186" i="95"/>
  <c r="X186" i="95"/>
  <c r="Y186" i="95"/>
  <c r="W186" i="95"/>
  <c r="Z186" i="95"/>
  <c r="E187" i="95"/>
  <c r="F187" i="95"/>
  <c r="G187" i="95"/>
  <c r="H187" i="95"/>
  <c r="I187" i="95"/>
  <c r="J187" i="95"/>
  <c r="K187" i="95"/>
  <c r="L187" i="95"/>
  <c r="M187" i="95"/>
  <c r="N187" i="95"/>
  <c r="O187" i="95"/>
  <c r="P187" i="95"/>
  <c r="Q187" i="95"/>
  <c r="R187" i="95"/>
  <c r="S187" i="95"/>
  <c r="X187" i="95"/>
  <c r="Y187" i="95"/>
  <c r="W187" i="95"/>
  <c r="Z187" i="95"/>
  <c r="E188" i="95"/>
  <c r="F188" i="95"/>
  <c r="G188" i="95"/>
  <c r="H188" i="95"/>
  <c r="I188" i="95"/>
  <c r="J188" i="95"/>
  <c r="K188" i="95"/>
  <c r="L188" i="95"/>
  <c r="M188" i="95"/>
  <c r="N188" i="95"/>
  <c r="O188" i="95"/>
  <c r="P188" i="95"/>
  <c r="Q188" i="95"/>
  <c r="R188" i="95"/>
  <c r="S188" i="95"/>
  <c r="X188" i="95"/>
  <c r="Y188" i="95"/>
  <c r="W188" i="95"/>
  <c r="Z188" i="95"/>
  <c r="E189" i="95"/>
  <c r="F189" i="95"/>
  <c r="G189" i="95"/>
  <c r="H189" i="95"/>
  <c r="I189" i="95"/>
  <c r="J189" i="95"/>
  <c r="K189" i="95"/>
  <c r="L189" i="95"/>
  <c r="M189" i="95"/>
  <c r="N189" i="95"/>
  <c r="O189" i="95"/>
  <c r="P189" i="95"/>
  <c r="Q189" i="95"/>
  <c r="R189" i="95"/>
  <c r="S189" i="95"/>
  <c r="X189" i="95"/>
  <c r="Y189" i="95"/>
  <c r="W189" i="95"/>
  <c r="Z189" i="95"/>
  <c r="E190" i="95"/>
  <c r="F190" i="95"/>
  <c r="G190" i="95"/>
  <c r="H190" i="95"/>
  <c r="I190" i="95"/>
  <c r="J190" i="95"/>
  <c r="K190" i="95"/>
  <c r="L190" i="95"/>
  <c r="M190" i="95"/>
  <c r="N190" i="95"/>
  <c r="O190" i="95"/>
  <c r="P190" i="95"/>
  <c r="Q190" i="95"/>
  <c r="R190" i="95"/>
  <c r="S190" i="95"/>
  <c r="X190" i="95"/>
  <c r="Y190" i="95"/>
  <c r="W190" i="95"/>
  <c r="Z190" i="95"/>
  <c r="E191" i="95"/>
  <c r="F191" i="95"/>
  <c r="G191" i="95"/>
  <c r="H191" i="95"/>
  <c r="I191" i="95"/>
  <c r="J191" i="95"/>
  <c r="K191" i="95"/>
  <c r="L191" i="95"/>
  <c r="M191" i="95"/>
  <c r="N191" i="95"/>
  <c r="O191" i="95"/>
  <c r="P191" i="95"/>
  <c r="Q191" i="95"/>
  <c r="R191" i="95"/>
  <c r="S191" i="95"/>
  <c r="X191" i="95"/>
  <c r="Y191" i="95"/>
  <c r="W191" i="95"/>
  <c r="Z191" i="95"/>
  <c r="E192" i="95"/>
  <c r="F192" i="95"/>
  <c r="G192" i="95"/>
  <c r="H192" i="95"/>
  <c r="I192" i="95"/>
  <c r="J192" i="95"/>
  <c r="K192" i="95"/>
  <c r="L192" i="95"/>
  <c r="M192" i="95"/>
  <c r="N192" i="95"/>
  <c r="O192" i="95"/>
  <c r="P192" i="95"/>
  <c r="Q192" i="95"/>
  <c r="R192" i="95"/>
  <c r="S192" i="95"/>
  <c r="X192" i="95"/>
  <c r="Y192" i="95"/>
  <c r="W192" i="95"/>
  <c r="Z192" i="95"/>
  <c r="E193" i="95"/>
  <c r="F193" i="95"/>
  <c r="G193" i="95"/>
  <c r="H193" i="95"/>
  <c r="I193" i="95"/>
  <c r="J193" i="95"/>
  <c r="K193" i="95"/>
  <c r="L193" i="95"/>
  <c r="M193" i="95"/>
  <c r="N193" i="95"/>
  <c r="O193" i="95"/>
  <c r="P193" i="95"/>
  <c r="Q193" i="95"/>
  <c r="R193" i="95"/>
  <c r="S193" i="95"/>
  <c r="X193" i="95"/>
  <c r="Y193" i="95"/>
  <c r="Z193" i="95"/>
  <c r="E194" i="95"/>
  <c r="F194" i="95"/>
  <c r="G194" i="95"/>
  <c r="H194" i="95"/>
  <c r="I194" i="95"/>
  <c r="J194" i="95"/>
  <c r="K194" i="95"/>
  <c r="L194" i="95"/>
  <c r="M194" i="95"/>
  <c r="N194" i="95"/>
  <c r="O194" i="95"/>
  <c r="P194" i="95"/>
  <c r="Q194" i="95"/>
  <c r="R194" i="95"/>
  <c r="S194" i="95"/>
  <c r="X194" i="95"/>
  <c r="Y194" i="95"/>
  <c r="W194" i="95"/>
  <c r="Z194" i="95"/>
  <c r="E195" i="95"/>
  <c r="F195" i="95"/>
  <c r="G195" i="95"/>
  <c r="H195" i="95"/>
  <c r="I195" i="95"/>
  <c r="J195" i="95"/>
  <c r="K195" i="95"/>
  <c r="L195" i="95"/>
  <c r="M195" i="95"/>
  <c r="N195" i="95"/>
  <c r="O195" i="95"/>
  <c r="P195" i="95"/>
  <c r="Q195" i="95"/>
  <c r="R195" i="95"/>
  <c r="S195" i="95"/>
  <c r="X195" i="95"/>
  <c r="Y195" i="95"/>
  <c r="W195" i="95"/>
  <c r="Z195" i="95"/>
  <c r="E196" i="95"/>
  <c r="F196" i="95"/>
  <c r="G196" i="95"/>
  <c r="H196" i="95"/>
  <c r="I196" i="95"/>
  <c r="J196" i="95"/>
  <c r="K196" i="95"/>
  <c r="L196" i="95"/>
  <c r="M196" i="95"/>
  <c r="N196" i="95"/>
  <c r="O196" i="95"/>
  <c r="P196" i="95"/>
  <c r="Q196" i="95"/>
  <c r="R196" i="95"/>
  <c r="S196" i="95"/>
  <c r="X196" i="95"/>
  <c r="Y196" i="95"/>
  <c r="W196" i="95"/>
  <c r="Z196" i="95"/>
  <c r="AA197" i="95"/>
  <c r="AP196" i="95"/>
  <c r="AN196" i="95"/>
  <c r="V196" i="95"/>
  <c r="AI196" i="95"/>
  <c r="AA196" i="95"/>
  <c r="AP195" i="95"/>
  <c r="AN195" i="95"/>
  <c r="V195" i="95"/>
  <c r="AI195" i="95"/>
  <c r="AA195" i="95"/>
  <c r="AP194" i="95"/>
  <c r="AN194" i="95"/>
  <c r="V194" i="95"/>
  <c r="AI194" i="95"/>
  <c r="AA194" i="95"/>
  <c r="AP193" i="95"/>
  <c r="AN193" i="95"/>
  <c r="V193" i="95"/>
  <c r="AI193" i="95"/>
  <c r="AA193" i="95"/>
  <c r="W193" i="95"/>
  <c r="AP192" i="95"/>
  <c r="AN192" i="95"/>
  <c r="V192" i="95"/>
  <c r="AI192" i="95"/>
  <c r="AA192" i="95"/>
  <c r="AP191" i="95"/>
  <c r="AN191" i="95"/>
  <c r="V191" i="95"/>
  <c r="AI191" i="95"/>
  <c r="AA191" i="95"/>
  <c r="AP190" i="95"/>
  <c r="AN190" i="95"/>
  <c r="V190" i="95"/>
  <c r="AI190" i="95"/>
  <c r="AA190" i="95"/>
  <c r="AP189" i="95"/>
  <c r="AN189" i="95"/>
  <c r="V189" i="95"/>
  <c r="AI189" i="95"/>
  <c r="AA189" i="95"/>
  <c r="AP188" i="95"/>
  <c r="AN188" i="95"/>
  <c r="V188" i="95"/>
  <c r="AI188" i="95"/>
  <c r="AA188" i="95"/>
  <c r="AP187" i="95"/>
  <c r="AN187" i="95"/>
  <c r="V187" i="95"/>
  <c r="AI187" i="95"/>
  <c r="AA187" i="95"/>
  <c r="AP186" i="95"/>
  <c r="AN186" i="95"/>
  <c r="V186" i="95"/>
  <c r="AI186" i="95"/>
  <c r="AA186" i="95"/>
  <c r="AP185" i="95"/>
  <c r="AN185" i="95"/>
  <c r="V185" i="95"/>
  <c r="AI185" i="95"/>
  <c r="AA185" i="95"/>
  <c r="AP184" i="95"/>
  <c r="AN184" i="95"/>
  <c r="V184" i="95"/>
  <c r="AI184" i="95"/>
  <c r="AA184" i="95"/>
  <c r="W184" i="95"/>
  <c r="S184" i="95"/>
  <c r="R184" i="95"/>
  <c r="Q184" i="95"/>
  <c r="P184" i="95"/>
  <c r="O184" i="95"/>
  <c r="N184" i="95"/>
  <c r="M184" i="95"/>
  <c r="L184" i="95"/>
  <c r="K184" i="95"/>
  <c r="J184" i="95"/>
  <c r="I184" i="95"/>
  <c r="H184" i="95"/>
  <c r="G184" i="95"/>
  <c r="F184" i="95"/>
  <c r="AP183" i="95"/>
  <c r="AN183" i="95"/>
  <c r="V183" i="95"/>
  <c r="AI183" i="95"/>
  <c r="AA183" i="95"/>
  <c r="W183" i="95"/>
  <c r="S183" i="95"/>
  <c r="R183" i="95"/>
  <c r="Q183" i="95"/>
  <c r="P183" i="95"/>
  <c r="O183" i="95"/>
  <c r="N183" i="95"/>
  <c r="M183" i="95"/>
  <c r="L183" i="95"/>
  <c r="K183" i="95"/>
  <c r="J183" i="95"/>
  <c r="I183" i="95"/>
  <c r="H183" i="95"/>
  <c r="G183" i="95"/>
  <c r="F183" i="95"/>
  <c r="AP182" i="95"/>
  <c r="AN182" i="95"/>
  <c r="V182" i="95"/>
  <c r="AI182" i="95"/>
  <c r="AA182" i="95"/>
  <c r="AP181" i="95"/>
  <c r="AN181" i="95"/>
  <c r="V181" i="95"/>
  <c r="AI181" i="95"/>
  <c r="AA181" i="95"/>
  <c r="AP180" i="95"/>
  <c r="AN180" i="95"/>
  <c r="V180" i="95"/>
  <c r="AI180" i="95"/>
  <c r="AA180" i="95"/>
  <c r="W180" i="95"/>
  <c r="AP179" i="95"/>
  <c r="AN179" i="95"/>
  <c r="V179" i="95"/>
  <c r="AI179" i="95"/>
  <c r="AA179" i="95"/>
  <c r="AP178" i="95"/>
  <c r="AN178" i="95"/>
  <c r="V178" i="95"/>
  <c r="AI178" i="95"/>
  <c r="AA178" i="95"/>
  <c r="AP177" i="95"/>
  <c r="AN177" i="95"/>
  <c r="V177" i="95"/>
  <c r="AI177" i="95"/>
  <c r="AA177" i="95"/>
  <c r="W177" i="95"/>
  <c r="S177" i="95"/>
  <c r="R177" i="95"/>
  <c r="Q177" i="95"/>
  <c r="P177" i="95"/>
  <c r="O177" i="95"/>
  <c r="N177" i="95"/>
  <c r="M177" i="95"/>
  <c r="L177" i="95"/>
  <c r="K177" i="95"/>
  <c r="J177" i="95"/>
  <c r="I177" i="95"/>
  <c r="H177" i="95"/>
  <c r="G177" i="95"/>
  <c r="F177" i="95"/>
  <c r="AP176" i="95"/>
  <c r="AN176" i="95"/>
  <c r="V176" i="95"/>
  <c r="AI176" i="95"/>
  <c r="AA176" i="95"/>
  <c r="W176" i="95"/>
  <c r="AP175" i="95"/>
  <c r="AN175" i="95"/>
  <c r="V175" i="95"/>
  <c r="AI175" i="95"/>
  <c r="AA175" i="95"/>
  <c r="AP174" i="95"/>
  <c r="AN174" i="95"/>
  <c r="V174" i="95"/>
  <c r="AI174" i="95"/>
  <c r="AA174" i="95"/>
  <c r="AP173" i="95"/>
  <c r="AN173" i="95"/>
  <c r="V173" i="95"/>
  <c r="AI173" i="95"/>
  <c r="AA173" i="95"/>
  <c r="AP172" i="95"/>
  <c r="AN172" i="95"/>
  <c r="V172" i="95"/>
  <c r="AI172" i="95"/>
  <c r="AA172" i="95"/>
  <c r="AP171" i="95"/>
  <c r="AN171" i="95"/>
  <c r="V171" i="95"/>
  <c r="AI171" i="95"/>
  <c r="AA171" i="95"/>
  <c r="AP170" i="95"/>
  <c r="AN170" i="95"/>
  <c r="V170" i="95"/>
  <c r="AI170" i="95"/>
  <c r="AA170" i="95"/>
  <c r="AP169" i="95"/>
  <c r="AN169" i="95"/>
  <c r="V169" i="95"/>
  <c r="AI169" i="95"/>
  <c r="AA169" i="95"/>
  <c r="AP168" i="95"/>
  <c r="AN168" i="95"/>
  <c r="V168" i="95"/>
  <c r="AI168" i="95"/>
  <c r="AA168" i="95"/>
  <c r="W168" i="95"/>
  <c r="S168" i="95"/>
  <c r="R168" i="95"/>
  <c r="Q168" i="95"/>
  <c r="P168" i="95"/>
  <c r="O168" i="95"/>
  <c r="N168" i="95"/>
  <c r="M168" i="95"/>
  <c r="L168" i="95"/>
  <c r="K168" i="95"/>
  <c r="J168" i="95"/>
  <c r="I168" i="95"/>
  <c r="H168" i="95"/>
  <c r="G168" i="95"/>
  <c r="F168" i="95"/>
  <c r="AP167" i="95"/>
  <c r="AN167" i="95"/>
  <c r="V167" i="95"/>
  <c r="AI167" i="95"/>
  <c r="AA167" i="95"/>
  <c r="W167" i="95"/>
  <c r="S167" i="95"/>
  <c r="R167" i="95"/>
  <c r="Q167" i="95"/>
  <c r="P167" i="95"/>
  <c r="O167" i="95"/>
  <c r="N167" i="95"/>
  <c r="M167" i="95"/>
  <c r="L167" i="95"/>
  <c r="K167" i="95"/>
  <c r="J167" i="95"/>
  <c r="I167" i="95"/>
  <c r="H167" i="95"/>
  <c r="G167" i="95"/>
  <c r="F167" i="95"/>
  <c r="AP166" i="95"/>
  <c r="AN166" i="95"/>
  <c r="V166" i="95"/>
  <c r="AI166" i="95"/>
  <c r="AA166" i="95"/>
  <c r="V52" i="95"/>
  <c r="AP165" i="95"/>
  <c r="V38" i="95"/>
  <c r="AN165" i="95"/>
  <c r="V165" i="95"/>
  <c r="AI165" i="95"/>
  <c r="AA165" i="95"/>
  <c r="W165" i="95"/>
  <c r="S165" i="95"/>
  <c r="R165" i="95"/>
  <c r="Q165" i="95"/>
  <c r="P165" i="95"/>
  <c r="O165" i="95"/>
  <c r="N165" i="95"/>
  <c r="M165" i="95"/>
  <c r="L165" i="95"/>
  <c r="K165" i="95"/>
  <c r="J165" i="95"/>
  <c r="I165" i="95"/>
  <c r="H165" i="95"/>
  <c r="G165" i="95"/>
  <c r="F165" i="95"/>
  <c r="AP164" i="95"/>
  <c r="AN164" i="95"/>
  <c r="V164" i="95"/>
  <c r="AI164" i="95"/>
  <c r="AA164" i="95"/>
  <c r="W164" i="95"/>
  <c r="S164" i="95"/>
  <c r="R164" i="95"/>
  <c r="Q164" i="95"/>
  <c r="P164" i="95"/>
  <c r="O164" i="95"/>
  <c r="N164" i="95"/>
  <c r="M164" i="95"/>
  <c r="L164" i="95"/>
  <c r="K164" i="95"/>
  <c r="J164" i="95"/>
  <c r="I164" i="95"/>
  <c r="H164" i="95"/>
  <c r="G164" i="95"/>
  <c r="F164" i="95"/>
  <c r="V14" i="95"/>
  <c r="AP163" i="95"/>
  <c r="V33" i="95"/>
  <c r="AN163" i="95"/>
  <c r="V163" i="95"/>
  <c r="AI163" i="95"/>
  <c r="AA163" i="95"/>
  <c r="W163" i="95"/>
  <c r="S163" i="95"/>
  <c r="R163" i="95"/>
  <c r="Q163" i="95"/>
  <c r="P163" i="95"/>
  <c r="O163" i="95"/>
  <c r="N163" i="95"/>
  <c r="M163" i="95"/>
  <c r="L163" i="95"/>
  <c r="K163" i="95"/>
  <c r="J163" i="95"/>
  <c r="I163" i="95"/>
  <c r="H163" i="95"/>
  <c r="G163" i="95"/>
  <c r="F163" i="95"/>
  <c r="V130" i="95"/>
  <c r="AP162" i="95"/>
  <c r="V39" i="95"/>
  <c r="AN162" i="95"/>
  <c r="V162" i="95"/>
  <c r="AI162" i="95"/>
  <c r="AA162" i="95"/>
  <c r="V85" i="95"/>
  <c r="AP161" i="95"/>
  <c r="V62" i="95"/>
  <c r="AN161" i="95"/>
  <c r="V161" i="95"/>
  <c r="AI161" i="95"/>
  <c r="AA161" i="95"/>
  <c r="V64" i="95"/>
  <c r="AP160" i="95"/>
  <c r="V60" i="95"/>
  <c r="AN160" i="95"/>
  <c r="V160" i="95"/>
  <c r="AI160" i="95"/>
  <c r="AA160" i="95"/>
  <c r="W160" i="95"/>
  <c r="S160" i="95"/>
  <c r="R160" i="95"/>
  <c r="Q160" i="95"/>
  <c r="P160" i="95"/>
  <c r="O160" i="95"/>
  <c r="N160" i="95"/>
  <c r="M160" i="95"/>
  <c r="L160" i="95"/>
  <c r="K160" i="95"/>
  <c r="J160" i="95"/>
  <c r="I160" i="95"/>
  <c r="H160" i="95"/>
  <c r="G160" i="95"/>
  <c r="F160" i="95"/>
  <c r="V134" i="95"/>
  <c r="AP159" i="95"/>
  <c r="V10" i="95"/>
  <c r="AN159" i="95"/>
  <c r="V159" i="95"/>
  <c r="AI159" i="95"/>
  <c r="AA159" i="95"/>
  <c r="AP158" i="95"/>
  <c r="AN158" i="95"/>
  <c r="V158" i="95"/>
  <c r="AI158" i="95"/>
  <c r="AA158" i="95"/>
  <c r="W158" i="95"/>
  <c r="S158" i="95"/>
  <c r="R158" i="95"/>
  <c r="Q158" i="95"/>
  <c r="P158" i="95"/>
  <c r="O158" i="95"/>
  <c r="N158" i="95"/>
  <c r="M158" i="95"/>
  <c r="L158" i="95"/>
  <c r="K158" i="95"/>
  <c r="J158" i="95"/>
  <c r="I158" i="95"/>
  <c r="H158" i="95"/>
  <c r="G158" i="95"/>
  <c r="F158" i="95"/>
  <c r="AP157" i="95"/>
  <c r="V125" i="95"/>
  <c r="AN157" i="95"/>
  <c r="V157" i="95"/>
  <c r="AI157" i="95"/>
  <c r="AA157" i="95"/>
  <c r="V69" i="95"/>
  <c r="AP156" i="95"/>
  <c r="V102" i="95"/>
  <c r="AN156" i="95"/>
  <c r="V156" i="95"/>
  <c r="AI156" i="95"/>
  <c r="AA156" i="95"/>
  <c r="V129" i="95"/>
  <c r="AP155" i="95"/>
  <c r="V132" i="95"/>
  <c r="AN155" i="95"/>
  <c r="V155" i="95"/>
  <c r="AI155" i="95"/>
  <c r="AA155" i="95"/>
  <c r="AP154" i="95"/>
  <c r="AN154" i="95"/>
  <c r="V154" i="95"/>
  <c r="AI154" i="95"/>
  <c r="AA154" i="95"/>
  <c r="W154" i="95"/>
  <c r="V51" i="95"/>
  <c r="AP153" i="95"/>
  <c r="V74" i="95"/>
  <c r="AN153" i="95"/>
  <c r="V153" i="95"/>
  <c r="AI153" i="95"/>
  <c r="AA153" i="95"/>
  <c r="W153" i="95"/>
  <c r="S153" i="95"/>
  <c r="R153" i="95"/>
  <c r="Q153" i="95"/>
  <c r="P153" i="95"/>
  <c r="O153" i="95"/>
  <c r="N153" i="95"/>
  <c r="M153" i="95"/>
  <c r="L153" i="95"/>
  <c r="K153" i="95"/>
  <c r="J153" i="95"/>
  <c r="I153" i="95"/>
  <c r="H153" i="95"/>
  <c r="G153" i="95"/>
  <c r="F153" i="95"/>
  <c r="V15" i="95"/>
  <c r="AP152" i="95"/>
  <c r="V75" i="95"/>
  <c r="AN152" i="95"/>
  <c r="V152" i="95"/>
  <c r="AI152" i="95"/>
  <c r="AA152" i="95"/>
  <c r="V65" i="95"/>
  <c r="AP151" i="95"/>
  <c r="AN151" i="95"/>
  <c r="V151" i="95"/>
  <c r="AI151" i="95"/>
  <c r="AA151" i="95"/>
  <c r="W151" i="95"/>
  <c r="S151" i="95"/>
  <c r="R151" i="95"/>
  <c r="Q151" i="95"/>
  <c r="P151" i="95"/>
  <c r="O151" i="95"/>
  <c r="N151" i="95"/>
  <c r="M151" i="95"/>
  <c r="L151" i="95"/>
  <c r="K151" i="95"/>
  <c r="J151" i="95"/>
  <c r="I151" i="95"/>
  <c r="H151" i="95"/>
  <c r="G151" i="95"/>
  <c r="F151" i="95"/>
  <c r="V80" i="95"/>
  <c r="AP150" i="95"/>
  <c r="V114" i="95"/>
  <c r="AN150" i="95"/>
  <c r="V150" i="95"/>
  <c r="AI150" i="95"/>
  <c r="AA150" i="95"/>
  <c r="V106" i="95"/>
  <c r="AP149" i="95"/>
  <c r="V44" i="95"/>
  <c r="AN149" i="95"/>
  <c r="V149" i="95"/>
  <c r="AI149" i="95"/>
  <c r="AA149" i="95"/>
  <c r="W149" i="95"/>
  <c r="S149" i="95"/>
  <c r="R149" i="95"/>
  <c r="Q149" i="95"/>
  <c r="P149" i="95"/>
  <c r="O149" i="95"/>
  <c r="N149" i="95"/>
  <c r="M149" i="95"/>
  <c r="L149" i="95"/>
  <c r="K149" i="95"/>
  <c r="J149" i="95"/>
  <c r="I149" i="95"/>
  <c r="H149" i="95"/>
  <c r="G149" i="95"/>
  <c r="F149" i="95"/>
  <c r="AP148" i="95"/>
  <c r="V139" i="95"/>
  <c r="AN148" i="95"/>
  <c r="V148" i="95"/>
  <c r="AI148" i="95"/>
  <c r="AA148" i="95"/>
  <c r="V36" i="95"/>
  <c r="AP147" i="95"/>
  <c r="V124" i="95"/>
  <c r="AN147" i="95"/>
  <c r="V147" i="95"/>
  <c r="AI147" i="95"/>
  <c r="AA147" i="95"/>
  <c r="V143" i="95"/>
  <c r="AP146" i="95"/>
  <c r="V59" i="95"/>
  <c r="AN146" i="95"/>
  <c r="V146" i="95"/>
  <c r="AI146" i="95"/>
  <c r="AA146" i="95"/>
  <c r="V40" i="95"/>
  <c r="AP145" i="95"/>
  <c r="V101" i="95"/>
  <c r="AN145" i="95"/>
  <c r="V145" i="95"/>
  <c r="AI145" i="95"/>
  <c r="AA145" i="95"/>
  <c r="AP144" i="95"/>
  <c r="V43" i="95"/>
  <c r="AN144" i="95"/>
  <c r="V144" i="95"/>
  <c r="AI144" i="95"/>
  <c r="AA144" i="95"/>
  <c r="AP143" i="95"/>
  <c r="V133" i="95"/>
  <c r="AN143" i="95"/>
  <c r="AI143" i="95"/>
  <c r="AA143" i="95"/>
  <c r="AP142" i="95"/>
  <c r="V92" i="95"/>
  <c r="AN142" i="95"/>
  <c r="V142" i="95"/>
  <c r="AI142" i="95"/>
  <c r="AA142" i="95"/>
  <c r="V89" i="95"/>
  <c r="AP141" i="95"/>
  <c r="V111" i="95"/>
  <c r="AN141" i="95"/>
  <c r="V141" i="95"/>
  <c r="AI141" i="95"/>
  <c r="AA141" i="95"/>
  <c r="V87" i="95"/>
  <c r="AP140" i="95"/>
  <c r="V128" i="95"/>
  <c r="AN140" i="95"/>
  <c r="V140" i="95"/>
  <c r="AI140" i="95"/>
  <c r="AA140" i="95"/>
  <c r="V79" i="95"/>
  <c r="AP139" i="95"/>
  <c r="V108" i="95"/>
  <c r="AN139" i="95"/>
  <c r="AI139" i="95"/>
  <c r="AA139" i="95"/>
  <c r="AP138" i="95"/>
  <c r="V35" i="95"/>
  <c r="AN138" i="95"/>
  <c r="V138" i="95"/>
  <c r="AI138" i="95"/>
  <c r="AA138" i="95"/>
  <c r="V105" i="95"/>
  <c r="AP137" i="95"/>
  <c r="AN137" i="95"/>
  <c r="V137" i="95"/>
  <c r="AI137" i="95"/>
  <c r="AA137" i="95"/>
  <c r="W137" i="95"/>
  <c r="S137" i="95"/>
  <c r="R137" i="95"/>
  <c r="Q137" i="95"/>
  <c r="P137" i="95"/>
  <c r="O137" i="95"/>
  <c r="N137" i="95"/>
  <c r="M137" i="95"/>
  <c r="L137" i="95"/>
  <c r="K137" i="95"/>
  <c r="J137" i="95"/>
  <c r="I137" i="95"/>
  <c r="H137" i="95"/>
  <c r="G137" i="95"/>
  <c r="F137" i="95"/>
  <c r="V61" i="95"/>
  <c r="AP136" i="95"/>
  <c r="AN136" i="95"/>
  <c r="V136" i="95"/>
  <c r="AI136" i="95"/>
  <c r="AA136" i="95"/>
  <c r="V71" i="95"/>
  <c r="AP135" i="95"/>
  <c r="V47" i="95"/>
  <c r="AN135" i="95"/>
  <c r="V135" i="95"/>
  <c r="AI135" i="95"/>
  <c r="AA135" i="95"/>
  <c r="V22" i="95"/>
  <c r="AP134" i="95"/>
  <c r="V32" i="95"/>
  <c r="AN134" i="95"/>
  <c r="AI134" i="95"/>
  <c r="AA134" i="95"/>
  <c r="V50" i="95"/>
  <c r="AP133" i="95"/>
  <c r="V19" i="95"/>
  <c r="AN133" i="95"/>
  <c r="AI133" i="95"/>
  <c r="AA133" i="95"/>
  <c r="V48" i="95"/>
  <c r="AP132" i="95"/>
  <c r="AN132" i="95"/>
  <c r="AI132" i="95"/>
  <c r="AA132" i="95"/>
  <c r="V99" i="95"/>
  <c r="AP131" i="95"/>
  <c r="V107" i="95"/>
  <c r="AN131" i="95"/>
  <c r="V131" i="95"/>
  <c r="AI131" i="95"/>
  <c r="AA131" i="95"/>
  <c r="V31" i="95"/>
  <c r="AP130" i="95"/>
  <c r="AN130" i="95"/>
  <c r="AI130" i="95"/>
  <c r="AA130" i="95"/>
  <c r="V112" i="95"/>
  <c r="AP129" i="95"/>
  <c r="V98" i="95"/>
  <c r="AN129" i="95"/>
  <c r="AI129" i="95"/>
  <c r="AA129" i="95"/>
  <c r="AP128" i="95"/>
  <c r="V34" i="95"/>
  <c r="AN128" i="95"/>
  <c r="AI128" i="95"/>
  <c r="AA128" i="95"/>
  <c r="W128" i="95"/>
  <c r="V86" i="95"/>
  <c r="AP127" i="95"/>
  <c r="V53" i="95"/>
  <c r="AN127" i="95"/>
  <c r="V127" i="95"/>
  <c r="AI127" i="95"/>
  <c r="AA127" i="95"/>
  <c r="W127" i="95"/>
  <c r="S127" i="95"/>
  <c r="R127" i="95"/>
  <c r="Q127" i="95"/>
  <c r="P127" i="95"/>
  <c r="O127" i="95"/>
  <c r="N127" i="95"/>
  <c r="M127" i="95"/>
  <c r="L127" i="95"/>
  <c r="K127" i="95"/>
  <c r="J127" i="95"/>
  <c r="I127" i="95"/>
  <c r="H127" i="95"/>
  <c r="G127" i="95"/>
  <c r="F127" i="95"/>
  <c r="V95" i="95"/>
  <c r="AP126" i="95"/>
  <c r="AN126" i="95"/>
  <c r="V126" i="95"/>
  <c r="AI126" i="95"/>
  <c r="AA126" i="95"/>
  <c r="V115" i="95"/>
  <c r="AP125" i="95"/>
  <c r="V24" i="95"/>
  <c r="AN125" i="95"/>
  <c r="AI125" i="95"/>
  <c r="AA125" i="95"/>
  <c r="W125" i="95"/>
  <c r="V120" i="95"/>
  <c r="AP124" i="95"/>
  <c r="AN124" i="95"/>
  <c r="AI124" i="95"/>
  <c r="AA124" i="95"/>
  <c r="V12" i="95"/>
  <c r="AP123" i="95"/>
  <c r="AN123" i="95"/>
  <c r="V123" i="95"/>
  <c r="AI123" i="95"/>
  <c r="AA123" i="95"/>
  <c r="V13" i="95"/>
  <c r="AP122" i="95"/>
  <c r="AN122" i="95"/>
  <c r="V122" i="95"/>
  <c r="AI122" i="95"/>
  <c r="AA122" i="95"/>
  <c r="W122" i="95"/>
  <c r="S122" i="95"/>
  <c r="R122" i="95"/>
  <c r="Q122" i="95"/>
  <c r="P122" i="95"/>
  <c r="O122" i="95"/>
  <c r="N122" i="95"/>
  <c r="M122" i="95"/>
  <c r="L122" i="95"/>
  <c r="K122" i="95"/>
  <c r="J122" i="95"/>
  <c r="I122" i="95"/>
  <c r="H122" i="95"/>
  <c r="G122" i="95"/>
  <c r="F122" i="95"/>
  <c r="AP121" i="95"/>
  <c r="V67" i="95"/>
  <c r="AN121" i="95"/>
  <c r="V121" i="95"/>
  <c r="AI121" i="95"/>
  <c r="AA121" i="95"/>
  <c r="AP120" i="95"/>
  <c r="V81" i="95"/>
  <c r="AN120" i="95"/>
  <c r="AI120" i="95"/>
  <c r="AA120" i="95"/>
  <c r="AP119" i="95"/>
  <c r="AN119" i="95"/>
  <c r="V119" i="95"/>
  <c r="AI119" i="95"/>
  <c r="AA119" i="95"/>
  <c r="W119" i="95"/>
  <c r="S119" i="95"/>
  <c r="R119" i="95"/>
  <c r="Q119" i="95"/>
  <c r="P119" i="95"/>
  <c r="O119" i="95"/>
  <c r="N119" i="95"/>
  <c r="M119" i="95"/>
  <c r="L119" i="95"/>
  <c r="K119" i="95"/>
  <c r="J119" i="95"/>
  <c r="I119" i="95"/>
  <c r="H119" i="95"/>
  <c r="G119" i="95"/>
  <c r="F119" i="95"/>
  <c r="V109" i="95"/>
  <c r="AP118" i="95"/>
  <c r="V76" i="95"/>
  <c r="AN118" i="95"/>
  <c r="V118" i="95"/>
  <c r="AI118" i="95"/>
  <c r="AA118" i="95"/>
  <c r="W118" i="95"/>
  <c r="AP117" i="95"/>
  <c r="V49" i="95"/>
  <c r="AN117" i="95"/>
  <c r="V117" i="95"/>
  <c r="AI117" i="95"/>
  <c r="AA117" i="95"/>
  <c r="W117" i="95"/>
  <c r="S117" i="95"/>
  <c r="R117" i="95"/>
  <c r="Q117" i="95"/>
  <c r="P117" i="95"/>
  <c r="O117" i="95"/>
  <c r="N117" i="95"/>
  <c r="M117" i="95"/>
  <c r="L117" i="95"/>
  <c r="K117" i="95"/>
  <c r="J117" i="95"/>
  <c r="I117" i="95"/>
  <c r="H117" i="95"/>
  <c r="G117" i="95"/>
  <c r="F117" i="95"/>
  <c r="V27" i="95"/>
  <c r="AP116" i="95"/>
  <c r="V70" i="95"/>
  <c r="AN116" i="95"/>
  <c r="V116" i="95"/>
  <c r="AI116" i="95"/>
  <c r="AA116" i="95"/>
  <c r="AP115" i="95"/>
  <c r="V66" i="95"/>
  <c r="AN115" i="95"/>
  <c r="AI115" i="95"/>
  <c r="AA115" i="95"/>
  <c r="V91" i="95"/>
  <c r="AP114" i="95"/>
  <c r="V25" i="95"/>
  <c r="AN114" i="95"/>
  <c r="AI114" i="95"/>
  <c r="AA114" i="95"/>
  <c r="V96" i="95"/>
  <c r="AP113" i="95"/>
  <c r="AN113" i="95"/>
  <c r="V113" i="95"/>
  <c r="AI113" i="95"/>
  <c r="AA113" i="95"/>
  <c r="W113" i="95"/>
  <c r="S113" i="95"/>
  <c r="R113" i="95"/>
  <c r="Q113" i="95"/>
  <c r="P113" i="95"/>
  <c r="O113" i="95"/>
  <c r="N113" i="95"/>
  <c r="M113" i="95"/>
  <c r="L113" i="95"/>
  <c r="K113" i="95"/>
  <c r="J113" i="95"/>
  <c r="I113" i="95"/>
  <c r="H113" i="95"/>
  <c r="G113" i="95"/>
  <c r="F113" i="95"/>
  <c r="V90" i="95"/>
  <c r="AP112" i="95"/>
  <c r="AN112" i="95"/>
  <c r="AI112" i="95"/>
  <c r="AA112" i="95"/>
  <c r="AP111" i="95"/>
  <c r="AN111" i="95"/>
  <c r="AI111" i="95"/>
  <c r="AA111" i="95"/>
  <c r="W111" i="95"/>
  <c r="AP110" i="95"/>
  <c r="AN110" i="95"/>
  <c r="V110" i="95"/>
  <c r="AI110" i="95"/>
  <c r="AA110" i="95"/>
  <c r="W110" i="95"/>
  <c r="S110" i="95"/>
  <c r="R110" i="95"/>
  <c r="Q110" i="95"/>
  <c r="P110" i="95"/>
  <c r="O110" i="95"/>
  <c r="N110" i="95"/>
  <c r="M110" i="95"/>
  <c r="L110" i="95"/>
  <c r="K110" i="95"/>
  <c r="J110" i="95"/>
  <c r="I110" i="95"/>
  <c r="H110" i="95"/>
  <c r="G110" i="95"/>
  <c r="F110" i="95"/>
  <c r="V21" i="95"/>
  <c r="AP109" i="95"/>
  <c r="V103" i="95"/>
  <c r="AN109" i="95"/>
  <c r="AI109" i="95"/>
  <c r="AA109" i="95"/>
  <c r="V46" i="95"/>
  <c r="AP108" i="95"/>
  <c r="AN108" i="95"/>
  <c r="AI108" i="95"/>
  <c r="AA108" i="95"/>
  <c r="AP107" i="95"/>
  <c r="V26" i="95"/>
  <c r="AN107" i="95"/>
  <c r="AI107" i="95"/>
  <c r="AA107" i="95"/>
  <c r="AP106" i="95"/>
  <c r="AN106" i="95"/>
  <c r="AI106" i="95"/>
  <c r="AA106" i="95"/>
  <c r="V68" i="95"/>
  <c r="AP105" i="95"/>
  <c r="V63" i="95"/>
  <c r="AN105" i="95"/>
  <c r="AI105" i="95"/>
  <c r="AA105" i="95"/>
  <c r="V37" i="95"/>
  <c r="AP104" i="95"/>
  <c r="AN104" i="95"/>
  <c r="V104" i="95"/>
  <c r="AI104" i="95"/>
  <c r="AA104" i="95"/>
  <c r="W104" i="95"/>
  <c r="S104" i="95"/>
  <c r="R104" i="95"/>
  <c r="Q104" i="95"/>
  <c r="P104" i="95"/>
  <c r="O104" i="95"/>
  <c r="N104" i="95"/>
  <c r="M104" i="95"/>
  <c r="L104" i="95"/>
  <c r="K104" i="95"/>
  <c r="J104" i="95"/>
  <c r="I104" i="95"/>
  <c r="H104" i="95"/>
  <c r="G104" i="95"/>
  <c r="F104" i="95"/>
  <c r="V17" i="95"/>
  <c r="AP103" i="95"/>
  <c r="V28" i="95"/>
  <c r="AN103" i="95"/>
  <c r="AI103" i="95"/>
  <c r="AA103" i="95"/>
  <c r="V58" i="95"/>
  <c r="AP102" i="95"/>
  <c r="V41" i="95"/>
  <c r="AN102" i="95"/>
  <c r="AI102" i="95"/>
  <c r="AA102" i="95"/>
  <c r="V18" i="95"/>
  <c r="AP101" i="95"/>
  <c r="AN101" i="95"/>
  <c r="AI101" i="95"/>
  <c r="AA101" i="95"/>
  <c r="V29" i="95"/>
  <c r="AP100" i="95"/>
  <c r="V73" i="95"/>
  <c r="AN100" i="95"/>
  <c r="V100" i="95"/>
  <c r="AI100" i="95"/>
  <c r="AA100" i="95"/>
  <c r="W100" i="95"/>
  <c r="V42" i="95"/>
  <c r="AP99" i="95"/>
  <c r="AN99" i="95"/>
  <c r="AI99" i="95"/>
  <c r="AA99" i="95"/>
  <c r="V7" i="95"/>
  <c r="AP98" i="95"/>
  <c r="V78" i="95"/>
  <c r="AN98" i="95"/>
  <c r="AI98" i="95"/>
  <c r="AA98" i="95"/>
  <c r="AP97" i="95"/>
  <c r="V8" i="95"/>
  <c r="AN97" i="95"/>
  <c r="V97" i="95"/>
  <c r="AI97" i="95"/>
  <c r="AA97" i="95"/>
  <c r="V55" i="95"/>
  <c r="AP96" i="95"/>
  <c r="V83" i="95"/>
  <c r="AN96" i="95"/>
  <c r="AI96" i="95"/>
  <c r="AA96" i="95"/>
  <c r="AP95" i="95"/>
  <c r="V54" i="95"/>
  <c r="AN95" i="95"/>
  <c r="AI95" i="95"/>
  <c r="AA95" i="95"/>
  <c r="AP94" i="95"/>
  <c r="AN94" i="95"/>
  <c r="V94" i="95"/>
  <c r="AI94" i="95"/>
  <c r="AA94" i="95"/>
  <c r="W94" i="95"/>
  <c r="S94" i="95"/>
  <c r="R94" i="95"/>
  <c r="Q94" i="95"/>
  <c r="P94" i="95"/>
  <c r="O94" i="95"/>
  <c r="N94" i="95"/>
  <c r="M94" i="95"/>
  <c r="L94" i="95"/>
  <c r="K94" i="95"/>
  <c r="J94" i="95"/>
  <c r="I94" i="95"/>
  <c r="H94" i="95"/>
  <c r="G94" i="95"/>
  <c r="F94" i="95"/>
  <c r="AP93" i="95"/>
  <c r="AN93" i="95"/>
  <c r="V93" i="95"/>
  <c r="AI93" i="95"/>
  <c r="AA93" i="95"/>
  <c r="W93" i="95"/>
  <c r="S93" i="95"/>
  <c r="R93" i="95"/>
  <c r="Q93" i="95"/>
  <c r="P93" i="95"/>
  <c r="O93" i="95"/>
  <c r="N93" i="95"/>
  <c r="M93" i="95"/>
  <c r="L93" i="95"/>
  <c r="K93" i="95"/>
  <c r="J93" i="95"/>
  <c r="I93" i="95"/>
  <c r="H93" i="95"/>
  <c r="G93" i="95"/>
  <c r="F93" i="95"/>
  <c r="AP92" i="95"/>
  <c r="AN92" i="95"/>
  <c r="AI92" i="95"/>
  <c r="AA92" i="95"/>
  <c r="AP91" i="95"/>
  <c r="AN91" i="95"/>
  <c r="AI91" i="95"/>
  <c r="AA91" i="95"/>
  <c r="V57" i="95"/>
  <c r="AP90" i="95"/>
  <c r="V23" i="95"/>
  <c r="AN90" i="95"/>
  <c r="AI90" i="95"/>
  <c r="AA90" i="95"/>
  <c r="V88" i="95"/>
  <c r="AP89" i="95"/>
  <c r="AN89" i="95"/>
  <c r="AI89" i="95"/>
  <c r="AA89" i="95"/>
  <c r="V56" i="95"/>
  <c r="AP88" i="95"/>
  <c r="AN88" i="95"/>
  <c r="AI88" i="95"/>
  <c r="AA88" i="95"/>
  <c r="V16" i="95"/>
  <c r="AP87" i="95"/>
  <c r="AN87" i="95"/>
  <c r="AI87" i="95"/>
  <c r="AA87" i="95"/>
  <c r="AP86" i="95"/>
  <c r="V82" i="95"/>
  <c r="AN86" i="95"/>
  <c r="AI86" i="95"/>
  <c r="AA86" i="95"/>
  <c r="AP85" i="95"/>
  <c r="AN85" i="95"/>
  <c r="AI85" i="95"/>
  <c r="AA85" i="95"/>
  <c r="AP84" i="95"/>
  <c r="AN84" i="95"/>
  <c r="V84" i="95"/>
  <c r="AI84" i="95"/>
  <c r="AA84" i="95"/>
  <c r="W84" i="95"/>
  <c r="S84" i="95"/>
  <c r="R84" i="95"/>
  <c r="Q84" i="95"/>
  <c r="P84" i="95"/>
  <c r="O84" i="95"/>
  <c r="N84" i="95"/>
  <c r="M84" i="95"/>
  <c r="L84" i="95"/>
  <c r="K84" i="95"/>
  <c r="J84" i="95"/>
  <c r="I84" i="95"/>
  <c r="H84" i="95"/>
  <c r="G84" i="95"/>
  <c r="F84" i="95"/>
  <c r="AP83" i="95"/>
  <c r="AN83" i="95"/>
  <c r="AI83" i="95"/>
  <c r="AA83" i="95"/>
  <c r="AP82" i="95"/>
  <c r="AN82" i="95"/>
  <c r="AI82" i="95"/>
  <c r="AA82" i="95"/>
  <c r="AP81" i="95"/>
  <c r="AN81" i="95"/>
  <c r="AI81" i="95"/>
  <c r="AA81" i="95"/>
  <c r="AP80" i="95"/>
  <c r="AN80" i="95"/>
  <c r="AI80" i="95"/>
  <c r="AA80" i="95"/>
  <c r="AP79" i="95"/>
  <c r="AN79" i="95"/>
  <c r="AI79" i="95"/>
  <c r="AA79" i="95"/>
  <c r="AP78" i="95"/>
  <c r="AN78" i="95"/>
  <c r="AI78" i="95"/>
  <c r="AA78" i="95"/>
  <c r="AP77" i="95"/>
  <c r="AN77" i="95"/>
  <c r="V77" i="95"/>
  <c r="AI77" i="95"/>
  <c r="AA77" i="95"/>
  <c r="W77" i="95"/>
  <c r="S77" i="95"/>
  <c r="R77" i="95"/>
  <c r="Q77" i="95"/>
  <c r="P77" i="95"/>
  <c r="O77" i="95"/>
  <c r="N77" i="95"/>
  <c r="M77" i="95"/>
  <c r="L77" i="95"/>
  <c r="K77" i="95"/>
  <c r="J77" i="95"/>
  <c r="I77" i="95"/>
  <c r="H77" i="95"/>
  <c r="G77" i="95"/>
  <c r="F77" i="95"/>
  <c r="AP76" i="95"/>
  <c r="AN76" i="95"/>
  <c r="AI76" i="95"/>
  <c r="AA76" i="95"/>
  <c r="AP75" i="95"/>
  <c r="AN75" i="95"/>
  <c r="AI75" i="95"/>
  <c r="AA75" i="95"/>
  <c r="AP74" i="95"/>
  <c r="AN74" i="95"/>
  <c r="AI74" i="95"/>
  <c r="AA74" i="95"/>
  <c r="AP73" i="95"/>
  <c r="AN73" i="95"/>
  <c r="AI73" i="95"/>
  <c r="AA73" i="95"/>
  <c r="AP72" i="95"/>
  <c r="AN72" i="95"/>
  <c r="V72" i="95"/>
  <c r="AI72" i="95"/>
  <c r="AA72" i="95"/>
  <c r="W72" i="95"/>
  <c r="S72" i="95"/>
  <c r="R72" i="95"/>
  <c r="Q72" i="95"/>
  <c r="P72" i="95"/>
  <c r="O72" i="95"/>
  <c r="N72" i="95"/>
  <c r="M72" i="95"/>
  <c r="L72" i="95"/>
  <c r="K72" i="95"/>
  <c r="J72" i="95"/>
  <c r="I72" i="95"/>
  <c r="H72" i="95"/>
  <c r="G72" i="95"/>
  <c r="F72" i="95"/>
  <c r="AP71" i="95"/>
  <c r="AN71" i="95"/>
  <c r="AI71" i="95"/>
  <c r="AA71" i="95"/>
  <c r="AP70" i="95"/>
  <c r="AN70" i="95"/>
  <c r="AI70" i="95"/>
  <c r="AA70" i="95"/>
  <c r="AP69" i="95"/>
  <c r="AN69" i="95"/>
  <c r="AI69" i="95"/>
  <c r="AA69" i="95"/>
  <c r="AP68" i="95"/>
  <c r="AN68" i="95"/>
  <c r="AI68" i="95"/>
  <c r="AA68" i="95"/>
  <c r="AP67" i="95"/>
  <c r="AN67" i="95"/>
  <c r="AI67" i="95"/>
  <c r="AA67" i="95"/>
  <c r="AP66" i="95"/>
  <c r="AN66" i="95"/>
  <c r="AI66" i="95"/>
  <c r="AA66" i="95"/>
  <c r="AP65" i="95"/>
  <c r="AN65" i="95"/>
  <c r="AI65" i="95"/>
  <c r="AA65" i="95"/>
  <c r="AP64" i="95"/>
  <c r="AN64" i="95"/>
  <c r="AI64" i="95"/>
  <c r="AA64" i="95"/>
  <c r="AP63" i="95"/>
  <c r="AN63" i="95"/>
  <c r="AI63" i="95"/>
  <c r="AA63" i="95"/>
  <c r="W63" i="95"/>
  <c r="AP62" i="95"/>
  <c r="AN62" i="95"/>
  <c r="AI62" i="95"/>
  <c r="AA62" i="95"/>
  <c r="AP61" i="95"/>
  <c r="AN61" i="95"/>
  <c r="AI61" i="95"/>
  <c r="AA61" i="95"/>
  <c r="AP60" i="95"/>
  <c r="AN60" i="95"/>
  <c r="AI60" i="95"/>
  <c r="AA60" i="95"/>
  <c r="AP59" i="95"/>
  <c r="AN59" i="95"/>
  <c r="AI59" i="95"/>
  <c r="AA59" i="95"/>
  <c r="AP58" i="95"/>
  <c r="AN58" i="95"/>
  <c r="AI58" i="95"/>
  <c r="AA58" i="95"/>
  <c r="AP57" i="95"/>
  <c r="AN57" i="95"/>
  <c r="AI57" i="95"/>
  <c r="AA57" i="95"/>
  <c r="AP56" i="95"/>
  <c r="AN56" i="95"/>
  <c r="AI56" i="95"/>
  <c r="AA56" i="95"/>
  <c r="AP55" i="95"/>
  <c r="AN55" i="95"/>
  <c r="AI55" i="95"/>
  <c r="AA55" i="95"/>
  <c r="AP54" i="95"/>
  <c r="AN54" i="95"/>
  <c r="AI54" i="95"/>
  <c r="AA54" i="95"/>
  <c r="AP53" i="95"/>
  <c r="AN53" i="95"/>
  <c r="AI53" i="95"/>
  <c r="AA53" i="95"/>
  <c r="W53" i="95"/>
  <c r="AP52" i="95"/>
  <c r="AN52" i="95"/>
  <c r="AI52" i="95"/>
  <c r="AA52" i="95"/>
  <c r="AP51" i="95"/>
  <c r="AN51" i="95"/>
  <c r="AI51" i="95"/>
  <c r="AA51" i="95"/>
  <c r="AP50" i="95"/>
  <c r="AN50" i="95"/>
  <c r="AI50" i="95"/>
  <c r="AA50" i="95"/>
  <c r="AP49" i="95"/>
  <c r="AN49" i="95"/>
  <c r="AI49" i="95"/>
  <c r="AA49" i="95"/>
  <c r="AP48" i="95"/>
  <c r="AN48" i="95"/>
  <c r="AI48" i="95"/>
  <c r="AA48" i="95"/>
  <c r="AP47" i="95"/>
  <c r="AN47" i="95"/>
  <c r="AI47" i="95"/>
  <c r="AA47" i="95"/>
  <c r="W47" i="95"/>
  <c r="AP46" i="95"/>
  <c r="AN46" i="95"/>
  <c r="AI46" i="95"/>
  <c r="AA46" i="95"/>
  <c r="AP45" i="95"/>
  <c r="AN45" i="95"/>
  <c r="V45" i="95"/>
  <c r="AI45" i="95"/>
  <c r="AA45" i="95"/>
  <c r="W45" i="95"/>
  <c r="S45" i="95"/>
  <c r="R45" i="95"/>
  <c r="Q45" i="95"/>
  <c r="P45" i="95"/>
  <c r="O45" i="95"/>
  <c r="N45" i="95"/>
  <c r="M45" i="95"/>
  <c r="L45" i="95"/>
  <c r="K45" i="95"/>
  <c r="J45" i="95"/>
  <c r="I45" i="95"/>
  <c r="H45" i="95"/>
  <c r="G45" i="95"/>
  <c r="F45" i="95"/>
  <c r="AP44" i="95"/>
  <c r="AN44" i="95"/>
  <c r="AI44" i="95"/>
  <c r="AA44" i="95"/>
  <c r="AP43" i="95"/>
  <c r="AN43" i="95"/>
  <c r="AI43" i="95"/>
  <c r="AA43" i="95"/>
  <c r="AP42" i="95"/>
  <c r="AN42" i="95"/>
  <c r="AI42" i="95"/>
  <c r="AA42" i="95"/>
  <c r="AP41" i="95"/>
  <c r="AN41" i="95"/>
  <c r="AI41" i="95"/>
  <c r="AA41" i="95"/>
  <c r="AP40" i="95"/>
  <c r="AN40" i="95"/>
  <c r="AI40" i="95"/>
  <c r="AA40" i="95"/>
  <c r="AP39" i="95"/>
  <c r="AN39" i="95"/>
  <c r="AI39" i="95"/>
  <c r="AA39" i="95"/>
  <c r="W39" i="95"/>
  <c r="AP38" i="95"/>
  <c r="AN38" i="95"/>
  <c r="AI38" i="95"/>
  <c r="AA38" i="95"/>
  <c r="AP37" i="95"/>
  <c r="AN37" i="95"/>
  <c r="AI37" i="95"/>
  <c r="AA37" i="95"/>
  <c r="AP36" i="95"/>
  <c r="AN36" i="95"/>
  <c r="AI36" i="95"/>
  <c r="AA36" i="95"/>
  <c r="AP35" i="95"/>
  <c r="AN35" i="95"/>
  <c r="AI35" i="95"/>
  <c r="AA6" i="95"/>
  <c r="AA7" i="95"/>
  <c r="AA8" i="95"/>
  <c r="AA9" i="95"/>
  <c r="AA10" i="95"/>
  <c r="AA11" i="95"/>
  <c r="AA12" i="95"/>
  <c r="AA13" i="95"/>
  <c r="AA14" i="95"/>
  <c r="AA15" i="95"/>
  <c r="AA16" i="95"/>
  <c r="AA17" i="95"/>
  <c r="AA18" i="95"/>
  <c r="AA19" i="95"/>
  <c r="AA20" i="95"/>
  <c r="AA21" i="95"/>
  <c r="AA22" i="95"/>
  <c r="AA23" i="95"/>
  <c r="AA24" i="95"/>
  <c r="AA25" i="95"/>
  <c r="AA26" i="95"/>
  <c r="AA27" i="95"/>
  <c r="AA28" i="95"/>
  <c r="AA29" i="95"/>
  <c r="AA30" i="95"/>
  <c r="AA31" i="95"/>
  <c r="AA32" i="95"/>
  <c r="AA33" i="95"/>
  <c r="AA34" i="95"/>
  <c r="AA35" i="95"/>
  <c r="AA2" i="95"/>
  <c r="AF35" i="95"/>
  <c r="AG35" i="95"/>
  <c r="AE35" i="95"/>
  <c r="AP34" i="95"/>
  <c r="AN34" i="95"/>
  <c r="AI34" i="95"/>
  <c r="AF34" i="95"/>
  <c r="AG34" i="95"/>
  <c r="AE34" i="95"/>
  <c r="AP33" i="95"/>
  <c r="AN33" i="95"/>
  <c r="AI33" i="95"/>
  <c r="AF33" i="95"/>
  <c r="AG33" i="95"/>
  <c r="AE33" i="95"/>
  <c r="AP32" i="95"/>
  <c r="AN32" i="95"/>
  <c r="AI32" i="95"/>
  <c r="AF32" i="95"/>
  <c r="AG32" i="95"/>
  <c r="AE32" i="95"/>
  <c r="AP31" i="95"/>
  <c r="AN31" i="95"/>
  <c r="AI31" i="95"/>
  <c r="AF31" i="95"/>
  <c r="AG31" i="95"/>
  <c r="AE31" i="95"/>
  <c r="AP30" i="95"/>
  <c r="AN30" i="95"/>
  <c r="V30" i="95"/>
  <c r="AI30" i="95"/>
  <c r="AF30" i="95"/>
  <c r="AG30" i="95"/>
  <c r="AE30" i="95"/>
  <c r="W30" i="95"/>
  <c r="S30" i="95"/>
  <c r="R30" i="95"/>
  <c r="Q30" i="95"/>
  <c r="P30" i="95"/>
  <c r="O30" i="95"/>
  <c r="N30" i="95"/>
  <c r="M30" i="95"/>
  <c r="L30" i="95"/>
  <c r="K30" i="95"/>
  <c r="J30" i="95"/>
  <c r="I30" i="95"/>
  <c r="H30" i="95"/>
  <c r="G30" i="95"/>
  <c r="F30" i="95"/>
  <c r="AP29" i="95"/>
  <c r="AN29" i="95"/>
  <c r="AI29" i="95"/>
  <c r="AF29" i="95"/>
  <c r="AG29" i="95"/>
  <c r="AE29" i="95"/>
  <c r="AP28" i="95"/>
  <c r="AN28" i="95"/>
  <c r="AI28" i="95"/>
  <c r="AF28" i="95"/>
  <c r="AG28" i="95"/>
  <c r="AE28" i="95"/>
  <c r="AP27" i="95"/>
  <c r="AN27" i="95"/>
  <c r="AI27" i="95"/>
  <c r="AF27" i="95"/>
  <c r="AG27" i="95"/>
  <c r="AE27" i="95"/>
  <c r="AP26" i="95"/>
  <c r="AN26" i="95"/>
  <c r="AI26" i="95"/>
  <c r="AF26" i="95"/>
  <c r="AG26" i="95"/>
  <c r="AE26" i="95"/>
  <c r="W26" i="95"/>
  <c r="AP25" i="95"/>
  <c r="AN25" i="95"/>
  <c r="AI25" i="95"/>
  <c r="AF25" i="95"/>
  <c r="AG25" i="95"/>
  <c r="AE25" i="95"/>
  <c r="AP24" i="95"/>
  <c r="AN24" i="95"/>
  <c r="AI24" i="95"/>
  <c r="AF24" i="95"/>
  <c r="AG24" i="95"/>
  <c r="AE24" i="95"/>
  <c r="W24" i="95"/>
  <c r="AP23" i="95"/>
  <c r="AN23" i="95"/>
  <c r="AI23" i="95"/>
  <c r="AF23" i="95"/>
  <c r="AG23" i="95"/>
  <c r="AE23" i="95"/>
  <c r="AP22" i="95"/>
  <c r="AN22" i="95"/>
  <c r="AI22" i="95"/>
  <c r="AF22" i="95"/>
  <c r="AG22" i="95"/>
  <c r="AE22" i="95"/>
  <c r="AP21" i="95"/>
  <c r="AN21" i="95"/>
  <c r="AI21" i="95"/>
  <c r="AF21" i="95"/>
  <c r="AG21" i="95"/>
  <c r="AE21" i="95"/>
  <c r="AP20" i="95"/>
  <c r="AN20" i="95"/>
  <c r="V20" i="95"/>
  <c r="AI20" i="95"/>
  <c r="AF20" i="95"/>
  <c r="AG20" i="95"/>
  <c r="AE20" i="95"/>
  <c r="W20" i="95"/>
  <c r="S20" i="95"/>
  <c r="R20" i="95"/>
  <c r="Q20" i="95"/>
  <c r="P20" i="95"/>
  <c r="O20" i="95"/>
  <c r="N20" i="95"/>
  <c r="M20" i="95"/>
  <c r="L20" i="95"/>
  <c r="K20" i="95"/>
  <c r="J20" i="95"/>
  <c r="I20" i="95"/>
  <c r="H20" i="95"/>
  <c r="G20" i="95"/>
  <c r="F20" i="95"/>
  <c r="AP19" i="95"/>
  <c r="AN19" i="95"/>
  <c r="AI19" i="95"/>
  <c r="AF19" i="95"/>
  <c r="AG19" i="95"/>
  <c r="AE19" i="95"/>
  <c r="W19" i="95"/>
  <c r="AP18" i="95"/>
  <c r="AN18" i="95"/>
  <c r="AI18" i="95"/>
  <c r="AF18" i="95"/>
  <c r="AG18" i="95"/>
  <c r="AE18" i="95"/>
  <c r="AP17" i="95"/>
  <c r="AN17" i="95"/>
  <c r="AI17" i="95"/>
  <c r="AF17" i="95"/>
  <c r="AG17" i="95"/>
  <c r="AE17" i="95"/>
  <c r="AP16" i="95"/>
  <c r="AN16" i="95"/>
  <c r="AI16" i="95"/>
  <c r="AF16" i="95"/>
  <c r="AG16" i="95"/>
  <c r="AE16" i="95"/>
  <c r="AP15" i="95"/>
  <c r="AN15" i="95"/>
  <c r="AI15" i="95"/>
  <c r="AF15" i="95"/>
  <c r="AG15" i="95"/>
  <c r="AE15" i="95"/>
  <c r="AP14" i="95"/>
  <c r="AN14" i="95"/>
  <c r="AI14" i="95"/>
  <c r="AF14" i="95"/>
  <c r="AG14" i="95"/>
  <c r="AE14" i="95"/>
  <c r="AP13" i="95"/>
  <c r="AN13" i="95"/>
  <c r="AI13" i="95"/>
  <c r="AF13" i="95"/>
  <c r="AG13" i="95"/>
  <c r="AE13" i="95"/>
  <c r="AP12" i="95"/>
  <c r="AN12" i="95"/>
  <c r="AI12" i="95"/>
  <c r="AF12" i="95"/>
  <c r="AG12" i="95"/>
  <c r="AE12" i="95"/>
  <c r="W12" i="95"/>
  <c r="AP11" i="95"/>
  <c r="AN11" i="95"/>
  <c r="V11" i="95"/>
  <c r="AI11" i="95"/>
  <c r="AF11" i="95"/>
  <c r="AG11" i="95"/>
  <c r="AE11" i="95"/>
  <c r="W11" i="95"/>
  <c r="S11" i="95"/>
  <c r="R11" i="95"/>
  <c r="Q11" i="95"/>
  <c r="P11" i="95"/>
  <c r="O11" i="95"/>
  <c r="N11" i="95"/>
  <c r="M11" i="95"/>
  <c r="L11" i="95"/>
  <c r="K11" i="95"/>
  <c r="J11" i="95"/>
  <c r="I11" i="95"/>
  <c r="H11" i="95"/>
  <c r="G11" i="95"/>
  <c r="F11" i="95"/>
  <c r="AP10" i="95"/>
  <c r="AN10" i="95"/>
  <c r="AI10" i="95"/>
  <c r="AF10" i="95"/>
  <c r="AG10" i="95"/>
  <c r="AE10" i="95"/>
  <c r="AP9" i="95"/>
  <c r="AN9" i="95"/>
  <c r="V9" i="95"/>
  <c r="AI9" i="95"/>
  <c r="AF9" i="95"/>
  <c r="AG9" i="95"/>
  <c r="AE9" i="95"/>
  <c r="W9" i="95"/>
  <c r="S9" i="95"/>
  <c r="R9" i="95"/>
  <c r="Q9" i="95"/>
  <c r="P9" i="95"/>
  <c r="O9" i="95"/>
  <c r="N9" i="95"/>
  <c r="M9" i="95"/>
  <c r="L9" i="95"/>
  <c r="K9" i="95"/>
  <c r="J9" i="95"/>
  <c r="I9" i="95"/>
  <c r="H9" i="95"/>
  <c r="G9" i="95"/>
  <c r="F9" i="95"/>
  <c r="AP8" i="95"/>
  <c r="AN8" i="95"/>
  <c r="AI8" i="95"/>
  <c r="AF8" i="95"/>
  <c r="AG8" i="95"/>
  <c r="AE8" i="95"/>
  <c r="AP7" i="95"/>
  <c r="AN7" i="95"/>
  <c r="AI7" i="95"/>
  <c r="AF7" i="95"/>
  <c r="AG7" i="95"/>
  <c r="AE7" i="95"/>
  <c r="AP6" i="95"/>
  <c r="AN6" i="95"/>
  <c r="V6" i="95"/>
  <c r="AI6" i="95"/>
  <c r="AF6" i="95"/>
  <c r="AG6" i="95"/>
  <c r="AE6" i="95"/>
  <c r="W6" i="95"/>
  <c r="S6" i="95"/>
  <c r="R6" i="95"/>
  <c r="Q6" i="95"/>
  <c r="P6" i="95"/>
  <c r="O6" i="95"/>
  <c r="N6" i="95"/>
  <c r="M6" i="95"/>
  <c r="L6" i="95"/>
  <c r="K6" i="95"/>
  <c r="J6" i="95"/>
  <c r="I6" i="95"/>
  <c r="H6" i="95"/>
  <c r="G6" i="95"/>
  <c r="F6" i="95"/>
  <c r="T4" i="95"/>
  <c r="S4" i="95"/>
  <c r="R4" i="95"/>
  <c r="Q4" i="95"/>
  <c r="P4" i="95"/>
  <c r="O4" i="95"/>
  <c r="N4" i="95"/>
  <c r="M4" i="95"/>
  <c r="L4" i="95"/>
  <c r="K4" i="95"/>
  <c r="J4" i="95"/>
  <c r="I4" i="95"/>
  <c r="H4" i="95"/>
  <c r="G4" i="95"/>
  <c r="F4" i="95"/>
  <c r="E4" i="95"/>
  <c r="T3" i="95"/>
  <c r="S3" i="95"/>
  <c r="R3" i="95"/>
  <c r="Q3" i="95"/>
  <c r="P3" i="95"/>
  <c r="O3" i="95"/>
  <c r="N3" i="95"/>
  <c r="M3" i="95"/>
  <c r="L3" i="95"/>
  <c r="K3" i="95"/>
  <c r="J3" i="95"/>
  <c r="I3" i="95"/>
  <c r="H3" i="95"/>
  <c r="G3" i="95"/>
  <c r="F3" i="95"/>
  <c r="E3" i="95"/>
  <c r="E7" i="94"/>
  <c r="F7" i="94"/>
  <c r="G7" i="94"/>
  <c r="H7" i="94"/>
  <c r="I7" i="94"/>
  <c r="J7" i="94"/>
  <c r="K7" i="94"/>
  <c r="L7" i="94"/>
  <c r="M7" i="94"/>
  <c r="N7" i="94"/>
  <c r="O7" i="94"/>
  <c r="P7" i="94"/>
  <c r="Q7" i="94"/>
  <c r="R7" i="94"/>
  <c r="S7" i="94"/>
  <c r="T7" i="94"/>
  <c r="E8" i="94"/>
  <c r="F8" i="94"/>
  <c r="G8" i="94"/>
  <c r="H8" i="94"/>
  <c r="I8" i="94"/>
  <c r="J8" i="94"/>
  <c r="K8" i="94"/>
  <c r="L8" i="94"/>
  <c r="M8" i="94"/>
  <c r="N8" i="94"/>
  <c r="O8" i="94"/>
  <c r="P8" i="94"/>
  <c r="Q8" i="94"/>
  <c r="R8" i="94"/>
  <c r="S8" i="94"/>
  <c r="T8" i="94"/>
  <c r="E9" i="94"/>
  <c r="F9" i="94"/>
  <c r="G9" i="94"/>
  <c r="H9" i="94"/>
  <c r="I9" i="94"/>
  <c r="J9" i="94"/>
  <c r="K9" i="94"/>
  <c r="L9" i="94"/>
  <c r="M9" i="94"/>
  <c r="N9" i="94"/>
  <c r="O9" i="94"/>
  <c r="P9" i="94"/>
  <c r="Q9" i="94"/>
  <c r="R9" i="94"/>
  <c r="S9" i="94"/>
  <c r="T9" i="94"/>
  <c r="E10" i="94"/>
  <c r="F10" i="94"/>
  <c r="G10" i="94"/>
  <c r="H10" i="94"/>
  <c r="I10" i="94"/>
  <c r="J10" i="94"/>
  <c r="K10" i="94"/>
  <c r="L10" i="94"/>
  <c r="M10" i="94"/>
  <c r="N10" i="94"/>
  <c r="O10" i="94"/>
  <c r="P10" i="94"/>
  <c r="Q10" i="94"/>
  <c r="R10" i="94"/>
  <c r="S10" i="94"/>
  <c r="T10" i="94"/>
  <c r="E11" i="94"/>
  <c r="F11" i="94"/>
  <c r="G11" i="94"/>
  <c r="H11" i="94"/>
  <c r="I11" i="94"/>
  <c r="J11" i="94"/>
  <c r="K11" i="94"/>
  <c r="L11" i="94"/>
  <c r="M11" i="94"/>
  <c r="N11" i="94"/>
  <c r="O11" i="94"/>
  <c r="P11" i="94"/>
  <c r="Q11" i="94"/>
  <c r="R11" i="94"/>
  <c r="S11" i="94"/>
  <c r="T11" i="94"/>
  <c r="E12" i="94"/>
  <c r="F12" i="94"/>
  <c r="G12" i="94"/>
  <c r="H12" i="94"/>
  <c r="I12" i="94"/>
  <c r="J12" i="94"/>
  <c r="K12" i="94"/>
  <c r="L12" i="94"/>
  <c r="M12" i="94"/>
  <c r="N12" i="94"/>
  <c r="O12" i="94"/>
  <c r="P12" i="94"/>
  <c r="Q12" i="94"/>
  <c r="R12" i="94"/>
  <c r="S12" i="94"/>
  <c r="T12" i="94"/>
  <c r="E13" i="94"/>
  <c r="F13" i="94"/>
  <c r="G13" i="94"/>
  <c r="H13" i="94"/>
  <c r="I13" i="94"/>
  <c r="J13" i="94"/>
  <c r="K13" i="94"/>
  <c r="L13" i="94"/>
  <c r="M13" i="94"/>
  <c r="N13" i="94"/>
  <c r="O13" i="94"/>
  <c r="P13" i="94"/>
  <c r="Q13" i="94"/>
  <c r="R13" i="94"/>
  <c r="S13" i="94"/>
  <c r="T13" i="94"/>
  <c r="E14" i="94"/>
  <c r="F14" i="94"/>
  <c r="G14" i="94"/>
  <c r="H14" i="94"/>
  <c r="I14" i="94"/>
  <c r="J14" i="94"/>
  <c r="K14" i="94"/>
  <c r="L14" i="94"/>
  <c r="M14" i="94"/>
  <c r="N14" i="94"/>
  <c r="O14" i="94"/>
  <c r="P14" i="94"/>
  <c r="Q14" i="94"/>
  <c r="R14" i="94"/>
  <c r="S14" i="94"/>
  <c r="T14" i="94"/>
  <c r="E15" i="94"/>
  <c r="F15" i="94"/>
  <c r="G15" i="94"/>
  <c r="H15" i="94"/>
  <c r="I15" i="94"/>
  <c r="J15" i="94"/>
  <c r="K15" i="94"/>
  <c r="L15" i="94"/>
  <c r="M15" i="94"/>
  <c r="N15" i="94"/>
  <c r="O15" i="94"/>
  <c r="P15" i="94"/>
  <c r="Q15" i="94"/>
  <c r="R15" i="94"/>
  <c r="S15" i="94"/>
  <c r="T15" i="94"/>
  <c r="E16" i="94"/>
  <c r="F16" i="94"/>
  <c r="G16" i="94"/>
  <c r="H16" i="94"/>
  <c r="I16" i="94"/>
  <c r="J16" i="94"/>
  <c r="K16" i="94"/>
  <c r="L16" i="94"/>
  <c r="M16" i="94"/>
  <c r="N16" i="94"/>
  <c r="O16" i="94"/>
  <c r="P16" i="94"/>
  <c r="Q16" i="94"/>
  <c r="R16" i="94"/>
  <c r="S16" i="94"/>
  <c r="T16" i="94"/>
  <c r="E17" i="94"/>
  <c r="F17" i="94"/>
  <c r="G17" i="94"/>
  <c r="H17" i="94"/>
  <c r="I17" i="94"/>
  <c r="J17" i="94"/>
  <c r="K17" i="94"/>
  <c r="L17" i="94"/>
  <c r="M17" i="94"/>
  <c r="N17" i="94"/>
  <c r="O17" i="94"/>
  <c r="P17" i="94"/>
  <c r="Q17" i="94"/>
  <c r="R17" i="94"/>
  <c r="S17" i="94"/>
  <c r="T17" i="94"/>
  <c r="E18" i="94"/>
  <c r="F18" i="94"/>
  <c r="G18" i="94"/>
  <c r="H18" i="94"/>
  <c r="I18" i="94"/>
  <c r="J18" i="94"/>
  <c r="K18" i="94"/>
  <c r="L18" i="94"/>
  <c r="M18" i="94"/>
  <c r="N18" i="94"/>
  <c r="O18" i="94"/>
  <c r="P18" i="94"/>
  <c r="Q18" i="94"/>
  <c r="R18" i="94"/>
  <c r="S18" i="94"/>
  <c r="T18" i="94"/>
  <c r="E19" i="94"/>
  <c r="F19" i="94"/>
  <c r="G19" i="94"/>
  <c r="H19" i="94"/>
  <c r="I19" i="94"/>
  <c r="J19" i="94"/>
  <c r="K19" i="94"/>
  <c r="L19" i="94"/>
  <c r="M19" i="94"/>
  <c r="N19" i="94"/>
  <c r="O19" i="94"/>
  <c r="P19" i="94"/>
  <c r="Q19" i="94"/>
  <c r="R19" i="94"/>
  <c r="S19" i="94"/>
  <c r="T19" i="94"/>
  <c r="E20" i="94"/>
  <c r="F20" i="94"/>
  <c r="G20" i="94"/>
  <c r="H20" i="94"/>
  <c r="I20" i="94"/>
  <c r="J20" i="94"/>
  <c r="K20" i="94"/>
  <c r="L20" i="94"/>
  <c r="M20" i="94"/>
  <c r="N20" i="94"/>
  <c r="O20" i="94"/>
  <c r="P20" i="94"/>
  <c r="Q20" i="94"/>
  <c r="R20" i="94"/>
  <c r="S20" i="94"/>
  <c r="T20" i="94"/>
  <c r="E21" i="94"/>
  <c r="F21" i="94"/>
  <c r="G21" i="94"/>
  <c r="H21" i="94"/>
  <c r="I21" i="94"/>
  <c r="J21" i="94"/>
  <c r="K21" i="94"/>
  <c r="L21" i="94"/>
  <c r="M21" i="94"/>
  <c r="N21" i="94"/>
  <c r="O21" i="94"/>
  <c r="P21" i="94"/>
  <c r="Q21" i="94"/>
  <c r="R21" i="94"/>
  <c r="S21" i="94"/>
  <c r="T21" i="94"/>
  <c r="E22" i="94"/>
  <c r="F22" i="94"/>
  <c r="G22" i="94"/>
  <c r="H22" i="94"/>
  <c r="I22" i="94"/>
  <c r="J22" i="94"/>
  <c r="K22" i="94"/>
  <c r="L22" i="94"/>
  <c r="M22" i="94"/>
  <c r="N22" i="94"/>
  <c r="O22" i="94"/>
  <c r="P22" i="94"/>
  <c r="Q22" i="94"/>
  <c r="R22" i="94"/>
  <c r="S22" i="94"/>
  <c r="T22" i="94"/>
  <c r="E23" i="94"/>
  <c r="F23" i="94"/>
  <c r="G23" i="94"/>
  <c r="H23" i="94"/>
  <c r="I23" i="94"/>
  <c r="J23" i="94"/>
  <c r="K23" i="94"/>
  <c r="L23" i="94"/>
  <c r="M23" i="94"/>
  <c r="N23" i="94"/>
  <c r="O23" i="94"/>
  <c r="P23" i="94"/>
  <c r="Q23" i="94"/>
  <c r="R23" i="94"/>
  <c r="S23" i="94"/>
  <c r="T23" i="94"/>
  <c r="E24" i="94"/>
  <c r="F24" i="94"/>
  <c r="G24" i="94"/>
  <c r="H24" i="94"/>
  <c r="I24" i="94"/>
  <c r="J24" i="94"/>
  <c r="K24" i="94"/>
  <c r="L24" i="94"/>
  <c r="M24" i="94"/>
  <c r="N24" i="94"/>
  <c r="O24" i="94"/>
  <c r="P24" i="94"/>
  <c r="Q24" i="94"/>
  <c r="R24" i="94"/>
  <c r="S24" i="94"/>
  <c r="T24" i="94"/>
  <c r="E25" i="94"/>
  <c r="F25" i="94"/>
  <c r="G25" i="94"/>
  <c r="H25" i="94"/>
  <c r="I25" i="94"/>
  <c r="J25" i="94"/>
  <c r="K25" i="94"/>
  <c r="L25" i="94"/>
  <c r="M25" i="94"/>
  <c r="N25" i="94"/>
  <c r="O25" i="94"/>
  <c r="P25" i="94"/>
  <c r="Q25" i="94"/>
  <c r="R25" i="94"/>
  <c r="S25" i="94"/>
  <c r="T25" i="94"/>
  <c r="E26" i="94"/>
  <c r="F26" i="94"/>
  <c r="G26" i="94"/>
  <c r="H26" i="94"/>
  <c r="I26" i="94"/>
  <c r="J26" i="94"/>
  <c r="K26" i="94"/>
  <c r="L26" i="94"/>
  <c r="M26" i="94"/>
  <c r="N26" i="94"/>
  <c r="O26" i="94"/>
  <c r="P26" i="94"/>
  <c r="Q26" i="94"/>
  <c r="R26" i="94"/>
  <c r="S26" i="94"/>
  <c r="T26" i="94"/>
  <c r="E27" i="94"/>
  <c r="F27" i="94"/>
  <c r="G27" i="94"/>
  <c r="H27" i="94"/>
  <c r="I27" i="94"/>
  <c r="J27" i="94"/>
  <c r="K27" i="94"/>
  <c r="L27" i="94"/>
  <c r="M27" i="94"/>
  <c r="N27" i="94"/>
  <c r="O27" i="94"/>
  <c r="P27" i="94"/>
  <c r="Q27" i="94"/>
  <c r="R27" i="94"/>
  <c r="S27" i="94"/>
  <c r="T27" i="94"/>
  <c r="E28" i="94"/>
  <c r="F28" i="94"/>
  <c r="G28" i="94"/>
  <c r="H28" i="94"/>
  <c r="I28" i="94"/>
  <c r="J28" i="94"/>
  <c r="K28" i="94"/>
  <c r="L28" i="94"/>
  <c r="M28" i="94"/>
  <c r="N28" i="94"/>
  <c r="O28" i="94"/>
  <c r="P28" i="94"/>
  <c r="Q28" i="94"/>
  <c r="R28" i="94"/>
  <c r="S28" i="94"/>
  <c r="T28" i="94"/>
  <c r="E29" i="94"/>
  <c r="F29" i="94"/>
  <c r="G29" i="94"/>
  <c r="H29" i="94"/>
  <c r="I29" i="94"/>
  <c r="J29" i="94"/>
  <c r="K29" i="94"/>
  <c r="L29" i="94"/>
  <c r="M29" i="94"/>
  <c r="N29" i="94"/>
  <c r="O29" i="94"/>
  <c r="P29" i="94"/>
  <c r="Q29" i="94"/>
  <c r="R29" i="94"/>
  <c r="S29" i="94"/>
  <c r="T29" i="94"/>
  <c r="E30" i="94"/>
  <c r="F30" i="94"/>
  <c r="G30" i="94"/>
  <c r="H30" i="94"/>
  <c r="I30" i="94"/>
  <c r="J30" i="94"/>
  <c r="K30" i="94"/>
  <c r="L30" i="94"/>
  <c r="M30" i="94"/>
  <c r="N30" i="94"/>
  <c r="O30" i="94"/>
  <c r="P30" i="94"/>
  <c r="Q30" i="94"/>
  <c r="R30" i="94"/>
  <c r="S30" i="94"/>
  <c r="T30" i="94"/>
  <c r="E31" i="94"/>
  <c r="F31" i="94"/>
  <c r="G31" i="94"/>
  <c r="H31" i="94"/>
  <c r="I31" i="94"/>
  <c r="J31" i="94"/>
  <c r="K31" i="94"/>
  <c r="L31" i="94"/>
  <c r="M31" i="94"/>
  <c r="N31" i="94"/>
  <c r="O31" i="94"/>
  <c r="P31" i="94"/>
  <c r="Q31" i="94"/>
  <c r="R31" i="94"/>
  <c r="S31" i="94"/>
  <c r="T31" i="94"/>
  <c r="E32" i="94"/>
  <c r="F32" i="94"/>
  <c r="G32" i="94"/>
  <c r="H32" i="94"/>
  <c r="I32" i="94"/>
  <c r="J32" i="94"/>
  <c r="K32" i="94"/>
  <c r="L32" i="94"/>
  <c r="M32" i="94"/>
  <c r="N32" i="94"/>
  <c r="O32" i="94"/>
  <c r="P32" i="94"/>
  <c r="Q32" i="94"/>
  <c r="R32" i="94"/>
  <c r="S32" i="94"/>
  <c r="T32" i="94"/>
  <c r="E33" i="94"/>
  <c r="F33" i="94"/>
  <c r="G33" i="94"/>
  <c r="H33" i="94"/>
  <c r="I33" i="94"/>
  <c r="J33" i="94"/>
  <c r="K33" i="94"/>
  <c r="L33" i="94"/>
  <c r="M33" i="94"/>
  <c r="N33" i="94"/>
  <c r="O33" i="94"/>
  <c r="P33" i="94"/>
  <c r="Q33" i="94"/>
  <c r="R33" i="94"/>
  <c r="S33" i="94"/>
  <c r="T33" i="94"/>
  <c r="E34" i="94"/>
  <c r="F34" i="94"/>
  <c r="G34" i="94"/>
  <c r="H34" i="94"/>
  <c r="I34" i="94"/>
  <c r="J34" i="94"/>
  <c r="K34" i="94"/>
  <c r="L34" i="94"/>
  <c r="M34" i="94"/>
  <c r="N34" i="94"/>
  <c r="O34" i="94"/>
  <c r="P34" i="94"/>
  <c r="Q34" i="94"/>
  <c r="R34" i="94"/>
  <c r="S34" i="94"/>
  <c r="T34" i="94"/>
  <c r="E35" i="94"/>
  <c r="F35" i="94"/>
  <c r="G35" i="94"/>
  <c r="H35" i="94"/>
  <c r="I35" i="94"/>
  <c r="J35" i="94"/>
  <c r="K35" i="94"/>
  <c r="L35" i="94"/>
  <c r="M35" i="94"/>
  <c r="N35" i="94"/>
  <c r="O35" i="94"/>
  <c r="P35" i="94"/>
  <c r="Q35" i="94"/>
  <c r="R35" i="94"/>
  <c r="S35" i="94"/>
  <c r="T35" i="94"/>
  <c r="E36" i="94"/>
  <c r="F36" i="94"/>
  <c r="G36" i="94"/>
  <c r="H36" i="94"/>
  <c r="I36" i="94"/>
  <c r="J36" i="94"/>
  <c r="K36" i="94"/>
  <c r="L36" i="94"/>
  <c r="M36" i="94"/>
  <c r="N36" i="94"/>
  <c r="O36" i="94"/>
  <c r="P36" i="94"/>
  <c r="Q36" i="94"/>
  <c r="R36" i="94"/>
  <c r="S36" i="94"/>
  <c r="T36" i="94"/>
  <c r="E37" i="94"/>
  <c r="F37" i="94"/>
  <c r="G37" i="94"/>
  <c r="H37" i="94"/>
  <c r="I37" i="94"/>
  <c r="J37" i="94"/>
  <c r="K37" i="94"/>
  <c r="L37" i="94"/>
  <c r="M37" i="94"/>
  <c r="N37" i="94"/>
  <c r="O37" i="94"/>
  <c r="P37" i="94"/>
  <c r="Q37" i="94"/>
  <c r="R37" i="94"/>
  <c r="S37" i="94"/>
  <c r="T37" i="94"/>
  <c r="E38" i="94"/>
  <c r="F38" i="94"/>
  <c r="G38" i="94"/>
  <c r="H38" i="94"/>
  <c r="I38" i="94"/>
  <c r="J38" i="94"/>
  <c r="K38" i="94"/>
  <c r="L38" i="94"/>
  <c r="M38" i="94"/>
  <c r="N38" i="94"/>
  <c r="O38" i="94"/>
  <c r="P38" i="94"/>
  <c r="Q38" i="94"/>
  <c r="R38" i="94"/>
  <c r="S38" i="94"/>
  <c r="T38" i="94"/>
  <c r="E39" i="94"/>
  <c r="F39" i="94"/>
  <c r="G39" i="94"/>
  <c r="H39" i="94"/>
  <c r="I39" i="94"/>
  <c r="J39" i="94"/>
  <c r="K39" i="94"/>
  <c r="L39" i="94"/>
  <c r="M39" i="94"/>
  <c r="N39" i="94"/>
  <c r="O39" i="94"/>
  <c r="P39" i="94"/>
  <c r="Q39" i="94"/>
  <c r="R39" i="94"/>
  <c r="S39" i="94"/>
  <c r="T39" i="94"/>
  <c r="E40" i="94"/>
  <c r="F40" i="94"/>
  <c r="G40" i="94"/>
  <c r="H40" i="94"/>
  <c r="I40" i="94"/>
  <c r="J40" i="94"/>
  <c r="K40" i="94"/>
  <c r="L40" i="94"/>
  <c r="M40" i="94"/>
  <c r="N40" i="94"/>
  <c r="O40" i="94"/>
  <c r="P40" i="94"/>
  <c r="Q40" i="94"/>
  <c r="R40" i="94"/>
  <c r="S40" i="94"/>
  <c r="T40" i="94"/>
  <c r="E41" i="94"/>
  <c r="F41" i="94"/>
  <c r="G41" i="94"/>
  <c r="H41" i="94"/>
  <c r="I41" i="94"/>
  <c r="J41" i="94"/>
  <c r="K41" i="94"/>
  <c r="L41" i="94"/>
  <c r="M41" i="94"/>
  <c r="N41" i="94"/>
  <c r="O41" i="94"/>
  <c r="P41" i="94"/>
  <c r="Q41" i="94"/>
  <c r="R41" i="94"/>
  <c r="S41" i="94"/>
  <c r="T41" i="94"/>
  <c r="E42" i="94"/>
  <c r="F42" i="94"/>
  <c r="G42" i="94"/>
  <c r="H42" i="94"/>
  <c r="I42" i="94"/>
  <c r="J42" i="94"/>
  <c r="K42" i="94"/>
  <c r="L42" i="94"/>
  <c r="M42" i="94"/>
  <c r="N42" i="94"/>
  <c r="O42" i="94"/>
  <c r="P42" i="94"/>
  <c r="Q42" i="94"/>
  <c r="R42" i="94"/>
  <c r="S42" i="94"/>
  <c r="T42" i="94"/>
  <c r="E43" i="94"/>
  <c r="F43" i="94"/>
  <c r="G43" i="94"/>
  <c r="H43" i="94"/>
  <c r="I43" i="94"/>
  <c r="J43" i="94"/>
  <c r="K43" i="94"/>
  <c r="L43" i="94"/>
  <c r="M43" i="94"/>
  <c r="N43" i="94"/>
  <c r="O43" i="94"/>
  <c r="P43" i="94"/>
  <c r="Q43" i="94"/>
  <c r="R43" i="94"/>
  <c r="S43" i="94"/>
  <c r="T43" i="94"/>
  <c r="E44" i="94"/>
  <c r="F44" i="94"/>
  <c r="G44" i="94"/>
  <c r="H44" i="94"/>
  <c r="I44" i="94"/>
  <c r="J44" i="94"/>
  <c r="K44" i="94"/>
  <c r="L44" i="94"/>
  <c r="M44" i="94"/>
  <c r="N44" i="94"/>
  <c r="O44" i="94"/>
  <c r="P44" i="94"/>
  <c r="Q44" i="94"/>
  <c r="R44" i="94"/>
  <c r="S44" i="94"/>
  <c r="T44" i="94"/>
  <c r="E45" i="94"/>
  <c r="F45" i="94"/>
  <c r="G45" i="94"/>
  <c r="H45" i="94"/>
  <c r="I45" i="94"/>
  <c r="J45" i="94"/>
  <c r="K45" i="94"/>
  <c r="L45" i="94"/>
  <c r="M45" i="94"/>
  <c r="N45" i="94"/>
  <c r="O45" i="94"/>
  <c r="P45" i="94"/>
  <c r="Q45" i="94"/>
  <c r="R45" i="94"/>
  <c r="S45" i="94"/>
  <c r="T45" i="94"/>
  <c r="E46" i="94"/>
  <c r="F46" i="94"/>
  <c r="G46" i="94"/>
  <c r="H46" i="94"/>
  <c r="I46" i="94"/>
  <c r="J46" i="94"/>
  <c r="K46" i="94"/>
  <c r="L46" i="94"/>
  <c r="M46" i="94"/>
  <c r="N46" i="94"/>
  <c r="O46" i="94"/>
  <c r="P46" i="94"/>
  <c r="Q46" i="94"/>
  <c r="R46" i="94"/>
  <c r="S46" i="94"/>
  <c r="T46" i="94"/>
  <c r="E47" i="94"/>
  <c r="F47" i="94"/>
  <c r="G47" i="94"/>
  <c r="H47" i="94"/>
  <c r="I47" i="94"/>
  <c r="J47" i="94"/>
  <c r="K47" i="94"/>
  <c r="L47" i="94"/>
  <c r="M47" i="94"/>
  <c r="N47" i="94"/>
  <c r="O47" i="94"/>
  <c r="P47" i="94"/>
  <c r="Q47" i="94"/>
  <c r="R47" i="94"/>
  <c r="S47" i="94"/>
  <c r="T47" i="94"/>
  <c r="E48" i="94"/>
  <c r="F48" i="94"/>
  <c r="G48" i="94"/>
  <c r="H48" i="94"/>
  <c r="I48" i="94"/>
  <c r="J48" i="94"/>
  <c r="K48" i="94"/>
  <c r="L48" i="94"/>
  <c r="M48" i="94"/>
  <c r="N48" i="94"/>
  <c r="O48" i="94"/>
  <c r="P48" i="94"/>
  <c r="Q48" i="94"/>
  <c r="R48" i="94"/>
  <c r="S48" i="94"/>
  <c r="T48" i="94"/>
  <c r="E49" i="94"/>
  <c r="F49" i="94"/>
  <c r="G49" i="94"/>
  <c r="H49" i="94"/>
  <c r="I49" i="94"/>
  <c r="J49" i="94"/>
  <c r="K49" i="94"/>
  <c r="L49" i="94"/>
  <c r="M49" i="94"/>
  <c r="N49" i="94"/>
  <c r="O49" i="94"/>
  <c r="P49" i="94"/>
  <c r="Q49" i="94"/>
  <c r="R49" i="94"/>
  <c r="S49" i="94"/>
  <c r="T49" i="94"/>
  <c r="E50" i="94"/>
  <c r="F50" i="94"/>
  <c r="G50" i="94"/>
  <c r="H50" i="94"/>
  <c r="I50" i="94"/>
  <c r="J50" i="94"/>
  <c r="K50" i="94"/>
  <c r="L50" i="94"/>
  <c r="M50" i="94"/>
  <c r="N50" i="94"/>
  <c r="O50" i="94"/>
  <c r="P50" i="94"/>
  <c r="Q50" i="94"/>
  <c r="R50" i="94"/>
  <c r="S50" i="94"/>
  <c r="T50" i="94"/>
  <c r="E51" i="94"/>
  <c r="F51" i="94"/>
  <c r="G51" i="94"/>
  <c r="H51" i="94"/>
  <c r="I51" i="94"/>
  <c r="J51" i="94"/>
  <c r="K51" i="94"/>
  <c r="L51" i="94"/>
  <c r="M51" i="94"/>
  <c r="N51" i="94"/>
  <c r="O51" i="94"/>
  <c r="P51" i="94"/>
  <c r="Q51" i="94"/>
  <c r="R51" i="94"/>
  <c r="S51" i="94"/>
  <c r="T51" i="94"/>
  <c r="E52" i="94"/>
  <c r="F52" i="94"/>
  <c r="G52" i="94"/>
  <c r="H52" i="94"/>
  <c r="I52" i="94"/>
  <c r="J52" i="94"/>
  <c r="K52" i="94"/>
  <c r="L52" i="94"/>
  <c r="M52" i="94"/>
  <c r="N52" i="94"/>
  <c r="O52" i="94"/>
  <c r="P52" i="94"/>
  <c r="Q52" i="94"/>
  <c r="R52" i="94"/>
  <c r="S52" i="94"/>
  <c r="T52" i="94"/>
  <c r="E53" i="94"/>
  <c r="F53" i="94"/>
  <c r="G53" i="94"/>
  <c r="H53" i="94"/>
  <c r="I53" i="94"/>
  <c r="J53" i="94"/>
  <c r="K53" i="94"/>
  <c r="L53" i="94"/>
  <c r="M53" i="94"/>
  <c r="N53" i="94"/>
  <c r="O53" i="94"/>
  <c r="P53" i="94"/>
  <c r="Q53" i="94"/>
  <c r="R53" i="94"/>
  <c r="S53" i="94"/>
  <c r="T53" i="94"/>
  <c r="E54" i="94"/>
  <c r="F54" i="94"/>
  <c r="G54" i="94"/>
  <c r="H54" i="94"/>
  <c r="I54" i="94"/>
  <c r="J54" i="94"/>
  <c r="K54" i="94"/>
  <c r="L54" i="94"/>
  <c r="M54" i="94"/>
  <c r="N54" i="94"/>
  <c r="O54" i="94"/>
  <c r="P54" i="94"/>
  <c r="Q54" i="94"/>
  <c r="R54" i="94"/>
  <c r="S54" i="94"/>
  <c r="T54" i="94"/>
  <c r="E55" i="94"/>
  <c r="F55" i="94"/>
  <c r="G55" i="94"/>
  <c r="H55" i="94"/>
  <c r="I55" i="94"/>
  <c r="J55" i="94"/>
  <c r="K55" i="94"/>
  <c r="L55" i="94"/>
  <c r="M55" i="94"/>
  <c r="N55" i="94"/>
  <c r="O55" i="94"/>
  <c r="P55" i="94"/>
  <c r="Q55" i="94"/>
  <c r="R55" i="94"/>
  <c r="S55" i="94"/>
  <c r="T55" i="94"/>
  <c r="E56" i="94"/>
  <c r="F56" i="94"/>
  <c r="G56" i="94"/>
  <c r="H56" i="94"/>
  <c r="I56" i="94"/>
  <c r="J56" i="94"/>
  <c r="K56" i="94"/>
  <c r="L56" i="94"/>
  <c r="M56" i="94"/>
  <c r="N56" i="94"/>
  <c r="O56" i="94"/>
  <c r="P56" i="94"/>
  <c r="Q56" i="94"/>
  <c r="R56" i="94"/>
  <c r="S56" i="94"/>
  <c r="T56" i="94"/>
  <c r="E57" i="94"/>
  <c r="F57" i="94"/>
  <c r="G57" i="94"/>
  <c r="H57" i="94"/>
  <c r="I57" i="94"/>
  <c r="J57" i="94"/>
  <c r="K57" i="94"/>
  <c r="L57" i="94"/>
  <c r="M57" i="94"/>
  <c r="N57" i="94"/>
  <c r="O57" i="94"/>
  <c r="P57" i="94"/>
  <c r="Q57" i="94"/>
  <c r="R57" i="94"/>
  <c r="S57" i="94"/>
  <c r="T57" i="94"/>
  <c r="E58" i="94"/>
  <c r="F58" i="94"/>
  <c r="G58" i="94"/>
  <c r="H58" i="94"/>
  <c r="I58" i="94"/>
  <c r="J58" i="94"/>
  <c r="K58" i="94"/>
  <c r="L58" i="94"/>
  <c r="M58" i="94"/>
  <c r="N58" i="94"/>
  <c r="O58" i="94"/>
  <c r="P58" i="94"/>
  <c r="Q58" i="94"/>
  <c r="R58" i="94"/>
  <c r="S58" i="94"/>
  <c r="T58" i="94"/>
  <c r="E59" i="94"/>
  <c r="F59" i="94"/>
  <c r="G59" i="94"/>
  <c r="H59" i="94"/>
  <c r="I59" i="94"/>
  <c r="J59" i="94"/>
  <c r="K59" i="94"/>
  <c r="L59" i="94"/>
  <c r="M59" i="94"/>
  <c r="N59" i="94"/>
  <c r="O59" i="94"/>
  <c r="P59" i="94"/>
  <c r="Q59" i="94"/>
  <c r="R59" i="94"/>
  <c r="S59" i="94"/>
  <c r="T59" i="94"/>
  <c r="E60" i="94"/>
  <c r="F60" i="94"/>
  <c r="G60" i="94"/>
  <c r="H60" i="94"/>
  <c r="I60" i="94"/>
  <c r="J60" i="94"/>
  <c r="K60" i="94"/>
  <c r="L60" i="94"/>
  <c r="M60" i="94"/>
  <c r="N60" i="94"/>
  <c r="O60" i="94"/>
  <c r="P60" i="94"/>
  <c r="Q60" i="94"/>
  <c r="R60" i="94"/>
  <c r="S60" i="94"/>
  <c r="T60" i="94"/>
  <c r="E61" i="94"/>
  <c r="F61" i="94"/>
  <c r="G61" i="94"/>
  <c r="H61" i="94"/>
  <c r="I61" i="94"/>
  <c r="J61" i="94"/>
  <c r="K61" i="94"/>
  <c r="L61" i="94"/>
  <c r="M61" i="94"/>
  <c r="N61" i="94"/>
  <c r="O61" i="94"/>
  <c r="P61" i="94"/>
  <c r="Q61" i="94"/>
  <c r="R61" i="94"/>
  <c r="S61" i="94"/>
  <c r="T61" i="94"/>
  <c r="E62" i="94"/>
  <c r="F62" i="94"/>
  <c r="G62" i="94"/>
  <c r="H62" i="94"/>
  <c r="I62" i="94"/>
  <c r="J62" i="94"/>
  <c r="K62" i="94"/>
  <c r="L62" i="94"/>
  <c r="M62" i="94"/>
  <c r="N62" i="94"/>
  <c r="O62" i="94"/>
  <c r="P62" i="94"/>
  <c r="Q62" i="94"/>
  <c r="R62" i="94"/>
  <c r="S62" i="94"/>
  <c r="T62" i="94"/>
  <c r="E63" i="94"/>
  <c r="F63" i="94"/>
  <c r="G63" i="94"/>
  <c r="H63" i="94"/>
  <c r="I63" i="94"/>
  <c r="J63" i="94"/>
  <c r="K63" i="94"/>
  <c r="L63" i="94"/>
  <c r="M63" i="94"/>
  <c r="N63" i="94"/>
  <c r="O63" i="94"/>
  <c r="P63" i="94"/>
  <c r="Q63" i="94"/>
  <c r="R63" i="94"/>
  <c r="S63" i="94"/>
  <c r="T63" i="94"/>
  <c r="E64" i="94"/>
  <c r="F64" i="94"/>
  <c r="G64" i="94"/>
  <c r="H64" i="94"/>
  <c r="I64" i="94"/>
  <c r="J64" i="94"/>
  <c r="K64" i="94"/>
  <c r="L64" i="94"/>
  <c r="M64" i="94"/>
  <c r="N64" i="94"/>
  <c r="O64" i="94"/>
  <c r="P64" i="94"/>
  <c r="Q64" i="94"/>
  <c r="R64" i="94"/>
  <c r="S64" i="94"/>
  <c r="T64" i="94"/>
  <c r="E65" i="94"/>
  <c r="F65" i="94"/>
  <c r="G65" i="94"/>
  <c r="H65" i="94"/>
  <c r="I65" i="94"/>
  <c r="J65" i="94"/>
  <c r="K65" i="94"/>
  <c r="L65" i="94"/>
  <c r="M65" i="94"/>
  <c r="N65" i="94"/>
  <c r="O65" i="94"/>
  <c r="P65" i="94"/>
  <c r="Q65" i="94"/>
  <c r="R65" i="94"/>
  <c r="S65" i="94"/>
  <c r="T65" i="94"/>
  <c r="E66" i="94"/>
  <c r="F66" i="94"/>
  <c r="G66" i="94"/>
  <c r="H66" i="94"/>
  <c r="I66" i="94"/>
  <c r="J66" i="94"/>
  <c r="K66" i="94"/>
  <c r="L66" i="94"/>
  <c r="M66" i="94"/>
  <c r="N66" i="94"/>
  <c r="O66" i="94"/>
  <c r="P66" i="94"/>
  <c r="Q66" i="94"/>
  <c r="R66" i="94"/>
  <c r="S66" i="94"/>
  <c r="T66" i="94"/>
  <c r="E67" i="94"/>
  <c r="F67" i="94"/>
  <c r="G67" i="94"/>
  <c r="H67" i="94"/>
  <c r="I67" i="94"/>
  <c r="J67" i="94"/>
  <c r="K67" i="94"/>
  <c r="L67" i="94"/>
  <c r="M67" i="94"/>
  <c r="N67" i="94"/>
  <c r="O67" i="94"/>
  <c r="P67" i="94"/>
  <c r="Q67" i="94"/>
  <c r="R67" i="94"/>
  <c r="S67" i="94"/>
  <c r="T67" i="94"/>
  <c r="E68" i="94"/>
  <c r="F68" i="94"/>
  <c r="G68" i="94"/>
  <c r="H68" i="94"/>
  <c r="I68" i="94"/>
  <c r="J68" i="94"/>
  <c r="K68" i="94"/>
  <c r="L68" i="94"/>
  <c r="M68" i="94"/>
  <c r="N68" i="94"/>
  <c r="O68" i="94"/>
  <c r="P68" i="94"/>
  <c r="Q68" i="94"/>
  <c r="R68" i="94"/>
  <c r="S68" i="94"/>
  <c r="T68" i="94"/>
  <c r="E69" i="94"/>
  <c r="F69" i="94"/>
  <c r="G69" i="94"/>
  <c r="H69" i="94"/>
  <c r="I69" i="94"/>
  <c r="J69" i="94"/>
  <c r="K69" i="94"/>
  <c r="L69" i="94"/>
  <c r="M69" i="94"/>
  <c r="N69" i="94"/>
  <c r="O69" i="94"/>
  <c r="P69" i="94"/>
  <c r="Q69" i="94"/>
  <c r="R69" i="94"/>
  <c r="S69" i="94"/>
  <c r="T69" i="94"/>
  <c r="E70" i="94"/>
  <c r="F70" i="94"/>
  <c r="G70" i="94"/>
  <c r="H70" i="94"/>
  <c r="I70" i="94"/>
  <c r="J70" i="94"/>
  <c r="K70" i="94"/>
  <c r="L70" i="94"/>
  <c r="M70" i="94"/>
  <c r="N70" i="94"/>
  <c r="O70" i="94"/>
  <c r="P70" i="94"/>
  <c r="Q70" i="94"/>
  <c r="R70" i="94"/>
  <c r="S70" i="94"/>
  <c r="T70" i="94"/>
  <c r="E71" i="94"/>
  <c r="F71" i="94"/>
  <c r="G71" i="94"/>
  <c r="H71" i="94"/>
  <c r="I71" i="94"/>
  <c r="J71" i="94"/>
  <c r="K71" i="94"/>
  <c r="L71" i="94"/>
  <c r="M71" i="94"/>
  <c r="N71" i="94"/>
  <c r="O71" i="94"/>
  <c r="P71" i="94"/>
  <c r="Q71" i="94"/>
  <c r="R71" i="94"/>
  <c r="S71" i="94"/>
  <c r="T71" i="94"/>
  <c r="E72" i="94"/>
  <c r="F72" i="94"/>
  <c r="G72" i="94"/>
  <c r="H72" i="94"/>
  <c r="I72" i="94"/>
  <c r="J72" i="94"/>
  <c r="K72" i="94"/>
  <c r="L72" i="94"/>
  <c r="M72" i="94"/>
  <c r="N72" i="94"/>
  <c r="O72" i="94"/>
  <c r="P72" i="94"/>
  <c r="Q72" i="94"/>
  <c r="R72" i="94"/>
  <c r="S72" i="94"/>
  <c r="T72" i="94"/>
  <c r="E73" i="94"/>
  <c r="F73" i="94"/>
  <c r="G73" i="94"/>
  <c r="H73" i="94"/>
  <c r="I73" i="94"/>
  <c r="J73" i="94"/>
  <c r="K73" i="94"/>
  <c r="L73" i="94"/>
  <c r="M73" i="94"/>
  <c r="N73" i="94"/>
  <c r="O73" i="94"/>
  <c r="P73" i="94"/>
  <c r="Q73" i="94"/>
  <c r="R73" i="94"/>
  <c r="S73" i="94"/>
  <c r="T73" i="94"/>
  <c r="E74" i="94"/>
  <c r="F74" i="94"/>
  <c r="G74" i="94"/>
  <c r="H74" i="94"/>
  <c r="I74" i="94"/>
  <c r="J74" i="94"/>
  <c r="K74" i="94"/>
  <c r="L74" i="94"/>
  <c r="M74" i="94"/>
  <c r="N74" i="94"/>
  <c r="O74" i="94"/>
  <c r="P74" i="94"/>
  <c r="Q74" i="94"/>
  <c r="R74" i="94"/>
  <c r="S74" i="94"/>
  <c r="T74" i="94"/>
  <c r="E75" i="94"/>
  <c r="F75" i="94"/>
  <c r="G75" i="94"/>
  <c r="H75" i="94"/>
  <c r="I75" i="94"/>
  <c r="J75" i="94"/>
  <c r="K75" i="94"/>
  <c r="L75" i="94"/>
  <c r="M75" i="94"/>
  <c r="N75" i="94"/>
  <c r="O75" i="94"/>
  <c r="P75" i="94"/>
  <c r="Q75" i="94"/>
  <c r="R75" i="94"/>
  <c r="S75" i="94"/>
  <c r="T75" i="94"/>
  <c r="E76" i="94"/>
  <c r="F76" i="94"/>
  <c r="G76" i="94"/>
  <c r="H76" i="94"/>
  <c r="I76" i="94"/>
  <c r="J76" i="94"/>
  <c r="K76" i="94"/>
  <c r="L76" i="94"/>
  <c r="M76" i="94"/>
  <c r="N76" i="94"/>
  <c r="O76" i="94"/>
  <c r="P76" i="94"/>
  <c r="Q76" i="94"/>
  <c r="R76" i="94"/>
  <c r="S76" i="94"/>
  <c r="T76" i="94"/>
  <c r="E77" i="94"/>
  <c r="F77" i="94"/>
  <c r="G77" i="94"/>
  <c r="H77" i="94"/>
  <c r="I77" i="94"/>
  <c r="J77" i="94"/>
  <c r="K77" i="94"/>
  <c r="L77" i="94"/>
  <c r="M77" i="94"/>
  <c r="N77" i="94"/>
  <c r="O77" i="94"/>
  <c r="P77" i="94"/>
  <c r="Q77" i="94"/>
  <c r="R77" i="94"/>
  <c r="S77" i="94"/>
  <c r="T77" i="94"/>
  <c r="E78" i="94"/>
  <c r="F78" i="94"/>
  <c r="G78" i="94"/>
  <c r="H78" i="94"/>
  <c r="I78" i="94"/>
  <c r="J78" i="94"/>
  <c r="K78" i="94"/>
  <c r="L78" i="94"/>
  <c r="M78" i="94"/>
  <c r="N78" i="94"/>
  <c r="O78" i="94"/>
  <c r="P78" i="94"/>
  <c r="Q78" i="94"/>
  <c r="R78" i="94"/>
  <c r="S78" i="94"/>
  <c r="T78" i="94"/>
  <c r="E79" i="94"/>
  <c r="F79" i="94"/>
  <c r="G79" i="94"/>
  <c r="H79" i="94"/>
  <c r="I79" i="94"/>
  <c r="J79" i="94"/>
  <c r="K79" i="94"/>
  <c r="L79" i="94"/>
  <c r="M79" i="94"/>
  <c r="N79" i="94"/>
  <c r="O79" i="94"/>
  <c r="P79" i="94"/>
  <c r="Q79" i="94"/>
  <c r="R79" i="94"/>
  <c r="S79" i="94"/>
  <c r="T79" i="94"/>
  <c r="E80" i="94"/>
  <c r="F80" i="94"/>
  <c r="G80" i="94"/>
  <c r="H80" i="94"/>
  <c r="I80" i="94"/>
  <c r="J80" i="94"/>
  <c r="K80" i="94"/>
  <c r="L80" i="94"/>
  <c r="M80" i="94"/>
  <c r="N80" i="94"/>
  <c r="O80" i="94"/>
  <c r="P80" i="94"/>
  <c r="Q80" i="94"/>
  <c r="R80" i="94"/>
  <c r="S80" i="94"/>
  <c r="T80" i="94"/>
  <c r="E81" i="94"/>
  <c r="F81" i="94"/>
  <c r="G81" i="94"/>
  <c r="H81" i="94"/>
  <c r="I81" i="94"/>
  <c r="J81" i="94"/>
  <c r="K81" i="94"/>
  <c r="L81" i="94"/>
  <c r="M81" i="94"/>
  <c r="N81" i="94"/>
  <c r="O81" i="94"/>
  <c r="P81" i="94"/>
  <c r="Q81" i="94"/>
  <c r="R81" i="94"/>
  <c r="S81" i="94"/>
  <c r="T81" i="94"/>
  <c r="E82" i="94"/>
  <c r="F82" i="94"/>
  <c r="G82" i="94"/>
  <c r="H82" i="94"/>
  <c r="I82" i="94"/>
  <c r="J82" i="94"/>
  <c r="K82" i="94"/>
  <c r="L82" i="94"/>
  <c r="M82" i="94"/>
  <c r="N82" i="94"/>
  <c r="O82" i="94"/>
  <c r="P82" i="94"/>
  <c r="Q82" i="94"/>
  <c r="R82" i="94"/>
  <c r="S82" i="94"/>
  <c r="T82" i="94"/>
  <c r="E83" i="94"/>
  <c r="F83" i="94"/>
  <c r="G83" i="94"/>
  <c r="H83" i="94"/>
  <c r="I83" i="94"/>
  <c r="J83" i="94"/>
  <c r="K83" i="94"/>
  <c r="L83" i="94"/>
  <c r="M83" i="94"/>
  <c r="N83" i="94"/>
  <c r="O83" i="94"/>
  <c r="P83" i="94"/>
  <c r="Q83" i="94"/>
  <c r="R83" i="94"/>
  <c r="S83" i="94"/>
  <c r="T83" i="94"/>
  <c r="E84" i="94"/>
  <c r="F84" i="94"/>
  <c r="G84" i="94"/>
  <c r="H84" i="94"/>
  <c r="I84" i="94"/>
  <c r="J84" i="94"/>
  <c r="K84" i="94"/>
  <c r="L84" i="94"/>
  <c r="M84" i="94"/>
  <c r="N84" i="94"/>
  <c r="O84" i="94"/>
  <c r="P84" i="94"/>
  <c r="Q84" i="94"/>
  <c r="R84" i="94"/>
  <c r="S84" i="94"/>
  <c r="T84" i="94"/>
  <c r="E85" i="94"/>
  <c r="F85" i="94"/>
  <c r="G85" i="94"/>
  <c r="H85" i="94"/>
  <c r="I85" i="94"/>
  <c r="J85" i="94"/>
  <c r="K85" i="94"/>
  <c r="L85" i="94"/>
  <c r="M85" i="94"/>
  <c r="N85" i="94"/>
  <c r="O85" i="94"/>
  <c r="P85" i="94"/>
  <c r="Q85" i="94"/>
  <c r="R85" i="94"/>
  <c r="S85" i="94"/>
  <c r="T85" i="94"/>
  <c r="E86" i="94"/>
  <c r="F86" i="94"/>
  <c r="G86" i="94"/>
  <c r="H86" i="94"/>
  <c r="I86" i="94"/>
  <c r="J86" i="94"/>
  <c r="K86" i="94"/>
  <c r="L86" i="94"/>
  <c r="M86" i="94"/>
  <c r="N86" i="94"/>
  <c r="O86" i="94"/>
  <c r="P86" i="94"/>
  <c r="Q86" i="94"/>
  <c r="R86" i="94"/>
  <c r="S86" i="94"/>
  <c r="T86" i="94"/>
  <c r="E87" i="94"/>
  <c r="F87" i="94"/>
  <c r="G87" i="94"/>
  <c r="H87" i="94"/>
  <c r="I87" i="94"/>
  <c r="J87" i="94"/>
  <c r="K87" i="94"/>
  <c r="L87" i="94"/>
  <c r="M87" i="94"/>
  <c r="N87" i="94"/>
  <c r="O87" i="94"/>
  <c r="P87" i="94"/>
  <c r="Q87" i="94"/>
  <c r="R87" i="94"/>
  <c r="S87" i="94"/>
  <c r="T87" i="94"/>
  <c r="E88" i="94"/>
  <c r="F88" i="94"/>
  <c r="G88" i="94"/>
  <c r="H88" i="94"/>
  <c r="I88" i="94"/>
  <c r="J88" i="94"/>
  <c r="K88" i="94"/>
  <c r="L88" i="94"/>
  <c r="M88" i="94"/>
  <c r="N88" i="94"/>
  <c r="O88" i="94"/>
  <c r="P88" i="94"/>
  <c r="Q88" i="94"/>
  <c r="R88" i="94"/>
  <c r="S88" i="94"/>
  <c r="T88" i="94"/>
  <c r="E89" i="94"/>
  <c r="F89" i="94"/>
  <c r="G89" i="94"/>
  <c r="H89" i="94"/>
  <c r="I89" i="94"/>
  <c r="J89" i="94"/>
  <c r="K89" i="94"/>
  <c r="L89" i="94"/>
  <c r="M89" i="94"/>
  <c r="N89" i="94"/>
  <c r="O89" i="94"/>
  <c r="P89" i="94"/>
  <c r="Q89" i="94"/>
  <c r="R89" i="94"/>
  <c r="S89" i="94"/>
  <c r="T89" i="94"/>
  <c r="E90" i="94"/>
  <c r="F90" i="94"/>
  <c r="G90" i="94"/>
  <c r="H90" i="94"/>
  <c r="I90" i="94"/>
  <c r="J90" i="94"/>
  <c r="K90" i="94"/>
  <c r="L90" i="94"/>
  <c r="M90" i="94"/>
  <c r="N90" i="94"/>
  <c r="O90" i="94"/>
  <c r="P90" i="94"/>
  <c r="Q90" i="94"/>
  <c r="R90" i="94"/>
  <c r="S90" i="94"/>
  <c r="T90" i="94"/>
  <c r="E91" i="94"/>
  <c r="F91" i="94"/>
  <c r="G91" i="94"/>
  <c r="H91" i="94"/>
  <c r="I91" i="94"/>
  <c r="J91" i="94"/>
  <c r="K91" i="94"/>
  <c r="L91" i="94"/>
  <c r="M91" i="94"/>
  <c r="N91" i="94"/>
  <c r="O91" i="94"/>
  <c r="P91" i="94"/>
  <c r="Q91" i="94"/>
  <c r="R91" i="94"/>
  <c r="S91" i="94"/>
  <c r="T91" i="94"/>
  <c r="E92" i="94"/>
  <c r="F92" i="94"/>
  <c r="G92" i="94"/>
  <c r="H92" i="94"/>
  <c r="I92" i="94"/>
  <c r="J92" i="94"/>
  <c r="K92" i="94"/>
  <c r="L92" i="94"/>
  <c r="M92" i="94"/>
  <c r="N92" i="94"/>
  <c r="O92" i="94"/>
  <c r="P92" i="94"/>
  <c r="Q92" i="94"/>
  <c r="R92" i="94"/>
  <c r="S92" i="94"/>
  <c r="T92" i="94"/>
  <c r="E93" i="94"/>
  <c r="F93" i="94"/>
  <c r="G93" i="94"/>
  <c r="H93" i="94"/>
  <c r="I93" i="94"/>
  <c r="J93" i="94"/>
  <c r="K93" i="94"/>
  <c r="L93" i="94"/>
  <c r="M93" i="94"/>
  <c r="N93" i="94"/>
  <c r="O93" i="94"/>
  <c r="P93" i="94"/>
  <c r="Q93" i="94"/>
  <c r="R93" i="94"/>
  <c r="S93" i="94"/>
  <c r="T93" i="94"/>
  <c r="E94" i="94"/>
  <c r="F94" i="94"/>
  <c r="G94" i="94"/>
  <c r="H94" i="94"/>
  <c r="I94" i="94"/>
  <c r="J94" i="94"/>
  <c r="K94" i="94"/>
  <c r="L94" i="94"/>
  <c r="M94" i="94"/>
  <c r="N94" i="94"/>
  <c r="O94" i="94"/>
  <c r="P94" i="94"/>
  <c r="Q94" i="94"/>
  <c r="R94" i="94"/>
  <c r="S94" i="94"/>
  <c r="T94" i="94"/>
  <c r="E95" i="94"/>
  <c r="F95" i="94"/>
  <c r="G95" i="94"/>
  <c r="H95" i="94"/>
  <c r="I95" i="94"/>
  <c r="J95" i="94"/>
  <c r="K95" i="94"/>
  <c r="L95" i="94"/>
  <c r="M95" i="94"/>
  <c r="N95" i="94"/>
  <c r="O95" i="94"/>
  <c r="P95" i="94"/>
  <c r="Q95" i="94"/>
  <c r="R95" i="94"/>
  <c r="S95" i="94"/>
  <c r="T95" i="94"/>
  <c r="E96" i="94"/>
  <c r="F96" i="94"/>
  <c r="G96" i="94"/>
  <c r="H96" i="94"/>
  <c r="I96" i="94"/>
  <c r="J96" i="94"/>
  <c r="K96" i="94"/>
  <c r="L96" i="94"/>
  <c r="M96" i="94"/>
  <c r="N96" i="94"/>
  <c r="O96" i="94"/>
  <c r="P96" i="94"/>
  <c r="Q96" i="94"/>
  <c r="R96" i="94"/>
  <c r="S96" i="94"/>
  <c r="T96" i="94"/>
  <c r="E97" i="94"/>
  <c r="F97" i="94"/>
  <c r="G97" i="94"/>
  <c r="H97" i="94"/>
  <c r="I97" i="94"/>
  <c r="J97" i="94"/>
  <c r="K97" i="94"/>
  <c r="L97" i="94"/>
  <c r="M97" i="94"/>
  <c r="N97" i="94"/>
  <c r="O97" i="94"/>
  <c r="P97" i="94"/>
  <c r="Q97" i="94"/>
  <c r="R97" i="94"/>
  <c r="S97" i="94"/>
  <c r="T97" i="94"/>
  <c r="E98" i="94"/>
  <c r="F98" i="94"/>
  <c r="G98" i="94"/>
  <c r="H98" i="94"/>
  <c r="I98" i="94"/>
  <c r="J98" i="94"/>
  <c r="K98" i="94"/>
  <c r="L98" i="94"/>
  <c r="M98" i="94"/>
  <c r="N98" i="94"/>
  <c r="O98" i="94"/>
  <c r="P98" i="94"/>
  <c r="Q98" i="94"/>
  <c r="R98" i="94"/>
  <c r="S98" i="94"/>
  <c r="T98" i="94"/>
  <c r="E99" i="94"/>
  <c r="F99" i="94"/>
  <c r="G99" i="94"/>
  <c r="H99" i="94"/>
  <c r="I99" i="94"/>
  <c r="J99" i="94"/>
  <c r="K99" i="94"/>
  <c r="L99" i="94"/>
  <c r="M99" i="94"/>
  <c r="N99" i="94"/>
  <c r="O99" i="94"/>
  <c r="P99" i="94"/>
  <c r="Q99" i="94"/>
  <c r="R99" i="94"/>
  <c r="S99" i="94"/>
  <c r="T99" i="94"/>
  <c r="E100" i="94"/>
  <c r="F100" i="94"/>
  <c r="G100" i="94"/>
  <c r="H100" i="94"/>
  <c r="I100" i="94"/>
  <c r="J100" i="94"/>
  <c r="K100" i="94"/>
  <c r="L100" i="94"/>
  <c r="M100" i="94"/>
  <c r="N100" i="94"/>
  <c r="O100" i="94"/>
  <c r="P100" i="94"/>
  <c r="Q100" i="94"/>
  <c r="R100" i="94"/>
  <c r="S100" i="94"/>
  <c r="T100" i="94"/>
  <c r="E101" i="94"/>
  <c r="F101" i="94"/>
  <c r="G101" i="94"/>
  <c r="H101" i="94"/>
  <c r="I101" i="94"/>
  <c r="J101" i="94"/>
  <c r="K101" i="94"/>
  <c r="L101" i="94"/>
  <c r="M101" i="94"/>
  <c r="N101" i="94"/>
  <c r="O101" i="94"/>
  <c r="P101" i="94"/>
  <c r="Q101" i="94"/>
  <c r="R101" i="94"/>
  <c r="S101" i="94"/>
  <c r="T101" i="94"/>
  <c r="E102" i="94"/>
  <c r="F102" i="94"/>
  <c r="G102" i="94"/>
  <c r="H102" i="94"/>
  <c r="I102" i="94"/>
  <c r="J102" i="94"/>
  <c r="K102" i="94"/>
  <c r="L102" i="94"/>
  <c r="M102" i="94"/>
  <c r="N102" i="94"/>
  <c r="O102" i="94"/>
  <c r="P102" i="94"/>
  <c r="Q102" i="94"/>
  <c r="R102" i="94"/>
  <c r="S102" i="94"/>
  <c r="T102" i="94"/>
  <c r="E103" i="94"/>
  <c r="F103" i="94"/>
  <c r="G103" i="94"/>
  <c r="H103" i="94"/>
  <c r="I103" i="94"/>
  <c r="J103" i="94"/>
  <c r="K103" i="94"/>
  <c r="L103" i="94"/>
  <c r="M103" i="94"/>
  <c r="N103" i="94"/>
  <c r="O103" i="94"/>
  <c r="P103" i="94"/>
  <c r="Q103" i="94"/>
  <c r="R103" i="94"/>
  <c r="S103" i="94"/>
  <c r="T103" i="94"/>
  <c r="E104" i="94"/>
  <c r="F104" i="94"/>
  <c r="G104" i="94"/>
  <c r="H104" i="94"/>
  <c r="I104" i="94"/>
  <c r="J104" i="94"/>
  <c r="K104" i="94"/>
  <c r="L104" i="94"/>
  <c r="M104" i="94"/>
  <c r="N104" i="94"/>
  <c r="O104" i="94"/>
  <c r="P104" i="94"/>
  <c r="Q104" i="94"/>
  <c r="R104" i="94"/>
  <c r="S104" i="94"/>
  <c r="T104" i="94"/>
  <c r="E105" i="94"/>
  <c r="F105" i="94"/>
  <c r="G105" i="94"/>
  <c r="H105" i="94"/>
  <c r="I105" i="94"/>
  <c r="J105" i="94"/>
  <c r="K105" i="94"/>
  <c r="L105" i="94"/>
  <c r="M105" i="94"/>
  <c r="N105" i="94"/>
  <c r="O105" i="94"/>
  <c r="P105" i="94"/>
  <c r="Q105" i="94"/>
  <c r="R105" i="94"/>
  <c r="S105" i="94"/>
  <c r="T105" i="94"/>
  <c r="E106" i="94"/>
  <c r="F106" i="94"/>
  <c r="G106" i="94"/>
  <c r="H106" i="94"/>
  <c r="I106" i="94"/>
  <c r="J106" i="94"/>
  <c r="K106" i="94"/>
  <c r="L106" i="94"/>
  <c r="M106" i="94"/>
  <c r="N106" i="94"/>
  <c r="O106" i="94"/>
  <c r="P106" i="94"/>
  <c r="Q106" i="94"/>
  <c r="R106" i="94"/>
  <c r="S106" i="94"/>
  <c r="T106" i="94"/>
  <c r="E107" i="94"/>
  <c r="F107" i="94"/>
  <c r="G107" i="94"/>
  <c r="H107" i="94"/>
  <c r="I107" i="94"/>
  <c r="J107" i="94"/>
  <c r="K107" i="94"/>
  <c r="L107" i="94"/>
  <c r="M107" i="94"/>
  <c r="N107" i="94"/>
  <c r="O107" i="94"/>
  <c r="P107" i="94"/>
  <c r="Q107" i="94"/>
  <c r="R107" i="94"/>
  <c r="S107" i="94"/>
  <c r="T107" i="94"/>
  <c r="E108" i="94"/>
  <c r="F108" i="94"/>
  <c r="G108" i="94"/>
  <c r="H108" i="94"/>
  <c r="I108" i="94"/>
  <c r="J108" i="94"/>
  <c r="K108" i="94"/>
  <c r="L108" i="94"/>
  <c r="M108" i="94"/>
  <c r="N108" i="94"/>
  <c r="O108" i="94"/>
  <c r="P108" i="94"/>
  <c r="Q108" i="94"/>
  <c r="R108" i="94"/>
  <c r="S108" i="94"/>
  <c r="T108" i="94"/>
  <c r="E109" i="94"/>
  <c r="F109" i="94"/>
  <c r="G109" i="94"/>
  <c r="H109" i="94"/>
  <c r="I109" i="94"/>
  <c r="J109" i="94"/>
  <c r="K109" i="94"/>
  <c r="L109" i="94"/>
  <c r="M109" i="94"/>
  <c r="N109" i="94"/>
  <c r="O109" i="94"/>
  <c r="P109" i="94"/>
  <c r="Q109" i="94"/>
  <c r="R109" i="94"/>
  <c r="S109" i="94"/>
  <c r="T109" i="94"/>
  <c r="E110" i="94"/>
  <c r="F110" i="94"/>
  <c r="G110" i="94"/>
  <c r="H110" i="94"/>
  <c r="I110" i="94"/>
  <c r="J110" i="94"/>
  <c r="K110" i="94"/>
  <c r="L110" i="94"/>
  <c r="M110" i="94"/>
  <c r="N110" i="94"/>
  <c r="O110" i="94"/>
  <c r="P110" i="94"/>
  <c r="Q110" i="94"/>
  <c r="R110" i="94"/>
  <c r="S110" i="94"/>
  <c r="T110" i="94"/>
  <c r="E111" i="94"/>
  <c r="F111" i="94"/>
  <c r="G111" i="94"/>
  <c r="H111" i="94"/>
  <c r="I111" i="94"/>
  <c r="J111" i="94"/>
  <c r="K111" i="94"/>
  <c r="L111" i="94"/>
  <c r="M111" i="94"/>
  <c r="N111" i="94"/>
  <c r="O111" i="94"/>
  <c r="P111" i="94"/>
  <c r="Q111" i="94"/>
  <c r="R111" i="94"/>
  <c r="S111" i="94"/>
  <c r="T111" i="94"/>
  <c r="E112" i="94"/>
  <c r="F112" i="94"/>
  <c r="G112" i="94"/>
  <c r="H112" i="94"/>
  <c r="I112" i="94"/>
  <c r="J112" i="94"/>
  <c r="K112" i="94"/>
  <c r="L112" i="94"/>
  <c r="M112" i="94"/>
  <c r="N112" i="94"/>
  <c r="O112" i="94"/>
  <c r="P112" i="94"/>
  <c r="Q112" i="94"/>
  <c r="R112" i="94"/>
  <c r="S112" i="94"/>
  <c r="T112" i="94"/>
  <c r="E113" i="94"/>
  <c r="F113" i="94"/>
  <c r="G113" i="94"/>
  <c r="H113" i="94"/>
  <c r="I113" i="94"/>
  <c r="J113" i="94"/>
  <c r="K113" i="94"/>
  <c r="L113" i="94"/>
  <c r="M113" i="94"/>
  <c r="N113" i="94"/>
  <c r="O113" i="94"/>
  <c r="P113" i="94"/>
  <c r="Q113" i="94"/>
  <c r="R113" i="94"/>
  <c r="S113" i="94"/>
  <c r="T113" i="94"/>
  <c r="E114" i="94"/>
  <c r="F114" i="94"/>
  <c r="G114" i="94"/>
  <c r="H114" i="94"/>
  <c r="I114" i="94"/>
  <c r="J114" i="94"/>
  <c r="K114" i="94"/>
  <c r="L114" i="94"/>
  <c r="M114" i="94"/>
  <c r="N114" i="94"/>
  <c r="O114" i="94"/>
  <c r="P114" i="94"/>
  <c r="Q114" i="94"/>
  <c r="R114" i="94"/>
  <c r="S114" i="94"/>
  <c r="T114" i="94"/>
  <c r="E115" i="94"/>
  <c r="F115" i="94"/>
  <c r="G115" i="94"/>
  <c r="H115" i="94"/>
  <c r="I115" i="94"/>
  <c r="J115" i="94"/>
  <c r="K115" i="94"/>
  <c r="L115" i="94"/>
  <c r="M115" i="94"/>
  <c r="N115" i="94"/>
  <c r="O115" i="94"/>
  <c r="P115" i="94"/>
  <c r="Q115" i="94"/>
  <c r="R115" i="94"/>
  <c r="S115" i="94"/>
  <c r="T115" i="94"/>
  <c r="E116" i="94"/>
  <c r="F116" i="94"/>
  <c r="G116" i="94"/>
  <c r="H116" i="94"/>
  <c r="I116" i="94"/>
  <c r="J116" i="94"/>
  <c r="K116" i="94"/>
  <c r="L116" i="94"/>
  <c r="M116" i="94"/>
  <c r="N116" i="94"/>
  <c r="O116" i="94"/>
  <c r="P116" i="94"/>
  <c r="Q116" i="94"/>
  <c r="R116" i="94"/>
  <c r="S116" i="94"/>
  <c r="T116" i="94"/>
  <c r="E117" i="94"/>
  <c r="F117" i="94"/>
  <c r="G117" i="94"/>
  <c r="H117" i="94"/>
  <c r="I117" i="94"/>
  <c r="J117" i="94"/>
  <c r="K117" i="94"/>
  <c r="L117" i="94"/>
  <c r="M117" i="94"/>
  <c r="N117" i="94"/>
  <c r="O117" i="94"/>
  <c r="P117" i="94"/>
  <c r="Q117" i="94"/>
  <c r="R117" i="94"/>
  <c r="S117" i="94"/>
  <c r="T117" i="94"/>
  <c r="E118" i="94"/>
  <c r="F118" i="94"/>
  <c r="G118" i="94"/>
  <c r="H118" i="94"/>
  <c r="I118" i="94"/>
  <c r="J118" i="94"/>
  <c r="K118" i="94"/>
  <c r="L118" i="94"/>
  <c r="M118" i="94"/>
  <c r="N118" i="94"/>
  <c r="O118" i="94"/>
  <c r="P118" i="94"/>
  <c r="Q118" i="94"/>
  <c r="R118" i="94"/>
  <c r="S118" i="94"/>
  <c r="T118" i="94"/>
  <c r="E119" i="94"/>
  <c r="F119" i="94"/>
  <c r="G119" i="94"/>
  <c r="H119" i="94"/>
  <c r="I119" i="94"/>
  <c r="J119" i="94"/>
  <c r="K119" i="94"/>
  <c r="L119" i="94"/>
  <c r="M119" i="94"/>
  <c r="N119" i="94"/>
  <c r="O119" i="94"/>
  <c r="P119" i="94"/>
  <c r="Q119" i="94"/>
  <c r="R119" i="94"/>
  <c r="S119" i="94"/>
  <c r="T119" i="94"/>
  <c r="E120" i="94"/>
  <c r="F120" i="94"/>
  <c r="G120" i="94"/>
  <c r="H120" i="94"/>
  <c r="I120" i="94"/>
  <c r="J120" i="94"/>
  <c r="K120" i="94"/>
  <c r="L120" i="94"/>
  <c r="M120" i="94"/>
  <c r="N120" i="94"/>
  <c r="O120" i="94"/>
  <c r="P120" i="94"/>
  <c r="Q120" i="94"/>
  <c r="R120" i="94"/>
  <c r="S120" i="94"/>
  <c r="T120" i="94"/>
  <c r="E121" i="94"/>
  <c r="F121" i="94"/>
  <c r="G121" i="94"/>
  <c r="H121" i="94"/>
  <c r="I121" i="94"/>
  <c r="J121" i="94"/>
  <c r="K121" i="94"/>
  <c r="L121" i="94"/>
  <c r="M121" i="94"/>
  <c r="N121" i="94"/>
  <c r="O121" i="94"/>
  <c r="P121" i="94"/>
  <c r="Q121" i="94"/>
  <c r="R121" i="94"/>
  <c r="S121" i="94"/>
  <c r="T121" i="94"/>
  <c r="E122" i="94"/>
  <c r="F122" i="94"/>
  <c r="G122" i="94"/>
  <c r="H122" i="94"/>
  <c r="I122" i="94"/>
  <c r="J122" i="94"/>
  <c r="K122" i="94"/>
  <c r="L122" i="94"/>
  <c r="M122" i="94"/>
  <c r="N122" i="94"/>
  <c r="O122" i="94"/>
  <c r="P122" i="94"/>
  <c r="Q122" i="94"/>
  <c r="R122" i="94"/>
  <c r="S122" i="94"/>
  <c r="T122" i="94"/>
  <c r="E123" i="94"/>
  <c r="F123" i="94"/>
  <c r="G123" i="94"/>
  <c r="H123" i="94"/>
  <c r="I123" i="94"/>
  <c r="J123" i="94"/>
  <c r="K123" i="94"/>
  <c r="L123" i="94"/>
  <c r="M123" i="94"/>
  <c r="N123" i="94"/>
  <c r="O123" i="94"/>
  <c r="P123" i="94"/>
  <c r="Q123" i="94"/>
  <c r="R123" i="94"/>
  <c r="S123" i="94"/>
  <c r="T123" i="94"/>
  <c r="E124" i="94"/>
  <c r="F124" i="94"/>
  <c r="G124" i="94"/>
  <c r="H124" i="94"/>
  <c r="I124" i="94"/>
  <c r="J124" i="94"/>
  <c r="K124" i="94"/>
  <c r="L124" i="94"/>
  <c r="M124" i="94"/>
  <c r="N124" i="94"/>
  <c r="O124" i="94"/>
  <c r="P124" i="94"/>
  <c r="Q124" i="94"/>
  <c r="R124" i="94"/>
  <c r="S124" i="94"/>
  <c r="T124" i="94"/>
  <c r="E125" i="94"/>
  <c r="F125" i="94"/>
  <c r="G125" i="94"/>
  <c r="H125" i="94"/>
  <c r="I125" i="94"/>
  <c r="J125" i="94"/>
  <c r="K125" i="94"/>
  <c r="L125" i="94"/>
  <c r="M125" i="94"/>
  <c r="N125" i="94"/>
  <c r="O125" i="94"/>
  <c r="P125" i="94"/>
  <c r="Q125" i="94"/>
  <c r="R125" i="94"/>
  <c r="S125" i="94"/>
  <c r="T125" i="94"/>
  <c r="E126" i="94"/>
  <c r="F126" i="94"/>
  <c r="G126" i="94"/>
  <c r="H126" i="94"/>
  <c r="I126" i="94"/>
  <c r="J126" i="94"/>
  <c r="K126" i="94"/>
  <c r="L126" i="94"/>
  <c r="M126" i="94"/>
  <c r="N126" i="94"/>
  <c r="O126" i="94"/>
  <c r="P126" i="94"/>
  <c r="Q126" i="94"/>
  <c r="R126" i="94"/>
  <c r="S126" i="94"/>
  <c r="T126" i="94"/>
  <c r="E127" i="94"/>
  <c r="F127" i="94"/>
  <c r="G127" i="94"/>
  <c r="H127" i="94"/>
  <c r="I127" i="94"/>
  <c r="J127" i="94"/>
  <c r="K127" i="94"/>
  <c r="L127" i="94"/>
  <c r="M127" i="94"/>
  <c r="N127" i="94"/>
  <c r="O127" i="94"/>
  <c r="P127" i="94"/>
  <c r="Q127" i="94"/>
  <c r="R127" i="94"/>
  <c r="S127" i="94"/>
  <c r="T127" i="94"/>
  <c r="E128" i="94"/>
  <c r="F128" i="94"/>
  <c r="G128" i="94"/>
  <c r="H128" i="94"/>
  <c r="I128" i="94"/>
  <c r="J128" i="94"/>
  <c r="K128" i="94"/>
  <c r="L128" i="94"/>
  <c r="M128" i="94"/>
  <c r="N128" i="94"/>
  <c r="O128" i="94"/>
  <c r="P128" i="94"/>
  <c r="Q128" i="94"/>
  <c r="R128" i="94"/>
  <c r="S128" i="94"/>
  <c r="T128" i="94"/>
  <c r="E129" i="94"/>
  <c r="F129" i="94"/>
  <c r="G129" i="94"/>
  <c r="H129" i="94"/>
  <c r="I129" i="94"/>
  <c r="J129" i="94"/>
  <c r="K129" i="94"/>
  <c r="L129" i="94"/>
  <c r="M129" i="94"/>
  <c r="N129" i="94"/>
  <c r="O129" i="94"/>
  <c r="P129" i="94"/>
  <c r="Q129" i="94"/>
  <c r="R129" i="94"/>
  <c r="S129" i="94"/>
  <c r="T129" i="94"/>
  <c r="E130" i="94"/>
  <c r="F130" i="94"/>
  <c r="G130" i="94"/>
  <c r="H130" i="94"/>
  <c r="I130" i="94"/>
  <c r="J130" i="94"/>
  <c r="K130" i="94"/>
  <c r="L130" i="94"/>
  <c r="M130" i="94"/>
  <c r="N130" i="94"/>
  <c r="O130" i="94"/>
  <c r="P130" i="94"/>
  <c r="Q130" i="94"/>
  <c r="R130" i="94"/>
  <c r="S130" i="94"/>
  <c r="T130" i="94"/>
  <c r="E131" i="94"/>
  <c r="F131" i="94"/>
  <c r="G131" i="94"/>
  <c r="H131" i="94"/>
  <c r="I131" i="94"/>
  <c r="J131" i="94"/>
  <c r="K131" i="94"/>
  <c r="L131" i="94"/>
  <c r="M131" i="94"/>
  <c r="N131" i="94"/>
  <c r="O131" i="94"/>
  <c r="P131" i="94"/>
  <c r="Q131" i="94"/>
  <c r="R131" i="94"/>
  <c r="S131" i="94"/>
  <c r="T131" i="94"/>
  <c r="E132" i="94"/>
  <c r="F132" i="94"/>
  <c r="G132" i="94"/>
  <c r="H132" i="94"/>
  <c r="I132" i="94"/>
  <c r="J132" i="94"/>
  <c r="K132" i="94"/>
  <c r="L132" i="94"/>
  <c r="M132" i="94"/>
  <c r="N132" i="94"/>
  <c r="O132" i="94"/>
  <c r="P132" i="94"/>
  <c r="Q132" i="94"/>
  <c r="R132" i="94"/>
  <c r="S132" i="94"/>
  <c r="T132" i="94"/>
  <c r="E133" i="94"/>
  <c r="F133" i="94"/>
  <c r="G133" i="94"/>
  <c r="H133" i="94"/>
  <c r="I133" i="94"/>
  <c r="J133" i="94"/>
  <c r="K133" i="94"/>
  <c r="L133" i="94"/>
  <c r="M133" i="94"/>
  <c r="N133" i="94"/>
  <c r="O133" i="94"/>
  <c r="P133" i="94"/>
  <c r="Q133" i="94"/>
  <c r="R133" i="94"/>
  <c r="S133" i="94"/>
  <c r="T133" i="94"/>
  <c r="E134" i="94"/>
  <c r="F134" i="94"/>
  <c r="G134" i="94"/>
  <c r="H134" i="94"/>
  <c r="I134" i="94"/>
  <c r="J134" i="94"/>
  <c r="K134" i="94"/>
  <c r="L134" i="94"/>
  <c r="M134" i="94"/>
  <c r="N134" i="94"/>
  <c r="O134" i="94"/>
  <c r="P134" i="94"/>
  <c r="Q134" i="94"/>
  <c r="R134" i="94"/>
  <c r="S134" i="94"/>
  <c r="T134" i="94"/>
  <c r="E135" i="94"/>
  <c r="F135" i="94"/>
  <c r="G135" i="94"/>
  <c r="H135" i="94"/>
  <c r="I135" i="94"/>
  <c r="J135" i="94"/>
  <c r="K135" i="94"/>
  <c r="L135" i="94"/>
  <c r="M135" i="94"/>
  <c r="N135" i="94"/>
  <c r="O135" i="94"/>
  <c r="P135" i="94"/>
  <c r="Q135" i="94"/>
  <c r="R135" i="94"/>
  <c r="S135" i="94"/>
  <c r="T135" i="94"/>
  <c r="E136" i="94"/>
  <c r="F136" i="94"/>
  <c r="G136" i="94"/>
  <c r="H136" i="94"/>
  <c r="I136" i="94"/>
  <c r="J136" i="94"/>
  <c r="K136" i="94"/>
  <c r="L136" i="94"/>
  <c r="M136" i="94"/>
  <c r="N136" i="94"/>
  <c r="O136" i="94"/>
  <c r="P136" i="94"/>
  <c r="Q136" i="94"/>
  <c r="R136" i="94"/>
  <c r="S136" i="94"/>
  <c r="T136" i="94"/>
  <c r="E137" i="94"/>
  <c r="F137" i="94"/>
  <c r="G137" i="94"/>
  <c r="H137" i="94"/>
  <c r="I137" i="94"/>
  <c r="J137" i="94"/>
  <c r="K137" i="94"/>
  <c r="L137" i="94"/>
  <c r="M137" i="94"/>
  <c r="N137" i="94"/>
  <c r="O137" i="94"/>
  <c r="P137" i="94"/>
  <c r="Q137" i="94"/>
  <c r="R137" i="94"/>
  <c r="S137" i="94"/>
  <c r="T137" i="94"/>
  <c r="E138" i="94"/>
  <c r="F138" i="94"/>
  <c r="G138" i="94"/>
  <c r="H138" i="94"/>
  <c r="I138" i="94"/>
  <c r="J138" i="94"/>
  <c r="K138" i="94"/>
  <c r="L138" i="94"/>
  <c r="M138" i="94"/>
  <c r="N138" i="94"/>
  <c r="O138" i="94"/>
  <c r="P138" i="94"/>
  <c r="Q138" i="94"/>
  <c r="R138" i="94"/>
  <c r="S138" i="94"/>
  <c r="T138" i="94"/>
  <c r="E139" i="94"/>
  <c r="F139" i="94"/>
  <c r="G139" i="94"/>
  <c r="H139" i="94"/>
  <c r="I139" i="94"/>
  <c r="J139" i="94"/>
  <c r="K139" i="94"/>
  <c r="L139" i="94"/>
  <c r="M139" i="94"/>
  <c r="N139" i="94"/>
  <c r="O139" i="94"/>
  <c r="P139" i="94"/>
  <c r="Q139" i="94"/>
  <c r="R139" i="94"/>
  <c r="S139" i="94"/>
  <c r="T139" i="94"/>
  <c r="E140" i="94"/>
  <c r="F140" i="94"/>
  <c r="G140" i="94"/>
  <c r="H140" i="94"/>
  <c r="I140" i="94"/>
  <c r="J140" i="94"/>
  <c r="K140" i="94"/>
  <c r="L140" i="94"/>
  <c r="M140" i="94"/>
  <c r="N140" i="94"/>
  <c r="O140" i="94"/>
  <c r="P140" i="94"/>
  <c r="Q140" i="94"/>
  <c r="R140" i="94"/>
  <c r="S140" i="94"/>
  <c r="T140" i="94"/>
  <c r="E141" i="94"/>
  <c r="F141" i="94"/>
  <c r="G141" i="94"/>
  <c r="H141" i="94"/>
  <c r="I141" i="94"/>
  <c r="J141" i="94"/>
  <c r="K141" i="94"/>
  <c r="L141" i="94"/>
  <c r="M141" i="94"/>
  <c r="N141" i="94"/>
  <c r="O141" i="94"/>
  <c r="P141" i="94"/>
  <c r="Q141" i="94"/>
  <c r="R141" i="94"/>
  <c r="S141" i="94"/>
  <c r="T141" i="94"/>
  <c r="E142" i="94"/>
  <c r="F142" i="94"/>
  <c r="G142" i="94"/>
  <c r="H142" i="94"/>
  <c r="I142" i="94"/>
  <c r="J142" i="94"/>
  <c r="K142" i="94"/>
  <c r="L142" i="94"/>
  <c r="M142" i="94"/>
  <c r="N142" i="94"/>
  <c r="O142" i="94"/>
  <c r="P142" i="94"/>
  <c r="Q142" i="94"/>
  <c r="R142" i="94"/>
  <c r="S142" i="94"/>
  <c r="T142" i="94"/>
  <c r="E143" i="94"/>
  <c r="F143" i="94"/>
  <c r="G143" i="94"/>
  <c r="H143" i="94"/>
  <c r="I143" i="94"/>
  <c r="J143" i="94"/>
  <c r="K143" i="94"/>
  <c r="L143" i="94"/>
  <c r="M143" i="94"/>
  <c r="N143" i="94"/>
  <c r="O143" i="94"/>
  <c r="P143" i="94"/>
  <c r="Q143" i="94"/>
  <c r="R143" i="94"/>
  <c r="S143" i="94"/>
  <c r="T143" i="94"/>
  <c r="E144" i="94"/>
  <c r="F144" i="94"/>
  <c r="G144" i="94"/>
  <c r="H144" i="94"/>
  <c r="I144" i="94"/>
  <c r="J144" i="94"/>
  <c r="K144" i="94"/>
  <c r="L144" i="94"/>
  <c r="M144" i="94"/>
  <c r="N144" i="94"/>
  <c r="O144" i="94"/>
  <c r="P144" i="94"/>
  <c r="Q144" i="94"/>
  <c r="R144" i="94"/>
  <c r="S144" i="94"/>
  <c r="T144" i="94"/>
  <c r="E145" i="94"/>
  <c r="F145" i="94"/>
  <c r="G145" i="94"/>
  <c r="H145" i="94"/>
  <c r="I145" i="94"/>
  <c r="J145" i="94"/>
  <c r="K145" i="94"/>
  <c r="L145" i="94"/>
  <c r="M145" i="94"/>
  <c r="N145" i="94"/>
  <c r="O145" i="94"/>
  <c r="P145" i="94"/>
  <c r="Q145" i="94"/>
  <c r="R145" i="94"/>
  <c r="S145" i="94"/>
  <c r="T145" i="94"/>
  <c r="E146" i="94"/>
  <c r="F146" i="94"/>
  <c r="G146" i="94"/>
  <c r="H146" i="94"/>
  <c r="I146" i="94"/>
  <c r="J146" i="94"/>
  <c r="K146" i="94"/>
  <c r="L146" i="94"/>
  <c r="M146" i="94"/>
  <c r="N146" i="94"/>
  <c r="O146" i="94"/>
  <c r="P146" i="94"/>
  <c r="Q146" i="94"/>
  <c r="R146" i="94"/>
  <c r="S146" i="94"/>
  <c r="T146" i="94"/>
  <c r="E147" i="94"/>
  <c r="F147" i="94"/>
  <c r="G147" i="94"/>
  <c r="H147" i="94"/>
  <c r="I147" i="94"/>
  <c r="J147" i="94"/>
  <c r="K147" i="94"/>
  <c r="L147" i="94"/>
  <c r="M147" i="94"/>
  <c r="N147" i="94"/>
  <c r="O147" i="94"/>
  <c r="P147" i="94"/>
  <c r="Q147" i="94"/>
  <c r="R147" i="94"/>
  <c r="S147" i="94"/>
  <c r="T147" i="94"/>
  <c r="E148" i="94"/>
  <c r="F148" i="94"/>
  <c r="G148" i="94"/>
  <c r="H148" i="94"/>
  <c r="I148" i="94"/>
  <c r="J148" i="94"/>
  <c r="K148" i="94"/>
  <c r="L148" i="94"/>
  <c r="M148" i="94"/>
  <c r="N148" i="94"/>
  <c r="O148" i="94"/>
  <c r="P148" i="94"/>
  <c r="Q148" i="94"/>
  <c r="R148" i="94"/>
  <c r="S148" i="94"/>
  <c r="T148" i="94"/>
  <c r="E149" i="94"/>
  <c r="F149" i="94"/>
  <c r="G149" i="94"/>
  <c r="H149" i="94"/>
  <c r="I149" i="94"/>
  <c r="J149" i="94"/>
  <c r="K149" i="94"/>
  <c r="L149" i="94"/>
  <c r="M149" i="94"/>
  <c r="N149" i="94"/>
  <c r="O149" i="94"/>
  <c r="P149" i="94"/>
  <c r="Q149" i="94"/>
  <c r="R149" i="94"/>
  <c r="S149" i="94"/>
  <c r="T149" i="94"/>
  <c r="E150" i="94"/>
  <c r="F150" i="94"/>
  <c r="G150" i="94"/>
  <c r="H150" i="94"/>
  <c r="I150" i="94"/>
  <c r="J150" i="94"/>
  <c r="K150" i="94"/>
  <c r="L150" i="94"/>
  <c r="M150" i="94"/>
  <c r="N150" i="94"/>
  <c r="O150" i="94"/>
  <c r="P150" i="94"/>
  <c r="Q150" i="94"/>
  <c r="R150" i="94"/>
  <c r="S150" i="94"/>
  <c r="T150" i="94"/>
  <c r="E151" i="94"/>
  <c r="F151" i="94"/>
  <c r="G151" i="94"/>
  <c r="H151" i="94"/>
  <c r="I151" i="94"/>
  <c r="J151" i="94"/>
  <c r="K151" i="94"/>
  <c r="L151" i="94"/>
  <c r="M151" i="94"/>
  <c r="N151" i="94"/>
  <c r="O151" i="94"/>
  <c r="P151" i="94"/>
  <c r="Q151" i="94"/>
  <c r="R151" i="94"/>
  <c r="S151" i="94"/>
  <c r="T151" i="94"/>
  <c r="E152" i="94"/>
  <c r="F152" i="94"/>
  <c r="G152" i="94"/>
  <c r="H152" i="94"/>
  <c r="I152" i="94"/>
  <c r="J152" i="94"/>
  <c r="K152" i="94"/>
  <c r="L152" i="94"/>
  <c r="M152" i="94"/>
  <c r="N152" i="94"/>
  <c r="O152" i="94"/>
  <c r="P152" i="94"/>
  <c r="Q152" i="94"/>
  <c r="R152" i="94"/>
  <c r="S152" i="94"/>
  <c r="T152" i="94"/>
  <c r="E153" i="94"/>
  <c r="F153" i="94"/>
  <c r="G153" i="94"/>
  <c r="H153" i="94"/>
  <c r="I153" i="94"/>
  <c r="J153" i="94"/>
  <c r="K153" i="94"/>
  <c r="L153" i="94"/>
  <c r="M153" i="94"/>
  <c r="N153" i="94"/>
  <c r="O153" i="94"/>
  <c r="P153" i="94"/>
  <c r="Q153" i="94"/>
  <c r="R153" i="94"/>
  <c r="S153" i="94"/>
  <c r="T153" i="94"/>
  <c r="E154" i="94"/>
  <c r="F154" i="94"/>
  <c r="G154" i="94"/>
  <c r="H154" i="94"/>
  <c r="I154" i="94"/>
  <c r="J154" i="94"/>
  <c r="K154" i="94"/>
  <c r="L154" i="94"/>
  <c r="M154" i="94"/>
  <c r="N154" i="94"/>
  <c r="O154" i="94"/>
  <c r="P154" i="94"/>
  <c r="Q154" i="94"/>
  <c r="R154" i="94"/>
  <c r="S154" i="94"/>
  <c r="T154" i="94"/>
  <c r="E155" i="94"/>
  <c r="F155" i="94"/>
  <c r="G155" i="94"/>
  <c r="H155" i="94"/>
  <c r="I155" i="94"/>
  <c r="J155" i="94"/>
  <c r="K155" i="94"/>
  <c r="L155" i="94"/>
  <c r="M155" i="94"/>
  <c r="N155" i="94"/>
  <c r="O155" i="94"/>
  <c r="P155" i="94"/>
  <c r="Q155" i="94"/>
  <c r="R155" i="94"/>
  <c r="S155" i="94"/>
  <c r="T155" i="94"/>
  <c r="E156" i="94"/>
  <c r="F156" i="94"/>
  <c r="G156" i="94"/>
  <c r="H156" i="94"/>
  <c r="I156" i="94"/>
  <c r="J156" i="94"/>
  <c r="K156" i="94"/>
  <c r="L156" i="94"/>
  <c r="M156" i="94"/>
  <c r="N156" i="94"/>
  <c r="O156" i="94"/>
  <c r="P156" i="94"/>
  <c r="Q156" i="94"/>
  <c r="R156" i="94"/>
  <c r="S156" i="94"/>
  <c r="T156" i="94"/>
  <c r="E157" i="94"/>
  <c r="F157" i="94"/>
  <c r="G157" i="94"/>
  <c r="H157" i="94"/>
  <c r="I157" i="94"/>
  <c r="J157" i="94"/>
  <c r="K157" i="94"/>
  <c r="L157" i="94"/>
  <c r="M157" i="94"/>
  <c r="N157" i="94"/>
  <c r="O157" i="94"/>
  <c r="P157" i="94"/>
  <c r="Q157" i="94"/>
  <c r="R157" i="94"/>
  <c r="S157" i="94"/>
  <c r="T157" i="94"/>
  <c r="E158" i="94"/>
  <c r="F158" i="94"/>
  <c r="G158" i="94"/>
  <c r="H158" i="94"/>
  <c r="I158" i="94"/>
  <c r="J158" i="94"/>
  <c r="K158" i="94"/>
  <c r="L158" i="94"/>
  <c r="M158" i="94"/>
  <c r="N158" i="94"/>
  <c r="O158" i="94"/>
  <c r="P158" i="94"/>
  <c r="Q158" i="94"/>
  <c r="R158" i="94"/>
  <c r="S158" i="94"/>
  <c r="T158" i="94"/>
  <c r="E159" i="94"/>
  <c r="F159" i="94"/>
  <c r="G159" i="94"/>
  <c r="H159" i="94"/>
  <c r="I159" i="94"/>
  <c r="J159" i="94"/>
  <c r="K159" i="94"/>
  <c r="L159" i="94"/>
  <c r="M159" i="94"/>
  <c r="N159" i="94"/>
  <c r="O159" i="94"/>
  <c r="P159" i="94"/>
  <c r="Q159" i="94"/>
  <c r="R159" i="94"/>
  <c r="S159" i="94"/>
  <c r="T159" i="94"/>
  <c r="E160" i="94"/>
  <c r="F160" i="94"/>
  <c r="G160" i="94"/>
  <c r="H160" i="94"/>
  <c r="I160" i="94"/>
  <c r="J160" i="94"/>
  <c r="K160" i="94"/>
  <c r="L160" i="94"/>
  <c r="M160" i="94"/>
  <c r="N160" i="94"/>
  <c r="O160" i="94"/>
  <c r="P160" i="94"/>
  <c r="Q160" i="94"/>
  <c r="R160" i="94"/>
  <c r="S160" i="94"/>
  <c r="T160" i="94"/>
  <c r="E161" i="94"/>
  <c r="F161" i="94"/>
  <c r="G161" i="94"/>
  <c r="H161" i="94"/>
  <c r="I161" i="94"/>
  <c r="J161" i="94"/>
  <c r="K161" i="94"/>
  <c r="L161" i="94"/>
  <c r="M161" i="94"/>
  <c r="N161" i="94"/>
  <c r="O161" i="94"/>
  <c r="P161" i="94"/>
  <c r="Q161" i="94"/>
  <c r="R161" i="94"/>
  <c r="S161" i="94"/>
  <c r="T161" i="94"/>
  <c r="E162" i="94"/>
  <c r="F162" i="94"/>
  <c r="G162" i="94"/>
  <c r="H162" i="94"/>
  <c r="I162" i="94"/>
  <c r="J162" i="94"/>
  <c r="K162" i="94"/>
  <c r="L162" i="94"/>
  <c r="M162" i="94"/>
  <c r="N162" i="94"/>
  <c r="O162" i="94"/>
  <c r="P162" i="94"/>
  <c r="Q162" i="94"/>
  <c r="R162" i="94"/>
  <c r="S162" i="94"/>
  <c r="T162" i="94"/>
  <c r="E163" i="94"/>
  <c r="F163" i="94"/>
  <c r="G163" i="94"/>
  <c r="H163" i="94"/>
  <c r="I163" i="94"/>
  <c r="J163" i="94"/>
  <c r="K163" i="94"/>
  <c r="L163" i="94"/>
  <c r="M163" i="94"/>
  <c r="N163" i="94"/>
  <c r="O163" i="94"/>
  <c r="P163" i="94"/>
  <c r="Q163" i="94"/>
  <c r="R163" i="94"/>
  <c r="S163" i="94"/>
  <c r="T163" i="94"/>
  <c r="E164" i="94"/>
  <c r="F164" i="94"/>
  <c r="G164" i="94"/>
  <c r="H164" i="94"/>
  <c r="I164" i="94"/>
  <c r="J164" i="94"/>
  <c r="K164" i="94"/>
  <c r="L164" i="94"/>
  <c r="M164" i="94"/>
  <c r="N164" i="94"/>
  <c r="O164" i="94"/>
  <c r="P164" i="94"/>
  <c r="Q164" i="94"/>
  <c r="R164" i="94"/>
  <c r="S164" i="94"/>
  <c r="T164" i="94"/>
  <c r="E165" i="94"/>
  <c r="F165" i="94"/>
  <c r="G165" i="94"/>
  <c r="H165" i="94"/>
  <c r="I165" i="94"/>
  <c r="J165" i="94"/>
  <c r="K165" i="94"/>
  <c r="L165" i="94"/>
  <c r="M165" i="94"/>
  <c r="N165" i="94"/>
  <c r="O165" i="94"/>
  <c r="P165" i="94"/>
  <c r="Q165" i="94"/>
  <c r="R165" i="94"/>
  <c r="S165" i="94"/>
  <c r="T165" i="94"/>
  <c r="E166" i="94"/>
  <c r="F166" i="94"/>
  <c r="G166" i="94"/>
  <c r="H166" i="94"/>
  <c r="I166" i="94"/>
  <c r="J166" i="94"/>
  <c r="K166" i="94"/>
  <c r="L166" i="94"/>
  <c r="M166" i="94"/>
  <c r="N166" i="94"/>
  <c r="O166" i="94"/>
  <c r="P166" i="94"/>
  <c r="Q166" i="94"/>
  <c r="R166" i="94"/>
  <c r="S166" i="94"/>
  <c r="T166" i="94"/>
  <c r="E167" i="94"/>
  <c r="F167" i="94"/>
  <c r="G167" i="94"/>
  <c r="H167" i="94"/>
  <c r="I167" i="94"/>
  <c r="J167" i="94"/>
  <c r="K167" i="94"/>
  <c r="L167" i="94"/>
  <c r="M167" i="94"/>
  <c r="N167" i="94"/>
  <c r="O167" i="94"/>
  <c r="P167" i="94"/>
  <c r="Q167" i="94"/>
  <c r="R167" i="94"/>
  <c r="S167" i="94"/>
  <c r="T167" i="94"/>
  <c r="E168" i="94"/>
  <c r="F168" i="94"/>
  <c r="G168" i="94"/>
  <c r="H168" i="94"/>
  <c r="I168" i="94"/>
  <c r="J168" i="94"/>
  <c r="K168" i="94"/>
  <c r="L168" i="94"/>
  <c r="M168" i="94"/>
  <c r="N168" i="94"/>
  <c r="O168" i="94"/>
  <c r="P168" i="94"/>
  <c r="Q168" i="94"/>
  <c r="R168" i="94"/>
  <c r="S168" i="94"/>
  <c r="T168" i="94"/>
  <c r="E169" i="94"/>
  <c r="F169" i="94"/>
  <c r="G169" i="94"/>
  <c r="H169" i="94"/>
  <c r="I169" i="94"/>
  <c r="J169" i="94"/>
  <c r="K169" i="94"/>
  <c r="L169" i="94"/>
  <c r="M169" i="94"/>
  <c r="N169" i="94"/>
  <c r="O169" i="94"/>
  <c r="P169" i="94"/>
  <c r="Q169" i="94"/>
  <c r="R169" i="94"/>
  <c r="S169" i="94"/>
  <c r="T169" i="94"/>
  <c r="E170" i="94"/>
  <c r="F170" i="94"/>
  <c r="G170" i="94"/>
  <c r="H170" i="94"/>
  <c r="I170" i="94"/>
  <c r="J170" i="94"/>
  <c r="K170" i="94"/>
  <c r="L170" i="94"/>
  <c r="M170" i="94"/>
  <c r="N170" i="94"/>
  <c r="O170" i="94"/>
  <c r="P170" i="94"/>
  <c r="Q170" i="94"/>
  <c r="R170" i="94"/>
  <c r="S170" i="94"/>
  <c r="T170" i="94"/>
  <c r="E171" i="94"/>
  <c r="F171" i="94"/>
  <c r="G171" i="94"/>
  <c r="H171" i="94"/>
  <c r="I171" i="94"/>
  <c r="J171" i="94"/>
  <c r="K171" i="94"/>
  <c r="L171" i="94"/>
  <c r="M171" i="94"/>
  <c r="N171" i="94"/>
  <c r="O171" i="94"/>
  <c r="P171" i="94"/>
  <c r="Q171" i="94"/>
  <c r="R171" i="94"/>
  <c r="S171" i="94"/>
  <c r="T171" i="94"/>
  <c r="E172" i="94"/>
  <c r="F172" i="94"/>
  <c r="G172" i="94"/>
  <c r="H172" i="94"/>
  <c r="I172" i="94"/>
  <c r="J172" i="94"/>
  <c r="K172" i="94"/>
  <c r="L172" i="94"/>
  <c r="M172" i="94"/>
  <c r="N172" i="94"/>
  <c r="O172" i="94"/>
  <c r="P172" i="94"/>
  <c r="Q172" i="94"/>
  <c r="R172" i="94"/>
  <c r="S172" i="94"/>
  <c r="T172" i="94"/>
  <c r="E173" i="94"/>
  <c r="F173" i="94"/>
  <c r="G173" i="94"/>
  <c r="H173" i="94"/>
  <c r="I173" i="94"/>
  <c r="J173" i="94"/>
  <c r="K173" i="94"/>
  <c r="L173" i="94"/>
  <c r="M173" i="94"/>
  <c r="N173" i="94"/>
  <c r="O173" i="94"/>
  <c r="P173" i="94"/>
  <c r="Q173" i="94"/>
  <c r="R173" i="94"/>
  <c r="S173" i="94"/>
  <c r="T173" i="94"/>
  <c r="E174" i="94"/>
  <c r="F174" i="94"/>
  <c r="G174" i="94"/>
  <c r="H174" i="94"/>
  <c r="I174" i="94"/>
  <c r="J174" i="94"/>
  <c r="K174" i="94"/>
  <c r="L174" i="94"/>
  <c r="M174" i="94"/>
  <c r="N174" i="94"/>
  <c r="O174" i="94"/>
  <c r="P174" i="94"/>
  <c r="Q174" i="94"/>
  <c r="R174" i="94"/>
  <c r="S174" i="94"/>
  <c r="T174" i="94"/>
  <c r="E175" i="94"/>
  <c r="F175" i="94"/>
  <c r="G175" i="94"/>
  <c r="H175" i="94"/>
  <c r="I175" i="94"/>
  <c r="J175" i="94"/>
  <c r="K175" i="94"/>
  <c r="L175" i="94"/>
  <c r="M175" i="94"/>
  <c r="N175" i="94"/>
  <c r="O175" i="94"/>
  <c r="P175" i="94"/>
  <c r="Q175" i="94"/>
  <c r="R175" i="94"/>
  <c r="S175" i="94"/>
  <c r="T175" i="94"/>
  <c r="E176" i="94"/>
  <c r="F176" i="94"/>
  <c r="G176" i="94"/>
  <c r="H176" i="94"/>
  <c r="I176" i="94"/>
  <c r="J176" i="94"/>
  <c r="K176" i="94"/>
  <c r="L176" i="94"/>
  <c r="M176" i="94"/>
  <c r="N176" i="94"/>
  <c r="O176" i="94"/>
  <c r="P176" i="94"/>
  <c r="Q176" i="94"/>
  <c r="R176" i="94"/>
  <c r="S176" i="94"/>
  <c r="T176" i="94"/>
  <c r="E177" i="94"/>
  <c r="F177" i="94"/>
  <c r="G177" i="94"/>
  <c r="H177" i="94"/>
  <c r="I177" i="94"/>
  <c r="J177" i="94"/>
  <c r="K177" i="94"/>
  <c r="L177" i="94"/>
  <c r="M177" i="94"/>
  <c r="N177" i="94"/>
  <c r="O177" i="94"/>
  <c r="P177" i="94"/>
  <c r="Q177" i="94"/>
  <c r="R177" i="94"/>
  <c r="S177" i="94"/>
  <c r="T177" i="94"/>
  <c r="E178" i="94"/>
  <c r="F178" i="94"/>
  <c r="G178" i="94"/>
  <c r="H178" i="94"/>
  <c r="I178" i="94"/>
  <c r="J178" i="94"/>
  <c r="K178" i="94"/>
  <c r="L178" i="94"/>
  <c r="M178" i="94"/>
  <c r="N178" i="94"/>
  <c r="O178" i="94"/>
  <c r="P178" i="94"/>
  <c r="Q178" i="94"/>
  <c r="R178" i="94"/>
  <c r="S178" i="94"/>
  <c r="T178" i="94"/>
  <c r="E179" i="94"/>
  <c r="F179" i="94"/>
  <c r="G179" i="94"/>
  <c r="H179" i="94"/>
  <c r="I179" i="94"/>
  <c r="J179" i="94"/>
  <c r="K179" i="94"/>
  <c r="L179" i="94"/>
  <c r="M179" i="94"/>
  <c r="N179" i="94"/>
  <c r="O179" i="94"/>
  <c r="P179" i="94"/>
  <c r="Q179" i="94"/>
  <c r="R179" i="94"/>
  <c r="S179" i="94"/>
  <c r="T179" i="94"/>
  <c r="E180" i="94"/>
  <c r="F180" i="94"/>
  <c r="G180" i="94"/>
  <c r="H180" i="94"/>
  <c r="I180" i="94"/>
  <c r="J180" i="94"/>
  <c r="K180" i="94"/>
  <c r="L180" i="94"/>
  <c r="M180" i="94"/>
  <c r="N180" i="94"/>
  <c r="O180" i="94"/>
  <c r="P180" i="94"/>
  <c r="Q180" i="94"/>
  <c r="R180" i="94"/>
  <c r="S180" i="94"/>
  <c r="T180" i="94"/>
  <c r="E181" i="94"/>
  <c r="F181" i="94"/>
  <c r="G181" i="94"/>
  <c r="H181" i="94"/>
  <c r="I181" i="94"/>
  <c r="J181" i="94"/>
  <c r="K181" i="94"/>
  <c r="L181" i="94"/>
  <c r="M181" i="94"/>
  <c r="N181" i="94"/>
  <c r="O181" i="94"/>
  <c r="P181" i="94"/>
  <c r="Q181" i="94"/>
  <c r="R181" i="94"/>
  <c r="S181" i="94"/>
  <c r="T181" i="94"/>
  <c r="E182" i="94"/>
  <c r="F182" i="94"/>
  <c r="G182" i="94"/>
  <c r="H182" i="94"/>
  <c r="I182" i="94"/>
  <c r="J182" i="94"/>
  <c r="K182" i="94"/>
  <c r="L182" i="94"/>
  <c r="M182" i="94"/>
  <c r="N182" i="94"/>
  <c r="O182" i="94"/>
  <c r="P182" i="94"/>
  <c r="Q182" i="94"/>
  <c r="R182" i="94"/>
  <c r="S182" i="94"/>
  <c r="T182" i="94"/>
  <c r="E183" i="94"/>
  <c r="F183" i="94"/>
  <c r="G183" i="94"/>
  <c r="H183" i="94"/>
  <c r="I183" i="94"/>
  <c r="J183" i="94"/>
  <c r="K183" i="94"/>
  <c r="L183" i="94"/>
  <c r="M183" i="94"/>
  <c r="N183" i="94"/>
  <c r="O183" i="94"/>
  <c r="P183" i="94"/>
  <c r="Q183" i="94"/>
  <c r="R183" i="94"/>
  <c r="S183" i="94"/>
  <c r="T183" i="94"/>
  <c r="E184" i="94"/>
  <c r="F184" i="94"/>
  <c r="G184" i="94"/>
  <c r="H184" i="94"/>
  <c r="I184" i="94"/>
  <c r="J184" i="94"/>
  <c r="K184" i="94"/>
  <c r="L184" i="94"/>
  <c r="M184" i="94"/>
  <c r="N184" i="94"/>
  <c r="O184" i="94"/>
  <c r="P184" i="94"/>
  <c r="Q184" i="94"/>
  <c r="R184" i="94"/>
  <c r="S184" i="94"/>
  <c r="T184" i="94"/>
  <c r="E185" i="94"/>
  <c r="F185" i="94"/>
  <c r="G185" i="94"/>
  <c r="H185" i="94"/>
  <c r="I185" i="94"/>
  <c r="J185" i="94"/>
  <c r="K185" i="94"/>
  <c r="L185" i="94"/>
  <c r="M185" i="94"/>
  <c r="N185" i="94"/>
  <c r="O185" i="94"/>
  <c r="P185" i="94"/>
  <c r="Q185" i="94"/>
  <c r="R185" i="94"/>
  <c r="S185" i="94"/>
  <c r="T185" i="94"/>
  <c r="E186" i="94"/>
  <c r="F186" i="94"/>
  <c r="G186" i="94"/>
  <c r="H186" i="94"/>
  <c r="I186" i="94"/>
  <c r="J186" i="94"/>
  <c r="K186" i="94"/>
  <c r="L186" i="94"/>
  <c r="M186" i="94"/>
  <c r="N186" i="94"/>
  <c r="O186" i="94"/>
  <c r="P186" i="94"/>
  <c r="Q186" i="94"/>
  <c r="R186" i="94"/>
  <c r="S186" i="94"/>
  <c r="T186" i="94"/>
  <c r="E187" i="94"/>
  <c r="F187" i="94"/>
  <c r="G187" i="94"/>
  <c r="H187" i="94"/>
  <c r="I187" i="94"/>
  <c r="J187" i="94"/>
  <c r="K187" i="94"/>
  <c r="L187" i="94"/>
  <c r="M187" i="94"/>
  <c r="N187" i="94"/>
  <c r="O187" i="94"/>
  <c r="P187" i="94"/>
  <c r="Q187" i="94"/>
  <c r="R187" i="94"/>
  <c r="S187" i="94"/>
  <c r="T187" i="94"/>
  <c r="E188" i="94"/>
  <c r="F188" i="94"/>
  <c r="G188" i="94"/>
  <c r="H188" i="94"/>
  <c r="I188" i="94"/>
  <c r="J188" i="94"/>
  <c r="K188" i="94"/>
  <c r="L188" i="94"/>
  <c r="M188" i="94"/>
  <c r="N188" i="94"/>
  <c r="O188" i="94"/>
  <c r="P188" i="94"/>
  <c r="Q188" i="94"/>
  <c r="R188" i="94"/>
  <c r="S188" i="94"/>
  <c r="T188" i="94"/>
  <c r="E189" i="94"/>
  <c r="F189" i="94"/>
  <c r="G189" i="94"/>
  <c r="H189" i="94"/>
  <c r="I189" i="94"/>
  <c r="J189" i="94"/>
  <c r="K189" i="94"/>
  <c r="L189" i="94"/>
  <c r="M189" i="94"/>
  <c r="N189" i="94"/>
  <c r="O189" i="94"/>
  <c r="P189" i="94"/>
  <c r="Q189" i="94"/>
  <c r="R189" i="94"/>
  <c r="S189" i="94"/>
  <c r="T189" i="94"/>
  <c r="E190" i="94"/>
  <c r="F190" i="94"/>
  <c r="G190" i="94"/>
  <c r="H190" i="94"/>
  <c r="I190" i="94"/>
  <c r="J190" i="94"/>
  <c r="K190" i="94"/>
  <c r="L190" i="94"/>
  <c r="M190" i="94"/>
  <c r="N190" i="94"/>
  <c r="O190" i="94"/>
  <c r="P190" i="94"/>
  <c r="Q190" i="94"/>
  <c r="R190" i="94"/>
  <c r="S190" i="94"/>
  <c r="T190" i="94"/>
  <c r="E191" i="94"/>
  <c r="F191" i="94"/>
  <c r="G191" i="94"/>
  <c r="H191" i="94"/>
  <c r="I191" i="94"/>
  <c r="J191" i="94"/>
  <c r="K191" i="94"/>
  <c r="L191" i="94"/>
  <c r="M191" i="94"/>
  <c r="N191" i="94"/>
  <c r="O191" i="94"/>
  <c r="P191" i="94"/>
  <c r="Q191" i="94"/>
  <c r="R191" i="94"/>
  <c r="S191" i="94"/>
  <c r="T191" i="94"/>
  <c r="E192" i="94"/>
  <c r="F192" i="94"/>
  <c r="G192" i="94"/>
  <c r="H192" i="94"/>
  <c r="I192" i="94"/>
  <c r="J192" i="94"/>
  <c r="K192" i="94"/>
  <c r="L192" i="94"/>
  <c r="M192" i="94"/>
  <c r="N192" i="94"/>
  <c r="O192" i="94"/>
  <c r="P192" i="94"/>
  <c r="Q192" i="94"/>
  <c r="R192" i="94"/>
  <c r="S192" i="94"/>
  <c r="T192" i="94"/>
  <c r="E193" i="94"/>
  <c r="F193" i="94"/>
  <c r="G193" i="94"/>
  <c r="H193" i="94"/>
  <c r="I193" i="94"/>
  <c r="J193" i="94"/>
  <c r="K193" i="94"/>
  <c r="L193" i="94"/>
  <c r="M193" i="94"/>
  <c r="N193" i="94"/>
  <c r="O193" i="94"/>
  <c r="P193" i="94"/>
  <c r="Q193" i="94"/>
  <c r="R193" i="94"/>
  <c r="S193" i="94"/>
  <c r="T193" i="94"/>
  <c r="E194" i="94"/>
  <c r="F194" i="94"/>
  <c r="G194" i="94"/>
  <c r="H194" i="94"/>
  <c r="I194" i="94"/>
  <c r="J194" i="94"/>
  <c r="K194" i="94"/>
  <c r="L194" i="94"/>
  <c r="M194" i="94"/>
  <c r="N194" i="94"/>
  <c r="O194" i="94"/>
  <c r="P194" i="94"/>
  <c r="Q194" i="94"/>
  <c r="R194" i="94"/>
  <c r="S194" i="94"/>
  <c r="T194" i="94"/>
  <c r="E195" i="94"/>
  <c r="F195" i="94"/>
  <c r="G195" i="94"/>
  <c r="H195" i="94"/>
  <c r="I195" i="94"/>
  <c r="J195" i="94"/>
  <c r="K195" i="94"/>
  <c r="L195" i="94"/>
  <c r="M195" i="94"/>
  <c r="N195" i="94"/>
  <c r="O195" i="94"/>
  <c r="P195" i="94"/>
  <c r="Q195" i="94"/>
  <c r="R195" i="94"/>
  <c r="S195" i="94"/>
  <c r="T195" i="94"/>
  <c r="E196" i="94"/>
  <c r="F196" i="94"/>
  <c r="G196" i="94"/>
  <c r="H196" i="94"/>
  <c r="I196" i="94"/>
  <c r="J196" i="94"/>
  <c r="K196" i="94"/>
  <c r="L196" i="94"/>
  <c r="M196" i="94"/>
  <c r="N196" i="94"/>
  <c r="O196" i="94"/>
  <c r="P196" i="94"/>
  <c r="Q196" i="94"/>
  <c r="R196" i="94"/>
  <c r="S196" i="94"/>
  <c r="T196" i="94"/>
  <c r="E197" i="94"/>
  <c r="F197" i="94"/>
  <c r="G197" i="94"/>
  <c r="H197" i="94"/>
  <c r="I197" i="94"/>
  <c r="J197" i="94"/>
  <c r="K197" i="94"/>
  <c r="L197" i="94"/>
  <c r="M197" i="94"/>
  <c r="N197" i="94"/>
  <c r="O197" i="94"/>
  <c r="P197" i="94"/>
  <c r="Q197" i="94"/>
  <c r="R197" i="94"/>
  <c r="S197" i="94"/>
  <c r="T197" i="94"/>
  <c r="G6" i="94"/>
  <c r="H6" i="94"/>
  <c r="I6" i="94"/>
  <c r="J6" i="94"/>
  <c r="K6" i="94"/>
  <c r="L6" i="94"/>
  <c r="M6" i="94"/>
  <c r="N6" i="94"/>
  <c r="O6" i="94"/>
  <c r="P6" i="94"/>
  <c r="Q6" i="94"/>
  <c r="R6" i="94"/>
  <c r="S6" i="94"/>
  <c r="T6" i="94"/>
  <c r="F6" i="94"/>
  <c r="E6" i="94"/>
  <c r="AJ198" i="94"/>
  <c r="AJ197" i="94"/>
  <c r="AJ7" i="94"/>
  <c r="AJ8" i="94"/>
  <c r="AJ9" i="94"/>
  <c r="AJ10" i="94"/>
  <c r="AJ11" i="94"/>
  <c r="AJ12" i="94"/>
  <c r="AJ13" i="94"/>
  <c r="AJ14" i="94"/>
  <c r="AJ15" i="94"/>
  <c r="AJ16" i="94"/>
  <c r="AJ17" i="94"/>
  <c r="AJ18" i="94"/>
  <c r="AJ19" i="94"/>
  <c r="AJ20" i="94"/>
  <c r="AJ21" i="94"/>
  <c r="AJ22" i="94"/>
  <c r="AJ23" i="94"/>
  <c r="AJ24" i="94"/>
  <c r="AJ25" i="94"/>
  <c r="AJ26" i="94"/>
  <c r="AJ27" i="94"/>
  <c r="AJ28" i="94"/>
  <c r="AJ29" i="94"/>
  <c r="AJ30" i="94"/>
  <c r="AJ31" i="94"/>
  <c r="AJ32" i="94"/>
  <c r="AJ33" i="94"/>
  <c r="AJ34" i="94"/>
  <c r="AJ35" i="94"/>
  <c r="AJ36" i="94"/>
  <c r="AJ37" i="94"/>
  <c r="AJ38" i="94"/>
  <c r="AJ39" i="94"/>
  <c r="AJ40" i="94"/>
  <c r="AJ41" i="94"/>
  <c r="AJ42" i="94"/>
  <c r="AJ43" i="94"/>
  <c r="AJ44" i="94"/>
  <c r="AJ45" i="94"/>
  <c r="AJ46" i="94"/>
  <c r="AJ47" i="94"/>
  <c r="AJ48" i="94"/>
  <c r="AJ49" i="94"/>
  <c r="AJ50" i="94"/>
  <c r="AJ51" i="94"/>
  <c r="AJ52" i="94"/>
  <c r="AJ53" i="94"/>
  <c r="AJ54" i="94"/>
  <c r="AJ55" i="94"/>
  <c r="AJ56" i="94"/>
  <c r="AJ57" i="94"/>
  <c r="AJ58" i="94"/>
  <c r="AJ59" i="94"/>
  <c r="AJ60" i="94"/>
  <c r="AJ61" i="94"/>
  <c r="AJ62" i="94"/>
  <c r="AJ63" i="94"/>
  <c r="AJ64" i="94"/>
  <c r="AJ65" i="94"/>
  <c r="AJ66" i="94"/>
  <c r="AJ67" i="94"/>
  <c r="AJ68" i="94"/>
  <c r="AJ69" i="94"/>
  <c r="AJ70" i="94"/>
  <c r="AJ71" i="94"/>
  <c r="AJ72" i="94"/>
  <c r="AJ73" i="94"/>
  <c r="AJ74" i="94"/>
  <c r="AJ75" i="94"/>
  <c r="AJ76" i="94"/>
  <c r="AJ77" i="94"/>
  <c r="AJ78" i="94"/>
  <c r="AJ79" i="94"/>
  <c r="AJ80" i="94"/>
  <c r="AJ81" i="94"/>
  <c r="AJ82" i="94"/>
  <c r="AJ83" i="94"/>
  <c r="AJ84" i="94"/>
  <c r="AJ85" i="94"/>
  <c r="AJ86" i="94"/>
  <c r="AJ87" i="94"/>
  <c r="AJ88" i="94"/>
  <c r="AJ89" i="94"/>
  <c r="AJ90" i="94"/>
  <c r="AJ91" i="94"/>
  <c r="AJ92" i="94"/>
  <c r="AJ93" i="94"/>
  <c r="AJ94" i="94"/>
  <c r="AJ95" i="94"/>
  <c r="AJ96" i="94"/>
  <c r="AJ97" i="94"/>
  <c r="AJ98" i="94"/>
  <c r="AJ99" i="94"/>
  <c r="AJ100" i="94"/>
  <c r="AJ101" i="94"/>
  <c r="AJ102" i="94"/>
  <c r="AJ103" i="94"/>
  <c r="AJ104" i="94"/>
  <c r="AJ105" i="94"/>
  <c r="AJ106" i="94"/>
  <c r="AJ107" i="94"/>
  <c r="AJ108" i="94"/>
  <c r="AJ109" i="94"/>
  <c r="AJ110" i="94"/>
  <c r="AJ111" i="94"/>
  <c r="AJ112" i="94"/>
  <c r="AJ113" i="94"/>
  <c r="AJ114" i="94"/>
  <c r="AJ115" i="94"/>
  <c r="AJ116" i="94"/>
  <c r="AJ117" i="94"/>
  <c r="AJ118" i="94"/>
  <c r="AJ119" i="94"/>
  <c r="AJ120" i="94"/>
  <c r="AJ121" i="94"/>
  <c r="AJ122" i="94"/>
  <c r="AJ123" i="94"/>
  <c r="AJ124" i="94"/>
  <c r="AJ125" i="94"/>
  <c r="AJ126" i="94"/>
  <c r="AJ127" i="94"/>
  <c r="AJ128" i="94"/>
  <c r="AJ129" i="94"/>
  <c r="AJ130" i="94"/>
  <c r="AJ131" i="94"/>
  <c r="AJ132" i="94"/>
  <c r="AJ133" i="94"/>
  <c r="AJ134" i="94"/>
  <c r="AJ135" i="94"/>
  <c r="AJ136" i="94"/>
  <c r="AJ137" i="94"/>
  <c r="AJ138" i="94"/>
  <c r="AJ139" i="94"/>
  <c r="AJ140" i="94"/>
  <c r="AJ141" i="94"/>
  <c r="AJ142" i="94"/>
  <c r="AJ143" i="94"/>
  <c r="AJ144" i="94"/>
  <c r="AJ145" i="94"/>
  <c r="AJ146" i="94"/>
  <c r="AJ147" i="94"/>
  <c r="AJ148" i="94"/>
  <c r="AJ149" i="94"/>
  <c r="AJ150" i="94"/>
  <c r="AJ151" i="94"/>
  <c r="AJ152" i="94"/>
  <c r="AJ153" i="94"/>
  <c r="AJ154" i="94"/>
  <c r="AJ155" i="94"/>
  <c r="AJ156" i="94"/>
  <c r="AJ157" i="94"/>
  <c r="AJ158" i="94"/>
  <c r="AJ159" i="94"/>
  <c r="AJ160" i="94"/>
  <c r="AJ161" i="94"/>
  <c r="AJ162" i="94"/>
  <c r="AJ163" i="94"/>
  <c r="AJ164" i="94"/>
  <c r="AJ165" i="94"/>
  <c r="AJ166" i="94"/>
  <c r="AJ167" i="94"/>
  <c r="AJ168" i="94"/>
  <c r="AJ169" i="94"/>
  <c r="AJ170" i="94"/>
  <c r="AJ171" i="94"/>
  <c r="AJ172" i="94"/>
  <c r="AJ173" i="94"/>
  <c r="AJ174" i="94"/>
  <c r="AJ175" i="94"/>
  <c r="AJ176" i="94"/>
  <c r="AJ177" i="94"/>
  <c r="AJ178" i="94"/>
  <c r="AJ179" i="94"/>
  <c r="AJ180" i="94"/>
  <c r="AJ181" i="94"/>
  <c r="AJ182" i="94"/>
  <c r="AJ183" i="94"/>
  <c r="AJ184" i="94"/>
  <c r="AJ185" i="94"/>
  <c r="AJ186" i="94"/>
  <c r="AJ187" i="94"/>
  <c r="AJ188" i="94"/>
  <c r="AJ189" i="94"/>
  <c r="AJ190" i="94"/>
  <c r="AJ191" i="94"/>
  <c r="AJ192" i="94"/>
  <c r="AJ193" i="94"/>
  <c r="AJ194" i="94"/>
  <c r="AJ195" i="94"/>
  <c r="AJ196" i="94"/>
  <c r="AK197" i="94"/>
  <c r="AK196" i="94"/>
  <c r="AK195" i="94"/>
  <c r="AK194" i="94"/>
  <c r="AK7" i="94"/>
  <c r="AK8" i="94"/>
  <c r="AK9" i="94"/>
  <c r="AK10" i="94"/>
  <c r="AK11" i="94"/>
  <c r="AK12" i="94"/>
  <c r="AK13" i="94"/>
  <c r="AK14" i="94"/>
  <c r="AK15" i="94"/>
  <c r="AK16" i="94"/>
  <c r="AK17" i="94"/>
  <c r="AK18" i="94"/>
  <c r="AK19" i="94"/>
  <c r="AK20" i="94"/>
  <c r="AK21" i="94"/>
  <c r="AK22" i="94"/>
  <c r="AK23" i="94"/>
  <c r="AK24" i="94"/>
  <c r="AK25" i="94"/>
  <c r="AK26" i="94"/>
  <c r="AK27" i="94"/>
  <c r="AK28" i="94"/>
  <c r="AK29" i="94"/>
  <c r="AK30" i="94"/>
  <c r="AK31" i="94"/>
  <c r="AK32" i="94"/>
  <c r="AK33" i="94"/>
  <c r="AK34" i="94"/>
  <c r="AK35" i="94"/>
  <c r="AK36" i="94"/>
  <c r="AK37" i="94"/>
  <c r="AK38" i="94"/>
  <c r="AK39" i="94"/>
  <c r="AK40" i="94"/>
  <c r="AK41" i="94"/>
  <c r="AK42" i="94"/>
  <c r="AK43" i="94"/>
  <c r="AK44" i="94"/>
  <c r="AK45" i="94"/>
  <c r="AK46" i="94"/>
  <c r="AK47" i="94"/>
  <c r="AK48" i="94"/>
  <c r="AK49" i="94"/>
  <c r="AK50" i="94"/>
  <c r="AK51" i="94"/>
  <c r="AK52" i="94"/>
  <c r="AK53" i="94"/>
  <c r="AK54" i="94"/>
  <c r="AK55" i="94"/>
  <c r="AK56" i="94"/>
  <c r="AK57" i="94"/>
  <c r="AK58" i="94"/>
  <c r="AK59" i="94"/>
  <c r="AK60" i="94"/>
  <c r="AK61" i="94"/>
  <c r="AK62" i="94"/>
  <c r="AK63" i="94"/>
  <c r="AK64" i="94"/>
  <c r="AK65" i="94"/>
  <c r="AK66" i="94"/>
  <c r="AK67" i="94"/>
  <c r="AK68" i="94"/>
  <c r="AK69" i="94"/>
  <c r="AK70" i="94"/>
  <c r="AK71" i="94"/>
  <c r="AK72" i="94"/>
  <c r="AK73" i="94"/>
  <c r="AK74" i="94"/>
  <c r="AK75" i="94"/>
  <c r="AK76" i="94"/>
  <c r="AK77" i="94"/>
  <c r="AK78" i="94"/>
  <c r="AK79" i="94"/>
  <c r="AK80" i="94"/>
  <c r="AK81" i="94"/>
  <c r="AK82" i="94"/>
  <c r="AK83" i="94"/>
  <c r="AK84" i="94"/>
  <c r="AK85" i="94"/>
  <c r="AK86" i="94"/>
  <c r="AK87" i="94"/>
  <c r="AK88" i="94"/>
  <c r="AK89" i="94"/>
  <c r="AK90" i="94"/>
  <c r="AK91" i="94"/>
  <c r="AK92" i="94"/>
  <c r="AK93" i="94"/>
  <c r="AK94" i="94"/>
  <c r="AK95" i="94"/>
  <c r="AK96" i="94"/>
  <c r="AK97" i="94"/>
  <c r="AK98" i="94"/>
  <c r="AK99" i="94"/>
  <c r="AK100" i="94"/>
  <c r="AK101" i="94"/>
  <c r="AK102" i="94"/>
  <c r="AK103" i="94"/>
  <c r="AK104" i="94"/>
  <c r="AK105" i="94"/>
  <c r="AK106" i="94"/>
  <c r="AK107" i="94"/>
  <c r="AK108" i="94"/>
  <c r="AK109" i="94"/>
  <c r="AK110" i="94"/>
  <c r="AK111" i="94"/>
  <c r="AK112" i="94"/>
  <c r="AK113" i="94"/>
  <c r="AK114" i="94"/>
  <c r="AK115" i="94"/>
  <c r="AK116" i="94"/>
  <c r="AK117" i="94"/>
  <c r="AK118" i="94"/>
  <c r="AK119" i="94"/>
  <c r="AK120" i="94"/>
  <c r="AK121" i="94"/>
  <c r="AK122" i="94"/>
  <c r="AK123" i="94"/>
  <c r="AK124" i="94"/>
  <c r="AK125" i="94"/>
  <c r="AK126" i="94"/>
  <c r="AK127" i="94"/>
  <c r="AK128" i="94"/>
  <c r="AK129" i="94"/>
  <c r="AK130" i="94"/>
  <c r="AK131" i="94"/>
  <c r="AK132" i="94"/>
  <c r="AK133" i="94"/>
  <c r="AK134" i="94"/>
  <c r="AK135" i="94"/>
  <c r="AK136" i="94"/>
  <c r="AK137" i="94"/>
  <c r="AK138" i="94"/>
  <c r="AK139" i="94"/>
  <c r="AK140" i="94"/>
  <c r="AK141" i="94"/>
  <c r="AK142" i="94"/>
  <c r="AK143" i="94"/>
  <c r="AK144" i="94"/>
  <c r="AK145" i="94"/>
  <c r="AK146" i="94"/>
  <c r="AK147" i="94"/>
  <c r="AK148" i="94"/>
  <c r="AK149" i="94"/>
  <c r="AK150" i="94"/>
  <c r="AK151" i="94"/>
  <c r="AK152" i="94"/>
  <c r="AK153" i="94"/>
  <c r="AK154" i="94"/>
  <c r="AK155" i="94"/>
  <c r="AK156" i="94"/>
  <c r="AK157" i="94"/>
  <c r="AK158" i="94"/>
  <c r="AK159" i="94"/>
  <c r="AK160" i="94"/>
  <c r="AK161" i="94"/>
  <c r="AK162" i="94"/>
  <c r="AK163" i="94"/>
  <c r="AK164" i="94"/>
  <c r="AK165" i="94"/>
  <c r="AK166" i="94"/>
  <c r="AK167" i="94"/>
  <c r="AK168" i="94"/>
  <c r="AK169" i="94"/>
  <c r="AK170" i="94"/>
  <c r="AK171" i="94"/>
  <c r="AK172" i="94"/>
  <c r="AK173" i="94"/>
  <c r="AK174" i="94"/>
  <c r="AK175" i="94"/>
  <c r="AK176" i="94"/>
  <c r="AK177" i="94"/>
  <c r="AK178" i="94"/>
  <c r="AK179" i="94"/>
  <c r="AK180" i="94"/>
  <c r="AK181" i="94"/>
  <c r="AK182" i="94"/>
  <c r="AK183" i="94"/>
  <c r="AK184" i="94"/>
  <c r="AK185" i="94"/>
  <c r="AK186" i="94"/>
  <c r="AK187" i="94"/>
  <c r="AK188" i="94"/>
  <c r="AK189" i="94"/>
  <c r="AK190" i="94"/>
  <c r="AK191" i="94"/>
  <c r="AK192" i="94"/>
  <c r="AK193" i="94"/>
  <c r="AK2" i="94"/>
  <c r="AO6" i="94"/>
  <c r="AO7" i="94"/>
  <c r="AO8" i="94"/>
  <c r="AO9" i="94"/>
  <c r="AO10" i="94"/>
  <c r="AO11" i="94"/>
  <c r="AO12" i="94"/>
  <c r="AO13" i="94"/>
  <c r="AO14" i="94"/>
  <c r="AO15" i="94"/>
  <c r="AO16" i="94"/>
  <c r="AO17" i="94"/>
  <c r="AO18" i="94"/>
  <c r="AO19" i="94"/>
  <c r="AO20" i="94"/>
  <c r="AO21" i="94"/>
  <c r="AO22" i="94"/>
  <c r="AO23" i="94"/>
  <c r="AO24" i="94"/>
  <c r="AO25" i="94"/>
  <c r="AO26" i="94"/>
  <c r="AO27" i="94"/>
  <c r="AO28" i="94"/>
  <c r="AO29" i="94"/>
  <c r="AO30" i="94"/>
  <c r="AO31" i="94"/>
  <c r="AO32" i="94"/>
  <c r="AO33" i="94"/>
  <c r="AO34" i="94"/>
  <c r="AO35" i="94"/>
  <c r="AO36" i="94"/>
  <c r="AO37" i="94"/>
  <c r="AO38" i="94"/>
  <c r="AO39" i="94"/>
  <c r="AO40" i="94"/>
  <c r="AO41" i="94"/>
  <c r="AO42" i="94"/>
  <c r="AO43" i="94"/>
  <c r="AO44" i="94"/>
  <c r="AO45" i="94"/>
  <c r="AO46" i="94"/>
  <c r="AO47" i="94"/>
  <c r="AO48" i="94"/>
  <c r="AO49" i="94"/>
  <c r="AO50" i="94"/>
  <c r="AO51" i="94"/>
  <c r="AO52" i="94"/>
  <c r="AO53" i="94"/>
  <c r="AO54" i="94"/>
  <c r="AO55" i="94"/>
  <c r="AO56" i="94"/>
  <c r="AO57" i="94"/>
  <c r="AO58" i="94"/>
  <c r="AO59" i="94"/>
  <c r="AO60" i="94"/>
  <c r="AO61" i="94"/>
  <c r="AO62" i="94"/>
  <c r="AO63" i="94"/>
  <c r="AO64" i="94"/>
  <c r="AO65" i="94"/>
  <c r="AO66" i="94"/>
  <c r="AO67" i="94"/>
  <c r="AO68" i="94"/>
  <c r="AO69" i="94"/>
  <c r="AO70" i="94"/>
  <c r="AO71" i="94"/>
  <c r="AO72" i="94"/>
  <c r="AO73" i="94"/>
  <c r="AO74" i="94"/>
  <c r="AO75" i="94"/>
  <c r="AO76" i="94"/>
  <c r="AO77" i="94"/>
  <c r="AO78" i="94"/>
  <c r="AO79" i="94"/>
  <c r="AO80" i="94"/>
  <c r="AO81" i="94"/>
  <c r="AO82" i="94"/>
  <c r="AO83" i="94"/>
  <c r="AO84" i="94"/>
  <c r="AO85" i="94"/>
  <c r="AO86" i="94"/>
  <c r="AO87" i="94"/>
  <c r="AO88" i="94"/>
  <c r="AO89" i="94"/>
  <c r="AO90" i="94"/>
  <c r="AO91" i="94"/>
  <c r="AO92" i="94"/>
  <c r="AO93" i="94"/>
  <c r="AO94" i="94"/>
  <c r="AO95" i="94"/>
  <c r="AO96" i="94"/>
  <c r="AO97" i="94"/>
  <c r="AO98" i="94"/>
  <c r="AO99" i="94"/>
  <c r="AO100" i="94"/>
  <c r="AO101" i="94"/>
  <c r="AO102" i="94"/>
  <c r="AO103" i="94"/>
  <c r="AO104" i="94"/>
  <c r="AO105" i="94"/>
  <c r="AO106" i="94"/>
  <c r="AO107" i="94"/>
  <c r="AO108" i="94"/>
  <c r="AO109" i="94"/>
  <c r="AO110" i="94"/>
  <c r="AO111" i="94"/>
  <c r="AO112" i="94"/>
  <c r="AO113" i="94"/>
  <c r="AO114" i="94"/>
  <c r="AO115" i="94"/>
  <c r="AO116" i="94"/>
  <c r="AO117" i="94"/>
  <c r="AO118" i="94"/>
  <c r="AO119" i="94"/>
  <c r="AO120" i="94"/>
  <c r="AO121" i="94"/>
  <c r="AO122" i="94"/>
  <c r="AO123" i="94"/>
  <c r="AO124" i="94"/>
  <c r="AO125" i="94"/>
  <c r="AO126" i="94"/>
  <c r="AO127" i="94"/>
  <c r="AO128" i="94"/>
  <c r="AO129" i="94"/>
  <c r="AO130" i="94"/>
  <c r="AO131" i="94"/>
  <c r="AO132" i="94"/>
  <c r="AO133" i="94"/>
  <c r="AO134" i="94"/>
  <c r="AO135" i="94"/>
  <c r="AO136" i="94"/>
  <c r="AO137" i="94"/>
  <c r="AO138" i="94"/>
  <c r="AO139" i="94"/>
  <c r="AO140" i="94"/>
  <c r="AO141" i="94"/>
  <c r="AO142" i="94"/>
  <c r="AO143" i="94"/>
  <c r="AO144" i="94"/>
  <c r="AO145" i="94"/>
  <c r="AO146" i="94"/>
  <c r="AO147" i="94"/>
  <c r="AO148" i="94"/>
  <c r="AO149" i="94"/>
  <c r="AO150" i="94"/>
  <c r="AO151" i="94"/>
  <c r="AO152" i="94"/>
  <c r="AO153" i="94"/>
  <c r="AO154" i="94"/>
  <c r="AO155" i="94"/>
  <c r="AO156" i="94"/>
  <c r="AO157" i="94"/>
  <c r="AO158" i="94"/>
  <c r="AO159" i="94"/>
  <c r="AO160" i="94"/>
  <c r="AO161" i="94"/>
  <c r="AO162" i="94"/>
  <c r="AO163" i="94"/>
  <c r="AO164" i="94"/>
  <c r="AO165" i="94"/>
  <c r="AO166" i="94"/>
  <c r="AO167" i="94"/>
  <c r="AO168" i="94"/>
  <c r="AO169" i="94"/>
  <c r="AO170" i="94"/>
  <c r="AO171" i="94"/>
  <c r="AO172" i="94"/>
  <c r="AO173" i="94"/>
  <c r="AO174" i="94"/>
  <c r="AO175" i="94"/>
  <c r="AO176" i="94"/>
  <c r="AO177" i="94"/>
  <c r="AO178" i="94"/>
  <c r="AO179" i="94"/>
  <c r="AO180" i="94"/>
  <c r="AO181" i="94"/>
  <c r="AO182" i="94"/>
  <c r="AO183" i="94"/>
  <c r="AO184" i="94"/>
  <c r="AO185" i="94"/>
  <c r="AO186" i="94"/>
  <c r="AO187" i="94"/>
  <c r="AO188" i="94"/>
  <c r="AO189" i="94"/>
  <c r="AO190" i="94"/>
  <c r="AO191" i="94"/>
  <c r="AO192" i="94"/>
  <c r="AO193" i="94"/>
  <c r="AO194" i="94"/>
  <c r="AO195" i="94"/>
  <c r="AO196" i="94"/>
  <c r="AO197" i="94"/>
  <c r="AJ6" i="94"/>
  <c r="AK6" i="94"/>
  <c r="AP197" i="94"/>
  <c r="AN197" i="94"/>
  <c r="V197" i="94"/>
  <c r="AI197" i="94"/>
  <c r="X197" i="94"/>
  <c r="Y197" i="94"/>
  <c r="W197" i="94"/>
  <c r="Z197" i="94"/>
  <c r="X6" i="94"/>
  <c r="Y6" i="94"/>
  <c r="Z6" i="94"/>
  <c r="X7" i="94"/>
  <c r="Y7" i="94"/>
  <c r="W7" i="94"/>
  <c r="Z7" i="94"/>
  <c r="X8" i="94"/>
  <c r="Y8" i="94"/>
  <c r="W8" i="94"/>
  <c r="Z8" i="94"/>
  <c r="X9" i="94"/>
  <c r="Y9" i="94"/>
  <c r="Z9" i="94"/>
  <c r="X10" i="94"/>
  <c r="Y10" i="94"/>
  <c r="W10" i="94"/>
  <c r="Z10" i="94"/>
  <c r="X11" i="94"/>
  <c r="Y11" i="94"/>
  <c r="Z11" i="94"/>
  <c r="X12" i="94"/>
  <c r="Y12" i="94"/>
  <c r="W12" i="94"/>
  <c r="Z12" i="94"/>
  <c r="X13" i="94"/>
  <c r="Y13" i="94"/>
  <c r="W13" i="94"/>
  <c r="Z13" i="94"/>
  <c r="X14" i="94"/>
  <c r="Y14" i="94"/>
  <c r="W14" i="94"/>
  <c r="Z14" i="94"/>
  <c r="X15" i="94"/>
  <c r="Y15" i="94"/>
  <c r="W15" i="94"/>
  <c r="Z15" i="94"/>
  <c r="X16" i="94"/>
  <c r="Y16" i="94"/>
  <c r="W16" i="94"/>
  <c r="Z16" i="94"/>
  <c r="X17" i="94"/>
  <c r="Y17" i="94"/>
  <c r="W17" i="94"/>
  <c r="Z17" i="94"/>
  <c r="X18" i="94"/>
  <c r="Y18" i="94"/>
  <c r="W18" i="94"/>
  <c r="Z18" i="94"/>
  <c r="X19" i="94"/>
  <c r="Y19" i="94"/>
  <c r="W19" i="94"/>
  <c r="Z19" i="94"/>
  <c r="X20" i="94"/>
  <c r="Y20" i="94"/>
  <c r="Z20" i="94"/>
  <c r="X21" i="94"/>
  <c r="Y21" i="94"/>
  <c r="W21" i="94"/>
  <c r="Z21" i="94"/>
  <c r="X22" i="94"/>
  <c r="Y22" i="94"/>
  <c r="W22" i="94"/>
  <c r="Z22" i="94"/>
  <c r="X23" i="94"/>
  <c r="Y23" i="94"/>
  <c r="W23" i="94"/>
  <c r="Z23" i="94"/>
  <c r="X24" i="94"/>
  <c r="Y24" i="94"/>
  <c r="Z24" i="94"/>
  <c r="X25" i="94"/>
  <c r="Y25" i="94"/>
  <c r="W25" i="94"/>
  <c r="Z25" i="94"/>
  <c r="X26" i="94"/>
  <c r="Y26" i="94"/>
  <c r="W26" i="94"/>
  <c r="Z26" i="94"/>
  <c r="X27" i="94"/>
  <c r="Y27" i="94"/>
  <c r="W27" i="94"/>
  <c r="Z27" i="94"/>
  <c r="X28" i="94"/>
  <c r="Y28" i="94"/>
  <c r="W28" i="94"/>
  <c r="Z28" i="94"/>
  <c r="X29" i="94"/>
  <c r="Y29" i="94"/>
  <c r="W29" i="94"/>
  <c r="Z29" i="94"/>
  <c r="X30" i="94"/>
  <c r="Y30" i="94"/>
  <c r="Z30" i="94"/>
  <c r="X31" i="94"/>
  <c r="Y31" i="94"/>
  <c r="W31" i="94"/>
  <c r="Z31" i="94"/>
  <c r="X32" i="94"/>
  <c r="Y32" i="94"/>
  <c r="W32" i="94"/>
  <c r="Z32" i="94"/>
  <c r="X33" i="94"/>
  <c r="Y33" i="94"/>
  <c r="W33" i="94"/>
  <c r="Z33" i="94"/>
  <c r="X34" i="94"/>
  <c r="Y34" i="94"/>
  <c r="W34" i="94"/>
  <c r="Z34" i="94"/>
  <c r="X35" i="94"/>
  <c r="Y35" i="94"/>
  <c r="W35" i="94"/>
  <c r="Z35" i="94"/>
  <c r="X36" i="94"/>
  <c r="Y36" i="94"/>
  <c r="W36" i="94"/>
  <c r="Z36" i="94"/>
  <c r="X37" i="94"/>
  <c r="Y37" i="94"/>
  <c r="W37" i="94"/>
  <c r="Z37" i="94"/>
  <c r="X38" i="94"/>
  <c r="Y38" i="94"/>
  <c r="W38" i="94"/>
  <c r="Z38" i="94"/>
  <c r="X39" i="94"/>
  <c r="Y39" i="94"/>
  <c r="W39" i="94"/>
  <c r="Z39" i="94"/>
  <c r="X40" i="94"/>
  <c r="Y40" i="94"/>
  <c r="W40" i="94"/>
  <c r="Z40" i="94"/>
  <c r="X41" i="94"/>
  <c r="Y41" i="94"/>
  <c r="W41" i="94"/>
  <c r="Z41" i="94"/>
  <c r="X42" i="94"/>
  <c r="Y42" i="94"/>
  <c r="W42" i="94"/>
  <c r="Z42" i="94"/>
  <c r="X43" i="94"/>
  <c r="Y43" i="94"/>
  <c r="W43" i="94"/>
  <c r="Z43" i="94"/>
  <c r="X44" i="94"/>
  <c r="Y44" i="94"/>
  <c r="W44" i="94"/>
  <c r="Z44" i="94"/>
  <c r="X45" i="94"/>
  <c r="Y45" i="94"/>
  <c r="Z45" i="94"/>
  <c r="X46" i="94"/>
  <c r="Y46" i="94"/>
  <c r="W46" i="94"/>
  <c r="Z46" i="94"/>
  <c r="X47" i="94"/>
  <c r="Y47" i="94"/>
  <c r="Z47" i="94"/>
  <c r="X48" i="94"/>
  <c r="Y48" i="94"/>
  <c r="W48" i="94"/>
  <c r="Z48" i="94"/>
  <c r="X49" i="94"/>
  <c r="Y49" i="94"/>
  <c r="W49" i="94"/>
  <c r="Z49" i="94"/>
  <c r="X50" i="94"/>
  <c r="Y50" i="94"/>
  <c r="W50" i="94"/>
  <c r="Z50" i="94"/>
  <c r="X51" i="94"/>
  <c r="Y51" i="94"/>
  <c r="W51" i="94"/>
  <c r="Z51" i="94"/>
  <c r="X52" i="94"/>
  <c r="Y52" i="94"/>
  <c r="W52" i="94"/>
  <c r="Z52" i="94"/>
  <c r="X53" i="94"/>
  <c r="Y53" i="94"/>
  <c r="Z53" i="94"/>
  <c r="X54" i="94"/>
  <c r="Y54" i="94"/>
  <c r="W54" i="94"/>
  <c r="Z54" i="94"/>
  <c r="X55" i="94"/>
  <c r="Y55" i="94"/>
  <c r="W55" i="94"/>
  <c r="Z55" i="94"/>
  <c r="X56" i="94"/>
  <c r="Y56" i="94"/>
  <c r="W56" i="94"/>
  <c r="Z56" i="94"/>
  <c r="X57" i="94"/>
  <c r="Y57" i="94"/>
  <c r="W57" i="94"/>
  <c r="Z57" i="94"/>
  <c r="X58" i="94"/>
  <c r="Y58" i="94"/>
  <c r="W58" i="94"/>
  <c r="Z58" i="94"/>
  <c r="X59" i="94"/>
  <c r="Y59" i="94"/>
  <c r="W59" i="94"/>
  <c r="Z59" i="94"/>
  <c r="X60" i="94"/>
  <c r="Y60" i="94"/>
  <c r="W60" i="94"/>
  <c r="Z60" i="94"/>
  <c r="X61" i="94"/>
  <c r="Y61" i="94"/>
  <c r="W61" i="94"/>
  <c r="Z61" i="94"/>
  <c r="X62" i="94"/>
  <c r="Y62" i="94"/>
  <c r="W62" i="94"/>
  <c r="Z62" i="94"/>
  <c r="X63" i="94"/>
  <c r="Y63" i="94"/>
  <c r="W63" i="94"/>
  <c r="Z63" i="94"/>
  <c r="X64" i="94"/>
  <c r="Y64" i="94"/>
  <c r="W64" i="94"/>
  <c r="Z64" i="94"/>
  <c r="X65" i="94"/>
  <c r="Y65" i="94"/>
  <c r="W65" i="94"/>
  <c r="Z65" i="94"/>
  <c r="X66" i="94"/>
  <c r="Y66" i="94"/>
  <c r="W66" i="94"/>
  <c r="Z66" i="94"/>
  <c r="X67" i="94"/>
  <c r="Y67" i="94"/>
  <c r="W67" i="94"/>
  <c r="Z67" i="94"/>
  <c r="X68" i="94"/>
  <c r="Y68" i="94"/>
  <c r="W68" i="94"/>
  <c r="Z68" i="94"/>
  <c r="X69" i="94"/>
  <c r="Y69" i="94"/>
  <c r="W69" i="94"/>
  <c r="Z69" i="94"/>
  <c r="X70" i="94"/>
  <c r="Y70" i="94"/>
  <c r="W70" i="94"/>
  <c r="Z70" i="94"/>
  <c r="X71" i="94"/>
  <c r="Y71" i="94"/>
  <c r="W71" i="94"/>
  <c r="Z71" i="94"/>
  <c r="X72" i="94"/>
  <c r="Y72" i="94"/>
  <c r="Z72" i="94"/>
  <c r="X73" i="94"/>
  <c r="Y73" i="94"/>
  <c r="W73" i="94"/>
  <c r="Z73" i="94"/>
  <c r="X74" i="94"/>
  <c r="Y74" i="94"/>
  <c r="W74" i="94"/>
  <c r="Z74" i="94"/>
  <c r="X75" i="94"/>
  <c r="Y75" i="94"/>
  <c r="W75" i="94"/>
  <c r="Z75" i="94"/>
  <c r="X76" i="94"/>
  <c r="Y76" i="94"/>
  <c r="W76" i="94"/>
  <c r="Z76" i="94"/>
  <c r="X77" i="94"/>
  <c r="Y77" i="94"/>
  <c r="Z77" i="94"/>
  <c r="X78" i="94"/>
  <c r="Y78" i="94"/>
  <c r="W78" i="94"/>
  <c r="Z78" i="94"/>
  <c r="X79" i="94"/>
  <c r="Y79" i="94"/>
  <c r="W79" i="94"/>
  <c r="Z79" i="94"/>
  <c r="X80" i="94"/>
  <c r="Y80" i="94"/>
  <c r="W80" i="94"/>
  <c r="Z80" i="94"/>
  <c r="X81" i="94"/>
  <c r="Y81" i="94"/>
  <c r="W81" i="94"/>
  <c r="Z81" i="94"/>
  <c r="X82" i="94"/>
  <c r="Y82" i="94"/>
  <c r="W82" i="94"/>
  <c r="Z82" i="94"/>
  <c r="X83" i="94"/>
  <c r="Y83" i="94"/>
  <c r="W83" i="94"/>
  <c r="Z83" i="94"/>
  <c r="X84" i="94"/>
  <c r="Y84" i="94"/>
  <c r="Z84" i="94"/>
  <c r="X85" i="94"/>
  <c r="Y85" i="94"/>
  <c r="W85" i="94"/>
  <c r="Z85" i="94"/>
  <c r="X86" i="94"/>
  <c r="Y86" i="94"/>
  <c r="W86" i="94"/>
  <c r="Z86" i="94"/>
  <c r="X87" i="94"/>
  <c r="Y87" i="94"/>
  <c r="W87" i="94"/>
  <c r="Z87" i="94"/>
  <c r="X88" i="94"/>
  <c r="Y88" i="94"/>
  <c r="W88" i="94"/>
  <c r="Z88" i="94"/>
  <c r="X89" i="94"/>
  <c r="Y89" i="94"/>
  <c r="W89" i="94"/>
  <c r="Z89" i="94"/>
  <c r="X90" i="94"/>
  <c r="Y90" i="94"/>
  <c r="W90" i="94"/>
  <c r="Z90" i="94"/>
  <c r="X91" i="94"/>
  <c r="Y91" i="94"/>
  <c r="W91" i="94"/>
  <c r="Z91" i="94"/>
  <c r="X92" i="94"/>
  <c r="Y92" i="94"/>
  <c r="W92" i="94"/>
  <c r="Z92" i="94"/>
  <c r="X93" i="94"/>
  <c r="Y93" i="94"/>
  <c r="Z93" i="94"/>
  <c r="X94" i="94"/>
  <c r="Y94" i="94"/>
  <c r="Z94" i="94"/>
  <c r="X95" i="94"/>
  <c r="Y95" i="94"/>
  <c r="W95" i="94"/>
  <c r="Z95" i="94"/>
  <c r="X96" i="94"/>
  <c r="Y96" i="94"/>
  <c r="W96" i="94"/>
  <c r="Z96" i="94"/>
  <c r="X97" i="94"/>
  <c r="Y97" i="94"/>
  <c r="W97" i="94"/>
  <c r="Z97" i="94"/>
  <c r="X98" i="94"/>
  <c r="Y98" i="94"/>
  <c r="W98" i="94"/>
  <c r="Z98" i="94"/>
  <c r="X99" i="94"/>
  <c r="Y99" i="94"/>
  <c r="W99" i="94"/>
  <c r="Z99" i="94"/>
  <c r="X100" i="94"/>
  <c r="Y100" i="94"/>
  <c r="W100" i="94"/>
  <c r="Z100" i="94"/>
  <c r="X101" i="94"/>
  <c r="Y101" i="94"/>
  <c r="W101" i="94"/>
  <c r="Z101" i="94"/>
  <c r="X102" i="94"/>
  <c r="Y102" i="94"/>
  <c r="W102" i="94"/>
  <c r="Z102" i="94"/>
  <c r="X103" i="94"/>
  <c r="Y103" i="94"/>
  <c r="W103" i="94"/>
  <c r="Z103" i="94"/>
  <c r="X104" i="94"/>
  <c r="Y104" i="94"/>
  <c r="Z104" i="94"/>
  <c r="X105" i="94"/>
  <c r="Y105" i="94"/>
  <c r="W105" i="94"/>
  <c r="Z105" i="94"/>
  <c r="X106" i="94"/>
  <c r="Y106" i="94"/>
  <c r="W106" i="94"/>
  <c r="Z106" i="94"/>
  <c r="X107" i="94"/>
  <c r="Y107" i="94"/>
  <c r="W107" i="94"/>
  <c r="Z107" i="94"/>
  <c r="X108" i="94"/>
  <c r="Y108" i="94"/>
  <c r="W108" i="94"/>
  <c r="Z108" i="94"/>
  <c r="X109" i="94"/>
  <c r="Y109" i="94"/>
  <c r="W109" i="94"/>
  <c r="Z109" i="94"/>
  <c r="X110" i="94"/>
  <c r="Y110" i="94"/>
  <c r="Z110" i="94"/>
  <c r="X111" i="94"/>
  <c r="Y111" i="94"/>
  <c r="W111" i="94"/>
  <c r="Z111" i="94"/>
  <c r="X112" i="94"/>
  <c r="Y112" i="94"/>
  <c r="W112" i="94"/>
  <c r="Z112" i="94"/>
  <c r="X113" i="94"/>
  <c r="Y113" i="94"/>
  <c r="Z113" i="94"/>
  <c r="X114" i="94"/>
  <c r="Y114" i="94"/>
  <c r="W114" i="94"/>
  <c r="Z114" i="94"/>
  <c r="X115" i="94"/>
  <c r="Y115" i="94"/>
  <c r="W115" i="94"/>
  <c r="Z115" i="94"/>
  <c r="X116" i="94"/>
  <c r="Y116" i="94"/>
  <c r="W116" i="94"/>
  <c r="Z116" i="94"/>
  <c r="X117" i="94"/>
  <c r="Y117" i="94"/>
  <c r="Z117" i="94"/>
  <c r="X118" i="94"/>
  <c r="Y118" i="94"/>
  <c r="W118" i="94"/>
  <c r="Z118" i="94"/>
  <c r="X119" i="94"/>
  <c r="Y119" i="94"/>
  <c r="Z119" i="94"/>
  <c r="X120" i="94"/>
  <c r="Y120" i="94"/>
  <c r="W120" i="94"/>
  <c r="Z120" i="94"/>
  <c r="X121" i="94"/>
  <c r="Y121" i="94"/>
  <c r="W121" i="94"/>
  <c r="Z121" i="94"/>
  <c r="X122" i="94"/>
  <c r="Y122" i="94"/>
  <c r="Z122" i="94"/>
  <c r="X123" i="94"/>
  <c r="Y123" i="94"/>
  <c r="W123" i="94"/>
  <c r="Z123" i="94"/>
  <c r="X124" i="94"/>
  <c r="Y124" i="94"/>
  <c r="W124" i="94"/>
  <c r="Z124" i="94"/>
  <c r="X125" i="94"/>
  <c r="Y125" i="94"/>
  <c r="W125" i="94"/>
  <c r="Z125" i="94"/>
  <c r="X126" i="94"/>
  <c r="Y126" i="94"/>
  <c r="W126" i="94"/>
  <c r="Z126" i="94"/>
  <c r="X127" i="94"/>
  <c r="Y127" i="94"/>
  <c r="Z127" i="94"/>
  <c r="X128" i="94"/>
  <c r="Y128" i="94"/>
  <c r="W128" i="94"/>
  <c r="Z128" i="94"/>
  <c r="X129" i="94"/>
  <c r="Y129" i="94"/>
  <c r="W129" i="94"/>
  <c r="Z129" i="94"/>
  <c r="X130" i="94"/>
  <c r="Y130" i="94"/>
  <c r="W130" i="94"/>
  <c r="Z130" i="94"/>
  <c r="X131" i="94"/>
  <c r="Y131" i="94"/>
  <c r="W131" i="94"/>
  <c r="Z131" i="94"/>
  <c r="X132" i="94"/>
  <c r="Y132" i="94"/>
  <c r="W132" i="94"/>
  <c r="Z132" i="94"/>
  <c r="X133" i="94"/>
  <c r="Y133" i="94"/>
  <c r="W133" i="94"/>
  <c r="Z133" i="94"/>
  <c r="X134" i="94"/>
  <c r="Y134" i="94"/>
  <c r="W134" i="94"/>
  <c r="Z134" i="94"/>
  <c r="X135" i="94"/>
  <c r="Y135" i="94"/>
  <c r="W135" i="94"/>
  <c r="Z135" i="94"/>
  <c r="X136" i="94"/>
  <c r="Y136" i="94"/>
  <c r="W136" i="94"/>
  <c r="Z136" i="94"/>
  <c r="X137" i="94"/>
  <c r="Y137" i="94"/>
  <c r="Z137" i="94"/>
  <c r="X138" i="94"/>
  <c r="Y138" i="94"/>
  <c r="W138" i="94"/>
  <c r="Z138" i="94"/>
  <c r="X139" i="94"/>
  <c r="Y139" i="94"/>
  <c r="W139" i="94"/>
  <c r="Z139" i="94"/>
  <c r="X140" i="94"/>
  <c r="Y140" i="94"/>
  <c r="W140" i="94"/>
  <c r="Z140" i="94"/>
  <c r="X141" i="94"/>
  <c r="Y141" i="94"/>
  <c r="W141" i="94"/>
  <c r="Z141" i="94"/>
  <c r="X142" i="94"/>
  <c r="Y142" i="94"/>
  <c r="W142" i="94"/>
  <c r="Z142" i="94"/>
  <c r="X143" i="94"/>
  <c r="Y143" i="94"/>
  <c r="W143" i="94"/>
  <c r="Z143" i="94"/>
  <c r="X144" i="94"/>
  <c r="Y144" i="94"/>
  <c r="W144" i="94"/>
  <c r="Z144" i="94"/>
  <c r="X145" i="94"/>
  <c r="Y145" i="94"/>
  <c r="W145" i="94"/>
  <c r="Z145" i="94"/>
  <c r="X146" i="94"/>
  <c r="Y146" i="94"/>
  <c r="W146" i="94"/>
  <c r="Z146" i="94"/>
  <c r="X147" i="94"/>
  <c r="Y147" i="94"/>
  <c r="W147" i="94"/>
  <c r="Z147" i="94"/>
  <c r="X148" i="94"/>
  <c r="Y148" i="94"/>
  <c r="W148" i="94"/>
  <c r="Z148" i="94"/>
  <c r="X149" i="94"/>
  <c r="Y149" i="94"/>
  <c r="Z149" i="94"/>
  <c r="X150" i="94"/>
  <c r="Y150" i="94"/>
  <c r="W150" i="94"/>
  <c r="Z150" i="94"/>
  <c r="X151" i="94"/>
  <c r="Y151" i="94"/>
  <c r="Z151" i="94"/>
  <c r="X152" i="94"/>
  <c r="Y152" i="94"/>
  <c r="W152" i="94"/>
  <c r="Z152" i="94"/>
  <c r="X153" i="94"/>
  <c r="Y153" i="94"/>
  <c r="Z153" i="94"/>
  <c r="X154" i="94"/>
  <c r="Y154" i="94"/>
  <c r="W154" i="94"/>
  <c r="Z154" i="94"/>
  <c r="X155" i="94"/>
  <c r="Y155" i="94"/>
  <c r="W155" i="94"/>
  <c r="Z155" i="94"/>
  <c r="X156" i="94"/>
  <c r="Y156" i="94"/>
  <c r="W156" i="94"/>
  <c r="Z156" i="94"/>
  <c r="X157" i="94"/>
  <c r="Y157" i="94"/>
  <c r="W157" i="94"/>
  <c r="Z157" i="94"/>
  <c r="X158" i="94"/>
  <c r="Y158" i="94"/>
  <c r="Z158" i="94"/>
  <c r="X159" i="94"/>
  <c r="Y159" i="94"/>
  <c r="W159" i="94"/>
  <c r="Z159" i="94"/>
  <c r="X160" i="94"/>
  <c r="Y160" i="94"/>
  <c r="Z160" i="94"/>
  <c r="X161" i="94"/>
  <c r="Y161" i="94"/>
  <c r="W161" i="94"/>
  <c r="Z161" i="94"/>
  <c r="X162" i="94"/>
  <c r="Y162" i="94"/>
  <c r="W162" i="94"/>
  <c r="Z162" i="94"/>
  <c r="X163" i="94"/>
  <c r="Y163" i="94"/>
  <c r="Z163" i="94"/>
  <c r="X164" i="94"/>
  <c r="Y164" i="94"/>
  <c r="Z164" i="94"/>
  <c r="X165" i="94"/>
  <c r="Y165" i="94"/>
  <c r="Z165" i="94"/>
  <c r="X166" i="94"/>
  <c r="Y166" i="94"/>
  <c r="W166" i="94"/>
  <c r="Z166" i="94"/>
  <c r="X167" i="94"/>
  <c r="Y167" i="94"/>
  <c r="Z167" i="94"/>
  <c r="X168" i="94"/>
  <c r="Y168" i="94"/>
  <c r="Z168" i="94"/>
  <c r="X169" i="94"/>
  <c r="Y169" i="94"/>
  <c r="W169" i="94"/>
  <c r="Z169" i="94"/>
  <c r="X170" i="94"/>
  <c r="Y170" i="94"/>
  <c r="W170" i="94"/>
  <c r="Z170" i="94"/>
  <c r="X171" i="94"/>
  <c r="Y171" i="94"/>
  <c r="W171" i="94"/>
  <c r="Z171" i="94"/>
  <c r="X172" i="94"/>
  <c r="Y172" i="94"/>
  <c r="W172" i="94"/>
  <c r="Z172" i="94"/>
  <c r="X173" i="94"/>
  <c r="Y173" i="94"/>
  <c r="W173" i="94"/>
  <c r="Z173" i="94"/>
  <c r="X174" i="94"/>
  <c r="Y174" i="94"/>
  <c r="W174" i="94"/>
  <c r="Z174" i="94"/>
  <c r="X175" i="94"/>
  <c r="Y175" i="94"/>
  <c r="W175" i="94"/>
  <c r="Z175" i="94"/>
  <c r="X176" i="94"/>
  <c r="Y176" i="94"/>
  <c r="W176" i="94"/>
  <c r="Z176" i="94"/>
  <c r="X177" i="94"/>
  <c r="Y177" i="94"/>
  <c r="Z177" i="94"/>
  <c r="X178" i="94"/>
  <c r="Y178" i="94"/>
  <c r="W178" i="94"/>
  <c r="Z178" i="94"/>
  <c r="X179" i="94"/>
  <c r="Y179" i="94"/>
  <c r="W179" i="94"/>
  <c r="Z179" i="94"/>
  <c r="X180" i="94"/>
  <c r="Y180" i="94"/>
  <c r="W180" i="94"/>
  <c r="Z180" i="94"/>
  <c r="X181" i="94"/>
  <c r="Y181" i="94"/>
  <c r="W181" i="94"/>
  <c r="Z181" i="94"/>
  <c r="X182" i="94"/>
  <c r="Y182" i="94"/>
  <c r="W182" i="94"/>
  <c r="Z182" i="94"/>
  <c r="X183" i="94"/>
  <c r="Y183" i="94"/>
  <c r="Z183" i="94"/>
  <c r="X184" i="94"/>
  <c r="Y184" i="94"/>
  <c r="Z184" i="94"/>
  <c r="X185" i="94"/>
  <c r="Y185" i="94"/>
  <c r="W185" i="94"/>
  <c r="Z185" i="94"/>
  <c r="X186" i="94"/>
  <c r="Y186" i="94"/>
  <c r="W186" i="94"/>
  <c r="Z186" i="94"/>
  <c r="X187" i="94"/>
  <c r="Y187" i="94"/>
  <c r="W187" i="94"/>
  <c r="Z187" i="94"/>
  <c r="X188" i="94"/>
  <c r="Y188" i="94"/>
  <c r="W188" i="94"/>
  <c r="Z188" i="94"/>
  <c r="X189" i="94"/>
  <c r="Y189" i="94"/>
  <c r="W189" i="94"/>
  <c r="Z189" i="94"/>
  <c r="X190" i="94"/>
  <c r="Y190" i="94"/>
  <c r="W190" i="94"/>
  <c r="Z190" i="94"/>
  <c r="X191" i="94"/>
  <c r="Y191" i="94"/>
  <c r="W191" i="94"/>
  <c r="Z191" i="94"/>
  <c r="X192" i="94"/>
  <c r="Y192" i="94"/>
  <c r="W192" i="94"/>
  <c r="Z192" i="94"/>
  <c r="X193" i="94"/>
  <c r="Y193" i="94"/>
  <c r="W193" i="94"/>
  <c r="Z193" i="94"/>
  <c r="X194" i="94"/>
  <c r="Y194" i="94"/>
  <c r="W194" i="94"/>
  <c r="Z194" i="94"/>
  <c r="X195" i="94"/>
  <c r="Y195" i="94"/>
  <c r="W195" i="94"/>
  <c r="Z195" i="94"/>
  <c r="X196" i="94"/>
  <c r="Y196" i="94"/>
  <c r="W196" i="94"/>
  <c r="Z196" i="94"/>
  <c r="AA197" i="94"/>
  <c r="AP196" i="94"/>
  <c r="AN196" i="94"/>
  <c r="V196" i="94"/>
  <c r="AI196" i="94"/>
  <c r="AA196" i="94"/>
  <c r="AP195" i="94"/>
  <c r="AN195" i="94"/>
  <c r="V195" i="94"/>
  <c r="AI195" i="94"/>
  <c r="AA195" i="94"/>
  <c r="AP194" i="94"/>
  <c r="AN194" i="94"/>
  <c r="V194" i="94"/>
  <c r="AI194" i="94"/>
  <c r="AA194" i="94"/>
  <c r="AP193" i="94"/>
  <c r="AN193" i="94"/>
  <c r="V193" i="94"/>
  <c r="AI193" i="94"/>
  <c r="AA193" i="94"/>
  <c r="AP192" i="94"/>
  <c r="AN192" i="94"/>
  <c r="V192" i="94"/>
  <c r="AI192" i="94"/>
  <c r="AA192" i="94"/>
  <c r="AP191" i="94"/>
  <c r="AN191" i="94"/>
  <c r="V191" i="94"/>
  <c r="AI191" i="94"/>
  <c r="AA191" i="94"/>
  <c r="AP190" i="94"/>
  <c r="AN190" i="94"/>
  <c r="V190" i="94"/>
  <c r="AI190" i="94"/>
  <c r="AA190" i="94"/>
  <c r="AP189" i="94"/>
  <c r="AN189" i="94"/>
  <c r="V189" i="94"/>
  <c r="AI189" i="94"/>
  <c r="AA189" i="94"/>
  <c r="AP188" i="94"/>
  <c r="AN188" i="94"/>
  <c r="V188" i="94"/>
  <c r="AI188" i="94"/>
  <c r="AA188" i="94"/>
  <c r="AP187" i="94"/>
  <c r="AN187" i="94"/>
  <c r="V187" i="94"/>
  <c r="AI187" i="94"/>
  <c r="AA187" i="94"/>
  <c r="AP186" i="94"/>
  <c r="AN186" i="94"/>
  <c r="V186" i="94"/>
  <c r="AI186" i="94"/>
  <c r="AA186" i="94"/>
  <c r="AP185" i="94"/>
  <c r="AN185" i="94"/>
  <c r="V185" i="94"/>
  <c r="AI185" i="94"/>
  <c r="AA185" i="94"/>
  <c r="AP184" i="94"/>
  <c r="AN184" i="94"/>
  <c r="V184" i="94"/>
  <c r="AI184" i="94"/>
  <c r="AA184" i="94"/>
  <c r="W184" i="94"/>
  <c r="AP183" i="94"/>
  <c r="AN183" i="94"/>
  <c r="V183" i="94"/>
  <c r="AI183" i="94"/>
  <c r="AA183" i="94"/>
  <c r="W183" i="94"/>
  <c r="AP182" i="94"/>
  <c r="AN182" i="94"/>
  <c r="V182" i="94"/>
  <c r="AI182" i="94"/>
  <c r="AA182" i="94"/>
  <c r="AP181" i="94"/>
  <c r="AN181" i="94"/>
  <c r="V181" i="94"/>
  <c r="AI181" i="94"/>
  <c r="AA181" i="94"/>
  <c r="AP180" i="94"/>
  <c r="AN180" i="94"/>
  <c r="V180" i="94"/>
  <c r="AI180" i="94"/>
  <c r="AA180" i="94"/>
  <c r="AP179" i="94"/>
  <c r="AN179" i="94"/>
  <c r="V179" i="94"/>
  <c r="AI179" i="94"/>
  <c r="AA179" i="94"/>
  <c r="AP178" i="94"/>
  <c r="AN178" i="94"/>
  <c r="V178" i="94"/>
  <c r="AI178" i="94"/>
  <c r="AA178" i="94"/>
  <c r="AP177" i="94"/>
  <c r="AN177" i="94"/>
  <c r="V177" i="94"/>
  <c r="AI177" i="94"/>
  <c r="AA177" i="94"/>
  <c r="W177" i="94"/>
  <c r="AP176" i="94"/>
  <c r="AN176" i="94"/>
  <c r="V176" i="94"/>
  <c r="AI176" i="94"/>
  <c r="AA176" i="94"/>
  <c r="AP175" i="94"/>
  <c r="AN175" i="94"/>
  <c r="V175" i="94"/>
  <c r="AI175" i="94"/>
  <c r="AA175" i="94"/>
  <c r="AP174" i="94"/>
  <c r="AN174" i="94"/>
  <c r="V174" i="94"/>
  <c r="AI174" i="94"/>
  <c r="AA174" i="94"/>
  <c r="AP173" i="94"/>
  <c r="AN173" i="94"/>
  <c r="V173" i="94"/>
  <c r="AI173" i="94"/>
  <c r="AA173" i="94"/>
  <c r="AP172" i="94"/>
  <c r="AN172" i="94"/>
  <c r="V172" i="94"/>
  <c r="AI172" i="94"/>
  <c r="AA172" i="94"/>
  <c r="AP171" i="94"/>
  <c r="AN171" i="94"/>
  <c r="V171" i="94"/>
  <c r="AI171" i="94"/>
  <c r="AA171" i="94"/>
  <c r="AP170" i="94"/>
  <c r="AN170" i="94"/>
  <c r="V170" i="94"/>
  <c r="AI170" i="94"/>
  <c r="AA170" i="94"/>
  <c r="AP169" i="94"/>
  <c r="AN169" i="94"/>
  <c r="V169" i="94"/>
  <c r="AI169" i="94"/>
  <c r="AA169" i="94"/>
  <c r="AP168" i="94"/>
  <c r="AN168" i="94"/>
  <c r="V168" i="94"/>
  <c r="AI168" i="94"/>
  <c r="AA168" i="94"/>
  <c r="W168" i="94"/>
  <c r="AP167" i="94"/>
  <c r="AN167" i="94"/>
  <c r="V167" i="94"/>
  <c r="AI167" i="94"/>
  <c r="AA167" i="94"/>
  <c r="W167" i="94"/>
  <c r="AP166" i="94"/>
  <c r="AN166" i="94"/>
  <c r="V166" i="94"/>
  <c r="AI166" i="94"/>
  <c r="AA166" i="94"/>
  <c r="V52" i="94"/>
  <c r="AP165" i="94"/>
  <c r="V38" i="94"/>
  <c r="AN165" i="94"/>
  <c r="V165" i="94"/>
  <c r="AI165" i="94"/>
  <c r="AA165" i="94"/>
  <c r="W165" i="94"/>
  <c r="AP164" i="94"/>
  <c r="AN164" i="94"/>
  <c r="V164" i="94"/>
  <c r="AI164" i="94"/>
  <c r="AA164" i="94"/>
  <c r="W164" i="94"/>
  <c r="V14" i="94"/>
  <c r="AP163" i="94"/>
  <c r="V33" i="94"/>
  <c r="AN163" i="94"/>
  <c r="V163" i="94"/>
  <c r="AI163" i="94"/>
  <c r="AA163" i="94"/>
  <c r="W163" i="94"/>
  <c r="V130" i="94"/>
  <c r="AP162" i="94"/>
  <c r="V39" i="94"/>
  <c r="AN162" i="94"/>
  <c r="V162" i="94"/>
  <c r="AI162" i="94"/>
  <c r="AA162" i="94"/>
  <c r="V85" i="94"/>
  <c r="AP161" i="94"/>
  <c r="V62" i="94"/>
  <c r="AN161" i="94"/>
  <c r="V161" i="94"/>
  <c r="AI161" i="94"/>
  <c r="AA161" i="94"/>
  <c r="V64" i="94"/>
  <c r="AP160" i="94"/>
  <c r="V60" i="94"/>
  <c r="AN160" i="94"/>
  <c r="V160" i="94"/>
  <c r="AI160" i="94"/>
  <c r="AA160" i="94"/>
  <c r="W160" i="94"/>
  <c r="V134" i="94"/>
  <c r="AP159" i="94"/>
  <c r="V10" i="94"/>
  <c r="AN159" i="94"/>
  <c r="V159" i="94"/>
  <c r="AI159" i="94"/>
  <c r="AA159" i="94"/>
  <c r="AP158" i="94"/>
  <c r="AN158" i="94"/>
  <c r="V158" i="94"/>
  <c r="AI158" i="94"/>
  <c r="AA158" i="94"/>
  <c r="W158" i="94"/>
  <c r="AP157" i="94"/>
  <c r="V125" i="94"/>
  <c r="AN157" i="94"/>
  <c r="V157" i="94"/>
  <c r="AI157" i="94"/>
  <c r="AA157" i="94"/>
  <c r="V69" i="94"/>
  <c r="AP156" i="94"/>
  <c r="V102" i="94"/>
  <c r="AN156" i="94"/>
  <c r="V156" i="94"/>
  <c r="AI156" i="94"/>
  <c r="AA156" i="94"/>
  <c r="V129" i="94"/>
  <c r="AP155" i="94"/>
  <c r="V132" i="94"/>
  <c r="AN155" i="94"/>
  <c r="V155" i="94"/>
  <c r="AI155" i="94"/>
  <c r="AA155" i="94"/>
  <c r="AP154" i="94"/>
  <c r="AN154" i="94"/>
  <c r="V154" i="94"/>
  <c r="AI154" i="94"/>
  <c r="AA154" i="94"/>
  <c r="V51" i="94"/>
  <c r="AP153" i="94"/>
  <c r="V74" i="94"/>
  <c r="AN153" i="94"/>
  <c r="V153" i="94"/>
  <c r="AI153" i="94"/>
  <c r="AA153" i="94"/>
  <c r="W153" i="94"/>
  <c r="V15" i="94"/>
  <c r="AP152" i="94"/>
  <c r="V75" i="94"/>
  <c r="AN152" i="94"/>
  <c r="V152" i="94"/>
  <c r="AI152" i="94"/>
  <c r="AA152" i="94"/>
  <c r="V65" i="94"/>
  <c r="AP151" i="94"/>
  <c r="AN151" i="94"/>
  <c r="V151" i="94"/>
  <c r="AI151" i="94"/>
  <c r="AA151" i="94"/>
  <c r="W151" i="94"/>
  <c r="V80" i="94"/>
  <c r="AP150" i="94"/>
  <c r="V114" i="94"/>
  <c r="AN150" i="94"/>
  <c r="V150" i="94"/>
  <c r="AI150" i="94"/>
  <c r="AA150" i="94"/>
  <c r="V106" i="94"/>
  <c r="AP149" i="94"/>
  <c r="V44" i="94"/>
  <c r="AN149" i="94"/>
  <c r="V149" i="94"/>
  <c r="AI149" i="94"/>
  <c r="AA149" i="94"/>
  <c r="W149" i="94"/>
  <c r="AP148" i="94"/>
  <c r="V139" i="94"/>
  <c r="AN148" i="94"/>
  <c r="V148" i="94"/>
  <c r="AI148" i="94"/>
  <c r="AA148" i="94"/>
  <c r="V36" i="94"/>
  <c r="AP147" i="94"/>
  <c r="V124" i="94"/>
  <c r="AN147" i="94"/>
  <c r="V147" i="94"/>
  <c r="AI147" i="94"/>
  <c r="AA147" i="94"/>
  <c r="V143" i="94"/>
  <c r="AP146" i="94"/>
  <c r="V59" i="94"/>
  <c r="AN146" i="94"/>
  <c r="V146" i="94"/>
  <c r="AI146" i="94"/>
  <c r="AA146" i="94"/>
  <c r="V40" i="94"/>
  <c r="AP145" i="94"/>
  <c r="V101" i="94"/>
  <c r="AN145" i="94"/>
  <c r="V145" i="94"/>
  <c r="AI145" i="94"/>
  <c r="AA145" i="94"/>
  <c r="AP144" i="94"/>
  <c r="V43" i="94"/>
  <c r="AN144" i="94"/>
  <c r="V144" i="94"/>
  <c r="AI144" i="94"/>
  <c r="AA144" i="94"/>
  <c r="AP143" i="94"/>
  <c r="V133" i="94"/>
  <c r="AN143" i="94"/>
  <c r="AI143" i="94"/>
  <c r="AA143" i="94"/>
  <c r="AP142" i="94"/>
  <c r="V92" i="94"/>
  <c r="AN142" i="94"/>
  <c r="V142" i="94"/>
  <c r="AI142" i="94"/>
  <c r="AA142" i="94"/>
  <c r="V89" i="94"/>
  <c r="AP141" i="94"/>
  <c r="V111" i="94"/>
  <c r="AN141" i="94"/>
  <c r="V141" i="94"/>
  <c r="AI141" i="94"/>
  <c r="AA141" i="94"/>
  <c r="V87" i="94"/>
  <c r="AP140" i="94"/>
  <c r="V128" i="94"/>
  <c r="AN140" i="94"/>
  <c r="V140" i="94"/>
  <c r="AI140" i="94"/>
  <c r="AA140" i="94"/>
  <c r="V79" i="94"/>
  <c r="AP139" i="94"/>
  <c r="V108" i="94"/>
  <c r="AN139" i="94"/>
  <c r="AI139" i="94"/>
  <c r="AA139" i="94"/>
  <c r="AP138" i="94"/>
  <c r="V35" i="94"/>
  <c r="AN138" i="94"/>
  <c r="V138" i="94"/>
  <c r="AI138" i="94"/>
  <c r="AA138" i="94"/>
  <c r="V105" i="94"/>
  <c r="AP137" i="94"/>
  <c r="AN137" i="94"/>
  <c r="V137" i="94"/>
  <c r="AI137" i="94"/>
  <c r="AA137" i="94"/>
  <c r="W137" i="94"/>
  <c r="V61" i="94"/>
  <c r="AP136" i="94"/>
  <c r="AN136" i="94"/>
  <c r="V136" i="94"/>
  <c r="AI136" i="94"/>
  <c r="AA136" i="94"/>
  <c r="V71" i="94"/>
  <c r="AP135" i="94"/>
  <c r="V47" i="94"/>
  <c r="AN135" i="94"/>
  <c r="V135" i="94"/>
  <c r="AI135" i="94"/>
  <c r="AA135" i="94"/>
  <c r="V22" i="94"/>
  <c r="AP134" i="94"/>
  <c r="V32" i="94"/>
  <c r="AN134" i="94"/>
  <c r="AI134" i="94"/>
  <c r="AA134" i="94"/>
  <c r="V50" i="94"/>
  <c r="AP133" i="94"/>
  <c r="V19" i="94"/>
  <c r="AN133" i="94"/>
  <c r="AI133" i="94"/>
  <c r="AA133" i="94"/>
  <c r="V48" i="94"/>
  <c r="AP132" i="94"/>
  <c r="AN132" i="94"/>
  <c r="AI132" i="94"/>
  <c r="AA132" i="94"/>
  <c r="V99" i="94"/>
  <c r="AP131" i="94"/>
  <c r="V107" i="94"/>
  <c r="AN131" i="94"/>
  <c r="V131" i="94"/>
  <c r="AI131" i="94"/>
  <c r="AA131" i="94"/>
  <c r="V31" i="94"/>
  <c r="AP130" i="94"/>
  <c r="AN130" i="94"/>
  <c r="AI130" i="94"/>
  <c r="AA130" i="94"/>
  <c r="V112" i="94"/>
  <c r="AP129" i="94"/>
  <c r="V98" i="94"/>
  <c r="AN129" i="94"/>
  <c r="AI129" i="94"/>
  <c r="AA129" i="94"/>
  <c r="AP128" i="94"/>
  <c r="V34" i="94"/>
  <c r="AN128" i="94"/>
  <c r="AI128" i="94"/>
  <c r="AA128" i="94"/>
  <c r="V86" i="94"/>
  <c r="AP127" i="94"/>
  <c r="V53" i="94"/>
  <c r="AN127" i="94"/>
  <c r="V127" i="94"/>
  <c r="AI127" i="94"/>
  <c r="AA127" i="94"/>
  <c r="W127" i="94"/>
  <c r="V95" i="94"/>
  <c r="AP126" i="94"/>
  <c r="AN126" i="94"/>
  <c r="V126" i="94"/>
  <c r="AI126" i="94"/>
  <c r="AA126" i="94"/>
  <c r="V115" i="94"/>
  <c r="AP125" i="94"/>
  <c r="V24" i="94"/>
  <c r="AN125" i="94"/>
  <c r="AI125" i="94"/>
  <c r="AA125" i="94"/>
  <c r="V120" i="94"/>
  <c r="AP124" i="94"/>
  <c r="AN124" i="94"/>
  <c r="AI124" i="94"/>
  <c r="AA124" i="94"/>
  <c r="V12" i="94"/>
  <c r="AP123" i="94"/>
  <c r="AN123" i="94"/>
  <c r="V123" i="94"/>
  <c r="AI123" i="94"/>
  <c r="AA123" i="94"/>
  <c r="V13" i="94"/>
  <c r="AP122" i="94"/>
  <c r="AN122" i="94"/>
  <c r="V122" i="94"/>
  <c r="AI122" i="94"/>
  <c r="AA122" i="94"/>
  <c r="W122" i="94"/>
  <c r="AP121" i="94"/>
  <c r="V67" i="94"/>
  <c r="AN121" i="94"/>
  <c r="V121" i="94"/>
  <c r="AI121" i="94"/>
  <c r="AA121" i="94"/>
  <c r="AP120" i="94"/>
  <c r="V81" i="94"/>
  <c r="AN120" i="94"/>
  <c r="AI120" i="94"/>
  <c r="AA120" i="94"/>
  <c r="AP119" i="94"/>
  <c r="AN119" i="94"/>
  <c r="V119" i="94"/>
  <c r="AI119" i="94"/>
  <c r="AA119" i="94"/>
  <c r="W119" i="94"/>
  <c r="V109" i="94"/>
  <c r="AP118" i="94"/>
  <c r="V76" i="94"/>
  <c r="AN118" i="94"/>
  <c r="V118" i="94"/>
  <c r="AI118" i="94"/>
  <c r="AA118" i="94"/>
  <c r="AP117" i="94"/>
  <c r="V49" i="94"/>
  <c r="AN117" i="94"/>
  <c r="V117" i="94"/>
  <c r="AI117" i="94"/>
  <c r="AA117" i="94"/>
  <c r="W117" i="94"/>
  <c r="V27" i="94"/>
  <c r="AP116" i="94"/>
  <c r="V70" i="94"/>
  <c r="AN116" i="94"/>
  <c r="V116" i="94"/>
  <c r="AI116" i="94"/>
  <c r="AA116" i="94"/>
  <c r="AP115" i="94"/>
  <c r="V66" i="94"/>
  <c r="AN115" i="94"/>
  <c r="AI115" i="94"/>
  <c r="AA115" i="94"/>
  <c r="V91" i="94"/>
  <c r="AP114" i="94"/>
  <c r="V25" i="94"/>
  <c r="AN114" i="94"/>
  <c r="AI114" i="94"/>
  <c r="AA114" i="94"/>
  <c r="V96" i="94"/>
  <c r="AP113" i="94"/>
  <c r="AN113" i="94"/>
  <c r="V113" i="94"/>
  <c r="AI113" i="94"/>
  <c r="AA113" i="94"/>
  <c r="W113" i="94"/>
  <c r="V90" i="94"/>
  <c r="AP112" i="94"/>
  <c r="AN112" i="94"/>
  <c r="AI112" i="94"/>
  <c r="AA112" i="94"/>
  <c r="AP111" i="94"/>
  <c r="AN111" i="94"/>
  <c r="AI111" i="94"/>
  <c r="AA111" i="94"/>
  <c r="AP110" i="94"/>
  <c r="AN110" i="94"/>
  <c r="V110" i="94"/>
  <c r="AI110" i="94"/>
  <c r="AA110" i="94"/>
  <c r="W110" i="94"/>
  <c r="V21" i="94"/>
  <c r="AP109" i="94"/>
  <c r="V103" i="94"/>
  <c r="AN109" i="94"/>
  <c r="AI109" i="94"/>
  <c r="AA109" i="94"/>
  <c r="V46" i="94"/>
  <c r="AP108" i="94"/>
  <c r="AN108" i="94"/>
  <c r="AI108" i="94"/>
  <c r="AA108" i="94"/>
  <c r="AP107" i="94"/>
  <c r="V26" i="94"/>
  <c r="AN107" i="94"/>
  <c r="AI107" i="94"/>
  <c r="AA107" i="94"/>
  <c r="AP106" i="94"/>
  <c r="AN106" i="94"/>
  <c r="AI106" i="94"/>
  <c r="AA106" i="94"/>
  <c r="V68" i="94"/>
  <c r="AP105" i="94"/>
  <c r="V63" i="94"/>
  <c r="AN105" i="94"/>
  <c r="AI105" i="94"/>
  <c r="AA105" i="94"/>
  <c r="V37" i="94"/>
  <c r="AP104" i="94"/>
  <c r="AN104" i="94"/>
  <c r="V104" i="94"/>
  <c r="AI104" i="94"/>
  <c r="AA104" i="94"/>
  <c r="W104" i="94"/>
  <c r="V17" i="94"/>
  <c r="AP103" i="94"/>
  <c r="V28" i="94"/>
  <c r="AN103" i="94"/>
  <c r="AI103" i="94"/>
  <c r="AA103" i="94"/>
  <c r="V58" i="94"/>
  <c r="AP102" i="94"/>
  <c r="V41" i="94"/>
  <c r="AN102" i="94"/>
  <c r="AI102" i="94"/>
  <c r="AA102" i="94"/>
  <c r="V18" i="94"/>
  <c r="AP101" i="94"/>
  <c r="AN101" i="94"/>
  <c r="AI101" i="94"/>
  <c r="AA101" i="94"/>
  <c r="V29" i="94"/>
  <c r="AP100" i="94"/>
  <c r="V73" i="94"/>
  <c r="AN100" i="94"/>
  <c r="V100" i="94"/>
  <c r="AI100" i="94"/>
  <c r="AA100" i="94"/>
  <c r="V42" i="94"/>
  <c r="AP99" i="94"/>
  <c r="AN99" i="94"/>
  <c r="AI99" i="94"/>
  <c r="AA99" i="94"/>
  <c r="V7" i="94"/>
  <c r="AP98" i="94"/>
  <c r="V78" i="94"/>
  <c r="AN98" i="94"/>
  <c r="AI98" i="94"/>
  <c r="AA98" i="94"/>
  <c r="AP97" i="94"/>
  <c r="V8" i="94"/>
  <c r="AN97" i="94"/>
  <c r="V97" i="94"/>
  <c r="AI97" i="94"/>
  <c r="AA97" i="94"/>
  <c r="V55" i="94"/>
  <c r="AP96" i="94"/>
  <c r="V83" i="94"/>
  <c r="AN96" i="94"/>
  <c r="AI96" i="94"/>
  <c r="AA96" i="94"/>
  <c r="AP95" i="94"/>
  <c r="V54" i="94"/>
  <c r="AN95" i="94"/>
  <c r="AI95" i="94"/>
  <c r="AA95" i="94"/>
  <c r="AP94" i="94"/>
  <c r="AN94" i="94"/>
  <c r="V94" i="94"/>
  <c r="AI94" i="94"/>
  <c r="AA94" i="94"/>
  <c r="W94" i="94"/>
  <c r="AP93" i="94"/>
  <c r="AN93" i="94"/>
  <c r="V93" i="94"/>
  <c r="AI93" i="94"/>
  <c r="AA93" i="94"/>
  <c r="W93" i="94"/>
  <c r="AP92" i="94"/>
  <c r="AN92" i="94"/>
  <c r="AI92" i="94"/>
  <c r="AA92" i="94"/>
  <c r="AP91" i="94"/>
  <c r="AN91" i="94"/>
  <c r="AI91" i="94"/>
  <c r="AA91" i="94"/>
  <c r="V57" i="94"/>
  <c r="AP90" i="94"/>
  <c r="V23" i="94"/>
  <c r="AN90" i="94"/>
  <c r="AI90" i="94"/>
  <c r="AA90" i="94"/>
  <c r="V88" i="94"/>
  <c r="AP89" i="94"/>
  <c r="AN89" i="94"/>
  <c r="AI89" i="94"/>
  <c r="AA89" i="94"/>
  <c r="V56" i="94"/>
  <c r="AP88" i="94"/>
  <c r="AN88" i="94"/>
  <c r="AI88" i="94"/>
  <c r="AA88" i="94"/>
  <c r="V16" i="94"/>
  <c r="AP87" i="94"/>
  <c r="AN87" i="94"/>
  <c r="AI87" i="94"/>
  <c r="AA87" i="94"/>
  <c r="AP86" i="94"/>
  <c r="V82" i="94"/>
  <c r="AN86" i="94"/>
  <c r="AI86" i="94"/>
  <c r="AA86" i="94"/>
  <c r="AP85" i="94"/>
  <c r="AN85" i="94"/>
  <c r="AI85" i="94"/>
  <c r="AA85" i="94"/>
  <c r="AP84" i="94"/>
  <c r="AN84" i="94"/>
  <c r="V84" i="94"/>
  <c r="AI84" i="94"/>
  <c r="AA84" i="94"/>
  <c r="W84" i="94"/>
  <c r="AP83" i="94"/>
  <c r="AN83" i="94"/>
  <c r="AI83" i="94"/>
  <c r="AA83" i="94"/>
  <c r="AP82" i="94"/>
  <c r="AN82" i="94"/>
  <c r="AI82" i="94"/>
  <c r="AA82" i="94"/>
  <c r="AP81" i="94"/>
  <c r="AN81" i="94"/>
  <c r="AI81" i="94"/>
  <c r="AA81" i="94"/>
  <c r="AP80" i="94"/>
  <c r="AN80" i="94"/>
  <c r="AI80" i="94"/>
  <c r="AA80" i="94"/>
  <c r="AP79" i="94"/>
  <c r="AN79" i="94"/>
  <c r="AI79" i="94"/>
  <c r="AA79" i="94"/>
  <c r="AP78" i="94"/>
  <c r="AN78" i="94"/>
  <c r="AI78" i="94"/>
  <c r="AA78" i="94"/>
  <c r="AP77" i="94"/>
  <c r="AN77" i="94"/>
  <c r="V77" i="94"/>
  <c r="AI77" i="94"/>
  <c r="AA77" i="94"/>
  <c r="W77" i="94"/>
  <c r="AP76" i="94"/>
  <c r="AN76" i="94"/>
  <c r="AI76" i="94"/>
  <c r="AA76" i="94"/>
  <c r="AP75" i="94"/>
  <c r="AN75" i="94"/>
  <c r="AI75" i="94"/>
  <c r="AA75" i="94"/>
  <c r="AP74" i="94"/>
  <c r="AN74" i="94"/>
  <c r="AI74" i="94"/>
  <c r="AA74" i="94"/>
  <c r="AP73" i="94"/>
  <c r="AN73" i="94"/>
  <c r="AI73" i="94"/>
  <c r="AA73" i="94"/>
  <c r="AP72" i="94"/>
  <c r="AN72" i="94"/>
  <c r="V72" i="94"/>
  <c r="AI72" i="94"/>
  <c r="AA72" i="94"/>
  <c r="W72" i="94"/>
  <c r="AP71" i="94"/>
  <c r="AN71" i="94"/>
  <c r="AI71" i="94"/>
  <c r="AA71" i="94"/>
  <c r="AP70" i="94"/>
  <c r="AN70" i="94"/>
  <c r="AI70" i="94"/>
  <c r="AA70" i="94"/>
  <c r="AP69" i="94"/>
  <c r="AN69" i="94"/>
  <c r="AI69" i="94"/>
  <c r="AA69" i="94"/>
  <c r="AP68" i="94"/>
  <c r="AN68" i="94"/>
  <c r="AI68" i="94"/>
  <c r="AA68" i="94"/>
  <c r="AP67" i="94"/>
  <c r="AN67" i="94"/>
  <c r="AI67" i="94"/>
  <c r="AA67" i="94"/>
  <c r="AP66" i="94"/>
  <c r="AN66" i="94"/>
  <c r="AI66" i="94"/>
  <c r="AA66" i="94"/>
  <c r="AP65" i="94"/>
  <c r="AN65" i="94"/>
  <c r="AI65" i="94"/>
  <c r="AA65" i="94"/>
  <c r="AP64" i="94"/>
  <c r="AN64" i="94"/>
  <c r="AI64" i="94"/>
  <c r="AA64" i="94"/>
  <c r="AP63" i="94"/>
  <c r="AN63" i="94"/>
  <c r="AI63" i="94"/>
  <c r="AA63" i="94"/>
  <c r="AP62" i="94"/>
  <c r="AN62" i="94"/>
  <c r="AI62" i="94"/>
  <c r="AA62" i="94"/>
  <c r="AP61" i="94"/>
  <c r="AN61" i="94"/>
  <c r="AI61" i="94"/>
  <c r="AA61" i="94"/>
  <c r="AP60" i="94"/>
  <c r="AN60" i="94"/>
  <c r="AI60" i="94"/>
  <c r="AA60" i="94"/>
  <c r="AP59" i="94"/>
  <c r="AN59" i="94"/>
  <c r="AI59" i="94"/>
  <c r="AA59" i="94"/>
  <c r="AP58" i="94"/>
  <c r="AN58" i="94"/>
  <c r="AI58" i="94"/>
  <c r="AA58" i="94"/>
  <c r="AP57" i="94"/>
  <c r="AN57" i="94"/>
  <c r="AI57" i="94"/>
  <c r="AA57" i="94"/>
  <c r="AP56" i="94"/>
  <c r="AN56" i="94"/>
  <c r="AI56" i="94"/>
  <c r="AA56" i="94"/>
  <c r="AP55" i="94"/>
  <c r="AN55" i="94"/>
  <c r="AI55" i="94"/>
  <c r="AA55" i="94"/>
  <c r="AP54" i="94"/>
  <c r="AN54" i="94"/>
  <c r="AI54" i="94"/>
  <c r="AA54" i="94"/>
  <c r="AP53" i="94"/>
  <c r="AN53" i="94"/>
  <c r="AI53" i="94"/>
  <c r="AA53" i="94"/>
  <c r="W53" i="94"/>
  <c r="AP52" i="94"/>
  <c r="AN52" i="94"/>
  <c r="AI52" i="94"/>
  <c r="AA52" i="94"/>
  <c r="AP51" i="94"/>
  <c r="AN51" i="94"/>
  <c r="AI51" i="94"/>
  <c r="AA51" i="94"/>
  <c r="AP50" i="94"/>
  <c r="AN50" i="94"/>
  <c r="AI50" i="94"/>
  <c r="AA50" i="94"/>
  <c r="AP49" i="94"/>
  <c r="AN49" i="94"/>
  <c r="AI49" i="94"/>
  <c r="AA49" i="94"/>
  <c r="AP48" i="94"/>
  <c r="AN48" i="94"/>
  <c r="AI48" i="94"/>
  <c r="AA48" i="94"/>
  <c r="AP47" i="94"/>
  <c r="AN47" i="94"/>
  <c r="AI47" i="94"/>
  <c r="AA47" i="94"/>
  <c r="W47" i="94"/>
  <c r="AP46" i="94"/>
  <c r="AN46" i="94"/>
  <c r="AI46" i="94"/>
  <c r="AA46" i="94"/>
  <c r="AP45" i="94"/>
  <c r="AN45" i="94"/>
  <c r="V45" i="94"/>
  <c r="AI45" i="94"/>
  <c r="AA45" i="94"/>
  <c r="W45" i="94"/>
  <c r="AP44" i="94"/>
  <c r="AN44" i="94"/>
  <c r="AI44" i="94"/>
  <c r="AA44" i="94"/>
  <c r="AP43" i="94"/>
  <c r="AN43" i="94"/>
  <c r="AI43" i="94"/>
  <c r="AA43" i="94"/>
  <c r="AP42" i="94"/>
  <c r="AN42" i="94"/>
  <c r="AI42" i="94"/>
  <c r="AA42" i="94"/>
  <c r="AP41" i="94"/>
  <c r="AN41" i="94"/>
  <c r="AI41" i="94"/>
  <c r="AA41" i="94"/>
  <c r="AP40" i="94"/>
  <c r="AN40" i="94"/>
  <c r="AI40" i="94"/>
  <c r="AA40" i="94"/>
  <c r="AP39" i="94"/>
  <c r="AN39" i="94"/>
  <c r="AI39" i="94"/>
  <c r="AA39" i="94"/>
  <c r="AP38" i="94"/>
  <c r="AN38" i="94"/>
  <c r="AI38" i="94"/>
  <c r="AA38" i="94"/>
  <c r="AP37" i="94"/>
  <c r="AN37" i="94"/>
  <c r="AI37" i="94"/>
  <c r="AA37" i="94"/>
  <c r="AP36" i="94"/>
  <c r="AN36" i="94"/>
  <c r="AI36" i="94"/>
  <c r="AA36" i="94"/>
  <c r="AP35" i="94"/>
  <c r="AN35" i="94"/>
  <c r="AI35" i="94"/>
  <c r="AA6" i="94"/>
  <c r="AA7" i="94"/>
  <c r="AA8" i="94"/>
  <c r="AA9" i="94"/>
  <c r="AA10" i="94"/>
  <c r="AA11" i="94"/>
  <c r="AA12" i="94"/>
  <c r="AA13" i="94"/>
  <c r="AA14" i="94"/>
  <c r="AA15" i="94"/>
  <c r="AA16" i="94"/>
  <c r="AA17" i="94"/>
  <c r="AA18" i="94"/>
  <c r="AA19" i="94"/>
  <c r="AA20" i="94"/>
  <c r="AA21" i="94"/>
  <c r="AA22" i="94"/>
  <c r="AA23" i="94"/>
  <c r="AA24" i="94"/>
  <c r="AA25" i="94"/>
  <c r="AA26" i="94"/>
  <c r="AA27" i="94"/>
  <c r="AA28" i="94"/>
  <c r="AA29" i="94"/>
  <c r="AA30" i="94"/>
  <c r="AA31" i="94"/>
  <c r="AA32" i="94"/>
  <c r="AA33" i="94"/>
  <c r="AA34" i="94"/>
  <c r="AA35" i="94"/>
  <c r="AA2" i="94"/>
  <c r="AF35" i="94"/>
  <c r="AG35" i="94"/>
  <c r="AE35" i="94"/>
  <c r="AP34" i="94"/>
  <c r="AN34" i="94"/>
  <c r="AI34" i="94"/>
  <c r="AF34" i="94"/>
  <c r="AG34" i="94"/>
  <c r="AE34" i="94"/>
  <c r="AP33" i="94"/>
  <c r="AN33" i="94"/>
  <c r="AI33" i="94"/>
  <c r="AF33" i="94"/>
  <c r="AG33" i="94"/>
  <c r="AE33" i="94"/>
  <c r="AP32" i="94"/>
  <c r="AN32" i="94"/>
  <c r="AI32" i="94"/>
  <c r="AF32" i="94"/>
  <c r="AG32" i="94"/>
  <c r="AE32" i="94"/>
  <c r="AP31" i="94"/>
  <c r="AN31" i="94"/>
  <c r="AI31" i="94"/>
  <c r="AF31" i="94"/>
  <c r="AG31" i="94"/>
  <c r="AE31" i="94"/>
  <c r="AP30" i="94"/>
  <c r="AN30" i="94"/>
  <c r="V30" i="94"/>
  <c r="AI30" i="94"/>
  <c r="AF30" i="94"/>
  <c r="AG30" i="94"/>
  <c r="AE30" i="94"/>
  <c r="W30" i="94"/>
  <c r="AP29" i="94"/>
  <c r="AN29" i="94"/>
  <c r="AI29" i="94"/>
  <c r="AF29" i="94"/>
  <c r="AG29" i="94"/>
  <c r="AE29" i="94"/>
  <c r="AP28" i="94"/>
  <c r="AN28" i="94"/>
  <c r="AI28" i="94"/>
  <c r="AF28" i="94"/>
  <c r="AG28" i="94"/>
  <c r="AE28" i="94"/>
  <c r="AP27" i="94"/>
  <c r="AN27" i="94"/>
  <c r="AI27" i="94"/>
  <c r="AF27" i="94"/>
  <c r="AG27" i="94"/>
  <c r="AE27" i="94"/>
  <c r="AP26" i="94"/>
  <c r="AN26" i="94"/>
  <c r="AI26" i="94"/>
  <c r="AF26" i="94"/>
  <c r="AG26" i="94"/>
  <c r="AE26" i="94"/>
  <c r="AP25" i="94"/>
  <c r="AN25" i="94"/>
  <c r="AI25" i="94"/>
  <c r="AF25" i="94"/>
  <c r="AG25" i="94"/>
  <c r="AE25" i="94"/>
  <c r="AP24" i="94"/>
  <c r="AN24" i="94"/>
  <c r="AI24" i="94"/>
  <c r="AF24" i="94"/>
  <c r="AG24" i="94"/>
  <c r="AE24" i="94"/>
  <c r="W24" i="94"/>
  <c r="AP23" i="94"/>
  <c r="AN23" i="94"/>
  <c r="AI23" i="94"/>
  <c r="AF23" i="94"/>
  <c r="AG23" i="94"/>
  <c r="AE23" i="94"/>
  <c r="AP22" i="94"/>
  <c r="AN22" i="94"/>
  <c r="AI22" i="94"/>
  <c r="AF22" i="94"/>
  <c r="AG22" i="94"/>
  <c r="AE22" i="94"/>
  <c r="AP21" i="94"/>
  <c r="AN21" i="94"/>
  <c r="AI21" i="94"/>
  <c r="AF21" i="94"/>
  <c r="AG21" i="94"/>
  <c r="AE21" i="94"/>
  <c r="AP20" i="94"/>
  <c r="AN20" i="94"/>
  <c r="V20" i="94"/>
  <c r="AI20" i="94"/>
  <c r="AF20" i="94"/>
  <c r="AG20" i="94"/>
  <c r="AE20" i="94"/>
  <c r="W20" i="94"/>
  <c r="AP19" i="94"/>
  <c r="AN19" i="94"/>
  <c r="AI19" i="94"/>
  <c r="AF19" i="94"/>
  <c r="AG19" i="94"/>
  <c r="AE19" i="94"/>
  <c r="AP18" i="94"/>
  <c r="AN18" i="94"/>
  <c r="AI18" i="94"/>
  <c r="AF18" i="94"/>
  <c r="AG18" i="94"/>
  <c r="AE18" i="94"/>
  <c r="AP17" i="94"/>
  <c r="AN17" i="94"/>
  <c r="AI17" i="94"/>
  <c r="AF17" i="94"/>
  <c r="AG17" i="94"/>
  <c r="AE17" i="94"/>
  <c r="AP16" i="94"/>
  <c r="AN16" i="94"/>
  <c r="AI16" i="94"/>
  <c r="AF16" i="94"/>
  <c r="AG16" i="94"/>
  <c r="AE16" i="94"/>
  <c r="AP15" i="94"/>
  <c r="AN15" i="94"/>
  <c r="AI15" i="94"/>
  <c r="AF15" i="94"/>
  <c r="AG15" i="94"/>
  <c r="AE15" i="94"/>
  <c r="AP14" i="94"/>
  <c r="AN14" i="94"/>
  <c r="AI14" i="94"/>
  <c r="AF14" i="94"/>
  <c r="AG14" i="94"/>
  <c r="AE14" i="94"/>
  <c r="AP13" i="94"/>
  <c r="AN13" i="94"/>
  <c r="AI13" i="94"/>
  <c r="AF13" i="94"/>
  <c r="AG13" i="94"/>
  <c r="AE13" i="94"/>
  <c r="AP12" i="94"/>
  <c r="AN12" i="94"/>
  <c r="AI12" i="94"/>
  <c r="AF12" i="94"/>
  <c r="AG12" i="94"/>
  <c r="AE12" i="94"/>
  <c r="AP11" i="94"/>
  <c r="AN11" i="94"/>
  <c r="V11" i="94"/>
  <c r="AI11" i="94"/>
  <c r="AF11" i="94"/>
  <c r="AG11" i="94"/>
  <c r="AE11" i="94"/>
  <c r="W11" i="94"/>
  <c r="AP10" i="94"/>
  <c r="AN10" i="94"/>
  <c r="AI10" i="94"/>
  <c r="AF10" i="94"/>
  <c r="AG10" i="94"/>
  <c r="AE10" i="94"/>
  <c r="AP9" i="94"/>
  <c r="AN9" i="94"/>
  <c r="V9" i="94"/>
  <c r="AI9" i="94"/>
  <c r="AF9" i="94"/>
  <c r="AG9" i="94"/>
  <c r="AE9" i="94"/>
  <c r="W9" i="94"/>
  <c r="AP8" i="94"/>
  <c r="AN8" i="94"/>
  <c r="AI8" i="94"/>
  <c r="AF8" i="94"/>
  <c r="AG8" i="94"/>
  <c r="AE8" i="94"/>
  <c r="AP7" i="94"/>
  <c r="AN7" i="94"/>
  <c r="AI7" i="94"/>
  <c r="AF7" i="94"/>
  <c r="AG7" i="94"/>
  <c r="AE7" i="94"/>
  <c r="AP6" i="94"/>
  <c r="AN6" i="94"/>
  <c r="V6" i="94"/>
  <c r="AI6" i="94"/>
  <c r="AF6" i="94"/>
  <c r="AG6" i="94"/>
  <c r="AE6" i="94"/>
  <c r="W6" i="94"/>
  <c r="T4" i="94"/>
  <c r="S4" i="94"/>
  <c r="R4" i="94"/>
  <c r="Q4" i="94"/>
  <c r="P4" i="94"/>
  <c r="O4" i="94"/>
  <c r="N4" i="94"/>
  <c r="M4" i="94"/>
  <c r="L4" i="94"/>
  <c r="K4" i="94"/>
  <c r="J4" i="94"/>
  <c r="I4" i="94"/>
  <c r="H4" i="94"/>
  <c r="G4" i="94"/>
  <c r="F4" i="94"/>
  <c r="E4" i="94"/>
  <c r="T3" i="94"/>
  <c r="S3" i="94"/>
  <c r="R3" i="94"/>
  <c r="Q3" i="94"/>
  <c r="P3" i="94"/>
  <c r="O3" i="94"/>
  <c r="N3" i="94"/>
  <c r="M3" i="94"/>
  <c r="L3" i="94"/>
  <c r="K3" i="94"/>
  <c r="J3" i="94"/>
  <c r="I3" i="94"/>
  <c r="H3" i="94"/>
  <c r="G3" i="94"/>
  <c r="F3" i="94"/>
  <c r="E3" i="94"/>
  <c r="X197" i="93"/>
  <c r="Y197" i="93"/>
  <c r="W197" i="93"/>
  <c r="Z197" i="93"/>
  <c r="X6" i="93"/>
  <c r="Y6" i="93"/>
  <c r="W6" i="93"/>
  <c r="Z6" i="93"/>
  <c r="X7" i="93"/>
  <c r="Y7" i="93"/>
  <c r="W7" i="93"/>
  <c r="Z7" i="93"/>
  <c r="X8" i="93"/>
  <c r="Y8" i="93"/>
  <c r="W8" i="93"/>
  <c r="Z8" i="93"/>
  <c r="X9" i="93"/>
  <c r="Y9" i="93"/>
  <c r="W9" i="93"/>
  <c r="Z9" i="93"/>
  <c r="X10" i="93"/>
  <c r="Y10" i="93"/>
  <c r="W10" i="93"/>
  <c r="Z10" i="93"/>
  <c r="X11" i="93"/>
  <c r="Y11" i="93"/>
  <c r="W11" i="93"/>
  <c r="Z11" i="93"/>
  <c r="X12" i="93"/>
  <c r="Y12" i="93"/>
  <c r="W12" i="93"/>
  <c r="Z12" i="93"/>
  <c r="X13" i="93"/>
  <c r="Y13" i="93"/>
  <c r="W13" i="93"/>
  <c r="Z13" i="93"/>
  <c r="X14" i="93"/>
  <c r="Y14" i="93"/>
  <c r="W14" i="93"/>
  <c r="Z14" i="93"/>
  <c r="X15" i="93"/>
  <c r="Y15" i="93"/>
  <c r="W15" i="93"/>
  <c r="Z15" i="93"/>
  <c r="X16" i="93"/>
  <c r="Y16" i="93"/>
  <c r="Z16" i="93"/>
  <c r="X17" i="93"/>
  <c r="Y17" i="93"/>
  <c r="W17" i="93"/>
  <c r="Z17" i="93"/>
  <c r="X18" i="93"/>
  <c r="Y18" i="93"/>
  <c r="Z18" i="93"/>
  <c r="X19" i="93"/>
  <c r="Y19" i="93"/>
  <c r="W19" i="93"/>
  <c r="Z19" i="93"/>
  <c r="X20" i="93"/>
  <c r="Y20" i="93"/>
  <c r="W20" i="93"/>
  <c r="Z20" i="93"/>
  <c r="X21" i="93"/>
  <c r="Y21" i="93"/>
  <c r="W21" i="93"/>
  <c r="Z21" i="93"/>
  <c r="X22" i="93"/>
  <c r="Y22" i="93"/>
  <c r="Z22" i="93"/>
  <c r="X23" i="93"/>
  <c r="Y23" i="93"/>
  <c r="W23" i="93"/>
  <c r="Z23" i="93"/>
  <c r="X24" i="93"/>
  <c r="Y24" i="93"/>
  <c r="W24" i="93"/>
  <c r="Z24" i="93"/>
  <c r="X25" i="93"/>
  <c r="Y25" i="93"/>
  <c r="W25" i="93"/>
  <c r="Z25" i="93"/>
  <c r="X26" i="93"/>
  <c r="Y26" i="93"/>
  <c r="W26" i="93"/>
  <c r="Z26" i="93"/>
  <c r="X27" i="93"/>
  <c r="Y27" i="93"/>
  <c r="Z27" i="93"/>
  <c r="X28" i="93"/>
  <c r="Y28" i="93"/>
  <c r="W28" i="93"/>
  <c r="Z28" i="93"/>
  <c r="X29" i="93"/>
  <c r="Y29" i="93"/>
  <c r="W29" i="93"/>
  <c r="Z29" i="93"/>
  <c r="X30" i="93"/>
  <c r="Y30" i="93"/>
  <c r="W30" i="93"/>
  <c r="Z30" i="93"/>
  <c r="X31" i="93"/>
  <c r="Y31" i="93"/>
  <c r="W31" i="93"/>
  <c r="Z31" i="93"/>
  <c r="X32" i="93"/>
  <c r="Y32" i="93"/>
  <c r="W32" i="93"/>
  <c r="Z32" i="93"/>
  <c r="X33" i="93"/>
  <c r="Y33" i="93"/>
  <c r="W33" i="93"/>
  <c r="Z33" i="93"/>
  <c r="X34" i="93"/>
  <c r="Y34" i="93"/>
  <c r="W34" i="93"/>
  <c r="Z34" i="93"/>
  <c r="X35" i="93"/>
  <c r="Y35" i="93"/>
  <c r="W35" i="93"/>
  <c r="Z35" i="93"/>
  <c r="X36" i="93"/>
  <c r="Y36" i="93"/>
  <c r="W36" i="93"/>
  <c r="Z36" i="93"/>
  <c r="X37" i="93"/>
  <c r="Y37" i="93"/>
  <c r="W37" i="93"/>
  <c r="Z37" i="93"/>
  <c r="X38" i="93"/>
  <c r="Y38" i="93"/>
  <c r="W38" i="93"/>
  <c r="Z38" i="93"/>
  <c r="X39" i="93"/>
  <c r="Y39" i="93"/>
  <c r="W39" i="93"/>
  <c r="Z39" i="93"/>
  <c r="X40" i="93"/>
  <c r="Y40" i="93"/>
  <c r="Z40" i="93"/>
  <c r="X41" i="93"/>
  <c r="Y41" i="93"/>
  <c r="W41" i="93"/>
  <c r="Z41" i="93"/>
  <c r="X42" i="93"/>
  <c r="Y42" i="93"/>
  <c r="Z42" i="93"/>
  <c r="X43" i="93"/>
  <c r="Y43" i="93"/>
  <c r="W43" i="93"/>
  <c r="Z43" i="93"/>
  <c r="X44" i="93"/>
  <c r="Y44" i="93"/>
  <c r="W44" i="93"/>
  <c r="Z44" i="93"/>
  <c r="X45" i="93"/>
  <c r="Y45" i="93"/>
  <c r="W45" i="93"/>
  <c r="Z45" i="93"/>
  <c r="X46" i="93"/>
  <c r="Y46" i="93"/>
  <c r="W46" i="93"/>
  <c r="Z46" i="93"/>
  <c r="X47" i="93"/>
  <c r="Y47" i="93"/>
  <c r="W47" i="93"/>
  <c r="Z47" i="93"/>
  <c r="X48" i="93"/>
  <c r="Y48" i="93"/>
  <c r="W48" i="93"/>
  <c r="Z48" i="93"/>
  <c r="X49" i="93"/>
  <c r="Y49" i="93"/>
  <c r="Z49" i="93"/>
  <c r="X50" i="93"/>
  <c r="Y50" i="93"/>
  <c r="W50" i="93"/>
  <c r="Z50" i="93"/>
  <c r="X51" i="93"/>
  <c r="Y51" i="93"/>
  <c r="W51" i="93"/>
  <c r="Z51" i="93"/>
  <c r="X52" i="93"/>
  <c r="Y52" i="93"/>
  <c r="Z52" i="93"/>
  <c r="X53" i="93"/>
  <c r="Y53" i="93"/>
  <c r="W53" i="93"/>
  <c r="Z53" i="93"/>
  <c r="X54" i="93"/>
  <c r="Y54" i="93"/>
  <c r="W54" i="93"/>
  <c r="Z54" i="93"/>
  <c r="X55" i="93"/>
  <c r="Y55" i="93"/>
  <c r="W55" i="93"/>
  <c r="Z55" i="93"/>
  <c r="X56" i="93"/>
  <c r="Y56" i="93"/>
  <c r="W56" i="93"/>
  <c r="Z56" i="93"/>
  <c r="X57" i="93"/>
  <c r="Y57" i="93"/>
  <c r="W57" i="93"/>
  <c r="Z57" i="93"/>
  <c r="X58" i="93"/>
  <c r="Y58" i="93"/>
  <c r="W58" i="93"/>
  <c r="Z58" i="93"/>
  <c r="X59" i="93"/>
  <c r="Y59" i="93"/>
  <c r="W59" i="93"/>
  <c r="Z59" i="93"/>
  <c r="X60" i="93"/>
  <c r="Y60" i="93"/>
  <c r="W60" i="93"/>
  <c r="Z60" i="93"/>
  <c r="X61" i="93"/>
  <c r="Y61" i="93"/>
  <c r="W61" i="93"/>
  <c r="Z61" i="93"/>
  <c r="X62" i="93"/>
  <c r="Y62" i="93"/>
  <c r="W62" i="93"/>
  <c r="Z62" i="93"/>
  <c r="X63" i="93"/>
  <c r="Y63" i="93"/>
  <c r="W63" i="93"/>
  <c r="Z63" i="93"/>
  <c r="X64" i="93"/>
  <c r="Y64" i="93"/>
  <c r="W64" i="93"/>
  <c r="Z64" i="93"/>
  <c r="X65" i="93"/>
  <c r="Y65" i="93"/>
  <c r="W65" i="93"/>
  <c r="Z65" i="93"/>
  <c r="X66" i="93"/>
  <c r="Y66" i="93"/>
  <c r="W66" i="93"/>
  <c r="Z66" i="93"/>
  <c r="X67" i="93"/>
  <c r="Y67" i="93"/>
  <c r="W67" i="93"/>
  <c r="Z67" i="93"/>
  <c r="X68" i="93"/>
  <c r="Y68" i="93"/>
  <c r="Z68" i="93"/>
  <c r="X69" i="93"/>
  <c r="Y69" i="93"/>
  <c r="W69" i="93"/>
  <c r="Z69" i="93"/>
  <c r="X70" i="93"/>
  <c r="Y70" i="93"/>
  <c r="W70" i="93"/>
  <c r="Z70" i="93"/>
  <c r="X71" i="93"/>
  <c r="Y71" i="93"/>
  <c r="W71" i="93"/>
  <c r="Z71" i="93"/>
  <c r="X72" i="93"/>
  <c r="Y72" i="93"/>
  <c r="W72" i="93"/>
  <c r="Z72" i="93"/>
  <c r="X73" i="93"/>
  <c r="Y73" i="93"/>
  <c r="W73" i="93"/>
  <c r="Z73" i="93"/>
  <c r="X74" i="93"/>
  <c r="Y74" i="93"/>
  <c r="Z74" i="93"/>
  <c r="X75" i="93"/>
  <c r="Y75" i="93"/>
  <c r="W75" i="93"/>
  <c r="Z75" i="93"/>
  <c r="X76" i="93"/>
  <c r="Y76" i="93"/>
  <c r="W76" i="93"/>
  <c r="Z76" i="93"/>
  <c r="X77" i="93"/>
  <c r="Y77" i="93"/>
  <c r="W77" i="93"/>
  <c r="Z77" i="93"/>
  <c r="X78" i="93"/>
  <c r="Y78" i="93"/>
  <c r="W78" i="93"/>
  <c r="Z78" i="93"/>
  <c r="X79" i="93"/>
  <c r="Y79" i="93"/>
  <c r="W79" i="93"/>
  <c r="Z79" i="93"/>
  <c r="X80" i="93"/>
  <c r="Y80" i="93"/>
  <c r="Z80" i="93"/>
  <c r="X81" i="93"/>
  <c r="Y81" i="93"/>
  <c r="W81" i="93"/>
  <c r="Z81" i="93"/>
  <c r="X82" i="93"/>
  <c r="Y82" i="93"/>
  <c r="W82" i="93"/>
  <c r="Z82" i="93"/>
  <c r="X83" i="93"/>
  <c r="Y83" i="93"/>
  <c r="W83" i="93"/>
  <c r="Z83" i="93"/>
  <c r="X84" i="93"/>
  <c r="Y84" i="93"/>
  <c r="W84" i="93"/>
  <c r="Z84" i="93"/>
  <c r="X85" i="93"/>
  <c r="Y85" i="93"/>
  <c r="W85" i="93"/>
  <c r="Z85" i="93"/>
  <c r="X86" i="93"/>
  <c r="Y86" i="93"/>
  <c r="W86" i="93"/>
  <c r="Z86" i="93"/>
  <c r="X87" i="93"/>
  <c r="Y87" i="93"/>
  <c r="W87" i="93"/>
  <c r="Z87" i="93"/>
  <c r="X88" i="93"/>
  <c r="Y88" i="93"/>
  <c r="Z88" i="93"/>
  <c r="X89" i="93"/>
  <c r="Y89" i="93"/>
  <c r="W89" i="93"/>
  <c r="Z89" i="93"/>
  <c r="X90" i="93"/>
  <c r="Y90" i="93"/>
  <c r="Z90" i="93"/>
  <c r="X91" i="93"/>
  <c r="Y91" i="93"/>
  <c r="Z91" i="93"/>
  <c r="X92" i="93"/>
  <c r="Y92" i="93"/>
  <c r="Z92" i="93"/>
  <c r="X93" i="93"/>
  <c r="Y93" i="93"/>
  <c r="W93" i="93"/>
  <c r="Z93" i="93"/>
  <c r="X94" i="93"/>
  <c r="Y94" i="93"/>
  <c r="W94" i="93"/>
  <c r="Z94" i="93"/>
  <c r="X95" i="93"/>
  <c r="Y95" i="93"/>
  <c r="W95" i="93"/>
  <c r="Z95" i="93"/>
  <c r="X96" i="93"/>
  <c r="Y96" i="93"/>
  <c r="W96" i="93"/>
  <c r="Z96" i="93"/>
  <c r="X97" i="93"/>
  <c r="Y97" i="93"/>
  <c r="W97" i="93"/>
  <c r="Z97" i="93"/>
  <c r="X98" i="93"/>
  <c r="Y98" i="93"/>
  <c r="W98" i="93"/>
  <c r="Z98" i="93"/>
  <c r="X99" i="93"/>
  <c r="Y99" i="93"/>
  <c r="Z99" i="93"/>
  <c r="X100" i="93"/>
  <c r="Y100" i="93"/>
  <c r="W100" i="93"/>
  <c r="Z100" i="93"/>
  <c r="X101" i="93"/>
  <c r="Y101" i="93"/>
  <c r="Z101" i="93"/>
  <c r="X102" i="93"/>
  <c r="Y102" i="93"/>
  <c r="W102" i="93"/>
  <c r="Z102" i="93"/>
  <c r="X103" i="93"/>
  <c r="Y103" i="93"/>
  <c r="W103" i="93"/>
  <c r="Z103" i="93"/>
  <c r="X104" i="93"/>
  <c r="Y104" i="93"/>
  <c r="W104" i="93"/>
  <c r="Z104" i="93"/>
  <c r="X105" i="93"/>
  <c r="Y105" i="93"/>
  <c r="W105" i="93"/>
  <c r="Z105" i="93"/>
  <c r="X106" i="93"/>
  <c r="Y106" i="93"/>
  <c r="Z106" i="93"/>
  <c r="X107" i="93"/>
  <c r="Y107" i="93"/>
  <c r="W107" i="93"/>
  <c r="Z107" i="93"/>
  <c r="X108" i="93"/>
  <c r="Y108" i="93"/>
  <c r="W108" i="93"/>
  <c r="Z108" i="93"/>
  <c r="X109" i="93"/>
  <c r="Y109" i="93"/>
  <c r="W109" i="93"/>
  <c r="Z109" i="93"/>
  <c r="X110" i="93"/>
  <c r="Y110" i="93"/>
  <c r="W110" i="93"/>
  <c r="Z110" i="93"/>
  <c r="X111" i="93"/>
  <c r="Y111" i="93"/>
  <c r="W111" i="93"/>
  <c r="Z111" i="93"/>
  <c r="X112" i="93"/>
  <c r="Y112" i="93"/>
  <c r="W112" i="93"/>
  <c r="Z112" i="93"/>
  <c r="X113" i="93"/>
  <c r="Y113" i="93"/>
  <c r="W113" i="93"/>
  <c r="Z113" i="93"/>
  <c r="X114" i="93"/>
  <c r="Y114" i="93"/>
  <c r="W114" i="93"/>
  <c r="Z114" i="93"/>
  <c r="X115" i="93"/>
  <c r="Y115" i="93"/>
  <c r="W115" i="93"/>
  <c r="Z115" i="93"/>
  <c r="X116" i="93"/>
  <c r="Y116" i="93"/>
  <c r="W116" i="93"/>
  <c r="Z116" i="93"/>
  <c r="X117" i="93"/>
  <c r="Y117" i="93"/>
  <c r="W117" i="93"/>
  <c r="Z117" i="93"/>
  <c r="X118" i="93"/>
  <c r="Y118" i="93"/>
  <c r="W118" i="93"/>
  <c r="Z118" i="93"/>
  <c r="X119" i="93"/>
  <c r="Y119" i="93"/>
  <c r="W119" i="93"/>
  <c r="Z119" i="93"/>
  <c r="X120" i="93"/>
  <c r="Y120" i="93"/>
  <c r="Z120" i="93"/>
  <c r="X121" i="93"/>
  <c r="Y121" i="93"/>
  <c r="W121" i="93"/>
  <c r="Z121" i="93"/>
  <c r="X122" i="93"/>
  <c r="Y122" i="93"/>
  <c r="W122" i="93"/>
  <c r="Z122" i="93"/>
  <c r="X123" i="93"/>
  <c r="Y123" i="93"/>
  <c r="W123" i="93"/>
  <c r="Z123" i="93"/>
  <c r="X124" i="93"/>
  <c r="Y124" i="93"/>
  <c r="W124" i="93"/>
  <c r="Z124" i="93"/>
  <c r="X125" i="93"/>
  <c r="Y125" i="93"/>
  <c r="W125" i="93"/>
  <c r="Z125" i="93"/>
  <c r="X126" i="93"/>
  <c r="Y126" i="93"/>
  <c r="W126" i="93"/>
  <c r="Z126" i="93"/>
  <c r="X127" i="93"/>
  <c r="Y127" i="93"/>
  <c r="Z127" i="93"/>
  <c r="X128" i="93"/>
  <c r="Y128" i="93"/>
  <c r="W128" i="93"/>
  <c r="Z128" i="93"/>
  <c r="X129" i="93"/>
  <c r="Y129" i="93"/>
  <c r="W129" i="93"/>
  <c r="Z129" i="93"/>
  <c r="X130" i="93"/>
  <c r="Y130" i="93"/>
  <c r="W130" i="93"/>
  <c r="Z130" i="93"/>
  <c r="X131" i="93"/>
  <c r="Y131" i="93"/>
  <c r="W131" i="93"/>
  <c r="Z131" i="93"/>
  <c r="X132" i="93"/>
  <c r="Y132" i="93"/>
  <c r="W132" i="93"/>
  <c r="Z132" i="93"/>
  <c r="X133" i="93"/>
  <c r="Y133" i="93"/>
  <c r="W133" i="93"/>
  <c r="Z133" i="93"/>
  <c r="X134" i="93"/>
  <c r="Y134" i="93"/>
  <c r="W134" i="93"/>
  <c r="Z134" i="93"/>
  <c r="X135" i="93"/>
  <c r="Y135" i="93"/>
  <c r="W135" i="93"/>
  <c r="Z135" i="93"/>
  <c r="X136" i="93"/>
  <c r="Y136" i="93"/>
  <c r="W136" i="93"/>
  <c r="Z136" i="93"/>
  <c r="X137" i="93"/>
  <c r="Y137" i="93"/>
  <c r="W137" i="93"/>
  <c r="Z137" i="93"/>
  <c r="X138" i="93"/>
  <c r="Y138" i="93"/>
  <c r="W138" i="93"/>
  <c r="Z138" i="93"/>
  <c r="X139" i="93"/>
  <c r="Y139" i="93"/>
  <c r="W139" i="93"/>
  <c r="Z139" i="93"/>
  <c r="X140" i="93"/>
  <c r="Y140" i="93"/>
  <c r="W140" i="93"/>
  <c r="Z140" i="93"/>
  <c r="X141" i="93"/>
  <c r="Y141" i="93"/>
  <c r="W141" i="93"/>
  <c r="Z141" i="93"/>
  <c r="X142" i="93"/>
  <c r="Y142" i="93"/>
  <c r="W142" i="93"/>
  <c r="Z142" i="93"/>
  <c r="X143" i="93"/>
  <c r="Y143" i="93"/>
  <c r="Z143" i="93"/>
  <c r="X144" i="93"/>
  <c r="Y144" i="93"/>
  <c r="W144" i="93"/>
  <c r="Z144" i="93"/>
  <c r="X145" i="93"/>
  <c r="Y145" i="93"/>
  <c r="W145" i="93"/>
  <c r="Z145" i="93"/>
  <c r="X146" i="93"/>
  <c r="Y146" i="93"/>
  <c r="W146" i="93"/>
  <c r="Z146" i="93"/>
  <c r="X147" i="93"/>
  <c r="Y147" i="93"/>
  <c r="W147" i="93"/>
  <c r="Z147" i="93"/>
  <c r="X148" i="93"/>
  <c r="Y148" i="93"/>
  <c r="W148" i="93"/>
  <c r="Z148" i="93"/>
  <c r="X149" i="93"/>
  <c r="Y149" i="93"/>
  <c r="W149" i="93"/>
  <c r="Z149" i="93"/>
  <c r="X150" i="93"/>
  <c r="Y150" i="93"/>
  <c r="W150" i="93"/>
  <c r="Z150" i="93"/>
  <c r="X151" i="93"/>
  <c r="Y151" i="93"/>
  <c r="W151" i="93"/>
  <c r="Z151" i="93"/>
  <c r="X152" i="93"/>
  <c r="Y152" i="93"/>
  <c r="W152" i="93"/>
  <c r="Z152" i="93"/>
  <c r="X153" i="93"/>
  <c r="Y153" i="93"/>
  <c r="W153" i="93"/>
  <c r="Z153" i="93"/>
  <c r="X154" i="93"/>
  <c r="Y154" i="93"/>
  <c r="W154" i="93"/>
  <c r="Z154" i="93"/>
  <c r="X155" i="93"/>
  <c r="Y155" i="93"/>
  <c r="Z155" i="93"/>
  <c r="X156" i="93"/>
  <c r="Y156" i="93"/>
  <c r="W156" i="93"/>
  <c r="Z156" i="93"/>
  <c r="X157" i="93"/>
  <c r="Y157" i="93"/>
  <c r="W157" i="93"/>
  <c r="Z157" i="93"/>
  <c r="X158" i="93"/>
  <c r="Y158" i="93"/>
  <c r="W158" i="93"/>
  <c r="Z158" i="93"/>
  <c r="X159" i="93"/>
  <c r="Y159" i="93"/>
  <c r="W159" i="93"/>
  <c r="Z159" i="93"/>
  <c r="X160" i="93"/>
  <c r="Y160" i="93"/>
  <c r="W160" i="93"/>
  <c r="Z160" i="93"/>
  <c r="X161" i="93"/>
  <c r="Y161" i="93"/>
  <c r="Z161" i="93"/>
  <c r="X162" i="93"/>
  <c r="Y162" i="93"/>
  <c r="W162" i="93"/>
  <c r="Z162" i="93"/>
  <c r="X163" i="93"/>
  <c r="Y163" i="93"/>
  <c r="W163" i="93"/>
  <c r="Z163" i="93"/>
  <c r="X164" i="93"/>
  <c r="Y164" i="93"/>
  <c r="W164" i="93"/>
  <c r="Z164" i="93"/>
  <c r="X165" i="93"/>
  <c r="Y165" i="93"/>
  <c r="W165" i="93"/>
  <c r="Z165" i="93"/>
  <c r="X166" i="93"/>
  <c r="Y166" i="93"/>
  <c r="W166" i="93"/>
  <c r="Z166" i="93"/>
  <c r="X167" i="93"/>
  <c r="Y167" i="93"/>
  <c r="W167" i="93"/>
  <c r="Z167" i="93"/>
  <c r="X168" i="93"/>
  <c r="Y168" i="93"/>
  <c r="W168" i="93"/>
  <c r="Z168" i="93"/>
  <c r="X169" i="93"/>
  <c r="Y169" i="93"/>
  <c r="W169" i="93"/>
  <c r="Z169" i="93"/>
  <c r="X170" i="93"/>
  <c r="Y170" i="93"/>
  <c r="W170" i="93"/>
  <c r="Z170" i="93"/>
  <c r="X171" i="93"/>
  <c r="Y171" i="93"/>
  <c r="W171" i="93"/>
  <c r="Z171" i="93"/>
  <c r="X172" i="93"/>
  <c r="Y172" i="93"/>
  <c r="W172" i="93"/>
  <c r="Z172" i="93"/>
  <c r="X173" i="93"/>
  <c r="Y173" i="93"/>
  <c r="W173" i="93"/>
  <c r="Z173" i="93"/>
  <c r="X174" i="93"/>
  <c r="Y174" i="93"/>
  <c r="Z174" i="93"/>
  <c r="X175" i="93"/>
  <c r="Y175" i="93"/>
  <c r="W175" i="93"/>
  <c r="Z175" i="93"/>
  <c r="X176" i="93"/>
  <c r="Y176" i="93"/>
  <c r="Z176" i="93"/>
  <c r="X177" i="93"/>
  <c r="Y177" i="93"/>
  <c r="Z177" i="93"/>
  <c r="X178" i="93"/>
  <c r="Y178" i="93"/>
  <c r="W178" i="93"/>
  <c r="Z178" i="93"/>
  <c r="X179" i="93"/>
  <c r="Y179" i="93"/>
  <c r="Z179" i="93"/>
  <c r="X180" i="93"/>
  <c r="Y180" i="93"/>
  <c r="W180" i="93"/>
  <c r="Z180" i="93"/>
  <c r="X181" i="93"/>
  <c r="Y181" i="93"/>
  <c r="W181" i="93"/>
  <c r="Z181" i="93"/>
  <c r="X182" i="93"/>
  <c r="Y182" i="93"/>
  <c r="W182" i="93"/>
  <c r="Z182" i="93"/>
  <c r="X183" i="93"/>
  <c r="Y183" i="93"/>
  <c r="W183" i="93"/>
  <c r="Z183" i="93"/>
  <c r="X184" i="93"/>
  <c r="Y184" i="93"/>
  <c r="Z184" i="93"/>
  <c r="X185" i="93"/>
  <c r="Y185" i="93"/>
  <c r="W185" i="93"/>
  <c r="Z185" i="93"/>
  <c r="X186" i="93"/>
  <c r="Y186" i="93"/>
  <c r="Z186" i="93"/>
  <c r="X187" i="93"/>
  <c r="Y187" i="93"/>
  <c r="W187" i="93"/>
  <c r="Z187" i="93"/>
  <c r="X188" i="93"/>
  <c r="Y188" i="93"/>
  <c r="W188" i="93"/>
  <c r="Z188" i="93"/>
  <c r="X189" i="93"/>
  <c r="Y189" i="93"/>
  <c r="W189" i="93"/>
  <c r="Z189" i="93"/>
  <c r="X190" i="93"/>
  <c r="Y190" i="93"/>
  <c r="W190" i="93"/>
  <c r="Z190" i="93"/>
  <c r="X191" i="93"/>
  <c r="Y191" i="93"/>
  <c r="W191" i="93"/>
  <c r="Z191" i="93"/>
  <c r="X192" i="93"/>
  <c r="Y192" i="93"/>
  <c r="W192" i="93"/>
  <c r="Z192" i="93"/>
  <c r="X193" i="93"/>
  <c r="Y193" i="93"/>
  <c r="W193" i="93"/>
  <c r="Z193" i="93"/>
  <c r="X194" i="93"/>
  <c r="Y194" i="93"/>
  <c r="W194" i="93"/>
  <c r="Z194" i="93"/>
  <c r="X195" i="93"/>
  <c r="Y195" i="93"/>
  <c r="W195" i="93"/>
  <c r="Z195" i="93"/>
  <c r="X196" i="93"/>
  <c r="Y196" i="93"/>
  <c r="W196" i="93"/>
  <c r="Z196" i="93"/>
  <c r="AA197" i="93"/>
  <c r="V197" i="93"/>
  <c r="AA196" i="93"/>
  <c r="V196" i="93"/>
  <c r="AA195" i="93"/>
  <c r="V195" i="93"/>
  <c r="AA194" i="93"/>
  <c r="V194" i="93"/>
  <c r="AA193" i="93"/>
  <c r="V193" i="93"/>
  <c r="AA192" i="93"/>
  <c r="V192" i="93"/>
  <c r="AA191" i="93"/>
  <c r="V191" i="93"/>
  <c r="AA190" i="93"/>
  <c r="V190" i="93"/>
  <c r="AA189" i="93"/>
  <c r="V189" i="93"/>
  <c r="AA188" i="93"/>
  <c r="V188" i="93"/>
  <c r="AA187" i="93"/>
  <c r="V187" i="93"/>
  <c r="AA186" i="93"/>
  <c r="W186" i="93"/>
  <c r="V186" i="93"/>
  <c r="AA185" i="93"/>
  <c r="V185" i="93"/>
  <c r="AA184" i="93"/>
  <c r="W184" i="93"/>
  <c r="V184" i="93"/>
  <c r="AA183" i="93"/>
  <c r="V183" i="93"/>
  <c r="AA182" i="93"/>
  <c r="V182" i="93"/>
  <c r="AA181" i="93"/>
  <c r="V181" i="93"/>
  <c r="AA180" i="93"/>
  <c r="V180" i="93"/>
  <c r="AA179" i="93"/>
  <c r="W179" i="93"/>
  <c r="V179" i="93"/>
  <c r="AA178" i="93"/>
  <c r="V178" i="93"/>
  <c r="AA177" i="93"/>
  <c r="W177" i="93"/>
  <c r="V177" i="93"/>
  <c r="AA176" i="93"/>
  <c r="W176" i="93"/>
  <c r="V176" i="93"/>
  <c r="AA175" i="93"/>
  <c r="V175" i="93"/>
  <c r="AA174" i="93"/>
  <c r="W174" i="93"/>
  <c r="V174" i="93"/>
  <c r="AA173" i="93"/>
  <c r="V173" i="93"/>
  <c r="AA172" i="93"/>
  <c r="V172" i="93"/>
  <c r="AA171" i="93"/>
  <c r="V171" i="93"/>
  <c r="AA170" i="93"/>
  <c r="V170" i="93"/>
  <c r="AA169" i="93"/>
  <c r="V169" i="93"/>
  <c r="AA168" i="93"/>
  <c r="V168" i="93"/>
  <c r="AA167" i="93"/>
  <c r="V167" i="93"/>
  <c r="AA166" i="93"/>
  <c r="V166" i="93"/>
  <c r="AA165" i="93"/>
  <c r="V165" i="93"/>
  <c r="AA164" i="93"/>
  <c r="V164" i="93"/>
  <c r="AA163" i="93"/>
  <c r="V163" i="93"/>
  <c r="AA162" i="93"/>
  <c r="V162" i="93"/>
  <c r="AA161" i="93"/>
  <c r="W161" i="93"/>
  <c r="V161" i="93"/>
  <c r="AA160" i="93"/>
  <c r="V160" i="93"/>
  <c r="AA159" i="93"/>
  <c r="V159" i="93"/>
  <c r="AA158" i="93"/>
  <c r="V158" i="93"/>
  <c r="AA157" i="93"/>
  <c r="V157" i="93"/>
  <c r="AA156" i="93"/>
  <c r="V156" i="93"/>
  <c r="AA155" i="93"/>
  <c r="W155" i="93"/>
  <c r="V155" i="93"/>
  <c r="AA154" i="93"/>
  <c r="V154" i="93"/>
  <c r="AA153" i="93"/>
  <c r="V153" i="93"/>
  <c r="AA152" i="93"/>
  <c r="V152" i="93"/>
  <c r="AA151" i="93"/>
  <c r="V151" i="93"/>
  <c r="AA150" i="93"/>
  <c r="V150" i="93"/>
  <c r="AA149" i="93"/>
  <c r="V149" i="93"/>
  <c r="AA148" i="93"/>
  <c r="V148" i="93"/>
  <c r="AA147" i="93"/>
  <c r="V147" i="93"/>
  <c r="AA146" i="93"/>
  <c r="V146" i="93"/>
  <c r="AA145" i="93"/>
  <c r="V145" i="93"/>
  <c r="AA144" i="93"/>
  <c r="V144" i="93"/>
  <c r="AA143" i="93"/>
  <c r="W143" i="93"/>
  <c r="V143" i="93"/>
  <c r="AA142" i="93"/>
  <c r="V142" i="93"/>
  <c r="AA141" i="93"/>
  <c r="V141" i="93"/>
  <c r="AA140" i="93"/>
  <c r="V140" i="93"/>
  <c r="AA139" i="93"/>
  <c r="V139" i="93"/>
  <c r="AA138" i="93"/>
  <c r="V138" i="93"/>
  <c r="AA137" i="93"/>
  <c r="V137" i="93"/>
  <c r="AA136" i="93"/>
  <c r="V136" i="93"/>
  <c r="AA135" i="93"/>
  <c r="V135" i="93"/>
  <c r="AA134" i="93"/>
  <c r="V134" i="93"/>
  <c r="AA133" i="93"/>
  <c r="V133" i="93"/>
  <c r="AA132" i="93"/>
  <c r="V132" i="93"/>
  <c r="AA131" i="93"/>
  <c r="V131" i="93"/>
  <c r="AA130" i="93"/>
  <c r="V130" i="93"/>
  <c r="AA129" i="93"/>
  <c r="V129" i="93"/>
  <c r="AA128" i="93"/>
  <c r="V128" i="93"/>
  <c r="AA127" i="93"/>
  <c r="W127" i="93"/>
  <c r="V127" i="93"/>
  <c r="AA126" i="93"/>
  <c r="V126" i="93"/>
  <c r="AA125" i="93"/>
  <c r="V125" i="93"/>
  <c r="AA124" i="93"/>
  <c r="V124" i="93"/>
  <c r="AA123" i="93"/>
  <c r="V123" i="93"/>
  <c r="AA122" i="93"/>
  <c r="V122" i="93"/>
  <c r="AA121" i="93"/>
  <c r="V121" i="93"/>
  <c r="AA120" i="93"/>
  <c r="W120" i="93"/>
  <c r="V120" i="93"/>
  <c r="AA119" i="93"/>
  <c r="V119" i="93"/>
  <c r="AA118" i="93"/>
  <c r="V118" i="93"/>
  <c r="AA117" i="93"/>
  <c r="V117" i="93"/>
  <c r="AA116" i="93"/>
  <c r="V116" i="93"/>
  <c r="AA115" i="93"/>
  <c r="V115" i="93"/>
  <c r="AA114" i="93"/>
  <c r="V114" i="93"/>
  <c r="AA113" i="93"/>
  <c r="V113" i="93"/>
  <c r="AA112" i="93"/>
  <c r="V112" i="93"/>
  <c r="AA111" i="93"/>
  <c r="V111" i="93"/>
  <c r="AA110" i="93"/>
  <c r="V110" i="93"/>
  <c r="AA109" i="93"/>
  <c r="V109" i="93"/>
  <c r="AA108" i="93"/>
  <c r="V108" i="93"/>
  <c r="AA107" i="93"/>
  <c r="V107" i="93"/>
  <c r="AA106" i="93"/>
  <c r="W106" i="93"/>
  <c r="V106" i="93"/>
  <c r="AA105" i="93"/>
  <c r="V105" i="93"/>
  <c r="AA104" i="93"/>
  <c r="V104" i="93"/>
  <c r="AA103" i="93"/>
  <c r="V103" i="93"/>
  <c r="AA102" i="93"/>
  <c r="V102" i="93"/>
  <c r="AA101" i="93"/>
  <c r="W101" i="93"/>
  <c r="V101" i="93"/>
  <c r="AA100" i="93"/>
  <c r="V100" i="93"/>
  <c r="AA99" i="93"/>
  <c r="W99" i="93"/>
  <c r="V99" i="93"/>
  <c r="AA98" i="93"/>
  <c r="V98" i="93"/>
  <c r="AA97" i="93"/>
  <c r="V97" i="93"/>
  <c r="AA96" i="93"/>
  <c r="V96" i="93"/>
  <c r="AA95" i="93"/>
  <c r="V95" i="93"/>
  <c r="AA94" i="93"/>
  <c r="V94" i="93"/>
  <c r="AA93" i="93"/>
  <c r="V93" i="93"/>
  <c r="AA92" i="93"/>
  <c r="W92" i="93"/>
  <c r="V92" i="93"/>
  <c r="AA91" i="93"/>
  <c r="W91" i="93"/>
  <c r="V91" i="93"/>
  <c r="AA90" i="93"/>
  <c r="W90" i="93"/>
  <c r="V90" i="93"/>
  <c r="AA89" i="93"/>
  <c r="V89" i="93"/>
  <c r="AA88" i="93"/>
  <c r="W88" i="93"/>
  <c r="V88" i="93"/>
  <c r="AA87" i="93"/>
  <c r="V87" i="93"/>
  <c r="AA86" i="93"/>
  <c r="V86" i="93"/>
  <c r="AA85" i="93"/>
  <c r="V85" i="93"/>
  <c r="AA84" i="93"/>
  <c r="V84" i="93"/>
  <c r="AA83" i="93"/>
  <c r="V83" i="93"/>
  <c r="AA82" i="93"/>
  <c r="V82" i="93"/>
  <c r="AA81" i="93"/>
  <c r="V81" i="93"/>
  <c r="AA80" i="93"/>
  <c r="W80" i="93"/>
  <c r="V80" i="93"/>
  <c r="AA79" i="93"/>
  <c r="V79" i="93"/>
  <c r="AA78" i="93"/>
  <c r="V78" i="93"/>
  <c r="AA77" i="93"/>
  <c r="V77" i="93"/>
  <c r="AA76" i="93"/>
  <c r="V76" i="93"/>
  <c r="AA75" i="93"/>
  <c r="V75" i="93"/>
  <c r="AA74" i="93"/>
  <c r="W74" i="93"/>
  <c r="V74" i="93"/>
  <c r="AA73" i="93"/>
  <c r="V73" i="93"/>
  <c r="AA72" i="93"/>
  <c r="V72" i="93"/>
  <c r="AA71" i="93"/>
  <c r="V71" i="93"/>
  <c r="AA70" i="93"/>
  <c r="V70" i="93"/>
  <c r="AA69" i="93"/>
  <c r="V69" i="93"/>
  <c r="AA68" i="93"/>
  <c r="W68" i="93"/>
  <c r="V68" i="93"/>
  <c r="AA67" i="93"/>
  <c r="V67" i="93"/>
  <c r="AA66" i="93"/>
  <c r="V66" i="93"/>
  <c r="AA65" i="93"/>
  <c r="V65" i="93"/>
  <c r="AA64" i="93"/>
  <c r="V64" i="93"/>
  <c r="AA63" i="93"/>
  <c r="V63" i="93"/>
  <c r="AA62" i="93"/>
  <c r="V62" i="93"/>
  <c r="AA61" i="93"/>
  <c r="V61" i="93"/>
  <c r="AA60" i="93"/>
  <c r="V60" i="93"/>
  <c r="AA59" i="93"/>
  <c r="V59" i="93"/>
  <c r="AA58" i="93"/>
  <c r="V58" i="93"/>
  <c r="AA57" i="93"/>
  <c r="V57" i="93"/>
  <c r="AA56" i="93"/>
  <c r="V56" i="93"/>
  <c r="AA55" i="93"/>
  <c r="V55" i="93"/>
  <c r="AA54" i="93"/>
  <c r="V54" i="93"/>
  <c r="AA53" i="93"/>
  <c r="V53" i="93"/>
  <c r="AA52" i="93"/>
  <c r="W52" i="93"/>
  <c r="V52" i="93"/>
  <c r="AA51" i="93"/>
  <c r="V51" i="93"/>
  <c r="AA50" i="93"/>
  <c r="V50" i="93"/>
  <c r="AA49" i="93"/>
  <c r="W49" i="93"/>
  <c r="V49" i="93"/>
  <c r="AA48" i="93"/>
  <c r="V48" i="93"/>
  <c r="AA47" i="93"/>
  <c r="V47" i="93"/>
  <c r="AA46" i="93"/>
  <c r="V46" i="93"/>
  <c r="AA45" i="93"/>
  <c r="V45" i="93"/>
  <c r="AA44" i="93"/>
  <c r="V44" i="93"/>
  <c r="AA43" i="93"/>
  <c r="V43" i="93"/>
  <c r="AA42" i="93"/>
  <c r="W42" i="93"/>
  <c r="V42" i="93"/>
  <c r="AA41" i="93"/>
  <c r="V41" i="93"/>
  <c r="AA40" i="93"/>
  <c r="W40" i="93"/>
  <c r="V40" i="93"/>
  <c r="AA39" i="93"/>
  <c r="V39" i="93"/>
  <c r="AA38" i="93"/>
  <c r="V38" i="93"/>
  <c r="AA37" i="93"/>
  <c r="V37" i="93"/>
  <c r="AA36" i="93"/>
  <c r="V36" i="93"/>
  <c r="AA6" i="93"/>
  <c r="AA7" i="93"/>
  <c r="AA8" i="93"/>
  <c r="AA9" i="93"/>
  <c r="AA10" i="93"/>
  <c r="AA11" i="93"/>
  <c r="AA12" i="93"/>
  <c r="AA13" i="93"/>
  <c r="AA14" i="93"/>
  <c r="AA15" i="93"/>
  <c r="AA16" i="93"/>
  <c r="AA17" i="93"/>
  <c r="AA18" i="93"/>
  <c r="AA19" i="93"/>
  <c r="AA20" i="93"/>
  <c r="AA21" i="93"/>
  <c r="AA22" i="93"/>
  <c r="AA23" i="93"/>
  <c r="AA24" i="93"/>
  <c r="AA25" i="93"/>
  <c r="AA26" i="93"/>
  <c r="AA27" i="93"/>
  <c r="AA28" i="93"/>
  <c r="AA29" i="93"/>
  <c r="AA30" i="93"/>
  <c r="AA31" i="93"/>
  <c r="AA32" i="93"/>
  <c r="AA33" i="93"/>
  <c r="AA34" i="93"/>
  <c r="AA35" i="93"/>
  <c r="AA2" i="93"/>
  <c r="AF35" i="93"/>
  <c r="AG35" i="93"/>
  <c r="AE35" i="93"/>
  <c r="V35" i="93"/>
  <c r="AF34" i="93"/>
  <c r="AG34" i="93"/>
  <c r="AE34" i="93"/>
  <c r="V34" i="93"/>
  <c r="AF33" i="93"/>
  <c r="AG33" i="93"/>
  <c r="V26" i="93"/>
  <c r="AE33" i="93"/>
  <c r="V33" i="93"/>
  <c r="AF32" i="93"/>
  <c r="AG32" i="93"/>
  <c r="AE32" i="93"/>
  <c r="V32" i="93"/>
  <c r="AF31" i="93"/>
  <c r="AG31" i="93"/>
  <c r="AE31" i="93"/>
  <c r="V31" i="93"/>
  <c r="AF30" i="93"/>
  <c r="AG30" i="93"/>
  <c r="AE30" i="93"/>
  <c r="V30" i="93"/>
  <c r="AF29" i="93"/>
  <c r="AG29" i="93"/>
  <c r="V19" i="93"/>
  <c r="AE29" i="93"/>
  <c r="V29" i="93"/>
  <c r="AF28" i="93"/>
  <c r="AG28" i="93"/>
  <c r="AE28" i="93"/>
  <c r="V28" i="93"/>
  <c r="AF27" i="93"/>
  <c r="V11" i="93"/>
  <c r="AG27" i="93"/>
  <c r="AE27" i="93"/>
  <c r="W27" i="93"/>
  <c r="V27" i="93"/>
  <c r="AF26" i="93"/>
  <c r="AG26" i="93"/>
  <c r="AE26" i="93"/>
  <c r="AF25" i="93"/>
  <c r="V13" i="93"/>
  <c r="AG25" i="93"/>
  <c r="AE25" i="93"/>
  <c r="V25" i="93"/>
  <c r="AF24" i="93"/>
  <c r="AG24" i="93"/>
  <c r="AE24" i="93"/>
  <c r="V24" i="93"/>
  <c r="AF23" i="93"/>
  <c r="AG23" i="93"/>
  <c r="V10" i="93"/>
  <c r="AE23" i="93"/>
  <c r="V23" i="93"/>
  <c r="AF22" i="93"/>
  <c r="AG22" i="93"/>
  <c r="AE22" i="93"/>
  <c r="W22" i="93"/>
  <c r="V22" i="93"/>
  <c r="AF21" i="93"/>
  <c r="AG21" i="93"/>
  <c r="AE21" i="93"/>
  <c r="V21" i="93"/>
  <c r="AF20" i="93"/>
  <c r="AG20" i="93"/>
  <c r="AE20" i="93"/>
  <c r="V20" i="93"/>
  <c r="AF19" i="93"/>
  <c r="AG19" i="93"/>
  <c r="AE19" i="93"/>
  <c r="AF18" i="93"/>
  <c r="AG18" i="93"/>
  <c r="AE18" i="93"/>
  <c r="W18" i="93"/>
  <c r="V18" i="93"/>
  <c r="AF17" i="93"/>
  <c r="AG17" i="93"/>
  <c r="AE17" i="93"/>
  <c r="V17" i="93"/>
  <c r="AF16" i="93"/>
  <c r="AG16" i="93"/>
  <c r="AE16" i="93"/>
  <c r="W16" i="93"/>
  <c r="V16" i="93"/>
  <c r="AF15" i="93"/>
  <c r="AG15" i="93"/>
  <c r="AE15" i="93"/>
  <c r="V15" i="93"/>
  <c r="AF14" i="93"/>
  <c r="AG14" i="93"/>
  <c r="AE14" i="93"/>
  <c r="V14" i="93"/>
  <c r="AF13" i="93"/>
  <c r="AG13" i="93"/>
  <c r="AE13" i="93"/>
  <c r="AF12" i="93"/>
  <c r="AG12" i="93"/>
  <c r="AE12" i="93"/>
  <c r="V12" i="93"/>
  <c r="AF11" i="93"/>
  <c r="AG11" i="93"/>
  <c r="AE11" i="93"/>
  <c r="AF10" i="93"/>
  <c r="AG10" i="93"/>
  <c r="AE10" i="93"/>
  <c r="AF9" i="93"/>
  <c r="AG9" i="93"/>
  <c r="AE9" i="93"/>
  <c r="V9" i="93"/>
  <c r="AF8" i="93"/>
  <c r="AG8" i="93"/>
  <c r="AE8" i="93"/>
  <c r="V8" i="93"/>
  <c r="AF7" i="93"/>
  <c r="AG7" i="93"/>
  <c r="AE7" i="93"/>
  <c r="V7" i="93"/>
  <c r="AF6" i="93"/>
  <c r="AG6" i="93"/>
  <c r="AE6" i="93"/>
  <c r="V6" i="93"/>
  <c r="T3" i="93"/>
  <c r="S3" i="93"/>
  <c r="R3" i="93"/>
  <c r="Q3" i="93"/>
  <c r="P3" i="93"/>
  <c r="O3" i="93"/>
  <c r="N3" i="93"/>
  <c r="M3" i="93"/>
  <c r="L3" i="93"/>
  <c r="K3" i="93"/>
  <c r="J3" i="93"/>
  <c r="I3" i="93"/>
  <c r="H3" i="93"/>
  <c r="G3" i="93"/>
  <c r="F3" i="93"/>
  <c r="E3" i="93"/>
  <c r="X197" i="92"/>
  <c r="Y197" i="92"/>
  <c r="W197" i="92"/>
  <c r="Z197" i="92"/>
  <c r="X6" i="92"/>
  <c r="Y6" i="92"/>
  <c r="W6" i="92"/>
  <c r="Z6" i="92"/>
  <c r="X7" i="92"/>
  <c r="Y7" i="92"/>
  <c r="Z7" i="92"/>
  <c r="X8" i="92"/>
  <c r="Y8" i="92"/>
  <c r="W8" i="92"/>
  <c r="Z8" i="92"/>
  <c r="X9" i="92"/>
  <c r="Y9" i="92"/>
  <c r="W9" i="92"/>
  <c r="Z9" i="92"/>
  <c r="X10" i="92"/>
  <c r="Y10" i="92"/>
  <c r="W10" i="92"/>
  <c r="Z10" i="92"/>
  <c r="X11" i="92"/>
  <c r="Y11" i="92"/>
  <c r="W11" i="92"/>
  <c r="Z11" i="92"/>
  <c r="X12" i="92"/>
  <c r="Y12" i="92"/>
  <c r="W12" i="92"/>
  <c r="Z12" i="92"/>
  <c r="X13" i="92"/>
  <c r="Y13" i="92"/>
  <c r="W13" i="92"/>
  <c r="Z13" i="92"/>
  <c r="X14" i="92"/>
  <c r="Y14" i="92"/>
  <c r="W14" i="92"/>
  <c r="Z14" i="92"/>
  <c r="X15" i="92"/>
  <c r="Y15" i="92"/>
  <c r="W15" i="92"/>
  <c r="Z15" i="92"/>
  <c r="X16" i="92"/>
  <c r="Y16" i="92"/>
  <c r="W16" i="92"/>
  <c r="Z16" i="92"/>
  <c r="X17" i="92"/>
  <c r="Y17" i="92"/>
  <c r="W17" i="92"/>
  <c r="Z17" i="92"/>
  <c r="X18" i="92"/>
  <c r="Y18" i="92"/>
  <c r="Z18" i="92"/>
  <c r="X19" i="92"/>
  <c r="Y19" i="92"/>
  <c r="W19" i="92"/>
  <c r="Z19" i="92"/>
  <c r="X20" i="92"/>
  <c r="Y20" i="92"/>
  <c r="W20" i="92"/>
  <c r="Z20" i="92"/>
  <c r="X21" i="92"/>
  <c r="Y21" i="92"/>
  <c r="Z21" i="92"/>
  <c r="X22" i="92"/>
  <c r="Y22" i="92"/>
  <c r="W22" i="92"/>
  <c r="Z22" i="92"/>
  <c r="X23" i="92"/>
  <c r="Y23" i="92"/>
  <c r="W23" i="92"/>
  <c r="Z23" i="92"/>
  <c r="X24" i="92"/>
  <c r="Y24" i="92"/>
  <c r="W24" i="92"/>
  <c r="Z24" i="92"/>
  <c r="X25" i="92"/>
  <c r="Y25" i="92"/>
  <c r="W25" i="92"/>
  <c r="Z25" i="92"/>
  <c r="X26" i="92"/>
  <c r="Y26" i="92"/>
  <c r="W26" i="92"/>
  <c r="Z26" i="92"/>
  <c r="X27" i="92"/>
  <c r="Y27" i="92"/>
  <c r="Z27" i="92"/>
  <c r="X28" i="92"/>
  <c r="Y28" i="92"/>
  <c r="W28" i="92"/>
  <c r="Z28" i="92"/>
  <c r="X29" i="92"/>
  <c r="Y29" i="92"/>
  <c r="W29" i="92"/>
  <c r="Z29" i="92"/>
  <c r="X30" i="92"/>
  <c r="Y30" i="92"/>
  <c r="W30" i="92"/>
  <c r="Z30" i="92"/>
  <c r="X31" i="92"/>
  <c r="Y31" i="92"/>
  <c r="W31" i="92"/>
  <c r="Z31" i="92"/>
  <c r="X32" i="92"/>
  <c r="Y32" i="92"/>
  <c r="W32" i="92"/>
  <c r="Z32" i="92"/>
  <c r="X33" i="92"/>
  <c r="Y33" i="92"/>
  <c r="W33" i="92"/>
  <c r="Z33" i="92"/>
  <c r="X34" i="92"/>
  <c r="Y34" i="92"/>
  <c r="W34" i="92"/>
  <c r="Z34" i="92"/>
  <c r="X35" i="92"/>
  <c r="Y35" i="92"/>
  <c r="W35" i="92"/>
  <c r="Z35" i="92"/>
  <c r="X36" i="92"/>
  <c r="Y36" i="92"/>
  <c r="Z36" i="92"/>
  <c r="X37" i="92"/>
  <c r="Y37" i="92"/>
  <c r="W37" i="92"/>
  <c r="Z37" i="92"/>
  <c r="X38" i="92"/>
  <c r="Y38" i="92"/>
  <c r="W38" i="92"/>
  <c r="Z38" i="92"/>
  <c r="X39" i="92"/>
  <c r="Y39" i="92"/>
  <c r="W39" i="92"/>
  <c r="Z39" i="92"/>
  <c r="X40" i="92"/>
  <c r="Y40" i="92"/>
  <c r="Z40" i="92"/>
  <c r="X41" i="92"/>
  <c r="Y41" i="92"/>
  <c r="W41" i="92"/>
  <c r="Z41" i="92"/>
  <c r="X42" i="92"/>
  <c r="Y42" i="92"/>
  <c r="Z42" i="92"/>
  <c r="X43" i="92"/>
  <c r="Y43" i="92"/>
  <c r="Z43" i="92"/>
  <c r="X44" i="92"/>
  <c r="Y44" i="92"/>
  <c r="W44" i="92"/>
  <c r="Z44" i="92"/>
  <c r="X45" i="92"/>
  <c r="Y45" i="92"/>
  <c r="W45" i="92"/>
  <c r="Z45" i="92"/>
  <c r="X46" i="92"/>
  <c r="Y46" i="92"/>
  <c r="Z46" i="92"/>
  <c r="X47" i="92"/>
  <c r="Y47" i="92"/>
  <c r="W47" i="92"/>
  <c r="Z47" i="92"/>
  <c r="X48" i="92"/>
  <c r="Y48" i="92"/>
  <c r="W48" i="92"/>
  <c r="Z48" i="92"/>
  <c r="X49" i="92"/>
  <c r="Y49" i="92"/>
  <c r="Z49" i="92"/>
  <c r="X50" i="92"/>
  <c r="Y50" i="92"/>
  <c r="W50" i="92"/>
  <c r="Z50" i="92"/>
  <c r="X51" i="92"/>
  <c r="Y51" i="92"/>
  <c r="W51" i="92"/>
  <c r="Z51" i="92"/>
  <c r="X52" i="92"/>
  <c r="Y52" i="92"/>
  <c r="W52" i="92"/>
  <c r="Z52" i="92"/>
  <c r="X53" i="92"/>
  <c r="Y53" i="92"/>
  <c r="Z53" i="92"/>
  <c r="X54" i="92"/>
  <c r="Y54" i="92"/>
  <c r="W54" i="92"/>
  <c r="Z54" i="92"/>
  <c r="X55" i="92"/>
  <c r="Y55" i="92"/>
  <c r="W55" i="92"/>
  <c r="Z55" i="92"/>
  <c r="X56" i="92"/>
  <c r="Y56" i="92"/>
  <c r="W56" i="92"/>
  <c r="Z56" i="92"/>
  <c r="X57" i="92"/>
  <c r="Y57" i="92"/>
  <c r="W57" i="92"/>
  <c r="Z57" i="92"/>
  <c r="X58" i="92"/>
  <c r="Y58" i="92"/>
  <c r="W58" i="92"/>
  <c r="Z58" i="92"/>
  <c r="X59" i="92"/>
  <c r="Y59" i="92"/>
  <c r="W59" i="92"/>
  <c r="Z59" i="92"/>
  <c r="X60" i="92"/>
  <c r="Y60" i="92"/>
  <c r="Z60" i="92"/>
  <c r="X61" i="92"/>
  <c r="Y61" i="92"/>
  <c r="W61" i="92"/>
  <c r="Z61" i="92"/>
  <c r="X62" i="92"/>
  <c r="Y62" i="92"/>
  <c r="W62" i="92"/>
  <c r="Z62" i="92"/>
  <c r="X63" i="92"/>
  <c r="Y63" i="92"/>
  <c r="W63" i="92"/>
  <c r="Z63" i="92"/>
  <c r="X64" i="92"/>
  <c r="Y64" i="92"/>
  <c r="W64" i="92"/>
  <c r="Z64" i="92"/>
  <c r="X65" i="92"/>
  <c r="Y65" i="92"/>
  <c r="W65" i="92"/>
  <c r="Z65" i="92"/>
  <c r="X66" i="92"/>
  <c r="Y66" i="92"/>
  <c r="W66" i="92"/>
  <c r="Z66" i="92"/>
  <c r="X67" i="92"/>
  <c r="Y67" i="92"/>
  <c r="W67" i="92"/>
  <c r="Z67" i="92"/>
  <c r="X68" i="92"/>
  <c r="Y68" i="92"/>
  <c r="W68" i="92"/>
  <c r="Z68" i="92"/>
  <c r="X69" i="92"/>
  <c r="Y69" i="92"/>
  <c r="W69" i="92"/>
  <c r="Z69" i="92"/>
  <c r="X70" i="92"/>
  <c r="Y70" i="92"/>
  <c r="W70" i="92"/>
  <c r="Z70" i="92"/>
  <c r="X71" i="92"/>
  <c r="Y71" i="92"/>
  <c r="W71" i="92"/>
  <c r="Z71" i="92"/>
  <c r="X72" i="92"/>
  <c r="Y72" i="92"/>
  <c r="W72" i="92"/>
  <c r="Z72" i="92"/>
  <c r="X73" i="92"/>
  <c r="Y73" i="92"/>
  <c r="W73" i="92"/>
  <c r="Z73" i="92"/>
  <c r="X74" i="92"/>
  <c r="Y74" i="92"/>
  <c r="Z74" i="92"/>
  <c r="X75" i="92"/>
  <c r="Y75" i="92"/>
  <c r="W75" i="92"/>
  <c r="Z75" i="92"/>
  <c r="X76" i="92"/>
  <c r="Y76" i="92"/>
  <c r="W76" i="92"/>
  <c r="Z76" i="92"/>
  <c r="X77" i="92"/>
  <c r="Y77" i="92"/>
  <c r="W77" i="92"/>
  <c r="Z77" i="92"/>
  <c r="X78" i="92"/>
  <c r="Y78" i="92"/>
  <c r="W78" i="92"/>
  <c r="Z78" i="92"/>
  <c r="X79" i="92"/>
  <c r="Y79" i="92"/>
  <c r="W79" i="92"/>
  <c r="Z79" i="92"/>
  <c r="X80" i="92"/>
  <c r="Y80" i="92"/>
  <c r="W80" i="92"/>
  <c r="Z80" i="92"/>
  <c r="X81" i="92"/>
  <c r="Y81" i="92"/>
  <c r="W81" i="92"/>
  <c r="Z81" i="92"/>
  <c r="X82" i="92"/>
  <c r="Y82" i="92"/>
  <c r="W82" i="92"/>
  <c r="Z82" i="92"/>
  <c r="X83" i="92"/>
  <c r="Y83" i="92"/>
  <c r="W83" i="92"/>
  <c r="Z83" i="92"/>
  <c r="X84" i="92"/>
  <c r="Y84" i="92"/>
  <c r="Z84" i="92"/>
  <c r="X85" i="92"/>
  <c r="Y85" i="92"/>
  <c r="W85" i="92"/>
  <c r="Z85" i="92"/>
  <c r="X86" i="92"/>
  <c r="Y86" i="92"/>
  <c r="W86" i="92"/>
  <c r="Z86" i="92"/>
  <c r="X87" i="92"/>
  <c r="Y87" i="92"/>
  <c r="W87" i="92"/>
  <c r="Z87" i="92"/>
  <c r="X88" i="92"/>
  <c r="Y88" i="92"/>
  <c r="W88" i="92"/>
  <c r="Z88" i="92"/>
  <c r="X89" i="92"/>
  <c r="Y89" i="92"/>
  <c r="W89" i="92"/>
  <c r="Z89" i="92"/>
  <c r="X90" i="92"/>
  <c r="Y90" i="92"/>
  <c r="Z90" i="92"/>
  <c r="X91" i="92"/>
  <c r="Y91" i="92"/>
  <c r="W91" i="92"/>
  <c r="Z91" i="92"/>
  <c r="X92" i="92"/>
  <c r="Y92" i="92"/>
  <c r="W92" i="92"/>
  <c r="Z92" i="92"/>
  <c r="X93" i="92"/>
  <c r="Y93" i="92"/>
  <c r="Z93" i="92"/>
  <c r="X94" i="92"/>
  <c r="Y94" i="92"/>
  <c r="Z94" i="92"/>
  <c r="X95" i="92"/>
  <c r="Y95" i="92"/>
  <c r="W95" i="92"/>
  <c r="Z95" i="92"/>
  <c r="X96" i="92"/>
  <c r="Y96" i="92"/>
  <c r="W96" i="92"/>
  <c r="Z96" i="92"/>
  <c r="X97" i="92"/>
  <c r="Y97" i="92"/>
  <c r="W97" i="92"/>
  <c r="Z97" i="92"/>
  <c r="X98" i="92"/>
  <c r="Y98" i="92"/>
  <c r="W98" i="92"/>
  <c r="Z98" i="92"/>
  <c r="X99" i="92"/>
  <c r="Y99" i="92"/>
  <c r="W99" i="92"/>
  <c r="Z99" i="92"/>
  <c r="X100" i="92"/>
  <c r="Y100" i="92"/>
  <c r="W100" i="92"/>
  <c r="Z100" i="92"/>
  <c r="X101" i="92"/>
  <c r="Y101" i="92"/>
  <c r="Z101" i="92"/>
  <c r="X102" i="92"/>
  <c r="Y102" i="92"/>
  <c r="W102" i="92"/>
  <c r="Z102" i="92"/>
  <c r="X103" i="92"/>
  <c r="Y103" i="92"/>
  <c r="Z103" i="92"/>
  <c r="X104" i="92"/>
  <c r="Y104" i="92"/>
  <c r="W104" i="92"/>
  <c r="Z104" i="92"/>
  <c r="X105" i="92"/>
  <c r="Y105" i="92"/>
  <c r="W105" i="92"/>
  <c r="Z105" i="92"/>
  <c r="X106" i="92"/>
  <c r="Y106" i="92"/>
  <c r="W106" i="92"/>
  <c r="Z106" i="92"/>
  <c r="X107" i="92"/>
  <c r="Y107" i="92"/>
  <c r="W107" i="92"/>
  <c r="Z107" i="92"/>
  <c r="X108" i="92"/>
  <c r="Y108" i="92"/>
  <c r="W108" i="92"/>
  <c r="Z108" i="92"/>
  <c r="X109" i="92"/>
  <c r="Y109" i="92"/>
  <c r="W109" i="92"/>
  <c r="Z109" i="92"/>
  <c r="X110" i="92"/>
  <c r="Y110" i="92"/>
  <c r="W110" i="92"/>
  <c r="Z110" i="92"/>
  <c r="X111" i="92"/>
  <c r="Y111" i="92"/>
  <c r="W111" i="92"/>
  <c r="Z111" i="92"/>
  <c r="X112" i="92"/>
  <c r="Y112" i="92"/>
  <c r="W112" i="92"/>
  <c r="Z112" i="92"/>
  <c r="X113" i="92"/>
  <c r="Y113" i="92"/>
  <c r="W113" i="92"/>
  <c r="Z113" i="92"/>
  <c r="X114" i="92"/>
  <c r="Y114" i="92"/>
  <c r="W114" i="92"/>
  <c r="Z114" i="92"/>
  <c r="X115" i="92"/>
  <c r="Y115" i="92"/>
  <c r="W115" i="92"/>
  <c r="Z115" i="92"/>
  <c r="X116" i="92"/>
  <c r="Y116" i="92"/>
  <c r="W116" i="92"/>
  <c r="Z116" i="92"/>
  <c r="X117" i="92"/>
  <c r="Y117" i="92"/>
  <c r="W117" i="92"/>
  <c r="Z117" i="92"/>
  <c r="X118" i="92"/>
  <c r="Y118" i="92"/>
  <c r="W118" i="92"/>
  <c r="Z118" i="92"/>
  <c r="X119" i="92"/>
  <c r="Y119" i="92"/>
  <c r="W119" i="92"/>
  <c r="Z119" i="92"/>
  <c r="X120" i="92"/>
  <c r="Y120" i="92"/>
  <c r="Z120" i="92"/>
  <c r="X121" i="92"/>
  <c r="Y121" i="92"/>
  <c r="W121" i="92"/>
  <c r="Z121" i="92"/>
  <c r="X122" i="92"/>
  <c r="Y122" i="92"/>
  <c r="W122" i="92"/>
  <c r="Z122" i="92"/>
  <c r="X123" i="92"/>
  <c r="Y123" i="92"/>
  <c r="Z123" i="92"/>
  <c r="X124" i="92"/>
  <c r="Y124" i="92"/>
  <c r="W124" i="92"/>
  <c r="Z124" i="92"/>
  <c r="X125" i="92"/>
  <c r="Y125" i="92"/>
  <c r="W125" i="92"/>
  <c r="Z125" i="92"/>
  <c r="X126" i="92"/>
  <c r="Y126" i="92"/>
  <c r="W126" i="92"/>
  <c r="Z126" i="92"/>
  <c r="X127" i="92"/>
  <c r="Y127" i="92"/>
  <c r="Z127" i="92"/>
  <c r="X128" i="92"/>
  <c r="Y128" i="92"/>
  <c r="W128" i="92"/>
  <c r="Z128" i="92"/>
  <c r="X129" i="92"/>
  <c r="Y129" i="92"/>
  <c r="W129" i="92"/>
  <c r="Z129" i="92"/>
  <c r="X130" i="92"/>
  <c r="Y130" i="92"/>
  <c r="Z130" i="92"/>
  <c r="X131" i="92"/>
  <c r="Y131" i="92"/>
  <c r="W131" i="92"/>
  <c r="Z131" i="92"/>
  <c r="X132" i="92"/>
  <c r="Y132" i="92"/>
  <c r="W132" i="92"/>
  <c r="Z132" i="92"/>
  <c r="X133" i="92"/>
  <c r="Y133" i="92"/>
  <c r="W133" i="92"/>
  <c r="Z133" i="92"/>
  <c r="X134" i="92"/>
  <c r="Y134" i="92"/>
  <c r="W134" i="92"/>
  <c r="Z134" i="92"/>
  <c r="X135" i="92"/>
  <c r="Y135" i="92"/>
  <c r="W135" i="92"/>
  <c r="Z135" i="92"/>
  <c r="X136" i="92"/>
  <c r="Y136" i="92"/>
  <c r="W136" i="92"/>
  <c r="Z136" i="92"/>
  <c r="X137" i="92"/>
  <c r="Y137" i="92"/>
  <c r="W137" i="92"/>
  <c r="Z137" i="92"/>
  <c r="X138" i="92"/>
  <c r="Y138" i="92"/>
  <c r="Z138" i="92"/>
  <c r="X139" i="92"/>
  <c r="Y139" i="92"/>
  <c r="Z139" i="92"/>
  <c r="X140" i="92"/>
  <c r="Y140" i="92"/>
  <c r="W140" i="92"/>
  <c r="Z140" i="92"/>
  <c r="X141" i="92"/>
  <c r="Y141" i="92"/>
  <c r="W141" i="92"/>
  <c r="Z141" i="92"/>
  <c r="X142" i="92"/>
  <c r="Y142" i="92"/>
  <c r="W142" i="92"/>
  <c r="Z142" i="92"/>
  <c r="X143" i="92"/>
  <c r="Y143" i="92"/>
  <c r="W143" i="92"/>
  <c r="Z143" i="92"/>
  <c r="X144" i="92"/>
  <c r="Y144" i="92"/>
  <c r="W144" i="92"/>
  <c r="Z144" i="92"/>
  <c r="X145" i="92"/>
  <c r="Y145" i="92"/>
  <c r="W145" i="92"/>
  <c r="Z145" i="92"/>
  <c r="X146" i="92"/>
  <c r="Y146" i="92"/>
  <c r="W146" i="92"/>
  <c r="Z146" i="92"/>
  <c r="X147" i="92"/>
  <c r="Y147" i="92"/>
  <c r="W147" i="92"/>
  <c r="Z147" i="92"/>
  <c r="X148" i="92"/>
  <c r="Y148" i="92"/>
  <c r="W148" i="92"/>
  <c r="Z148" i="92"/>
  <c r="X149" i="92"/>
  <c r="Y149" i="92"/>
  <c r="W149" i="92"/>
  <c r="Z149" i="92"/>
  <c r="X150" i="92"/>
  <c r="Y150" i="92"/>
  <c r="W150" i="92"/>
  <c r="Z150" i="92"/>
  <c r="X151" i="92"/>
  <c r="Y151" i="92"/>
  <c r="W151" i="92"/>
  <c r="Z151" i="92"/>
  <c r="X152" i="92"/>
  <c r="Y152" i="92"/>
  <c r="W152" i="92"/>
  <c r="Z152" i="92"/>
  <c r="X153" i="92"/>
  <c r="Y153" i="92"/>
  <c r="W153" i="92"/>
  <c r="Z153" i="92"/>
  <c r="X154" i="92"/>
  <c r="Y154" i="92"/>
  <c r="Z154" i="92"/>
  <c r="X155" i="92"/>
  <c r="Y155" i="92"/>
  <c r="W155" i="92"/>
  <c r="Z155" i="92"/>
  <c r="X156" i="92"/>
  <c r="Y156" i="92"/>
  <c r="W156" i="92"/>
  <c r="Z156" i="92"/>
  <c r="X157" i="92"/>
  <c r="Y157" i="92"/>
  <c r="Z157" i="92"/>
  <c r="X158" i="92"/>
  <c r="Y158" i="92"/>
  <c r="W158" i="92"/>
  <c r="Z158" i="92"/>
  <c r="X159" i="92"/>
  <c r="Y159" i="92"/>
  <c r="W159" i="92"/>
  <c r="Z159" i="92"/>
  <c r="X160" i="92"/>
  <c r="Y160" i="92"/>
  <c r="W160" i="92"/>
  <c r="Z160" i="92"/>
  <c r="X161" i="92"/>
  <c r="Y161" i="92"/>
  <c r="W161" i="92"/>
  <c r="Z161" i="92"/>
  <c r="X162" i="92"/>
  <c r="Y162" i="92"/>
  <c r="Z162" i="92"/>
  <c r="X163" i="92"/>
  <c r="Y163" i="92"/>
  <c r="W163" i="92"/>
  <c r="Z163" i="92"/>
  <c r="X164" i="92"/>
  <c r="Y164" i="92"/>
  <c r="W164" i="92"/>
  <c r="Z164" i="92"/>
  <c r="X165" i="92"/>
  <c r="Y165" i="92"/>
  <c r="W165" i="92"/>
  <c r="Z165" i="92"/>
  <c r="X166" i="92"/>
  <c r="Y166" i="92"/>
  <c r="W166" i="92"/>
  <c r="Z166" i="92"/>
  <c r="X167" i="92"/>
  <c r="Y167" i="92"/>
  <c r="W167" i="92"/>
  <c r="Z167" i="92"/>
  <c r="X168" i="92"/>
  <c r="Y168" i="92"/>
  <c r="W168" i="92"/>
  <c r="Z168" i="92"/>
  <c r="X169" i="92"/>
  <c r="Y169" i="92"/>
  <c r="W169" i="92"/>
  <c r="Z169" i="92"/>
  <c r="X170" i="92"/>
  <c r="Y170" i="92"/>
  <c r="W170" i="92"/>
  <c r="Z170" i="92"/>
  <c r="X171" i="92"/>
  <c r="Y171" i="92"/>
  <c r="W171" i="92"/>
  <c r="Z171" i="92"/>
  <c r="X172" i="92"/>
  <c r="Y172" i="92"/>
  <c r="Z172" i="92"/>
  <c r="X173" i="92"/>
  <c r="Y173" i="92"/>
  <c r="W173" i="92"/>
  <c r="Z173" i="92"/>
  <c r="X174" i="92"/>
  <c r="Y174" i="92"/>
  <c r="W174" i="92"/>
  <c r="Z174" i="92"/>
  <c r="X175" i="92"/>
  <c r="Y175" i="92"/>
  <c r="W175" i="92"/>
  <c r="Z175" i="92"/>
  <c r="X176" i="92"/>
  <c r="Y176" i="92"/>
  <c r="W176" i="92"/>
  <c r="Z176" i="92"/>
  <c r="X177" i="92"/>
  <c r="Y177" i="92"/>
  <c r="Z177" i="92"/>
  <c r="X178" i="92"/>
  <c r="Y178" i="92"/>
  <c r="W178" i="92"/>
  <c r="Z178" i="92"/>
  <c r="X179" i="92"/>
  <c r="Y179" i="92"/>
  <c r="Z179" i="92"/>
  <c r="X180" i="92"/>
  <c r="Y180" i="92"/>
  <c r="W180" i="92"/>
  <c r="Z180" i="92"/>
  <c r="X181" i="92"/>
  <c r="Y181" i="92"/>
  <c r="Z181" i="92"/>
  <c r="X182" i="92"/>
  <c r="Y182" i="92"/>
  <c r="W182" i="92"/>
  <c r="Z182" i="92"/>
  <c r="X183" i="92"/>
  <c r="Y183" i="92"/>
  <c r="Z183" i="92"/>
  <c r="X184" i="92"/>
  <c r="Y184" i="92"/>
  <c r="Z184" i="92"/>
  <c r="X185" i="92"/>
  <c r="Y185" i="92"/>
  <c r="W185" i="92"/>
  <c r="Z185" i="92"/>
  <c r="X186" i="92"/>
  <c r="Y186" i="92"/>
  <c r="Z186" i="92"/>
  <c r="X187" i="92"/>
  <c r="Y187" i="92"/>
  <c r="W187" i="92"/>
  <c r="Z187" i="92"/>
  <c r="X188" i="92"/>
  <c r="Y188" i="92"/>
  <c r="W188" i="92"/>
  <c r="Z188" i="92"/>
  <c r="X189" i="92"/>
  <c r="Y189" i="92"/>
  <c r="W189" i="92"/>
  <c r="Z189" i="92"/>
  <c r="X190" i="92"/>
  <c r="Y190" i="92"/>
  <c r="W190" i="92"/>
  <c r="Z190" i="92"/>
  <c r="X191" i="92"/>
  <c r="Y191" i="92"/>
  <c r="W191" i="92"/>
  <c r="Z191" i="92"/>
  <c r="X192" i="92"/>
  <c r="Y192" i="92"/>
  <c r="W192" i="92"/>
  <c r="Z192" i="92"/>
  <c r="X193" i="92"/>
  <c r="Y193" i="92"/>
  <c r="W193" i="92"/>
  <c r="Z193" i="92"/>
  <c r="X194" i="92"/>
  <c r="Y194" i="92"/>
  <c r="W194" i="92"/>
  <c r="Z194" i="92"/>
  <c r="X195" i="92"/>
  <c r="Y195" i="92"/>
  <c r="W195" i="92"/>
  <c r="Z195" i="92"/>
  <c r="X196" i="92"/>
  <c r="Y196" i="92"/>
  <c r="W196" i="92"/>
  <c r="Z196" i="92"/>
  <c r="AA197" i="92"/>
  <c r="V197" i="92"/>
  <c r="AA196" i="92"/>
  <c r="V196" i="92"/>
  <c r="AA195" i="92"/>
  <c r="V195" i="92"/>
  <c r="AA194" i="92"/>
  <c r="V194" i="92"/>
  <c r="AA193" i="92"/>
  <c r="V193" i="92"/>
  <c r="AA192" i="92"/>
  <c r="V192" i="92"/>
  <c r="AA191" i="92"/>
  <c r="V191" i="92"/>
  <c r="AA190" i="92"/>
  <c r="V190" i="92"/>
  <c r="AA189" i="92"/>
  <c r="V189" i="92"/>
  <c r="AA188" i="92"/>
  <c r="V188" i="92"/>
  <c r="AA187" i="92"/>
  <c r="V187" i="92"/>
  <c r="AA186" i="92"/>
  <c r="W186" i="92"/>
  <c r="V186" i="92"/>
  <c r="AA185" i="92"/>
  <c r="V185" i="92"/>
  <c r="AA184" i="92"/>
  <c r="W184" i="92"/>
  <c r="V184" i="92"/>
  <c r="AA183" i="92"/>
  <c r="W183" i="92"/>
  <c r="V183" i="92"/>
  <c r="AA182" i="92"/>
  <c r="V182" i="92"/>
  <c r="AA181" i="92"/>
  <c r="W181" i="92"/>
  <c r="V181" i="92"/>
  <c r="AA180" i="92"/>
  <c r="V180" i="92"/>
  <c r="AA179" i="92"/>
  <c r="W179" i="92"/>
  <c r="V179" i="92"/>
  <c r="AA178" i="92"/>
  <c r="V178" i="92"/>
  <c r="AA177" i="92"/>
  <c r="W177" i="92"/>
  <c r="V177" i="92"/>
  <c r="AA176" i="92"/>
  <c r="V176" i="92"/>
  <c r="AA175" i="92"/>
  <c r="V175" i="92"/>
  <c r="AA174" i="92"/>
  <c r="V174" i="92"/>
  <c r="AA173" i="92"/>
  <c r="V173" i="92"/>
  <c r="AA172" i="92"/>
  <c r="W172" i="92"/>
  <c r="V172" i="92"/>
  <c r="AA171" i="92"/>
  <c r="V171" i="92"/>
  <c r="AA170" i="92"/>
  <c r="V170" i="92"/>
  <c r="AA169" i="92"/>
  <c r="V169" i="92"/>
  <c r="AA168" i="92"/>
  <c r="V168" i="92"/>
  <c r="AA167" i="92"/>
  <c r="V167" i="92"/>
  <c r="AA166" i="92"/>
  <c r="V166" i="92"/>
  <c r="AA165" i="92"/>
  <c r="V165" i="92"/>
  <c r="AA164" i="92"/>
  <c r="V164" i="92"/>
  <c r="AA163" i="92"/>
  <c r="V163" i="92"/>
  <c r="AA162" i="92"/>
  <c r="W162" i="92"/>
  <c r="V162" i="92"/>
  <c r="AA161" i="92"/>
  <c r="V161" i="92"/>
  <c r="AA160" i="92"/>
  <c r="V160" i="92"/>
  <c r="AA159" i="92"/>
  <c r="V159" i="92"/>
  <c r="AA158" i="92"/>
  <c r="V158" i="92"/>
  <c r="AA157" i="92"/>
  <c r="W157" i="92"/>
  <c r="V157" i="92"/>
  <c r="AA156" i="92"/>
  <c r="V156" i="92"/>
  <c r="AA155" i="92"/>
  <c r="V155" i="92"/>
  <c r="AA154" i="92"/>
  <c r="W154" i="92"/>
  <c r="V154" i="92"/>
  <c r="AA153" i="92"/>
  <c r="V153" i="92"/>
  <c r="AA152" i="92"/>
  <c r="V152" i="92"/>
  <c r="AA151" i="92"/>
  <c r="V151" i="92"/>
  <c r="AA150" i="92"/>
  <c r="V150" i="92"/>
  <c r="AA149" i="92"/>
  <c r="V149" i="92"/>
  <c r="AA148" i="92"/>
  <c r="V148" i="92"/>
  <c r="AA147" i="92"/>
  <c r="V147" i="92"/>
  <c r="AA146" i="92"/>
  <c r="V146" i="92"/>
  <c r="AA145" i="92"/>
  <c r="V145" i="92"/>
  <c r="AA144" i="92"/>
  <c r="V144" i="92"/>
  <c r="AA143" i="92"/>
  <c r="V143" i="92"/>
  <c r="AA142" i="92"/>
  <c r="V142" i="92"/>
  <c r="AA141" i="92"/>
  <c r="V141" i="92"/>
  <c r="AA140" i="92"/>
  <c r="V140" i="92"/>
  <c r="AA139" i="92"/>
  <c r="W139" i="92"/>
  <c r="V139" i="92"/>
  <c r="AA138" i="92"/>
  <c r="W138" i="92"/>
  <c r="V138" i="92"/>
  <c r="AA137" i="92"/>
  <c r="V137" i="92"/>
  <c r="AA136" i="92"/>
  <c r="V136" i="92"/>
  <c r="AA135" i="92"/>
  <c r="V135" i="92"/>
  <c r="AA134" i="92"/>
  <c r="V134" i="92"/>
  <c r="AA133" i="92"/>
  <c r="V133" i="92"/>
  <c r="AA132" i="92"/>
  <c r="V132" i="92"/>
  <c r="AA131" i="92"/>
  <c r="V131" i="92"/>
  <c r="AA130" i="92"/>
  <c r="W130" i="92"/>
  <c r="V130" i="92"/>
  <c r="AA129" i="92"/>
  <c r="V129" i="92"/>
  <c r="AA128" i="92"/>
  <c r="V128" i="92"/>
  <c r="AA127" i="92"/>
  <c r="W127" i="92"/>
  <c r="V127" i="92"/>
  <c r="AA126" i="92"/>
  <c r="V126" i="92"/>
  <c r="AA125" i="92"/>
  <c r="V125" i="92"/>
  <c r="AA124" i="92"/>
  <c r="V124" i="92"/>
  <c r="AA123" i="92"/>
  <c r="W123" i="92"/>
  <c r="V123" i="92"/>
  <c r="AA122" i="92"/>
  <c r="V122" i="92"/>
  <c r="AA121" i="92"/>
  <c r="V121" i="92"/>
  <c r="AA120" i="92"/>
  <c r="W120" i="92"/>
  <c r="V120" i="92"/>
  <c r="AA119" i="92"/>
  <c r="V119" i="92"/>
  <c r="AA118" i="92"/>
  <c r="V118" i="92"/>
  <c r="AA117" i="92"/>
  <c r="V117" i="92"/>
  <c r="AA116" i="92"/>
  <c r="V116" i="92"/>
  <c r="AA115" i="92"/>
  <c r="V115" i="92"/>
  <c r="AA114" i="92"/>
  <c r="V114" i="92"/>
  <c r="AA113" i="92"/>
  <c r="V113" i="92"/>
  <c r="AA112" i="92"/>
  <c r="V112" i="92"/>
  <c r="AA111" i="92"/>
  <c r="V111" i="92"/>
  <c r="AA110" i="92"/>
  <c r="V110" i="92"/>
  <c r="AA109" i="92"/>
  <c r="V109" i="92"/>
  <c r="AA108" i="92"/>
  <c r="V108" i="92"/>
  <c r="AA107" i="92"/>
  <c r="V107" i="92"/>
  <c r="AA106" i="92"/>
  <c r="V106" i="92"/>
  <c r="AA105" i="92"/>
  <c r="V105" i="92"/>
  <c r="AA104" i="92"/>
  <c r="V104" i="92"/>
  <c r="AA103" i="92"/>
  <c r="W103" i="92"/>
  <c r="V103" i="92"/>
  <c r="AA102" i="92"/>
  <c r="V102" i="92"/>
  <c r="AA101" i="92"/>
  <c r="W101" i="92"/>
  <c r="V101" i="92"/>
  <c r="AA100" i="92"/>
  <c r="V100" i="92"/>
  <c r="AA99" i="92"/>
  <c r="V99" i="92"/>
  <c r="AA98" i="92"/>
  <c r="V98" i="92"/>
  <c r="AA97" i="92"/>
  <c r="V97" i="92"/>
  <c r="AA96" i="92"/>
  <c r="V96" i="92"/>
  <c r="AA95" i="92"/>
  <c r="V95" i="92"/>
  <c r="AA94" i="92"/>
  <c r="W94" i="92"/>
  <c r="V94" i="92"/>
  <c r="AA93" i="92"/>
  <c r="W93" i="92"/>
  <c r="V93" i="92"/>
  <c r="AA92" i="92"/>
  <c r="V92" i="92"/>
  <c r="AA91" i="92"/>
  <c r="V91" i="92"/>
  <c r="AA90" i="92"/>
  <c r="W90" i="92"/>
  <c r="V90" i="92"/>
  <c r="AA89" i="92"/>
  <c r="V89" i="92"/>
  <c r="AA88" i="92"/>
  <c r="V88" i="92"/>
  <c r="AA87" i="92"/>
  <c r="V87" i="92"/>
  <c r="AA86" i="92"/>
  <c r="V86" i="92"/>
  <c r="AA85" i="92"/>
  <c r="V85" i="92"/>
  <c r="AA84" i="92"/>
  <c r="W84" i="92"/>
  <c r="V84" i="92"/>
  <c r="AA83" i="92"/>
  <c r="V83" i="92"/>
  <c r="AA82" i="92"/>
  <c r="V82" i="92"/>
  <c r="AA81" i="92"/>
  <c r="V81" i="92"/>
  <c r="AA80" i="92"/>
  <c r="V80" i="92"/>
  <c r="AA79" i="92"/>
  <c r="V79" i="92"/>
  <c r="AA78" i="92"/>
  <c r="V78" i="92"/>
  <c r="AA77" i="92"/>
  <c r="V77" i="92"/>
  <c r="AA76" i="92"/>
  <c r="V76" i="92"/>
  <c r="AA75" i="92"/>
  <c r="V75" i="92"/>
  <c r="AA74" i="92"/>
  <c r="W74" i="92"/>
  <c r="V74" i="92"/>
  <c r="AA73" i="92"/>
  <c r="V73" i="92"/>
  <c r="AA72" i="92"/>
  <c r="V72" i="92"/>
  <c r="AA71" i="92"/>
  <c r="V71" i="92"/>
  <c r="AA70" i="92"/>
  <c r="V70" i="92"/>
  <c r="AA69" i="92"/>
  <c r="V69" i="92"/>
  <c r="AA68" i="92"/>
  <c r="V68" i="92"/>
  <c r="AA67" i="92"/>
  <c r="V67" i="92"/>
  <c r="AA66" i="92"/>
  <c r="V66" i="92"/>
  <c r="AA65" i="92"/>
  <c r="V65" i="92"/>
  <c r="AA64" i="92"/>
  <c r="V64" i="92"/>
  <c r="AA63" i="92"/>
  <c r="V63" i="92"/>
  <c r="AA62" i="92"/>
  <c r="V62" i="92"/>
  <c r="AA61" i="92"/>
  <c r="V61" i="92"/>
  <c r="AA60" i="92"/>
  <c r="W60" i="92"/>
  <c r="V60" i="92"/>
  <c r="AA59" i="92"/>
  <c r="V59" i="92"/>
  <c r="AA58" i="92"/>
  <c r="V58" i="92"/>
  <c r="AA57" i="92"/>
  <c r="V57" i="92"/>
  <c r="AA56" i="92"/>
  <c r="V56" i="92"/>
  <c r="AA55" i="92"/>
  <c r="V55" i="92"/>
  <c r="AA54" i="92"/>
  <c r="V54" i="92"/>
  <c r="AA53" i="92"/>
  <c r="W53" i="92"/>
  <c r="V53" i="92"/>
  <c r="AA52" i="92"/>
  <c r="V52" i="92"/>
  <c r="AA51" i="92"/>
  <c r="V51" i="92"/>
  <c r="AA50" i="92"/>
  <c r="V50" i="92"/>
  <c r="AA49" i="92"/>
  <c r="W49" i="92"/>
  <c r="V49" i="92"/>
  <c r="AA48" i="92"/>
  <c r="V48" i="92"/>
  <c r="AA47" i="92"/>
  <c r="V47" i="92"/>
  <c r="AA46" i="92"/>
  <c r="W46" i="92"/>
  <c r="V46" i="92"/>
  <c r="AA45" i="92"/>
  <c r="V45" i="92"/>
  <c r="AA44" i="92"/>
  <c r="V44" i="92"/>
  <c r="AA43" i="92"/>
  <c r="W43" i="92"/>
  <c r="V43" i="92"/>
  <c r="AA42" i="92"/>
  <c r="W42" i="92"/>
  <c r="V42" i="92"/>
  <c r="AA41" i="92"/>
  <c r="V41" i="92"/>
  <c r="AA40" i="92"/>
  <c r="W40" i="92"/>
  <c r="V40" i="92"/>
  <c r="AA39" i="92"/>
  <c r="V39" i="92"/>
  <c r="AA38" i="92"/>
  <c r="V38" i="92"/>
  <c r="AA37" i="92"/>
  <c r="V37" i="92"/>
  <c r="AA36" i="92"/>
  <c r="W36" i="92"/>
  <c r="V36" i="92"/>
  <c r="AA6" i="92"/>
  <c r="AA7" i="92"/>
  <c r="AA8" i="92"/>
  <c r="AA9" i="92"/>
  <c r="AA10" i="92"/>
  <c r="AA11" i="92"/>
  <c r="AA12" i="92"/>
  <c r="AA13" i="92"/>
  <c r="AA14" i="92"/>
  <c r="AA15" i="92"/>
  <c r="AA16" i="92"/>
  <c r="AA17" i="92"/>
  <c r="AA18" i="92"/>
  <c r="AA19" i="92"/>
  <c r="AA20" i="92"/>
  <c r="AA21" i="92"/>
  <c r="AA22" i="92"/>
  <c r="AA23" i="92"/>
  <c r="AA24" i="92"/>
  <c r="AA25" i="92"/>
  <c r="AA26" i="92"/>
  <c r="AA27" i="92"/>
  <c r="AA28" i="92"/>
  <c r="AA29" i="92"/>
  <c r="AA30" i="92"/>
  <c r="AA31" i="92"/>
  <c r="AA32" i="92"/>
  <c r="AA33" i="92"/>
  <c r="AA34" i="92"/>
  <c r="AA35" i="92"/>
  <c r="AA2" i="92"/>
  <c r="AF35" i="92"/>
  <c r="AG35" i="92"/>
  <c r="AE35" i="92"/>
  <c r="V35" i="92"/>
  <c r="AF34" i="92"/>
  <c r="AG34" i="92"/>
  <c r="AE34" i="92"/>
  <c r="V34" i="92"/>
  <c r="AF33" i="92"/>
  <c r="AG33" i="92"/>
  <c r="V26" i="92"/>
  <c r="AE33" i="92"/>
  <c r="V33" i="92"/>
  <c r="AF32" i="92"/>
  <c r="AG32" i="92"/>
  <c r="AE32" i="92"/>
  <c r="V32" i="92"/>
  <c r="AF31" i="92"/>
  <c r="AG31" i="92"/>
  <c r="AE31" i="92"/>
  <c r="V31" i="92"/>
  <c r="AF30" i="92"/>
  <c r="AG30" i="92"/>
  <c r="AE30" i="92"/>
  <c r="V30" i="92"/>
  <c r="AF29" i="92"/>
  <c r="AG29" i="92"/>
  <c r="V19" i="92"/>
  <c r="AE29" i="92"/>
  <c r="V29" i="92"/>
  <c r="AF28" i="92"/>
  <c r="AG28" i="92"/>
  <c r="AE28" i="92"/>
  <c r="V28" i="92"/>
  <c r="AF27" i="92"/>
  <c r="V11" i="92"/>
  <c r="AG27" i="92"/>
  <c r="AE27" i="92"/>
  <c r="W27" i="92"/>
  <c r="V27" i="92"/>
  <c r="AF26" i="92"/>
  <c r="AG26" i="92"/>
  <c r="AE26" i="92"/>
  <c r="AF25" i="92"/>
  <c r="V13" i="92"/>
  <c r="AG25" i="92"/>
  <c r="AE25" i="92"/>
  <c r="V25" i="92"/>
  <c r="AF24" i="92"/>
  <c r="AG24" i="92"/>
  <c r="AE24" i="92"/>
  <c r="V24" i="92"/>
  <c r="AF23" i="92"/>
  <c r="AG23" i="92"/>
  <c r="V10" i="92"/>
  <c r="AE23" i="92"/>
  <c r="V23" i="92"/>
  <c r="AF22" i="92"/>
  <c r="AG22" i="92"/>
  <c r="AE22" i="92"/>
  <c r="V22" i="92"/>
  <c r="AF21" i="92"/>
  <c r="AG21" i="92"/>
  <c r="AE21" i="92"/>
  <c r="W21" i="92"/>
  <c r="V21" i="92"/>
  <c r="AF20" i="92"/>
  <c r="AG20" i="92"/>
  <c r="AE20" i="92"/>
  <c r="V20" i="92"/>
  <c r="AF19" i="92"/>
  <c r="AG19" i="92"/>
  <c r="AE19" i="92"/>
  <c r="AF18" i="92"/>
  <c r="AG18" i="92"/>
  <c r="AE18" i="92"/>
  <c r="W18" i="92"/>
  <c r="V18" i="92"/>
  <c r="AF17" i="92"/>
  <c r="AG17" i="92"/>
  <c r="AE17" i="92"/>
  <c r="V17" i="92"/>
  <c r="AF16" i="92"/>
  <c r="AG16" i="92"/>
  <c r="AE16" i="92"/>
  <c r="V16" i="92"/>
  <c r="AF15" i="92"/>
  <c r="AG15" i="92"/>
  <c r="AE15" i="92"/>
  <c r="V15" i="92"/>
  <c r="AF14" i="92"/>
  <c r="AG14" i="92"/>
  <c r="AE14" i="92"/>
  <c r="V14" i="92"/>
  <c r="AF13" i="92"/>
  <c r="AG13" i="92"/>
  <c r="AE13" i="92"/>
  <c r="AF12" i="92"/>
  <c r="AG12" i="92"/>
  <c r="AE12" i="92"/>
  <c r="V12" i="92"/>
  <c r="AF11" i="92"/>
  <c r="AG11" i="92"/>
  <c r="AE11" i="92"/>
  <c r="AF10" i="92"/>
  <c r="AG10" i="92"/>
  <c r="AE10" i="92"/>
  <c r="AF9" i="92"/>
  <c r="AG9" i="92"/>
  <c r="AE9" i="92"/>
  <c r="V9" i="92"/>
  <c r="AF8" i="92"/>
  <c r="AG8" i="92"/>
  <c r="AE8" i="92"/>
  <c r="V8" i="92"/>
  <c r="AF7" i="92"/>
  <c r="AG7" i="92"/>
  <c r="AE7" i="92"/>
  <c r="W7" i="92"/>
  <c r="V7" i="92"/>
  <c r="AF6" i="92"/>
  <c r="AG6" i="92"/>
  <c r="AE6" i="92"/>
  <c r="V6" i="92"/>
  <c r="T3" i="92"/>
  <c r="S3" i="92"/>
  <c r="R3" i="92"/>
  <c r="Q3" i="92"/>
  <c r="P3" i="92"/>
  <c r="O3" i="92"/>
  <c r="N3" i="92"/>
  <c r="M3" i="92"/>
  <c r="L3" i="92"/>
  <c r="K3" i="92"/>
  <c r="J3" i="92"/>
  <c r="I3" i="92"/>
  <c r="H3" i="92"/>
  <c r="G3" i="92"/>
  <c r="F3" i="92"/>
  <c r="E3" i="92"/>
  <c r="X197" i="90"/>
  <c r="Y197" i="90"/>
  <c r="W197" i="90"/>
  <c r="Z197" i="90"/>
  <c r="X6" i="90"/>
  <c r="Y6" i="90"/>
  <c r="W6" i="90"/>
  <c r="Z6" i="90"/>
  <c r="X7" i="90"/>
  <c r="Y7" i="90"/>
  <c r="Z7" i="90"/>
  <c r="X8" i="90"/>
  <c r="Y8" i="90"/>
  <c r="W8" i="90"/>
  <c r="Z8" i="90"/>
  <c r="X9" i="90"/>
  <c r="Y9" i="90"/>
  <c r="W9" i="90"/>
  <c r="Z9" i="90"/>
  <c r="X10" i="90"/>
  <c r="Y10" i="90"/>
  <c r="W10" i="90"/>
  <c r="Z10" i="90"/>
  <c r="X11" i="90"/>
  <c r="Y11" i="90"/>
  <c r="W11" i="90"/>
  <c r="Z11" i="90"/>
  <c r="X12" i="90"/>
  <c r="Y12" i="90"/>
  <c r="Z12" i="90"/>
  <c r="X13" i="90"/>
  <c r="Y13" i="90"/>
  <c r="W13" i="90"/>
  <c r="Z13" i="90"/>
  <c r="X14" i="90"/>
  <c r="Y14" i="90"/>
  <c r="Z14" i="90"/>
  <c r="X15" i="90"/>
  <c r="Y15" i="90"/>
  <c r="W15" i="90"/>
  <c r="Z15" i="90"/>
  <c r="X16" i="90"/>
  <c r="Y16" i="90"/>
  <c r="Z16" i="90"/>
  <c r="X17" i="90"/>
  <c r="Y17" i="90"/>
  <c r="W17" i="90"/>
  <c r="Z17" i="90"/>
  <c r="X18" i="90"/>
  <c r="Y18" i="90"/>
  <c r="Z18" i="90"/>
  <c r="X19" i="90"/>
  <c r="Y19" i="90"/>
  <c r="W19" i="90"/>
  <c r="Z19" i="90"/>
  <c r="X20" i="90"/>
  <c r="Y20" i="90"/>
  <c r="W20" i="90"/>
  <c r="Z20" i="90"/>
  <c r="X21" i="90"/>
  <c r="Y21" i="90"/>
  <c r="Z21" i="90"/>
  <c r="X22" i="90"/>
  <c r="Y22" i="90"/>
  <c r="Z22" i="90"/>
  <c r="X23" i="90"/>
  <c r="Y23" i="90"/>
  <c r="W23" i="90"/>
  <c r="Z23" i="90"/>
  <c r="X24" i="90"/>
  <c r="Y24" i="90"/>
  <c r="W24" i="90"/>
  <c r="Z24" i="90"/>
  <c r="X25" i="90"/>
  <c r="Y25" i="90"/>
  <c r="W25" i="90"/>
  <c r="Z25" i="90"/>
  <c r="X26" i="90"/>
  <c r="Y26" i="90"/>
  <c r="W26" i="90"/>
  <c r="Z26" i="90"/>
  <c r="X27" i="90"/>
  <c r="Y27" i="90"/>
  <c r="Z27" i="90"/>
  <c r="X28" i="90"/>
  <c r="Y28" i="90"/>
  <c r="W28" i="90"/>
  <c r="Z28" i="90"/>
  <c r="X29" i="90"/>
  <c r="Y29" i="90"/>
  <c r="W29" i="90"/>
  <c r="Z29" i="90"/>
  <c r="X30" i="90"/>
  <c r="Y30" i="90"/>
  <c r="W30" i="90"/>
  <c r="Z30" i="90"/>
  <c r="X31" i="90"/>
  <c r="Y31" i="90"/>
  <c r="W31" i="90"/>
  <c r="Z31" i="90"/>
  <c r="X32" i="90"/>
  <c r="Y32" i="90"/>
  <c r="W32" i="90"/>
  <c r="Z32" i="90"/>
  <c r="X33" i="90"/>
  <c r="Y33" i="90"/>
  <c r="W33" i="90"/>
  <c r="Z33" i="90"/>
  <c r="X34" i="90"/>
  <c r="Y34" i="90"/>
  <c r="W34" i="90"/>
  <c r="Z34" i="90"/>
  <c r="X35" i="90"/>
  <c r="Y35" i="90"/>
  <c r="W35" i="90"/>
  <c r="Z35" i="90"/>
  <c r="X36" i="90"/>
  <c r="Y36" i="90"/>
  <c r="Z36" i="90"/>
  <c r="X37" i="90"/>
  <c r="Y37" i="90"/>
  <c r="W37" i="90"/>
  <c r="Z37" i="90"/>
  <c r="X38" i="90"/>
  <c r="Y38" i="90"/>
  <c r="W38" i="90"/>
  <c r="Z38" i="90"/>
  <c r="X39" i="90"/>
  <c r="Y39" i="90"/>
  <c r="W39" i="90"/>
  <c r="Z39" i="90"/>
  <c r="X40" i="90"/>
  <c r="Y40" i="90"/>
  <c r="Z40" i="90"/>
  <c r="X41" i="90"/>
  <c r="Y41" i="90"/>
  <c r="W41" i="90"/>
  <c r="Z41" i="90"/>
  <c r="X42" i="90"/>
  <c r="Y42" i="90"/>
  <c r="Z42" i="90"/>
  <c r="X43" i="90"/>
  <c r="Y43" i="90"/>
  <c r="Z43" i="90"/>
  <c r="X44" i="90"/>
  <c r="Y44" i="90"/>
  <c r="W44" i="90"/>
  <c r="Z44" i="90"/>
  <c r="X45" i="90"/>
  <c r="Y45" i="90"/>
  <c r="W45" i="90"/>
  <c r="Z45" i="90"/>
  <c r="X46" i="90"/>
  <c r="Y46" i="90"/>
  <c r="Z46" i="90"/>
  <c r="X47" i="90"/>
  <c r="Y47" i="90"/>
  <c r="W47" i="90"/>
  <c r="Z47" i="90"/>
  <c r="X48" i="90"/>
  <c r="Y48" i="90"/>
  <c r="W48" i="90"/>
  <c r="Z48" i="90"/>
  <c r="X49" i="90"/>
  <c r="Y49" i="90"/>
  <c r="Z49" i="90"/>
  <c r="X50" i="90"/>
  <c r="Y50" i="90"/>
  <c r="W50" i="90"/>
  <c r="Z50" i="90"/>
  <c r="X51" i="90"/>
  <c r="Y51" i="90"/>
  <c r="Z51" i="90"/>
  <c r="X52" i="90"/>
  <c r="Y52" i="90"/>
  <c r="Z52" i="90"/>
  <c r="X53" i="90"/>
  <c r="Y53" i="90"/>
  <c r="Z53" i="90"/>
  <c r="X54" i="90"/>
  <c r="Y54" i="90"/>
  <c r="W54" i="90"/>
  <c r="Z54" i="90"/>
  <c r="X55" i="90"/>
  <c r="Y55" i="90"/>
  <c r="W55" i="90"/>
  <c r="Z55" i="90"/>
  <c r="X56" i="90"/>
  <c r="Y56" i="90"/>
  <c r="W56" i="90"/>
  <c r="Z56" i="90"/>
  <c r="X57" i="90"/>
  <c r="Y57" i="90"/>
  <c r="W57" i="90"/>
  <c r="Z57" i="90"/>
  <c r="X58" i="90"/>
  <c r="Y58" i="90"/>
  <c r="Z58" i="90"/>
  <c r="X59" i="90"/>
  <c r="Y59" i="90"/>
  <c r="W59" i="90"/>
  <c r="Z59" i="90"/>
  <c r="X60" i="90"/>
  <c r="Y60" i="90"/>
  <c r="Z60" i="90"/>
  <c r="X61" i="90"/>
  <c r="Y61" i="90"/>
  <c r="W61" i="90"/>
  <c r="Z61" i="90"/>
  <c r="X62" i="90"/>
  <c r="Y62" i="90"/>
  <c r="W62" i="90"/>
  <c r="Z62" i="90"/>
  <c r="X63" i="90"/>
  <c r="Y63" i="90"/>
  <c r="W63" i="90"/>
  <c r="Z63" i="90"/>
  <c r="X64" i="90"/>
  <c r="Y64" i="90"/>
  <c r="W64" i="90"/>
  <c r="Z64" i="90"/>
  <c r="X65" i="90"/>
  <c r="Y65" i="90"/>
  <c r="W65" i="90"/>
  <c r="Z65" i="90"/>
  <c r="X66" i="90"/>
  <c r="Y66" i="90"/>
  <c r="W66" i="90"/>
  <c r="Z66" i="90"/>
  <c r="X67" i="90"/>
  <c r="Y67" i="90"/>
  <c r="W67" i="90"/>
  <c r="Z67" i="90"/>
  <c r="X68" i="90"/>
  <c r="Y68" i="90"/>
  <c r="Z68" i="90"/>
  <c r="X69" i="90"/>
  <c r="Y69" i="90"/>
  <c r="W69" i="90"/>
  <c r="Z69" i="90"/>
  <c r="X70" i="90"/>
  <c r="Y70" i="90"/>
  <c r="W70" i="90"/>
  <c r="Z70" i="90"/>
  <c r="X71" i="90"/>
  <c r="Y71" i="90"/>
  <c r="W71" i="90"/>
  <c r="Z71" i="90"/>
  <c r="X72" i="90"/>
  <c r="Y72" i="90"/>
  <c r="W72" i="90"/>
  <c r="Z72" i="90"/>
  <c r="X73" i="90"/>
  <c r="Y73" i="90"/>
  <c r="W73" i="90"/>
  <c r="Z73" i="90"/>
  <c r="X74" i="90"/>
  <c r="Y74" i="90"/>
  <c r="Z74" i="90"/>
  <c r="X75" i="90"/>
  <c r="Y75" i="90"/>
  <c r="W75" i="90"/>
  <c r="Z75" i="90"/>
  <c r="X76" i="90"/>
  <c r="Y76" i="90"/>
  <c r="W76" i="90"/>
  <c r="Z76" i="90"/>
  <c r="X77" i="90"/>
  <c r="Y77" i="90"/>
  <c r="W77" i="90"/>
  <c r="Z77" i="90"/>
  <c r="X78" i="90"/>
  <c r="Y78" i="90"/>
  <c r="W78" i="90"/>
  <c r="Z78" i="90"/>
  <c r="X79" i="90"/>
  <c r="Y79" i="90"/>
  <c r="W79" i="90"/>
  <c r="Z79" i="90"/>
  <c r="X80" i="90"/>
  <c r="Y80" i="90"/>
  <c r="Z80" i="90"/>
  <c r="X81" i="90"/>
  <c r="Y81" i="90"/>
  <c r="W81" i="90"/>
  <c r="Z81" i="90"/>
  <c r="X82" i="90"/>
  <c r="Y82" i="90"/>
  <c r="W82" i="90"/>
  <c r="Z82" i="90"/>
  <c r="X83" i="90"/>
  <c r="Y83" i="90"/>
  <c r="Z83" i="90"/>
  <c r="X84" i="90"/>
  <c r="Y84" i="90"/>
  <c r="Z84" i="90"/>
  <c r="X85" i="90"/>
  <c r="Y85" i="90"/>
  <c r="W85" i="90"/>
  <c r="Z85" i="90"/>
  <c r="X86" i="90"/>
  <c r="Y86" i="90"/>
  <c r="Z86" i="90"/>
  <c r="X87" i="90"/>
  <c r="Y87" i="90"/>
  <c r="W87" i="90"/>
  <c r="Z87" i="90"/>
  <c r="X88" i="90"/>
  <c r="Y88" i="90"/>
  <c r="Z88" i="90"/>
  <c r="X89" i="90"/>
  <c r="Y89" i="90"/>
  <c r="W89" i="90"/>
  <c r="Z89" i="90"/>
  <c r="X90" i="90"/>
  <c r="Y90" i="90"/>
  <c r="Z90" i="90"/>
  <c r="X91" i="90"/>
  <c r="Y91" i="90"/>
  <c r="Z91" i="90"/>
  <c r="X92" i="90"/>
  <c r="Y92" i="90"/>
  <c r="Z92" i="90"/>
  <c r="X93" i="90"/>
  <c r="Y93" i="90"/>
  <c r="Z93" i="90"/>
  <c r="X94" i="90"/>
  <c r="Y94" i="90"/>
  <c r="Z94" i="90"/>
  <c r="X95" i="90"/>
  <c r="Y95" i="90"/>
  <c r="W95" i="90"/>
  <c r="Z95" i="90"/>
  <c r="X96" i="90"/>
  <c r="Y96" i="90"/>
  <c r="Z96" i="90"/>
  <c r="X97" i="90"/>
  <c r="Y97" i="90"/>
  <c r="W97" i="90"/>
  <c r="Z97" i="90"/>
  <c r="X98" i="90"/>
  <c r="Y98" i="90"/>
  <c r="W98" i="90"/>
  <c r="Z98" i="90"/>
  <c r="X99" i="90"/>
  <c r="Y99" i="90"/>
  <c r="Z99" i="90"/>
  <c r="X100" i="90"/>
  <c r="Y100" i="90"/>
  <c r="W100" i="90"/>
  <c r="Z100" i="90"/>
  <c r="X101" i="90"/>
  <c r="Y101" i="90"/>
  <c r="Z101" i="90"/>
  <c r="X102" i="90"/>
  <c r="Y102" i="90"/>
  <c r="Z102" i="90"/>
  <c r="X103" i="90"/>
  <c r="Y103" i="90"/>
  <c r="Z103" i="90"/>
  <c r="X104" i="90"/>
  <c r="Y104" i="90"/>
  <c r="W104" i="90"/>
  <c r="Z104" i="90"/>
  <c r="X105" i="90"/>
  <c r="Y105" i="90"/>
  <c r="Z105" i="90"/>
  <c r="X106" i="90"/>
  <c r="Y106" i="90"/>
  <c r="Z106" i="90"/>
  <c r="X107" i="90"/>
  <c r="Y107" i="90"/>
  <c r="W107" i="90"/>
  <c r="Z107" i="90"/>
  <c r="X108" i="90"/>
  <c r="Y108" i="90"/>
  <c r="W108" i="90"/>
  <c r="Z108" i="90"/>
  <c r="X109" i="90"/>
  <c r="Y109" i="90"/>
  <c r="W109" i="90"/>
  <c r="Z109" i="90"/>
  <c r="X110" i="90"/>
  <c r="Y110" i="90"/>
  <c r="W110" i="90"/>
  <c r="Z110" i="90"/>
  <c r="X111" i="90"/>
  <c r="Y111" i="90"/>
  <c r="W111" i="90"/>
  <c r="Z111" i="90"/>
  <c r="X112" i="90"/>
  <c r="Y112" i="90"/>
  <c r="W112" i="90"/>
  <c r="Z112" i="90"/>
  <c r="X113" i="90"/>
  <c r="Y113" i="90"/>
  <c r="W113" i="90"/>
  <c r="Z113" i="90"/>
  <c r="X114" i="90"/>
  <c r="Y114" i="90"/>
  <c r="W114" i="90"/>
  <c r="Z114" i="90"/>
  <c r="X115" i="90"/>
  <c r="Y115" i="90"/>
  <c r="W115" i="90"/>
  <c r="Z115" i="90"/>
  <c r="X116" i="90"/>
  <c r="Y116" i="90"/>
  <c r="W116" i="90"/>
  <c r="Z116" i="90"/>
  <c r="X117" i="90"/>
  <c r="Y117" i="90"/>
  <c r="W117" i="90"/>
  <c r="Z117" i="90"/>
  <c r="X118" i="90"/>
  <c r="Y118" i="90"/>
  <c r="W118" i="90"/>
  <c r="Z118" i="90"/>
  <c r="X119" i="90"/>
  <c r="Y119" i="90"/>
  <c r="W119" i="90"/>
  <c r="Z119" i="90"/>
  <c r="X120" i="90"/>
  <c r="Y120" i="90"/>
  <c r="Z120" i="90"/>
  <c r="X121" i="90"/>
  <c r="Y121" i="90"/>
  <c r="Z121" i="90"/>
  <c r="X122" i="90"/>
  <c r="Y122" i="90"/>
  <c r="W122" i="90"/>
  <c r="Z122" i="90"/>
  <c r="X123" i="90"/>
  <c r="Y123" i="90"/>
  <c r="Z123" i="90"/>
  <c r="X124" i="90"/>
  <c r="Y124" i="90"/>
  <c r="W124" i="90"/>
  <c r="Z124" i="90"/>
  <c r="X125" i="90"/>
  <c r="Y125" i="90"/>
  <c r="W125" i="90"/>
  <c r="Z125" i="90"/>
  <c r="X126" i="90"/>
  <c r="Y126" i="90"/>
  <c r="W126" i="90"/>
  <c r="Z126" i="90"/>
  <c r="X127" i="90"/>
  <c r="Y127" i="90"/>
  <c r="Z127" i="90"/>
  <c r="X128" i="90"/>
  <c r="Y128" i="90"/>
  <c r="W128" i="90"/>
  <c r="Z128" i="90"/>
  <c r="X129" i="90"/>
  <c r="Y129" i="90"/>
  <c r="W129" i="90"/>
  <c r="Z129" i="90"/>
  <c r="X130" i="90"/>
  <c r="Y130" i="90"/>
  <c r="Z130" i="90"/>
  <c r="X131" i="90"/>
  <c r="Y131" i="90"/>
  <c r="W131" i="90"/>
  <c r="Z131" i="90"/>
  <c r="X132" i="90"/>
  <c r="Y132" i="90"/>
  <c r="W132" i="90"/>
  <c r="Z132" i="90"/>
  <c r="X133" i="90"/>
  <c r="Y133" i="90"/>
  <c r="W133" i="90"/>
  <c r="Z133" i="90"/>
  <c r="X134" i="90"/>
  <c r="Y134" i="90"/>
  <c r="W134" i="90"/>
  <c r="Z134" i="90"/>
  <c r="X135" i="90"/>
  <c r="Y135" i="90"/>
  <c r="W135" i="90"/>
  <c r="Z135" i="90"/>
  <c r="X136" i="90"/>
  <c r="Y136" i="90"/>
  <c r="W136" i="90"/>
  <c r="Z136" i="90"/>
  <c r="X137" i="90"/>
  <c r="Y137" i="90"/>
  <c r="Z137" i="90"/>
  <c r="X138" i="90"/>
  <c r="Y138" i="90"/>
  <c r="Z138" i="90"/>
  <c r="X139" i="90"/>
  <c r="Y139" i="90"/>
  <c r="Z139" i="90"/>
  <c r="X140" i="90"/>
  <c r="Y140" i="90"/>
  <c r="W140" i="90"/>
  <c r="Z140" i="90"/>
  <c r="X141" i="90"/>
  <c r="Y141" i="90"/>
  <c r="W141" i="90"/>
  <c r="Z141" i="90"/>
  <c r="X142" i="90"/>
  <c r="Y142" i="90"/>
  <c r="W142" i="90"/>
  <c r="Z142" i="90"/>
  <c r="X143" i="90"/>
  <c r="Y143" i="90"/>
  <c r="Z143" i="90"/>
  <c r="X144" i="90"/>
  <c r="Y144" i="90"/>
  <c r="W144" i="90"/>
  <c r="Z144" i="90"/>
  <c r="X145" i="90"/>
  <c r="Y145" i="90"/>
  <c r="W145" i="90"/>
  <c r="Z145" i="90"/>
  <c r="X146" i="90"/>
  <c r="Y146" i="90"/>
  <c r="W146" i="90"/>
  <c r="Z146" i="90"/>
  <c r="X147" i="90"/>
  <c r="Y147" i="90"/>
  <c r="W147" i="90"/>
  <c r="Z147" i="90"/>
  <c r="X148" i="90"/>
  <c r="Y148" i="90"/>
  <c r="W148" i="90"/>
  <c r="Z148" i="90"/>
  <c r="X149" i="90"/>
  <c r="Y149" i="90"/>
  <c r="Z149" i="90"/>
  <c r="X150" i="90"/>
  <c r="Y150" i="90"/>
  <c r="W150" i="90"/>
  <c r="Z150" i="90"/>
  <c r="X151" i="90"/>
  <c r="Y151" i="90"/>
  <c r="Z151" i="90"/>
  <c r="X152" i="90"/>
  <c r="Y152" i="90"/>
  <c r="W152" i="90"/>
  <c r="Z152" i="90"/>
  <c r="X153" i="90"/>
  <c r="Y153" i="90"/>
  <c r="W153" i="90"/>
  <c r="Z153" i="90"/>
  <c r="X154" i="90"/>
  <c r="Y154" i="90"/>
  <c r="Z154" i="90"/>
  <c r="X155" i="90"/>
  <c r="Y155" i="90"/>
  <c r="Z155" i="90"/>
  <c r="X156" i="90"/>
  <c r="Y156" i="90"/>
  <c r="W156" i="90"/>
  <c r="Z156" i="90"/>
  <c r="X157" i="90"/>
  <c r="Y157" i="90"/>
  <c r="Z157" i="90"/>
  <c r="X158" i="90"/>
  <c r="Y158" i="90"/>
  <c r="W158" i="90"/>
  <c r="Z158" i="90"/>
  <c r="X159" i="90"/>
  <c r="Y159" i="90"/>
  <c r="W159" i="90"/>
  <c r="Z159" i="90"/>
  <c r="X160" i="90"/>
  <c r="Y160" i="90"/>
  <c r="W160" i="90"/>
  <c r="Z160" i="90"/>
  <c r="X161" i="90"/>
  <c r="Y161" i="90"/>
  <c r="Z161" i="90"/>
  <c r="X162" i="90"/>
  <c r="Y162" i="90"/>
  <c r="Z162" i="90"/>
  <c r="X163" i="90"/>
  <c r="Y163" i="90"/>
  <c r="W163" i="90"/>
  <c r="Z163" i="90"/>
  <c r="X164" i="90"/>
  <c r="Y164" i="90"/>
  <c r="W164" i="90"/>
  <c r="Z164" i="90"/>
  <c r="X165" i="90"/>
  <c r="Y165" i="90"/>
  <c r="W165" i="90"/>
  <c r="Z165" i="90"/>
  <c r="X166" i="90"/>
  <c r="Y166" i="90"/>
  <c r="Z166" i="90"/>
  <c r="X167" i="90"/>
  <c r="Y167" i="90"/>
  <c r="W167" i="90"/>
  <c r="Z167" i="90"/>
  <c r="X168" i="90"/>
  <c r="Y168" i="90"/>
  <c r="W168" i="90"/>
  <c r="Z168" i="90"/>
  <c r="X169" i="90"/>
  <c r="Y169" i="90"/>
  <c r="W169" i="90"/>
  <c r="Z169" i="90"/>
  <c r="X170" i="90"/>
  <c r="Y170" i="90"/>
  <c r="W170" i="90"/>
  <c r="Z170" i="90"/>
  <c r="X171" i="90"/>
  <c r="Y171" i="90"/>
  <c r="W171" i="90"/>
  <c r="Z171" i="90"/>
  <c r="X172" i="90"/>
  <c r="Y172" i="90"/>
  <c r="Z172" i="90"/>
  <c r="X173" i="90"/>
  <c r="Y173" i="90"/>
  <c r="Z173" i="90"/>
  <c r="X174" i="90"/>
  <c r="Y174" i="90"/>
  <c r="Z174" i="90"/>
  <c r="X175" i="90"/>
  <c r="Y175" i="90"/>
  <c r="Z175" i="90"/>
  <c r="X176" i="90"/>
  <c r="Y176" i="90"/>
  <c r="Z176" i="90"/>
  <c r="X177" i="90"/>
  <c r="Y177" i="90"/>
  <c r="Z177" i="90"/>
  <c r="X178" i="90"/>
  <c r="Y178" i="90"/>
  <c r="W178" i="90"/>
  <c r="Z178" i="90"/>
  <c r="X179" i="90"/>
  <c r="Y179" i="90"/>
  <c r="Z179" i="90"/>
  <c r="X180" i="90"/>
  <c r="Y180" i="90"/>
  <c r="W180" i="90"/>
  <c r="Z180" i="90"/>
  <c r="X181" i="90"/>
  <c r="Y181" i="90"/>
  <c r="Z181" i="90"/>
  <c r="X182" i="90"/>
  <c r="Y182" i="90"/>
  <c r="W182" i="90"/>
  <c r="Z182" i="90"/>
  <c r="X183" i="90"/>
  <c r="Y183" i="90"/>
  <c r="Z183" i="90"/>
  <c r="X184" i="90"/>
  <c r="Y184" i="90"/>
  <c r="Z184" i="90"/>
  <c r="X185" i="90"/>
  <c r="Y185" i="90"/>
  <c r="W185" i="90"/>
  <c r="Z185" i="90"/>
  <c r="X186" i="90"/>
  <c r="Y186" i="90"/>
  <c r="Z186" i="90"/>
  <c r="X187" i="90"/>
  <c r="Y187" i="90"/>
  <c r="W187" i="90"/>
  <c r="Z187" i="90"/>
  <c r="X188" i="90"/>
  <c r="Y188" i="90"/>
  <c r="W188" i="90"/>
  <c r="Z188" i="90"/>
  <c r="X189" i="90"/>
  <c r="Y189" i="90"/>
  <c r="Z189" i="90"/>
  <c r="X190" i="90"/>
  <c r="Y190" i="90"/>
  <c r="W190" i="90"/>
  <c r="Z190" i="90"/>
  <c r="X191" i="90"/>
  <c r="Y191" i="90"/>
  <c r="W191" i="90"/>
  <c r="Z191" i="90"/>
  <c r="X192" i="90"/>
  <c r="Y192" i="90"/>
  <c r="W192" i="90"/>
  <c r="Z192" i="90"/>
  <c r="X193" i="90"/>
  <c r="Y193" i="90"/>
  <c r="W193" i="90"/>
  <c r="Z193" i="90"/>
  <c r="X194" i="90"/>
  <c r="Y194" i="90"/>
  <c r="W194" i="90"/>
  <c r="Z194" i="90"/>
  <c r="X195" i="90"/>
  <c r="Y195" i="90"/>
  <c r="W195" i="90"/>
  <c r="Z195" i="90"/>
  <c r="X196" i="90"/>
  <c r="Y196" i="90"/>
  <c r="Z196" i="90"/>
  <c r="AA197" i="90"/>
  <c r="V197" i="90"/>
  <c r="AA196" i="90"/>
  <c r="W196" i="90"/>
  <c r="V196" i="90"/>
  <c r="AA195" i="90"/>
  <c r="V195" i="90"/>
  <c r="AA194" i="90"/>
  <c r="V194" i="90"/>
  <c r="AA193" i="90"/>
  <c r="V193" i="90"/>
  <c r="AA192" i="90"/>
  <c r="V192" i="90"/>
  <c r="AA191" i="90"/>
  <c r="V191" i="90"/>
  <c r="AA190" i="90"/>
  <c r="V190" i="90"/>
  <c r="AA189" i="90"/>
  <c r="W189" i="90"/>
  <c r="V189" i="90"/>
  <c r="AA188" i="90"/>
  <c r="V188" i="90"/>
  <c r="AA187" i="90"/>
  <c r="V187" i="90"/>
  <c r="AA186" i="90"/>
  <c r="W186" i="90"/>
  <c r="V186" i="90"/>
  <c r="AA185" i="90"/>
  <c r="V185" i="90"/>
  <c r="AA184" i="90"/>
  <c r="W184" i="90"/>
  <c r="V184" i="90"/>
  <c r="AA183" i="90"/>
  <c r="W183" i="90"/>
  <c r="V183" i="90"/>
  <c r="AA182" i="90"/>
  <c r="V182" i="90"/>
  <c r="AA181" i="90"/>
  <c r="W181" i="90"/>
  <c r="V181" i="90"/>
  <c r="AA180" i="90"/>
  <c r="V180" i="90"/>
  <c r="AA179" i="90"/>
  <c r="W179" i="90"/>
  <c r="V179" i="90"/>
  <c r="AA178" i="90"/>
  <c r="V178" i="90"/>
  <c r="AA177" i="90"/>
  <c r="W177" i="90"/>
  <c r="V177" i="90"/>
  <c r="AA176" i="90"/>
  <c r="W176" i="90"/>
  <c r="V176" i="90"/>
  <c r="AA175" i="90"/>
  <c r="W175" i="90"/>
  <c r="V175" i="90"/>
  <c r="AA174" i="90"/>
  <c r="W174" i="90"/>
  <c r="V174" i="90"/>
  <c r="AA173" i="90"/>
  <c r="W173" i="90"/>
  <c r="V173" i="90"/>
  <c r="AA172" i="90"/>
  <c r="W172" i="90"/>
  <c r="V172" i="90"/>
  <c r="AA171" i="90"/>
  <c r="V171" i="90"/>
  <c r="AA170" i="90"/>
  <c r="V170" i="90"/>
  <c r="AA169" i="90"/>
  <c r="V169" i="90"/>
  <c r="AA168" i="90"/>
  <c r="V168" i="90"/>
  <c r="AA167" i="90"/>
  <c r="V167" i="90"/>
  <c r="AA166" i="90"/>
  <c r="W166" i="90"/>
  <c r="V166" i="90"/>
  <c r="AA165" i="90"/>
  <c r="V165" i="90"/>
  <c r="AA164" i="90"/>
  <c r="V164" i="90"/>
  <c r="AA163" i="90"/>
  <c r="V163" i="90"/>
  <c r="AA162" i="90"/>
  <c r="W162" i="90"/>
  <c r="V162" i="90"/>
  <c r="AA161" i="90"/>
  <c r="W161" i="90"/>
  <c r="V161" i="90"/>
  <c r="AA160" i="90"/>
  <c r="V160" i="90"/>
  <c r="AA159" i="90"/>
  <c r="V159" i="90"/>
  <c r="AA158" i="90"/>
  <c r="V158" i="90"/>
  <c r="AA157" i="90"/>
  <c r="W157" i="90"/>
  <c r="V157" i="90"/>
  <c r="AA156" i="90"/>
  <c r="V156" i="90"/>
  <c r="AA155" i="90"/>
  <c r="W155" i="90"/>
  <c r="V155" i="90"/>
  <c r="AA154" i="90"/>
  <c r="W154" i="90"/>
  <c r="V154" i="90"/>
  <c r="AA153" i="90"/>
  <c r="V153" i="90"/>
  <c r="AA152" i="90"/>
  <c r="V152" i="90"/>
  <c r="AA151" i="90"/>
  <c r="W151" i="90"/>
  <c r="V151" i="90"/>
  <c r="AA150" i="90"/>
  <c r="V150" i="90"/>
  <c r="AA149" i="90"/>
  <c r="W149" i="90"/>
  <c r="V149" i="90"/>
  <c r="AA148" i="90"/>
  <c r="V148" i="90"/>
  <c r="AA147" i="90"/>
  <c r="V147" i="90"/>
  <c r="AA146" i="90"/>
  <c r="V146" i="90"/>
  <c r="AA145" i="90"/>
  <c r="V145" i="90"/>
  <c r="AA144" i="90"/>
  <c r="V144" i="90"/>
  <c r="AA143" i="90"/>
  <c r="W143" i="90"/>
  <c r="V143" i="90"/>
  <c r="AA142" i="90"/>
  <c r="V142" i="90"/>
  <c r="AA141" i="90"/>
  <c r="V141" i="90"/>
  <c r="AA140" i="90"/>
  <c r="V140" i="90"/>
  <c r="AA139" i="90"/>
  <c r="W139" i="90"/>
  <c r="V139" i="90"/>
  <c r="AA138" i="90"/>
  <c r="W138" i="90"/>
  <c r="V138" i="90"/>
  <c r="AA137" i="90"/>
  <c r="W137" i="90"/>
  <c r="V137" i="90"/>
  <c r="AA136" i="90"/>
  <c r="V136" i="90"/>
  <c r="AA135" i="90"/>
  <c r="V135" i="90"/>
  <c r="AA134" i="90"/>
  <c r="V134" i="90"/>
  <c r="AA133" i="90"/>
  <c r="V133" i="90"/>
  <c r="AA132" i="90"/>
  <c r="V132" i="90"/>
  <c r="AA131" i="90"/>
  <c r="V131" i="90"/>
  <c r="AA130" i="90"/>
  <c r="W130" i="90"/>
  <c r="V130" i="90"/>
  <c r="AA129" i="90"/>
  <c r="V129" i="90"/>
  <c r="AA128" i="90"/>
  <c r="V128" i="90"/>
  <c r="AA127" i="90"/>
  <c r="W127" i="90"/>
  <c r="V127" i="90"/>
  <c r="AA126" i="90"/>
  <c r="V126" i="90"/>
  <c r="AA125" i="90"/>
  <c r="V125" i="90"/>
  <c r="AA124" i="90"/>
  <c r="V124" i="90"/>
  <c r="AA123" i="90"/>
  <c r="W123" i="90"/>
  <c r="V123" i="90"/>
  <c r="AA122" i="90"/>
  <c r="V122" i="90"/>
  <c r="AA121" i="90"/>
  <c r="W121" i="90"/>
  <c r="V121" i="90"/>
  <c r="AA120" i="90"/>
  <c r="W120" i="90"/>
  <c r="V120" i="90"/>
  <c r="AA119" i="90"/>
  <c r="V119" i="90"/>
  <c r="AA118" i="90"/>
  <c r="V118" i="90"/>
  <c r="AA117" i="90"/>
  <c r="V117" i="90"/>
  <c r="AA116" i="90"/>
  <c r="V116" i="90"/>
  <c r="AA115" i="90"/>
  <c r="V115" i="90"/>
  <c r="AA114" i="90"/>
  <c r="V114" i="90"/>
  <c r="AA113" i="90"/>
  <c r="V113" i="90"/>
  <c r="AA112" i="90"/>
  <c r="V112" i="90"/>
  <c r="AA111" i="90"/>
  <c r="V111" i="90"/>
  <c r="AA110" i="90"/>
  <c r="V110" i="90"/>
  <c r="AA109" i="90"/>
  <c r="V109" i="90"/>
  <c r="AA108" i="90"/>
  <c r="V108" i="90"/>
  <c r="AA107" i="90"/>
  <c r="V107" i="90"/>
  <c r="AA106" i="90"/>
  <c r="W106" i="90"/>
  <c r="V106" i="90"/>
  <c r="AA105" i="90"/>
  <c r="W105" i="90"/>
  <c r="V105" i="90"/>
  <c r="AA104" i="90"/>
  <c r="V104" i="90"/>
  <c r="AA103" i="90"/>
  <c r="W103" i="90"/>
  <c r="V103" i="90"/>
  <c r="AA102" i="90"/>
  <c r="W102" i="90"/>
  <c r="V102" i="90"/>
  <c r="AA101" i="90"/>
  <c r="W101" i="90"/>
  <c r="V101" i="90"/>
  <c r="AA100" i="90"/>
  <c r="V100" i="90"/>
  <c r="AA99" i="90"/>
  <c r="W99" i="90"/>
  <c r="V99" i="90"/>
  <c r="AA98" i="90"/>
  <c r="V98" i="90"/>
  <c r="AA97" i="90"/>
  <c r="V97" i="90"/>
  <c r="AA96" i="90"/>
  <c r="W96" i="90"/>
  <c r="V96" i="90"/>
  <c r="AA95" i="90"/>
  <c r="V95" i="90"/>
  <c r="AA94" i="90"/>
  <c r="W94" i="90"/>
  <c r="V94" i="90"/>
  <c r="AA93" i="90"/>
  <c r="W93" i="90"/>
  <c r="V93" i="90"/>
  <c r="AA92" i="90"/>
  <c r="W92" i="90"/>
  <c r="V92" i="90"/>
  <c r="AA91" i="90"/>
  <c r="W91" i="90"/>
  <c r="V91" i="90"/>
  <c r="AA90" i="90"/>
  <c r="W90" i="90"/>
  <c r="V90" i="90"/>
  <c r="AA89" i="90"/>
  <c r="V89" i="90"/>
  <c r="AA88" i="90"/>
  <c r="W88" i="90"/>
  <c r="V88" i="90"/>
  <c r="AA87" i="90"/>
  <c r="V87" i="90"/>
  <c r="AA86" i="90"/>
  <c r="W86" i="90"/>
  <c r="V86" i="90"/>
  <c r="AA85" i="90"/>
  <c r="V85" i="90"/>
  <c r="AA84" i="90"/>
  <c r="W84" i="90"/>
  <c r="V84" i="90"/>
  <c r="AA83" i="90"/>
  <c r="W83" i="90"/>
  <c r="V83" i="90"/>
  <c r="AA82" i="90"/>
  <c r="V82" i="90"/>
  <c r="AA81" i="90"/>
  <c r="V81" i="90"/>
  <c r="AA80" i="90"/>
  <c r="W80" i="90"/>
  <c r="V80" i="90"/>
  <c r="AA79" i="90"/>
  <c r="V79" i="90"/>
  <c r="AA78" i="90"/>
  <c r="V78" i="90"/>
  <c r="AA77" i="90"/>
  <c r="V77" i="90"/>
  <c r="AA76" i="90"/>
  <c r="V76" i="90"/>
  <c r="AA75" i="90"/>
  <c r="V75" i="90"/>
  <c r="AA74" i="90"/>
  <c r="W74" i="90"/>
  <c r="V74" i="90"/>
  <c r="AA73" i="90"/>
  <c r="V73" i="90"/>
  <c r="AA72" i="90"/>
  <c r="V72" i="90"/>
  <c r="AA71" i="90"/>
  <c r="V71" i="90"/>
  <c r="AA70" i="90"/>
  <c r="V70" i="90"/>
  <c r="AA69" i="90"/>
  <c r="V69" i="90"/>
  <c r="AA68" i="90"/>
  <c r="W68" i="90"/>
  <c r="V68" i="90"/>
  <c r="AA67" i="90"/>
  <c r="V67" i="90"/>
  <c r="AA66" i="90"/>
  <c r="V66" i="90"/>
  <c r="AA65" i="90"/>
  <c r="V65" i="90"/>
  <c r="AA64" i="90"/>
  <c r="V64" i="90"/>
  <c r="AA63" i="90"/>
  <c r="V63" i="90"/>
  <c r="AA62" i="90"/>
  <c r="V62" i="90"/>
  <c r="AA61" i="90"/>
  <c r="V61" i="90"/>
  <c r="AA60" i="90"/>
  <c r="W60" i="90"/>
  <c r="V60" i="90"/>
  <c r="AA59" i="90"/>
  <c r="V59" i="90"/>
  <c r="AA58" i="90"/>
  <c r="W58" i="90"/>
  <c r="V58" i="90"/>
  <c r="AA57" i="90"/>
  <c r="V57" i="90"/>
  <c r="AA56" i="90"/>
  <c r="V56" i="90"/>
  <c r="AA55" i="90"/>
  <c r="V55" i="90"/>
  <c r="AA54" i="90"/>
  <c r="V54" i="90"/>
  <c r="AA53" i="90"/>
  <c r="W53" i="90"/>
  <c r="V53" i="90"/>
  <c r="AA52" i="90"/>
  <c r="W52" i="90"/>
  <c r="V52" i="90"/>
  <c r="AA51" i="90"/>
  <c r="W51" i="90"/>
  <c r="V51" i="90"/>
  <c r="AA50" i="90"/>
  <c r="V50" i="90"/>
  <c r="AA49" i="90"/>
  <c r="W49" i="90"/>
  <c r="V49" i="90"/>
  <c r="AA48" i="90"/>
  <c r="V48" i="90"/>
  <c r="AA47" i="90"/>
  <c r="V47" i="90"/>
  <c r="AA46" i="90"/>
  <c r="W46" i="90"/>
  <c r="V46" i="90"/>
  <c r="AA45" i="90"/>
  <c r="V45" i="90"/>
  <c r="AA44" i="90"/>
  <c r="V44" i="90"/>
  <c r="AA43" i="90"/>
  <c r="W43" i="90"/>
  <c r="V43" i="90"/>
  <c r="AA42" i="90"/>
  <c r="W42" i="90"/>
  <c r="V42" i="90"/>
  <c r="AA41" i="90"/>
  <c r="V41" i="90"/>
  <c r="AA40" i="90"/>
  <c r="W40" i="90"/>
  <c r="V40" i="90"/>
  <c r="AA39" i="90"/>
  <c r="V39" i="90"/>
  <c r="AA38" i="90"/>
  <c r="V38" i="90"/>
  <c r="AA37" i="90"/>
  <c r="V37" i="90"/>
  <c r="AA36" i="90"/>
  <c r="W36" i="90"/>
  <c r="V36" i="90"/>
  <c r="AA6" i="90"/>
  <c r="AA7" i="90"/>
  <c r="AA8" i="90"/>
  <c r="AA9" i="90"/>
  <c r="AA10" i="90"/>
  <c r="AA11" i="90"/>
  <c r="AA12" i="90"/>
  <c r="AA13" i="90"/>
  <c r="AA14" i="90"/>
  <c r="AA15" i="90"/>
  <c r="AA16" i="90"/>
  <c r="AA17" i="90"/>
  <c r="AA18" i="90"/>
  <c r="AA19" i="90"/>
  <c r="AA20" i="90"/>
  <c r="AA21" i="90"/>
  <c r="AA22" i="90"/>
  <c r="AA23" i="90"/>
  <c r="AA24" i="90"/>
  <c r="AA25" i="90"/>
  <c r="AA26" i="90"/>
  <c r="AA27" i="90"/>
  <c r="AA28" i="90"/>
  <c r="AA29" i="90"/>
  <c r="AA30" i="90"/>
  <c r="AA31" i="90"/>
  <c r="AA32" i="90"/>
  <c r="AA33" i="90"/>
  <c r="AA34" i="90"/>
  <c r="AA35" i="90"/>
  <c r="AA2" i="90"/>
  <c r="AF35" i="90"/>
  <c r="AG35" i="90"/>
  <c r="AE35" i="90"/>
  <c r="V35" i="90"/>
  <c r="AF34" i="90"/>
  <c r="AG34" i="90"/>
  <c r="AE34" i="90"/>
  <c r="V34" i="90"/>
  <c r="AF33" i="90"/>
  <c r="AG33" i="90"/>
  <c r="V26" i="90"/>
  <c r="AE33" i="90"/>
  <c r="V33" i="90"/>
  <c r="AF32" i="90"/>
  <c r="AG32" i="90"/>
  <c r="AE32" i="90"/>
  <c r="V32" i="90"/>
  <c r="AF31" i="90"/>
  <c r="AG31" i="90"/>
  <c r="AE31" i="90"/>
  <c r="V31" i="90"/>
  <c r="AF30" i="90"/>
  <c r="AG30" i="90"/>
  <c r="AE30" i="90"/>
  <c r="V30" i="90"/>
  <c r="AF29" i="90"/>
  <c r="AG29" i="90"/>
  <c r="V19" i="90"/>
  <c r="AE29" i="90"/>
  <c r="V29" i="90"/>
  <c r="AF28" i="90"/>
  <c r="AG28" i="90"/>
  <c r="AE28" i="90"/>
  <c r="V28" i="90"/>
  <c r="AF27" i="90"/>
  <c r="V11" i="90"/>
  <c r="AG27" i="90"/>
  <c r="AE27" i="90"/>
  <c r="W27" i="90"/>
  <c r="V27" i="90"/>
  <c r="AF26" i="90"/>
  <c r="AG26" i="90"/>
  <c r="AE26" i="90"/>
  <c r="AF25" i="90"/>
  <c r="V13" i="90"/>
  <c r="AG25" i="90"/>
  <c r="AE25" i="90"/>
  <c r="V25" i="90"/>
  <c r="AF24" i="90"/>
  <c r="AG24" i="90"/>
  <c r="AE24" i="90"/>
  <c r="V24" i="90"/>
  <c r="AF23" i="90"/>
  <c r="AG23" i="90"/>
  <c r="V10" i="90"/>
  <c r="AE23" i="90"/>
  <c r="V23" i="90"/>
  <c r="AF22" i="90"/>
  <c r="AG22" i="90"/>
  <c r="AE22" i="90"/>
  <c r="W22" i="90"/>
  <c r="V22" i="90"/>
  <c r="AF21" i="90"/>
  <c r="AG21" i="90"/>
  <c r="AE21" i="90"/>
  <c r="W21" i="90"/>
  <c r="V21" i="90"/>
  <c r="AF20" i="90"/>
  <c r="AG20" i="90"/>
  <c r="AE20" i="90"/>
  <c r="V20" i="90"/>
  <c r="AF19" i="90"/>
  <c r="AG19" i="90"/>
  <c r="AE19" i="90"/>
  <c r="AF18" i="90"/>
  <c r="AG18" i="90"/>
  <c r="AE18" i="90"/>
  <c r="W18" i="90"/>
  <c r="V18" i="90"/>
  <c r="AF17" i="90"/>
  <c r="AG17" i="90"/>
  <c r="AE17" i="90"/>
  <c r="V17" i="90"/>
  <c r="AF16" i="90"/>
  <c r="AG16" i="90"/>
  <c r="AE16" i="90"/>
  <c r="W16" i="90"/>
  <c r="V16" i="90"/>
  <c r="AF15" i="90"/>
  <c r="AG15" i="90"/>
  <c r="AE15" i="90"/>
  <c r="V15" i="90"/>
  <c r="AF14" i="90"/>
  <c r="AG14" i="90"/>
  <c r="AE14" i="90"/>
  <c r="W14" i="90"/>
  <c r="V14" i="90"/>
  <c r="AF13" i="90"/>
  <c r="AG13" i="90"/>
  <c r="AE13" i="90"/>
  <c r="AF12" i="90"/>
  <c r="AG12" i="90"/>
  <c r="AE12" i="90"/>
  <c r="W12" i="90"/>
  <c r="V12" i="90"/>
  <c r="AF11" i="90"/>
  <c r="AG11" i="90"/>
  <c r="AE11" i="90"/>
  <c r="AF10" i="90"/>
  <c r="AG10" i="90"/>
  <c r="AE10" i="90"/>
  <c r="AF9" i="90"/>
  <c r="AG9" i="90"/>
  <c r="AE9" i="90"/>
  <c r="V9" i="90"/>
  <c r="AF8" i="90"/>
  <c r="AG8" i="90"/>
  <c r="AE8" i="90"/>
  <c r="V8" i="90"/>
  <c r="AF7" i="90"/>
  <c r="AG7" i="90"/>
  <c r="AE7" i="90"/>
  <c r="W7" i="90"/>
  <c r="V7" i="90"/>
  <c r="AF6" i="90"/>
  <c r="AG6" i="90"/>
  <c r="AE6" i="90"/>
  <c r="V6" i="90"/>
  <c r="T3" i="90"/>
  <c r="S3" i="90"/>
  <c r="R3" i="90"/>
  <c r="Q3" i="90"/>
  <c r="P3" i="90"/>
  <c r="O3" i="90"/>
  <c r="N3" i="90"/>
  <c r="M3" i="90"/>
  <c r="L3" i="90"/>
  <c r="K3" i="90"/>
  <c r="J3" i="90"/>
  <c r="I3" i="90"/>
  <c r="H3" i="90"/>
  <c r="G3" i="90"/>
  <c r="F3" i="90"/>
  <c r="E3" i="90"/>
  <c r="T6" i="89"/>
  <c r="AJ6" i="89"/>
  <c r="AK6" i="89"/>
  <c r="T7" i="89"/>
  <c r="AJ7" i="89"/>
  <c r="T8" i="89"/>
  <c r="AJ8" i="89"/>
  <c r="T9" i="89"/>
  <c r="AJ9" i="89"/>
  <c r="T10" i="89"/>
  <c r="AJ10" i="89"/>
  <c r="T11" i="89"/>
  <c r="AJ11" i="89"/>
  <c r="T12" i="89"/>
  <c r="AJ12" i="89"/>
  <c r="T13" i="89"/>
  <c r="AJ13" i="89"/>
  <c r="T14" i="89"/>
  <c r="AJ14" i="89"/>
  <c r="T15" i="89"/>
  <c r="AJ15" i="89"/>
  <c r="T16" i="89"/>
  <c r="AJ16" i="89"/>
  <c r="T17" i="89"/>
  <c r="AJ17" i="89"/>
  <c r="T18" i="89"/>
  <c r="AJ18" i="89"/>
  <c r="T19" i="89"/>
  <c r="AJ19" i="89"/>
  <c r="T20" i="89"/>
  <c r="AJ20" i="89"/>
  <c r="T21" i="89"/>
  <c r="AJ21" i="89"/>
  <c r="T22" i="89"/>
  <c r="AJ22" i="89"/>
  <c r="T23" i="89"/>
  <c r="AJ23" i="89"/>
  <c r="T24" i="89"/>
  <c r="AJ24" i="89"/>
  <c r="T25" i="89"/>
  <c r="AJ25" i="89"/>
  <c r="T26" i="89"/>
  <c r="AJ26" i="89"/>
  <c r="T27" i="89"/>
  <c r="AJ27" i="89"/>
  <c r="T28" i="89"/>
  <c r="AJ28" i="89"/>
  <c r="T29" i="89"/>
  <c r="AJ29" i="89"/>
  <c r="T30" i="89"/>
  <c r="AJ30" i="89"/>
  <c r="T31" i="89"/>
  <c r="AJ31" i="89"/>
  <c r="T32" i="89"/>
  <c r="AJ32" i="89"/>
  <c r="T33" i="89"/>
  <c r="AJ33" i="89"/>
  <c r="T34" i="89"/>
  <c r="AJ34" i="89"/>
  <c r="T35" i="89"/>
  <c r="AJ35" i="89"/>
  <c r="T36" i="89"/>
  <c r="AJ36" i="89"/>
  <c r="T37" i="89"/>
  <c r="AJ37" i="89"/>
  <c r="T38" i="89"/>
  <c r="AJ38" i="89"/>
  <c r="T39" i="89"/>
  <c r="AJ39" i="89"/>
  <c r="T40" i="89"/>
  <c r="AJ40" i="89"/>
  <c r="T41" i="89"/>
  <c r="AJ41" i="89"/>
  <c r="T42" i="89"/>
  <c r="AJ42" i="89"/>
  <c r="T43" i="89"/>
  <c r="AJ43" i="89"/>
  <c r="T44" i="89"/>
  <c r="AJ44" i="89"/>
  <c r="T45" i="89"/>
  <c r="AJ45" i="89"/>
  <c r="T46" i="89"/>
  <c r="AJ46" i="89"/>
  <c r="T47" i="89"/>
  <c r="AJ47" i="89"/>
  <c r="T48" i="89"/>
  <c r="AJ48" i="89"/>
  <c r="T49" i="89"/>
  <c r="AJ49" i="89"/>
  <c r="T50" i="89"/>
  <c r="AJ50" i="89"/>
  <c r="T51" i="89"/>
  <c r="AJ51" i="89"/>
  <c r="T52" i="89"/>
  <c r="AJ52" i="89"/>
  <c r="T53" i="89"/>
  <c r="AJ53" i="89"/>
  <c r="T54" i="89"/>
  <c r="AJ54" i="89"/>
  <c r="T55" i="89"/>
  <c r="AJ55" i="89"/>
  <c r="T56" i="89"/>
  <c r="AJ56" i="89"/>
  <c r="T57" i="89"/>
  <c r="AJ57" i="89"/>
  <c r="T58" i="89"/>
  <c r="AJ58" i="89"/>
  <c r="T59" i="89"/>
  <c r="AJ59" i="89"/>
  <c r="T60" i="89"/>
  <c r="AJ60" i="89"/>
  <c r="T61" i="89"/>
  <c r="AJ61" i="89"/>
  <c r="T62" i="89"/>
  <c r="AJ62" i="89"/>
  <c r="T63" i="89"/>
  <c r="AJ63" i="89"/>
  <c r="T64" i="89"/>
  <c r="AJ64" i="89"/>
  <c r="T65" i="89"/>
  <c r="AJ65" i="89"/>
  <c r="T66" i="89"/>
  <c r="AJ66" i="89"/>
  <c r="T67" i="89"/>
  <c r="AJ67" i="89"/>
  <c r="T68" i="89"/>
  <c r="AJ68" i="89"/>
  <c r="T69" i="89"/>
  <c r="AJ69" i="89"/>
  <c r="T70" i="89"/>
  <c r="AJ70" i="89"/>
  <c r="T71" i="89"/>
  <c r="AJ71" i="89"/>
  <c r="T72" i="89"/>
  <c r="AJ72" i="89"/>
  <c r="T73" i="89"/>
  <c r="AJ73" i="89"/>
  <c r="T74" i="89"/>
  <c r="AJ74" i="89"/>
  <c r="T75" i="89"/>
  <c r="AJ75" i="89"/>
  <c r="T76" i="89"/>
  <c r="AJ76" i="89"/>
  <c r="T77" i="89"/>
  <c r="AJ77" i="89"/>
  <c r="T78" i="89"/>
  <c r="AJ78" i="89"/>
  <c r="T79" i="89"/>
  <c r="AJ79" i="89"/>
  <c r="T80" i="89"/>
  <c r="AJ80" i="89"/>
  <c r="T81" i="89"/>
  <c r="AJ81" i="89"/>
  <c r="T82" i="89"/>
  <c r="AJ82" i="89"/>
  <c r="T83" i="89"/>
  <c r="AJ83" i="89"/>
  <c r="T84" i="89"/>
  <c r="AJ84" i="89"/>
  <c r="T85" i="89"/>
  <c r="AJ85" i="89"/>
  <c r="T86" i="89"/>
  <c r="AJ86" i="89"/>
  <c r="T87" i="89"/>
  <c r="AJ87" i="89"/>
  <c r="T88" i="89"/>
  <c r="AJ88" i="89"/>
  <c r="T89" i="89"/>
  <c r="AJ89" i="89"/>
  <c r="T90" i="89"/>
  <c r="AJ90" i="89"/>
  <c r="T91" i="89"/>
  <c r="AJ91" i="89"/>
  <c r="T92" i="89"/>
  <c r="AJ92" i="89"/>
  <c r="T93" i="89"/>
  <c r="AJ93" i="89"/>
  <c r="T94" i="89"/>
  <c r="AJ94" i="89"/>
  <c r="T95" i="89"/>
  <c r="AJ95" i="89"/>
  <c r="T96" i="89"/>
  <c r="AJ96" i="89"/>
  <c r="T97" i="89"/>
  <c r="AJ97" i="89"/>
  <c r="T98" i="89"/>
  <c r="AJ98" i="89"/>
  <c r="T99" i="89"/>
  <c r="AJ99" i="89"/>
  <c r="T100" i="89"/>
  <c r="AJ100" i="89"/>
  <c r="T101" i="89"/>
  <c r="AJ101" i="89"/>
  <c r="T102" i="89"/>
  <c r="AJ102" i="89"/>
  <c r="T103" i="89"/>
  <c r="AJ103" i="89"/>
  <c r="T104" i="89"/>
  <c r="AJ104" i="89"/>
  <c r="T105" i="89"/>
  <c r="AJ105" i="89"/>
  <c r="T106" i="89"/>
  <c r="AJ106" i="89"/>
  <c r="T107" i="89"/>
  <c r="AJ107" i="89"/>
  <c r="T108" i="89"/>
  <c r="AJ108" i="89"/>
  <c r="T109" i="89"/>
  <c r="AJ109" i="89"/>
  <c r="T110" i="89"/>
  <c r="AJ110" i="89"/>
  <c r="T111" i="89"/>
  <c r="AJ111" i="89"/>
  <c r="T112" i="89"/>
  <c r="AJ112" i="89"/>
  <c r="T113" i="89"/>
  <c r="AJ113" i="89"/>
  <c r="T114" i="89"/>
  <c r="AJ114" i="89"/>
  <c r="T115" i="89"/>
  <c r="AJ115" i="89"/>
  <c r="T116" i="89"/>
  <c r="AJ116" i="89"/>
  <c r="T117" i="89"/>
  <c r="AJ117" i="89"/>
  <c r="T118" i="89"/>
  <c r="AJ118" i="89"/>
  <c r="T119" i="89"/>
  <c r="AJ119" i="89"/>
  <c r="T120" i="89"/>
  <c r="AJ120" i="89"/>
  <c r="T121" i="89"/>
  <c r="AJ121" i="89"/>
  <c r="T122" i="89"/>
  <c r="AJ122" i="89"/>
  <c r="T123" i="89"/>
  <c r="AJ123" i="89"/>
  <c r="T124" i="89"/>
  <c r="AJ124" i="89"/>
  <c r="T125" i="89"/>
  <c r="AJ125" i="89"/>
  <c r="T126" i="89"/>
  <c r="AJ126" i="89"/>
  <c r="T127" i="89"/>
  <c r="AJ127" i="89"/>
  <c r="T128" i="89"/>
  <c r="AJ128" i="89"/>
  <c r="T129" i="89"/>
  <c r="AJ129" i="89"/>
  <c r="T130" i="89"/>
  <c r="AJ130" i="89"/>
  <c r="T131" i="89"/>
  <c r="AJ131" i="89"/>
  <c r="T132" i="89"/>
  <c r="AJ132" i="89"/>
  <c r="T133" i="89"/>
  <c r="AJ133" i="89"/>
  <c r="T134" i="89"/>
  <c r="AJ134" i="89"/>
  <c r="T135" i="89"/>
  <c r="AJ135" i="89"/>
  <c r="T136" i="89"/>
  <c r="AJ136" i="89"/>
  <c r="T137" i="89"/>
  <c r="AJ137" i="89"/>
  <c r="T138" i="89"/>
  <c r="AJ138" i="89"/>
  <c r="T139" i="89"/>
  <c r="AJ139" i="89"/>
  <c r="T140" i="89"/>
  <c r="AJ140" i="89"/>
  <c r="T141" i="89"/>
  <c r="AJ141" i="89"/>
  <c r="T142" i="89"/>
  <c r="AJ142" i="89"/>
  <c r="T143" i="89"/>
  <c r="AJ143" i="89"/>
  <c r="T144" i="89"/>
  <c r="AJ144" i="89"/>
  <c r="T145" i="89"/>
  <c r="AJ145" i="89"/>
  <c r="T146" i="89"/>
  <c r="AJ146" i="89"/>
  <c r="T147" i="89"/>
  <c r="AJ147" i="89"/>
  <c r="T148" i="89"/>
  <c r="AJ148" i="89"/>
  <c r="T149" i="89"/>
  <c r="AJ149" i="89"/>
  <c r="T150" i="89"/>
  <c r="AJ150" i="89"/>
  <c r="T151" i="89"/>
  <c r="AJ151" i="89"/>
  <c r="T152" i="89"/>
  <c r="AJ152" i="89"/>
  <c r="T153" i="89"/>
  <c r="AJ153" i="89"/>
  <c r="T154" i="89"/>
  <c r="AJ154" i="89"/>
  <c r="T155" i="89"/>
  <c r="AJ155" i="89"/>
  <c r="T156" i="89"/>
  <c r="AJ156" i="89"/>
  <c r="T157" i="89"/>
  <c r="AJ157" i="89"/>
  <c r="T158" i="89"/>
  <c r="AJ158" i="89"/>
  <c r="T159" i="89"/>
  <c r="AJ159" i="89"/>
  <c r="T160" i="89"/>
  <c r="AJ160" i="89"/>
  <c r="T161" i="89"/>
  <c r="AJ161" i="89"/>
  <c r="T162" i="89"/>
  <c r="AJ162" i="89"/>
  <c r="T163" i="89"/>
  <c r="AJ163" i="89"/>
  <c r="T164" i="89"/>
  <c r="AJ164" i="89"/>
  <c r="T165" i="89"/>
  <c r="AJ165" i="89"/>
  <c r="T166" i="89"/>
  <c r="AJ166" i="89"/>
  <c r="T167" i="89"/>
  <c r="AJ167" i="89"/>
  <c r="T168" i="89"/>
  <c r="AJ168" i="89"/>
  <c r="T169" i="89"/>
  <c r="AJ169" i="89"/>
  <c r="T170" i="89"/>
  <c r="AJ170" i="89"/>
  <c r="T171" i="89"/>
  <c r="AJ171" i="89"/>
  <c r="T172" i="89"/>
  <c r="AJ172" i="89"/>
  <c r="T173" i="89"/>
  <c r="AJ173" i="89"/>
  <c r="T174" i="89"/>
  <c r="AJ174" i="89"/>
  <c r="T175" i="89"/>
  <c r="AJ175" i="89"/>
  <c r="T176" i="89"/>
  <c r="AJ176" i="89"/>
  <c r="T177" i="89"/>
  <c r="AJ177" i="89"/>
  <c r="T178" i="89"/>
  <c r="AJ178" i="89"/>
  <c r="T179" i="89"/>
  <c r="AJ179" i="89"/>
  <c r="T180" i="89"/>
  <c r="AJ180" i="89"/>
  <c r="T181" i="89"/>
  <c r="AJ181" i="89"/>
  <c r="T182" i="89"/>
  <c r="AJ182" i="89"/>
  <c r="T183" i="89"/>
  <c r="AJ183" i="89"/>
  <c r="T184" i="89"/>
  <c r="AJ184" i="89"/>
  <c r="T185" i="89"/>
  <c r="AJ185" i="89"/>
  <c r="T186" i="89"/>
  <c r="AJ186" i="89"/>
  <c r="T187" i="89"/>
  <c r="AJ187" i="89"/>
  <c r="T188" i="89"/>
  <c r="AJ188" i="89"/>
  <c r="T189" i="89"/>
  <c r="AJ189" i="89"/>
  <c r="T190" i="89"/>
  <c r="AJ190" i="89"/>
  <c r="T191" i="89"/>
  <c r="AJ191" i="89"/>
  <c r="T192" i="89"/>
  <c r="AJ192" i="89"/>
  <c r="T193" i="89"/>
  <c r="AJ193" i="89"/>
  <c r="T194" i="89"/>
  <c r="AJ194" i="89"/>
  <c r="T195" i="89"/>
  <c r="AJ195" i="89"/>
  <c r="T196" i="89"/>
  <c r="AJ196" i="89"/>
  <c r="T197" i="89"/>
  <c r="AJ197" i="89"/>
  <c r="AK7" i="89"/>
  <c r="AK8" i="89"/>
  <c r="AK9" i="89"/>
  <c r="AK10" i="89"/>
  <c r="AK11" i="89"/>
  <c r="AK12" i="89"/>
  <c r="AK13" i="89"/>
  <c r="AK14" i="89"/>
  <c r="AK15" i="89"/>
  <c r="AK16" i="89"/>
  <c r="AK17" i="89"/>
  <c r="AK18" i="89"/>
  <c r="AK19" i="89"/>
  <c r="AK20" i="89"/>
  <c r="AK21" i="89"/>
  <c r="AK22" i="89"/>
  <c r="AK23" i="89"/>
  <c r="AK24" i="89"/>
  <c r="AK25" i="89"/>
  <c r="AK26" i="89"/>
  <c r="AK27" i="89"/>
  <c r="AK28" i="89"/>
  <c r="AK29" i="89"/>
  <c r="AK30" i="89"/>
  <c r="AK31" i="89"/>
  <c r="AK32" i="89"/>
  <c r="AK33" i="89"/>
  <c r="AK34" i="89"/>
  <c r="AK35" i="89"/>
  <c r="AK36" i="89"/>
  <c r="AK37" i="89"/>
  <c r="AK38" i="89"/>
  <c r="AK39" i="89"/>
  <c r="AK40" i="89"/>
  <c r="AK41" i="89"/>
  <c r="AK42" i="89"/>
  <c r="AK43" i="89"/>
  <c r="AK44" i="89"/>
  <c r="AK45" i="89"/>
  <c r="AK46" i="89"/>
  <c r="AK47" i="89"/>
  <c r="AK48" i="89"/>
  <c r="AK49" i="89"/>
  <c r="AK50" i="89"/>
  <c r="AK51" i="89"/>
  <c r="AK52" i="89"/>
  <c r="AK53" i="89"/>
  <c r="AK54" i="89"/>
  <c r="AK55" i="89"/>
  <c r="AK56" i="89"/>
  <c r="AK57" i="89"/>
  <c r="AK58" i="89"/>
  <c r="AK59" i="89"/>
  <c r="AK60" i="89"/>
  <c r="AK61" i="89"/>
  <c r="AK62" i="89"/>
  <c r="AK63" i="89"/>
  <c r="AK64" i="89"/>
  <c r="AK65" i="89"/>
  <c r="AK66" i="89"/>
  <c r="AK67" i="89"/>
  <c r="AK68" i="89"/>
  <c r="AK69" i="89"/>
  <c r="AK70" i="89"/>
  <c r="AK71" i="89"/>
  <c r="AK72" i="89"/>
  <c r="AK73" i="89"/>
  <c r="AK74" i="89"/>
  <c r="AK75" i="89"/>
  <c r="AK76" i="89"/>
  <c r="AK77" i="89"/>
  <c r="AK78" i="89"/>
  <c r="AK79" i="89"/>
  <c r="AK80" i="89"/>
  <c r="AK81" i="89"/>
  <c r="AK82" i="89"/>
  <c r="AK83" i="89"/>
  <c r="AK84" i="89"/>
  <c r="AK85" i="89"/>
  <c r="AK86" i="89"/>
  <c r="AK87" i="89"/>
  <c r="AK88" i="89"/>
  <c r="AK89" i="89"/>
  <c r="AK90" i="89"/>
  <c r="AK91" i="89"/>
  <c r="AK92" i="89"/>
  <c r="AK93" i="89"/>
  <c r="AK94" i="89"/>
  <c r="AK95" i="89"/>
  <c r="AK96" i="89"/>
  <c r="AK97" i="89"/>
  <c r="AK98" i="89"/>
  <c r="AK99" i="89"/>
  <c r="AK100" i="89"/>
  <c r="AK101" i="89"/>
  <c r="AK102" i="89"/>
  <c r="AK103" i="89"/>
  <c r="AK104" i="89"/>
  <c r="AK105" i="89"/>
  <c r="AK106" i="89"/>
  <c r="AK107" i="89"/>
  <c r="AK108" i="89"/>
  <c r="AK109" i="89"/>
  <c r="AK110" i="89"/>
  <c r="AK111" i="89"/>
  <c r="AK112" i="89"/>
  <c r="AK113" i="89"/>
  <c r="AK114" i="89"/>
  <c r="AK115" i="89"/>
  <c r="AK116" i="89"/>
  <c r="AK117" i="89"/>
  <c r="AK118" i="89"/>
  <c r="AK119" i="89"/>
  <c r="AK120" i="89"/>
  <c r="AK121" i="89"/>
  <c r="AK122" i="89"/>
  <c r="AK123" i="89"/>
  <c r="AK124" i="89"/>
  <c r="AK125" i="89"/>
  <c r="AK126" i="89"/>
  <c r="AK127" i="89"/>
  <c r="AK128" i="89"/>
  <c r="AK129" i="89"/>
  <c r="AK130" i="89"/>
  <c r="AK131" i="89"/>
  <c r="AK132" i="89"/>
  <c r="AK133" i="89"/>
  <c r="AK134" i="89"/>
  <c r="AK135" i="89"/>
  <c r="AK136" i="89"/>
  <c r="AK137" i="89"/>
  <c r="AK138" i="89"/>
  <c r="AK139" i="89"/>
  <c r="AK140" i="89"/>
  <c r="AK141" i="89"/>
  <c r="AK142" i="89"/>
  <c r="AK143" i="89"/>
  <c r="AK144" i="89"/>
  <c r="AK145" i="89"/>
  <c r="AK146" i="89"/>
  <c r="AK147" i="89"/>
  <c r="AK148" i="89"/>
  <c r="AK149" i="89"/>
  <c r="AK150" i="89"/>
  <c r="AK151" i="89"/>
  <c r="AK152" i="89"/>
  <c r="AK153" i="89"/>
  <c r="AK154" i="89"/>
  <c r="AK155" i="89"/>
  <c r="AK156" i="89"/>
  <c r="AK157" i="89"/>
  <c r="AK158" i="89"/>
  <c r="AK159" i="89"/>
  <c r="AK160" i="89"/>
  <c r="AK161" i="89"/>
  <c r="AK162" i="89"/>
  <c r="AK163" i="89"/>
  <c r="AK164" i="89"/>
  <c r="AK165" i="89"/>
  <c r="AK166" i="89"/>
  <c r="AK167" i="89"/>
  <c r="AK168" i="89"/>
  <c r="AK169" i="89"/>
  <c r="AK170" i="89"/>
  <c r="AK171" i="89"/>
  <c r="AK172" i="89"/>
  <c r="AK173" i="89"/>
  <c r="AK174" i="89"/>
  <c r="AK175" i="89"/>
  <c r="AK176" i="89"/>
  <c r="AK177" i="89"/>
  <c r="AK178" i="89"/>
  <c r="AK179" i="89"/>
  <c r="AK180" i="89"/>
  <c r="AK181" i="89"/>
  <c r="AK182" i="89"/>
  <c r="AK183" i="89"/>
  <c r="AK184" i="89"/>
  <c r="AK185" i="89"/>
  <c r="AK186" i="89"/>
  <c r="AK187" i="89"/>
  <c r="AK188" i="89"/>
  <c r="AK189" i="89"/>
  <c r="AK190" i="89"/>
  <c r="AK191" i="89"/>
  <c r="AK192" i="89"/>
  <c r="AK193" i="89"/>
  <c r="AK194" i="89"/>
  <c r="AK195" i="89"/>
  <c r="AK196" i="89"/>
  <c r="AK197" i="89"/>
  <c r="AN13" i="89"/>
  <c r="AK2" i="89"/>
  <c r="AO6" i="89"/>
  <c r="AO7" i="89"/>
  <c r="AO8" i="89"/>
  <c r="AO9" i="89"/>
  <c r="AO10" i="89"/>
  <c r="AO11" i="89"/>
  <c r="AO12" i="89"/>
  <c r="AO13" i="89"/>
  <c r="AP13" i="89"/>
  <c r="AN14" i="89"/>
  <c r="AO14" i="89"/>
  <c r="AP14" i="89"/>
  <c r="AN15" i="89"/>
  <c r="AO15" i="89"/>
  <c r="AP15" i="89"/>
  <c r="AN16" i="89"/>
  <c r="AO16" i="89"/>
  <c r="AP16" i="89"/>
  <c r="AN17" i="89"/>
  <c r="AO17" i="89"/>
  <c r="AP17" i="89"/>
  <c r="AN18" i="89"/>
  <c r="AO18" i="89"/>
  <c r="AP18" i="89"/>
  <c r="AN19" i="89"/>
  <c r="AO19" i="89"/>
  <c r="AP19" i="89"/>
  <c r="AN20" i="89"/>
  <c r="AO20" i="89"/>
  <c r="AP20" i="89"/>
  <c r="AN21" i="89"/>
  <c r="AO21" i="89"/>
  <c r="AP21" i="89"/>
  <c r="AN22" i="89"/>
  <c r="AO22" i="89"/>
  <c r="AP22" i="89"/>
  <c r="AN23" i="89"/>
  <c r="AO23" i="89"/>
  <c r="AP23" i="89"/>
  <c r="AN24" i="89"/>
  <c r="AO24" i="89"/>
  <c r="AP24" i="89"/>
  <c r="AN25" i="89"/>
  <c r="AO25" i="89"/>
  <c r="AP25" i="89"/>
  <c r="AN26" i="89"/>
  <c r="AO26" i="89"/>
  <c r="AP26" i="89"/>
  <c r="AN27" i="89"/>
  <c r="AO27" i="89"/>
  <c r="AP27" i="89"/>
  <c r="AN28" i="89"/>
  <c r="AO28" i="89"/>
  <c r="AP28" i="89"/>
  <c r="AN29" i="89"/>
  <c r="AO29" i="89"/>
  <c r="AP29" i="89"/>
  <c r="AN30" i="89"/>
  <c r="AO30" i="89"/>
  <c r="AP30" i="89"/>
  <c r="AN31" i="89"/>
  <c r="AO31" i="89"/>
  <c r="AP31" i="89"/>
  <c r="AN32" i="89"/>
  <c r="AO32" i="89"/>
  <c r="AP32" i="89"/>
  <c r="AN33" i="89"/>
  <c r="AO33" i="89"/>
  <c r="AP33" i="89"/>
  <c r="AN34" i="89"/>
  <c r="AO34" i="89"/>
  <c r="AP34" i="89"/>
  <c r="AN35" i="89"/>
  <c r="AO35" i="89"/>
  <c r="AP35" i="89"/>
  <c r="AN36" i="89"/>
  <c r="AO36" i="89"/>
  <c r="AP36" i="89"/>
  <c r="AN37" i="89"/>
  <c r="AO37" i="89"/>
  <c r="AP37" i="89"/>
  <c r="AN38" i="89"/>
  <c r="AO38" i="89"/>
  <c r="AP38" i="89"/>
  <c r="AN39" i="89"/>
  <c r="AO39" i="89"/>
  <c r="AP39" i="89"/>
  <c r="AN40" i="89"/>
  <c r="AO40" i="89"/>
  <c r="AP40" i="89"/>
  <c r="AN41" i="89"/>
  <c r="AO41" i="89"/>
  <c r="AP41" i="89"/>
  <c r="AN42" i="89"/>
  <c r="AO42" i="89"/>
  <c r="AP42" i="89"/>
  <c r="AN43" i="89"/>
  <c r="AO43" i="89"/>
  <c r="AP43" i="89"/>
  <c r="AN44" i="89"/>
  <c r="AO44" i="89"/>
  <c r="AP44" i="89"/>
  <c r="AN45" i="89"/>
  <c r="AO45" i="89"/>
  <c r="AP45" i="89"/>
  <c r="AN46" i="89"/>
  <c r="AO46" i="89"/>
  <c r="AP46" i="89"/>
  <c r="AN47" i="89"/>
  <c r="AO47" i="89"/>
  <c r="AP47" i="89"/>
  <c r="AN48" i="89"/>
  <c r="AO48" i="89"/>
  <c r="AP48" i="89"/>
  <c r="AN49" i="89"/>
  <c r="AO49" i="89"/>
  <c r="AP49" i="89"/>
  <c r="AN50" i="89"/>
  <c r="AO50" i="89"/>
  <c r="AP50" i="89"/>
  <c r="AN51" i="89"/>
  <c r="AO51" i="89"/>
  <c r="AP51" i="89"/>
  <c r="AN52" i="89"/>
  <c r="AO52" i="89"/>
  <c r="AP52" i="89"/>
  <c r="AN53" i="89"/>
  <c r="AO53" i="89"/>
  <c r="AP53" i="89"/>
  <c r="AN54" i="89"/>
  <c r="AO54" i="89"/>
  <c r="AP54" i="89"/>
  <c r="AN55" i="89"/>
  <c r="AO55" i="89"/>
  <c r="AP55" i="89"/>
  <c r="AN56" i="89"/>
  <c r="AO56" i="89"/>
  <c r="AP56" i="89"/>
  <c r="AN57" i="89"/>
  <c r="AO57" i="89"/>
  <c r="AP57" i="89"/>
  <c r="AN58" i="89"/>
  <c r="AO58" i="89"/>
  <c r="AP58" i="89"/>
  <c r="AN59" i="89"/>
  <c r="AO59" i="89"/>
  <c r="AP59" i="89"/>
  <c r="AN60" i="89"/>
  <c r="AO60" i="89"/>
  <c r="AP60" i="89"/>
  <c r="AN61" i="89"/>
  <c r="AO61" i="89"/>
  <c r="AP61" i="89"/>
  <c r="AN62" i="89"/>
  <c r="AO62" i="89"/>
  <c r="AP62" i="89"/>
  <c r="AN63" i="89"/>
  <c r="AO63" i="89"/>
  <c r="AP63" i="89"/>
  <c r="AN64" i="89"/>
  <c r="AO64" i="89"/>
  <c r="AP64" i="89"/>
  <c r="AN65" i="89"/>
  <c r="AO65" i="89"/>
  <c r="AP65" i="89"/>
  <c r="AN66" i="89"/>
  <c r="AO66" i="89"/>
  <c r="AP66" i="89"/>
  <c r="AN67" i="89"/>
  <c r="AO67" i="89"/>
  <c r="AP67" i="89"/>
  <c r="AN68" i="89"/>
  <c r="AO68" i="89"/>
  <c r="AP68" i="89"/>
  <c r="AN69" i="89"/>
  <c r="AO69" i="89"/>
  <c r="AP69" i="89"/>
  <c r="AN70" i="89"/>
  <c r="AO70" i="89"/>
  <c r="AP70" i="89"/>
  <c r="AN71" i="89"/>
  <c r="AO71" i="89"/>
  <c r="AP71" i="89"/>
  <c r="AN72" i="89"/>
  <c r="AO72" i="89"/>
  <c r="AP72" i="89"/>
  <c r="AN73" i="89"/>
  <c r="AO73" i="89"/>
  <c r="AP73" i="89"/>
  <c r="AN74" i="89"/>
  <c r="AO74" i="89"/>
  <c r="AP74" i="89"/>
  <c r="AN75" i="89"/>
  <c r="AO75" i="89"/>
  <c r="AP75" i="89"/>
  <c r="AN76" i="89"/>
  <c r="AO76" i="89"/>
  <c r="AP76" i="89"/>
  <c r="AN77" i="89"/>
  <c r="AO77" i="89"/>
  <c r="AP77" i="89"/>
  <c r="AN78" i="89"/>
  <c r="AO78" i="89"/>
  <c r="AP78" i="89"/>
  <c r="AN79" i="89"/>
  <c r="AO79" i="89"/>
  <c r="AP79" i="89"/>
  <c r="AN80" i="89"/>
  <c r="AO80" i="89"/>
  <c r="AP80" i="89"/>
  <c r="AN81" i="89"/>
  <c r="AO81" i="89"/>
  <c r="AP81" i="89"/>
  <c r="AN82" i="89"/>
  <c r="AO82" i="89"/>
  <c r="AP82" i="89"/>
  <c r="AN83" i="89"/>
  <c r="AO83" i="89"/>
  <c r="AP83" i="89"/>
  <c r="AN84" i="89"/>
  <c r="AO84" i="89"/>
  <c r="AP84" i="89"/>
  <c r="AN85" i="89"/>
  <c r="AO85" i="89"/>
  <c r="AP85" i="89"/>
  <c r="AN86" i="89"/>
  <c r="AO86" i="89"/>
  <c r="AP86" i="89"/>
  <c r="AN87" i="89"/>
  <c r="AO87" i="89"/>
  <c r="AP87" i="89"/>
  <c r="AN88" i="89"/>
  <c r="AO88" i="89"/>
  <c r="AP88" i="89"/>
  <c r="AN89" i="89"/>
  <c r="AO89" i="89"/>
  <c r="AP89" i="89"/>
  <c r="AN90" i="89"/>
  <c r="AO90" i="89"/>
  <c r="AP90" i="89"/>
  <c r="AN91" i="89"/>
  <c r="AO91" i="89"/>
  <c r="AP91" i="89"/>
  <c r="AN92" i="89"/>
  <c r="AO92" i="89"/>
  <c r="AP92" i="89"/>
  <c r="AN93" i="89"/>
  <c r="AO93" i="89"/>
  <c r="AP93" i="89"/>
  <c r="AN94" i="89"/>
  <c r="AO94" i="89"/>
  <c r="AP94" i="89"/>
  <c r="AN95" i="89"/>
  <c r="AO95" i="89"/>
  <c r="AP95" i="89"/>
  <c r="AN96" i="89"/>
  <c r="AO96" i="89"/>
  <c r="AP96" i="89"/>
  <c r="AN97" i="89"/>
  <c r="AO97" i="89"/>
  <c r="AP97" i="89"/>
  <c r="AN98" i="89"/>
  <c r="AO98" i="89"/>
  <c r="AP98" i="89"/>
  <c r="AN99" i="89"/>
  <c r="AO99" i="89"/>
  <c r="AP99" i="89"/>
  <c r="AN100" i="89"/>
  <c r="AO100" i="89"/>
  <c r="AP100" i="89"/>
  <c r="AN101" i="89"/>
  <c r="AO101" i="89"/>
  <c r="AP101" i="89"/>
  <c r="AN102" i="89"/>
  <c r="AO102" i="89"/>
  <c r="AP102" i="89"/>
  <c r="AN103" i="89"/>
  <c r="AO103" i="89"/>
  <c r="AP103" i="89"/>
  <c r="AN104" i="89"/>
  <c r="AO104" i="89"/>
  <c r="AP104" i="89"/>
  <c r="AN105" i="89"/>
  <c r="AO105" i="89"/>
  <c r="AP105" i="89"/>
  <c r="AN106" i="89"/>
  <c r="AO106" i="89"/>
  <c r="AP106" i="89"/>
  <c r="AN107" i="89"/>
  <c r="AO107" i="89"/>
  <c r="AP107" i="89"/>
  <c r="AN108" i="89"/>
  <c r="AO108" i="89"/>
  <c r="AP108" i="89"/>
  <c r="AN109" i="89"/>
  <c r="AO109" i="89"/>
  <c r="AP109" i="89"/>
  <c r="AN110" i="89"/>
  <c r="AO110" i="89"/>
  <c r="AP110" i="89"/>
  <c r="AN111" i="89"/>
  <c r="AO111" i="89"/>
  <c r="AP111" i="89"/>
  <c r="AN112" i="89"/>
  <c r="AO112" i="89"/>
  <c r="AP112" i="89"/>
  <c r="AN113" i="89"/>
  <c r="AO113" i="89"/>
  <c r="AP113" i="89"/>
  <c r="AN114" i="89"/>
  <c r="AO114" i="89"/>
  <c r="AP114" i="89"/>
  <c r="AN115" i="89"/>
  <c r="AO115" i="89"/>
  <c r="AP115" i="89"/>
  <c r="AN116" i="89"/>
  <c r="AO116" i="89"/>
  <c r="AP116" i="89"/>
  <c r="AN117" i="89"/>
  <c r="AO117" i="89"/>
  <c r="AP117" i="89"/>
  <c r="AN118" i="89"/>
  <c r="AO118" i="89"/>
  <c r="AP118" i="89"/>
  <c r="AN119" i="89"/>
  <c r="AO119" i="89"/>
  <c r="AP119" i="89"/>
  <c r="AN120" i="89"/>
  <c r="AO120" i="89"/>
  <c r="AP120" i="89"/>
  <c r="AN121" i="89"/>
  <c r="AO121" i="89"/>
  <c r="AP121" i="89"/>
  <c r="AN122" i="89"/>
  <c r="AO122" i="89"/>
  <c r="AP122" i="89"/>
  <c r="AN123" i="89"/>
  <c r="AO123" i="89"/>
  <c r="AP123" i="89"/>
  <c r="AN124" i="89"/>
  <c r="AO124" i="89"/>
  <c r="AP124" i="89"/>
  <c r="AN125" i="89"/>
  <c r="AO125" i="89"/>
  <c r="AP125" i="89"/>
  <c r="AN126" i="89"/>
  <c r="AO126" i="89"/>
  <c r="AP126" i="89"/>
  <c r="AN127" i="89"/>
  <c r="AO127" i="89"/>
  <c r="AP127" i="89"/>
  <c r="AN128" i="89"/>
  <c r="AO128" i="89"/>
  <c r="AP128" i="89"/>
  <c r="AN129" i="89"/>
  <c r="AO129" i="89"/>
  <c r="AP129" i="89"/>
  <c r="AN130" i="89"/>
  <c r="AO130" i="89"/>
  <c r="AP130" i="89"/>
  <c r="AN131" i="89"/>
  <c r="AO131" i="89"/>
  <c r="AP131" i="89"/>
  <c r="AN132" i="89"/>
  <c r="AO132" i="89"/>
  <c r="AP132" i="89"/>
  <c r="AN133" i="89"/>
  <c r="AO133" i="89"/>
  <c r="AP133" i="89"/>
  <c r="AN134" i="89"/>
  <c r="AO134" i="89"/>
  <c r="AP134" i="89"/>
  <c r="AN135" i="89"/>
  <c r="AO135" i="89"/>
  <c r="AP135" i="89"/>
  <c r="AN136" i="89"/>
  <c r="AO136" i="89"/>
  <c r="AP136" i="89"/>
  <c r="AN137" i="89"/>
  <c r="AO137" i="89"/>
  <c r="AP137" i="89"/>
  <c r="AN138" i="89"/>
  <c r="AO138" i="89"/>
  <c r="AP138" i="89"/>
  <c r="AN139" i="89"/>
  <c r="AO139" i="89"/>
  <c r="AP139" i="89"/>
  <c r="AN140" i="89"/>
  <c r="AO140" i="89"/>
  <c r="AP140" i="89"/>
  <c r="AN141" i="89"/>
  <c r="AO141" i="89"/>
  <c r="AP141" i="89"/>
  <c r="AN142" i="89"/>
  <c r="AO142" i="89"/>
  <c r="AP142" i="89"/>
  <c r="AN143" i="89"/>
  <c r="AO143" i="89"/>
  <c r="AP143" i="89"/>
  <c r="AN144" i="89"/>
  <c r="AO144" i="89"/>
  <c r="AP144" i="89"/>
  <c r="AN145" i="89"/>
  <c r="AO145" i="89"/>
  <c r="AP145" i="89"/>
  <c r="AN146" i="89"/>
  <c r="AO146" i="89"/>
  <c r="AP146" i="89"/>
  <c r="AN147" i="89"/>
  <c r="AO147" i="89"/>
  <c r="AP147" i="89"/>
  <c r="AN148" i="89"/>
  <c r="AO148" i="89"/>
  <c r="AP148" i="89"/>
  <c r="AN149" i="89"/>
  <c r="AO149" i="89"/>
  <c r="AP149" i="89"/>
  <c r="AN150" i="89"/>
  <c r="AO150" i="89"/>
  <c r="AP150" i="89"/>
  <c r="AN151" i="89"/>
  <c r="AO151" i="89"/>
  <c r="AP151" i="89"/>
  <c r="AN152" i="89"/>
  <c r="AO152" i="89"/>
  <c r="AP152" i="89"/>
  <c r="AN153" i="89"/>
  <c r="AO153" i="89"/>
  <c r="AP153" i="89"/>
  <c r="AN154" i="89"/>
  <c r="AO154" i="89"/>
  <c r="AP154" i="89"/>
  <c r="AN155" i="89"/>
  <c r="AO155" i="89"/>
  <c r="AP155" i="89"/>
  <c r="AN156" i="89"/>
  <c r="AO156" i="89"/>
  <c r="AP156" i="89"/>
  <c r="AN157" i="89"/>
  <c r="AO157" i="89"/>
  <c r="AP157" i="89"/>
  <c r="AN158" i="89"/>
  <c r="AO158" i="89"/>
  <c r="AP158" i="89"/>
  <c r="AN159" i="89"/>
  <c r="AO159" i="89"/>
  <c r="AP159" i="89"/>
  <c r="AN160" i="89"/>
  <c r="AO160" i="89"/>
  <c r="AP160" i="89"/>
  <c r="AN161" i="89"/>
  <c r="AO161" i="89"/>
  <c r="AP161" i="89"/>
  <c r="AN162" i="89"/>
  <c r="AO162" i="89"/>
  <c r="AP162" i="89"/>
  <c r="AN163" i="89"/>
  <c r="AO163" i="89"/>
  <c r="AP163" i="89"/>
  <c r="AN164" i="89"/>
  <c r="AO164" i="89"/>
  <c r="AP164" i="89"/>
  <c r="AN165" i="89"/>
  <c r="AO165" i="89"/>
  <c r="AP165" i="89"/>
  <c r="AN166" i="89"/>
  <c r="AO166" i="89"/>
  <c r="AP166" i="89"/>
  <c r="AN167" i="89"/>
  <c r="AO167" i="89"/>
  <c r="AP167" i="89"/>
  <c r="AN168" i="89"/>
  <c r="AO168" i="89"/>
  <c r="AP168" i="89"/>
  <c r="AN169" i="89"/>
  <c r="AO169" i="89"/>
  <c r="AP169" i="89"/>
  <c r="AN170" i="89"/>
  <c r="AO170" i="89"/>
  <c r="AP170" i="89"/>
  <c r="AN171" i="89"/>
  <c r="AO171" i="89"/>
  <c r="AP171" i="89"/>
  <c r="AN172" i="89"/>
  <c r="AO172" i="89"/>
  <c r="AP172" i="89"/>
  <c r="AN173" i="89"/>
  <c r="AO173" i="89"/>
  <c r="AP173" i="89"/>
  <c r="AN174" i="89"/>
  <c r="AO174" i="89"/>
  <c r="AP174" i="89"/>
  <c r="AN175" i="89"/>
  <c r="AO175" i="89"/>
  <c r="AP175" i="89"/>
  <c r="AN176" i="89"/>
  <c r="AO176" i="89"/>
  <c r="AP176" i="89"/>
  <c r="AN177" i="89"/>
  <c r="AO177" i="89"/>
  <c r="AP177" i="89"/>
  <c r="AN178" i="89"/>
  <c r="AO178" i="89"/>
  <c r="AP178" i="89"/>
  <c r="AN179" i="89"/>
  <c r="AO179" i="89"/>
  <c r="AP179" i="89"/>
  <c r="AN180" i="89"/>
  <c r="AO180" i="89"/>
  <c r="AP180" i="89"/>
  <c r="AN181" i="89"/>
  <c r="AO181" i="89"/>
  <c r="AP181" i="89"/>
  <c r="AN182" i="89"/>
  <c r="AO182" i="89"/>
  <c r="AP182" i="89"/>
  <c r="AN183" i="89"/>
  <c r="AO183" i="89"/>
  <c r="AP183" i="89"/>
  <c r="AN184" i="89"/>
  <c r="AO184" i="89"/>
  <c r="AP184" i="89"/>
  <c r="AN185" i="89"/>
  <c r="AO185" i="89"/>
  <c r="AP185" i="89"/>
  <c r="AN186" i="89"/>
  <c r="AO186" i="89"/>
  <c r="AP186" i="89"/>
  <c r="AN187" i="89"/>
  <c r="AO187" i="89"/>
  <c r="AP187" i="89"/>
  <c r="AN188" i="89"/>
  <c r="AO188" i="89"/>
  <c r="AP188" i="89"/>
  <c r="AN189" i="89"/>
  <c r="AO189" i="89"/>
  <c r="AP189" i="89"/>
  <c r="AN190" i="89"/>
  <c r="AO190" i="89"/>
  <c r="AP190" i="89"/>
  <c r="AN191" i="89"/>
  <c r="AO191" i="89"/>
  <c r="AP191" i="89"/>
  <c r="AN192" i="89"/>
  <c r="AO192" i="89"/>
  <c r="AP192" i="89"/>
  <c r="AN193" i="89"/>
  <c r="AO193" i="89"/>
  <c r="AP193" i="89"/>
  <c r="AN194" i="89"/>
  <c r="AO194" i="89"/>
  <c r="AP194" i="89"/>
  <c r="AN195" i="89"/>
  <c r="AO195" i="89"/>
  <c r="AP195" i="89"/>
  <c r="AN196" i="89"/>
  <c r="AO196" i="89"/>
  <c r="AP196" i="89"/>
  <c r="AN197" i="89"/>
  <c r="AO197" i="89"/>
  <c r="AP197" i="89"/>
  <c r="AP7" i="89"/>
  <c r="AP8" i="89"/>
  <c r="AP9" i="89"/>
  <c r="AP10" i="89"/>
  <c r="AP11" i="89"/>
  <c r="AP12" i="89"/>
  <c r="AP6" i="89"/>
  <c r="AN7" i="89"/>
  <c r="AN8" i="89"/>
  <c r="AN9" i="89"/>
  <c r="AN10" i="89"/>
  <c r="AN11" i="89"/>
  <c r="AN12" i="89"/>
  <c r="AN6" i="89"/>
  <c r="AJ198" i="89"/>
  <c r="V6" i="89"/>
  <c r="V7" i="89"/>
  <c r="V8" i="89"/>
  <c r="V9" i="89"/>
  <c r="V10" i="89"/>
  <c r="V11" i="89"/>
  <c r="V12" i="89"/>
  <c r="V13" i="89"/>
  <c r="V14" i="89"/>
  <c r="V15" i="89"/>
  <c r="V16" i="89"/>
  <c r="V17" i="89"/>
  <c r="V18" i="89"/>
  <c r="V19" i="89"/>
  <c r="V20" i="89"/>
  <c r="V21" i="89"/>
  <c r="V22" i="89"/>
  <c r="V23" i="89"/>
  <c r="V24" i="89"/>
  <c r="V25" i="89"/>
  <c r="V26" i="89"/>
  <c r="V27" i="89"/>
  <c r="V28" i="89"/>
  <c r="V29" i="89"/>
  <c r="V30" i="89"/>
  <c r="V31" i="89"/>
  <c r="V32" i="89"/>
  <c r="V33" i="89"/>
  <c r="V34" i="89"/>
  <c r="V35" i="89"/>
  <c r="V36" i="89"/>
  <c r="V37" i="89"/>
  <c r="V38" i="89"/>
  <c r="V39" i="89"/>
  <c r="V40" i="89"/>
  <c r="V41" i="89"/>
  <c r="V42" i="89"/>
  <c r="V43" i="89"/>
  <c r="V44" i="89"/>
  <c r="V45" i="89"/>
  <c r="V46" i="89"/>
  <c r="V47" i="89"/>
  <c r="V48" i="89"/>
  <c r="V49" i="89"/>
  <c r="V50" i="89"/>
  <c r="V51" i="89"/>
  <c r="V52" i="89"/>
  <c r="V53" i="89"/>
  <c r="V54" i="89"/>
  <c r="V55" i="89"/>
  <c r="V56" i="89"/>
  <c r="V57" i="89"/>
  <c r="V58" i="89"/>
  <c r="V59" i="89"/>
  <c r="V60" i="89"/>
  <c r="V61" i="89"/>
  <c r="V62" i="89"/>
  <c r="V63" i="89"/>
  <c r="V64" i="89"/>
  <c r="V65" i="89"/>
  <c r="V66" i="89"/>
  <c r="V67" i="89"/>
  <c r="V68" i="89"/>
  <c r="V69" i="89"/>
  <c r="V70" i="89"/>
  <c r="V71" i="89"/>
  <c r="V72" i="89"/>
  <c r="V73" i="89"/>
  <c r="V74" i="89"/>
  <c r="V75" i="89"/>
  <c r="V76" i="89"/>
  <c r="V77" i="89"/>
  <c r="V78" i="89"/>
  <c r="V79" i="89"/>
  <c r="V80" i="89"/>
  <c r="V81" i="89"/>
  <c r="V82" i="89"/>
  <c r="V83" i="89"/>
  <c r="V84" i="89"/>
  <c r="V85" i="89"/>
  <c r="V86" i="89"/>
  <c r="V87" i="89"/>
  <c r="V88" i="89"/>
  <c r="V89" i="89"/>
  <c r="V90" i="89"/>
  <c r="V91" i="89"/>
  <c r="V92" i="89"/>
  <c r="V93" i="89"/>
  <c r="V94" i="89"/>
  <c r="V95" i="89"/>
  <c r="V96" i="89"/>
  <c r="V97" i="89"/>
  <c r="V98" i="89"/>
  <c r="V99" i="89"/>
  <c r="V100" i="89"/>
  <c r="V101" i="89"/>
  <c r="V102" i="89"/>
  <c r="V103" i="89"/>
  <c r="V104" i="89"/>
  <c r="V105" i="89"/>
  <c r="V106" i="89"/>
  <c r="V107" i="89"/>
  <c r="V108" i="89"/>
  <c r="V109" i="89"/>
  <c r="V110" i="89"/>
  <c r="V111" i="89"/>
  <c r="V112" i="89"/>
  <c r="V113" i="89"/>
  <c r="V114" i="89"/>
  <c r="V115" i="89"/>
  <c r="V116" i="89"/>
  <c r="V117" i="89"/>
  <c r="V118" i="89"/>
  <c r="V119" i="89"/>
  <c r="V120" i="89"/>
  <c r="V121" i="89"/>
  <c r="V122" i="89"/>
  <c r="V123" i="89"/>
  <c r="V124" i="89"/>
  <c r="V125" i="89"/>
  <c r="V126" i="89"/>
  <c r="V127" i="89"/>
  <c r="V128" i="89"/>
  <c r="V129" i="89"/>
  <c r="V130" i="89"/>
  <c r="V131" i="89"/>
  <c r="V132" i="89"/>
  <c r="V133" i="89"/>
  <c r="V134" i="89"/>
  <c r="V135" i="89"/>
  <c r="V136" i="89"/>
  <c r="V137" i="89"/>
  <c r="V138" i="89"/>
  <c r="V139" i="89"/>
  <c r="V140" i="89"/>
  <c r="V141" i="89"/>
  <c r="V142" i="89"/>
  <c r="V143" i="89"/>
  <c r="V144" i="89"/>
  <c r="V145" i="89"/>
  <c r="V146" i="89"/>
  <c r="V147" i="89"/>
  <c r="V148" i="89"/>
  <c r="V149" i="89"/>
  <c r="V150" i="89"/>
  <c r="V151" i="89"/>
  <c r="V152" i="89"/>
  <c r="V153" i="89"/>
  <c r="V154" i="89"/>
  <c r="V155" i="89"/>
  <c r="V156" i="89"/>
  <c r="V157" i="89"/>
  <c r="V158" i="89"/>
  <c r="V159" i="89"/>
  <c r="V160" i="89"/>
  <c r="V161" i="89"/>
  <c r="V162" i="89"/>
  <c r="V163" i="89"/>
  <c r="V164" i="89"/>
  <c r="V165" i="89"/>
  <c r="V166" i="89"/>
  <c r="V167" i="89"/>
  <c r="V168" i="89"/>
  <c r="V169" i="89"/>
  <c r="V170" i="89"/>
  <c r="V171" i="89"/>
  <c r="V172" i="89"/>
  <c r="V173" i="89"/>
  <c r="V174" i="89"/>
  <c r="V175" i="89"/>
  <c r="V176" i="89"/>
  <c r="V177" i="89"/>
  <c r="V178" i="89"/>
  <c r="V179" i="89"/>
  <c r="V180" i="89"/>
  <c r="V181" i="89"/>
  <c r="V182" i="89"/>
  <c r="V183" i="89"/>
  <c r="V184" i="89"/>
  <c r="V185" i="89"/>
  <c r="V186" i="89"/>
  <c r="V187" i="89"/>
  <c r="V188" i="89"/>
  <c r="V189" i="89"/>
  <c r="V190" i="89"/>
  <c r="V191" i="89"/>
  <c r="V192" i="89"/>
  <c r="V193" i="89"/>
  <c r="V194" i="89"/>
  <c r="V195" i="89"/>
  <c r="V196" i="89"/>
  <c r="V197" i="89"/>
  <c r="AI7" i="89"/>
  <c r="AI8" i="89"/>
  <c r="AI9" i="89"/>
  <c r="AI10" i="89"/>
  <c r="AI11" i="89"/>
  <c r="AI12" i="89"/>
  <c r="AI13" i="89"/>
  <c r="AI14" i="89"/>
  <c r="AI15" i="89"/>
  <c r="AI16" i="89"/>
  <c r="AI17" i="89"/>
  <c r="AI18" i="89"/>
  <c r="AI19" i="89"/>
  <c r="AI20" i="89"/>
  <c r="AI21" i="89"/>
  <c r="AI22" i="89"/>
  <c r="AI23" i="89"/>
  <c r="AI24" i="89"/>
  <c r="AI25" i="89"/>
  <c r="AI26" i="89"/>
  <c r="AI27" i="89"/>
  <c r="AI28" i="89"/>
  <c r="AI29" i="89"/>
  <c r="AI30" i="89"/>
  <c r="AI31" i="89"/>
  <c r="AI32" i="89"/>
  <c r="AI33" i="89"/>
  <c r="AI34" i="89"/>
  <c r="AI35" i="89"/>
  <c r="AI36" i="89"/>
  <c r="AI37" i="89"/>
  <c r="AI38" i="89"/>
  <c r="AI39" i="89"/>
  <c r="AI40" i="89"/>
  <c r="AI41" i="89"/>
  <c r="AI42" i="89"/>
  <c r="AI43" i="89"/>
  <c r="AI44" i="89"/>
  <c r="AI45" i="89"/>
  <c r="AI46" i="89"/>
  <c r="AI47" i="89"/>
  <c r="AI48" i="89"/>
  <c r="AI49" i="89"/>
  <c r="AI50" i="89"/>
  <c r="AI51" i="89"/>
  <c r="AI52" i="89"/>
  <c r="AI53" i="89"/>
  <c r="AI54" i="89"/>
  <c r="AI55" i="89"/>
  <c r="AI56" i="89"/>
  <c r="AI57" i="89"/>
  <c r="AI58" i="89"/>
  <c r="AI59" i="89"/>
  <c r="AI60" i="89"/>
  <c r="AI61" i="89"/>
  <c r="AI62" i="89"/>
  <c r="AI63" i="89"/>
  <c r="AI64" i="89"/>
  <c r="AI65" i="89"/>
  <c r="AI66" i="89"/>
  <c r="AI67" i="89"/>
  <c r="AI68" i="89"/>
  <c r="AI69" i="89"/>
  <c r="AI70" i="89"/>
  <c r="AI71" i="89"/>
  <c r="AI72" i="89"/>
  <c r="AI73" i="89"/>
  <c r="AI74" i="89"/>
  <c r="AI75" i="89"/>
  <c r="AI76" i="89"/>
  <c r="AI77" i="89"/>
  <c r="AI78" i="89"/>
  <c r="AI79" i="89"/>
  <c r="AI80" i="89"/>
  <c r="AI81" i="89"/>
  <c r="AI82" i="89"/>
  <c r="AI83" i="89"/>
  <c r="AI84" i="89"/>
  <c r="AI85" i="89"/>
  <c r="AI86" i="89"/>
  <c r="AI87" i="89"/>
  <c r="AI88" i="89"/>
  <c r="AI89" i="89"/>
  <c r="AI90" i="89"/>
  <c r="AI91" i="89"/>
  <c r="AI92" i="89"/>
  <c r="AI93" i="89"/>
  <c r="AI94" i="89"/>
  <c r="AI95" i="89"/>
  <c r="AI96" i="89"/>
  <c r="AI97" i="89"/>
  <c r="AI98" i="89"/>
  <c r="AI99" i="89"/>
  <c r="AI100" i="89"/>
  <c r="AI101" i="89"/>
  <c r="AI102" i="89"/>
  <c r="AI103" i="89"/>
  <c r="AI104" i="89"/>
  <c r="AI105" i="89"/>
  <c r="AI106" i="89"/>
  <c r="AI107" i="89"/>
  <c r="AI108" i="89"/>
  <c r="AI109" i="89"/>
  <c r="AI110" i="89"/>
  <c r="AI111" i="89"/>
  <c r="AI112" i="89"/>
  <c r="AI113" i="89"/>
  <c r="AI114" i="89"/>
  <c r="AI115" i="89"/>
  <c r="AI116" i="89"/>
  <c r="AI117" i="89"/>
  <c r="AI118" i="89"/>
  <c r="AI119" i="89"/>
  <c r="AI120" i="89"/>
  <c r="AI121" i="89"/>
  <c r="AI122" i="89"/>
  <c r="AI123" i="89"/>
  <c r="AI124" i="89"/>
  <c r="AI125" i="89"/>
  <c r="AI126" i="89"/>
  <c r="AI127" i="89"/>
  <c r="AI128" i="89"/>
  <c r="AI129" i="89"/>
  <c r="AI130" i="89"/>
  <c r="AI131" i="89"/>
  <c r="AI132" i="89"/>
  <c r="AI133" i="89"/>
  <c r="AI134" i="89"/>
  <c r="AI135" i="89"/>
  <c r="AI136" i="89"/>
  <c r="AI137" i="89"/>
  <c r="AI138" i="89"/>
  <c r="AI139" i="89"/>
  <c r="AI140" i="89"/>
  <c r="AI141" i="89"/>
  <c r="AI142" i="89"/>
  <c r="AI143" i="89"/>
  <c r="AI144" i="89"/>
  <c r="AI145" i="89"/>
  <c r="AI146" i="89"/>
  <c r="AI147" i="89"/>
  <c r="AI148" i="89"/>
  <c r="AI149" i="89"/>
  <c r="AI150" i="89"/>
  <c r="AI151" i="89"/>
  <c r="AI152" i="89"/>
  <c r="AI153" i="89"/>
  <c r="AI154" i="89"/>
  <c r="AI155" i="89"/>
  <c r="AI156" i="89"/>
  <c r="AI157" i="89"/>
  <c r="AI158" i="89"/>
  <c r="AI159" i="89"/>
  <c r="AI160" i="89"/>
  <c r="AI161" i="89"/>
  <c r="AI162" i="89"/>
  <c r="AI163" i="89"/>
  <c r="AI164" i="89"/>
  <c r="AI165" i="89"/>
  <c r="AI166" i="89"/>
  <c r="AI167" i="89"/>
  <c r="AI168" i="89"/>
  <c r="AI169" i="89"/>
  <c r="AI170" i="89"/>
  <c r="AI171" i="89"/>
  <c r="AI172" i="89"/>
  <c r="AI173" i="89"/>
  <c r="AI174" i="89"/>
  <c r="AI175" i="89"/>
  <c r="AI176" i="89"/>
  <c r="AI177" i="89"/>
  <c r="AI178" i="89"/>
  <c r="AI179" i="89"/>
  <c r="AI180" i="89"/>
  <c r="AI181" i="89"/>
  <c r="AI182" i="89"/>
  <c r="AI183" i="89"/>
  <c r="AI184" i="89"/>
  <c r="AI185" i="89"/>
  <c r="AI186" i="89"/>
  <c r="AI187" i="89"/>
  <c r="AI188" i="89"/>
  <c r="AI189" i="89"/>
  <c r="AI190" i="89"/>
  <c r="AI191" i="89"/>
  <c r="AI192" i="89"/>
  <c r="AI193" i="89"/>
  <c r="AI194" i="89"/>
  <c r="AI195" i="89"/>
  <c r="AI196" i="89"/>
  <c r="AI197" i="89"/>
  <c r="AI6" i="89"/>
  <c r="E6" i="89"/>
  <c r="E48" i="89"/>
  <c r="F48" i="89"/>
  <c r="G48" i="89"/>
  <c r="H48" i="89"/>
  <c r="I48" i="89"/>
  <c r="J48" i="89"/>
  <c r="K48" i="89"/>
  <c r="L48" i="89"/>
  <c r="M48" i="89"/>
  <c r="N48" i="89"/>
  <c r="O48" i="89"/>
  <c r="P48" i="89"/>
  <c r="Q48" i="89"/>
  <c r="R48" i="89"/>
  <c r="S48" i="89"/>
  <c r="E49" i="89"/>
  <c r="F49" i="89"/>
  <c r="G49" i="89"/>
  <c r="H49" i="89"/>
  <c r="I49" i="89"/>
  <c r="J49" i="89"/>
  <c r="K49" i="89"/>
  <c r="L49" i="89"/>
  <c r="M49" i="89"/>
  <c r="N49" i="89"/>
  <c r="O49" i="89"/>
  <c r="P49" i="89"/>
  <c r="Q49" i="89"/>
  <c r="R49" i="89"/>
  <c r="S49" i="89"/>
  <c r="E50" i="89"/>
  <c r="F50" i="89"/>
  <c r="G50" i="89"/>
  <c r="H50" i="89"/>
  <c r="I50" i="89"/>
  <c r="J50" i="89"/>
  <c r="K50" i="89"/>
  <c r="L50" i="89"/>
  <c r="M50" i="89"/>
  <c r="N50" i="89"/>
  <c r="O50" i="89"/>
  <c r="P50" i="89"/>
  <c r="Q50" i="89"/>
  <c r="R50" i="89"/>
  <c r="S50" i="89"/>
  <c r="E51" i="89"/>
  <c r="F51" i="89"/>
  <c r="G51" i="89"/>
  <c r="H51" i="89"/>
  <c r="I51" i="89"/>
  <c r="J51" i="89"/>
  <c r="K51" i="89"/>
  <c r="L51" i="89"/>
  <c r="M51" i="89"/>
  <c r="N51" i="89"/>
  <c r="O51" i="89"/>
  <c r="P51" i="89"/>
  <c r="Q51" i="89"/>
  <c r="R51" i="89"/>
  <c r="S51" i="89"/>
  <c r="E52" i="89"/>
  <c r="F52" i="89"/>
  <c r="G52" i="89"/>
  <c r="H52" i="89"/>
  <c r="I52" i="89"/>
  <c r="J52" i="89"/>
  <c r="K52" i="89"/>
  <c r="L52" i="89"/>
  <c r="M52" i="89"/>
  <c r="N52" i="89"/>
  <c r="O52" i="89"/>
  <c r="P52" i="89"/>
  <c r="Q52" i="89"/>
  <c r="R52" i="89"/>
  <c r="S52" i="89"/>
  <c r="E53" i="89"/>
  <c r="F53" i="89"/>
  <c r="G53" i="89"/>
  <c r="H53" i="89"/>
  <c r="I53" i="89"/>
  <c r="J53" i="89"/>
  <c r="K53" i="89"/>
  <c r="L53" i="89"/>
  <c r="M53" i="89"/>
  <c r="N53" i="89"/>
  <c r="O53" i="89"/>
  <c r="P53" i="89"/>
  <c r="Q53" i="89"/>
  <c r="R53" i="89"/>
  <c r="S53" i="89"/>
  <c r="E54" i="89"/>
  <c r="F54" i="89"/>
  <c r="G54" i="89"/>
  <c r="H54" i="89"/>
  <c r="I54" i="89"/>
  <c r="J54" i="89"/>
  <c r="K54" i="89"/>
  <c r="L54" i="89"/>
  <c r="M54" i="89"/>
  <c r="N54" i="89"/>
  <c r="O54" i="89"/>
  <c r="P54" i="89"/>
  <c r="Q54" i="89"/>
  <c r="R54" i="89"/>
  <c r="S54" i="89"/>
  <c r="E55" i="89"/>
  <c r="F55" i="89"/>
  <c r="G55" i="89"/>
  <c r="H55" i="89"/>
  <c r="I55" i="89"/>
  <c r="J55" i="89"/>
  <c r="K55" i="89"/>
  <c r="L55" i="89"/>
  <c r="M55" i="89"/>
  <c r="N55" i="89"/>
  <c r="O55" i="89"/>
  <c r="P55" i="89"/>
  <c r="Q55" i="89"/>
  <c r="R55" i="89"/>
  <c r="S55" i="89"/>
  <c r="E56" i="89"/>
  <c r="F56" i="89"/>
  <c r="G56" i="89"/>
  <c r="H56" i="89"/>
  <c r="I56" i="89"/>
  <c r="J56" i="89"/>
  <c r="K56" i="89"/>
  <c r="L56" i="89"/>
  <c r="M56" i="89"/>
  <c r="N56" i="89"/>
  <c r="O56" i="89"/>
  <c r="P56" i="89"/>
  <c r="Q56" i="89"/>
  <c r="R56" i="89"/>
  <c r="S56" i="89"/>
  <c r="E57" i="89"/>
  <c r="F57" i="89"/>
  <c r="G57" i="89"/>
  <c r="H57" i="89"/>
  <c r="I57" i="89"/>
  <c r="J57" i="89"/>
  <c r="K57" i="89"/>
  <c r="L57" i="89"/>
  <c r="M57" i="89"/>
  <c r="N57" i="89"/>
  <c r="O57" i="89"/>
  <c r="P57" i="89"/>
  <c r="Q57" i="89"/>
  <c r="R57" i="89"/>
  <c r="S57" i="89"/>
  <c r="E58" i="89"/>
  <c r="F58" i="89"/>
  <c r="G58" i="89"/>
  <c r="H58" i="89"/>
  <c r="I58" i="89"/>
  <c r="J58" i="89"/>
  <c r="K58" i="89"/>
  <c r="L58" i="89"/>
  <c r="M58" i="89"/>
  <c r="N58" i="89"/>
  <c r="O58" i="89"/>
  <c r="P58" i="89"/>
  <c r="Q58" i="89"/>
  <c r="R58" i="89"/>
  <c r="S58" i="89"/>
  <c r="E59" i="89"/>
  <c r="F59" i="89"/>
  <c r="G59" i="89"/>
  <c r="H59" i="89"/>
  <c r="I59" i="89"/>
  <c r="J59" i="89"/>
  <c r="K59" i="89"/>
  <c r="L59" i="89"/>
  <c r="M59" i="89"/>
  <c r="N59" i="89"/>
  <c r="O59" i="89"/>
  <c r="P59" i="89"/>
  <c r="Q59" i="89"/>
  <c r="R59" i="89"/>
  <c r="S59" i="89"/>
  <c r="E60" i="89"/>
  <c r="F60" i="89"/>
  <c r="G60" i="89"/>
  <c r="H60" i="89"/>
  <c r="I60" i="89"/>
  <c r="J60" i="89"/>
  <c r="K60" i="89"/>
  <c r="L60" i="89"/>
  <c r="M60" i="89"/>
  <c r="N60" i="89"/>
  <c r="O60" i="89"/>
  <c r="P60" i="89"/>
  <c r="Q60" i="89"/>
  <c r="R60" i="89"/>
  <c r="S60" i="89"/>
  <c r="E61" i="89"/>
  <c r="F61" i="89"/>
  <c r="G61" i="89"/>
  <c r="H61" i="89"/>
  <c r="I61" i="89"/>
  <c r="J61" i="89"/>
  <c r="K61" i="89"/>
  <c r="L61" i="89"/>
  <c r="M61" i="89"/>
  <c r="N61" i="89"/>
  <c r="O61" i="89"/>
  <c r="P61" i="89"/>
  <c r="Q61" i="89"/>
  <c r="R61" i="89"/>
  <c r="S61" i="89"/>
  <c r="E62" i="89"/>
  <c r="F62" i="89"/>
  <c r="G62" i="89"/>
  <c r="H62" i="89"/>
  <c r="I62" i="89"/>
  <c r="J62" i="89"/>
  <c r="K62" i="89"/>
  <c r="L62" i="89"/>
  <c r="M62" i="89"/>
  <c r="N62" i="89"/>
  <c r="O62" i="89"/>
  <c r="P62" i="89"/>
  <c r="Q62" i="89"/>
  <c r="R62" i="89"/>
  <c r="S62" i="89"/>
  <c r="E63" i="89"/>
  <c r="F63" i="89"/>
  <c r="G63" i="89"/>
  <c r="H63" i="89"/>
  <c r="I63" i="89"/>
  <c r="J63" i="89"/>
  <c r="K63" i="89"/>
  <c r="L63" i="89"/>
  <c r="M63" i="89"/>
  <c r="N63" i="89"/>
  <c r="O63" i="89"/>
  <c r="P63" i="89"/>
  <c r="Q63" i="89"/>
  <c r="R63" i="89"/>
  <c r="S63" i="89"/>
  <c r="E64" i="89"/>
  <c r="F64" i="89"/>
  <c r="G64" i="89"/>
  <c r="H64" i="89"/>
  <c r="I64" i="89"/>
  <c r="J64" i="89"/>
  <c r="K64" i="89"/>
  <c r="L64" i="89"/>
  <c r="M64" i="89"/>
  <c r="N64" i="89"/>
  <c r="O64" i="89"/>
  <c r="P64" i="89"/>
  <c r="Q64" i="89"/>
  <c r="R64" i="89"/>
  <c r="S64" i="89"/>
  <c r="E65" i="89"/>
  <c r="F65" i="89"/>
  <c r="G65" i="89"/>
  <c r="H65" i="89"/>
  <c r="I65" i="89"/>
  <c r="J65" i="89"/>
  <c r="K65" i="89"/>
  <c r="L65" i="89"/>
  <c r="M65" i="89"/>
  <c r="N65" i="89"/>
  <c r="O65" i="89"/>
  <c r="P65" i="89"/>
  <c r="Q65" i="89"/>
  <c r="R65" i="89"/>
  <c r="S65" i="89"/>
  <c r="E66" i="89"/>
  <c r="F66" i="89"/>
  <c r="G66" i="89"/>
  <c r="H66" i="89"/>
  <c r="I66" i="89"/>
  <c r="J66" i="89"/>
  <c r="K66" i="89"/>
  <c r="L66" i="89"/>
  <c r="M66" i="89"/>
  <c r="N66" i="89"/>
  <c r="O66" i="89"/>
  <c r="P66" i="89"/>
  <c r="Q66" i="89"/>
  <c r="R66" i="89"/>
  <c r="S66" i="89"/>
  <c r="E67" i="89"/>
  <c r="F67" i="89"/>
  <c r="G67" i="89"/>
  <c r="H67" i="89"/>
  <c r="I67" i="89"/>
  <c r="J67" i="89"/>
  <c r="K67" i="89"/>
  <c r="L67" i="89"/>
  <c r="M67" i="89"/>
  <c r="N67" i="89"/>
  <c r="O67" i="89"/>
  <c r="P67" i="89"/>
  <c r="Q67" i="89"/>
  <c r="R67" i="89"/>
  <c r="S67" i="89"/>
  <c r="E68" i="89"/>
  <c r="F68" i="89"/>
  <c r="G68" i="89"/>
  <c r="H68" i="89"/>
  <c r="I68" i="89"/>
  <c r="J68" i="89"/>
  <c r="K68" i="89"/>
  <c r="L68" i="89"/>
  <c r="M68" i="89"/>
  <c r="N68" i="89"/>
  <c r="O68" i="89"/>
  <c r="P68" i="89"/>
  <c r="Q68" i="89"/>
  <c r="R68" i="89"/>
  <c r="S68" i="89"/>
  <c r="E69" i="89"/>
  <c r="F69" i="89"/>
  <c r="G69" i="89"/>
  <c r="H69" i="89"/>
  <c r="I69" i="89"/>
  <c r="J69" i="89"/>
  <c r="K69" i="89"/>
  <c r="L69" i="89"/>
  <c r="M69" i="89"/>
  <c r="N69" i="89"/>
  <c r="O69" i="89"/>
  <c r="P69" i="89"/>
  <c r="Q69" i="89"/>
  <c r="R69" i="89"/>
  <c r="S69" i="89"/>
  <c r="E70" i="89"/>
  <c r="F70" i="89"/>
  <c r="G70" i="89"/>
  <c r="H70" i="89"/>
  <c r="I70" i="89"/>
  <c r="J70" i="89"/>
  <c r="K70" i="89"/>
  <c r="L70" i="89"/>
  <c r="M70" i="89"/>
  <c r="N70" i="89"/>
  <c r="O70" i="89"/>
  <c r="P70" i="89"/>
  <c r="Q70" i="89"/>
  <c r="R70" i="89"/>
  <c r="S70" i="89"/>
  <c r="E71" i="89"/>
  <c r="F71" i="89"/>
  <c r="G71" i="89"/>
  <c r="H71" i="89"/>
  <c r="I71" i="89"/>
  <c r="J71" i="89"/>
  <c r="K71" i="89"/>
  <c r="L71" i="89"/>
  <c r="M71" i="89"/>
  <c r="N71" i="89"/>
  <c r="O71" i="89"/>
  <c r="P71" i="89"/>
  <c r="Q71" i="89"/>
  <c r="R71" i="89"/>
  <c r="S71" i="89"/>
  <c r="E72" i="89"/>
  <c r="F72" i="89"/>
  <c r="G72" i="89"/>
  <c r="H72" i="89"/>
  <c r="I72" i="89"/>
  <c r="J72" i="89"/>
  <c r="K72" i="89"/>
  <c r="L72" i="89"/>
  <c r="M72" i="89"/>
  <c r="N72" i="89"/>
  <c r="O72" i="89"/>
  <c r="P72" i="89"/>
  <c r="Q72" i="89"/>
  <c r="R72" i="89"/>
  <c r="S72" i="89"/>
  <c r="E73" i="89"/>
  <c r="F73" i="89"/>
  <c r="G73" i="89"/>
  <c r="H73" i="89"/>
  <c r="I73" i="89"/>
  <c r="J73" i="89"/>
  <c r="K73" i="89"/>
  <c r="L73" i="89"/>
  <c r="M73" i="89"/>
  <c r="N73" i="89"/>
  <c r="O73" i="89"/>
  <c r="P73" i="89"/>
  <c r="Q73" i="89"/>
  <c r="R73" i="89"/>
  <c r="S73" i="89"/>
  <c r="E74" i="89"/>
  <c r="F74" i="89"/>
  <c r="G74" i="89"/>
  <c r="H74" i="89"/>
  <c r="I74" i="89"/>
  <c r="J74" i="89"/>
  <c r="K74" i="89"/>
  <c r="L74" i="89"/>
  <c r="M74" i="89"/>
  <c r="N74" i="89"/>
  <c r="O74" i="89"/>
  <c r="P74" i="89"/>
  <c r="Q74" i="89"/>
  <c r="R74" i="89"/>
  <c r="S74" i="89"/>
  <c r="E75" i="89"/>
  <c r="F75" i="89"/>
  <c r="G75" i="89"/>
  <c r="H75" i="89"/>
  <c r="I75" i="89"/>
  <c r="J75" i="89"/>
  <c r="K75" i="89"/>
  <c r="L75" i="89"/>
  <c r="M75" i="89"/>
  <c r="N75" i="89"/>
  <c r="O75" i="89"/>
  <c r="P75" i="89"/>
  <c r="Q75" i="89"/>
  <c r="R75" i="89"/>
  <c r="S75" i="89"/>
  <c r="E76" i="89"/>
  <c r="F76" i="89"/>
  <c r="G76" i="89"/>
  <c r="H76" i="89"/>
  <c r="I76" i="89"/>
  <c r="J76" i="89"/>
  <c r="K76" i="89"/>
  <c r="L76" i="89"/>
  <c r="M76" i="89"/>
  <c r="N76" i="89"/>
  <c r="O76" i="89"/>
  <c r="P76" i="89"/>
  <c r="Q76" i="89"/>
  <c r="R76" i="89"/>
  <c r="S76" i="89"/>
  <c r="E77" i="89"/>
  <c r="F77" i="89"/>
  <c r="G77" i="89"/>
  <c r="H77" i="89"/>
  <c r="I77" i="89"/>
  <c r="J77" i="89"/>
  <c r="K77" i="89"/>
  <c r="L77" i="89"/>
  <c r="M77" i="89"/>
  <c r="N77" i="89"/>
  <c r="O77" i="89"/>
  <c r="P77" i="89"/>
  <c r="Q77" i="89"/>
  <c r="R77" i="89"/>
  <c r="S77" i="89"/>
  <c r="E78" i="89"/>
  <c r="F78" i="89"/>
  <c r="G78" i="89"/>
  <c r="H78" i="89"/>
  <c r="I78" i="89"/>
  <c r="J78" i="89"/>
  <c r="K78" i="89"/>
  <c r="L78" i="89"/>
  <c r="M78" i="89"/>
  <c r="N78" i="89"/>
  <c r="O78" i="89"/>
  <c r="P78" i="89"/>
  <c r="Q78" i="89"/>
  <c r="R78" i="89"/>
  <c r="S78" i="89"/>
  <c r="E79" i="89"/>
  <c r="F79" i="89"/>
  <c r="G79" i="89"/>
  <c r="H79" i="89"/>
  <c r="I79" i="89"/>
  <c r="J79" i="89"/>
  <c r="K79" i="89"/>
  <c r="L79" i="89"/>
  <c r="M79" i="89"/>
  <c r="N79" i="89"/>
  <c r="O79" i="89"/>
  <c r="P79" i="89"/>
  <c r="Q79" i="89"/>
  <c r="R79" i="89"/>
  <c r="S79" i="89"/>
  <c r="E80" i="89"/>
  <c r="F80" i="89"/>
  <c r="G80" i="89"/>
  <c r="H80" i="89"/>
  <c r="I80" i="89"/>
  <c r="J80" i="89"/>
  <c r="K80" i="89"/>
  <c r="L80" i="89"/>
  <c r="M80" i="89"/>
  <c r="N80" i="89"/>
  <c r="O80" i="89"/>
  <c r="P80" i="89"/>
  <c r="Q80" i="89"/>
  <c r="R80" i="89"/>
  <c r="S80" i="89"/>
  <c r="E81" i="89"/>
  <c r="F81" i="89"/>
  <c r="G81" i="89"/>
  <c r="H81" i="89"/>
  <c r="I81" i="89"/>
  <c r="J81" i="89"/>
  <c r="K81" i="89"/>
  <c r="L81" i="89"/>
  <c r="M81" i="89"/>
  <c r="N81" i="89"/>
  <c r="O81" i="89"/>
  <c r="P81" i="89"/>
  <c r="Q81" i="89"/>
  <c r="R81" i="89"/>
  <c r="S81" i="89"/>
  <c r="E82" i="89"/>
  <c r="F82" i="89"/>
  <c r="G82" i="89"/>
  <c r="H82" i="89"/>
  <c r="I82" i="89"/>
  <c r="J82" i="89"/>
  <c r="K82" i="89"/>
  <c r="L82" i="89"/>
  <c r="M82" i="89"/>
  <c r="N82" i="89"/>
  <c r="O82" i="89"/>
  <c r="P82" i="89"/>
  <c r="Q82" i="89"/>
  <c r="R82" i="89"/>
  <c r="S82" i="89"/>
  <c r="E83" i="89"/>
  <c r="F83" i="89"/>
  <c r="G83" i="89"/>
  <c r="H83" i="89"/>
  <c r="I83" i="89"/>
  <c r="J83" i="89"/>
  <c r="K83" i="89"/>
  <c r="L83" i="89"/>
  <c r="M83" i="89"/>
  <c r="N83" i="89"/>
  <c r="O83" i="89"/>
  <c r="P83" i="89"/>
  <c r="Q83" i="89"/>
  <c r="R83" i="89"/>
  <c r="S83" i="89"/>
  <c r="E84" i="89"/>
  <c r="F84" i="89"/>
  <c r="G84" i="89"/>
  <c r="H84" i="89"/>
  <c r="I84" i="89"/>
  <c r="J84" i="89"/>
  <c r="K84" i="89"/>
  <c r="L84" i="89"/>
  <c r="M84" i="89"/>
  <c r="N84" i="89"/>
  <c r="O84" i="89"/>
  <c r="P84" i="89"/>
  <c r="Q84" i="89"/>
  <c r="R84" i="89"/>
  <c r="S84" i="89"/>
  <c r="E85" i="89"/>
  <c r="F85" i="89"/>
  <c r="G85" i="89"/>
  <c r="H85" i="89"/>
  <c r="I85" i="89"/>
  <c r="J85" i="89"/>
  <c r="K85" i="89"/>
  <c r="L85" i="89"/>
  <c r="M85" i="89"/>
  <c r="N85" i="89"/>
  <c r="O85" i="89"/>
  <c r="P85" i="89"/>
  <c r="Q85" i="89"/>
  <c r="R85" i="89"/>
  <c r="S85" i="89"/>
  <c r="E86" i="89"/>
  <c r="F86" i="89"/>
  <c r="G86" i="89"/>
  <c r="H86" i="89"/>
  <c r="I86" i="89"/>
  <c r="J86" i="89"/>
  <c r="K86" i="89"/>
  <c r="L86" i="89"/>
  <c r="M86" i="89"/>
  <c r="N86" i="89"/>
  <c r="O86" i="89"/>
  <c r="P86" i="89"/>
  <c r="Q86" i="89"/>
  <c r="R86" i="89"/>
  <c r="S86" i="89"/>
  <c r="E87" i="89"/>
  <c r="F87" i="89"/>
  <c r="G87" i="89"/>
  <c r="H87" i="89"/>
  <c r="I87" i="89"/>
  <c r="J87" i="89"/>
  <c r="K87" i="89"/>
  <c r="L87" i="89"/>
  <c r="M87" i="89"/>
  <c r="N87" i="89"/>
  <c r="O87" i="89"/>
  <c r="P87" i="89"/>
  <c r="Q87" i="89"/>
  <c r="R87" i="89"/>
  <c r="S87" i="89"/>
  <c r="E88" i="89"/>
  <c r="F88" i="89"/>
  <c r="G88" i="89"/>
  <c r="H88" i="89"/>
  <c r="I88" i="89"/>
  <c r="J88" i="89"/>
  <c r="K88" i="89"/>
  <c r="L88" i="89"/>
  <c r="M88" i="89"/>
  <c r="N88" i="89"/>
  <c r="O88" i="89"/>
  <c r="P88" i="89"/>
  <c r="Q88" i="89"/>
  <c r="R88" i="89"/>
  <c r="S88" i="89"/>
  <c r="E89" i="89"/>
  <c r="F89" i="89"/>
  <c r="G89" i="89"/>
  <c r="H89" i="89"/>
  <c r="I89" i="89"/>
  <c r="J89" i="89"/>
  <c r="K89" i="89"/>
  <c r="L89" i="89"/>
  <c r="M89" i="89"/>
  <c r="N89" i="89"/>
  <c r="O89" i="89"/>
  <c r="P89" i="89"/>
  <c r="Q89" i="89"/>
  <c r="R89" i="89"/>
  <c r="S89" i="89"/>
  <c r="E90" i="89"/>
  <c r="F90" i="89"/>
  <c r="G90" i="89"/>
  <c r="H90" i="89"/>
  <c r="I90" i="89"/>
  <c r="J90" i="89"/>
  <c r="K90" i="89"/>
  <c r="L90" i="89"/>
  <c r="M90" i="89"/>
  <c r="N90" i="89"/>
  <c r="O90" i="89"/>
  <c r="P90" i="89"/>
  <c r="Q90" i="89"/>
  <c r="R90" i="89"/>
  <c r="S90" i="89"/>
  <c r="E91" i="89"/>
  <c r="F91" i="89"/>
  <c r="G91" i="89"/>
  <c r="H91" i="89"/>
  <c r="I91" i="89"/>
  <c r="J91" i="89"/>
  <c r="K91" i="89"/>
  <c r="L91" i="89"/>
  <c r="M91" i="89"/>
  <c r="N91" i="89"/>
  <c r="O91" i="89"/>
  <c r="P91" i="89"/>
  <c r="Q91" i="89"/>
  <c r="R91" i="89"/>
  <c r="S91" i="89"/>
  <c r="E92" i="89"/>
  <c r="F92" i="89"/>
  <c r="G92" i="89"/>
  <c r="H92" i="89"/>
  <c r="I92" i="89"/>
  <c r="J92" i="89"/>
  <c r="K92" i="89"/>
  <c r="L92" i="89"/>
  <c r="M92" i="89"/>
  <c r="N92" i="89"/>
  <c r="O92" i="89"/>
  <c r="P92" i="89"/>
  <c r="Q92" i="89"/>
  <c r="R92" i="89"/>
  <c r="S92" i="89"/>
  <c r="E93" i="89"/>
  <c r="F93" i="89"/>
  <c r="G93" i="89"/>
  <c r="H93" i="89"/>
  <c r="I93" i="89"/>
  <c r="J93" i="89"/>
  <c r="K93" i="89"/>
  <c r="L93" i="89"/>
  <c r="M93" i="89"/>
  <c r="N93" i="89"/>
  <c r="O93" i="89"/>
  <c r="P93" i="89"/>
  <c r="Q93" i="89"/>
  <c r="R93" i="89"/>
  <c r="S93" i="89"/>
  <c r="E94" i="89"/>
  <c r="F94" i="89"/>
  <c r="G94" i="89"/>
  <c r="H94" i="89"/>
  <c r="I94" i="89"/>
  <c r="J94" i="89"/>
  <c r="K94" i="89"/>
  <c r="L94" i="89"/>
  <c r="M94" i="89"/>
  <c r="N94" i="89"/>
  <c r="O94" i="89"/>
  <c r="P94" i="89"/>
  <c r="Q94" i="89"/>
  <c r="R94" i="89"/>
  <c r="S94" i="89"/>
  <c r="E95" i="89"/>
  <c r="F95" i="89"/>
  <c r="G95" i="89"/>
  <c r="H95" i="89"/>
  <c r="I95" i="89"/>
  <c r="J95" i="89"/>
  <c r="K95" i="89"/>
  <c r="L95" i="89"/>
  <c r="M95" i="89"/>
  <c r="N95" i="89"/>
  <c r="O95" i="89"/>
  <c r="P95" i="89"/>
  <c r="Q95" i="89"/>
  <c r="R95" i="89"/>
  <c r="S95" i="89"/>
  <c r="E96" i="89"/>
  <c r="F96" i="89"/>
  <c r="G96" i="89"/>
  <c r="H96" i="89"/>
  <c r="I96" i="89"/>
  <c r="J96" i="89"/>
  <c r="K96" i="89"/>
  <c r="L96" i="89"/>
  <c r="M96" i="89"/>
  <c r="N96" i="89"/>
  <c r="O96" i="89"/>
  <c r="P96" i="89"/>
  <c r="Q96" i="89"/>
  <c r="R96" i="89"/>
  <c r="S96" i="89"/>
  <c r="E97" i="89"/>
  <c r="F97" i="89"/>
  <c r="G97" i="89"/>
  <c r="H97" i="89"/>
  <c r="I97" i="89"/>
  <c r="J97" i="89"/>
  <c r="K97" i="89"/>
  <c r="L97" i="89"/>
  <c r="M97" i="89"/>
  <c r="N97" i="89"/>
  <c r="O97" i="89"/>
  <c r="P97" i="89"/>
  <c r="Q97" i="89"/>
  <c r="R97" i="89"/>
  <c r="S97" i="89"/>
  <c r="E98" i="89"/>
  <c r="F98" i="89"/>
  <c r="G98" i="89"/>
  <c r="H98" i="89"/>
  <c r="I98" i="89"/>
  <c r="J98" i="89"/>
  <c r="K98" i="89"/>
  <c r="L98" i="89"/>
  <c r="M98" i="89"/>
  <c r="N98" i="89"/>
  <c r="O98" i="89"/>
  <c r="P98" i="89"/>
  <c r="Q98" i="89"/>
  <c r="R98" i="89"/>
  <c r="S98" i="89"/>
  <c r="E99" i="89"/>
  <c r="F99" i="89"/>
  <c r="G99" i="89"/>
  <c r="H99" i="89"/>
  <c r="I99" i="89"/>
  <c r="J99" i="89"/>
  <c r="K99" i="89"/>
  <c r="L99" i="89"/>
  <c r="M99" i="89"/>
  <c r="N99" i="89"/>
  <c r="O99" i="89"/>
  <c r="P99" i="89"/>
  <c r="Q99" i="89"/>
  <c r="R99" i="89"/>
  <c r="S99" i="89"/>
  <c r="E100" i="89"/>
  <c r="F100" i="89"/>
  <c r="G100" i="89"/>
  <c r="H100" i="89"/>
  <c r="I100" i="89"/>
  <c r="J100" i="89"/>
  <c r="K100" i="89"/>
  <c r="L100" i="89"/>
  <c r="M100" i="89"/>
  <c r="N100" i="89"/>
  <c r="O100" i="89"/>
  <c r="P100" i="89"/>
  <c r="Q100" i="89"/>
  <c r="R100" i="89"/>
  <c r="S100" i="89"/>
  <c r="E101" i="89"/>
  <c r="F101" i="89"/>
  <c r="G101" i="89"/>
  <c r="H101" i="89"/>
  <c r="I101" i="89"/>
  <c r="J101" i="89"/>
  <c r="K101" i="89"/>
  <c r="L101" i="89"/>
  <c r="M101" i="89"/>
  <c r="N101" i="89"/>
  <c r="O101" i="89"/>
  <c r="P101" i="89"/>
  <c r="Q101" i="89"/>
  <c r="R101" i="89"/>
  <c r="S101" i="89"/>
  <c r="E102" i="89"/>
  <c r="F102" i="89"/>
  <c r="G102" i="89"/>
  <c r="H102" i="89"/>
  <c r="I102" i="89"/>
  <c r="J102" i="89"/>
  <c r="K102" i="89"/>
  <c r="L102" i="89"/>
  <c r="M102" i="89"/>
  <c r="N102" i="89"/>
  <c r="O102" i="89"/>
  <c r="P102" i="89"/>
  <c r="Q102" i="89"/>
  <c r="R102" i="89"/>
  <c r="S102" i="89"/>
  <c r="E103" i="89"/>
  <c r="F103" i="89"/>
  <c r="G103" i="89"/>
  <c r="H103" i="89"/>
  <c r="I103" i="89"/>
  <c r="J103" i="89"/>
  <c r="K103" i="89"/>
  <c r="L103" i="89"/>
  <c r="M103" i="89"/>
  <c r="N103" i="89"/>
  <c r="O103" i="89"/>
  <c r="P103" i="89"/>
  <c r="Q103" i="89"/>
  <c r="R103" i="89"/>
  <c r="S103" i="89"/>
  <c r="E104" i="89"/>
  <c r="F104" i="89"/>
  <c r="G104" i="89"/>
  <c r="H104" i="89"/>
  <c r="I104" i="89"/>
  <c r="J104" i="89"/>
  <c r="K104" i="89"/>
  <c r="L104" i="89"/>
  <c r="M104" i="89"/>
  <c r="N104" i="89"/>
  <c r="O104" i="89"/>
  <c r="P104" i="89"/>
  <c r="Q104" i="89"/>
  <c r="R104" i="89"/>
  <c r="S104" i="89"/>
  <c r="E105" i="89"/>
  <c r="F105" i="89"/>
  <c r="G105" i="89"/>
  <c r="H105" i="89"/>
  <c r="I105" i="89"/>
  <c r="J105" i="89"/>
  <c r="K105" i="89"/>
  <c r="L105" i="89"/>
  <c r="M105" i="89"/>
  <c r="N105" i="89"/>
  <c r="O105" i="89"/>
  <c r="P105" i="89"/>
  <c r="Q105" i="89"/>
  <c r="R105" i="89"/>
  <c r="S105" i="89"/>
  <c r="E106" i="89"/>
  <c r="F106" i="89"/>
  <c r="G106" i="89"/>
  <c r="H106" i="89"/>
  <c r="I106" i="89"/>
  <c r="J106" i="89"/>
  <c r="K106" i="89"/>
  <c r="L106" i="89"/>
  <c r="M106" i="89"/>
  <c r="N106" i="89"/>
  <c r="O106" i="89"/>
  <c r="P106" i="89"/>
  <c r="Q106" i="89"/>
  <c r="R106" i="89"/>
  <c r="S106" i="89"/>
  <c r="E107" i="89"/>
  <c r="F107" i="89"/>
  <c r="G107" i="89"/>
  <c r="H107" i="89"/>
  <c r="I107" i="89"/>
  <c r="J107" i="89"/>
  <c r="K107" i="89"/>
  <c r="L107" i="89"/>
  <c r="M107" i="89"/>
  <c r="N107" i="89"/>
  <c r="O107" i="89"/>
  <c r="P107" i="89"/>
  <c r="Q107" i="89"/>
  <c r="R107" i="89"/>
  <c r="S107" i="89"/>
  <c r="E108" i="89"/>
  <c r="F108" i="89"/>
  <c r="G108" i="89"/>
  <c r="H108" i="89"/>
  <c r="I108" i="89"/>
  <c r="J108" i="89"/>
  <c r="K108" i="89"/>
  <c r="L108" i="89"/>
  <c r="M108" i="89"/>
  <c r="N108" i="89"/>
  <c r="O108" i="89"/>
  <c r="P108" i="89"/>
  <c r="Q108" i="89"/>
  <c r="R108" i="89"/>
  <c r="S108" i="89"/>
  <c r="E109" i="89"/>
  <c r="F109" i="89"/>
  <c r="G109" i="89"/>
  <c r="H109" i="89"/>
  <c r="I109" i="89"/>
  <c r="J109" i="89"/>
  <c r="K109" i="89"/>
  <c r="L109" i="89"/>
  <c r="M109" i="89"/>
  <c r="N109" i="89"/>
  <c r="O109" i="89"/>
  <c r="P109" i="89"/>
  <c r="Q109" i="89"/>
  <c r="R109" i="89"/>
  <c r="S109" i="89"/>
  <c r="E110" i="89"/>
  <c r="F110" i="89"/>
  <c r="G110" i="89"/>
  <c r="H110" i="89"/>
  <c r="I110" i="89"/>
  <c r="J110" i="89"/>
  <c r="K110" i="89"/>
  <c r="L110" i="89"/>
  <c r="M110" i="89"/>
  <c r="N110" i="89"/>
  <c r="O110" i="89"/>
  <c r="P110" i="89"/>
  <c r="Q110" i="89"/>
  <c r="R110" i="89"/>
  <c r="S110" i="89"/>
  <c r="E111" i="89"/>
  <c r="F111" i="89"/>
  <c r="G111" i="89"/>
  <c r="H111" i="89"/>
  <c r="I111" i="89"/>
  <c r="J111" i="89"/>
  <c r="K111" i="89"/>
  <c r="L111" i="89"/>
  <c r="M111" i="89"/>
  <c r="N111" i="89"/>
  <c r="O111" i="89"/>
  <c r="P111" i="89"/>
  <c r="Q111" i="89"/>
  <c r="R111" i="89"/>
  <c r="S111" i="89"/>
  <c r="E112" i="89"/>
  <c r="F112" i="89"/>
  <c r="G112" i="89"/>
  <c r="H112" i="89"/>
  <c r="I112" i="89"/>
  <c r="J112" i="89"/>
  <c r="K112" i="89"/>
  <c r="L112" i="89"/>
  <c r="M112" i="89"/>
  <c r="N112" i="89"/>
  <c r="O112" i="89"/>
  <c r="P112" i="89"/>
  <c r="Q112" i="89"/>
  <c r="R112" i="89"/>
  <c r="S112" i="89"/>
  <c r="E113" i="89"/>
  <c r="F113" i="89"/>
  <c r="G113" i="89"/>
  <c r="H113" i="89"/>
  <c r="I113" i="89"/>
  <c r="J113" i="89"/>
  <c r="K113" i="89"/>
  <c r="L113" i="89"/>
  <c r="M113" i="89"/>
  <c r="N113" i="89"/>
  <c r="O113" i="89"/>
  <c r="P113" i="89"/>
  <c r="Q113" i="89"/>
  <c r="R113" i="89"/>
  <c r="S113" i="89"/>
  <c r="E114" i="89"/>
  <c r="F114" i="89"/>
  <c r="G114" i="89"/>
  <c r="H114" i="89"/>
  <c r="I114" i="89"/>
  <c r="J114" i="89"/>
  <c r="K114" i="89"/>
  <c r="L114" i="89"/>
  <c r="M114" i="89"/>
  <c r="N114" i="89"/>
  <c r="O114" i="89"/>
  <c r="P114" i="89"/>
  <c r="Q114" i="89"/>
  <c r="R114" i="89"/>
  <c r="S114" i="89"/>
  <c r="E115" i="89"/>
  <c r="F115" i="89"/>
  <c r="G115" i="89"/>
  <c r="H115" i="89"/>
  <c r="I115" i="89"/>
  <c r="J115" i="89"/>
  <c r="K115" i="89"/>
  <c r="L115" i="89"/>
  <c r="M115" i="89"/>
  <c r="N115" i="89"/>
  <c r="O115" i="89"/>
  <c r="P115" i="89"/>
  <c r="Q115" i="89"/>
  <c r="R115" i="89"/>
  <c r="S115" i="89"/>
  <c r="E116" i="89"/>
  <c r="F116" i="89"/>
  <c r="G116" i="89"/>
  <c r="H116" i="89"/>
  <c r="I116" i="89"/>
  <c r="J116" i="89"/>
  <c r="K116" i="89"/>
  <c r="L116" i="89"/>
  <c r="M116" i="89"/>
  <c r="N116" i="89"/>
  <c r="O116" i="89"/>
  <c r="P116" i="89"/>
  <c r="Q116" i="89"/>
  <c r="R116" i="89"/>
  <c r="S116" i="89"/>
  <c r="E117" i="89"/>
  <c r="F117" i="89"/>
  <c r="G117" i="89"/>
  <c r="H117" i="89"/>
  <c r="I117" i="89"/>
  <c r="J117" i="89"/>
  <c r="K117" i="89"/>
  <c r="L117" i="89"/>
  <c r="M117" i="89"/>
  <c r="N117" i="89"/>
  <c r="O117" i="89"/>
  <c r="P117" i="89"/>
  <c r="Q117" i="89"/>
  <c r="R117" i="89"/>
  <c r="S117" i="89"/>
  <c r="E118" i="89"/>
  <c r="F118" i="89"/>
  <c r="G118" i="89"/>
  <c r="H118" i="89"/>
  <c r="I118" i="89"/>
  <c r="J118" i="89"/>
  <c r="K118" i="89"/>
  <c r="L118" i="89"/>
  <c r="M118" i="89"/>
  <c r="N118" i="89"/>
  <c r="O118" i="89"/>
  <c r="P118" i="89"/>
  <c r="Q118" i="89"/>
  <c r="R118" i="89"/>
  <c r="S118" i="89"/>
  <c r="E119" i="89"/>
  <c r="F119" i="89"/>
  <c r="G119" i="89"/>
  <c r="H119" i="89"/>
  <c r="I119" i="89"/>
  <c r="J119" i="89"/>
  <c r="K119" i="89"/>
  <c r="L119" i="89"/>
  <c r="M119" i="89"/>
  <c r="N119" i="89"/>
  <c r="O119" i="89"/>
  <c r="P119" i="89"/>
  <c r="Q119" i="89"/>
  <c r="R119" i="89"/>
  <c r="S119" i="89"/>
  <c r="E120" i="89"/>
  <c r="F120" i="89"/>
  <c r="G120" i="89"/>
  <c r="H120" i="89"/>
  <c r="I120" i="89"/>
  <c r="J120" i="89"/>
  <c r="K120" i="89"/>
  <c r="L120" i="89"/>
  <c r="M120" i="89"/>
  <c r="N120" i="89"/>
  <c r="O120" i="89"/>
  <c r="P120" i="89"/>
  <c r="Q120" i="89"/>
  <c r="R120" i="89"/>
  <c r="S120" i="89"/>
  <c r="E121" i="89"/>
  <c r="F121" i="89"/>
  <c r="G121" i="89"/>
  <c r="H121" i="89"/>
  <c r="I121" i="89"/>
  <c r="J121" i="89"/>
  <c r="K121" i="89"/>
  <c r="L121" i="89"/>
  <c r="M121" i="89"/>
  <c r="N121" i="89"/>
  <c r="O121" i="89"/>
  <c r="P121" i="89"/>
  <c r="Q121" i="89"/>
  <c r="R121" i="89"/>
  <c r="S121" i="89"/>
  <c r="E122" i="89"/>
  <c r="F122" i="89"/>
  <c r="G122" i="89"/>
  <c r="H122" i="89"/>
  <c r="I122" i="89"/>
  <c r="J122" i="89"/>
  <c r="K122" i="89"/>
  <c r="L122" i="89"/>
  <c r="M122" i="89"/>
  <c r="N122" i="89"/>
  <c r="O122" i="89"/>
  <c r="P122" i="89"/>
  <c r="Q122" i="89"/>
  <c r="R122" i="89"/>
  <c r="S122" i="89"/>
  <c r="E123" i="89"/>
  <c r="F123" i="89"/>
  <c r="G123" i="89"/>
  <c r="H123" i="89"/>
  <c r="I123" i="89"/>
  <c r="J123" i="89"/>
  <c r="K123" i="89"/>
  <c r="L123" i="89"/>
  <c r="M123" i="89"/>
  <c r="N123" i="89"/>
  <c r="O123" i="89"/>
  <c r="P123" i="89"/>
  <c r="Q123" i="89"/>
  <c r="R123" i="89"/>
  <c r="S123" i="89"/>
  <c r="E124" i="89"/>
  <c r="F124" i="89"/>
  <c r="G124" i="89"/>
  <c r="H124" i="89"/>
  <c r="I124" i="89"/>
  <c r="J124" i="89"/>
  <c r="K124" i="89"/>
  <c r="L124" i="89"/>
  <c r="M124" i="89"/>
  <c r="N124" i="89"/>
  <c r="O124" i="89"/>
  <c r="P124" i="89"/>
  <c r="Q124" i="89"/>
  <c r="R124" i="89"/>
  <c r="S124" i="89"/>
  <c r="E125" i="89"/>
  <c r="F125" i="89"/>
  <c r="G125" i="89"/>
  <c r="H125" i="89"/>
  <c r="I125" i="89"/>
  <c r="J125" i="89"/>
  <c r="K125" i="89"/>
  <c r="L125" i="89"/>
  <c r="M125" i="89"/>
  <c r="N125" i="89"/>
  <c r="O125" i="89"/>
  <c r="P125" i="89"/>
  <c r="Q125" i="89"/>
  <c r="R125" i="89"/>
  <c r="S125" i="89"/>
  <c r="E126" i="89"/>
  <c r="F126" i="89"/>
  <c r="G126" i="89"/>
  <c r="H126" i="89"/>
  <c r="I126" i="89"/>
  <c r="J126" i="89"/>
  <c r="K126" i="89"/>
  <c r="L126" i="89"/>
  <c r="M126" i="89"/>
  <c r="N126" i="89"/>
  <c r="O126" i="89"/>
  <c r="P126" i="89"/>
  <c r="Q126" i="89"/>
  <c r="R126" i="89"/>
  <c r="S126" i="89"/>
  <c r="E127" i="89"/>
  <c r="F127" i="89"/>
  <c r="G127" i="89"/>
  <c r="H127" i="89"/>
  <c r="I127" i="89"/>
  <c r="J127" i="89"/>
  <c r="K127" i="89"/>
  <c r="L127" i="89"/>
  <c r="M127" i="89"/>
  <c r="N127" i="89"/>
  <c r="O127" i="89"/>
  <c r="P127" i="89"/>
  <c r="Q127" i="89"/>
  <c r="R127" i="89"/>
  <c r="S127" i="89"/>
  <c r="E128" i="89"/>
  <c r="F128" i="89"/>
  <c r="G128" i="89"/>
  <c r="H128" i="89"/>
  <c r="I128" i="89"/>
  <c r="J128" i="89"/>
  <c r="K128" i="89"/>
  <c r="L128" i="89"/>
  <c r="M128" i="89"/>
  <c r="N128" i="89"/>
  <c r="O128" i="89"/>
  <c r="P128" i="89"/>
  <c r="Q128" i="89"/>
  <c r="R128" i="89"/>
  <c r="S128" i="89"/>
  <c r="E129" i="89"/>
  <c r="F129" i="89"/>
  <c r="G129" i="89"/>
  <c r="H129" i="89"/>
  <c r="I129" i="89"/>
  <c r="J129" i="89"/>
  <c r="K129" i="89"/>
  <c r="L129" i="89"/>
  <c r="M129" i="89"/>
  <c r="N129" i="89"/>
  <c r="O129" i="89"/>
  <c r="P129" i="89"/>
  <c r="Q129" i="89"/>
  <c r="R129" i="89"/>
  <c r="S129" i="89"/>
  <c r="E130" i="89"/>
  <c r="F130" i="89"/>
  <c r="G130" i="89"/>
  <c r="H130" i="89"/>
  <c r="I130" i="89"/>
  <c r="J130" i="89"/>
  <c r="K130" i="89"/>
  <c r="L130" i="89"/>
  <c r="M130" i="89"/>
  <c r="N130" i="89"/>
  <c r="O130" i="89"/>
  <c r="P130" i="89"/>
  <c r="Q130" i="89"/>
  <c r="R130" i="89"/>
  <c r="S130" i="89"/>
  <c r="E131" i="89"/>
  <c r="F131" i="89"/>
  <c r="G131" i="89"/>
  <c r="H131" i="89"/>
  <c r="I131" i="89"/>
  <c r="J131" i="89"/>
  <c r="K131" i="89"/>
  <c r="L131" i="89"/>
  <c r="M131" i="89"/>
  <c r="N131" i="89"/>
  <c r="O131" i="89"/>
  <c r="P131" i="89"/>
  <c r="Q131" i="89"/>
  <c r="R131" i="89"/>
  <c r="S131" i="89"/>
  <c r="E132" i="89"/>
  <c r="F132" i="89"/>
  <c r="G132" i="89"/>
  <c r="H132" i="89"/>
  <c r="I132" i="89"/>
  <c r="J132" i="89"/>
  <c r="K132" i="89"/>
  <c r="L132" i="89"/>
  <c r="M132" i="89"/>
  <c r="N132" i="89"/>
  <c r="O132" i="89"/>
  <c r="P132" i="89"/>
  <c r="Q132" i="89"/>
  <c r="R132" i="89"/>
  <c r="S132" i="89"/>
  <c r="E133" i="89"/>
  <c r="F133" i="89"/>
  <c r="G133" i="89"/>
  <c r="H133" i="89"/>
  <c r="I133" i="89"/>
  <c r="J133" i="89"/>
  <c r="K133" i="89"/>
  <c r="L133" i="89"/>
  <c r="M133" i="89"/>
  <c r="N133" i="89"/>
  <c r="O133" i="89"/>
  <c r="P133" i="89"/>
  <c r="Q133" i="89"/>
  <c r="R133" i="89"/>
  <c r="S133" i="89"/>
  <c r="E134" i="89"/>
  <c r="F134" i="89"/>
  <c r="G134" i="89"/>
  <c r="H134" i="89"/>
  <c r="I134" i="89"/>
  <c r="J134" i="89"/>
  <c r="K134" i="89"/>
  <c r="L134" i="89"/>
  <c r="M134" i="89"/>
  <c r="N134" i="89"/>
  <c r="O134" i="89"/>
  <c r="P134" i="89"/>
  <c r="Q134" i="89"/>
  <c r="R134" i="89"/>
  <c r="S134" i="89"/>
  <c r="E135" i="89"/>
  <c r="F135" i="89"/>
  <c r="G135" i="89"/>
  <c r="H135" i="89"/>
  <c r="I135" i="89"/>
  <c r="J135" i="89"/>
  <c r="K135" i="89"/>
  <c r="L135" i="89"/>
  <c r="M135" i="89"/>
  <c r="N135" i="89"/>
  <c r="O135" i="89"/>
  <c r="P135" i="89"/>
  <c r="Q135" i="89"/>
  <c r="R135" i="89"/>
  <c r="S135" i="89"/>
  <c r="E136" i="89"/>
  <c r="F136" i="89"/>
  <c r="G136" i="89"/>
  <c r="H136" i="89"/>
  <c r="I136" i="89"/>
  <c r="J136" i="89"/>
  <c r="K136" i="89"/>
  <c r="L136" i="89"/>
  <c r="M136" i="89"/>
  <c r="N136" i="89"/>
  <c r="O136" i="89"/>
  <c r="P136" i="89"/>
  <c r="Q136" i="89"/>
  <c r="R136" i="89"/>
  <c r="S136" i="89"/>
  <c r="E137" i="89"/>
  <c r="F137" i="89"/>
  <c r="G137" i="89"/>
  <c r="H137" i="89"/>
  <c r="I137" i="89"/>
  <c r="J137" i="89"/>
  <c r="K137" i="89"/>
  <c r="L137" i="89"/>
  <c r="M137" i="89"/>
  <c r="N137" i="89"/>
  <c r="O137" i="89"/>
  <c r="P137" i="89"/>
  <c r="Q137" i="89"/>
  <c r="R137" i="89"/>
  <c r="S137" i="89"/>
  <c r="E138" i="89"/>
  <c r="F138" i="89"/>
  <c r="G138" i="89"/>
  <c r="H138" i="89"/>
  <c r="I138" i="89"/>
  <c r="J138" i="89"/>
  <c r="K138" i="89"/>
  <c r="L138" i="89"/>
  <c r="M138" i="89"/>
  <c r="N138" i="89"/>
  <c r="O138" i="89"/>
  <c r="P138" i="89"/>
  <c r="Q138" i="89"/>
  <c r="R138" i="89"/>
  <c r="S138" i="89"/>
  <c r="E139" i="89"/>
  <c r="F139" i="89"/>
  <c r="G139" i="89"/>
  <c r="H139" i="89"/>
  <c r="I139" i="89"/>
  <c r="J139" i="89"/>
  <c r="K139" i="89"/>
  <c r="L139" i="89"/>
  <c r="M139" i="89"/>
  <c r="N139" i="89"/>
  <c r="O139" i="89"/>
  <c r="P139" i="89"/>
  <c r="Q139" i="89"/>
  <c r="R139" i="89"/>
  <c r="S139" i="89"/>
  <c r="E140" i="89"/>
  <c r="F140" i="89"/>
  <c r="G140" i="89"/>
  <c r="H140" i="89"/>
  <c r="I140" i="89"/>
  <c r="J140" i="89"/>
  <c r="K140" i="89"/>
  <c r="L140" i="89"/>
  <c r="M140" i="89"/>
  <c r="N140" i="89"/>
  <c r="O140" i="89"/>
  <c r="P140" i="89"/>
  <c r="Q140" i="89"/>
  <c r="R140" i="89"/>
  <c r="S140" i="89"/>
  <c r="E141" i="89"/>
  <c r="F141" i="89"/>
  <c r="G141" i="89"/>
  <c r="H141" i="89"/>
  <c r="I141" i="89"/>
  <c r="J141" i="89"/>
  <c r="K141" i="89"/>
  <c r="L141" i="89"/>
  <c r="M141" i="89"/>
  <c r="N141" i="89"/>
  <c r="O141" i="89"/>
  <c r="P141" i="89"/>
  <c r="Q141" i="89"/>
  <c r="R141" i="89"/>
  <c r="S141" i="89"/>
  <c r="E142" i="89"/>
  <c r="F142" i="89"/>
  <c r="G142" i="89"/>
  <c r="H142" i="89"/>
  <c r="I142" i="89"/>
  <c r="J142" i="89"/>
  <c r="K142" i="89"/>
  <c r="L142" i="89"/>
  <c r="M142" i="89"/>
  <c r="N142" i="89"/>
  <c r="O142" i="89"/>
  <c r="P142" i="89"/>
  <c r="Q142" i="89"/>
  <c r="R142" i="89"/>
  <c r="S142" i="89"/>
  <c r="E143" i="89"/>
  <c r="F143" i="89"/>
  <c r="G143" i="89"/>
  <c r="H143" i="89"/>
  <c r="I143" i="89"/>
  <c r="J143" i="89"/>
  <c r="K143" i="89"/>
  <c r="L143" i="89"/>
  <c r="M143" i="89"/>
  <c r="N143" i="89"/>
  <c r="O143" i="89"/>
  <c r="P143" i="89"/>
  <c r="Q143" i="89"/>
  <c r="R143" i="89"/>
  <c r="S143" i="89"/>
  <c r="E144" i="89"/>
  <c r="F144" i="89"/>
  <c r="G144" i="89"/>
  <c r="H144" i="89"/>
  <c r="I144" i="89"/>
  <c r="J144" i="89"/>
  <c r="K144" i="89"/>
  <c r="L144" i="89"/>
  <c r="M144" i="89"/>
  <c r="N144" i="89"/>
  <c r="O144" i="89"/>
  <c r="P144" i="89"/>
  <c r="Q144" i="89"/>
  <c r="R144" i="89"/>
  <c r="S144" i="89"/>
  <c r="E145" i="89"/>
  <c r="F145" i="89"/>
  <c r="G145" i="89"/>
  <c r="H145" i="89"/>
  <c r="I145" i="89"/>
  <c r="J145" i="89"/>
  <c r="K145" i="89"/>
  <c r="L145" i="89"/>
  <c r="M145" i="89"/>
  <c r="N145" i="89"/>
  <c r="O145" i="89"/>
  <c r="P145" i="89"/>
  <c r="Q145" i="89"/>
  <c r="R145" i="89"/>
  <c r="S145" i="89"/>
  <c r="E146" i="89"/>
  <c r="F146" i="89"/>
  <c r="G146" i="89"/>
  <c r="H146" i="89"/>
  <c r="I146" i="89"/>
  <c r="J146" i="89"/>
  <c r="K146" i="89"/>
  <c r="L146" i="89"/>
  <c r="M146" i="89"/>
  <c r="N146" i="89"/>
  <c r="O146" i="89"/>
  <c r="P146" i="89"/>
  <c r="Q146" i="89"/>
  <c r="R146" i="89"/>
  <c r="S146" i="89"/>
  <c r="E147" i="89"/>
  <c r="F147" i="89"/>
  <c r="G147" i="89"/>
  <c r="H147" i="89"/>
  <c r="I147" i="89"/>
  <c r="J147" i="89"/>
  <c r="K147" i="89"/>
  <c r="L147" i="89"/>
  <c r="M147" i="89"/>
  <c r="N147" i="89"/>
  <c r="O147" i="89"/>
  <c r="P147" i="89"/>
  <c r="Q147" i="89"/>
  <c r="R147" i="89"/>
  <c r="S147" i="89"/>
  <c r="E148" i="89"/>
  <c r="F148" i="89"/>
  <c r="G148" i="89"/>
  <c r="H148" i="89"/>
  <c r="I148" i="89"/>
  <c r="J148" i="89"/>
  <c r="K148" i="89"/>
  <c r="L148" i="89"/>
  <c r="M148" i="89"/>
  <c r="N148" i="89"/>
  <c r="O148" i="89"/>
  <c r="P148" i="89"/>
  <c r="Q148" i="89"/>
  <c r="R148" i="89"/>
  <c r="S148" i="89"/>
  <c r="E149" i="89"/>
  <c r="F149" i="89"/>
  <c r="G149" i="89"/>
  <c r="H149" i="89"/>
  <c r="I149" i="89"/>
  <c r="J149" i="89"/>
  <c r="K149" i="89"/>
  <c r="L149" i="89"/>
  <c r="M149" i="89"/>
  <c r="N149" i="89"/>
  <c r="O149" i="89"/>
  <c r="P149" i="89"/>
  <c r="Q149" i="89"/>
  <c r="R149" i="89"/>
  <c r="S149" i="89"/>
  <c r="E150" i="89"/>
  <c r="F150" i="89"/>
  <c r="G150" i="89"/>
  <c r="H150" i="89"/>
  <c r="I150" i="89"/>
  <c r="J150" i="89"/>
  <c r="K150" i="89"/>
  <c r="L150" i="89"/>
  <c r="M150" i="89"/>
  <c r="N150" i="89"/>
  <c r="O150" i="89"/>
  <c r="P150" i="89"/>
  <c r="Q150" i="89"/>
  <c r="R150" i="89"/>
  <c r="S150" i="89"/>
  <c r="E151" i="89"/>
  <c r="F151" i="89"/>
  <c r="G151" i="89"/>
  <c r="H151" i="89"/>
  <c r="I151" i="89"/>
  <c r="J151" i="89"/>
  <c r="K151" i="89"/>
  <c r="L151" i="89"/>
  <c r="M151" i="89"/>
  <c r="N151" i="89"/>
  <c r="O151" i="89"/>
  <c r="P151" i="89"/>
  <c r="Q151" i="89"/>
  <c r="R151" i="89"/>
  <c r="S151" i="89"/>
  <c r="E152" i="89"/>
  <c r="F152" i="89"/>
  <c r="G152" i="89"/>
  <c r="H152" i="89"/>
  <c r="I152" i="89"/>
  <c r="J152" i="89"/>
  <c r="K152" i="89"/>
  <c r="L152" i="89"/>
  <c r="M152" i="89"/>
  <c r="N152" i="89"/>
  <c r="O152" i="89"/>
  <c r="P152" i="89"/>
  <c r="Q152" i="89"/>
  <c r="R152" i="89"/>
  <c r="S152" i="89"/>
  <c r="E153" i="89"/>
  <c r="F153" i="89"/>
  <c r="G153" i="89"/>
  <c r="H153" i="89"/>
  <c r="I153" i="89"/>
  <c r="J153" i="89"/>
  <c r="K153" i="89"/>
  <c r="L153" i="89"/>
  <c r="M153" i="89"/>
  <c r="N153" i="89"/>
  <c r="O153" i="89"/>
  <c r="P153" i="89"/>
  <c r="Q153" i="89"/>
  <c r="R153" i="89"/>
  <c r="S153" i="89"/>
  <c r="E154" i="89"/>
  <c r="F154" i="89"/>
  <c r="G154" i="89"/>
  <c r="H154" i="89"/>
  <c r="I154" i="89"/>
  <c r="J154" i="89"/>
  <c r="K154" i="89"/>
  <c r="L154" i="89"/>
  <c r="M154" i="89"/>
  <c r="N154" i="89"/>
  <c r="O154" i="89"/>
  <c r="P154" i="89"/>
  <c r="Q154" i="89"/>
  <c r="R154" i="89"/>
  <c r="S154" i="89"/>
  <c r="E155" i="89"/>
  <c r="F155" i="89"/>
  <c r="G155" i="89"/>
  <c r="H155" i="89"/>
  <c r="I155" i="89"/>
  <c r="J155" i="89"/>
  <c r="K155" i="89"/>
  <c r="L155" i="89"/>
  <c r="M155" i="89"/>
  <c r="N155" i="89"/>
  <c r="O155" i="89"/>
  <c r="P155" i="89"/>
  <c r="Q155" i="89"/>
  <c r="R155" i="89"/>
  <c r="S155" i="89"/>
  <c r="E156" i="89"/>
  <c r="F156" i="89"/>
  <c r="G156" i="89"/>
  <c r="H156" i="89"/>
  <c r="I156" i="89"/>
  <c r="J156" i="89"/>
  <c r="K156" i="89"/>
  <c r="L156" i="89"/>
  <c r="M156" i="89"/>
  <c r="N156" i="89"/>
  <c r="O156" i="89"/>
  <c r="P156" i="89"/>
  <c r="Q156" i="89"/>
  <c r="R156" i="89"/>
  <c r="S156" i="89"/>
  <c r="E157" i="89"/>
  <c r="F157" i="89"/>
  <c r="G157" i="89"/>
  <c r="H157" i="89"/>
  <c r="I157" i="89"/>
  <c r="J157" i="89"/>
  <c r="K157" i="89"/>
  <c r="L157" i="89"/>
  <c r="M157" i="89"/>
  <c r="N157" i="89"/>
  <c r="O157" i="89"/>
  <c r="P157" i="89"/>
  <c r="Q157" i="89"/>
  <c r="R157" i="89"/>
  <c r="S157" i="89"/>
  <c r="E158" i="89"/>
  <c r="F158" i="89"/>
  <c r="G158" i="89"/>
  <c r="H158" i="89"/>
  <c r="I158" i="89"/>
  <c r="J158" i="89"/>
  <c r="K158" i="89"/>
  <c r="L158" i="89"/>
  <c r="M158" i="89"/>
  <c r="N158" i="89"/>
  <c r="O158" i="89"/>
  <c r="P158" i="89"/>
  <c r="Q158" i="89"/>
  <c r="R158" i="89"/>
  <c r="S158" i="89"/>
  <c r="E159" i="89"/>
  <c r="F159" i="89"/>
  <c r="G159" i="89"/>
  <c r="H159" i="89"/>
  <c r="I159" i="89"/>
  <c r="J159" i="89"/>
  <c r="K159" i="89"/>
  <c r="L159" i="89"/>
  <c r="M159" i="89"/>
  <c r="N159" i="89"/>
  <c r="O159" i="89"/>
  <c r="P159" i="89"/>
  <c r="Q159" i="89"/>
  <c r="R159" i="89"/>
  <c r="S159" i="89"/>
  <c r="E160" i="89"/>
  <c r="F160" i="89"/>
  <c r="G160" i="89"/>
  <c r="H160" i="89"/>
  <c r="I160" i="89"/>
  <c r="J160" i="89"/>
  <c r="K160" i="89"/>
  <c r="L160" i="89"/>
  <c r="M160" i="89"/>
  <c r="N160" i="89"/>
  <c r="O160" i="89"/>
  <c r="P160" i="89"/>
  <c r="Q160" i="89"/>
  <c r="R160" i="89"/>
  <c r="S160" i="89"/>
  <c r="E161" i="89"/>
  <c r="F161" i="89"/>
  <c r="G161" i="89"/>
  <c r="H161" i="89"/>
  <c r="I161" i="89"/>
  <c r="J161" i="89"/>
  <c r="K161" i="89"/>
  <c r="L161" i="89"/>
  <c r="M161" i="89"/>
  <c r="N161" i="89"/>
  <c r="O161" i="89"/>
  <c r="P161" i="89"/>
  <c r="Q161" i="89"/>
  <c r="R161" i="89"/>
  <c r="S161" i="89"/>
  <c r="E162" i="89"/>
  <c r="F162" i="89"/>
  <c r="G162" i="89"/>
  <c r="H162" i="89"/>
  <c r="I162" i="89"/>
  <c r="J162" i="89"/>
  <c r="K162" i="89"/>
  <c r="L162" i="89"/>
  <c r="M162" i="89"/>
  <c r="N162" i="89"/>
  <c r="O162" i="89"/>
  <c r="P162" i="89"/>
  <c r="Q162" i="89"/>
  <c r="R162" i="89"/>
  <c r="S162" i="89"/>
  <c r="E163" i="89"/>
  <c r="F163" i="89"/>
  <c r="G163" i="89"/>
  <c r="H163" i="89"/>
  <c r="I163" i="89"/>
  <c r="J163" i="89"/>
  <c r="K163" i="89"/>
  <c r="L163" i="89"/>
  <c r="M163" i="89"/>
  <c r="N163" i="89"/>
  <c r="O163" i="89"/>
  <c r="P163" i="89"/>
  <c r="Q163" i="89"/>
  <c r="R163" i="89"/>
  <c r="S163" i="89"/>
  <c r="E164" i="89"/>
  <c r="F164" i="89"/>
  <c r="G164" i="89"/>
  <c r="H164" i="89"/>
  <c r="I164" i="89"/>
  <c r="J164" i="89"/>
  <c r="K164" i="89"/>
  <c r="L164" i="89"/>
  <c r="M164" i="89"/>
  <c r="N164" i="89"/>
  <c r="O164" i="89"/>
  <c r="P164" i="89"/>
  <c r="Q164" i="89"/>
  <c r="R164" i="89"/>
  <c r="S164" i="89"/>
  <c r="E165" i="89"/>
  <c r="F165" i="89"/>
  <c r="G165" i="89"/>
  <c r="H165" i="89"/>
  <c r="I165" i="89"/>
  <c r="J165" i="89"/>
  <c r="K165" i="89"/>
  <c r="L165" i="89"/>
  <c r="M165" i="89"/>
  <c r="N165" i="89"/>
  <c r="O165" i="89"/>
  <c r="P165" i="89"/>
  <c r="Q165" i="89"/>
  <c r="R165" i="89"/>
  <c r="S165" i="89"/>
  <c r="E166" i="89"/>
  <c r="F166" i="89"/>
  <c r="G166" i="89"/>
  <c r="H166" i="89"/>
  <c r="I166" i="89"/>
  <c r="J166" i="89"/>
  <c r="K166" i="89"/>
  <c r="L166" i="89"/>
  <c r="M166" i="89"/>
  <c r="N166" i="89"/>
  <c r="O166" i="89"/>
  <c r="P166" i="89"/>
  <c r="Q166" i="89"/>
  <c r="R166" i="89"/>
  <c r="S166" i="89"/>
  <c r="E167" i="89"/>
  <c r="F167" i="89"/>
  <c r="G167" i="89"/>
  <c r="H167" i="89"/>
  <c r="I167" i="89"/>
  <c r="J167" i="89"/>
  <c r="K167" i="89"/>
  <c r="L167" i="89"/>
  <c r="M167" i="89"/>
  <c r="N167" i="89"/>
  <c r="O167" i="89"/>
  <c r="P167" i="89"/>
  <c r="Q167" i="89"/>
  <c r="R167" i="89"/>
  <c r="S167" i="89"/>
  <c r="E168" i="89"/>
  <c r="F168" i="89"/>
  <c r="G168" i="89"/>
  <c r="H168" i="89"/>
  <c r="I168" i="89"/>
  <c r="J168" i="89"/>
  <c r="K168" i="89"/>
  <c r="L168" i="89"/>
  <c r="M168" i="89"/>
  <c r="N168" i="89"/>
  <c r="O168" i="89"/>
  <c r="P168" i="89"/>
  <c r="Q168" i="89"/>
  <c r="R168" i="89"/>
  <c r="S168" i="89"/>
  <c r="E169" i="89"/>
  <c r="F169" i="89"/>
  <c r="G169" i="89"/>
  <c r="H169" i="89"/>
  <c r="I169" i="89"/>
  <c r="J169" i="89"/>
  <c r="K169" i="89"/>
  <c r="L169" i="89"/>
  <c r="M169" i="89"/>
  <c r="N169" i="89"/>
  <c r="O169" i="89"/>
  <c r="P169" i="89"/>
  <c r="Q169" i="89"/>
  <c r="R169" i="89"/>
  <c r="S169" i="89"/>
  <c r="E170" i="89"/>
  <c r="F170" i="89"/>
  <c r="G170" i="89"/>
  <c r="H170" i="89"/>
  <c r="I170" i="89"/>
  <c r="J170" i="89"/>
  <c r="K170" i="89"/>
  <c r="L170" i="89"/>
  <c r="M170" i="89"/>
  <c r="N170" i="89"/>
  <c r="O170" i="89"/>
  <c r="P170" i="89"/>
  <c r="Q170" i="89"/>
  <c r="R170" i="89"/>
  <c r="S170" i="89"/>
  <c r="E171" i="89"/>
  <c r="F171" i="89"/>
  <c r="G171" i="89"/>
  <c r="H171" i="89"/>
  <c r="I171" i="89"/>
  <c r="J171" i="89"/>
  <c r="K171" i="89"/>
  <c r="L171" i="89"/>
  <c r="M171" i="89"/>
  <c r="N171" i="89"/>
  <c r="O171" i="89"/>
  <c r="P171" i="89"/>
  <c r="Q171" i="89"/>
  <c r="R171" i="89"/>
  <c r="S171" i="89"/>
  <c r="E172" i="89"/>
  <c r="F172" i="89"/>
  <c r="G172" i="89"/>
  <c r="H172" i="89"/>
  <c r="I172" i="89"/>
  <c r="J172" i="89"/>
  <c r="K172" i="89"/>
  <c r="L172" i="89"/>
  <c r="M172" i="89"/>
  <c r="N172" i="89"/>
  <c r="O172" i="89"/>
  <c r="P172" i="89"/>
  <c r="Q172" i="89"/>
  <c r="R172" i="89"/>
  <c r="S172" i="89"/>
  <c r="E173" i="89"/>
  <c r="F173" i="89"/>
  <c r="G173" i="89"/>
  <c r="H173" i="89"/>
  <c r="I173" i="89"/>
  <c r="J173" i="89"/>
  <c r="K173" i="89"/>
  <c r="L173" i="89"/>
  <c r="M173" i="89"/>
  <c r="N173" i="89"/>
  <c r="O173" i="89"/>
  <c r="P173" i="89"/>
  <c r="Q173" i="89"/>
  <c r="R173" i="89"/>
  <c r="S173" i="89"/>
  <c r="E174" i="89"/>
  <c r="F174" i="89"/>
  <c r="G174" i="89"/>
  <c r="H174" i="89"/>
  <c r="I174" i="89"/>
  <c r="J174" i="89"/>
  <c r="K174" i="89"/>
  <c r="L174" i="89"/>
  <c r="M174" i="89"/>
  <c r="N174" i="89"/>
  <c r="O174" i="89"/>
  <c r="P174" i="89"/>
  <c r="Q174" i="89"/>
  <c r="R174" i="89"/>
  <c r="S174" i="89"/>
  <c r="E175" i="89"/>
  <c r="F175" i="89"/>
  <c r="G175" i="89"/>
  <c r="H175" i="89"/>
  <c r="I175" i="89"/>
  <c r="J175" i="89"/>
  <c r="K175" i="89"/>
  <c r="L175" i="89"/>
  <c r="M175" i="89"/>
  <c r="N175" i="89"/>
  <c r="O175" i="89"/>
  <c r="P175" i="89"/>
  <c r="Q175" i="89"/>
  <c r="R175" i="89"/>
  <c r="S175" i="89"/>
  <c r="E176" i="89"/>
  <c r="F176" i="89"/>
  <c r="G176" i="89"/>
  <c r="H176" i="89"/>
  <c r="I176" i="89"/>
  <c r="J176" i="89"/>
  <c r="K176" i="89"/>
  <c r="L176" i="89"/>
  <c r="M176" i="89"/>
  <c r="N176" i="89"/>
  <c r="O176" i="89"/>
  <c r="P176" i="89"/>
  <c r="Q176" i="89"/>
  <c r="R176" i="89"/>
  <c r="S176" i="89"/>
  <c r="E177" i="89"/>
  <c r="F177" i="89"/>
  <c r="G177" i="89"/>
  <c r="H177" i="89"/>
  <c r="I177" i="89"/>
  <c r="J177" i="89"/>
  <c r="K177" i="89"/>
  <c r="L177" i="89"/>
  <c r="M177" i="89"/>
  <c r="N177" i="89"/>
  <c r="O177" i="89"/>
  <c r="P177" i="89"/>
  <c r="Q177" i="89"/>
  <c r="R177" i="89"/>
  <c r="S177" i="89"/>
  <c r="E178" i="89"/>
  <c r="F178" i="89"/>
  <c r="G178" i="89"/>
  <c r="H178" i="89"/>
  <c r="I178" i="89"/>
  <c r="J178" i="89"/>
  <c r="K178" i="89"/>
  <c r="L178" i="89"/>
  <c r="M178" i="89"/>
  <c r="N178" i="89"/>
  <c r="O178" i="89"/>
  <c r="P178" i="89"/>
  <c r="Q178" i="89"/>
  <c r="R178" i="89"/>
  <c r="S178" i="89"/>
  <c r="E179" i="89"/>
  <c r="F179" i="89"/>
  <c r="G179" i="89"/>
  <c r="H179" i="89"/>
  <c r="I179" i="89"/>
  <c r="J179" i="89"/>
  <c r="K179" i="89"/>
  <c r="L179" i="89"/>
  <c r="M179" i="89"/>
  <c r="N179" i="89"/>
  <c r="O179" i="89"/>
  <c r="P179" i="89"/>
  <c r="Q179" i="89"/>
  <c r="R179" i="89"/>
  <c r="S179" i="89"/>
  <c r="E180" i="89"/>
  <c r="F180" i="89"/>
  <c r="G180" i="89"/>
  <c r="H180" i="89"/>
  <c r="I180" i="89"/>
  <c r="J180" i="89"/>
  <c r="K180" i="89"/>
  <c r="L180" i="89"/>
  <c r="M180" i="89"/>
  <c r="N180" i="89"/>
  <c r="O180" i="89"/>
  <c r="P180" i="89"/>
  <c r="Q180" i="89"/>
  <c r="R180" i="89"/>
  <c r="S180" i="89"/>
  <c r="E181" i="89"/>
  <c r="F181" i="89"/>
  <c r="G181" i="89"/>
  <c r="H181" i="89"/>
  <c r="I181" i="89"/>
  <c r="J181" i="89"/>
  <c r="K181" i="89"/>
  <c r="L181" i="89"/>
  <c r="M181" i="89"/>
  <c r="N181" i="89"/>
  <c r="O181" i="89"/>
  <c r="P181" i="89"/>
  <c r="Q181" i="89"/>
  <c r="R181" i="89"/>
  <c r="S181" i="89"/>
  <c r="E182" i="89"/>
  <c r="F182" i="89"/>
  <c r="G182" i="89"/>
  <c r="H182" i="89"/>
  <c r="I182" i="89"/>
  <c r="J182" i="89"/>
  <c r="K182" i="89"/>
  <c r="L182" i="89"/>
  <c r="M182" i="89"/>
  <c r="N182" i="89"/>
  <c r="O182" i="89"/>
  <c r="P182" i="89"/>
  <c r="Q182" i="89"/>
  <c r="R182" i="89"/>
  <c r="S182" i="89"/>
  <c r="E183" i="89"/>
  <c r="F183" i="89"/>
  <c r="G183" i="89"/>
  <c r="H183" i="89"/>
  <c r="I183" i="89"/>
  <c r="J183" i="89"/>
  <c r="K183" i="89"/>
  <c r="L183" i="89"/>
  <c r="M183" i="89"/>
  <c r="N183" i="89"/>
  <c r="O183" i="89"/>
  <c r="P183" i="89"/>
  <c r="Q183" i="89"/>
  <c r="R183" i="89"/>
  <c r="S183" i="89"/>
  <c r="E184" i="89"/>
  <c r="F184" i="89"/>
  <c r="G184" i="89"/>
  <c r="H184" i="89"/>
  <c r="I184" i="89"/>
  <c r="J184" i="89"/>
  <c r="K184" i="89"/>
  <c r="L184" i="89"/>
  <c r="M184" i="89"/>
  <c r="N184" i="89"/>
  <c r="O184" i="89"/>
  <c r="P184" i="89"/>
  <c r="Q184" i="89"/>
  <c r="R184" i="89"/>
  <c r="S184" i="89"/>
  <c r="E185" i="89"/>
  <c r="F185" i="89"/>
  <c r="G185" i="89"/>
  <c r="H185" i="89"/>
  <c r="I185" i="89"/>
  <c r="J185" i="89"/>
  <c r="K185" i="89"/>
  <c r="L185" i="89"/>
  <c r="M185" i="89"/>
  <c r="N185" i="89"/>
  <c r="O185" i="89"/>
  <c r="P185" i="89"/>
  <c r="Q185" i="89"/>
  <c r="R185" i="89"/>
  <c r="S185" i="89"/>
  <c r="E186" i="89"/>
  <c r="F186" i="89"/>
  <c r="G186" i="89"/>
  <c r="H186" i="89"/>
  <c r="I186" i="89"/>
  <c r="J186" i="89"/>
  <c r="K186" i="89"/>
  <c r="L186" i="89"/>
  <c r="M186" i="89"/>
  <c r="N186" i="89"/>
  <c r="O186" i="89"/>
  <c r="P186" i="89"/>
  <c r="Q186" i="89"/>
  <c r="R186" i="89"/>
  <c r="S186" i="89"/>
  <c r="E187" i="89"/>
  <c r="F187" i="89"/>
  <c r="G187" i="89"/>
  <c r="H187" i="89"/>
  <c r="I187" i="89"/>
  <c r="J187" i="89"/>
  <c r="K187" i="89"/>
  <c r="L187" i="89"/>
  <c r="M187" i="89"/>
  <c r="N187" i="89"/>
  <c r="O187" i="89"/>
  <c r="P187" i="89"/>
  <c r="Q187" i="89"/>
  <c r="R187" i="89"/>
  <c r="S187" i="89"/>
  <c r="E188" i="89"/>
  <c r="F188" i="89"/>
  <c r="G188" i="89"/>
  <c r="H188" i="89"/>
  <c r="I188" i="89"/>
  <c r="J188" i="89"/>
  <c r="K188" i="89"/>
  <c r="L188" i="89"/>
  <c r="M188" i="89"/>
  <c r="N188" i="89"/>
  <c r="O188" i="89"/>
  <c r="P188" i="89"/>
  <c r="Q188" i="89"/>
  <c r="R188" i="89"/>
  <c r="S188" i="89"/>
  <c r="E189" i="89"/>
  <c r="F189" i="89"/>
  <c r="G189" i="89"/>
  <c r="H189" i="89"/>
  <c r="I189" i="89"/>
  <c r="J189" i="89"/>
  <c r="K189" i="89"/>
  <c r="L189" i="89"/>
  <c r="M189" i="89"/>
  <c r="N189" i="89"/>
  <c r="O189" i="89"/>
  <c r="P189" i="89"/>
  <c r="Q189" i="89"/>
  <c r="R189" i="89"/>
  <c r="S189" i="89"/>
  <c r="E190" i="89"/>
  <c r="F190" i="89"/>
  <c r="G190" i="89"/>
  <c r="H190" i="89"/>
  <c r="I190" i="89"/>
  <c r="J190" i="89"/>
  <c r="K190" i="89"/>
  <c r="L190" i="89"/>
  <c r="M190" i="89"/>
  <c r="N190" i="89"/>
  <c r="O190" i="89"/>
  <c r="P190" i="89"/>
  <c r="Q190" i="89"/>
  <c r="R190" i="89"/>
  <c r="S190" i="89"/>
  <c r="E191" i="89"/>
  <c r="F191" i="89"/>
  <c r="G191" i="89"/>
  <c r="H191" i="89"/>
  <c r="I191" i="89"/>
  <c r="J191" i="89"/>
  <c r="K191" i="89"/>
  <c r="L191" i="89"/>
  <c r="M191" i="89"/>
  <c r="N191" i="89"/>
  <c r="O191" i="89"/>
  <c r="P191" i="89"/>
  <c r="Q191" i="89"/>
  <c r="R191" i="89"/>
  <c r="S191" i="89"/>
  <c r="E192" i="89"/>
  <c r="F192" i="89"/>
  <c r="G192" i="89"/>
  <c r="H192" i="89"/>
  <c r="I192" i="89"/>
  <c r="J192" i="89"/>
  <c r="K192" i="89"/>
  <c r="L192" i="89"/>
  <c r="M192" i="89"/>
  <c r="N192" i="89"/>
  <c r="O192" i="89"/>
  <c r="P192" i="89"/>
  <c r="Q192" i="89"/>
  <c r="R192" i="89"/>
  <c r="S192" i="89"/>
  <c r="E193" i="89"/>
  <c r="F193" i="89"/>
  <c r="G193" i="89"/>
  <c r="H193" i="89"/>
  <c r="I193" i="89"/>
  <c r="J193" i="89"/>
  <c r="K193" i="89"/>
  <c r="L193" i="89"/>
  <c r="M193" i="89"/>
  <c r="N193" i="89"/>
  <c r="O193" i="89"/>
  <c r="P193" i="89"/>
  <c r="Q193" i="89"/>
  <c r="R193" i="89"/>
  <c r="S193" i="89"/>
  <c r="E194" i="89"/>
  <c r="F194" i="89"/>
  <c r="G194" i="89"/>
  <c r="H194" i="89"/>
  <c r="I194" i="89"/>
  <c r="J194" i="89"/>
  <c r="K194" i="89"/>
  <c r="L194" i="89"/>
  <c r="M194" i="89"/>
  <c r="N194" i="89"/>
  <c r="O194" i="89"/>
  <c r="P194" i="89"/>
  <c r="Q194" i="89"/>
  <c r="R194" i="89"/>
  <c r="S194" i="89"/>
  <c r="E195" i="89"/>
  <c r="F195" i="89"/>
  <c r="G195" i="89"/>
  <c r="H195" i="89"/>
  <c r="I195" i="89"/>
  <c r="J195" i="89"/>
  <c r="K195" i="89"/>
  <c r="L195" i="89"/>
  <c r="M195" i="89"/>
  <c r="N195" i="89"/>
  <c r="O195" i="89"/>
  <c r="P195" i="89"/>
  <c r="Q195" i="89"/>
  <c r="R195" i="89"/>
  <c r="S195" i="89"/>
  <c r="E196" i="89"/>
  <c r="F196" i="89"/>
  <c r="G196" i="89"/>
  <c r="H196" i="89"/>
  <c r="I196" i="89"/>
  <c r="J196" i="89"/>
  <c r="K196" i="89"/>
  <c r="L196" i="89"/>
  <c r="M196" i="89"/>
  <c r="N196" i="89"/>
  <c r="O196" i="89"/>
  <c r="P196" i="89"/>
  <c r="Q196" i="89"/>
  <c r="R196" i="89"/>
  <c r="S196" i="89"/>
  <c r="E197" i="89"/>
  <c r="F197" i="89"/>
  <c r="G197" i="89"/>
  <c r="H197" i="89"/>
  <c r="I197" i="89"/>
  <c r="J197" i="89"/>
  <c r="K197" i="89"/>
  <c r="L197" i="89"/>
  <c r="M197" i="89"/>
  <c r="N197" i="89"/>
  <c r="O197" i="89"/>
  <c r="P197" i="89"/>
  <c r="Q197" i="89"/>
  <c r="R197" i="89"/>
  <c r="S197" i="89"/>
  <c r="E18" i="89"/>
  <c r="F18" i="89"/>
  <c r="G18" i="89"/>
  <c r="H18" i="89"/>
  <c r="I18" i="89"/>
  <c r="J18" i="89"/>
  <c r="K18" i="89"/>
  <c r="L18" i="89"/>
  <c r="M18" i="89"/>
  <c r="N18" i="89"/>
  <c r="O18" i="89"/>
  <c r="P18" i="89"/>
  <c r="Q18" i="89"/>
  <c r="R18" i="89"/>
  <c r="S18" i="89"/>
  <c r="E19" i="89"/>
  <c r="F19" i="89"/>
  <c r="G19" i="89"/>
  <c r="H19" i="89"/>
  <c r="I19" i="89"/>
  <c r="J19" i="89"/>
  <c r="K19" i="89"/>
  <c r="L19" i="89"/>
  <c r="M19" i="89"/>
  <c r="N19" i="89"/>
  <c r="O19" i="89"/>
  <c r="P19" i="89"/>
  <c r="Q19" i="89"/>
  <c r="R19" i="89"/>
  <c r="S19" i="89"/>
  <c r="E20" i="89"/>
  <c r="F20" i="89"/>
  <c r="G20" i="89"/>
  <c r="H20" i="89"/>
  <c r="I20" i="89"/>
  <c r="J20" i="89"/>
  <c r="K20" i="89"/>
  <c r="L20" i="89"/>
  <c r="M20" i="89"/>
  <c r="N20" i="89"/>
  <c r="O20" i="89"/>
  <c r="P20" i="89"/>
  <c r="Q20" i="89"/>
  <c r="R20" i="89"/>
  <c r="S20" i="89"/>
  <c r="E21" i="89"/>
  <c r="F21" i="89"/>
  <c r="G21" i="89"/>
  <c r="H21" i="89"/>
  <c r="I21" i="89"/>
  <c r="J21" i="89"/>
  <c r="K21" i="89"/>
  <c r="L21" i="89"/>
  <c r="M21" i="89"/>
  <c r="N21" i="89"/>
  <c r="O21" i="89"/>
  <c r="P21" i="89"/>
  <c r="Q21" i="89"/>
  <c r="R21" i="89"/>
  <c r="S21" i="89"/>
  <c r="E22" i="89"/>
  <c r="F22" i="89"/>
  <c r="G22" i="89"/>
  <c r="H22" i="89"/>
  <c r="I22" i="89"/>
  <c r="J22" i="89"/>
  <c r="K22" i="89"/>
  <c r="L22" i="89"/>
  <c r="M22" i="89"/>
  <c r="N22" i="89"/>
  <c r="O22" i="89"/>
  <c r="P22" i="89"/>
  <c r="Q22" i="89"/>
  <c r="R22" i="89"/>
  <c r="S22" i="89"/>
  <c r="E23" i="89"/>
  <c r="F23" i="89"/>
  <c r="G23" i="89"/>
  <c r="H23" i="89"/>
  <c r="I23" i="89"/>
  <c r="J23" i="89"/>
  <c r="K23" i="89"/>
  <c r="L23" i="89"/>
  <c r="M23" i="89"/>
  <c r="N23" i="89"/>
  <c r="O23" i="89"/>
  <c r="P23" i="89"/>
  <c r="Q23" i="89"/>
  <c r="R23" i="89"/>
  <c r="S23" i="89"/>
  <c r="E24" i="89"/>
  <c r="F24" i="89"/>
  <c r="G24" i="89"/>
  <c r="H24" i="89"/>
  <c r="I24" i="89"/>
  <c r="J24" i="89"/>
  <c r="K24" i="89"/>
  <c r="L24" i="89"/>
  <c r="M24" i="89"/>
  <c r="N24" i="89"/>
  <c r="O24" i="89"/>
  <c r="P24" i="89"/>
  <c r="Q24" i="89"/>
  <c r="R24" i="89"/>
  <c r="S24" i="89"/>
  <c r="E25" i="89"/>
  <c r="F25" i="89"/>
  <c r="G25" i="89"/>
  <c r="H25" i="89"/>
  <c r="I25" i="89"/>
  <c r="J25" i="89"/>
  <c r="K25" i="89"/>
  <c r="L25" i="89"/>
  <c r="M25" i="89"/>
  <c r="N25" i="89"/>
  <c r="O25" i="89"/>
  <c r="P25" i="89"/>
  <c r="Q25" i="89"/>
  <c r="R25" i="89"/>
  <c r="S25" i="89"/>
  <c r="E26" i="89"/>
  <c r="F26" i="89"/>
  <c r="G26" i="89"/>
  <c r="H26" i="89"/>
  <c r="I26" i="89"/>
  <c r="J26" i="89"/>
  <c r="K26" i="89"/>
  <c r="L26" i="89"/>
  <c r="M26" i="89"/>
  <c r="N26" i="89"/>
  <c r="O26" i="89"/>
  <c r="P26" i="89"/>
  <c r="Q26" i="89"/>
  <c r="R26" i="89"/>
  <c r="S26" i="89"/>
  <c r="E27" i="89"/>
  <c r="F27" i="89"/>
  <c r="G27" i="89"/>
  <c r="H27" i="89"/>
  <c r="I27" i="89"/>
  <c r="J27" i="89"/>
  <c r="K27" i="89"/>
  <c r="L27" i="89"/>
  <c r="M27" i="89"/>
  <c r="N27" i="89"/>
  <c r="O27" i="89"/>
  <c r="P27" i="89"/>
  <c r="Q27" i="89"/>
  <c r="R27" i="89"/>
  <c r="S27" i="89"/>
  <c r="E28" i="89"/>
  <c r="F28" i="89"/>
  <c r="G28" i="89"/>
  <c r="H28" i="89"/>
  <c r="I28" i="89"/>
  <c r="J28" i="89"/>
  <c r="K28" i="89"/>
  <c r="L28" i="89"/>
  <c r="M28" i="89"/>
  <c r="N28" i="89"/>
  <c r="O28" i="89"/>
  <c r="P28" i="89"/>
  <c r="Q28" i="89"/>
  <c r="R28" i="89"/>
  <c r="S28" i="89"/>
  <c r="E29" i="89"/>
  <c r="F29" i="89"/>
  <c r="G29" i="89"/>
  <c r="H29" i="89"/>
  <c r="I29" i="89"/>
  <c r="J29" i="89"/>
  <c r="K29" i="89"/>
  <c r="L29" i="89"/>
  <c r="M29" i="89"/>
  <c r="N29" i="89"/>
  <c r="O29" i="89"/>
  <c r="P29" i="89"/>
  <c r="Q29" i="89"/>
  <c r="R29" i="89"/>
  <c r="S29" i="89"/>
  <c r="E30" i="89"/>
  <c r="F30" i="89"/>
  <c r="G30" i="89"/>
  <c r="H30" i="89"/>
  <c r="I30" i="89"/>
  <c r="J30" i="89"/>
  <c r="K30" i="89"/>
  <c r="L30" i="89"/>
  <c r="M30" i="89"/>
  <c r="N30" i="89"/>
  <c r="O30" i="89"/>
  <c r="P30" i="89"/>
  <c r="Q30" i="89"/>
  <c r="R30" i="89"/>
  <c r="S30" i="89"/>
  <c r="E31" i="89"/>
  <c r="F31" i="89"/>
  <c r="G31" i="89"/>
  <c r="H31" i="89"/>
  <c r="I31" i="89"/>
  <c r="J31" i="89"/>
  <c r="K31" i="89"/>
  <c r="L31" i="89"/>
  <c r="M31" i="89"/>
  <c r="N31" i="89"/>
  <c r="O31" i="89"/>
  <c r="P31" i="89"/>
  <c r="Q31" i="89"/>
  <c r="R31" i="89"/>
  <c r="S31" i="89"/>
  <c r="E32" i="89"/>
  <c r="F32" i="89"/>
  <c r="G32" i="89"/>
  <c r="H32" i="89"/>
  <c r="I32" i="89"/>
  <c r="J32" i="89"/>
  <c r="K32" i="89"/>
  <c r="L32" i="89"/>
  <c r="M32" i="89"/>
  <c r="N32" i="89"/>
  <c r="O32" i="89"/>
  <c r="P32" i="89"/>
  <c r="Q32" i="89"/>
  <c r="R32" i="89"/>
  <c r="S32" i="89"/>
  <c r="E33" i="89"/>
  <c r="F33" i="89"/>
  <c r="G33" i="89"/>
  <c r="H33" i="89"/>
  <c r="I33" i="89"/>
  <c r="J33" i="89"/>
  <c r="K33" i="89"/>
  <c r="L33" i="89"/>
  <c r="M33" i="89"/>
  <c r="N33" i="89"/>
  <c r="O33" i="89"/>
  <c r="P33" i="89"/>
  <c r="Q33" i="89"/>
  <c r="R33" i="89"/>
  <c r="S33" i="89"/>
  <c r="E34" i="89"/>
  <c r="F34" i="89"/>
  <c r="G34" i="89"/>
  <c r="H34" i="89"/>
  <c r="I34" i="89"/>
  <c r="J34" i="89"/>
  <c r="K34" i="89"/>
  <c r="L34" i="89"/>
  <c r="M34" i="89"/>
  <c r="N34" i="89"/>
  <c r="O34" i="89"/>
  <c r="P34" i="89"/>
  <c r="Q34" i="89"/>
  <c r="R34" i="89"/>
  <c r="S34" i="89"/>
  <c r="E35" i="89"/>
  <c r="F35" i="89"/>
  <c r="G35" i="89"/>
  <c r="H35" i="89"/>
  <c r="I35" i="89"/>
  <c r="J35" i="89"/>
  <c r="K35" i="89"/>
  <c r="L35" i="89"/>
  <c r="M35" i="89"/>
  <c r="N35" i="89"/>
  <c r="O35" i="89"/>
  <c r="P35" i="89"/>
  <c r="Q35" i="89"/>
  <c r="R35" i="89"/>
  <c r="S35" i="89"/>
  <c r="E36" i="89"/>
  <c r="F36" i="89"/>
  <c r="G36" i="89"/>
  <c r="H36" i="89"/>
  <c r="I36" i="89"/>
  <c r="J36" i="89"/>
  <c r="K36" i="89"/>
  <c r="L36" i="89"/>
  <c r="M36" i="89"/>
  <c r="N36" i="89"/>
  <c r="O36" i="89"/>
  <c r="P36" i="89"/>
  <c r="Q36" i="89"/>
  <c r="R36" i="89"/>
  <c r="S36" i="89"/>
  <c r="E37" i="89"/>
  <c r="F37" i="89"/>
  <c r="G37" i="89"/>
  <c r="H37" i="89"/>
  <c r="I37" i="89"/>
  <c r="J37" i="89"/>
  <c r="K37" i="89"/>
  <c r="L37" i="89"/>
  <c r="M37" i="89"/>
  <c r="N37" i="89"/>
  <c r="O37" i="89"/>
  <c r="P37" i="89"/>
  <c r="Q37" i="89"/>
  <c r="R37" i="89"/>
  <c r="S37" i="89"/>
  <c r="E38" i="89"/>
  <c r="F38" i="89"/>
  <c r="G38" i="89"/>
  <c r="H38" i="89"/>
  <c r="I38" i="89"/>
  <c r="J38" i="89"/>
  <c r="K38" i="89"/>
  <c r="L38" i="89"/>
  <c r="M38" i="89"/>
  <c r="N38" i="89"/>
  <c r="O38" i="89"/>
  <c r="P38" i="89"/>
  <c r="Q38" i="89"/>
  <c r="R38" i="89"/>
  <c r="S38" i="89"/>
  <c r="E39" i="89"/>
  <c r="F39" i="89"/>
  <c r="G39" i="89"/>
  <c r="H39" i="89"/>
  <c r="I39" i="89"/>
  <c r="J39" i="89"/>
  <c r="K39" i="89"/>
  <c r="L39" i="89"/>
  <c r="M39" i="89"/>
  <c r="N39" i="89"/>
  <c r="O39" i="89"/>
  <c r="P39" i="89"/>
  <c r="Q39" i="89"/>
  <c r="R39" i="89"/>
  <c r="S39" i="89"/>
  <c r="E40" i="89"/>
  <c r="F40" i="89"/>
  <c r="G40" i="89"/>
  <c r="H40" i="89"/>
  <c r="I40" i="89"/>
  <c r="J40" i="89"/>
  <c r="K40" i="89"/>
  <c r="L40" i="89"/>
  <c r="M40" i="89"/>
  <c r="N40" i="89"/>
  <c r="O40" i="89"/>
  <c r="P40" i="89"/>
  <c r="Q40" i="89"/>
  <c r="R40" i="89"/>
  <c r="S40" i="89"/>
  <c r="E41" i="89"/>
  <c r="F41" i="89"/>
  <c r="G41" i="89"/>
  <c r="H41" i="89"/>
  <c r="I41" i="89"/>
  <c r="J41" i="89"/>
  <c r="K41" i="89"/>
  <c r="L41" i="89"/>
  <c r="M41" i="89"/>
  <c r="N41" i="89"/>
  <c r="O41" i="89"/>
  <c r="P41" i="89"/>
  <c r="Q41" i="89"/>
  <c r="R41" i="89"/>
  <c r="S41" i="89"/>
  <c r="E42" i="89"/>
  <c r="F42" i="89"/>
  <c r="G42" i="89"/>
  <c r="H42" i="89"/>
  <c r="I42" i="89"/>
  <c r="J42" i="89"/>
  <c r="K42" i="89"/>
  <c r="L42" i="89"/>
  <c r="M42" i="89"/>
  <c r="N42" i="89"/>
  <c r="O42" i="89"/>
  <c r="P42" i="89"/>
  <c r="Q42" i="89"/>
  <c r="R42" i="89"/>
  <c r="S42" i="89"/>
  <c r="E43" i="89"/>
  <c r="F43" i="89"/>
  <c r="G43" i="89"/>
  <c r="H43" i="89"/>
  <c r="I43" i="89"/>
  <c r="J43" i="89"/>
  <c r="K43" i="89"/>
  <c r="L43" i="89"/>
  <c r="M43" i="89"/>
  <c r="N43" i="89"/>
  <c r="O43" i="89"/>
  <c r="P43" i="89"/>
  <c r="Q43" i="89"/>
  <c r="R43" i="89"/>
  <c r="S43" i="89"/>
  <c r="E44" i="89"/>
  <c r="F44" i="89"/>
  <c r="G44" i="89"/>
  <c r="H44" i="89"/>
  <c r="I44" i="89"/>
  <c r="J44" i="89"/>
  <c r="K44" i="89"/>
  <c r="L44" i="89"/>
  <c r="M44" i="89"/>
  <c r="N44" i="89"/>
  <c r="O44" i="89"/>
  <c r="P44" i="89"/>
  <c r="Q44" i="89"/>
  <c r="R44" i="89"/>
  <c r="S44" i="89"/>
  <c r="E45" i="89"/>
  <c r="F45" i="89"/>
  <c r="G45" i="89"/>
  <c r="H45" i="89"/>
  <c r="I45" i="89"/>
  <c r="J45" i="89"/>
  <c r="K45" i="89"/>
  <c r="L45" i="89"/>
  <c r="M45" i="89"/>
  <c r="N45" i="89"/>
  <c r="O45" i="89"/>
  <c r="P45" i="89"/>
  <c r="Q45" i="89"/>
  <c r="R45" i="89"/>
  <c r="S45" i="89"/>
  <c r="E46" i="89"/>
  <c r="F46" i="89"/>
  <c r="G46" i="89"/>
  <c r="H46" i="89"/>
  <c r="I46" i="89"/>
  <c r="J46" i="89"/>
  <c r="K46" i="89"/>
  <c r="L46" i="89"/>
  <c r="M46" i="89"/>
  <c r="N46" i="89"/>
  <c r="O46" i="89"/>
  <c r="P46" i="89"/>
  <c r="Q46" i="89"/>
  <c r="R46" i="89"/>
  <c r="S46" i="89"/>
  <c r="E47" i="89"/>
  <c r="F47" i="89"/>
  <c r="G47" i="89"/>
  <c r="H47" i="89"/>
  <c r="I47" i="89"/>
  <c r="J47" i="89"/>
  <c r="K47" i="89"/>
  <c r="L47" i="89"/>
  <c r="M47" i="89"/>
  <c r="N47" i="89"/>
  <c r="O47" i="89"/>
  <c r="P47" i="89"/>
  <c r="Q47" i="89"/>
  <c r="R47" i="89"/>
  <c r="S47" i="89"/>
  <c r="F6" i="89"/>
  <c r="G6" i="89"/>
  <c r="H6" i="89"/>
  <c r="I6" i="89"/>
  <c r="J6" i="89"/>
  <c r="K6" i="89"/>
  <c r="L6" i="89"/>
  <c r="M6" i="89"/>
  <c r="N6" i="89"/>
  <c r="O6" i="89"/>
  <c r="P6" i="89"/>
  <c r="Q6" i="89"/>
  <c r="R6" i="89"/>
  <c r="S6" i="89"/>
  <c r="F7" i="89"/>
  <c r="G7" i="89"/>
  <c r="H7" i="89"/>
  <c r="I7" i="89"/>
  <c r="J7" i="89"/>
  <c r="K7" i="89"/>
  <c r="L7" i="89"/>
  <c r="M7" i="89"/>
  <c r="N7" i="89"/>
  <c r="O7" i="89"/>
  <c r="P7" i="89"/>
  <c r="Q7" i="89"/>
  <c r="R7" i="89"/>
  <c r="S7" i="89"/>
  <c r="F8" i="89"/>
  <c r="G8" i="89"/>
  <c r="H8" i="89"/>
  <c r="I8" i="89"/>
  <c r="J8" i="89"/>
  <c r="K8" i="89"/>
  <c r="L8" i="89"/>
  <c r="M8" i="89"/>
  <c r="N8" i="89"/>
  <c r="O8" i="89"/>
  <c r="P8" i="89"/>
  <c r="Q8" i="89"/>
  <c r="R8" i="89"/>
  <c r="S8" i="89"/>
  <c r="F9" i="89"/>
  <c r="G9" i="89"/>
  <c r="H9" i="89"/>
  <c r="I9" i="89"/>
  <c r="J9" i="89"/>
  <c r="K9" i="89"/>
  <c r="L9" i="89"/>
  <c r="M9" i="89"/>
  <c r="N9" i="89"/>
  <c r="O9" i="89"/>
  <c r="P9" i="89"/>
  <c r="Q9" i="89"/>
  <c r="R9" i="89"/>
  <c r="S9" i="89"/>
  <c r="F10" i="89"/>
  <c r="G10" i="89"/>
  <c r="H10" i="89"/>
  <c r="I10" i="89"/>
  <c r="J10" i="89"/>
  <c r="K10" i="89"/>
  <c r="L10" i="89"/>
  <c r="M10" i="89"/>
  <c r="N10" i="89"/>
  <c r="O10" i="89"/>
  <c r="P10" i="89"/>
  <c r="Q10" i="89"/>
  <c r="R10" i="89"/>
  <c r="S10" i="89"/>
  <c r="F11" i="89"/>
  <c r="G11" i="89"/>
  <c r="H11" i="89"/>
  <c r="I11" i="89"/>
  <c r="J11" i="89"/>
  <c r="K11" i="89"/>
  <c r="L11" i="89"/>
  <c r="M11" i="89"/>
  <c r="N11" i="89"/>
  <c r="O11" i="89"/>
  <c r="P11" i="89"/>
  <c r="Q11" i="89"/>
  <c r="R11" i="89"/>
  <c r="S11" i="89"/>
  <c r="F12" i="89"/>
  <c r="G12" i="89"/>
  <c r="H12" i="89"/>
  <c r="I12" i="89"/>
  <c r="J12" i="89"/>
  <c r="K12" i="89"/>
  <c r="L12" i="89"/>
  <c r="M12" i="89"/>
  <c r="N12" i="89"/>
  <c r="O12" i="89"/>
  <c r="P12" i="89"/>
  <c r="Q12" i="89"/>
  <c r="R12" i="89"/>
  <c r="S12" i="89"/>
  <c r="F13" i="89"/>
  <c r="G13" i="89"/>
  <c r="H13" i="89"/>
  <c r="I13" i="89"/>
  <c r="J13" i="89"/>
  <c r="K13" i="89"/>
  <c r="L13" i="89"/>
  <c r="M13" i="89"/>
  <c r="N13" i="89"/>
  <c r="O13" i="89"/>
  <c r="P13" i="89"/>
  <c r="Q13" i="89"/>
  <c r="R13" i="89"/>
  <c r="S13" i="89"/>
  <c r="F14" i="89"/>
  <c r="G14" i="89"/>
  <c r="H14" i="89"/>
  <c r="I14" i="89"/>
  <c r="J14" i="89"/>
  <c r="K14" i="89"/>
  <c r="L14" i="89"/>
  <c r="M14" i="89"/>
  <c r="N14" i="89"/>
  <c r="O14" i="89"/>
  <c r="P14" i="89"/>
  <c r="Q14" i="89"/>
  <c r="R14" i="89"/>
  <c r="S14" i="89"/>
  <c r="F15" i="89"/>
  <c r="G15" i="89"/>
  <c r="H15" i="89"/>
  <c r="I15" i="89"/>
  <c r="J15" i="89"/>
  <c r="K15" i="89"/>
  <c r="L15" i="89"/>
  <c r="M15" i="89"/>
  <c r="N15" i="89"/>
  <c r="O15" i="89"/>
  <c r="P15" i="89"/>
  <c r="Q15" i="89"/>
  <c r="R15" i="89"/>
  <c r="S15" i="89"/>
  <c r="F16" i="89"/>
  <c r="G16" i="89"/>
  <c r="H16" i="89"/>
  <c r="I16" i="89"/>
  <c r="J16" i="89"/>
  <c r="K16" i="89"/>
  <c r="L16" i="89"/>
  <c r="M16" i="89"/>
  <c r="N16" i="89"/>
  <c r="O16" i="89"/>
  <c r="P16" i="89"/>
  <c r="Q16" i="89"/>
  <c r="R16" i="89"/>
  <c r="S16" i="89"/>
  <c r="F17" i="89"/>
  <c r="G17" i="89"/>
  <c r="H17" i="89"/>
  <c r="I17" i="89"/>
  <c r="J17" i="89"/>
  <c r="K17" i="89"/>
  <c r="L17" i="89"/>
  <c r="M17" i="89"/>
  <c r="N17" i="89"/>
  <c r="O17" i="89"/>
  <c r="P17" i="89"/>
  <c r="Q17" i="89"/>
  <c r="R17" i="89"/>
  <c r="S17" i="89"/>
  <c r="E7" i="89"/>
  <c r="E8" i="89"/>
  <c r="E9" i="89"/>
  <c r="E10" i="89"/>
  <c r="E11" i="89"/>
  <c r="E12" i="89"/>
  <c r="E13" i="89"/>
  <c r="E14" i="89"/>
  <c r="E15" i="89"/>
  <c r="E16" i="89"/>
  <c r="E17" i="89"/>
  <c r="W197" i="89"/>
  <c r="W6" i="89"/>
  <c r="W7" i="89"/>
  <c r="W8" i="89"/>
  <c r="W10" i="89"/>
  <c r="W12" i="89"/>
  <c r="W13" i="89"/>
  <c r="W14" i="89"/>
  <c r="W15" i="89"/>
  <c r="W16" i="89"/>
  <c r="W17" i="89"/>
  <c r="W18" i="89"/>
  <c r="W19" i="89"/>
  <c r="W20" i="89"/>
  <c r="W21" i="89"/>
  <c r="W22" i="89"/>
  <c r="W23" i="89"/>
  <c r="W24" i="89"/>
  <c r="W25" i="89"/>
  <c r="W26" i="89"/>
  <c r="W27" i="89"/>
  <c r="W28" i="89"/>
  <c r="W29" i="89"/>
  <c r="W30" i="89"/>
  <c r="W31" i="89"/>
  <c r="W32" i="89"/>
  <c r="W33" i="89"/>
  <c r="W34" i="89"/>
  <c r="W35" i="89"/>
  <c r="W36" i="89"/>
  <c r="W37" i="89"/>
  <c r="W38" i="89"/>
  <c r="W39" i="89"/>
  <c r="W40" i="89"/>
  <c r="W41" i="89"/>
  <c r="W42" i="89"/>
  <c r="W43" i="89"/>
  <c r="W44" i="89"/>
  <c r="W46" i="89"/>
  <c r="W47" i="89"/>
  <c r="W48" i="89"/>
  <c r="W49" i="89"/>
  <c r="W50" i="89"/>
  <c r="W51" i="89"/>
  <c r="W52" i="89"/>
  <c r="W54" i="89"/>
  <c r="W55" i="89"/>
  <c r="W56" i="89"/>
  <c r="W57" i="89"/>
  <c r="W58" i="89"/>
  <c r="W59" i="89"/>
  <c r="W60" i="89"/>
  <c r="W61" i="89"/>
  <c r="W62" i="89"/>
  <c r="W63" i="89"/>
  <c r="W64" i="89"/>
  <c r="W65" i="89"/>
  <c r="W66" i="89"/>
  <c r="W67" i="89"/>
  <c r="W68" i="89"/>
  <c r="W69" i="89"/>
  <c r="W70" i="89"/>
  <c r="W71" i="89"/>
  <c r="W73" i="89"/>
  <c r="W74" i="89"/>
  <c r="W75" i="89"/>
  <c r="W76" i="89"/>
  <c r="W77" i="89"/>
  <c r="W78" i="89"/>
  <c r="W79" i="89"/>
  <c r="W80" i="89"/>
  <c r="W81" i="89"/>
  <c r="W82" i="89"/>
  <c r="W83" i="89"/>
  <c r="W84" i="89"/>
  <c r="W85" i="89"/>
  <c r="W86" i="89"/>
  <c r="W87" i="89"/>
  <c r="W88" i="89"/>
  <c r="W89" i="89"/>
  <c r="W90" i="89"/>
  <c r="W91" i="89"/>
  <c r="W92" i="89"/>
  <c r="W93" i="89"/>
  <c r="W94" i="89"/>
  <c r="W95" i="89"/>
  <c r="W96" i="89"/>
  <c r="W97" i="89"/>
  <c r="W98" i="89"/>
  <c r="W99" i="89"/>
  <c r="W101" i="89"/>
  <c r="W102" i="89"/>
  <c r="W103" i="89"/>
  <c r="W105" i="89"/>
  <c r="W106" i="89"/>
  <c r="W107" i="89"/>
  <c r="W108" i="89"/>
  <c r="W109" i="89"/>
  <c r="W110" i="89"/>
  <c r="W111" i="89"/>
  <c r="W112" i="89"/>
  <c r="W113" i="89"/>
  <c r="W114" i="89"/>
  <c r="W115" i="89"/>
  <c r="W116" i="89"/>
  <c r="W117" i="89"/>
  <c r="W118" i="89"/>
  <c r="W120" i="89"/>
  <c r="W121" i="89"/>
  <c r="W123" i="89"/>
  <c r="W124" i="89"/>
  <c r="W125" i="89"/>
  <c r="W126" i="89"/>
  <c r="W128" i="89"/>
  <c r="W129" i="89"/>
  <c r="W130" i="89"/>
  <c r="W131" i="89"/>
  <c r="W132" i="89"/>
  <c r="W133" i="89"/>
  <c r="W134" i="89"/>
  <c r="W135" i="89"/>
  <c r="W136" i="89"/>
  <c r="W137" i="89"/>
  <c r="W138" i="89"/>
  <c r="W139" i="89"/>
  <c r="W140" i="89"/>
  <c r="W141" i="89"/>
  <c r="W142" i="89"/>
  <c r="W143" i="89"/>
  <c r="W144" i="89"/>
  <c r="W145" i="89"/>
  <c r="W146" i="89"/>
  <c r="W147" i="89"/>
  <c r="W148" i="89"/>
  <c r="W150" i="89"/>
  <c r="W151" i="89"/>
  <c r="W152" i="89"/>
  <c r="W153" i="89"/>
  <c r="W154" i="89"/>
  <c r="W155" i="89"/>
  <c r="W156" i="89"/>
  <c r="W157" i="89"/>
  <c r="W158" i="89"/>
  <c r="W159" i="89"/>
  <c r="W160" i="89"/>
  <c r="W161" i="89"/>
  <c r="W162" i="89"/>
  <c r="W164" i="89"/>
  <c r="W165" i="89"/>
  <c r="W166" i="89"/>
  <c r="W167" i="89"/>
  <c r="W169" i="89"/>
  <c r="W170" i="89"/>
  <c r="W171" i="89"/>
  <c r="W172" i="89"/>
  <c r="W173" i="89"/>
  <c r="W174" i="89"/>
  <c r="W175" i="89"/>
  <c r="W178" i="89"/>
  <c r="W179" i="89"/>
  <c r="W181" i="89"/>
  <c r="W182" i="89"/>
  <c r="W185" i="89"/>
  <c r="W186" i="89"/>
  <c r="W187" i="89"/>
  <c r="W188" i="89"/>
  <c r="W189" i="89"/>
  <c r="W190" i="89"/>
  <c r="W191" i="89"/>
  <c r="W192" i="89"/>
  <c r="W193" i="89"/>
  <c r="W194" i="89"/>
  <c r="W195" i="89"/>
  <c r="W196" i="89"/>
  <c r="W184" i="89"/>
  <c r="W183" i="89"/>
  <c r="W180" i="89"/>
  <c r="W177" i="89"/>
  <c r="W176" i="89"/>
  <c r="W168" i="89"/>
  <c r="W163" i="89"/>
  <c r="W149" i="89"/>
  <c r="W127" i="89"/>
  <c r="W122" i="89"/>
  <c r="W119" i="89"/>
  <c r="W104" i="89"/>
  <c r="W100" i="89"/>
  <c r="W72" i="89"/>
  <c r="W53" i="89"/>
  <c r="W45" i="89"/>
  <c r="W11" i="89"/>
  <c r="W9" i="89"/>
  <c r="T4" i="89"/>
  <c r="S4" i="89"/>
  <c r="R4" i="89"/>
  <c r="Q4" i="89"/>
  <c r="P4" i="89"/>
  <c r="O4" i="89"/>
  <c r="N4" i="89"/>
  <c r="M4" i="89"/>
  <c r="L4" i="89"/>
  <c r="K4" i="89"/>
  <c r="J4" i="89"/>
  <c r="I4" i="89"/>
  <c r="H4" i="89"/>
  <c r="G4" i="89"/>
  <c r="F4" i="89"/>
  <c r="E4" i="89"/>
  <c r="T3" i="89"/>
  <c r="S3" i="89"/>
  <c r="R3" i="89"/>
  <c r="Q3" i="89"/>
  <c r="P3" i="89"/>
  <c r="O3" i="89"/>
  <c r="N3" i="89"/>
  <c r="M3" i="89"/>
  <c r="L3" i="89"/>
  <c r="K3" i="89"/>
  <c r="J3" i="89"/>
  <c r="I3" i="89"/>
  <c r="H3" i="89"/>
  <c r="G3" i="89"/>
  <c r="F3" i="89"/>
  <c r="E3" i="89"/>
  <c r="F4" i="78"/>
  <c r="G4" i="78"/>
  <c r="H4" i="78"/>
  <c r="I4" i="78"/>
  <c r="J4" i="78"/>
  <c r="K4" i="78"/>
  <c r="L4" i="78"/>
  <c r="M4" i="78"/>
  <c r="N4" i="78"/>
  <c r="O4" i="78"/>
  <c r="P4" i="78"/>
  <c r="Q4" i="78"/>
  <c r="R4" i="78"/>
  <c r="S4" i="78"/>
  <c r="T4" i="78"/>
  <c r="E4" i="78"/>
  <c r="F4" i="73"/>
  <c r="G4" i="73"/>
  <c r="H4" i="73"/>
  <c r="I4" i="73"/>
  <c r="J4" i="73"/>
  <c r="K4" i="73"/>
  <c r="L4" i="73"/>
  <c r="M4" i="73"/>
  <c r="N4" i="73"/>
  <c r="O4" i="73"/>
  <c r="P4" i="73"/>
  <c r="Q4" i="73"/>
  <c r="R4" i="73"/>
  <c r="S4" i="73"/>
  <c r="T4" i="73"/>
  <c r="E4" i="73"/>
  <c r="X197" i="87"/>
  <c r="Y197" i="87"/>
  <c r="W197" i="87"/>
  <c r="Z197" i="87"/>
  <c r="X6" i="87"/>
  <c r="Y6" i="87"/>
  <c r="W6" i="87"/>
  <c r="Z6" i="87"/>
  <c r="X7" i="87"/>
  <c r="Y7" i="87"/>
  <c r="W7" i="87"/>
  <c r="Z7" i="87"/>
  <c r="X8" i="87"/>
  <c r="Y8" i="87"/>
  <c r="W8" i="87"/>
  <c r="Z8" i="87"/>
  <c r="X9" i="87"/>
  <c r="Y9" i="87"/>
  <c r="W9" i="87"/>
  <c r="Z9" i="87"/>
  <c r="X10" i="87"/>
  <c r="Y10" i="87"/>
  <c r="W10" i="87"/>
  <c r="Z10" i="87"/>
  <c r="X11" i="87"/>
  <c r="Y11" i="87"/>
  <c r="W11" i="87"/>
  <c r="Z11" i="87"/>
  <c r="X12" i="87"/>
  <c r="Y12" i="87"/>
  <c r="W12" i="87"/>
  <c r="Z12" i="87"/>
  <c r="X13" i="87"/>
  <c r="Y13" i="87"/>
  <c r="W13" i="87"/>
  <c r="Z13" i="87"/>
  <c r="X14" i="87"/>
  <c r="Y14" i="87"/>
  <c r="W14" i="87"/>
  <c r="Z14" i="87"/>
  <c r="X15" i="87"/>
  <c r="Y15" i="87"/>
  <c r="W15" i="87"/>
  <c r="Z15" i="87"/>
  <c r="X16" i="87"/>
  <c r="Y16" i="87"/>
  <c r="W16" i="87"/>
  <c r="Z16" i="87"/>
  <c r="X17" i="87"/>
  <c r="Y17" i="87"/>
  <c r="W17" i="87"/>
  <c r="Z17" i="87"/>
  <c r="X18" i="87"/>
  <c r="Y18" i="87"/>
  <c r="W18" i="87"/>
  <c r="Z18" i="87"/>
  <c r="X19" i="87"/>
  <c r="Y19" i="87"/>
  <c r="W19" i="87"/>
  <c r="Z19" i="87"/>
  <c r="X20" i="87"/>
  <c r="Y20" i="87"/>
  <c r="W20" i="87"/>
  <c r="Z20" i="87"/>
  <c r="X21" i="87"/>
  <c r="Y21" i="87"/>
  <c r="W21" i="87"/>
  <c r="Z21" i="87"/>
  <c r="X22" i="87"/>
  <c r="Y22" i="87"/>
  <c r="W22" i="87"/>
  <c r="Z22" i="87"/>
  <c r="X23" i="87"/>
  <c r="Y23" i="87"/>
  <c r="W23" i="87"/>
  <c r="Z23" i="87"/>
  <c r="X24" i="87"/>
  <c r="Y24" i="87"/>
  <c r="W24" i="87"/>
  <c r="Z24" i="87"/>
  <c r="X25" i="87"/>
  <c r="Y25" i="87"/>
  <c r="W25" i="87"/>
  <c r="Z25" i="87"/>
  <c r="X26" i="87"/>
  <c r="Y26" i="87"/>
  <c r="W26" i="87"/>
  <c r="Z26" i="87"/>
  <c r="X27" i="87"/>
  <c r="Y27" i="87"/>
  <c r="W27" i="87"/>
  <c r="Z27" i="87"/>
  <c r="X28" i="87"/>
  <c r="Y28" i="87"/>
  <c r="W28" i="87"/>
  <c r="Z28" i="87"/>
  <c r="X29" i="87"/>
  <c r="Y29" i="87"/>
  <c r="W29" i="87"/>
  <c r="Z29" i="87"/>
  <c r="X30" i="87"/>
  <c r="Y30" i="87"/>
  <c r="W30" i="87"/>
  <c r="Z30" i="87"/>
  <c r="X31" i="87"/>
  <c r="Y31" i="87"/>
  <c r="W31" i="87"/>
  <c r="Z31" i="87"/>
  <c r="X32" i="87"/>
  <c r="Y32" i="87"/>
  <c r="W32" i="87"/>
  <c r="Z32" i="87"/>
  <c r="X33" i="87"/>
  <c r="Y33" i="87"/>
  <c r="W33" i="87"/>
  <c r="Z33" i="87"/>
  <c r="X34" i="87"/>
  <c r="Y34" i="87"/>
  <c r="W34" i="87"/>
  <c r="Z34" i="87"/>
  <c r="X35" i="87"/>
  <c r="Y35" i="87"/>
  <c r="W35" i="87"/>
  <c r="Z35" i="87"/>
  <c r="X36" i="87"/>
  <c r="Y36" i="87"/>
  <c r="W36" i="87"/>
  <c r="Z36" i="87"/>
  <c r="X37" i="87"/>
  <c r="Y37" i="87"/>
  <c r="W37" i="87"/>
  <c r="Z37" i="87"/>
  <c r="X38" i="87"/>
  <c r="Y38" i="87"/>
  <c r="W38" i="87"/>
  <c r="Z38" i="87"/>
  <c r="X39" i="87"/>
  <c r="Y39" i="87"/>
  <c r="W39" i="87"/>
  <c r="Z39" i="87"/>
  <c r="X40" i="87"/>
  <c r="Y40" i="87"/>
  <c r="W40" i="87"/>
  <c r="Z40" i="87"/>
  <c r="X41" i="87"/>
  <c r="Y41" i="87"/>
  <c r="W41" i="87"/>
  <c r="Z41" i="87"/>
  <c r="X42" i="87"/>
  <c r="Y42" i="87"/>
  <c r="W42" i="87"/>
  <c r="Z42" i="87"/>
  <c r="X43" i="87"/>
  <c r="Y43" i="87"/>
  <c r="W43" i="87"/>
  <c r="Z43" i="87"/>
  <c r="X44" i="87"/>
  <c r="Y44" i="87"/>
  <c r="W44" i="87"/>
  <c r="Z44" i="87"/>
  <c r="X45" i="87"/>
  <c r="Y45" i="87"/>
  <c r="W45" i="87"/>
  <c r="Z45" i="87"/>
  <c r="X46" i="87"/>
  <c r="Y46" i="87"/>
  <c r="W46" i="87"/>
  <c r="Z46" i="87"/>
  <c r="X47" i="87"/>
  <c r="Y47" i="87"/>
  <c r="W47" i="87"/>
  <c r="Z47" i="87"/>
  <c r="X48" i="87"/>
  <c r="Y48" i="87"/>
  <c r="W48" i="87"/>
  <c r="Z48" i="87"/>
  <c r="X49" i="87"/>
  <c r="Y49" i="87"/>
  <c r="W49" i="87"/>
  <c r="Z49" i="87"/>
  <c r="X50" i="87"/>
  <c r="Y50" i="87"/>
  <c r="W50" i="87"/>
  <c r="Z50" i="87"/>
  <c r="X51" i="87"/>
  <c r="Y51" i="87"/>
  <c r="W51" i="87"/>
  <c r="Z51" i="87"/>
  <c r="X52" i="87"/>
  <c r="Y52" i="87"/>
  <c r="W52" i="87"/>
  <c r="Z52" i="87"/>
  <c r="X53" i="87"/>
  <c r="Y53" i="87"/>
  <c r="W53" i="87"/>
  <c r="Z53" i="87"/>
  <c r="X54" i="87"/>
  <c r="Y54" i="87"/>
  <c r="W54" i="87"/>
  <c r="Z54" i="87"/>
  <c r="X55" i="87"/>
  <c r="Y55" i="87"/>
  <c r="W55" i="87"/>
  <c r="Z55" i="87"/>
  <c r="X56" i="87"/>
  <c r="Y56" i="87"/>
  <c r="W56" i="87"/>
  <c r="Z56" i="87"/>
  <c r="X57" i="87"/>
  <c r="Y57" i="87"/>
  <c r="W57" i="87"/>
  <c r="Z57" i="87"/>
  <c r="X58" i="87"/>
  <c r="Y58" i="87"/>
  <c r="W58" i="87"/>
  <c r="Z58" i="87"/>
  <c r="X59" i="87"/>
  <c r="Y59" i="87"/>
  <c r="W59" i="87"/>
  <c r="Z59" i="87"/>
  <c r="X60" i="87"/>
  <c r="Y60" i="87"/>
  <c r="W60" i="87"/>
  <c r="Z60" i="87"/>
  <c r="X61" i="87"/>
  <c r="Y61" i="87"/>
  <c r="W61" i="87"/>
  <c r="Z61" i="87"/>
  <c r="X62" i="87"/>
  <c r="Y62" i="87"/>
  <c r="W62" i="87"/>
  <c r="Z62" i="87"/>
  <c r="X63" i="87"/>
  <c r="Y63" i="87"/>
  <c r="W63" i="87"/>
  <c r="Z63" i="87"/>
  <c r="X64" i="87"/>
  <c r="Y64" i="87"/>
  <c r="W64" i="87"/>
  <c r="Z64" i="87"/>
  <c r="X65" i="87"/>
  <c r="Y65" i="87"/>
  <c r="W65" i="87"/>
  <c r="Z65" i="87"/>
  <c r="X66" i="87"/>
  <c r="Y66" i="87"/>
  <c r="W66" i="87"/>
  <c r="Z66" i="87"/>
  <c r="X67" i="87"/>
  <c r="Y67" i="87"/>
  <c r="W67" i="87"/>
  <c r="Z67" i="87"/>
  <c r="X68" i="87"/>
  <c r="Y68" i="87"/>
  <c r="W68" i="87"/>
  <c r="Z68" i="87"/>
  <c r="X69" i="87"/>
  <c r="Y69" i="87"/>
  <c r="W69" i="87"/>
  <c r="Z69" i="87"/>
  <c r="X70" i="87"/>
  <c r="Y70" i="87"/>
  <c r="W70" i="87"/>
  <c r="Z70" i="87"/>
  <c r="X71" i="87"/>
  <c r="Y71" i="87"/>
  <c r="W71" i="87"/>
  <c r="Z71" i="87"/>
  <c r="X72" i="87"/>
  <c r="Y72" i="87"/>
  <c r="W72" i="87"/>
  <c r="Z72" i="87"/>
  <c r="X73" i="87"/>
  <c r="Y73" i="87"/>
  <c r="W73" i="87"/>
  <c r="Z73" i="87"/>
  <c r="X74" i="87"/>
  <c r="Y74" i="87"/>
  <c r="W74" i="87"/>
  <c r="Z74" i="87"/>
  <c r="X75" i="87"/>
  <c r="Y75" i="87"/>
  <c r="W75" i="87"/>
  <c r="Z75" i="87"/>
  <c r="X76" i="87"/>
  <c r="Y76" i="87"/>
  <c r="W76" i="87"/>
  <c r="Z76" i="87"/>
  <c r="X77" i="87"/>
  <c r="Y77" i="87"/>
  <c r="W77" i="87"/>
  <c r="Z77" i="87"/>
  <c r="X78" i="87"/>
  <c r="Y78" i="87"/>
  <c r="W78" i="87"/>
  <c r="Z78" i="87"/>
  <c r="X79" i="87"/>
  <c r="Y79" i="87"/>
  <c r="W79" i="87"/>
  <c r="Z79" i="87"/>
  <c r="X80" i="87"/>
  <c r="Y80" i="87"/>
  <c r="W80" i="87"/>
  <c r="Z80" i="87"/>
  <c r="X81" i="87"/>
  <c r="Y81" i="87"/>
  <c r="W81" i="87"/>
  <c r="Z81" i="87"/>
  <c r="X82" i="87"/>
  <c r="Y82" i="87"/>
  <c r="W82" i="87"/>
  <c r="Z82" i="87"/>
  <c r="X83" i="87"/>
  <c r="Y83" i="87"/>
  <c r="W83" i="87"/>
  <c r="Z83" i="87"/>
  <c r="X84" i="87"/>
  <c r="Y84" i="87"/>
  <c r="Z84" i="87"/>
  <c r="X85" i="87"/>
  <c r="Y85" i="87"/>
  <c r="W85" i="87"/>
  <c r="Z85" i="87"/>
  <c r="X86" i="87"/>
  <c r="Y86" i="87"/>
  <c r="W86" i="87"/>
  <c r="Z86" i="87"/>
  <c r="X87" i="87"/>
  <c r="Y87" i="87"/>
  <c r="W87" i="87"/>
  <c r="Z87" i="87"/>
  <c r="X88" i="87"/>
  <c r="Y88" i="87"/>
  <c r="W88" i="87"/>
  <c r="Z88" i="87"/>
  <c r="X89" i="87"/>
  <c r="Y89" i="87"/>
  <c r="W89" i="87"/>
  <c r="Z89" i="87"/>
  <c r="X90" i="87"/>
  <c r="Y90" i="87"/>
  <c r="W90" i="87"/>
  <c r="Z90" i="87"/>
  <c r="X91" i="87"/>
  <c r="Y91" i="87"/>
  <c r="W91" i="87"/>
  <c r="Z91" i="87"/>
  <c r="X92" i="87"/>
  <c r="Y92" i="87"/>
  <c r="W92" i="87"/>
  <c r="Z92" i="87"/>
  <c r="X93" i="87"/>
  <c r="Y93" i="87"/>
  <c r="Z93" i="87"/>
  <c r="X94" i="87"/>
  <c r="Y94" i="87"/>
  <c r="Z94" i="87"/>
  <c r="X95" i="87"/>
  <c r="Y95" i="87"/>
  <c r="W95" i="87"/>
  <c r="Z95" i="87"/>
  <c r="X96" i="87"/>
  <c r="Y96" i="87"/>
  <c r="W96" i="87"/>
  <c r="Z96" i="87"/>
  <c r="X97" i="87"/>
  <c r="Y97" i="87"/>
  <c r="W97" i="87"/>
  <c r="Z97" i="87"/>
  <c r="X98" i="87"/>
  <c r="Y98" i="87"/>
  <c r="W98" i="87"/>
  <c r="Z98" i="87"/>
  <c r="X99" i="87"/>
  <c r="Y99" i="87"/>
  <c r="W99" i="87"/>
  <c r="Z99" i="87"/>
  <c r="X100" i="87"/>
  <c r="Y100" i="87"/>
  <c r="W100" i="87"/>
  <c r="Z100" i="87"/>
  <c r="X101" i="87"/>
  <c r="Y101" i="87"/>
  <c r="W101" i="87"/>
  <c r="Z101" i="87"/>
  <c r="X102" i="87"/>
  <c r="Y102" i="87"/>
  <c r="W102" i="87"/>
  <c r="Z102" i="87"/>
  <c r="X103" i="87"/>
  <c r="Y103" i="87"/>
  <c r="W103" i="87"/>
  <c r="Z103" i="87"/>
  <c r="X104" i="87"/>
  <c r="Y104" i="87"/>
  <c r="W104" i="87"/>
  <c r="Z104" i="87"/>
  <c r="X105" i="87"/>
  <c r="Y105" i="87"/>
  <c r="W105" i="87"/>
  <c r="Z105" i="87"/>
  <c r="X106" i="87"/>
  <c r="Y106" i="87"/>
  <c r="W106" i="87"/>
  <c r="Z106" i="87"/>
  <c r="X107" i="87"/>
  <c r="Y107" i="87"/>
  <c r="W107" i="87"/>
  <c r="Z107" i="87"/>
  <c r="X108" i="87"/>
  <c r="Y108" i="87"/>
  <c r="W108" i="87"/>
  <c r="Z108" i="87"/>
  <c r="X109" i="87"/>
  <c r="Y109" i="87"/>
  <c r="W109" i="87"/>
  <c r="Z109" i="87"/>
  <c r="X110" i="87"/>
  <c r="Y110" i="87"/>
  <c r="W110" i="87"/>
  <c r="Z110" i="87"/>
  <c r="X111" i="87"/>
  <c r="Y111" i="87"/>
  <c r="W111" i="87"/>
  <c r="Z111" i="87"/>
  <c r="X112" i="87"/>
  <c r="Y112" i="87"/>
  <c r="W112" i="87"/>
  <c r="Z112" i="87"/>
  <c r="X113" i="87"/>
  <c r="Y113" i="87"/>
  <c r="W113" i="87"/>
  <c r="Z113" i="87"/>
  <c r="X114" i="87"/>
  <c r="Y114" i="87"/>
  <c r="W114" i="87"/>
  <c r="Z114" i="87"/>
  <c r="X115" i="87"/>
  <c r="Y115" i="87"/>
  <c r="W115" i="87"/>
  <c r="Z115" i="87"/>
  <c r="X116" i="87"/>
  <c r="Y116" i="87"/>
  <c r="W116" i="87"/>
  <c r="Z116" i="87"/>
  <c r="X117" i="87"/>
  <c r="Y117" i="87"/>
  <c r="W117" i="87"/>
  <c r="Z117" i="87"/>
  <c r="X118" i="87"/>
  <c r="Y118" i="87"/>
  <c r="W118" i="87"/>
  <c r="Z118" i="87"/>
  <c r="X119" i="87"/>
  <c r="Y119" i="87"/>
  <c r="W119" i="87"/>
  <c r="Z119" i="87"/>
  <c r="X120" i="87"/>
  <c r="Y120" i="87"/>
  <c r="W120" i="87"/>
  <c r="Z120" i="87"/>
  <c r="X121" i="87"/>
  <c r="Y121" i="87"/>
  <c r="W121" i="87"/>
  <c r="Z121" i="87"/>
  <c r="X122" i="87"/>
  <c r="Y122" i="87"/>
  <c r="W122" i="87"/>
  <c r="Z122" i="87"/>
  <c r="X123" i="87"/>
  <c r="Y123" i="87"/>
  <c r="W123" i="87"/>
  <c r="Z123" i="87"/>
  <c r="X124" i="87"/>
  <c r="Y124" i="87"/>
  <c r="W124" i="87"/>
  <c r="Z124" i="87"/>
  <c r="X125" i="87"/>
  <c r="Y125" i="87"/>
  <c r="W125" i="87"/>
  <c r="Z125" i="87"/>
  <c r="X126" i="87"/>
  <c r="Y126" i="87"/>
  <c r="W126" i="87"/>
  <c r="Z126" i="87"/>
  <c r="X127" i="87"/>
  <c r="Y127" i="87"/>
  <c r="Z127" i="87"/>
  <c r="X128" i="87"/>
  <c r="Y128" i="87"/>
  <c r="W128" i="87"/>
  <c r="Z128" i="87"/>
  <c r="X129" i="87"/>
  <c r="Y129" i="87"/>
  <c r="W129" i="87"/>
  <c r="Z129" i="87"/>
  <c r="X130" i="87"/>
  <c r="Y130" i="87"/>
  <c r="W130" i="87"/>
  <c r="Z130" i="87"/>
  <c r="X131" i="87"/>
  <c r="Y131" i="87"/>
  <c r="W131" i="87"/>
  <c r="Z131" i="87"/>
  <c r="X132" i="87"/>
  <c r="Y132" i="87"/>
  <c r="W132" i="87"/>
  <c r="Z132" i="87"/>
  <c r="X133" i="87"/>
  <c r="Y133" i="87"/>
  <c r="W133" i="87"/>
  <c r="Z133" i="87"/>
  <c r="X134" i="87"/>
  <c r="Y134" i="87"/>
  <c r="W134" i="87"/>
  <c r="Z134" i="87"/>
  <c r="X135" i="87"/>
  <c r="Y135" i="87"/>
  <c r="W135" i="87"/>
  <c r="Z135" i="87"/>
  <c r="X136" i="87"/>
  <c r="Y136" i="87"/>
  <c r="W136" i="87"/>
  <c r="Z136" i="87"/>
  <c r="X137" i="87"/>
  <c r="Y137" i="87"/>
  <c r="Z137" i="87"/>
  <c r="X138" i="87"/>
  <c r="Y138" i="87"/>
  <c r="W138" i="87"/>
  <c r="Z138" i="87"/>
  <c r="X139" i="87"/>
  <c r="Y139" i="87"/>
  <c r="Z139" i="87"/>
  <c r="X140" i="87"/>
  <c r="Y140" i="87"/>
  <c r="W140" i="87"/>
  <c r="Z140" i="87"/>
  <c r="X141" i="87"/>
  <c r="Y141" i="87"/>
  <c r="W141" i="87"/>
  <c r="Z141" i="87"/>
  <c r="X142" i="87"/>
  <c r="Y142" i="87"/>
  <c r="W142" i="87"/>
  <c r="Z142" i="87"/>
  <c r="X143" i="87"/>
  <c r="Y143" i="87"/>
  <c r="W143" i="87"/>
  <c r="Z143" i="87"/>
  <c r="X144" i="87"/>
  <c r="Y144" i="87"/>
  <c r="W144" i="87"/>
  <c r="Z144" i="87"/>
  <c r="X145" i="87"/>
  <c r="Y145" i="87"/>
  <c r="W145" i="87"/>
  <c r="Z145" i="87"/>
  <c r="X146" i="87"/>
  <c r="Y146" i="87"/>
  <c r="W146" i="87"/>
  <c r="Z146" i="87"/>
  <c r="X147" i="87"/>
  <c r="Y147" i="87"/>
  <c r="W147" i="87"/>
  <c r="Z147" i="87"/>
  <c r="X148" i="87"/>
  <c r="Y148" i="87"/>
  <c r="W148" i="87"/>
  <c r="Z148" i="87"/>
  <c r="X149" i="87"/>
  <c r="Y149" i="87"/>
  <c r="Z149" i="87"/>
  <c r="X150" i="87"/>
  <c r="Y150" i="87"/>
  <c r="W150" i="87"/>
  <c r="Z150" i="87"/>
  <c r="X151" i="87"/>
  <c r="Y151" i="87"/>
  <c r="Z151" i="87"/>
  <c r="X152" i="87"/>
  <c r="Y152" i="87"/>
  <c r="W152" i="87"/>
  <c r="Z152" i="87"/>
  <c r="X153" i="87"/>
  <c r="Y153" i="87"/>
  <c r="W153" i="87"/>
  <c r="Z153" i="87"/>
  <c r="X154" i="87"/>
  <c r="Y154" i="87"/>
  <c r="W154" i="87"/>
  <c r="Z154" i="87"/>
  <c r="X155" i="87"/>
  <c r="Y155" i="87"/>
  <c r="W155" i="87"/>
  <c r="Z155" i="87"/>
  <c r="X156" i="87"/>
  <c r="Y156" i="87"/>
  <c r="W156" i="87"/>
  <c r="Z156" i="87"/>
  <c r="X157" i="87"/>
  <c r="Y157" i="87"/>
  <c r="W157" i="87"/>
  <c r="Z157" i="87"/>
  <c r="X158" i="87"/>
  <c r="Y158" i="87"/>
  <c r="W158" i="87"/>
  <c r="Z158" i="87"/>
  <c r="X159" i="87"/>
  <c r="Y159" i="87"/>
  <c r="W159" i="87"/>
  <c r="Z159" i="87"/>
  <c r="X160" i="87"/>
  <c r="Y160" i="87"/>
  <c r="W160" i="87"/>
  <c r="Z160" i="87"/>
  <c r="X161" i="87"/>
  <c r="Y161" i="87"/>
  <c r="W161" i="87"/>
  <c r="Z161" i="87"/>
  <c r="X162" i="87"/>
  <c r="Y162" i="87"/>
  <c r="W162" i="87"/>
  <c r="Z162" i="87"/>
  <c r="X163" i="87"/>
  <c r="Y163" i="87"/>
  <c r="W163" i="87"/>
  <c r="Z163" i="87"/>
  <c r="X164" i="87"/>
  <c r="Y164" i="87"/>
  <c r="W164" i="87"/>
  <c r="Z164" i="87"/>
  <c r="X165" i="87"/>
  <c r="Y165" i="87"/>
  <c r="W165" i="87"/>
  <c r="Z165" i="87"/>
  <c r="X166" i="87"/>
  <c r="Y166" i="87"/>
  <c r="W166" i="87"/>
  <c r="Z166" i="87"/>
  <c r="X167" i="87"/>
  <c r="Y167" i="87"/>
  <c r="W167" i="87"/>
  <c r="Z167" i="87"/>
  <c r="X168" i="87"/>
  <c r="Y168" i="87"/>
  <c r="W168" i="87"/>
  <c r="Z168" i="87"/>
  <c r="X169" i="87"/>
  <c r="Y169" i="87"/>
  <c r="W169" i="87"/>
  <c r="Z169" i="87"/>
  <c r="X170" i="87"/>
  <c r="Y170" i="87"/>
  <c r="W170" i="87"/>
  <c r="Z170" i="87"/>
  <c r="X171" i="87"/>
  <c r="Y171" i="87"/>
  <c r="W171" i="87"/>
  <c r="Z171" i="87"/>
  <c r="X172" i="87"/>
  <c r="Y172" i="87"/>
  <c r="W172" i="87"/>
  <c r="Z172" i="87"/>
  <c r="X173" i="87"/>
  <c r="Y173" i="87"/>
  <c r="W173" i="87"/>
  <c r="Z173" i="87"/>
  <c r="X174" i="87"/>
  <c r="Y174" i="87"/>
  <c r="W174" i="87"/>
  <c r="Z174" i="87"/>
  <c r="X175" i="87"/>
  <c r="Y175" i="87"/>
  <c r="W175" i="87"/>
  <c r="Z175" i="87"/>
  <c r="X176" i="87"/>
  <c r="Y176" i="87"/>
  <c r="W176" i="87"/>
  <c r="Z176" i="87"/>
  <c r="X177" i="87"/>
  <c r="Y177" i="87"/>
  <c r="Z177" i="87"/>
  <c r="X178" i="87"/>
  <c r="Y178" i="87"/>
  <c r="W178" i="87"/>
  <c r="Z178" i="87"/>
  <c r="X179" i="87"/>
  <c r="Y179" i="87"/>
  <c r="W179" i="87"/>
  <c r="Z179" i="87"/>
  <c r="X180" i="87"/>
  <c r="Y180" i="87"/>
  <c r="W180" i="87"/>
  <c r="Z180" i="87"/>
  <c r="X181" i="87"/>
  <c r="Y181" i="87"/>
  <c r="W181" i="87"/>
  <c r="Z181" i="87"/>
  <c r="X182" i="87"/>
  <c r="Y182" i="87"/>
  <c r="W182" i="87"/>
  <c r="Z182" i="87"/>
  <c r="X183" i="87"/>
  <c r="Y183" i="87"/>
  <c r="Z183" i="87"/>
  <c r="X184" i="87"/>
  <c r="Y184" i="87"/>
  <c r="Z184" i="87"/>
  <c r="X185" i="87"/>
  <c r="Y185" i="87"/>
  <c r="W185" i="87"/>
  <c r="Z185" i="87"/>
  <c r="X186" i="87"/>
  <c r="Y186" i="87"/>
  <c r="W186" i="87"/>
  <c r="Z186" i="87"/>
  <c r="X187" i="87"/>
  <c r="Y187" i="87"/>
  <c r="W187" i="87"/>
  <c r="Z187" i="87"/>
  <c r="X188" i="87"/>
  <c r="Y188" i="87"/>
  <c r="W188" i="87"/>
  <c r="Z188" i="87"/>
  <c r="X189" i="87"/>
  <c r="Y189" i="87"/>
  <c r="W189" i="87"/>
  <c r="Z189" i="87"/>
  <c r="X190" i="87"/>
  <c r="Y190" i="87"/>
  <c r="W190" i="87"/>
  <c r="Z190" i="87"/>
  <c r="X191" i="87"/>
  <c r="Y191" i="87"/>
  <c r="W191" i="87"/>
  <c r="Z191" i="87"/>
  <c r="X192" i="87"/>
  <c r="Y192" i="87"/>
  <c r="W192" i="87"/>
  <c r="Z192" i="87"/>
  <c r="X193" i="87"/>
  <c r="Y193" i="87"/>
  <c r="W193" i="87"/>
  <c r="Z193" i="87"/>
  <c r="X194" i="87"/>
  <c r="Y194" i="87"/>
  <c r="W194" i="87"/>
  <c r="Z194" i="87"/>
  <c r="X195" i="87"/>
  <c r="Y195" i="87"/>
  <c r="W195" i="87"/>
  <c r="Z195" i="87"/>
  <c r="X196" i="87"/>
  <c r="Y196" i="87"/>
  <c r="W196" i="87"/>
  <c r="Z196" i="87"/>
  <c r="AA197" i="87"/>
  <c r="V197" i="87"/>
  <c r="AA196" i="87"/>
  <c r="V196" i="87"/>
  <c r="AA195" i="87"/>
  <c r="V195" i="87"/>
  <c r="AA194" i="87"/>
  <c r="V194" i="87"/>
  <c r="AA193" i="87"/>
  <c r="V193" i="87"/>
  <c r="AA192" i="87"/>
  <c r="V192" i="87"/>
  <c r="AA191" i="87"/>
  <c r="V191" i="87"/>
  <c r="AA190" i="87"/>
  <c r="V190" i="87"/>
  <c r="AA189" i="87"/>
  <c r="V189" i="87"/>
  <c r="AA188" i="87"/>
  <c r="V188" i="87"/>
  <c r="AA187" i="87"/>
  <c r="V187" i="87"/>
  <c r="AA186" i="87"/>
  <c r="V186" i="87"/>
  <c r="AA185" i="87"/>
  <c r="V185" i="87"/>
  <c r="AA184" i="87"/>
  <c r="W184" i="87"/>
  <c r="V184" i="87"/>
  <c r="AA183" i="87"/>
  <c r="W183" i="87"/>
  <c r="V183" i="87"/>
  <c r="AA182" i="87"/>
  <c r="V182" i="87"/>
  <c r="AA181" i="87"/>
  <c r="V181" i="87"/>
  <c r="AA180" i="87"/>
  <c r="V180" i="87"/>
  <c r="AA179" i="87"/>
  <c r="V179" i="87"/>
  <c r="AA178" i="87"/>
  <c r="V178" i="87"/>
  <c r="AA177" i="87"/>
  <c r="W177" i="87"/>
  <c r="V177" i="87"/>
  <c r="AA176" i="87"/>
  <c r="V176" i="87"/>
  <c r="AA175" i="87"/>
  <c r="V175" i="87"/>
  <c r="AA174" i="87"/>
  <c r="V174" i="87"/>
  <c r="AA173" i="87"/>
  <c r="V173" i="87"/>
  <c r="AA172" i="87"/>
  <c r="V172" i="87"/>
  <c r="AA171" i="87"/>
  <c r="V171" i="87"/>
  <c r="AA170" i="87"/>
  <c r="V170" i="87"/>
  <c r="AA169" i="87"/>
  <c r="V169" i="87"/>
  <c r="AA168" i="87"/>
  <c r="V168" i="87"/>
  <c r="AA167" i="87"/>
  <c r="V167" i="87"/>
  <c r="AA166" i="87"/>
  <c r="V166" i="87"/>
  <c r="AA165" i="87"/>
  <c r="V165" i="87"/>
  <c r="AA164" i="87"/>
  <c r="V164" i="87"/>
  <c r="AA163" i="87"/>
  <c r="V163" i="87"/>
  <c r="AA162" i="87"/>
  <c r="V162" i="87"/>
  <c r="AA161" i="87"/>
  <c r="V161" i="87"/>
  <c r="AA160" i="87"/>
  <c r="V160" i="87"/>
  <c r="AA159" i="87"/>
  <c r="V159" i="87"/>
  <c r="AA158" i="87"/>
  <c r="V158" i="87"/>
  <c r="AA157" i="87"/>
  <c r="V157" i="87"/>
  <c r="AA156" i="87"/>
  <c r="V156" i="87"/>
  <c r="AA155" i="87"/>
  <c r="V155" i="87"/>
  <c r="AA154" i="87"/>
  <c r="V154" i="87"/>
  <c r="AA153" i="87"/>
  <c r="V153" i="87"/>
  <c r="AA152" i="87"/>
  <c r="V152" i="87"/>
  <c r="AA151" i="87"/>
  <c r="W151" i="87"/>
  <c r="V151" i="87"/>
  <c r="AA150" i="87"/>
  <c r="V150" i="87"/>
  <c r="AA149" i="87"/>
  <c r="W149" i="87"/>
  <c r="V149" i="87"/>
  <c r="AA148" i="87"/>
  <c r="V148" i="87"/>
  <c r="AA147" i="87"/>
  <c r="V147" i="87"/>
  <c r="AA146" i="87"/>
  <c r="V146" i="87"/>
  <c r="AA145" i="87"/>
  <c r="V145" i="87"/>
  <c r="AA144" i="87"/>
  <c r="V144" i="87"/>
  <c r="AA143" i="87"/>
  <c r="V143" i="87"/>
  <c r="AA142" i="87"/>
  <c r="V142" i="87"/>
  <c r="AA141" i="87"/>
  <c r="V141" i="87"/>
  <c r="AA140" i="87"/>
  <c r="V140" i="87"/>
  <c r="AA139" i="87"/>
  <c r="W139" i="87"/>
  <c r="V139" i="87"/>
  <c r="AA138" i="87"/>
  <c r="V138" i="87"/>
  <c r="AA137" i="87"/>
  <c r="W137" i="87"/>
  <c r="V137" i="87"/>
  <c r="AA136" i="87"/>
  <c r="V136" i="87"/>
  <c r="AA135" i="87"/>
  <c r="V135" i="87"/>
  <c r="AA134" i="87"/>
  <c r="V134" i="87"/>
  <c r="AA133" i="87"/>
  <c r="V133" i="87"/>
  <c r="AA132" i="87"/>
  <c r="V132" i="87"/>
  <c r="AA131" i="87"/>
  <c r="V131" i="87"/>
  <c r="AA130" i="87"/>
  <c r="V130" i="87"/>
  <c r="AA129" i="87"/>
  <c r="V129" i="87"/>
  <c r="AA128" i="87"/>
  <c r="V128" i="87"/>
  <c r="AA127" i="87"/>
  <c r="W127" i="87"/>
  <c r="V127" i="87"/>
  <c r="AA126" i="87"/>
  <c r="V126" i="87"/>
  <c r="AA125" i="87"/>
  <c r="V125" i="87"/>
  <c r="AA124" i="87"/>
  <c r="V124" i="87"/>
  <c r="AA123" i="87"/>
  <c r="V123" i="87"/>
  <c r="AA122" i="87"/>
  <c r="V122" i="87"/>
  <c r="AA121" i="87"/>
  <c r="V121" i="87"/>
  <c r="AA120" i="87"/>
  <c r="V120" i="87"/>
  <c r="AA119" i="87"/>
  <c r="V119" i="87"/>
  <c r="AA118" i="87"/>
  <c r="V118" i="87"/>
  <c r="AA117" i="87"/>
  <c r="V117" i="87"/>
  <c r="AA116" i="87"/>
  <c r="V116" i="87"/>
  <c r="AA115" i="87"/>
  <c r="V115" i="87"/>
  <c r="AA114" i="87"/>
  <c r="V114" i="87"/>
  <c r="AA113" i="87"/>
  <c r="V113" i="87"/>
  <c r="AA112" i="87"/>
  <c r="V112" i="87"/>
  <c r="AA111" i="87"/>
  <c r="V111" i="87"/>
  <c r="AA110" i="87"/>
  <c r="V110" i="87"/>
  <c r="AA109" i="87"/>
  <c r="V109" i="87"/>
  <c r="AA108" i="87"/>
  <c r="V108" i="87"/>
  <c r="AA107" i="87"/>
  <c r="V107" i="87"/>
  <c r="AA106" i="87"/>
  <c r="V106" i="87"/>
  <c r="AA105" i="87"/>
  <c r="V105" i="87"/>
  <c r="AA104" i="87"/>
  <c r="V104" i="87"/>
  <c r="AA103" i="87"/>
  <c r="V103" i="87"/>
  <c r="AA102" i="87"/>
  <c r="V102" i="87"/>
  <c r="AA101" i="87"/>
  <c r="V101" i="87"/>
  <c r="AA100" i="87"/>
  <c r="V100" i="87"/>
  <c r="AA99" i="87"/>
  <c r="V99" i="87"/>
  <c r="AA98" i="87"/>
  <c r="V98" i="87"/>
  <c r="AA97" i="87"/>
  <c r="V97" i="87"/>
  <c r="AA96" i="87"/>
  <c r="V96" i="87"/>
  <c r="AA95" i="87"/>
  <c r="V95" i="87"/>
  <c r="AA94" i="87"/>
  <c r="W94" i="87"/>
  <c r="V94" i="87"/>
  <c r="AA93" i="87"/>
  <c r="W93" i="87"/>
  <c r="V93" i="87"/>
  <c r="AA92" i="87"/>
  <c r="V92" i="87"/>
  <c r="AA91" i="87"/>
  <c r="V91" i="87"/>
  <c r="AA90" i="87"/>
  <c r="V90" i="87"/>
  <c r="AA89" i="87"/>
  <c r="V89" i="87"/>
  <c r="AA88" i="87"/>
  <c r="V88" i="87"/>
  <c r="AA87" i="87"/>
  <c r="V87" i="87"/>
  <c r="AA86" i="87"/>
  <c r="V86" i="87"/>
  <c r="AA85" i="87"/>
  <c r="V85" i="87"/>
  <c r="AA84" i="87"/>
  <c r="W84" i="87"/>
  <c r="V84" i="87"/>
  <c r="AA83" i="87"/>
  <c r="V83" i="87"/>
  <c r="AA82" i="87"/>
  <c r="V82" i="87"/>
  <c r="AA81" i="87"/>
  <c r="V81" i="87"/>
  <c r="AA80" i="87"/>
  <c r="V80" i="87"/>
  <c r="AA79" i="87"/>
  <c r="V79" i="87"/>
  <c r="AA78" i="87"/>
  <c r="V78" i="87"/>
  <c r="AA77" i="87"/>
  <c r="V77" i="87"/>
  <c r="AA76" i="87"/>
  <c r="V76" i="87"/>
  <c r="AA75" i="87"/>
  <c r="V75" i="87"/>
  <c r="AA74" i="87"/>
  <c r="V74" i="87"/>
  <c r="AA73" i="87"/>
  <c r="V73" i="87"/>
  <c r="AA72" i="87"/>
  <c r="V72" i="87"/>
  <c r="AA71" i="87"/>
  <c r="V71" i="87"/>
  <c r="AA70" i="87"/>
  <c r="V70" i="87"/>
  <c r="AA69" i="87"/>
  <c r="V69" i="87"/>
  <c r="AA68" i="87"/>
  <c r="V68" i="87"/>
  <c r="AA67" i="87"/>
  <c r="V67" i="87"/>
  <c r="AA66" i="87"/>
  <c r="V66" i="87"/>
  <c r="AA65" i="87"/>
  <c r="V65" i="87"/>
  <c r="AA64" i="87"/>
  <c r="V64" i="87"/>
  <c r="AA63" i="87"/>
  <c r="V63" i="87"/>
  <c r="AA62" i="87"/>
  <c r="V62" i="87"/>
  <c r="AA61" i="87"/>
  <c r="V61" i="87"/>
  <c r="AA60" i="87"/>
  <c r="V60" i="87"/>
  <c r="AA59" i="87"/>
  <c r="V59" i="87"/>
  <c r="AA58" i="87"/>
  <c r="V58" i="87"/>
  <c r="AA57" i="87"/>
  <c r="V57" i="87"/>
  <c r="AA56" i="87"/>
  <c r="V56" i="87"/>
  <c r="AA55" i="87"/>
  <c r="V55" i="87"/>
  <c r="AA54" i="87"/>
  <c r="V54" i="87"/>
  <c r="AA53" i="87"/>
  <c r="V53" i="87"/>
  <c r="AA52" i="87"/>
  <c r="V52" i="87"/>
  <c r="AA51" i="87"/>
  <c r="V51" i="87"/>
  <c r="AA50" i="87"/>
  <c r="V50" i="87"/>
  <c r="AA49" i="87"/>
  <c r="V49" i="87"/>
  <c r="AA48" i="87"/>
  <c r="V48" i="87"/>
  <c r="AA47" i="87"/>
  <c r="V47" i="87"/>
  <c r="AA46" i="87"/>
  <c r="V46" i="87"/>
  <c r="AA45" i="87"/>
  <c r="V45" i="87"/>
  <c r="AA44" i="87"/>
  <c r="V44" i="87"/>
  <c r="AA43" i="87"/>
  <c r="V43" i="87"/>
  <c r="AA42" i="87"/>
  <c r="V42" i="87"/>
  <c r="AA41" i="87"/>
  <c r="V41" i="87"/>
  <c r="AA40" i="87"/>
  <c r="V40" i="87"/>
  <c r="AA39" i="87"/>
  <c r="V39" i="87"/>
  <c r="AA38" i="87"/>
  <c r="V38" i="87"/>
  <c r="AA37" i="87"/>
  <c r="V37" i="87"/>
  <c r="AA36" i="87"/>
  <c r="V36" i="87"/>
  <c r="AA6" i="87"/>
  <c r="AA7" i="87"/>
  <c r="AA8" i="87"/>
  <c r="AA9" i="87"/>
  <c r="AA10" i="87"/>
  <c r="AA11" i="87"/>
  <c r="AA12" i="87"/>
  <c r="AA13" i="87"/>
  <c r="AA14" i="87"/>
  <c r="AA15" i="87"/>
  <c r="AA16" i="87"/>
  <c r="AA17" i="87"/>
  <c r="AA18" i="87"/>
  <c r="AA19" i="87"/>
  <c r="AA20" i="87"/>
  <c r="AA21" i="87"/>
  <c r="AA22" i="87"/>
  <c r="AA23" i="87"/>
  <c r="AA24" i="87"/>
  <c r="AA25" i="87"/>
  <c r="AA26" i="87"/>
  <c r="AA27" i="87"/>
  <c r="AA28" i="87"/>
  <c r="AA29" i="87"/>
  <c r="AA30" i="87"/>
  <c r="AA31" i="87"/>
  <c r="AA32" i="87"/>
  <c r="AA33" i="87"/>
  <c r="AA34" i="87"/>
  <c r="AA35" i="87"/>
  <c r="AA2" i="87"/>
  <c r="AF35" i="87"/>
  <c r="AG35" i="87"/>
  <c r="AE35" i="87"/>
  <c r="V35" i="87"/>
  <c r="AF34" i="87"/>
  <c r="AG34" i="87"/>
  <c r="AE34" i="87"/>
  <c r="V34" i="87"/>
  <c r="AF33" i="87"/>
  <c r="AG33" i="87"/>
  <c r="V26" i="87"/>
  <c r="AE33" i="87"/>
  <c r="V33" i="87"/>
  <c r="AF32" i="87"/>
  <c r="AG32" i="87"/>
  <c r="AE32" i="87"/>
  <c r="V32" i="87"/>
  <c r="AF31" i="87"/>
  <c r="AG31" i="87"/>
  <c r="AE31" i="87"/>
  <c r="V31" i="87"/>
  <c r="AF30" i="87"/>
  <c r="AG30" i="87"/>
  <c r="AE30" i="87"/>
  <c r="V30" i="87"/>
  <c r="AF29" i="87"/>
  <c r="AG29" i="87"/>
  <c r="V19" i="87"/>
  <c r="AE29" i="87"/>
  <c r="V29" i="87"/>
  <c r="AF28" i="87"/>
  <c r="AG28" i="87"/>
  <c r="AE28" i="87"/>
  <c r="V28" i="87"/>
  <c r="AF27" i="87"/>
  <c r="V11" i="87"/>
  <c r="AG27" i="87"/>
  <c r="AE27" i="87"/>
  <c r="V27" i="87"/>
  <c r="AF26" i="87"/>
  <c r="AG26" i="87"/>
  <c r="AE26" i="87"/>
  <c r="AF25" i="87"/>
  <c r="V13" i="87"/>
  <c r="AG25" i="87"/>
  <c r="AE25" i="87"/>
  <c r="V25" i="87"/>
  <c r="AF24" i="87"/>
  <c r="AG24" i="87"/>
  <c r="AE24" i="87"/>
  <c r="V24" i="87"/>
  <c r="AF23" i="87"/>
  <c r="AG23" i="87"/>
  <c r="V10" i="87"/>
  <c r="AE23" i="87"/>
  <c r="V23" i="87"/>
  <c r="AF22" i="87"/>
  <c r="AG22" i="87"/>
  <c r="AE22" i="87"/>
  <c r="V22" i="87"/>
  <c r="AF21" i="87"/>
  <c r="AG21" i="87"/>
  <c r="AE21" i="87"/>
  <c r="V21" i="87"/>
  <c r="AF20" i="87"/>
  <c r="AG20" i="87"/>
  <c r="AE20" i="87"/>
  <c r="V20" i="87"/>
  <c r="AF19" i="87"/>
  <c r="AG19" i="87"/>
  <c r="AE19" i="87"/>
  <c r="AF18" i="87"/>
  <c r="AG18" i="87"/>
  <c r="AE18" i="87"/>
  <c r="V18" i="87"/>
  <c r="AF17" i="87"/>
  <c r="AG17" i="87"/>
  <c r="AE17" i="87"/>
  <c r="V17" i="87"/>
  <c r="AF16" i="87"/>
  <c r="AG16" i="87"/>
  <c r="AE16" i="87"/>
  <c r="V16" i="87"/>
  <c r="AF15" i="87"/>
  <c r="AG15" i="87"/>
  <c r="AE15" i="87"/>
  <c r="V15" i="87"/>
  <c r="AF14" i="87"/>
  <c r="AG14" i="87"/>
  <c r="AE14" i="87"/>
  <c r="V14" i="87"/>
  <c r="AF13" i="87"/>
  <c r="AG13" i="87"/>
  <c r="AE13" i="87"/>
  <c r="AF12" i="87"/>
  <c r="AG12" i="87"/>
  <c r="AE12" i="87"/>
  <c r="V12" i="87"/>
  <c r="AF11" i="87"/>
  <c r="AG11" i="87"/>
  <c r="AE11" i="87"/>
  <c r="AF10" i="87"/>
  <c r="AG10" i="87"/>
  <c r="AE10" i="87"/>
  <c r="AF9" i="87"/>
  <c r="AG9" i="87"/>
  <c r="AE9" i="87"/>
  <c r="V9" i="87"/>
  <c r="AF8" i="87"/>
  <c r="AG8" i="87"/>
  <c r="AE8" i="87"/>
  <c r="V8" i="87"/>
  <c r="AF7" i="87"/>
  <c r="AG7" i="87"/>
  <c r="AE7" i="87"/>
  <c r="V7" i="87"/>
  <c r="AF6" i="87"/>
  <c r="AG6" i="87"/>
  <c r="AE6" i="87"/>
  <c r="V6" i="87"/>
  <c r="T3" i="87"/>
  <c r="S3" i="87"/>
  <c r="R3" i="87"/>
  <c r="Q3" i="87"/>
  <c r="P3" i="87"/>
  <c r="O3" i="87"/>
  <c r="N3" i="87"/>
  <c r="M3" i="87"/>
  <c r="L3" i="87"/>
  <c r="K3" i="87"/>
  <c r="J3" i="87"/>
  <c r="I3" i="87"/>
  <c r="H3" i="87"/>
  <c r="G3" i="87"/>
  <c r="F3" i="87"/>
  <c r="E3" i="87"/>
  <c r="X197" i="86"/>
  <c r="Y197" i="86"/>
  <c r="W197" i="86"/>
  <c r="Z197" i="86"/>
  <c r="X6" i="86"/>
  <c r="Y6" i="86"/>
  <c r="W6" i="86"/>
  <c r="Z6" i="86"/>
  <c r="X7" i="86"/>
  <c r="Y7" i="86"/>
  <c r="W7" i="86"/>
  <c r="Z7" i="86"/>
  <c r="X8" i="86"/>
  <c r="Y8" i="86"/>
  <c r="W8" i="86"/>
  <c r="Z8" i="86"/>
  <c r="X9" i="86"/>
  <c r="Y9" i="86"/>
  <c r="W9" i="86"/>
  <c r="Z9" i="86"/>
  <c r="X10" i="86"/>
  <c r="Y10" i="86"/>
  <c r="W10" i="86"/>
  <c r="Z10" i="86"/>
  <c r="X11" i="86"/>
  <c r="Y11" i="86"/>
  <c r="W11" i="86"/>
  <c r="Z11" i="86"/>
  <c r="X12" i="86"/>
  <c r="Y12" i="86"/>
  <c r="Z12" i="86"/>
  <c r="X13" i="86"/>
  <c r="Y13" i="86"/>
  <c r="W13" i="86"/>
  <c r="Z13" i="86"/>
  <c r="X14" i="86"/>
  <c r="Y14" i="86"/>
  <c r="Z14" i="86"/>
  <c r="X15" i="86"/>
  <c r="Y15" i="86"/>
  <c r="W15" i="86"/>
  <c r="Z15" i="86"/>
  <c r="X16" i="86"/>
  <c r="Y16" i="86"/>
  <c r="Z16" i="86"/>
  <c r="X17" i="86"/>
  <c r="Y17" i="86"/>
  <c r="W17" i="86"/>
  <c r="Z17" i="86"/>
  <c r="X18" i="86"/>
  <c r="Y18" i="86"/>
  <c r="W18" i="86"/>
  <c r="Z18" i="86"/>
  <c r="X19" i="86"/>
  <c r="Y19" i="86"/>
  <c r="W19" i="86"/>
  <c r="Z19" i="86"/>
  <c r="X20" i="86"/>
  <c r="Y20" i="86"/>
  <c r="W20" i="86"/>
  <c r="Z20" i="86"/>
  <c r="X21" i="86"/>
  <c r="Y21" i="86"/>
  <c r="Z21" i="86"/>
  <c r="X22" i="86"/>
  <c r="Y22" i="86"/>
  <c r="W22" i="86"/>
  <c r="Z22" i="86"/>
  <c r="X23" i="86"/>
  <c r="Y23" i="86"/>
  <c r="W23" i="86"/>
  <c r="Z23" i="86"/>
  <c r="X24" i="86"/>
  <c r="Y24" i="86"/>
  <c r="W24" i="86"/>
  <c r="Z24" i="86"/>
  <c r="X25" i="86"/>
  <c r="Y25" i="86"/>
  <c r="W25" i="86"/>
  <c r="Z25" i="86"/>
  <c r="X26" i="86"/>
  <c r="Y26" i="86"/>
  <c r="W26" i="86"/>
  <c r="Z26" i="86"/>
  <c r="X27" i="86"/>
  <c r="Y27" i="86"/>
  <c r="W27" i="86"/>
  <c r="Z27" i="86"/>
  <c r="X28" i="86"/>
  <c r="Y28" i="86"/>
  <c r="W28" i="86"/>
  <c r="Z28" i="86"/>
  <c r="X29" i="86"/>
  <c r="Y29" i="86"/>
  <c r="W29" i="86"/>
  <c r="Z29" i="86"/>
  <c r="X30" i="86"/>
  <c r="Y30" i="86"/>
  <c r="W30" i="86"/>
  <c r="Z30" i="86"/>
  <c r="X31" i="86"/>
  <c r="Y31" i="86"/>
  <c r="W31" i="86"/>
  <c r="Z31" i="86"/>
  <c r="X32" i="86"/>
  <c r="Y32" i="86"/>
  <c r="W32" i="86"/>
  <c r="Z32" i="86"/>
  <c r="X33" i="86"/>
  <c r="Y33" i="86"/>
  <c r="W33" i="86"/>
  <c r="Z33" i="86"/>
  <c r="X34" i="86"/>
  <c r="Y34" i="86"/>
  <c r="W34" i="86"/>
  <c r="Z34" i="86"/>
  <c r="X35" i="86"/>
  <c r="Y35" i="86"/>
  <c r="W35" i="86"/>
  <c r="Z35" i="86"/>
  <c r="X36" i="86"/>
  <c r="Y36" i="86"/>
  <c r="W36" i="86"/>
  <c r="Z36" i="86"/>
  <c r="X37" i="86"/>
  <c r="Y37" i="86"/>
  <c r="W37" i="86"/>
  <c r="Z37" i="86"/>
  <c r="X38" i="86"/>
  <c r="Y38" i="86"/>
  <c r="W38" i="86"/>
  <c r="Z38" i="86"/>
  <c r="X39" i="86"/>
  <c r="Y39" i="86"/>
  <c r="W39" i="86"/>
  <c r="Z39" i="86"/>
  <c r="X40" i="86"/>
  <c r="Y40" i="86"/>
  <c r="Z40" i="86"/>
  <c r="X41" i="86"/>
  <c r="Y41" i="86"/>
  <c r="W41" i="86"/>
  <c r="Z41" i="86"/>
  <c r="X42" i="86"/>
  <c r="Y42" i="86"/>
  <c r="Z42" i="86"/>
  <c r="X43" i="86"/>
  <c r="Y43" i="86"/>
  <c r="W43" i="86"/>
  <c r="Z43" i="86"/>
  <c r="X44" i="86"/>
  <c r="Y44" i="86"/>
  <c r="W44" i="86"/>
  <c r="Z44" i="86"/>
  <c r="X45" i="86"/>
  <c r="Y45" i="86"/>
  <c r="W45" i="86"/>
  <c r="Z45" i="86"/>
  <c r="X46" i="86"/>
  <c r="Y46" i="86"/>
  <c r="W46" i="86"/>
  <c r="Z46" i="86"/>
  <c r="X47" i="86"/>
  <c r="Y47" i="86"/>
  <c r="W47" i="86"/>
  <c r="Z47" i="86"/>
  <c r="X48" i="86"/>
  <c r="Y48" i="86"/>
  <c r="W48" i="86"/>
  <c r="Z48" i="86"/>
  <c r="X49" i="86"/>
  <c r="Y49" i="86"/>
  <c r="Z49" i="86"/>
  <c r="X50" i="86"/>
  <c r="Y50" i="86"/>
  <c r="W50" i="86"/>
  <c r="Z50" i="86"/>
  <c r="X51" i="86"/>
  <c r="Y51" i="86"/>
  <c r="Z51" i="86"/>
  <c r="X52" i="86"/>
  <c r="Y52" i="86"/>
  <c r="Z52" i="86"/>
  <c r="X53" i="86"/>
  <c r="Y53" i="86"/>
  <c r="Z53" i="86"/>
  <c r="X54" i="86"/>
  <c r="Y54" i="86"/>
  <c r="W54" i="86"/>
  <c r="Z54" i="86"/>
  <c r="X55" i="86"/>
  <c r="Y55" i="86"/>
  <c r="W55" i="86"/>
  <c r="Z55" i="86"/>
  <c r="X56" i="86"/>
  <c r="Y56" i="86"/>
  <c r="W56" i="86"/>
  <c r="Z56" i="86"/>
  <c r="X57" i="86"/>
  <c r="Y57" i="86"/>
  <c r="W57" i="86"/>
  <c r="Z57" i="86"/>
  <c r="X58" i="86"/>
  <c r="Y58" i="86"/>
  <c r="W58" i="86"/>
  <c r="Z58" i="86"/>
  <c r="X59" i="86"/>
  <c r="Y59" i="86"/>
  <c r="W59" i="86"/>
  <c r="Z59" i="86"/>
  <c r="X60" i="86"/>
  <c r="Y60" i="86"/>
  <c r="W60" i="86"/>
  <c r="Z60" i="86"/>
  <c r="X61" i="86"/>
  <c r="Y61" i="86"/>
  <c r="W61" i="86"/>
  <c r="Z61" i="86"/>
  <c r="X62" i="86"/>
  <c r="Y62" i="86"/>
  <c r="W62" i="86"/>
  <c r="Z62" i="86"/>
  <c r="X63" i="86"/>
  <c r="Y63" i="86"/>
  <c r="W63" i="86"/>
  <c r="Z63" i="86"/>
  <c r="X64" i="86"/>
  <c r="Y64" i="86"/>
  <c r="W64" i="86"/>
  <c r="Z64" i="86"/>
  <c r="X65" i="86"/>
  <c r="Y65" i="86"/>
  <c r="W65" i="86"/>
  <c r="Z65" i="86"/>
  <c r="X66" i="86"/>
  <c r="Y66" i="86"/>
  <c r="W66" i="86"/>
  <c r="Z66" i="86"/>
  <c r="X67" i="86"/>
  <c r="Y67" i="86"/>
  <c r="W67" i="86"/>
  <c r="Z67" i="86"/>
  <c r="X68" i="86"/>
  <c r="Y68" i="86"/>
  <c r="W68" i="86"/>
  <c r="Z68" i="86"/>
  <c r="X69" i="86"/>
  <c r="Y69" i="86"/>
  <c r="W69" i="86"/>
  <c r="Z69" i="86"/>
  <c r="X70" i="86"/>
  <c r="Y70" i="86"/>
  <c r="W70" i="86"/>
  <c r="Z70" i="86"/>
  <c r="X71" i="86"/>
  <c r="Y71" i="86"/>
  <c r="W71" i="86"/>
  <c r="Z71" i="86"/>
  <c r="X72" i="86"/>
  <c r="Y72" i="86"/>
  <c r="W72" i="86"/>
  <c r="Z72" i="86"/>
  <c r="X73" i="86"/>
  <c r="Y73" i="86"/>
  <c r="W73" i="86"/>
  <c r="Z73" i="86"/>
  <c r="X74" i="86"/>
  <c r="Y74" i="86"/>
  <c r="W74" i="86"/>
  <c r="Z74" i="86"/>
  <c r="X75" i="86"/>
  <c r="Y75" i="86"/>
  <c r="W75" i="86"/>
  <c r="Z75" i="86"/>
  <c r="X76" i="86"/>
  <c r="Y76" i="86"/>
  <c r="W76" i="86"/>
  <c r="Z76" i="86"/>
  <c r="X77" i="86"/>
  <c r="Y77" i="86"/>
  <c r="W77" i="86"/>
  <c r="Z77" i="86"/>
  <c r="X78" i="86"/>
  <c r="Y78" i="86"/>
  <c r="W78" i="86"/>
  <c r="Z78" i="86"/>
  <c r="X79" i="86"/>
  <c r="Y79" i="86"/>
  <c r="W79" i="86"/>
  <c r="Z79" i="86"/>
  <c r="X80" i="86"/>
  <c r="Y80" i="86"/>
  <c r="W80" i="86"/>
  <c r="Z80" i="86"/>
  <c r="X81" i="86"/>
  <c r="Y81" i="86"/>
  <c r="W81" i="86"/>
  <c r="Z81" i="86"/>
  <c r="X82" i="86"/>
  <c r="Y82" i="86"/>
  <c r="W82" i="86"/>
  <c r="Z82" i="86"/>
  <c r="X83" i="86"/>
  <c r="Y83" i="86"/>
  <c r="W83" i="86"/>
  <c r="Z83" i="86"/>
  <c r="X84" i="86"/>
  <c r="Y84" i="86"/>
  <c r="W84" i="86"/>
  <c r="Z84" i="86"/>
  <c r="X85" i="86"/>
  <c r="Y85" i="86"/>
  <c r="W85" i="86"/>
  <c r="Z85" i="86"/>
  <c r="X86" i="86"/>
  <c r="Y86" i="86"/>
  <c r="W86" i="86"/>
  <c r="Z86" i="86"/>
  <c r="X87" i="86"/>
  <c r="Y87" i="86"/>
  <c r="W87" i="86"/>
  <c r="Z87" i="86"/>
  <c r="X88" i="86"/>
  <c r="Y88" i="86"/>
  <c r="W88" i="86"/>
  <c r="Z88" i="86"/>
  <c r="X89" i="86"/>
  <c r="Y89" i="86"/>
  <c r="W89" i="86"/>
  <c r="Z89" i="86"/>
  <c r="X90" i="86"/>
  <c r="Y90" i="86"/>
  <c r="Z90" i="86"/>
  <c r="X91" i="86"/>
  <c r="Y91" i="86"/>
  <c r="W91" i="86"/>
  <c r="Z91" i="86"/>
  <c r="X92" i="86"/>
  <c r="Y92" i="86"/>
  <c r="Z92" i="86"/>
  <c r="X93" i="86"/>
  <c r="Y93" i="86"/>
  <c r="W93" i="86"/>
  <c r="Z93" i="86"/>
  <c r="X94" i="86"/>
  <c r="Y94" i="86"/>
  <c r="Z94" i="86"/>
  <c r="X95" i="86"/>
  <c r="Y95" i="86"/>
  <c r="W95" i="86"/>
  <c r="Z95" i="86"/>
  <c r="X96" i="86"/>
  <c r="Y96" i="86"/>
  <c r="Z96" i="86"/>
  <c r="X97" i="86"/>
  <c r="Y97" i="86"/>
  <c r="W97" i="86"/>
  <c r="Z97" i="86"/>
  <c r="X98" i="86"/>
  <c r="Y98" i="86"/>
  <c r="W98" i="86"/>
  <c r="Z98" i="86"/>
  <c r="X99" i="86"/>
  <c r="Y99" i="86"/>
  <c r="W99" i="86"/>
  <c r="Z99" i="86"/>
  <c r="X100" i="86"/>
  <c r="Y100" i="86"/>
  <c r="W100" i="86"/>
  <c r="Z100" i="86"/>
  <c r="X101" i="86"/>
  <c r="Y101" i="86"/>
  <c r="Z101" i="86"/>
  <c r="X102" i="86"/>
  <c r="Y102" i="86"/>
  <c r="W102" i="86"/>
  <c r="Z102" i="86"/>
  <c r="X103" i="86"/>
  <c r="Y103" i="86"/>
  <c r="W103" i="86"/>
  <c r="Z103" i="86"/>
  <c r="X104" i="86"/>
  <c r="Y104" i="86"/>
  <c r="W104" i="86"/>
  <c r="Z104" i="86"/>
  <c r="X105" i="86"/>
  <c r="Y105" i="86"/>
  <c r="W105" i="86"/>
  <c r="Z105" i="86"/>
  <c r="X106" i="86"/>
  <c r="Y106" i="86"/>
  <c r="Z106" i="86"/>
  <c r="X107" i="86"/>
  <c r="Y107" i="86"/>
  <c r="W107" i="86"/>
  <c r="Z107" i="86"/>
  <c r="X108" i="86"/>
  <c r="Y108" i="86"/>
  <c r="W108" i="86"/>
  <c r="Z108" i="86"/>
  <c r="X109" i="86"/>
  <c r="Y109" i="86"/>
  <c r="W109" i="86"/>
  <c r="Z109" i="86"/>
  <c r="X110" i="86"/>
  <c r="Y110" i="86"/>
  <c r="W110" i="86"/>
  <c r="Z110" i="86"/>
  <c r="X111" i="86"/>
  <c r="Y111" i="86"/>
  <c r="W111" i="86"/>
  <c r="Z111" i="86"/>
  <c r="X112" i="86"/>
  <c r="Y112" i="86"/>
  <c r="W112" i="86"/>
  <c r="Z112" i="86"/>
  <c r="X113" i="86"/>
  <c r="Y113" i="86"/>
  <c r="W113" i="86"/>
  <c r="Z113" i="86"/>
  <c r="X114" i="86"/>
  <c r="Y114" i="86"/>
  <c r="W114" i="86"/>
  <c r="Z114" i="86"/>
  <c r="X115" i="86"/>
  <c r="Y115" i="86"/>
  <c r="W115" i="86"/>
  <c r="Z115" i="86"/>
  <c r="X116" i="86"/>
  <c r="Y116" i="86"/>
  <c r="W116" i="86"/>
  <c r="Z116" i="86"/>
  <c r="X117" i="86"/>
  <c r="Y117" i="86"/>
  <c r="W117" i="86"/>
  <c r="Z117" i="86"/>
  <c r="X118" i="86"/>
  <c r="Y118" i="86"/>
  <c r="W118" i="86"/>
  <c r="Z118" i="86"/>
  <c r="X119" i="86"/>
  <c r="Y119" i="86"/>
  <c r="W119" i="86"/>
  <c r="Z119" i="86"/>
  <c r="X120" i="86"/>
  <c r="Y120" i="86"/>
  <c r="W120" i="86"/>
  <c r="Z120" i="86"/>
  <c r="X121" i="86"/>
  <c r="Y121" i="86"/>
  <c r="W121" i="86"/>
  <c r="Z121" i="86"/>
  <c r="X122" i="86"/>
  <c r="Y122" i="86"/>
  <c r="W122" i="86"/>
  <c r="Z122" i="86"/>
  <c r="X123" i="86"/>
  <c r="Y123" i="86"/>
  <c r="W123" i="86"/>
  <c r="Z123" i="86"/>
  <c r="X124" i="86"/>
  <c r="Y124" i="86"/>
  <c r="W124" i="86"/>
  <c r="Z124" i="86"/>
  <c r="X125" i="86"/>
  <c r="Y125" i="86"/>
  <c r="W125" i="86"/>
  <c r="Z125" i="86"/>
  <c r="X126" i="86"/>
  <c r="Y126" i="86"/>
  <c r="W126" i="86"/>
  <c r="Z126" i="86"/>
  <c r="X127" i="86"/>
  <c r="Y127" i="86"/>
  <c r="Z127" i="86"/>
  <c r="X128" i="86"/>
  <c r="Y128" i="86"/>
  <c r="W128" i="86"/>
  <c r="Z128" i="86"/>
  <c r="X129" i="86"/>
  <c r="Y129" i="86"/>
  <c r="W129" i="86"/>
  <c r="Z129" i="86"/>
  <c r="X130" i="86"/>
  <c r="Y130" i="86"/>
  <c r="Z130" i="86"/>
  <c r="X131" i="86"/>
  <c r="Y131" i="86"/>
  <c r="W131" i="86"/>
  <c r="Z131" i="86"/>
  <c r="X132" i="86"/>
  <c r="Y132" i="86"/>
  <c r="W132" i="86"/>
  <c r="Z132" i="86"/>
  <c r="X133" i="86"/>
  <c r="Y133" i="86"/>
  <c r="W133" i="86"/>
  <c r="Z133" i="86"/>
  <c r="X134" i="86"/>
  <c r="Y134" i="86"/>
  <c r="W134" i="86"/>
  <c r="Z134" i="86"/>
  <c r="X135" i="86"/>
  <c r="Y135" i="86"/>
  <c r="W135" i="86"/>
  <c r="Z135" i="86"/>
  <c r="X136" i="86"/>
  <c r="Y136" i="86"/>
  <c r="W136" i="86"/>
  <c r="Z136" i="86"/>
  <c r="X137" i="86"/>
  <c r="Y137" i="86"/>
  <c r="Z137" i="86"/>
  <c r="X138" i="86"/>
  <c r="Y138" i="86"/>
  <c r="Z138" i="86"/>
  <c r="X139" i="86"/>
  <c r="Y139" i="86"/>
  <c r="W139" i="86"/>
  <c r="Z139" i="86"/>
  <c r="X140" i="86"/>
  <c r="Y140" i="86"/>
  <c r="W140" i="86"/>
  <c r="Z140" i="86"/>
  <c r="X141" i="86"/>
  <c r="Y141" i="86"/>
  <c r="W141" i="86"/>
  <c r="Z141" i="86"/>
  <c r="X142" i="86"/>
  <c r="Y142" i="86"/>
  <c r="W142" i="86"/>
  <c r="Z142" i="86"/>
  <c r="X143" i="86"/>
  <c r="Y143" i="86"/>
  <c r="Z143" i="86"/>
  <c r="X144" i="86"/>
  <c r="Y144" i="86"/>
  <c r="W144" i="86"/>
  <c r="Z144" i="86"/>
  <c r="X145" i="86"/>
  <c r="Y145" i="86"/>
  <c r="W145" i="86"/>
  <c r="Z145" i="86"/>
  <c r="X146" i="86"/>
  <c r="Y146" i="86"/>
  <c r="W146" i="86"/>
  <c r="Z146" i="86"/>
  <c r="X147" i="86"/>
  <c r="Y147" i="86"/>
  <c r="W147" i="86"/>
  <c r="Z147" i="86"/>
  <c r="X148" i="86"/>
  <c r="Y148" i="86"/>
  <c r="W148" i="86"/>
  <c r="Z148" i="86"/>
  <c r="X149" i="86"/>
  <c r="Y149" i="86"/>
  <c r="W149" i="86"/>
  <c r="Z149" i="86"/>
  <c r="X150" i="86"/>
  <c r="Y150" i="86"/>
  <c r="W150" i="86"/>
  <c r="Z150" i="86"/>
  <c r="X151" i="86"/>
  <c r="Y151" i="86"/>
  <c r="W151" i="86"/>
  <c r="Z151" i="86"/>
  <c r="X152" i="86"/>
  <c r="Y152" i="86"/>
  <c r="W152" i="86"/>
  <c r="Z152" i="86"/>
  <c r="X153" i="86"/>
  <c r="Y153" i="86"/>
  <c r="W153" i="86"/>
  <c r="Z153" i="86"/>
  <c r="X154" i="86"/>
  <c r="Y154" i="86"/>
  <c r="W154" i="86"/>
  <c r="Z154" i="86"/>
  <c r="X155" i="86"/>
  <c r="Y155" i="86"/>
  <c r="Z155" i="86"/>
  <c r="X156" i="86"/>
  <c r="Y156" i="86"/>
  <c r="W156" i="86"/>
  <c r="Z156" i="86"/>
  <c r="X157" i="86"/>
  <c r="Y157" i="86"/>
  <c r="W157" i="86"/>
  <c r="Z157" i="86"/>
  <c r="X158" i="86"/>
  <c r="Y158" i="86"/>
  <c r="W158" i="86"/>
  <c r="Z158" i="86"/>
  <c r="X159" i="86"/>
  <c r="Y159" i="86"/>
  <c r="W159" i="86"/>
  <c r="Z159" i="86"/>
  <c r="X160" i="86"/>
  <c r="Y160" i="86"/>
  <c r="W160" i="86"/>
  <c r="Z160" i="86"/>
  <c r="X161" i="86"/>
  <c r="Y161" i="86"/>
  <c r="W161" i="86"/>
  <c r="Z161" i="86"/>
  <c r="X162" i="86"/>
  <c r="Y162" i="86"/>
  <c r="W162" i="86"/>
  <c r="Z162" i="86"/>
  <c r="X163" i="86"/>
  <c r="Y163" i="86"/>
  <c r="W163" i="86"/>
  <c r="Z163" i="86"/>
  <c r="X164" i="86"/>
  <c r="Y164" i="86"/>
  <c r="W164" i="86"/>
  <c r="Z164" i="86"/>
  <c r="X165" i="86"/>
  <c r="Y165" i="86"/>
  <c r="W165" i="86"/>
  <c r="Z165" i="86"/>
  <c r="X166" i="86"/>
  <c r="Y166" i="86"/>
  <c r="W166" i="86"/>
  <c r="Z166" i="86"/>
  <c r="X167" i="86"/>
  <c r="Y167" i="86"/>
  <c r="W167" i="86"/>
  <c r="Z167" i="86"/>
  <c r="X168" i="86"/>
  <c r="Y168" i="86"/>
  <c r="W168" i="86"/>
  <c r="Z168" i="86"/>
  <c r="X169" i="86"/>
  <c r="Y169" i="86"/>
  <c r="W169" i="86"/>
  <c r="Z169" i="86"/>
  <c r="X170" i="86"/>
  <c r="Y170" i="86"/>
  <c r="W170" i="86"/>
  <c r="Z170" i="86"/>
  <c r="X171" i="86"/>
  <c r="Y171" i="86"/>
  <c r="W171" i="86"/>
  <c r="Z171" i="86"/>
  <c r="X172" i="86"/>
  <c r="Y172" i="86"/>
  <c r="Z172" i="86"/>
  <c r="X173" i="86"/>
  <c r="Y173" i="86"/>
  <c r="Z173" i="86"/>
  <c r="X174" i="86"/>
  <c r="Y174" i="86"/>
  <c r="W174" i="86"/>
  <c r="Z174" i="86"/>
  <c r="X175" i="86"/>
  <c r="Y175" i="86"/>
  <c r="W175" i="86"/>
  <c r="Z175" i="86"/>
  <c r="X176" i="86"/>
  <c r="Y176" i="86"/>
  <c r="W176" i="86"/>
  <c r="Z176" i="86"/>
  <c r="X177" i="86"/>
  <c r="Y177" i="86"/>
  <c r="W177" i="86"/>
  <c r="Z177" i="86"/>
  <c r="X178" i="86"/>
  <c r="Y178" i="86"/>
  <c r="W178" i="86"/>
  <c r="Z178" i="86"/>
  <c r="X179" i="86"/>
  <c r="Y179" i="86"/>
  <c r="W179" i="86"/>
  <c r="Z179" i="86"/>
  <c r="X180" i="86"/>
  <c r="Y180" i="86"/>
  <c r="W180" i="86"/>
  <c r="Z180" i="86"/>
  <c r="X181" i="86"/>
  <c r="Y181" i="86"/>
  <c r="Z181" i="86"/>
  <c r="X182" i="86"/>
  <c r="Y182" i="86"/>
  <c r="W182" i="86"/>
  <c r="Z182" i="86"/>
  <c r="X183" i="86"/>
  <c r="Y183" i="86"/>
  <c r="Z183" i="86"/>
  <c r="X184" i="86"/>
  <c r="Y184" i="86"/>
  <c r="W184" i="86"/>
  <c r="Z184" i="86"/>
  <c r="X185" i="86"/>
  <c r="Y185" i="86"/>
  <c r="W185" i="86"/>
  <c r="Z185" i="86"/>
  <c r="X186" i="86"/>
  <c r="Y186" i="86"/>
  <c r="W186" i="86"/>
  <c r="Z186" i="86"/>
  <c r="X187" i="86"/>
  <c r="Y187" i="86"/>
  <c r="W187" i="86"/>
  <c r="Z187" i="86"/>
  <c r="X188" i="86"/>
  <c r="Y188" i="86"/>
  <c r="W188" i="86"/>
  <c r="Z188" i="86"/>
  <c r="X189" i="86"/>
  <c r="Y189" i="86"/>
  <c r="W189" i="86"/>
  <c r="Z189" i="86"/>
  <c r="X190" i="86"/>
  <c r="Y190" i="86"/>
  <c r="W190" i="86"/>
  <c r="Z190" i="86"/>
  <c r="X191" i="86"/>
  <c r="Y191" i="86"/>
  <c r="W191" i="86"/>
  <c r="Z191" i="86"/>
  <c r="X192" i="86"/>
  <c r="Y192" i="86"/>
  <c r="W192" i="86"/>
  <c r="Z192" i="86"/>
  <c r="X193" i="86"/>
  <c r="Y193" i="86"/>
  <c r="W193" i="86"/>
  <c r="Z193" i="86"/>
  <c r="X194" i="86"/>
  <c r="Y194" i="86"/>
  <c r="W194" i="86"/>
  <c r="Z194" i="86"/>
  <c r="X195" i="86"/>
  <c r="Y195" i="86"/>
  <c r="W195" i="86"/>
  <c r="Z195" i="86"/>
  <c r="X196" i="86"/>
  <c r="Y196" i="86"/>
  <c r="W196" i="86"/>
  <c r="Z196" i="86"/>
  <c r="AA197" i="86"/>
  <c r="V197" i="86"/>
  <c r="AA196" i="86"/>
  <c r="V196" i="86"/>
  <c r="AA195" i="86"/>
  <c r="V195" i="86"/>
  <c r="AA194" i="86"/>
  <c r="V194" i="86"/>
  <c r="AA193" i="86"/>
  <c r="V193" i="86"/>
  <c r="AA192" i="86"/>
  <c r="V192" i="86"/>
  <c r="AA191" i="86"/>
  <c r="V191" i="86"/>
  <c r="AA190" i="86"/>
  <c r="V190" i="86"/>
  <c r="AA189" i="86"/>
  <c r="V189" i="86"/>
  <c r="AA188" i="86"/>
  <c r="V188" i="86"/>
  <c r="AA187" i="86"/>
  <c r="V187" i="86"/>
  <c r="AA186" i="86"/>
  <c r="V186" i="86"/>
  <c r="AA185" i="86"/>
  <c r="V185" i="86"/>
  <c r="AA184" i="86"/>
  <c r="V184" i="86"/>
  <c r="AA183" i="86"/>
  <c r="W183" i="86"/>
  <c r="V183" i="86"/>
  <c r="AA182" i="86"/>
  <c r="V182" i="86"/>
  <c r="AA181" i="86"/>
  <c r="W181" i="86"/>
  <c r="V181" i="86"/>
  <c r="AA180" i="86"/>
  <c r="V180" i="86"/>
  <c r="AA179" i="86"/>
  <c r="V179" i="86"/>
  <c r="AA178" i="86"/>
  <c r="V178" i="86"/>
  <c r="AA177" i="86"/>
  <c r="V177" i="86"/>
  <c r="AA176" i="86"/>
  <c r="V176" i="86"/>
  <c r="AA175" i="86"/>
  <c r="V175" i="86"/>
  <c r="AA174" i="86"/>
  <c r="V174" i="86"/>
  <c r="AA173" i="86"/>
  <c r="W173" i="86"/>
  <c r="V173" i="86"/>
  <c r="AA172" i="86"/>
  <c r="W172" i="86"/>
  <c r="V172" i="86"/>
  <c r="AA171" i="86"/>
  <c r="V171" i="86"/>
  <c r="AA170" i="86"/>
  <c r="V170" i="86"/>
  <c r="AA169" i="86"/>
  <c r="V169" i="86"/>
  <c r="AA168" i="86"/>
  <c r="V168" i="86"/>
  <c r="AA167" i="86"/>
  <c r="V167" i="86"/>
  <c r="AA166" i="86"/>
  <c r="V166" i="86"/>
  <c r="AA165" i="86"/>
  <c r="V165" i="86"/>
  <c r="AA164" i="86"/>
  <c r="V164" i="86"/>
  <c r="AA163" i="86"/>
  <c r="V163" i="86"/>
  <c r="AA162" i="86"/>
  <c r="V162" i="86"/>
  <c r="AA161" i="86"/>
  <c r="V161" i="86"/>
  <c r="AA160" i="86"/>
  <c r="V160" i="86"/>
  <c r="AA159" i="86"/>
  <c r="V159" i="86"/>
  <c r="AA158" i="86"/>
  <c r="V158" i="86"/>
  <c r="AA157" i="86"/>
  <c r="V157" i="86"/>
  <c r="AA156" i="86"/>
  <c r="V156" i="86"/>
  <c r="AA155" i="86"/>
  <c r="W155" i="86"/>
  <c r="V155" i="86"/>
  <c r="AA154" i="86"/>
  <c r="V154" i="86"/>
  <c r="AA153" i="86"/>
  <c r="V153" i="86"/>
  <c r="AA152" i="86"/>
  <c r="V152" i="86"/>
  <c r="AA151" i="86"/>
  <c r="V151" i="86"/>
  <c r="AA150" i="86"/>
  <c r="V150" i="86"/>
  <c r="AA149" i="86"/>
  <c r="V149" i="86"/>
  <c r="AA148" i="86"/>
  <c r="V148" i="86"/>
  <c r="AA147" i="86"/>
  <c r="V147" i="86"/>
  <c r="AA146" i="86"/>
  <c r="V146" i="86"/>
  <c r="AA145" i="86"/>
  <c r="V145" i="86"/>
  <c r="AA144" i="86"/>
  <c r="V144" i="86"/>
  <c r="AA143" i="86"/>
  <c r="W143" i="86"/>
  <c r="V143" i="86"/>
  <c r="AA142" i="86"/>
  <c r="V142" i="86"/>
  <c r="AA141" i="86"/>
  <c r="V141" i="86"/>
  <c r="AA140" i="86"/>
  <c r="V140" i="86"/>
  <c r="AA139" i="86"/>
  <c r="V139" i="86"/>
  <c r="AA138" i="86"/>
  <c r="W138" i="86"/>
  <c r="V138" i="86"/>
  <c r="AA137" i="86"/>
  <c r="W137" i="86"/>
  <c r="V137" i="86"/>
  <c r="AA136" i="86"/>
  <c r="V136" i="86"/>
  <c r="AA135" i="86"/>
  <c r="V135" i="86"/>
  <c r="AA134" i="86"/>
  <c r="V134" i="86"/>
  <c r="AA133" i="86"/>
  <c r="V133" i="86"/>
  <c r="AA132" i="86"/>
  <c r="V132" i="86"/>
  <c r="AA131" i="86"/>
  <c r="V131" i="86"/>
  <c r="AA130" i="86"/>
  <c r="W130" i="86"/>
  <c r="V130" i="86"/>
  <c r="AA129" i="86"/>
  <c r="V129" i="86"/>
  <c r="AA128" i="86"/>
  <c r="V128" i="86"/>
  <c r="AA127" i="86"/>
  <c r="W127" i="86"/>
  <c r="V127" i="86"/>
  <c r="AA126" i="86"/>
  <c r="V126" i="86"/>
  <c r="AA125" i="86"/>
  <c r="V125" i="86"/>
  <c r="AA124" i="86"/>
  <c r="V124" i="86"/>
  <c r="AA123" i="86"/>
  <c r="V123" i="86"/>
  <c r="AA122" i="86"/>
  <c r="V122" i="86"/>
  <c r="AA121" i="86"/>
  <c r="V121" i="86"/>
  <c r="AA120" i="86"/>
  <c r="V120" i="86"/>
  <c r="AA119" i="86"/>
  <c r="V119" i="86"/>
  <c r="AA118" i="86"/>
  <c r="V118" i="86"/>
  <c r="AA117" i="86"/>
  <c r="V117" i="86"/>
  <c r="AA116" i="86"/>
  <c r="V116" i="86"/>
  <c r="AA115" i="86"/>
  <c r="V115" i="86"/>
  <c r="AA114" i="86"/>
  <c r="V114" i="86"/>
  <c r="AA113" i="86"/>
  <c r="V113" i="86"/>
  <c r="AA112" i="86"/>
  <c r="V112" i="86"/>
  <c r="AA111" i="86"/>
  <c r="V111" i="86"/>
  <c r="AA110" i="86"/>
  <c r="V110" i="86"/>
  <c r="AA109" i="86"/>
  <c r="V109" i="86"/>
  <c r="AA108" i="86"/>
  <c r="V108" i="86"/>
  <c r="AA107" i="86"/>
  <c r="V107" i="86"/>
  <c r="AA106" i="86"/>
  <c r="W106" i="86"/>
  <c r="V106" i="86"/>
  <c r="AA105" i="86"/>
  <c r="V105" i="86"/>
  <c r="AA104" i="86"/>
  <c r="V104" i="86"/>
  <c r="AA103" i="86"/>
  <c r="V103" i="86"/>
  <c r="AA102" i="86"/>
  <c r="V102" i="86"/>
  <c r="AA101" i="86"/>
  <c r="W101" i="86"/>
  <c r="V101" i="86"/>
  <c r="AA100" i="86"/>
  <c r="V100" i="86"/>
  <c r="AA99" i="86"/>
  <c r="V99" i="86"/>
  <c r="AA98" i="86"/>
  <c r="V98" i="86"/>
  <c r="AA97" i="86"/>
  <c r="V97" i="86"/>
  <c r="AA96" i="86"/>
  <c r="W96" i="86"/>
  <c r="V96" i="86"/>
  <c r="AA95" i="86"/>
  <c r="V95" i="86"/>
  <c r="AA94" i="86"/>
  <c r="W94" i="86"/>
  <c r="V94" i="86"/>
  <c r="AA93" i="86"/>
  <c r="V93" i="86"/>
  <c r="AA92" i="86"/>
  <c r="W92" i="86"/>
  <c r="V92" i="86"/>
  <c r="AA91" i="86"/>
  <c r="V91" i="86"/>
  <c r="AA90" i="86"/>
  <c r="W90" i="86"/>
  <c r="V90" i="86"/>
  <c r="AA89" i="86"/>
  <c r="V89" i="86"/>
  <c r="AA88" i="86"/>
  <c r="V88" i="86"/>
  <c r="AA87" i="86"/>
  <c r="V87" i="86"/>
  <c r="AA86" i="86"/>
  <c r="V86" i="86"/>
  <c r="AA85" i="86"/>
  <c r="V85" i="86"/>
  <c r="AA84" i="86"/>
  <c r="V84" i="86"/>
  <c r="AA83" i="86"/>
  <c r="V83" i="86"/>
  <c r="AA82" i="86"/>
  <c r="V82" i="86"/>
  <c r="AA81" i="86"/>
  <c r="V81" i="86"/>
  <c r="AA80" i="86"/>
  <c r="V80" i="86"/>
  <c r="AA79" i="86"/>
  <c r="V79" i="86"/>
  <c r="AA78" i="86"/>
  <c r="V78" i="86"/>
  <c r="AA77" i="86"/>
  <c r="V77" i="86"/>
  <c r="AA76" i="86"/>
  <c r="V76" i="86"/>
  <c r="AA75" i="86"/>
  <c r="V75" i="86"/>
  <c r="AA74" i="86"/>
  <c r="V74" i="86"/>
  <c r="AA73" i="86"/>
  <c r="V73" i="86"/>
  <c r="AA72" i="86"/>
  <c r="V72" i="86"/>
  <c r="AA71" i="86"/>
  <c r="V71" i="86"/>
  <c r="AA70" i="86"/>
  <c r="V70" i="86"/>
  <c r="AA69" i="86"/>
  <c r="V69" i="86"/>
  <c r="AA68" i="86"/>
  <c r="V68" i="86"/>
  <c r="AA67" i="86"/>
  <c r="V67" i="86"/>
  <c r="AA66" i="86"/>
  <c r="V66" i="86"/>
  <c r="AA65" i="86"/>
  <c r="V65" i="86"/>
  <c r="AA64" i="86"/>
  <c r="V64" i="86"/>
  <c r="AA63" i="86"/>
  <c r="V63" i="86"/>
  <c r="AA62" i="86"/>
  <c r="V62" i="86"/>
  <c r="AA61" i="86"/>
  <c r="V61" i="86"/>
  <c r="AA60" i="86"/>
  <c r="V60" i="86"/>
  <c r="AA59" i="86"/>
  <c r="V59" i="86"/>
  <c r="AA58" i="86"/>
  <c r="V58" i="86"/>
  <c r="AA57" i="86"/>
  <c r="V57" i="86"/>
  <c r="AA56" i="86"/>
  <c r="V56" i="86"/>
  <c r="AA55" i="86"/>
  <c r="V55" i="86"/>
  <c r="AA54" i="86"/>
  <c r="V54" i="86"/>
  <c r="AA53" i="86"/>
  <c r="W53" i="86"/>
  <c r="V53" i="86"/>
  <c r="AA52" i="86"/>
  <c r="W52" i="86"/>
  <c r="V52" i="86"/>
  <c r="AA51" i="86"/>
  <c r="W51" i="86"/>
  <c r="V51" i="86"/>
  <c r="AA50" i="86"/>
  <c r="V50" i="86"/>
  <c r="AA49" i="86"/>
  <c r="W49" i="86"/>
  <c r="V49" i="86"/>
  <c r="AA48" i="86"/>
  <c r="V48" i="86"/>
  <c r="AA47" i="86"/>
  <c r="V47" i="86"/>
  <c r="AA46" i="86"/>
  <c r="V46" i="86"/>
  <c r="AA45" i="86"/>
  <c r="V45" i="86"/>
  <c r="AA44" i="86"/>
  <c r="V44" i="86"/>
  <c r="AA43" i="86"/>
  <c r="V43" i="86"/>
  <c r="AA42" i="86"/>
  <c r="W42" i="86"/>
  <c r="V42" i="86"/>
  <c r="AA41" i="86"/>
  <c r="V41" i="86"/>
  <c r="AA40" i="86"/>
  <c r="W40" i="86"/>
  <c r="V40" i="86"/>
  <c r="AA39" i="86"/>
  <c r="V39" i="86"/>
  <c r="AA38" i="86"/>
  <c r="V38" i="86"/>
  <c r="AA37" i="86"/>
  <c r="V37" i="86"/>
  <c r="AA36" i="86"/>
  <c r="V36" i="86"/>
  <c r="AA6" i="86"/>
  <c r="AA7" i="86"/>
  <c r="AA8" i="86"/>
  <c r="AA9" i="86"/>
  <c r="AA10" i="86"/>
  <c r="AA11" i="86"/>
  <c r="AA12" i="86"/>
  <c r="AA13" i="86"/>
  <c r="AA14" i="86"/>
  <c r="AA15" i="86"/>
  <c r="AA16" i="86"/>
  <c r="AA17" i="86"/>
  <c r="AA18" i="86"/>
  <c r="AA19" i="86"/>
  <c r="AA20" i="86"/>
  <c r="AA21" i="86"/>
  <c r="AA22" i="86"/>
  <c r="AA23" i="86"/>
  <c r="AA24" i="86"/>
  <c r="AA25" i="86"/>
  <c r="AA26" i="86"/>
  <c r="AA27" i="86"/>
  <c r="AA28" i="86"/>
  <c r="AA29" i="86"/>
  <c r="AA30" i="86"/>
  <c r="AA31" i="86"/>
  <c r="AA32" i="86"/>
  <c r="AA33" i="86"/>
  <c r="AA34" i="86"/>
  <c r="AA35" i="86"/>
  <c r="AA2" i="86"/>
  <c r="AF35" i="86"/>
  <c r="AG35" i="86"/>
  <c r="AE35" i="86"/>
  <c r="V35" i="86"/>
  <c r="AF34" i="86"/>
  <c r="AG34" i="86"/>
  <c r="AE34" i="86"/>
  <c r="V34" i="86"/>
  <c r="AF33" i="86"/>
  <c r="AG33" i="86"/>
  <c r="V26" i="86"/>
  <c r="AE33" i="86"/>
  <c r="V33" i="86"/>
  <c r="AF32" i="86"/>
  <c r="AG32" i="86"/>
  <c r="AE32" i="86"/>
  <c r="V32" i="86"/>
  <c r="AF31" i="86"/>
  <c r="AG31" i="86"/>
  <c r="AE31" i="86"/>
  <c r="V31" i="86"/>
  <c r="AF30" i="86"/>
  <c r="AG30" i="86"/>
  <c r="AE30" i="86"/>
  <c r="V30" i="86"/>
  <c r="AF29" i="86"/>
  <c r="AG29" i="86"/>
  <c r="V19" i="86"/>
  <c r="AE29" i="86"/>
  <c r="V29" i="86"/>
  <c r="AF28" i="86"/>
  <c r="AG28" i="86"/>
  <c r="AE28" i="86"/>
  <c r="V28" i="86"/>
  <c r="AF27" i="86"/>
  <c r="V11" i="86"/>
  <c r="AG27" i="86"/>
  <c r="AE27" i="86"/>
  <c r="V27" i="86"/>
  <c r="AF26" i="86"/>
  <c r="AG26" i="86"/>
  <c r="AE26" i="86"/>
  <c r="AF25" i="86"/>
  <c r="V13" i="86"/>
  <c r="AG25" i="86"/>
  <c r="AE25" i="86"/>
  <c r="V25" i="86"/>
  <c r="AF24" i="86"/>
  <c r="AG24" i="86"/>
  <c r="AE24" i="86"/>
  <c r="V24" i="86"/>
  <c r="AF23" i="86"/>
  <c r="AG23" i="86"/>
  <c r="V10" i="86"/>
  <c r="AE23" i="86"/>
  <c r="V23" i="86"/>
  <c r="AF22" i="86"/>
  <c r="AG22" i="86"/>
  <c r="AE22" i="86"/>
  <c r="V22" i="86"/>
  <c r="AF21" i="86"/>
  <c r="AG21" i="86"/>
  <c r="AE21" i="86"/>
  <c r="W21" i="86"/>
  <c r="V21" i="86"/>
  <c r="AF20" i="86"/>
  <c r="AG20" i="86"/>
  <c r="AE20" i="86"/>
  <c r="V20" i="86"/>
  <c r="AF19" i="86"/>
  <c r="AG19" i="86"/>
  <c r="AE19" i="86"/>
  <c r="AF18" i="86"/>
  <c r="AG18" i="86"/>
  <c r="AE18" i="86"/>
  <c r="V18" i="86"/>
  <c r="AF17" i="86"/>
  <c r="AG17" i="86"/>
  <c r="AE17" i="86"/>
  <c r="V17" i="86"/>
  <c r="AF16" i="86"/>
  <c r="AG16" i="86"/>
  <c r="AE16" i="86"/>
  <c r="W16" i="86"/>
  <c r="V16" i="86"/>
  <c r="AF15" i="86"/>
  <c r="AG15" i="86"/>
  <c r="AE15" i="86"/>
  <c r="V15" i="86"/>
  <c r="AF14" i="86"/>
  <c r="AG14" i="86"/>
  <c r="AE14" i="86"/>
  <c r="W14" i="86"/>
  <c r="V14" i="86"/>
  <c r="AF13" i="86"/>
  <c r="AG13" i="86"/>
  <c r="AE13" i="86"/>
  <c r="AF12" i="86"/>
  <c r="AG12" i="86"/>
  <c r="AE12" i="86"/>
  <c r="W12" i="86"/>
  <c r="V12" i="86"/>
  <c r="AF11" i="86"/>
  <c r="AG11" i="86"/>
  <c r="AE11" i="86"/>
  <c r="AF10" i="86"/>
  <c r="AG10" i="86"/>
  <c r="AE10" i="86"/>
  <c r="AF9" i="86"/>
  <c r="AG9" i="86"/>
  <c r="AE9" i="86"/>
  <c r="V9" i="86"/>
  <c r="AF8" i="86"/>
  <c r="AG8" i="86"/>
  <c r="AE8" i="86"/>
  <c r="V8" i="86"/>
  <c r="AF7" i="86"/>
  <c r="AG7" i="86"/>
  <c r="AE7" i="86"/>
  <c r="V7" i="86"/>
  <c r="AF6" i="86"/>
  <c r="AG6" i="86"/>
  <c r="AE6" i="86"/>
  <c r="V6" i="86"/>
  <c r="T3" i="86"/>
  <c r="S3" i="86"/>
  <c r="R3" i="86"/>
  <c r="Q3" i="86"/>
  <c r="P3" i="86"/>
  <c r="O3" i="86"/>
  <c r="N3" i="86"/>
  <c r="M3" i="86"/>
  <c r="L3" i="86"/>
  <c r="K3" i="86"/>
  <c r="J3" i="86"/>
  <c r="I3" i="86"/>
  <c r="H3" i="86"/>
  <c r="G3" i="86"/>
  <c r="F3" i="86"/>
  <c r="E3" i="86"/>
  <c r="X197" i="85"/>
  <c r="Y197" i="85"/>
  <c r="W197" i="85"/>
  <c r="Z197" i="85"/>
  <c r="X6" i="85"/>
  <c r="Y6" i="85"/>
  <c r="W6" i="85"/>
  <c r="Z6" i="85"/>
  <c r="X7" i="85"/>
  <c r="Y7" i="85"/>
  <c r="W7" i="85"/>
  <c r="Z7" i="85"/>
  <c r="X8" i="85"/>
  <c r="Y8" i="85"/>
  <c r="W8" i="85"/>
  <c r="Z8" i="85"/>
  <c r="X9" i="85"/>
  <c r="Y9" i="85"/>
  <c r="W9" i="85"/>
  <c r="Z9" i="85"/>
  <c r="X10" i="85"/>
  <c r="Y10" i="85"/>
  <c r="W10" i="85"/>
  <c r="Z10" i="85"/>
  <c r="X11" i="85"/>
  <c r="Y11" i="85"/>
  <c r="W11" i="85"/>
  <c r="Z11" i="85"/>
  <c r="X12" i="85"/>
  <c r="Y12" i="85"/>
  <c r="W12" i="85"/>
  <c r="Z12" i="85"/>
  <c r="X13" i="85"/>
  <c r="Y13" i="85"/>
  <c r="W13" i="85"/>
  <c r="Z13" i="85"/>
  <c r="X14" i="85"/>
  <c r="Y14" i="85"/>
  <c r="W14" i="85"/>
  <c r="Z14" i="85"/>
  <c r="X15" i="85"/>
  <c r="Y15" i="85"/>
  <c r="W15" i="85"/>
  <c r="Z15" i="85"/>
  <c r="X16" i="85"/>
  <c r="Y16" i="85"/>
  <c r="W16" i="85"/>
  <c r="Z16" i="85"/>
  <c r="X17" i="85"/>
  <c r="Y17" i="85"/>
  <c r="W17" i="85"/>
  <c r="Z17" i="85"/>
  <c r="X18" i="85"/>
  <c r="Y18" i="85"/>
  <c r="Z18" i="85"/>
  <c r="X19" i="85"/>
  <c r="Y19" i="85"/>
  <c r="W19" i="85"/>
  <c r="Z19" i="85"/>
  <c r="X20" i="85"/>
  <c r="Y20" i="85"/>
  <c r="W20" i="85"/>
  <c r="Z20" i="85"/>
  <c r="X21" i="85"/>
  <c r="Y21" i="85"/>
  <c r="W21" i="85"/>
  <c r="Z21" i="85"/>
  <c r="X22" i="85"/>
  <c r="Y22" i="85"/>
  <c r="W22" i="85"/>
  <c r="Z22" i="85"/>
  <c r="X23" i="85"/>
  <c r="Y23" i="85"/>
  <c r="W23" i="85"/>
  <c r="Z23" i="85"/>
  <c r="X24" i="85"/>
  <c r="Y24" i="85"/>
  <c r="W24" i="85"/>
  <c r="Z24" i="85"/>
  <c r="X25" i="85"/>
  <c r="Y25" i="85"/>
  <c r="W25" i="85"/>
  <c r="Z25" i="85"/>
  <c r="X26" i="85"/>
  <c r="Y26" i="85"/>
  <c r="W26" i="85"/>
  <c r="Z26" i="85"/>
  <c r="X27" i="85"/>
  <c r="Y27" i="85"/>
  <c r="W27" i="85"/>
  <c r="Z27" i="85"/>
  <c r="X28" i="85"/>
  <c r="Y28" i="85"/>
  <c r="W28" i="85"/>
  <c r="Z28" i="85"/>
  <c r="X29" i="85"/>
  <c r="Y29" i="85"/>
  <c r="W29" i="85"/>
  <c r="Z29" i="85"/>
  <c r="X30" i="85"/>
  <c r="Y30" i="85"/>
  <c r="W30" i="85"/>
  <c r="Z30" i="85"/>
  <c r="X31" i="85"/>
  <c r="Y31" i="85"/>
  <c r="W31" i="85"/>
  <c r="Z31" i="85"/>
  <c r="X32" i="85"/>
  <c r="Y32" i="85"/>
  <c r="W32" i="85"/>
  <c r="Z32" i="85"/>
  <c r="X33" i="85"/>
  <c r="Y33" i="85"/>
  <c r="W33" i="85"/>
  <c r="Z33" i="85"/>
  <c r="X34" i="85"/>
  <c r="Y34" i="85"/>
  <c r="W34" i="85"/>
  <c r="Z34" i="85"/>
  <c r="X35" i="85"/>
  <c r="Y35" i="85"/>
  <c r="W35" i="85"/>
  <c r="Z35" i="85"/>
  <c r="X36" i="85"/>
  <c r="Y36" i="85"/>
  <c r="W36" i="85"/>
  <c r="Z36" i="85"/>
  <c r="X37" i="85"/>
  <c r="Y37" i="85"/>
  <c r="W37" i="85"/>
  <c r="Z37" i="85"/>
  <c r="X38" i="85"/>
  <c r="Y38" i="85"/>
  <c r="W38" i="85"/>
  <c r="Z38" i="85"/>
  <c r="X39" i="85"/>
  <c r="Y39" i="85"/>
  <c r="W39" i="85"/>
  <c r="Z39" i="85"/>
  <c r="X40" i="85"/>
  <c r="Y40" i="85"/>
  <c r="W40" i="85"/>
  <c r="Z40" i="85"/>
  <c r="X41" i="85"/>
  <c r="Y41" i="85"/>
  <c r="W41" i="85"/>
  <c r="Z41" i="85"/>
  <c r="X42" i="85"/>
  <c r="Y42" i="85"/>
  <c r="W42" i="85"/>
  <c r="Z42" i="85"/>
  <c r="X43" i="85"/>
  <c r="Y43" i="85"/>
  <c r="W43" i="85"/>
  <c r="Z43" i="85"/>
  <c r="X44" i="85"/>
  <c r="Y44" i="85"/>
  <c r="W44" i="85"/>
  <c r="Z44" i="85"/>
  <c r="X45" i="85"/>
  <c r="Y45" i="85"/>
  <c r="W45" i="85"/>
  <c r="Z45" i="85"/>
  <c r="X46" i="85"/>
  <c r="Y46" i="85"/>
  <c r="Z46" i="85"/>
  <c r="X47" i="85"/>
  <c r="Y47" i="85"/>
  <c r="W47" i="85"/>
  <c r="Z47" i="85"/>
  <c r="X48" i="85"/>
  <c r="Y48" i="85"/>
  <c r="W48" i="85"/>
  <c r="Z48" i="85"/>
  <c r="X49" i="85"/>
  <c r="Y49" i="85"/>
  <c r="Z49" i="85"/>
  <c r="X50" i="85"/>
  <c r="Y50" i="85"/>
  <c r="W50" i="85"/>
  <c r="Z50" i="85"/>
  <c r="X51" i="85"/>
  <c r="Y51" i="85"/>
  <c r="Z51" i="85"/>
  <c r="X52" i="85"/>
  <c r="Y52" i="85"/>
  <c r="W52" i="85"/>
  <c r="Z52" i="85"/>
  <c r="X53" i="85"/>
  <c r="Y53" i="85"/>
  <c r="Z53" i="85"/>
  <c r="X54" i="85"/>
  <c r="Y54" i="85"/>
  <c r="W54" i="85"/>
  <c r="Z54" i="85"/>
  <c r="X55" i="85"/>
  <c r="Y55" i="85"/>
  <c r="W55" i="85"/>
  <c r="Z55" i="85"/>
  <c r="X56" i="85"/>
  <c r="Y56" i="85"/>
  <c r="W56" i="85"/>
  <c r="Z56" i="85"/>
  <c r="X57" i="85"/>
  <c r="Y57" i="85"/>
  <c r="W57" i="85"/>
  <c r="Z57" i="85"/>
  <c r="X58" i="85"/>
  <c r="Y58" i="85"/>
  <c r="Z58" i="85"/>
  <c r="X59" i="85"/>
  <c r="Y59" i="85"/>
  <c r="W59" i="85"/>
  <c r="Z59" i="85"/>
  <c r="X60" i="85"/>
  <c r="Y60" i="85"/>
  <c r="W60" i="85"/>
  <c r="Z60" i="85"/>
  <c r="X61" i="85"/>
  <c r="Y61" i="85"/>
  <c r="W61" i="85"/>
  <c r="Z61" i="85"/>
  <c r="X62" i="85"/>
  <c r="Y62" i="85"/>
  <c r="W62" i="85"/>
  <c r="Z62" i="85"/>
  <c r="X63" i="85"/>
  <c r="Y63" i="85"/>
  <c r="W63" i="85"/>
  <c r="Z63" i="85"/>
  <c r="X64" i="85"/>
  <c r="Y64" i="85"/>
  <c r="W64" i="85"/>
  <c r="Z64" i="85"/>
  <c r="X65" i="85"/>
  <c r="Y65" i="85"/>
  <c r="W65" i="85"/>
  <c r="Z65" i="85"/>
  <c r="X66" i="85"/>
  <c r="Y66" i="85"/>
  <c r="W66" i="85"/>
  <c r="Z66" i="85"/>
  <c r="X67" i="85"/>
  <c r="Y67" i="85"/>
  <c r="W67" i="85"/>
  <c r="Z67" i="85"/>
  <c r="X68" i="85"/>
  <c r="Y68" i="85"/>
  <c r="W68" i="85"/>
  <c r="Z68" i="85"/>
  <c r="X69" i="85"/>
  <c r="Y69" i="85"/>
  <c r="W69" i="85"/>
  <c r="Z69" i="85"/>
  <c r="X70" i="85"/>
  <c r="Y70" i="85"/>
  <c r="W70" i="85"/>
  <c r="Z70" i="85"/>
  <c r="X71" i="85"/>
  <c r="Y71" i="85"/>
  <c r="W71" i="85"/>
  <c r="Z71" i="85"/>
  <c r="X72" i="85"/>
  <c r="Y72" i="85"/>
  <c r="W72" i="85"/>
  <c r="Z72" i="85"/>
  <c r="X73" i="85"/>
  <c r="Y73" i="85"/>
  <c r="W73" i="85"/>
  <c r="Z73" i="85"/>
  <c r="X74" i="85"/>
  <c r="Y74" i="85"/>
  <c r="W74" i="85"/>
  <c r="Z74" i="85"/>
  <c r="X75" i="85"/>
  <c r="Y75" i="85"/>
  <c r="W75" i="85"/>
  <c r="Z75" i="85"/>
  <c r="X76" i="85"/>
  <c r="Y76" i="85"/>
  <c r="W76" i="85"/>
  <c r="Z76" i="85"/>
  <c r="X77" i="85"/>
  <c r="Y77" i="85"/>
  <c r="W77" i="85"/>
  <c r="Z77" i="85"/>
  <c r="X78" i="85"/>
  <c r="Y78" i="85"/>
  <c r="W78" i="85"/>
  <c r="Z78" i="85"/>
  <c r="X79" i="85"/>
  <c r="Y79" i="85"/>
  <c r="W79" i="85"/>
  <c r="Z79" i="85"/>
  <c r="X80" i="85"/>
  <c r="Y80" i="85"/>
  <c r="W80" i="85"/>
  <c r="Z80" i="85"/>
  <c r="X81" i="85"/>
  <c r="Y81" i="85"/>
  <c r="W81" i="85"/>
  <c r="Z81" i="85"/>
  <c r="X82" i="85"/>
  <c r="Y82" i="85"/>
  <c r="W82" i="85"/>
  <c r="Z82" i="85"/>
  <c r="X83" i="85"/>
  <c r="Y83" i="85"/>
  <c r="W83" i="85"/>
  <c r="Z83" i="85"/>
  <c r="X84" i="85"/>
  <c r="Y84" i="85"/>
  <c r="Z84" i="85"/>
  <c r="X85" i="85"/>
  <c r="Y85" i="85"/>
  <c r="W85" i="85"/>
  <c r="Z85" i="85"/>
  <c r="X86" i="85"/>
  <c r="Y86" i="85"/>
  <c r="Z86" i="85"/>
  <c r="X87" i="85"/>
  <c r="Y87" i="85"/>
  <c r="W87" i="85"/>
  <c r="Z87" i="85"/>
  <c r="X88" i="85"/>
  <c r="Y88" i="85"/>
  <c r="W88" i="85"/>
  <c r="Z88" i="85"/>
  <c r="X89" i="85"/>
  <c r="Y89" i="85"/>
  <c r="W89" i="85"/>
  <c r="Z89" i="85"/>
  <c r="X90" i="85"/>
  <c r="Y90" i="85"/>
  <c r="Z90" i="85"/>
  <c r="X91" i="85"/>
  <c r="Y91" i="85"/>
  <c r="W91" i="85"/>
  <c r="Z91" i="85"/>
  <c r="X92" i="85"/>
  <c r="Y92" i="85"/>
  <c r="W92" i="85"/>
  <c r="Z92" i="85"/>
  <c r="X93" i="85"/>
  <c r="Y93" i="85"/>
  <c r="Z93" i="85"/>
  <c r="X94" i="85"/>
  <c r="Y94" i="85"/>
  <c r="Z94" i="85"/>
  <c r="X95" i="85"/>
  <c r="Y95" i="85"/>
  <c r="W95" i="85"/>
  <c r="Z95" i="85"/>
  <c r="X96" i="85"/>
  <c r="Y96" i="85"/>
  <c r="W96" i="85"/>
  <c r="Z96" i="85"/>
  <c r="X97" i="85"/>
  <c r="Y97" i="85"/>
  <c r="W97" i="85"/>
  <c r="Z97" i="85"/>
  <c r="X98" i="85"/>
  <c r="Y98" i="85"/>
  <c r="W98" i="85"/>
  <c r="Z98" i="85"/>
  <c r="X99" i="85"/>
  <c r="Y99" i="85"/>
  <c r="W99" i="85"/>
  <c r="Z99" i="85"/>
  <c r="X100" i="85"/>
  <c r="Y100" i="85"/>
  <c r="W100" i="85"/>
  <c r="Z100" i="85"/>
  <c r="X101" i="85"/>
  <c r="Y101" i="85"/>
  <c r="Z101" i="85"/>
  <c r="X102" i="85"/>
  <c r="Y102" i="85"/>
  <c r="W102" i="85"/>
  <c r="Z102" i="85"/>
  <c r="X103" i="85"/>
  <c r="Y103" i="85"/>
  <c r="W103" i="85"/>
  <c r="Z103" i="85"/>
  <c r="X104" i="85"/>
  <c r="Y104" i="85"/>
  <c r="W104" i="85"/>
  <c r="Z104" i="85"/>
  <c r="X105" i="85"/>
  <c r="Y105" i="85"/>
  <c r="W105" i="85"/>
  <c r="Z105" i="85"/>
  <c r="X106" i="85"/>
  <c r="Y106" i="85"/>
  <c r="W106" i="85"/>
  <c r="Z106" i="85"/>
  <c r="X107" i="85"/>
  <c r="Y107" i="85"/>
  <c r="W107" i="85"/>
  <c r="Z107" i="85"/>
  <c r="X108" i="85"/>
  <c r="Y108" i="85"/>
  <c r="W108" i="85"/>
  <c r="Z108" i="85"/>
  <c r="X109" i="85"/>
  <c r="Y109" i="85"/>
  <c r="W109" i="85"/>
  <c r="Z109" i="85"/>
  <c r="X110" i="85"/>
  <c r="Y110" i="85"/>
  <c r="W110" i="85"/>
  <c r="Z110" i="85"/>
  <c r="X111" i="85"/>
  <c r="Y111" i="85"/>
  <c r="W111" i="85"/>
  <c r="Z111" i="85"/>
  <c r="X112" i="85"/>
  <c r="Y112" i="85"/>
  <c r="W112" i="85"/>
  <c r="Z112" i="85"/>
  <c r="X113" i="85"/>
  <c r="Y113" i="85"/>
  <c r="W113" i="85"/>
  <c r="Z113" i="85"/>
  <c r="X114" i="85"/>
  <c r="Y114" i="85"/>
  <c r="W114" i="85"/>
  <c r="Z114" i="85"/>
  <c r="X115" i="85"/>
  <c r="Y115" i="85"/>
  <c r="W115" i="85"/>
  <c r="Z115" i="85"/>
  <c r="X116" i="85"/>
  <c r="Y116" i="85"/>
  <c r="W116" i="85"/>
  <c r="Z116" i="85"/>
  <c r="X117" i="85"/>
  <c r="Y117" i="85"/>
  <c r="W117" i="85"/>
  <c r="Z117" i="85"/>
  <c r="X118" i="85"/>
  <c r="Y118" i="85"/>
  <c r="W118" i="85"/>
  <c r="Z118" i="85"/>
  <c r="X119" i="85"/>
  <c r="Y119" i="85"/>
  <c r="W119" i="85"/>
  <c r="Z119" i="85"/>
  <c r="X120" i="85"/>
  <c r="Y120" i="85"/>
  <c r="W120" i="85"/>
  <c r="Z120" i="85"/>
  <c r="X121" i="85"/>
  <c r="Y121" i="85"/>
  <c r="W121" i="85"/>
  <c r="Z121" i="85"/>
  <c r="X122" i="85"/>
  <c r="Y122" i="85"/>
  <c r="W122" i="85"/>
  <c r="Z122" i="85"/>
  <c r="X123" i="85"/>
  <c r="Y123" i="85"/>
  <c r="Z123" i="85"/>
  <c r="X124" i="85"/>
  <c r="Y124" i="85"/>
  <c r="W124" i="85"/>
  <c r="Z124" i="85"/>
  <c r="X125" i="85"/>
  <c r="Y125" i="85"/>
  <c r="W125" i="85"/>
  <c r="Z125" i="85"/>
  <c r="X126" i="85"/>
  <c r="Y126" i="85"/>
  <c r="W126" i="85"/>
  <c r="Z126" i="85"/>
  <c r="X127" i="85"/>
  <c r="Y127" i="85"/>
  <c r="Z127" i="85"/>
  <c r="X128" i="85"/>
  <c r="Y128" i="85"/>
  <c r="W128" i="85"/>
  <c r="Z128" i="85"/>
  <c r="X129" i="85"/>
  <c r="Y129" i="85"/>
  <c r="W129" i="85"/>
  <c r="Z129" i="85"/>
  <c r="X130" i="85"/>
  <c r="Y130" i="85"/>
  <c r="Z130" i="85"/>
  <c r="X131" i="85"/>
  <c r="Y131" i="85"/>
  <c r="W131" i="85"/>
  <c r="Z131" i="85"/>
  <c r="X132" i="85"/>
  <c r="Y132" i="85"/>
  <c r="W132" i="85"/>
  <c r="Z132" i="85"/>
  <c r="X133" i="85"/>
  <c r="Y133" i="85"/>
  <c r="W133" i="85"/>
  <c r="Z133" i="85"/>
  <c r="X134" i="85"/>
  <c r="Y134" i="85"/>
  <c r="W134" i="85"/>
  <c r="Z134" i="85"/>
  <c r="X135" i="85"/>
  <c r="Y135" i="85"/>
  <c r="W135" i="85"/>
  <c r="Z135" i="85"/>
  <c r="X136" i="85"/>
  <c r="Y136" i="85"/>
  <c r="W136" i="85"/>
  <c r="Z136" i="85"/>
  <c r="X137" i="85"/>
  <c r="Y137" i="85"/>
  <c r="Z137" i="85"/>
  <c r="X138" i="85"/>
  <c r="Y138" i="85"/>
  <c r="W138" i="85"/>
  <c r="Z138" i="85"/>
  <c r="X139" i="85"/>
  <c r="Y139" i="85"/>
  <c r="Z139" i="85"/>
  <c r="X140" i="85"/>
  <c r="Y140" i="85"/>
  <c r="W140" i="85"/>
  <c r="Z140" i="85"/>
  <c r="X141" i="85"/>
  <c r="Y141" i="85"/>
  <c r="W141" i="85"/>
  <c r="Z141" i="85"/>
  <c r="X142" i="85"/>
  <c r="Y142" i="85"/>
  <c r="W142" i="85"/>
  <c r="Z142" i="85"/>
  <c r="X143" i="85"/>
  <c r="Y143" i="85"/>
  <c r="W143" i="85"/>
  <c r="Z143" i="85"/>
  <c r="X144" i="85"/>
  <c r="Y144" i="85"/>
  <c r="W144" i="85"/>
  <c r="Z144" i="85"/>
  <c r="X145" i="85"/>
  <c r="Y145" i="85"/>
  <c r="W145" i="85"/>
  <c r="Z145" i="85"/>
  <c r="X146" i="85"/>
  <c r="Y146" i="85"/>
  <c r="W146" i="85"/>
  <c r="Z146" i="85"/>
  <c r="X147" i="85"/>
  <c r="Y147" i="85"/>
  <c r="W147" i="85"/>
  <c r="Z147" i="85"/>
  <c r="X148" i="85"/>
  <c r="Y148" i="85"/>
  <c r="W148" i="85"/>
  <c r="Z148" i="85"/>
  <c r="X149" i="85"/>
  <c r="Y149" i="85"/>
  <c r="Z149" i="85"/>
  <c r="X150" i="85"/>
  <c r="Y150" i="85"/>
  <c r="W150" i="85"/>
  <c r="Z150" i="85"/>
  <c r="X151" i="85"/>
  <c r="Y151" i="85"/>
  <c r="W151" i="85"/>
  <c r="Z151" i="85"/>
  <c r="X152" i="85"/>
  <c r="Y152" i="85"/>
  <c r="W152" i="85"/>
  <c r="Z152" i="85"/>
  <c r="X153" i="85"/>
  <c r="Y153" i="85"/>
  <c r="W153" i="85"/>
  <c r="Z153" i="85"/>
  <c r="X154" i="85"/>
  <c r="Y154" i="85"/>
  <c r="W154" i="85"/>
  <c r="Z154" i="85"/>
  <c r="X155" i="85"/>
  <c r="Y155" i="85"/>
  <c r="Z155" i="85"/>
  <c r="X156" i="85"/>
  <c r="Y156" i="85"/>
  <c r="W156" i="85"/>
  <c r="Z156" i="85"/>
  <c r="X157" i="85"/>
  <c r="Y157" i="85"/>
  <c r="W157" i="85"/>
  <c r="Z157" i="85"/>
  <c r="X158" i="85"/>
  <c r="Y158" i="85"/>
  <c r="W158" i="85"/>
  <c r="Z158" i="85"/>
  <c r="X159" i="85"/>
  <c r="Y159" i="85"/>
  <c r="W159" i="85"/>
  <c r="Z159" i="85"/>
  <c r="X160" i="85"/>
  <c r="Y160" i="85"/>
  <c r="W160" i="85"/>
  <c r="Z160" i="85"/>
  <c r="X161" i="85"/>
  <c r="Y161" i="85"/>
  <c r="W161" i="85"/>
  <c r="Z161" i="85"/>
  <c r="X162" i="85"/>
  <c r="Y162" i="85"/>
  <c r="W162" i="85"/>
  <c r="Z162" i="85"/>
  <c r="X163" i="85"/>
  <c r="Y163" i="85"/>
  <c r="W163" i="85"/>
  <c r="Z163" i="85"/>
  <c r="X164" i="85"/>
  <c r="Y164" i="85"/>
  <c r="W164" i="85"/>
  <c r="Z164" i="85"/>
  <c r="X165" i="85"/>
  <c r="Y165" i="85"/>
  <c r="W165" i="85"/>
  <c r="Z165" i="85"/>
  <c r="X166" i="85"/>
  <c r="Y166" i="85"/>
  <c r="W166" i="85"/>
  <c r="Z166" i="85"/>
  <c r="X167" i="85"/>
  <c r="Y167" i="85"/>
  <c r="W167" i="85"/>
  <c r="Z167" i="85"/>
  <c r="X168" i="85"/>
  <c r="Y168" i="85"/>
  <c r="W168" i="85"/>
  <c r="Z168" i="85"/>
  <c r="X169" i="85"/>
  <c r="Y169" i="85"/>
  <c r="W169" i="85"/>
  <c r="Z169" i="85"/>
  <c r="X170" i="85"/>
  <c r="Y170" i="85"/>
  <c r="W170" i="85"/>
  <c r="Z170" i="85"/>
  <c r="X171" i="85"/>
  <c r="Y171" i="85"/>
  <c r="W171" i="85"/>
  <c r="Z171" i="85"/>
  <c r="X172" i="85"/>
  <c r="Y172" i="85"/>
  <c r="W172" i="85"/>
  <c r="Z172" i="85"/>
  <c r="X173" i="85"/>
  <c r="Y173" i="85"/>
  <c r="W173" i="85"/>
  <c r="Z173" i="85"/>
  <c r="X174" i="85"/>
  <c r="Y174" i="85"/>
  <c r="W174" i="85"/>
  <c r="Z174" i="85"/>
  <c r="X175" i="85"/>
  <c r="Y175" i="85"/>
  <c r="W175" i="85"/>
  <c r="Z175" i="85"/>
  <c r="X176" i="85"/>
  <c r="Y176" i="85"/>
  <c r="Z176" i="85"/>
  <c r="X177" i="85"/>
  <c r="Y177" i="85"/>
  <c r="W177" i="85"/>
  <c r="Z177" i="85"/>
  <c r="X178" i="85"/>
  <c r="Y178" i="85"/>
  <c r="W178" i="85"/>
  <c r="Z178" i="85"/>
  <c r="X179" i="85"/>
  <c r="Y179" i="85"/>
  <c r="Z179" i="85"/>
  <c r="X180" i="85"/>
  <c r="Y180" i="85"/>
  <c r="W180" i="85"/>
  <c r="Z180" i="85"/>
  <c r="X181" i="85"/>
  <c r="Y181" i="85"/>
  <c r="W181" i="85"/>
  <c r="Z181" i="85"/>
  <c r="X182" i="85"/>
  <c r="Y182" i="85"/>
  <c r="W182" i="85"/>
  <c r="Z182" i="85"/>
  <c r="X183" i="85"/>
  <c r="Y183" i="85"/>
  <c r="W183" i="85"/>
  <c r="Z183" i="85"/>
  <c r="X184" i="85"/>
  <c r="Y184" i="85"/>
  <c r="Z184" i="85"/>
  <c r="X185" i="85"/>
  <c r="Y185" i="85"/>
  <c r="W185" i="85"/>
  <c r="Z185" i="85"/>
  <c r="X186" i="85"/>
  <c r="Y186" i="85"/>
  <c r="Z186" i="85"/>
  <c r="X187" i="85"/>
  <c r="Y187" i="85"/>
  <c r="W187" i="85"/>
  <c r="Z187" i="85"/>
  <c r="X188" i="85"/>
  <c r="Y188" i="85"/>
  <c r="W188" i="85"/>
  <c r="Z188" i="85"/>
  <c r="X189" i="85"/>
  <c r="Y189" i="85"/>
  <c r="W189" i="85"/>
  <c r="Z189" i="85"/>
  <c r="X190" i="85"/>
  <c r="Y190" i="85"/>
  <c r="W190" i="85"/>
  <c r="Z190" i="85"/>
  <c r="X191" i="85"/>
  <c r="Y191" i="85"/>
  <c r="W191" i="85"/>
  <c r="Z191" i="85"/>
  <c r="X192" i="85"/>
  <c r="Y192" i="85"/>
  <c r="W192" i="85"/>
  <c r="Z192" i="85"/>
  <c r="X193" i="85"/>
  <c r="Y193" i="85"/>
  <c r="W193" i="85"/>
  <c r="Z193" i="85"/>
  <c r="X194" i="85"/>
  <c r="Y194" i="85"/>
  <c r="W194" i="85"/>
  <c r="Z194" i="85"/>
  <c r="X195" i="85"/>
  <c r="Y195" i="85"/>
  <c r="W195" i="85"/>
  <c r="Z195" i="85"/>
  <c r="X196" i="85"/>
  <c r="Y196" i="85"/>
  <c r="Z196" i="85"/>
  <c r="AA197" i="85"/>
  <c r="V197" i="85"/>
  <c r="AA196" i="85"/>
  <c r="W196" i="85"/>
  <c r="V196" i="85"/>
  <c r="AA195" i="85"/>
  <c r="V195" i="85"/>
  <c r="AA194" i="85"/>
  <c r="V194" i="85"/>
  <c r="AA193" i="85"/>
  <c r="V193" i="85"/>
  <c r="AA192" i="85"/>
  <c r="V192" i="85"/>
  <c r="AA191" i="85"/>
  <c r="V191" i="85"/>
  <c r="AA190" i="85"/>
  <c r="V190" i="85"/>
  <c r="AA189" i="85"/>
  <c r="V189" i="85"/>
  <c r="AA188" i="85"/>
  <c r="V188" i="85"/>
  <c r="AA187" i="85"/>
  <c r="V187" i="85"/>
  <c r="AA186" i="85"/>
  <c r="W186" i="85"/>
  <c r="V186" i="85"/>
  <c r="AA185" i="85"/>
  <c r="V185" i="85"/>
  <c r="AA184" i="85"/>
  <c r="W184" i="85"/>
  <c r="V184" i="85"/>
  <c r="AA183" i="85"/>
  <c r="V183" i="85"/>
  <c r="AA182" i="85"/>
  <c r="V182" i="85"/>
  <c r="AA181" i="85"/>
  <c r="V181" i="85"/>
  <c r="AA180" i="85"/>
  <c r="V180" i="85"/>
  <c r="AA179" i="85"/>
  <c r="W179" i="85"/>
  <c r="V179" i="85"/>
  <c r="AA178" i="85"/>
  <c r="V178" i="85"/>
  <c r="AA177" i="85"/>
  <c r="V177" i="85"/>
  <c r="AA176" i="85"/>
  <c r="W176" i="85"/>
  <c r="V176" i="85"/>
  <c r="AA175" i="85"/>
  <c r="V175" i="85"/>
  <c r="AA174" i="85"/>
  <c r="V174" i="85"/>
  <c r="AA173" i="85"/>
  <c r="V173" i="85"/>
  <c r="AA172" i="85"/>
  <c r="V172" i="85"/>
  <c r="AA171" i="85"/>
  <c r="V171" i="85"/>
  <c r="AA170" i="85"/>
  <c r="V170" i="85"/>
  <c r="AA169" i="85"/>
  <c r="V169" i="85"/>
  <c r="AA168" i="85"/>
  <c r="V168" i="85"/>
  <c r="AA167" i="85"/>
  <c r="V167" i="85"/>
  <c r="AA166" i="85"/>
  <c r="V166" i="85"/>
  <c r="AA165" i="85"/>
  <c r="V165" i="85"/>
  <c r="AA164" i="85"/>
  <c r="V164" i="85"/>
  <c r="AA163" i="85"/>
  <c r="V163" i="85"/>
  <c r="AA162" i="85"/>
  <c r="V162" i="85"/>
  <c r="AA161" i="85"/>
  <c r="V161" i="85"/>
  <c r="AA160" i="85"/>
  <c r="V160" i="85"/>
  <c r="AA159" i="85"/>
  <c r="V159" i="85"/>
  <c r="AA158" i="85"/>
  <c r="V158" i="85"/>
  <c r="AA157" i="85"/>
  <c r="V157" i="85"/>
  <c r="AA156" i="85"/>
  <c r="V156" i="85"/>
  <c r="AA155" i="85"/>
  <c r="W155" i="85"/>
  <c r="V155" i="85"/>
  <c r="AA154" i="85"/>
  <c r="V154" i="85"/>
  <c r="AA153" i="85"/>
  <c r="V153" i="85"/>
  <c r="AA152" i="85"/>
  <c r="V152" i="85"/>
  <c r="AA151" i="85"/>
  <c r="V151" i="85"/>
  <c r="AA150" i="85"/>
  <c r="V150" i="85"/>
  <c r="AA149" i="85"/>
  <c r="W149" i="85"/>
  <c r="V149" i="85"/>
  <c r="AA148" i="85"/>
  <c r="V148" i="85"/>
  <c r="AA147" i="85"/>
  <c r="V147" i="85"/>
  <c r="AA146" i="85"/>
  <c r="V146" i="85"/>
  <c r="AA145" i="85"/>
  <c r="V145" i="85"/>
  <c r="AA144" i="85"/>
  <c r="V144" i="85"/>
  <c r="AA143" i="85"/>
  <c r="V143" i="85"/>
  <c r="AA142" i="85"/>
  <c r="V142" i="85"/>
  <c r="AA141" i="85"/>
  <c r="V141" i="85"/>
  <c r="AA140" i="85"/>
  <c r="V140" i="85"/>
  <c r="AA139" i="85"/>
  <c r="W139" i="85"/>
  <c r="V139" i="85"/>
  <c r="AA138" i="85"/>
  <c r="V138" i="85"/>
  <c r="AA137" i="85"/>
  <c r="W137" i="85"/>
  <c r="V137" i="85"/>
  <c r="AA136" i="85"/>
  <c r="V136" i="85"/>
  <c r="AA135" i="85"/>
  <c r="V135" i="85"/>
  <c r="AA134" i="85"/>
  <c r="V134" i="85"/>
  <c r="AA133" i="85"/>
  <c r="V133" i="85"/>
  <c r="AA132" i="85"/>
  <c r="V132" i="85"/>
  <c r="AA131" i="85"/>
  <c r="V131" i="85"/>
  <c r="AA130" i="85"/>
  <c r="W130" i="85"/>
  <c r="V130" i="85"/>
  <c r="AA129" i="85"/>
  <c r="V129" i="85"/>
  <c r="AA128" i="85"/>
  <c r="V128" i="85"/>
  <c r="AA127" i="85"/>
  <c r="W127" i="85"/>
  <c r="V127" i="85"/>
  <c r="AA126" i="85"/>
  <c r="V126" i="85"/>
  <c r="AA125" i="85"/>
  <c r="V125" i="85"/>
  <c r="AA124" i="85"/>
  <c r="V124" i="85"/>
  <c r="AA123" i="85"/>
  <c r="W123" i="85"/>
  <c r="V123" i="85"/>
  <c r="AA122" i="85"/>
  <c r="V122" i="85"/>
  <c r="AA121" i="85"/>
  <c r="V121" i="85"/>
  <c r="AA120" i="85"/>
  <c r="V120" i="85"/>
  <c r="AA119" i="85"/>
  <c r="V119" i="85"/>
  <c r="AA118" i="85"/>
  <c r="V118" i="85"/>
  <c r="AA117" i="85"/>
  <c r="V117" i="85"/>
  <c r="AA116" i="85"/>
  <c r="V116" i="85"/>
  <c r="AA115" i="85"/>
  <c r="V115" i="85"/>
  <c r="AA114" i="85"/>
  <c r="V114" i="85"/>
  <c r="AA113" i="85"/>
  <c r="V113" i="85"/>
  <c r="AA112" i="85"/>
  <c r="V112" i="85"/>
  <c r="AA111" i="85"/>
  <c r="V111" i="85"/>
  <c r="AA110" i="85"/>
  <c r="V110" i="85"/>
  <c r="AA109" i="85"/>
  <c r="V109" i="85"/>
  <c r="AA108" i="85"/>
  <c r="V108" i="85"/>
  <c r="AA107" i="85"/>
  <c r="V107" i="85"/>
  <c r="AA106" i="85"/>
  <c r="V106" i="85"/>
  <c r="AA105" i="85"/>
  <c r="V105" i="85"/>
  <c r="AA104" i="85"/>
  <c r="V104" i="85"/>
  <c r="AA103" i="85"/>
  <c r="V103" i="85"/>
  <c r="AA102" i="85"/>
  <c r="V102" i="85"/>
  <c r="AA101" i="85"/>
  <c r="W101" i="85"/>
  <c r="V101" i="85"/>
  <c r="AA100" i="85"/>
  <c r="V100" i="85"/>
  <c r="AA99" i="85"/>
  <c r="V99" i="85"/>
  <c r="AA98" i="85"/>
  <c r="V98" i="85"/>
  <c r="AA97" i="85"/>
  <c r="V97" i="85"/>
  <c r="AA96" i="85"/>
  <c r="V96" i="85"/>
  <c r="AA95" i="85"/>
  <c r="V95" i="85"/>
  <c r="AA94" i="85"/>
  <c r="W94" i="85"/>
  <c r="V94" i="85"/>
  <c r="AA93" i="85"/>
  <c r="W93" i="85"/>
  <c r="V93" i="85"/>
  <c r="AA92" i="85"/>
  <c r="V92" i="85"/>
  <c r="AA91" i="85"/>
  <c r="V91" i="85"/>
  <c r="AA90" i="85"/>
  <c r="W90" i="85"/>
  <c r="V90" i="85"/>
  <c r="AA89" i="85"/>
  <c r="V89" i="85"/>
  <c r="AA88" i="85"/>
  <c r="V88" i="85"/>
  <c r="AA87" i="85"/>
  <c r="V87" i="85"/>
  <c r="AA86" i="85"/>
  <c r="W86" i="85"/>
  <c r="V86" i="85"/>
  <c r="AA85" i="85"/>
  <c r="V85" i="85"/>
  <c r="AA84" i="85"/>
  <c r="W84" i="85"/>
  <c r="V84" i="85"/>
  <c r="AA83" i="85"/>
  <c r="V83" i="85"/>
  <c r="AA82" i="85"/>
  <c r="V82" i="85"/>
  <c r="AA81" i="85"/>
  <c r="V81" i="85"/>
  <c r="AA80" i="85"/>
  <c r="V80" i="85"/>
  <c r="AA79" i="85"/>
  <c r="V79" i="85"/>
  <c r="AA78" i="85"/>
  <c r="V78" i="85"/>
  <c r="AA77" i="85"/>
  <c r="V77" i="85"/>
  <c r="AA76" i="85"/>
  <c r="V76" i="85"/>
  <c r="AA75" i="85"/>
  <c r="V75" i="85"/>
  <c r="AA74" i="85"/>
  <c r="V74" i="85"/>
  <c r="AA73" i="85"/>
  <c r="V73" i="85"/>
  <c r="AA72" i="85"/>
  <c r="V72" i="85"/>
  <c r="AA71" i="85"/>
  <c r="V71" i="85"/>
  <c r="AA70" i="85"/>
  <c r="V70" i="85"/>
  <c r="AA69" i="85"/>
  <c r="V69" i="85"/>
  <c r="AA68" i="85"/>
  <c r="V68" i="85"/>
  <c r="AA67" i="85"/>
  <c r="V67" i="85"/>
  <c r="AA66" i="85"/>
  <c r="V66" i="85"/>
  <c r="AA65" i="85"/>
  <c r="V65" i="85"/>
  <c r="AA64" i="85"/>
  <c r="V64" i="85"/>
  <c r="AA63" i="85"/>
  <c r="V63" i="85"/>
  <c r="AA62" i="85"/>
  <c r="V62" i="85"/>
  <c r="AA61" i="85"/>
  <c r="V61" i="85"/>
  <c r="AA60" i="85"/>
  <c r="V60" i="85"/>
  <c r="AA59" i="85"/>
  <c r="V59" i="85"/>
  <c r="AA58" i="85"/>
  <c r="W58" i="85"/>
  <c r="V58" i="85"/>
  <c r="AA57" i="85"/>
  <c r="V57" i="85"/>
  <c r="AA56" i="85"/>
  <c r="V56" i="85"/>
  <c r="AA55" i="85"/>
  <c r="V55" i="85"/>
  <c r="AA54" i="85"/>
  <c r="V54" i="85"/>
  <c r="AA53" i="85"/>
  <c r="W53" i="85"/>
  <c r="V53" i="85"/>
  <c r="AA52" i="85"/>
  <c r="V52" i="85"/>
  <c r="AA51" i="85"/>
  <c r="W51" i="85"/>
  <c r="V51" i="85"/>
  <c r="AA50" i="85"/>
  <c r="V50" i="85"/>
  <c r="AA49" i="85"/>
  <c r="W49" i="85"/>
  <c r="V49" i="85"/>
  <c r="AA48" i="85"/>
  <c r="V48" i="85"/>
  <c r="AA47" i="85"/>
  <c r="V47" i="85"/>
  <c r="AA46" i="85"/>
  <c r="W46" i="85"/>
  <c r="V46" i="85"/>
  <c r="AA45" i="85"/>
  <c r="V45" i="85"/>
  <c r="AA44" i="85"/>
  <c r="V44" i="85"/>
  <c r="AA43" i="85"/>
  <c r="V43" i="85"/>
  <c r="AA42" i="85"/>
  <c r="V42" i="85"/>
  <c r="AA41" i="85"/>
  <c r="V41" i="85"/>
  <c r="AA40" i="85"/>
  <c r="V40" i="85"/>
  <c r="AA39" i="85"/>
  <c r="V39" i="85"/>
  <c r="AA38" i="85"/>
  <c r="V38" i="85"/>
  <c r="AA37" i="85"/>
  <c r="V37" i="85"/>
  <c r="AA36" i="85"/>
  <c r="V36" i="85"/>
  <c r="AA6" i="85"/>
  <c r="AA7" i="85"/>
  <c r="AA8" i="85"/>
  <c r="AA9" i="85"/>
  <c r="AA10" i="85"/>
  <c r="AA11" i="85"/>
  <c r="AA12" i="85"/>
  <c r="AA13" i="85"/>
  <c r="AA14" i="85"/>
  <c r="AA15" i="85"/>
  <c r="AA16" i="85"/>
  <c r="AA17" i="85"/>
  <c r="AA18" i="85"/>
  <c r="AA19" i="85"/>
  <c r="AA20" i="85"/>
  <c r="AA21" i="85"/>
  <c r="AA22" i="85"/>
  <c r="AA23" i="85"/>
  <c r="AA24" i="85"/>
  <c r="AA25" i="85"/>
  <c r="AA26" i="85"/>
  <c r="AA27" i="85"/>
  <c r="AA28" i="85"/>
  <c r="AA29" i="85"/>
  <c r="AA30" i="85"/>
  <c r="AA31" i="85"/>
  <c r="AA32" i="85"/>
  <c r="AA33" i="85"/>
  <c r="AA34" i="85"/>
  <c r="AA35" i="85"/>
  <c r="AA2" i="85"/>
  <c r="AF35" i="85"/>
  <c r="AG35" i="85"/>
  <c r="AE35" i="85"/>
  <c r="V35" i="85"/>
  <c r="AF34" i="85"/>
  <c r="AG34" i="85"/>
  <c r="AE34" i="85"/>
  <c r="V34" i="85"/>
  <c r="AF33" i="85"/>
  <c r="AG33" i="85"/>
  <c r="V26" i="85"/>
  <c r="AE33" i="85"/>
  <c r="V33" i="85"/>
  <c r="AF32" i="85"/>
  <c r="AG32" i="85"/>
  <c r="AE32" i="85"/>
  <c r="V32" i="85"/>
  <c r="AF31" i="85"/>
  <c r="AG31" i="85"/>
  <c r="AE31" i="85"/>
  <c r="V31" i="85"/>
  <c r="AF30" i="85"/>
  <c r="AG30" i="85"/>
  <c r="AE30" i="85"/>
  <c r="V30" i="85"/>
  <c r="AF29" i="85"/>
  <c r="AG29" i="85"/>
  <c r="V19" i="85"/>
  <c r="AE29" i="85"/>
  <c r="V29" i="85"/>
  <c r="AF28" i="85"/>
  <c r="AG28" i="85"/>
  <c r="AE28" i="85"/>
  <c r="V28" i="85"/>
  <c r="AF27" i="85"/>
  <c r="V11" i="85"/>
  <c r="AG27" i="85"/>
  <c r="AE27" i="85"/>
  <c r="V27" i="85"/>
  <c r="AF26" i="85"/>
  <c r="AG26" i="85"/>
  <c r="AE26" i="85"/>
  <c r="AF25" i="85"/>
  <c r="V13" i="85"/>
  <c r="AG25" i="85"/>
  <c r="AE25" i="85"/>
  <c r="V25" i="85"/>
  <c r="AF24" i="85"/>
  <c r="AG24" i="85"/>
  <c r="AE24" i="85"/>
  <c r="V24" i="85"/>
  <c r="AF23" i="85"/>
  <c r="AG23" i="85"/>
  <c r="V10" i="85"/>
  <c r="AE23" i="85"/>
  <c r="V23" i="85"/>
  <c r="AF22" i="85"/>
  <c r="AG22" i="85"/>
  <c r="AE22" i="85"/>
  <c r="V22" i="85"/>
  <c r="AF21" i="85"/>
  <c r="AG21" i="85"/>
  <c r="AE21" i="85"/>
  <c r="V21" i="85"/>
  <c r="AF20" i="85"/>
  <c r="AG20" i="85"/>
  <c r="AE20" i="85"/>
  <c r="V20" i="85"/>
  <c r="AF19" i="85"/>
  <c r="AG19" i="85"/>
  <c r="AE19" i="85"/>
  <c r="AF18" i="85"/>
  <c r="AG18" i="85"/>
  <c r="AE18" i="85"/>
  <c r="W18" i="85"/>
  <c r="V18" i="85"/>
  <c r="AF17" i="85"/>
  <c r="AG17" i="85"/>
  <c r="AE17" i="85"/>
  <c r="V17" i="85"/>
  <c r="AF16" i="85"/>
  <c r="AG16" i="85"/>
  <c r="AE16" i="85"/>
  <c r="V16" i="85"/>
  <c r="AF15" i="85"/>
  <c r="AG15" i="85"/>
  <c r="AE15" i="85"/>
  <c r="V15" i="85"/>
  <c r="AF14" i="85"/>
  <c r="AG14" i="85"/>
  <c r="AE14" i="85"/>
  <c r="V14" i="85"/>
  <c r="AF13" i="85"/>
  <c r="AG13" i="85"/>
  <c r="AE13" i="85"/>
  <c r="AF12" i="85"/>
  <c r="AG12" i="85"/>
  <c r="AE12" i="85"/>
  <c r="V12" i="85"/>
  <c r="AF11" i="85"/>
  <c r="AG11" i="85"/>
  <c r="AE11" i="85"/>
  <c r="AF10" i="85"/>
  <c r="AG10" i="85"/>
  <c r="AE10" i="85"/>
  <c r="AF9" i="85"/>
  <c r="AG9" i="85"/>
  <c r="AE9" i="85"/>
  <c r="V9" i="85"/>
  <c r="AF8" i="85"/>
  <c r="AG8" i="85"/>
  <c r="AE8" i="85"/>
  <c r="V8" i="85"/>
  <c r="AF7" i="85"/>
  <c r="AG7" i="85"/>
  <c r="AE7" i="85"/>
  <c r="V7" i="85"/>
  <c r="AF6" i="85"/>
  <c r="AG6" i="85"/>
  <c r="AE6" i="85"/>
  <c r="V6" i="85"/>
  <c r="T3" i="85"/>
  <c r="S3" i="85"/>
  <c r="R3" i="85"/>
  <c r="Q3" i="85"/>
  <c r="P3" i="85"/>
  <c r="O3" i="85"/>
  <c r="N3" i="85"/>
  <c r="M3" i="85"/>
  <c r="L3" i="85"/>
  <c r="K3" i="85"/>
  <c r="J3" i="85"/>
  <c r="I3" i="85"/>
  <c r="H3" i="85"/>
  <c r="G3" i="85"/>
  <c r="F3" i="85"/>
  <c r="E3" i="85"/>
  <c r="X197" i="84"/>
  <c r="Y197" i="84"/>
  <c r="W197" i="84"/>
  <c r="Z197" i="84"/>
  <c r="X6" i="84"/>
  <c r="Y6" i="84"/>
  <c r="W6" i="84"/>
  <c r="Z6" i="84"/>
  <c r="X7" i="84"/>
  <c r="Y7" i="84"/>
  <c r="Z7" i="84"/>
  <c r="X8" i="84"/>
  <c r="Y8" i="84"/>
  <c r="W8" i="84"/>
  <c r="Z8" i="84"/>
  <c r="X9" i="84"/>
  <c r="Y9" i="84"/>
  <c r="W9" i="84"/>
  <c r="Z9" i="84"/>
  <c r="X10" i="84"/>
  <c r="Y10" i="84"/>
  <c r="W10" i="84"/>
  <c r="Z10" i="84"/>
  <c r="X11" i="84"/>
  <c r="Y11" i="84"/>
  <c r="W11" i="84"/>
  <c r="Z11" i="84"/>
  <c r="X12" i="84"/>
  <c r="Y12" i="84"/>
  <c r="W12" i="84"/>
  <c r="Z12" i="84"/>
  <c r="X13" i="84"/>
  <c r="Y13" i="84"/>
  <c r="W13" i="84"/>
  <c r="Z13" i="84"/>
  <c r="X14" i="84"/>
  <c r="Y14" i="84"/>
  <c r="Z14" i="84"/>
  <c r="X15" i="84"/>
  <c r="Y15" i="84"/>
  <c r="W15" i="84"/>
  <c r="Z15" i="84"/>
  <c r="X16" i="84"/>
  <c r="Y16" i="84"/>
  <c r="W16" i="84"/>
  <c r="Z16" i="84"/>
  <c r="X17" i="84"/>
  <c r="Y17" i="84"/>
  <c r="W17" i="84"/>
  <c r="Z17" i="84"/>
  <c r="X18" i="84"/>
  <c r="Y18" i="84"/>
  <c r="W18" i="84"/>
  <c r="Z18" i="84"/>
  <c r="X19" i="84"/>
  <c r="Y19" i="84"/>
  <c r="W19" i="84"/>
  <c r="Z19" i="84"/>
  <c r="X20" i="84"/>
  <c r="Y20" i="84"/>
  <c r="W20" i="84"/>
  <c r="Z20" i="84"/>
  <c r="X21" i="84"/>
  <c r="Y21" i="84"/>
  <c r="W21" i="84"/>
  <c r="Z21" i="84"/>
  <c r="X22" i="84"/>
  <c r="Y22" i="84"/>
  <c r="W22" i="84"/>
  <c r="Z22" i="84"/>
  <c r="X23" i="84"/>
  <c r="Y23" i="84"/>
  <c r="W23" i="84"/>
  <c r="Z23" i="84"/>
  <c r="X24" i="84"/>
  <c r="Y24" i="84"/>
  <c r="W24" i="84"/>
  <c r="Z24" i="84"/>
  <c r="X25" i="84"/>
  <c r="Y25" i="84"/>
  <c r="W25" i="84"/>
  <c r="Z25" i="84"/>
  <c r="X26" i="84"/>
  <c r="Y26" i="84"/>
  <c r="W26" i="84"/>
  <c r="Z26" i="84"/>
  <c r="X27" i="84"/>
  <c r="Y27" i="84"/>
  <c r="Z27" i="84"/>
  <c r="X28" i="84"/>
  <c r="Y28" i="84"/>
  <c r="W28" i="84"/>
  <c r="Z28" i="84"/>
  <c r="X29" i="84"/>
  <c r="Y29" i="84"/>
  <c r="W29" i="84"/>
  <c r="Z29" i="84"/>
  <c r="X30" i="84"/>
  <c r="Y30" i="84"/>
  <c r="W30" i="84"/>
  <c r="Z30" i="84"/>
  <c r="X31" i="84"/>
  <c r="Y31" i="84"/>
  <c r="W31" i="84"/>
  <c r="Z31" i="84"/>
  <c r="X32" i="84"/>
  <c r="Y32" i="84"/>
  <c r="W32" i="84"/>
  <c r="Z32" i="84"/>
  <c r="X33" i="84"/>
  <c r="Y33" i="84"/>
  <c r="W33" i="84"/>
  <c r="Z33" i="84"/>
  <c r="X34" i="84"/>
  <c r="Y34" i="84"/>
  <c r="W34" i="84"/>
  <c r="Z34" i="84"/>
  <c r="X35" i="84"/>
  <c r="Y35" i="84"/>
  <c r="W35" i="84"/>
  <c r="Z35" i="84"/>
  <c r="X36" i="84"/>
  <c r="Y36" i="84"/>
  <c r="W36" i="84"/>
  <c r="Z36" i="84"/>
  <c r="X37" i="84"/>
  <c r="Y37" i="84"/>
  <c r="W37" i="84"/>
  <c r="Z37" i="84"/>
  <c r="X38" i="84"/>
  <c r="Y38" i="84"/>
  <c r="W38" i="84"/>
  <c r="Z38" i="84"/>
  <c r="X39" i="84"/>
  <c r="Y39" i="84"/>
  <c r="W39" i="84"/>
  <c r="Z39" i="84"/>
  <c r="X40" i="84"/>
  <c r="Y40" i="84"/>
  <c r="W40" i="84"/>
  <c r="Z40" i="84"/>
  <c r="X41" i="84"/>
  <c r="Y41" i="84"/>
  <c r="W41" i="84"/>
  <c r="Z41" i="84"/>
  <c r="X42" i="84"/>
  <c r="Y42" i="84"/>
  <c r="W42" i="84"/>
  <c r="Z42" i="84"/>
  <c r="X43" i="84"/>
  <c r="Y43" i="84"/>
  <c r="Z43" i="84"/>
  <c r="X44" i="84"/>
  <c r="Y44" i="84"/>
  <c r="W44" i="84"/>
  <c r="Z44" i="84"/>
  <c r="X45" i="84"/>
  <c r="Y45" i="84"/>
  <c r="W45" i="84"/>
  <c r="Z45" i="84"/>
  <c r="X46" i="84"/>
  <c r="Y46" i="84"/>
  <c r="W46" i="84"/>
  <c r="Z46" i="84"/>
  <c r="X47" i="84"/>
  <c r="Y47" i="84"/>
  <c r="W47" i="84"/>
  <c r="Z47" i="84"/>
  <c r="X48" i="84"/>
  <c r="Y48" i="84"/>
  <c r="W48" i="84"/>
  <c r="Z48" i="84"/>
  <c r="X49" i="84"/>
  <c r="Y49" i="84"/>
  <c r="W49" i="84"/>
  <c r="Z49" i="84"/>
  <c r="X50" i="84"/>
  <c r="Y50" i="84"/>
  <c r="W50" i="84"/>
  <c r="Z50" i="84"/>
  <c r="X51" i="84"/>
  <c r="Y51" i="84"/>
  <c r="Z51" i="84"/>
  <c r="X52" i="84"/>
  <c r="Y52" i="84"/>
  <c r="Z52" i="84"/>
  <c r="X53" i="84"/>
  <c r="Y53" i="84"/>
  <c r="Z53" i="84"/>
  <c r="X54" i="84"/>
  <c r="Y54" i="84"/>
  <c r="W54" i="84"/>
  <c r="Z54" i="84"/>
  <c r="X55" i="84"/>
  <c r="Y55" i="84"/>
  <c r="W55" i="84"/>
  <c r="Z55" i="84"/>
  <c r="X56" i="84"/>
  <c r="Y56" i="84"/>
  <c r="W56" i="84"/>
  <c r="Z56" i="84"/>
  <c r="X57" i="84"/>
  <c r="Y57" i="84"/>
  <c r="W57" i="84"/>
  <c r="Z57" i="84"/>
  <c r="X58" i="84"/>
  <c r="Y58" i="84"/>
  <c r="W58" i="84"/>
  <c r="Z58" i="84"/>
  <c r="X59" i="84"/>
  <c r="Y59" i="84"/>
  <c r="W59" i="84"/>
  <c r="Z59" i="84"/>
  <c r="X60" i="84"/>
  <c r="Y60" i="84"/>
  <c r="Z60" i="84"/>
  <c r="X61" i="84"/>
  <c r="Y61" i="84"/>
  <c r="W61" i="84"/>
  <c r="Z61" i="84"/>
  <c r="X62" i="84"/>
  <c r="Y62" i="84"/>
  <c r="W62" i="84"/>
  <c r="Z62" i="84"/>
  <c r="X63" i="84"/>
  <c r="Y63" i="84"/>
  <c r="W63" i="84"/>
  <c r="Z63" i="84"/>
  <c r="X64" i="84"/>
  <c r="Y64" i="84"/>
  <c r="W64" i="84"/>
  <c r="Z64" i="84"/>
  <c r="X65" i="84"/>
  <c r="Y65" i="84"/>
  <c r="W65" i="84"/>
  <c r="Z65" i="84"/>
  <c r="X66" i="84"/>
  <c r="Y66" i="84"/>
  <c r="W66" i="84"/>
  <c r="Z66" i="84"/>
  <c r="X67" i="84"/>
  <c r="Y67" i="84"/>
  <c r="W67" i="84"/>
  <c r="Z67" i="84"/>
  <c r="X68" i="84"/>
  <c r="Y68" i="84"/>
  <c r="W68" i="84"/>
  <c r="Z68" i="84"/>
  <c r="X69" i="84"/>
  <c r="Y69" i="84"/>
  <c r="W69" i="84"/>
  <c r="Z69" i="84"/>
  <c r="X70" i="84"/>
  <c r="Y70" i="84"/>
  <c r="W70" i="84"/>
  <c r="Z70" i="84"/>
  <c r="X71" i="84"/>
  <c r="Y71" i="84"/>
  <c r="W71" i="84"/>
  <c r="Z71" i="84"/>
  <c r="X72" i="84"/>
  <c r="Y72" i="84"/>
  <c r="W72" i="84"/>
  <c r="Z72" i="84"/>
  <c r="X73" i="84"/>
  <c r="Y73" i="84"/>
  <c r="W73" i="84"/>
  <c r="Z73" i="84"/>
  <c r="X74" i="84"/>
  <c r="Y74" i="84"/>
  <c r="W74" i="84"/>
  <c r="Z74" i="84"/>
  <c r="X75" i="84"/>
  <c r="Y75" i="84"/>
  <c r="W75" i="84"/>
  <c r="Z75" i="84"/>
  <c r="X76" i="84"/>
  <c r="Y76" i="84"/>
  <c r="W76" i="84"/>
  <c r="Z76" i="84"/>
  <c r="X77" i="84"/>
  <c r="Y77" i="84"/>
  <c r="W77" i="84"/>
  <c r="Z77" i="84"/>
  <c r="X78" i="84"/>
  <c r="Y78" i="84"/>
  <c r="W78" i="84"/>
  <c r="Z78" i="84"/>
  <c r="X79" i="84"/>
  <c r="Y79" i="84"/>
  <c r="W79" i="84"/>
  <c r="Z79" i="84"/>
  <c r="X80" i="84"/>
  <c r="Y80" i="84"/>
  <c r="W80" i="84"/>
  <c r="Z80" i="84"/>
  <c r="X81" i="84"/>
  <c r="Y81" i="84"/>
  <c r="W81" i="84"/>
  <c r="Z81" i="84"/>
  <c r="X82" i="84"/>
  <c r="Y82" i="84"/>
  <c r="W82" i="84"/>
  <c r="Z82" i="84"/>
  <c r="X83" i="84"/>
  <c r="Y83" i="84"/>
  <c r="W83" i="84"/>
  <c r="Z83" i="84"/>
  <c r="X84" i="84"/>
  <c r="Y84" i="84"/>
  <c r="W84" i="84"/>
  <c r="Z84" i="84"/>
  <c r="X85" i="84"/>
  <c r="Y85" i="84"/>
  <c r="W85" i="84"/>
  <c r="Z85" i="84"/>
  <c r="X86" i="84"/>
  <c r="Y86" i="84"/>
  <c r="Z86" i="84"/>
  <c r="X87" i="84"/>
  <c r="Y87" i="84"/>
  <c r="W87" i="84"/>
  <c r="Z87" i="84"/>
  <c r="X88" i="84"/>
  <c r="Y88" i="84"/>
  <c r="W88" i="84"/>
  <c r="Z88" i="84"/>
  <c r="X89" i="84"/>
  <c r="Y89" i="84"/>
  <c r="W89" i="84"/>
  <c r="Z89" i="84"/>
  <c r="X90" i="84"/>
  <c r="Y90" i="84"/>
  <c r="Z90" i="84"/>
  <c r="X91" i="84"/>
  <c r="Y91" i="84"/>
  <c r="W91" i="84"/>
  <c r="Z91" i="84"/>
  <c r="X92" i="84"/>
  <c r="Y92" i="84"/>
  <c r="W92" i="84"/>
  <c r="Z92" i="84"/>
  <c r="X93" i="84"/>
  <c r="Y93" i="84"/>
  <c r="Z93" i="84"/>
  <c r="X94" i="84"/>
  <c r="Y94" i="84"/>
  <c r="Z94" i="84"/>
  <c r="X95" i="84"/>
  <c r="Y95" i="84"/>
  <c r="W95" i="84"/>
  <c r="Z95" i="84"/>
  <c r="X96" i="84"/>
  <c r="Y96" i="84"/>
  <c r="W96" i="84"/>
  <c r="Z96" i="84"/>
  <c r="X97" i="84"/>
  <c r="Y97" i="84"/>
  <c r="W97" i="84"/>
  <c r="Z97" i="84"/>
  <c r="X98" i="84"/>
  <c r="Y98" i="84"/>
  <c r="W98" i="84"/>
  <c r="Z98" i="84"/>
  <c r="X99" i="84"/>
  <c r="Y99" i="84"/>
  <c r="Z99" i="84"/>
  <c r="X100" i="84"/>
  <c r="Y100" i="84"/>
  <c r="W100" i="84"/>
  <c r="Z100" i="84"/>
  <c r="X101" i="84"/>
  <c r="Y101" i="84"/>
  <c r="W101" i="84"/>
  <c r="Z101" i="84"/>
  <c r="X102" i="84"/>
  <c r="Y102" i="84"/>
  <c r="Z102" i="84"/>
  <c r="X103" i="84"/>
  <c r="Y103" i="84"/>
  <c r="W103" i="84"/>
  <c r="Z103" i="84"/>
  <c r="X104" i="84"/>
  <c r="Y104" i="84"/>
  <c r="W104" i="84"/>
  <c r="Z104" i="84"/>
  <c r="X105" i="84"/>
  <c r="Y105" i="84"/>
  <c r="W105" i="84"/>
  <c r="Z105" i="84"/>
  <c r="X106" i="84"/>
  <c r="Y106" i="84"/>
  <c r="W106" i="84"/>
  <c r="Z106" i="84"/>
  <c r="X107" i="84"/>
  <c r="Y107" i="84"/>
  <c r="W107" i="84"/>
  <c r="Z107" i="84"/>
  <c r="X108" i="84"/>
  <c r="Y108" i="84"/>
  <c r="W108" i="84"/>
  <c r="Z108" i="84"/>
  <c r="X109" i="84"/>
  <c r="Y109" i="84"/>
  <c r="W109" i="84"/>
  <c r="Z109" i="84"/>
  <c r="X110" i="84"/>
  <c r="Y110" i="84"/>
  <c r="W110" i="84"/>
  <c r="Z110" i="84"/>
  <c r="X111" i="84"/>
  <c r="Y111" i="84"/>
  <c r="W111" i="84"/>
  <c r="Z111" i="84"/>
  <c r="X112" i="84"/>
  <c r="Y112" i="84"/>
  <c r="W112" i="84"/>
  <c r="Z112" i="84"/>
  <c r="X113" i="84"/>
  <c r="Y113" i="84"/>
  <c r="W113" i="84"/>
  <c r="Z113" i="84"/>
  <c r="X114" i="84"/>
  <c r="Y114" i="84"/>
  <c r="W114" i="84"/>
  <c r="Z114" i="84"/>
  <c r="X115" i="84"/>
  <c r="Y115" i="84"/>
  <c r="W115" i="84"/>
  <c r="Z115" i="84"/>
  <c r="X116" i="84"/>
  <c r="Y116" i="84"/>
  <c r="W116" i="84"/>
  <c r="Z116" i="84"/>
  <c r="X117" i="84"/>
  <c r="Y117" i="84"/>
  <c r="W117" i="84"/>
  <c r="Z117" i="84"/>
  <c r="X118" i="84"/>
  <c r="Y118" i="84"/>
  <c r="W118" i="84"/>
  <c r="Z118" i="84"/>
  <c r="X119" i="84"/>
  <c r="Y119" i="84"/>
  <c r="W119" i="84"/>
  <c r="Z119" i="84"/>
  <c r="X120" i="84"/>
  <c r="Y120" i="84"/>
  <c r="W120" i="84"/>
  <c r="Z120" i="84"/>
  <c r="X121" i="84"/>
  <c r="Y121" i="84"/>
  <c r="W121" i="84"/>
  <c r="Z121" i="84"/>
  <c r="X122" i="84"/>
  <c r="Y122" i="84"/>
  <c r="W122" i="84"/>
  <c r="Z122" i="84"/>
  <c r="X123" i="84"/>
  <c r="Y123" i="84"/>
  <c r="W123" i="84"/>
  <c r="Z123" i="84"/>
  <c r="X124" i="84"/>
  <c r="Y124" i="84"/>
  <c r="W124" i="84"/>
  <c r="Z124" i="84"/>
  <c r="X125" i="84"/>
  <c r="Y125" i="84"/>
  <c r="W125" i="84"/>
  <c r="Z125" i="84"/>
  <c r="X126" i="84"/>
  <c r="Y126" i="84"/>
  <c r="W126" i="84"/>
  <c r="Z126" i="84"/>
  <c r="X127" i="84"/>
  <c r="Y127" i="84"/>
  <c r="Z127" i="84"/>
  <c r="X128" i="84"/>
  <c r="Y128" i="84"/>
  <c r="W128" i="84"/>
  <c r="Z128" i="84"/>
  <c r="X129" i="84"/>
  <c r="Y129" i="84"/>
  <c r="W129" i="84"/>
  <c r="Z129" i="84"/>
  <c r="X130" i="84"/>
  <c r="Y130" i="84"/>
  <c r="W130" i="84"/>
  <c r="Z130" i="84"/>
  <c r="X131" i="84"/>
  <c r="Y131" i="84"/>
  <c r="W131" i="84"/>
  <c r="Z131" i="84"/>
  <c r="X132" i="84"/>
  <c r="Y132" i="84"/>
  <c r="W132" i="84"/>
  <c r="Z132" i="84"/>
  <c r="X133" i="84"/>
  <c r="Y133" i="84"/>
  <c r="W133" i="84"/>
  <c r="Z133" i="84"/>
  <c r="X134" i="84"/>
  <c r="Y134" i="84"/>
  <c r="W134" i="84"/>
  <c r="Z134" i="84"/>
  <c r="X135" i="84"/>
  <c r="Y135" i="84"/>
  <c r="W135" i="84"/>
  <c r="Z135" i="84"/>
  <c r="X136" i="84"/>
  <c r="Y136" i="84"/>
  <c r="W136" i="84"/>
  <c r="Z136" i="84"/>
  <c r="X137" i="84"/>
  <c r="Y137" i="84"/>
  <c r="Z137" i="84"/>
  <c r="X138" i="84"/>
  <c r="Y138" i="84"/>
  <c r="W138" i="84"/>
  <c r="Z138" i="84"/>
  <c r="X139" i="84"/>
  <c r="Y139" i="84"/>
  <c r="Z139" i="84"/>
  <c r="X140" i="84"/>
  <c r="Y140" i="84"/>
  <c r="W140" i="84"/>
  <c r="Z140" i="84"/>
  <c r="X141" i="84"/>
  <c r="Y141" i="84"/>
  <c r="W141" i="84"/>
  <c r="Z141" i="84"/>
  <c r="X142" i="84"/>
  <c r="Y142" i="84"/>
  <c r="W142" i="84"/>
  <c r="Z142" i="84"/>
  <c r="X143" i="84"/>
  <c r="Y143" i="84"/>
  <c r="W143" i="84"/>
  <c r="Z143" i="84"/>
  <c r="X144" i="84"/>
  <c r="Y144" i="84"/>
  <c r="W144" i="84"/>
  <c r="Z144" i="84"/>
  <c r="X145" i="84"/>
  <c r="Y145" i="84"/>
  <c r="W145" i="84"/>
  <c r="Z145" i="84"/>
  <c r="X146" i="84"/>
  <c r="Y146" i="84"/>
  <c r="W146" i="84"/>
  <c r="Z146" i="84"/>
  <c r="X147" i="84"/>
  <c r="Y147" i="84"/>
  <c r="W147" i="84"/>
  <c r="Z147" i="84"/>
  <c r="X148" i="84"/>
  <c r="Y148" i="84"/>
  <c r="W148" i="84"/>
  <c r="Z148" i="84"/>
  <c r="X149" i="84"/>
  <c r="Y149" i="84"/>
  <c r="Z149" i="84"/>
  <c r="X150" i="84"/>
  <c r="Y150" i="84"/>
  <c r="W150" i="84"/>
  <c r="Z150" i="84"/>
  <c r="X151" i="84"/>
  <c r="Y151" i="84"/>
  <c r="W151" i="84"/>
  <c r="Z151" i="84"/>
  <c r="X152" i="84"/>
  <c r="Y152" i="84"/>
  <c r="W152" i="84"/>
  <c r="Z152" i="84"/>
  <c r="X153" i="84"/>
  <c r="Y153" i="84"/>
  <c r="W153" i="84"/>
  <c r="Z153" i="84"/>
  <c r="X154" i="84"/>
  <c r="Y154" i="84"/>
  <c r="Z154" i="84"/>
  <c r="X155" i="84"/>
  <c r="Y155" i="84"/>
  <c r="W155" i="84"/>
  <c r="Z155" i="84"/>
  <c r="X156" i="84"/>
  <c r="Y156" i="84"/>
  <c r="W156" i="84"/>
  <c r="Z156" i="84"/>
  <c r="X157" i="84"/>
  <c r="Y157" i="84"/>
  <c r="Z157" i="84"/>
  <c r="X158" i="84"/>
  <c r="Y158" i="84"/>
  <c r="W158" i="84"/>
  <c r="Z158" i="84"/>
  <c r="X159" i="84"/>
  <c r="Y159" i="84"/>
  <c r="W159" i="84"/>
  <c r="Z159" i="84"/>
  <c r="X160" i="84"/>
  <c r="Y160" i="84"/>
  <c r="W160" i="84"/>
  <c r="Z160" i="84"/>
  <c r="X161" i="84"/>
  <c r="Y161" i="84"/>
  <c r="W161" i="84"/>
  <c r="Z161" i="84"/>
  <c r="X162" i="84"/>
  <c r="Y162" i="84"/>
  <c r="W162" i="84"/>
  <c r="Z162" i="84"/>
  <c r="X163" i="84"/>
  <c r="Y163" i="84"/>
  <c r="W163" i="84"/>
  <c r="Z163" i="84"/>
  <c r="X164" i="84"/>
  <c r="Y164" i="84"/>
  <c r="W164" i="84"/>
  <c r="Z164" i="84"/>
  <c r="X165" i="84"/>
  <c r="Y165" i="84"/>
  <c r="W165" i="84"/>
  <c r="Z165" i="84"/>
  <c r="X166" i="84"/>
  <c r="Y166" i="84"/>
  <c r="Z166" i="84"/>
  <c r="X167" i="84"/>
  <c r="Y167" i="84"/>
  <c r="W167" i="84"/>
  <c r="Z167" i="84"/>
  <c r="X168" i="84"/>
  <c r="Y168" i="84"/>
  <c r="W168" i="84"/>
  <c r="Z168" i="84"/>
  <c r="X169" i="84"/>
  <c r="Y169" i="84"/>
  <c r="W169" i="84"/>
  <c r="Z169" i="84"/>
  <c r="X170" i="84"/>
  <c r="Y170" i="84"/>
  <c r="W170" i="84"/>
  <c r="Z170" i="84"/>
  <c r="X171" i="84"/>
  <c r="Y171" i="84"/>
  <c r="W171" i="84"/>
  <c r="Z171" i="84"/>
  <c r="X172" i="84"/>
  <c r="Y172" i="84"/>
  <c r="Z172" i="84"/>
  <c r="X173" i="84"/>
  <c r="Y173" i="84"/>
  <c r="Z173" i="84"/>
  <c r="X174" i="84"/>
  <c r="Y174" i="84"/>
  <c r="Z174" i="84"/>
  <c r="X175" i="84"/>
  <c r="Y175" i="84"/>
  <c r="W175" i="84"/>
  <c r="Z175" i="84"/>
  <c r="X176" i="84"/>
  <c r="Y176" i="84"/>
  <c r="W176" i="84"/>
  <c r="Z176" i="84"/>
  <c r="X177" i="84"/>
  <c r="Y177" i="84"/>
  <c r="Z177" i="84"/>
  <c r="X178" i="84"/>
  <c r="Y178" i="84"/>
  <c r="W178" i="84"/>
  <c r="Z178" i="84"/>
  <c r="X179" i="84"/>
  <c r="Y179" i="84"/>
  <c r="Z179" i="84"/>
  <c r="X180" i="84"/>
  <c r="Y180" i="84"/>
  <c r="W180" i="84"/>
  <c r="Z180" i="84"/>
  <c r="X181" i="84"/>
  <c r="Y181" i="84"/>
  <c r="Z181" i="84"/>
  <c r="X182" i="84"/>
  <c r="Y182" i="84"/>
  <c r="W182" i="84"/>
  <c r="Z182" i="84"/>
  <c r="X183" i="84"/>
  <c r="Y183" i="84"/>
  <c r="Z183" i="84"/>
  <c r="X184" i="84"/>
  <c r="Y184" i="84"/>
  <c r="Z184" i="84"/>
  <c r="X185" i="84"/>
  <c r="Y185" i="84"/>
  <c r="W185" i="84"/>
  <c r="Z185" i="84"/>
  <c r="X186" i="84"/>
  <c r="Y186" i="84"/>
  <c r="W186" i="84"/>
  <c r="Z186" i="84"/>
  <c r="X187" i="84"/>
  <c r="Y187" i="84"/>
  <c r="W187" i="84"/>
  <c r="Z187" i="84"/>
  <c r="X188" i="84"/>
  <c r="Y188" i="84"/>
  <c r="W188" i="84"/>
  <c r="Z188" i="84"/>
  <c r="X189" i="84"/>
  <c r="Y189" i="84"/>
  <c r="Z189" i="84"/>
  <c r="X190" i="84"/>
  <c r="Y190" i="84"/>
  <c r="W190" i="84"/>
  <c r="Z190" i="84"/>
  <c r="X191" i="84"/>
  <c r="Y191" i="84"/>
  <c r="W191" i="84"/>
  <c r="Z191" i="84"/>
  <c r="X192" i="84"/>
  <c r="Y192" i="84"/>
  <c r="W192" i="84"/>
  <c r="Z192" i="84"/>
  <c r="X193" i="84"/>
  <c r="Y193" i="84"/>
  <c r="W193" i="84"/>
  <c r="Z193" i="84"/>
  <c r="X194" i="84"/>
  <c r="Y194" i="84"/>
  <c r="W194" i="84"/>
  <c r="Z194" i="84"/>
  <c r="X195" i="84"/>
  <c r="Y195" i="84"/>
  <c r="W195" i="84"/>
  <c r="Z195" i="84"/>
  <c r="X196" i="84"/>
  <c r="Y196" i="84"/>
  <c r="Z196" i="84"/>
  <c r="AA197" i="84"/>
  <c r="V197" i="84"/>
  <c r="AA196" i="84"/>
  <c r="W196" i="84"/>
  <c r="V196" i="84"/>
  <c r="AA195" i="84"/>
  <c r="V195" i="84"/>
  <c r="AA194" i="84"/>
  <c r="V194" i="84"/>
  <c r="AA193" i="84"/>
  <c r="V193" i="84"/>
  <c r="AA192" i="84"/>
  <c r="V192" i="84"/>
  <c r="AA191" i="84"/>
  <c r="V191" i="84"/>
  <c r="AA190" i="84"/>
  <c r="V190" i="84"/>
  <c r="AA189" i="84"/>
  <c r="W189" i="84"/>
  <c r="V189" i="84"/>
  <c r="AA188" i="84"/>
  <c r="V188" i="84"/>
  <c r="AA187" i="84"/>
  <c r="V187" i="84"/>
  <c r="AA186" i="84"/>
  <c r="V186" i="84"/>
  <c r="AA185" i="84"/>
  <c r="V185" i="84"/>
  <c r="AA184" i="84"/>
  <c r="W184" i="84"/>
  <c r="V184" i="84"/>
  <c r="AA183" i="84"/>
  <c r="W183" i="84"/>
  <c r="V183" i="84"/>
  <c r="AA182" i="84"/>
  <c r="V182" i="84"/>
  <c r="AA181" i="84"/>
  <c r="W181" i="84"/>
  <c r="V181" i="84"/>
  <c r="AA180" i="84"/>
  <c r="V180" i="84"/>
  <c r="AA179" i="84"/>
  <c r="W179" i="84"/>
  <c r="V179" i="84"/>
  <c r="AA178" i="84"/>
  <c r="V178" i="84"/>
  <c r="AA177" i="84"/>
  <c r="W177" i="84"/>
  <c r="V177" i="84"/>
  <c r="AA176" i="84"/>
  <c r="V176" i="84"/>
  <c r="AA175" i="84"/>
  <c r="V175" i="84"/>
  <c r="AA174" i="84"/>
  <c r="W174" i="84"/>
  <c r="V174" i="84"/>
  <c r="AA173" i="84"/>
  <c r="W173" i="84"/>
  <c r="V173" i="84"/>
  <c r="AA172" i="84"/>
  <c r="W172" i="84"/>
  <c r="V172" i="84"/>
  <c r="AA171" i="84"/>
  <c r="V171" i="84"/>
  <c r="AA170" i="84"/>
  <c r="V170" i="84"/>
  <c r="AA169" i="84"/>
  <c r="V169" i="84"/>
  <c r="AA168" i="84"/>
  <c r="V168" i="84"/>
  <c r="AA167" i="84"/>
  <c r="V167" i="84"/>
  <c r="AA166" i="84"/>
  <c r="W166" i="84"/>
  <c r="V166" i="84"/>
  <c r="AA165" i="84"/>
  <c r="V165" i="84"/>
  <c r="AA164" i="84"/>
  <c r="V164" i="84"/>
  <c r="AA163" i="84"/>
  <c r="V163" i="84"/>
  <c r="AA162" i="84"/>
  <c r="V162" i="84"/>
  <c r="AA161" i="84"/>
  <c r="V161" i="84"/>
  <c r="AA160" i="84"/>
  <c r="V160" i="84"/>
  <c r="AA159" i="84"/>
  <c r="V159" i="84"/>
  <c r="AA158" i="84"/>
  <c r="V158" i="84"/>
  <c r="AA157" i="84"/>
  <c r="W157" i="84"/>
  <c r="V157" i="84"/>
  <c r="AA156" i="84"/>
  <c r="V156" i="84"/>
  <c r="AA155" i="84"/>
  <c r="V155" i="84"/>
  <c r="AA154" i="84"/>
  <c r="W154" i="84"/>
  <c r="V154" i="84"/>
  <c r="AA153" i="84"/>
  <c r="V153" i="84"/>
  <c r="AA152" i="84"/>
  <c r="V152" i="84"/>
  <c r="AA151" i="84"/>
  <c r="V151" i="84"/>
  <c r="AA150" i="84"/>
  <c r="V150" i="84"/>
  <c r="AA149" i="84"/>
  <c r="W149" i="84"/>
  <c r="V149" i="84"/>
  <c r="AA148" i="84"/>
  <c r="V148" i="84"/>
  <c r="AA147" i="84"/>
  <c r="V147" i="84"/>
  <c r="AA146" i="84"/>
  <c r="V146" i="84"/>
  <c r="AA145" i="84"/>
  <c r="V145" i="84"/>
  <c r="AA144" i="84"/>
  <c r="V144" i="84"/>
  <c r="AA143" i="84"/>
  <c r="V143" i="84"/>
  <c r="AA142" i="84"/>
  <c r="V142" i="84"/>
  <c r="AA141" i="84"/>
  <c r="V141" i="84"/>
  <c r="AA140" i="84"/>
  <c r="V140" i="84"/>
  <c r="AA139" i="84"/>
  <c r="W139" i="84"/>
  <c r="V139" i="84"/>
  <c r="AA138" i="84"/>
  <c r="V138" i="84"/>
  <c r="AA137" i="84"/>
  <c r="W137" i="84"/>
  <c r="V137" i="84"/>
  <c r="AA136" i="84"/>
  <c r="V136" i="84"/>
  <c r="AA135" i="84"/>
  <c r="V135" i="84"/>
  <c r="AA134" i="84"/>
  <c r="V134" i="84"/>
  <c r="AA133" i="84"/>
  <c r="V133" i="84"/>
  <c r="AA132" i="84"/>
  <c r="V132" i="84"/>
  <c r="AA131" i="84"/>
  <c r="V131" i="84"/>
  <c r="AA130" i="84"/>
  <c r="V130" i="84"/>
  <c r="AA129" i="84"/>
  <c r="V129" i="84"/>
  <c r="AA128" i="84"/>
  <c r="V128" i="84"/>
  <c r="AA127" i="84"/>
  <c r="W127" i="84"/>
  <c r="V127" i="84"/>
  <c r="AA126" i="84"/>
  <c r="V126" i="84"/>
  <c r="AA125" i="84"/>
  <c r="V125" i="84"/>
  <c r="AA124" i="84"/>
  <c r="V124" i="84"/>
  <c r="AA123" i="84"/>
  <c r="V123" i="84"/>
  <c r="AA122" i="84"/>
  <c r="V122" i="84"/>
  <c r="AA121" i="84"/>
  <c r="V121" i="84"/>
  <c r="AA120" i="84"/>
  <c r="V120" i="84"/>
  <c r="AA119" i="84"/>
  <c r="V119" i="84"/>
  <c r="AA118" i="84"/>
  <c r="V118" i="84"/>
  <c r="AA117" i="84"/>
  <c r="V117" i="84"/>
  <c r="AA116" i="84"/>
  <c r="V116" i="84"/>
  <c r="AA115" i="84"/>
  <c r="V115" i="84"/>
  <c r="AA114" i="84"/>
  <c r="V114" i="84"/>
  <c r="AA113" i="84"/>
  <c r="V113" i="84"/>
  <c r="AA112" i="84"/>
  <c r="V112" i="84"/>
  <c r="AA111" i="84"/>
  <c r="V111" i="84"/>
  <c r="AA110" i="84"/>
  <c r="V110" i="84"/>
  <c r="AA109" i="84"/>
  <c r="V109" i="84"/>
  <c r="AA108" i="84"/>
  <c r="V108" i="84"/>
  <c r="AA107" i="84"/>
  <c r="V107" i="84"/>
  <c r="AA106" i="84"/>
  <c r="V106" i="84"/>
  <c r="AA105" i="84"/>
  <c r="V105" i="84"/>
  <c r="AA104" i="84"/>
  <c r="V104" i="84"/>
  <c r="AA103" i="84"/>
  <c r="V103" i="84"/>
  <c r="AA102" i="84"/>
  <c r="W102" i="84"/>
  <c r="V102" i="84"/>
  <c r="AA101" i="84"/>
  <c r="V101" i="84"/>
  <c r="AA100" i="84"/>
  <c r="V100" i="84"/>
  <c r="AA99" i="84"/>
  <c r="W99" i="84"/>
  <c r="V99" i="84"/>
  <c r="AA98" i="84"/>
  <c r="V98" i="84"/>
  <c r="AA97" i="84"/>
  <c r="V97" i="84"/>
  <c r="AA96" i="84"/>
  <c r="V96" i="84"/>
  <c r="AA95" i="84"/>
  <c r="V95" i="84"/>
  <c r="AA94" i="84"/>
  <c r="W94" i="84"/>
  <c r="V94" i="84"/>
  <c r="AA93" i="84"/>
  <c r="W93" i="84"/>
  <c r="V93" i="84"/>
  <c r="AA92" i="84"/>
  <c r="V92" i="84"/>
  <c r="AA91" i="84"/>
  <c r="V91" i="84"/>
  <c r="AA90" i="84"/>
  <c r="W90" i="84"/>
  <c r="V90" i="84"/>
  <c r="AA89" i="84"/>
  <c r="V89" i="84"/>
  <c r="AA88" i="84"/>
  <c r="V88" i="84"/>
  <c r="AA87" i="84"/>
  <c r="V87" i="84"/>
  <c r="AA86" i="84"/>
  <c r="W86" i="84"/>
  <c r="V86" i="84"/>
  <c r="AA85" i="84"/>
  <c r="V85" i="84"/>
  <c r="AA84" i="84"/>
  <c r="V84" i="84"/>
  <c r="AA83" i="84"/>
  <c r="V83" i="84"/>
  <c r="AA82" i="84"/>
  <c r="V82" i="84"/>
  <c r="AA81" i="84"/>
  <c r="V81" i="84"/>
  <c r="AA80" i="84"/>
  <c r="V80" i="84"/>
  <c r="AA79" i="84"/>
  <c r="V79" i="84"/>
  <c r="AA78" i="84"/>
  <c r="V78" i="84"/>
  <c r="AA77" i="84"/>
  <c r="V77" i="84"/>
  <c r="AA76" i="84"/>
  <c r="V76" i="84"/>
  <c r="AA75" i="84"/>
  <c r="V75" i="84"/>
  <c r="AA74" i="84"/>
  <c r="V74" i="84"/>
  <c r="AA73" i="84"/>
  <c r="V73" i="84"/>
  <c r="AA72" i="84"/>
  <c r="V72" i="84"/>
  <c r="AA71" i="84"/>
  <c r="V71" i="84"/>
  <c r="AA70" i="84"/>
  <c r="V70" i="84"/>
  <c r="AA69" i="84"/>
  <c r="V69" i="84"/>
  <c r="AA68" i="84"/>
  <c r="V68" i="84"/>
  <c r="AA67" i="84"/>
  <c r="V67" i="84"/>
  <c r="AA66" i="84"/>
  <c r="V66" i="84"/>
  <c r="AA65" i="84"/>
  <c r="V65" i="84"/>
  <c r="AA64" i="84"/>
  <c r="V64" i="84"/>
  <c r="AA63" i="84"/>
  <c r="V63" i="84"/>
  <c r="AA62" i="84"/>
  <c r="V62" i="84"/>
  <c r="AA61" i="84"/>
  <c r="V61" i="84"/>
  <c r="AA60" i="84"/>
  <c r="W60" i="84"/>
  <c r="V60" i="84"/>
  <c r="AA59" i="84"/>
  <c r="V59" i="84"/>
  <c r="AA58" i="84"/>
  <c r="V58" i="84"/>
  <c r="AA57" i="84"/>
  <c r="V57" i="84"/>
  <c r="AA56" i="84"/>
  <c r="V56" i="84"/>
  <c r="AA55" i="84"/>
  <c r="V55" i="84"/>
  <c r="AA54" i="84"/>
  <c r="V54" i="84"/>
  <c r="AA53" i="84"/>
  <c r="W53" i="84"/>
  <c r="V53" i="84"/>
  <c r="AA52" i="84"/>
  <c r="W52" i="84"/>
  <c r="V52" i="84"/>
  <c r="AA51" i="84"/>
  <c r="W51" i="84"/>
  <c r="V51" i="84"/>
  <c r="AA50" i="84"/>
  <c r="V50" i="84"/>
  <c r="AA49" i="84"/>
  <c r="V49" i="84"/>
  <c r="AA48" i="84"/>
  <c r="V48" i="84"/>
  <c r="AA47" i="84"/>
  <c r="V47" i="84"/>
  <c r="AA46" i="84"/>
  <c r="V46" i="84"/>
  <c r="AA45" i="84"/>
  <c r="V45" i="84"/>
  <c r="AA44" i="84"/>
  <c r="V44" i="84"/>
  <c r="AA43" i="84"/>
  <c r="W43" i="84"/>
  <c r="V43" i="84"/>
  <c r="AA42" i="84"/>
  <c r="V42" i="84"/>
  <c r="AA41" i="84"/>
  <c r="V41" i="84"/>
  <c r="AA40" i="84"/>
  <c r="V40" i="84"/>
  <c r="AA39" i="84"/>
  <c r="V39" i="84"/>
  <c r="AA38" i="84"/>
  <c r="V38" i="84"/>
  <c r="AA37" i="84"/>
  <c r="V37" i="84"/>
  <c r="AA36" i="84"/>
  <c r="V36" i="84"/>
  <c r="AA6" i="84"/>
  <c r="AA7" i="84"/>
  <c r="AA8" i="84"/>
  <c r="AA9" i="84"/>
  <c r="AA10" i="84"/>
  <c r="AA11" i="84"/>
  <c r="AA12" i="84"/>
  <c r="AA13" i="84"/>
  <c r="AA14" i="84"/>
  <c r="AA15" i="84"/>
  <c r="AA16" i="84"/>
  <c r="AA17" i="84"/>
  <c r="AA18" i="84"/>
  <c r="AA19" i="84"/>
  <c r="AA20" i="84"/>
  <c r="AA21" i="84"/>
  <c r="AA22" i="84"/>
  <c r="AA23" i="84"/>
  <c r="AA24" i="84"/>
  <c r="AA25" i="84"/>
  <c r="AA26" i="84"/>
  <c r="AA27" i="84"/>
  <c r="AA28" i="84"/>
  <c r="AA29" i="84"/>
  <c r="AA30" i="84"/>
  <c r="AA31" i="84"/>
  <c r="AA32" i="84"/>
  <c r="AA33" i="84"/>
  <c r="AA34" i="84"/>
  <c r="AA35" i="84"/>
  <c r="AA2" i="84"/>
  <c r="AF35" i="84"/>
  <c r="AG35" i="84"/>
  <c r="AE35" i="84"/>
  <c r="V35" i="84"/>
  <c r="AF34" i="84"/>
  <c r="AG34" i="84"/>
  <c r="AE34" i="84"/>
  <c r="V34" i="84"/>
  <c r="AF33" i="84"/>
  <c r="AG33" i="84"/>
  <c r="V26" i="84"/>
  <c r="AE33" i="84"/>
  <c r="V33" i="84"/>
  <c r="AF32" i="84"/>
  <c r="AG32" i="84"/>
  <c r="AE32" i="84"/>
  <c r="V32" i="84"/>
  <c r="AF31" i="84"/>
  <c r="AG31" i="84"/>
  <c r="AE31" i="84"/>
  <c r="V31" i="84"/>
  <c r="AF30" i="84"/>
  <c r="AG30" i="84"/>
  <c r="AE30" i="84"/>
  <c r="V30" i="84"/>
  <c r="AF29" i="84"/>
  <c r="AG29" i="84"/>
  <c r="V19" i="84"/>
  <c r="AE29" i="84"/>
  <c r="V29" i="84"/>
  <c r="AF28" i="84"/>
  <c r="AG28" i="84"/>
  <c r="AE28" i="84"/>
  <c r="V28" i="84"/>
  <c r="AF27" i="84"/>
  <c r="V11" i="84"/>
  <c r="AG27" i="84"/>
  <c r="AE27" i="84"/>
  <c r="W27" i="84"/>
  <c r="V27" i="84"/>
  <c r="AF26" i="84"/>
  <c r="AG26" i="84"/>
  <c r="AE26" i="84"/>
  <c r="AF25" i="84"/>
  <c r="V13" i="84"/>
  <c r="AG25" i="84"/>
  <c r="AE25" i="84"/>
  <c r="V25" i="84"/>
  <c r="AF24" i="84"/>
  <c r="AG24" i="84"/>
  <c r="AE24" i="84"/>
  <c r="V24" i="84"/>
  <c r="AF23" i="84"/>
  <c r="AG23" i="84"/>
  <c r="V10" i="84"/>
  <c r="AE23" i="84"/>
  <c r="V23" i="84"/>
  <c r="AF22" i="84"/>
  <c r="AG22" i="84"/>
  <c r="AE22" i="84"/>
  <c r="V22" i="84"/>
  <c r="AF21" i="84"/>
  <c r="AG21" i="84"/>
  <c r="AE21" i="84"/>
  <c r="V21" i="84"/>
  <c r="AF20" i="84"/>
  <c r="AG20" i="84"/>
  <c r="AE20" i="84"/>
  <c r="V20" i="84"/>
  <c r="AF19" i="84"/>
  <c r="AG19" i="84"/>
  <c r="AE19" i="84"/>
  <c r="AF18" i="84"/>
  <c r="AG18" i="84"/>
  <c r="AE18" i="84"/>
  <c r="V18" i="84"/>
  <c r="AF17" i="84"/>
  <c r="AG17" i="84"/>
  <c r="AE17" i="84"/>
  <c r="V17" i="84"/>
  <c r="AF16" i="84"/>
  <c r="AG16" i="84"/>
  <c r="AE16" i="84"/>
  <c r="V16" i="84"/>
  <c r="AF15" i="84"/>
  <c r="AG15" i="84"/>
  <c r="AE15" i="84"/>
  <c r="V15" i="84"/>
  <c r="AF14" i="84"/>
  <c r="AG14" i="84"/>
  <c r="AE14" i="84"/>
  <c r="W14" i="84"/>
  <c r="V14" i="84"/>
  <c r="AF13" i="84"/>
  <c r="AG13" i="84"/>
  <c r="AE13" i="84"/>
  <c r="AF12" i="84"/>
  <c r="AG12" i="84"/>
  <c r="AE12" i="84"/>
  <c r="V12" i="84"/>
  <c r="AF11" i="84"/>
  <c r="AG11" i="84"/>
  <c r="AE11" i="84"/>
  <c r="AF10" i="84"/>
  <c r="AG10" i="84"/>
  <c r="AE10" i="84"/>
  <c r="AF9" i="84"/>
  <c r="AG9" i="84"/>
  <c r="AE9" i="84"/>
  <c r="V9" i="84"/>
  <c r="AF8" i="84"/>
  <c r="AG8" i="84"/>
  <c r="AE8" i="84"/>
  <c r="V8" i="84"/>
  <c r="AF7" i="84"/>
  <c r="AG7" i="84"/>
  <c r="AE7" i="84"/>
  <c r="W7" i="84"/>
  <c r="V7" i="84"/>
  <c r="AF6" i="84"/>
  <c r="AG6" i="84"/>
  <c r="AE6" i="84"/>
  <c r="V6" i="84"/>
  <c r="T3" i="84"/>
  <c r="S3" i="84"/>
  <c r="R3" i="84"/>
  <c r="Q3" i="84"/>
  <c r="P3" i="84"/>
  <c r="O3" i="84"/>
  <c r="N3" i="84"/>
  <c r="M3" i="84"/>
  <c r="L3" i="84"/>
  <c r="K3" i="84"/>
  <c r="J3" i="84"/>
  <c r="I3" i="84"/>
  <c r="H3" i="84"/>
  <c r="G3" i="84"/>
  <c r="F3" i="84"/>
  <c r="E3" i="84"/>
  <c r="X197" i="83"/>
  <c r="Y197" i="83"/>
  <c r="W197" i="83"/>
  <c r="Z197" i="83"/>
  <c r="X6" i="83"/>
  <c r="Y6" i="83"/>
  <c r="W6" i="83"/>
  <c r="Z6" i="83"/>
  <c r="X7" i="83"/>
  <c r="Y7" i="83"/>
  <c r="W7" i="83"/>
  <c r="Z7" i="83"/>
  <c r="X8" i="83"/>
  <c r="Y8" i="83"/>
  <c r="W8" i="83"/>
  <c r="Z8" i="83"/>
  <c r="X9" i="83"/>
  <c r="Y9" i="83"/>
  <c r="W9" i="83"/>
  <c r="Z9" i="83"/>
  <c r="X10" i="83"/>
  <c r="Y10" i="83"/>
  <c r="W10" i="83"/>
  <c r="Z10" i="83"/>
  <c r="X11" i="83"/>
  <c r="Y11" i="83"/>
  <c r="W11" i="83"/>
  <c r="Z11" i="83"/>
  <c r="X12" i="83"/>
  <c r="Y12" i="83"/>
  <c r="W12" i="83"/>
  <c r="Z12" i="83"/>
  <c r="X13" i="83"/>
  <c r="Y13" i="83"/>
  <c r="W13" i="83"/>
  <c r="Z13" i="83"/>
  <c r="X14" i="83"/>
  <c r="Y14" i="83"/>
  <c r="W14" i="83"/>
  <c r="Z14" i="83"/>
  <c r="X15" i="83"/>
  <c r="Y15" i="83"/>
  <c r="W15" i="83"/>
  <c r="Z15" i="83"/>
  <c r="X16" i="83"/>
  <c r="Y16" i="83"/>
  <c r="W16" i="83"/>
  <c r="Z16" i="83"/>
  <c r="X17" i="83"/>
  <c r="Y17" i="83"/>
  <c r="W17" i="83"/>
  <c r="Z17" i="83"/>
  <c r="X18" i="83"/>
  <c r="Y18" i="83"/>
  <c r="Z18" i="83"/>
  <c r="X19" i="83"/>
  <c r="Y19" i="83"/>
  <c r="W19" i="83"/>
  <c r="Z19" i="83"/>
  <c r="X20" i="83"/>
  <c r="Y20" i="83"/>
  <c r="W20" i="83"/>
  <c r="Z20" i="83"/>
  <c r="X21" i="83"/>
  <c r="Y21" i="83"/>
  <c r="W21" i="83"/>
  <c r="Z21" i="83"/>
  <c r="X22" i="83"/>
  <c r="Y22" i="83"/>
  <c r="W22" i="83"/>
  <c r="Z22" i="83"/>
  <c r="X23" i="83"/>
  <c r="Y23" i="83"/>
  <c r="W23" i="83"/>
  <c r="Z23" i="83"/>
  <c r="X24" i="83"/>
  <c r="Y24" i="83"/>
  <c r="W24" i="83"/>
  <c r="Z24" i="83"/>
  <c r="X25" i="83"/>
  <c r="Y25" i="83"/>
  <c r="W25" i="83"/>
  <c r="Z25" i="83"/>
  <c r="X26" i="83"/>
  <c r="Y26" i="83"/>
  <c r="W26" i="83"/>
  <c r="Z26" i="83"/>
  <c r="X27" i="83"/>
  <c r="Y27" i="83"/>
  <c r="W27" i="83"/>
  <c r="Z27" i="83"/>
  <c r="X28" i="83"/>
  <c r="Y28" i="83"/>
  <c r="W28" i="83"/>
  <c r="Z28" i="83"/>
  <c r="X29" i="83"/>
  <c r="Y29" i="83"/>
  <c r="W29" i="83"/>
  <c r="Z29" i="83"/>
  <c r="X30" i="83"/>
  <c r="Y30" i="83"/>
  <c r="W30" i="83"/>
  <c r="Z30" i="83"/>
  <c r="X31" i="83"/>
  <c r="Y31" i="83"/>
  <c r="W31" i="83"/>
  <c r="Z31" i="83"/>
  <c r="X32" i="83"/>
  <c r="Y32" i="83"/>
  <c r="W32" i="83"/>
  <c r="Z32" i="83"/>
  <c r="X33" i="83"/>
  <c r="Y33" i="83"/>
  <c r="W33" i="83"/>
  <c r="Z33" i="83"/>
  <c r="X34" i="83"/>
  <c r="Y34" i="83"/>
  <c r="W34" i="83"/>
  <c r="Z34" i="83"/>
  <c r="X35" i="83"/>
  <c r="Y35" i="83"/>
  <c r="W35" i="83"/>
  <c r="Z35" i="83"/>
  <c r="X36" i="83"/>
  <c r="Y36" i="83"/>
  <c r="W36" i="83"/>
  <c r="Z36" i="83"/>
  <c r="X37" i="83"/>
  <c r="Y37" i="83"/>
  <c r="W37" i="83"/>
  <c r="Z37" i="83"/>
  <c r="X38" i="83"/>
  <c r="Y38" i="83"/>
  <c r="W38" i="83"/>
  <c r="Z38" i="83"/>
  <c r="X39" i="83"/>
  <c r="Y39" i="83"/>
  <c r="W39" i="83"/>
  <c r="Z39" i="83"/>
  <c r="X40" i="83"/>
  <c r="Y40" i="83"/>
  <c r="W40" i="83"/>
  <c r="Z40" i="83"/>
  <c r="X41" i="83"/>
  <c r="Y41" i="83"/>
  <c r="W41" i="83"/>
  <c r="Z41" i="83"/>
  <c r="X42" i="83"/>
  <c r="Y42" i="83"/>
  <c r="W42" i="83"/>
  <c r="Z42" i="83"/>
  <c r="X43" i="83"/>
  <c r="Y43" i="83"/>
  <c r="W43" i="83"/>
  <c r="Z43" i="83"/>
  <c r="X44" i="83"/>
  <c r="Y44" i="83"/>
  <c r="W44" i="83"/>
  <c r="Z44" i="83"/>
  <c r="X45" i="83"/>
  <c r="Y45" i="83"/>
  <c r="W45" i="83"/>
  <c r="Z45" i="83"/>
  <c r="X46" i="83"/>
  <c r="Y46" i="83"/>
  <c r="W46" i="83"/>
  <c r="Z46" i="83"/>
  <c r="X47" i="83"/>
  <c r="Y47" i="83"/>
  <c r="W47" i="83"/>
  <c r="Z47" i="83"/>
  <c r="X48" i="83"/>
  <c r="Y48" i="83"/>
  <c r="W48" i="83"/>
  <c r="Z48" i="83"/>
  <c r="X49" i="83"/>
  <c r="Y49" i="83"/>
  <c r="W49" i="83"/>
  <c r="Z49" i="83"/>
  <c r="X50" i="83"/>
  <c r="Y50" i="83"/>
  <c r="W50" i="83"/>
  <c r="Z50" i="83"/>
  <c r="X51" i="83"/>
  <c r="Y51" i="83"/>
  <c r="W51" i="83"/>
  <c r="Z51" i="83"/>
  <c r="X52" i="83"/>
  <c r="Y52" i="83"/>
  <c r="W52" i="83"/>
  <c r="Z52" i="83"/>
  <c r="X53" i="83"/>
  <c r="Y53" i="83"/>
  <c r="W53" i="83"/>
  <c r="Z53" i="83"/>
  <c r="X54" i="83"/>
  <c r="Y54" i="83"/>
  <c r="W54" i="83"/>
  <c r="Z54" i="83"/>
  <c r="X55" i="83"/>
  <c r="Y55" i="83"/>
  <c r="W55" i="83"/>
  <c r="Z55" i="83"/>
  <c r="X56" i="83"/>
  <c r="Y56" i="83"/>
  <c r="W56" i="83"/>
  <c r="Z56" i="83"/>
  <c r="X57" i="83"/>
  <c r="Y57" i="83"/>
  <c r="W57" i="83"/>
  <c r="Z57" i="83"/>
  <c r="X58" i="83"/>
  <c r="Y58" i="83"/>
  <c r="W58" i="83"/>
  <c r="Z58" i="83"/>
  <c r="X59" i="83"/>
  <c r="Y59" i="83"/>
  <c r="W59" i="83"/>
  <c r="Z59" i="83"/>
  <c r="X60" i="83"/>
  <c r="Y60" i="83"/>
  <c r="Z60" i="83"/>
  <c r="X61" i="83"/>
  <c r="Y61" i="83"/>
  <c r="W61" i="83"/>
  <c r="Z61" i="83"/>
  <c r="X62" i="83"/>
  <c r="Y62" i="83"/>
  <c r="W62" i="83"/>
  <c r="Z62" i="83"/>
  <c r="X63" i="83"/>
  <c r="Y63" i="83"/>
  <c r="W63" i="83"/>
  <c r="Z63" i="83"/>
  <c r="X64" i="83"/>
  <c r="Y64" i="83"/>
  <c r="W64" i="83"/>
  <c r="Z64" i="83"/>
  <c r="X65" i="83"/>
  <c r="Y65" i="83"/>
  <c r="W65" i="83"/>
  <c r="Z65" i="83"/>
  <c r="X66" i="83"/>
  <c r="Y66" i="83"/>
  <c r="W66" i="83"/>
  <c r="Z66" i="83"/>
  <c r="X67" i="83"/>
  <c r="Y67" i="83"/>
  <c r="W67" i="83"/>
  <c r="Z67" i="83"/>
  <c r="X68" i="83"/>
  <c r="Y68" i="83"/>
  <c r="Z68" i="83"/>
  <c r="X69" i="83"/>
  <c r="Y69" i="83"/>
  <c r="W69" i="83"/>
  <c r="Z69" i="83"/>
  <c r="X70" i="83"/>
  <c r="Y70" i="83"/>
  <c r="W70" i="83"/>
  <c r="Z70" i="83"/>
  <c r="X71" i="83"/>
  <c r="Y71" i="83"/>
  <c r="W71" i="83"/>
  <c r="Z71" i="83"/>
  <c r="X72" i="83"/>
  <c r="Y72" i="83"/>
  <c r="W72" i="83"/>
  <c r="Z72" i="83"/>
  <c r="X73" i="83"/>
  <c r="Y73" i="83"/>
  <c r="W73" i="83"/>
  <c r="Z73" i="83"/>
  <c r="X74" i="83"/>
  <c r="Y74" i="83"/>
  <c r="W74" i="83"/>
  <c r="Z74" i="83"/>
  <c r="X75" i="83"/>
  <c r="Y75" i="83"/>
  <c r="W75" i="83"/>
  <c r="Z75" i="83"/>
  <c r="X76" i="83"/>
  <c r="Y76" i="83"/>
  <c r="W76" i="83"/>
  <c r="Z76" i="83"/>
  <c r="X77" i="83"/>
  <c r="Y77" i="83"/>
  <c r="W77" i="83"/>
  <c r="Z77" i="83"/>
  <c r="X78" i="83"/>
  <c r="Y78" i="83"/>
  <c r="W78" i="83"/>
  <c r="Z78" i="83"/>
  <c r="X79" i="83"/>
  <c r="Y79" i="83"/>
  <c r="W79" i="83"/>
  <c r="Z79" i="83"/>
  <c r="X80" i="83"/>
  <c r="Y80" i="83"/>
  <c r="W80" i="83"/>
  <c r="Z80" i="83"/>
  <c r="X81" i="83"/>
  <c r="Y81" i="83"/>
  <c r="W81" i="83"/>
  <c r="Z81" i="83"/>
  <c r="X82" i="83"/>
  <c r="Y82" i="83"/>
  <c r="W82" i="83"/>
  <c r="Z82" i="83"/>
  <c r="X83" i="83"/>
  <c r="Y83" i="83"/>
  <c r="W83" i="83"/>
  <c r="Z83" i="83"/>
  <c r="X84" i="83"/>
  <c r="Y84" i="83"/>
  <c r="Z84" i="83"/>
  <c r="X85" i="83"/>
  <c r="Y85" i="83"/>
  <c r="W85" i="83"/>
  <c r="Z85" i="83"/>
  <c r="X86" i="83"/>
  <c r="Y86" i="83"/>
  <c r="Z86" i="83"/>
  <c r="X87" i="83"/>
  <c r="Y87" i="83"/>
  <c r="W87" i="83"/>
  <c r="Z87" i="83"/>
  <c r="X88" i="83"/>
  <c r="Y88" i="83"/>
  <c r="W88" i="83"/>
  <c r="Z88" i="83"/>
  <c r="X89" i="83"/>
  <c r="Y89" i="83"/>
  <c r="W89" i="83"/>
  <c r="Z89" i="83"/>
  <c r="X90" i="83"/>
  <c r="Y90" i="83"/>
  <c r="W90" i="83"/>
  <c r="Z90" i="83"/>
  <c r="X91" i="83"/>
  <c r="Y91" i="83"/>
  <c r="W91" i="83"/>
  <c r="Z91" i="83"/>
  <c r="X92" i="83"/>
  <c r="Y92" i="83"/>
  <c r="W92" i="83"/>
  <c r="Z92" i="83"/>
  <c r="X93" i="83"/>
  <c r="Y93" i="83"/>
  <c r="Z93" i="83"/>
  <c r="X94" i="83"/>
  <c r="Y94" i="83"/>
  <c r="Z94" i="83"/>
  <c r="X95" i="83"/>
  <c r="Y95" i="83"/>
  <c r="W95" i="83"/>
  <c r="Z95" i="83"/>
  <c r="X96" i="83"/>
  <c r="Y96" i="83"/>
  <c r="W96" i="83"/>
  <c r="Z96" i="83"/>
  <c r="X97" i="83"/>
  <c r="Y97" i="83"/>
  <c r="W97" i="83"/>
  <c r="Z97" i="83"/>
  <c r="X98" i="83"/>
  <c r="Y98" i="83"/>
  <c r="W98" i="83"/>
  <c r="Z98" i="83"/>
  <c r="X99" i="83"/>
  <c r="Y99" i="83"/>
  <c r="W99" i="83"/>
  <c r="Z99" i="83"/>
  <c r="X100" i="83"/>
  <c r="Y100" i="83"/>
  <c r="W100" i="83"/>
  <c r="Z100" i="83"/>
  <c r="X101" i="83"/>
  <c r="Y101" i="83"/>
  <c r="W101" i="83"/>
  <c r="Z101" i="83"/>
  <c r="X102" i="83"/>
  <c r="Y102" i="83"/>
  <c r="W102" i="83"/>
  <c r="Z102" i="83"/>
  <c r="X103" i="83"/>
  <c r="Y103" i="83"/>
  <c r="W103" i="83"/>
  <c r="Z103" i="83"/>
  <c r="X104" i="83"/>
  <c r="Y104" i="83"/>
  <c r="W104" i="83"/>
  <c r="Z104" i="83"/>
  <c r="X105" i="83"/>
  <c r="Y105" i="83"/>
  <c r="Z105" i="83"/>
  <c r="X106" i="83"/>
  <c r="Y106" i="83"/>
  <c r="W106" i="83"/>
  <c r="Z106" i="83"/>
  <c r="X107" i="83"/>
  <c r="Y107" i="83"/>
  <c r="W107" i="83"/>
  <c r="Z107" i="83"/>
  <c r="X108" i="83"/>
  <c r="Y108" i="83"/>
  <c r="W108" i="83"/>
  <c r="Z108" i="83"/>
  <c r="X109" i="83"/>
  <c r="Y109" i="83"/>
  <c r="W109" i="83"/>
  <c r="Z109" i="83"/>
  <c r="X110" i="83"/>
  <c r="Y110" i="83"/>
  <c r="W110" i="83"/>
  <c r="Z110" i="83"/>
  <c r="X111" i="83"/>
  <c r="Y111" i="83"/>
  <c r="W111" i="83"/>
  <c r="Z111" i="83"/>
  <c r="X112" i="83"/>
  <c r="Y112" i="83"/>
  <c r="W112" i="83"/>
  <c r="Z112" i="83"/>
  <c r="X113" i="83"/>
  <c r="Y113" i="83"/>
  <c r="W113" i="83"/>
  <c r="Z113" i="83"/>
  <c r="X114" i="83"/>
  <c r="Y114" i="83"/>
  <c r="W114" i="83"/>
  <c r="Z114" i="83"/>
  <c r="X115" i="83"/>
  <c r="Y115" i="83"/>
  <c r="W115" i="83"/>
  <c r="Z115" i="83"/>
  <c r="X116" i="83"/>
  <c r="Y116" i="83"/>
  <c r="W116" i="83"/>
  <c r="Z116" i="83"/>
  <c r="X117" i="83"/>
  <c r="Y117" i="83"/>
  <c r="W117" i="83"/>
  <c r="Z117" i="83"/>
  <c r="X118" i="83"/>
  <c r="Y118" i="83"/>
  <c r="W118" i="83"/>
  <c r="Z118" i="83"/>
  <c r="X119" i="83"/>
  <c r="Y119" i="83"/>
  <c r="W119" i="83"/>
  <c r="Z119" i="83"/>
  <c r="X120" i="83"/>
  <c r="Y120" i="83"/>
  <c r="W120" i="83"/>
  <c r="Z120" i="83"/>
  <c r="X121" i="83"/>
  <c r="Y121" i="83"/>
  <c r="W121" i="83"/>
  <c r="Z121" i="83"/>
  <c r="X122" i="83"/>
  <c r="Y122" i="83"/>
  <c r="W122" i="83"/>
  <c r="Z122" i="83"/>
  <c r="X123" i="83"/>
  <c r="Y123" i="83"/>
  <c r="W123" i="83"/>
  <c r="Z123" i="83"/>
  <c r="X124" i="83"/>
  <c r="Y124" i="83"/>
  <c r="W124" i="83"/>
  <c r="Z124" i="83"/>
  <c r="X125" i="83"/>
  <c r="Y125" i="83"/>
  <c r="W125" i="83"/>
  <c r="Z125" i="83"/>
  <c r="X126" i="83"/>
  <c r="Y126" i="83"/>
  <c r="W126" i="83"/>
  <c r="Z126" i="83"/>
  <c r="X127" i="83"/>
  <c r="Y127" i="83"/>
  <c r="Z127" i="83"/>
  <c r="X128" i="83"/>
  <c r="Y128" i="83"/>
  <c r="W128" i="83"/>
  <c r="Z128" i="83"/>
  <c r="X129" i="83"/>
  <c r="Y129" i="83"/>
  <c r="W129" i="83"/>
  <c r="Z129" i="83"/>
  <c r="X130" i="83"/>
  <c r="Y130" i="83"/>
  <c r="W130" i="83"/>
  <c r="Z130" i="83"/>
  <c r="X131" i="83"/>
  <c r="Y131" i="83"/>
  <c r="W131" i="83"/>
  <c r="Z131" i="83"/>
  <c r="X132" i="83"/>
  <c r="Y132" i="83"/>
  <c r="W132" i="83"/>
  <c r="Z132" i="83"/>
  <c r="X133" i="83"/>
  <c r="Y133" i="83"/>
  <c r="W133" i="83"/>
  <c r="Z133" i="83"/>
  <c r="X134" i="83"/>
  <c r="Y134" i="83"/>
  <c r="W134" i="83"/>
  <c r="Z134" i="83"/>
  <c r="X135" i="83"/>
  <c r="Y135" i="83"/>
  <c r="W135" i="83"/>
  <c r="Z135" i="83"/>
  <c r="X136" i="83"/>
  <c r="Y136" i="83"/>
  <c r="W136" i="83"/>
  <c r="Z136" i="83"/>
  <c r="X137" i="83"/>
  <c r="Y137" i="83"/>
  <c r="Z137" i="83"/>
  <c r="X138" i="83"/>
  <c r="Y138" i="83"/>
  <c r="W138" i="83"/>
  <c r="Z138" i="83"/>
  <c r="X139" i="83"/>
  <c r="Y139" i="83"/>
  <c r="Z139" i="83"/>
  <c r="X140" i="83"/>
  <c r="Y140" i="83"/>
  <c r="W140" i="83"/>
  <c r="Z140" i="83"/>
  <c r="X141" i="83"/>
  <c r="Y141" i="83"/>
  <c r="W141" i="83"/>
  <c r="Z141" i="83"/>
  <c r="X142" i="83"/>
  <c r="Y142" i="83"/>
  <c r="W142" i="83"/>
  <c r="Z142" i="83"/>
  <c r="X143" i="83"/>
  <c r="Y143" i="83"/>
  <c r="W143" i="83"/>
  <c r="Z143" i="83"/>
  <c r="X144" i="83"/>
  <c r="Y144" i="83"/>
  <c r="W144" i="83"/>
  <c r="Z144" i="83"/>
  <c r="X145" i="83"/>
  <c r="Y145" i="83"/>
  <c r="W145" i="83"/>
  <c r="Z145" i="83"/>
  <c r="X146" i="83"/>
  <c r="Y146" i="83"/>
  <c r="W146" i="83"/>
  <c r="Z146" i="83"/>
  <c r="X147" i="83"/>
  <c r="Y147" i="83"/>
  <c r="W147" i="83"/>
  <c r="Z147" i="83"/>
  <c r="X148" i="83"/>
  <c r="Y148" i="83"/>
  <c r="W148" i="83"/>
  <c r="Z148" i="83"/>
  <c r="X149" i="83"/>
  <c r="Y149" i="83"/>
  <c r="W149" i="83"/>
  <c r="Z149" i="83"/>
  <c r="X150" i="83"/>
  <c r="Y150" i="83"/>
  <c r="W150" i="83"/>
  <c r="Z150" i="83"/>
  <c r="X151" i="83"/>
  <c r="Y151" i="83"/>
  <c r="Z151" i="83"/>
  <c r="X152" i="83"/>
  <c r="Y152" i="83"/>
  <c r="W152" i="83"/>
  <c r="Z152" i="83"/>
  <c r="X153" i="83"/>
  <c r="Y153" i="83"/>
  <c r="W153" i="83"/>
  <c r="Z153" i="83"/>
  <c r="X154" i="83"/>
  <c r="Y154" i="83"/>
  <c r="Z154" i="83"/>
  <c r="X155" i="83"/>
  <c r="Y155" i="83"/>
  <c r="W155" i="83"/>
  <c r="Z155" i="83"/>
  <c r="X156" i="83"/>
  <c r="Y156" i="83"/>
  <c r="W156" i="83"/>
  <c r="Z156" i="83"/>
  <c r="X157" i="83"/>
  <c r="Y157" i="83"/>
  <c r="W157" i="83"/>
  <c r="Z157" i="83"/>
  <c r="X158" i="83"/>
  <c r="Y158" i="83"/>
  <c r="W158" i="83"/>
  <c r="Z158" i="83"/>
  <c r="X159" i="83"/>
  <c r="Y159" i="83"/>
  <c r="W159" i="83"/>
  <c r="Z159" i="83"/>
  <c r="X160" i="83"/>
  <c r="Y160" i="83"/>
  <c r="W160" i="83"/>
  <c r="Z160" i="83"/>
  <c r="X161" i="83"/>
  <c r="Y161" i="83"/>
  <c r="W161" i="83"/>
  <c r="Z161" i="83"/>
  <c r="X162" i="83"/>
  <c r="Y162" i="83"/>
  <c r="W162" i="83"/>
  <c r="Z162" i="83"/>
  <c r="X163" i="83"/>
  <c r="Y163" i="83"/>
  <c r="W163" i="83"/>
  <c r="Z163" i="83"/>
  <c r="X164" i="83"/>
  <c r="Y164" i="83"/>
  <c r="W164" i="83"/>
  <c r="Z164" i="83"/>
  <c r="X165" i="83"/>
  <c r="Y165" i="83"/>
  <c r="W165" i="83"/>
  <c r="Z165" i="83"/>
  <c r="X166" i="83"/>
  <c r="Y166" i="83"/>
  <c r="Z166" i="83"/>
  <c r="X167" i="83"/>
  <c r="Y167" i="83"/>
  <c r="W167" i="83"/>
  <c r="Z167" i="83"/>
  <c r="X168" i="83"/>
  <c r="Y168" i="83"/>
  <c r="W168" i="83"/>
  <c r="Z168" i="83"/>
  <c r="X169" i="83"/>
  <c r="Y169" i="83"/>
  <c r="W169" i="83"/>
  <c r="Z169" i="83"/>
  <c r="X170" i="83"/>
  <c r="Y170" i="83"/>
  <c r="W170" i="83"/>
  <c r="Z170" i="83"/>
  <c r="X171" i="83"/>
  <c r="Y171" i="83"/>
  <c r="W171" i="83"/>
  <c r="Z171" i="83"/>
  <c r="X172" i="83"/>
  <c r="Y172" i="83"/>
  <c r="W172" i="83"/>
  <c r="Z172" i="83"/>
  <c r="X173" i="83"/>
  <c r="Y173" i="83"/>
  <c r="W173" i="83"/>
  <c r="Z173" i="83"/>
  <c r="X174" i="83"/>
  <c r="Y174" i="83"/>
  <c r="W174" i="83"/>
  <c r="Z174" i="83"/>
  <c r="X175" i="83"/>
  <c r="Y175" i="83"/>
  <c r="W175" i="83"/>
  <c r="Z175" i="83"/>
  <c r="X176" i="83"/>
  <c r="Y176" i="83"/>
  <c r="W176" i="83"/>
  <c r="Z176" i="83"/>
  <c r="X177" i="83"/>
  <c r="Y177" i="83"/>
  <c r="Z177" i="83"/>
  <c r="X178" i="83"/>
  <c r="Y178" i="83"/>
  <c r="W178" i="83"/>
  <c r="Z178" i="83"/>
  <c r="X179" i="83"/>
  <c r="Y179" i="83"/>
  <c r="Z179" i="83"/>
  <c r="X180" i="83"/>
  <c r="Y180" i="83"/>
  <c r="W180" i="83"/>
  <c r="Z180" i="83"/>
  <c r="X181" i="83"/>
  <c r="Y181" i="83"/>
  <c r="W181" i="83"/>
  <c r="Z181" i="83"/>
  <c r="X182" i="83"/>
  <c r="Y182" i="83"/>
  <c r="W182" i="83"/>
  <c r="Z182" i="83"/>
  <c r="X183" i="83"/>
  <c r="Y183" i="83"/>
  <c r="W183" i="83"/>
  <c r="Z183" i="83"/>
  <c r="X184" i="83"/>
  <c r="Y184" i="83"/>
  <c r="Z184" i="83"/>
  <c r="X185" i="83"/>
  <c r="Y185" i="83"/>
  <c r="W185" i="83"/>
  <c r="Z185" i="83"/>
  <c r="X186" i="83"/>
  <c r="Y186" i="83"/>
  <c r="W186" i="83"/>
  <c r="Z186" i="83"/>
  <c r="X187" i="83"/>
  <c r="Y187" i="83"/>
  <c r="W187" i="83"/>
  <c r="Z187" i="83"/>
  <c r="X188" i="83"/>
  <c r="Y188" i="83"/>
  <c r="W188" i="83"/>
  <c r="Z188" i="83"/>
  <c r="X189" i="83"/>
  <c r="Y189" i="83"/>
  <c r="W189" i="83"/>
  <c r="Z189" i="83"/>
  <c r="X190" i="83"/>
  <c r="Y190" i="83"/>
  <c r="W190" i="83"/>
  <c r="Z190" i="83"/>
  <c r="X191" i="83"/>
  <c r="Y191" i="83"/>
  <c r="W191" i="83"/>
  <c r="Z191" i="83"/>
  <c r="X192" i="83"/>
  <c r="Y192" i="83"/>
  <c r="W192" i="83"/>
  <c r="Z192" i="83"/>
  <c r="X193" i="83"/>
  <c r="Y193" i="83"/>
  <c r="W193" i="83"/>
  <c r="Z193" i="83"/>
  <c r="X194" i="83"/>
  <c r="Y194" i="83"/>
  <c r="W194" i="83"/>
  <c r="Z194" i="83"/>
  <c r="X195" i="83"/>
  <c r="Y195" i="83"/>
  <c r="W195" i="83"/>
  <c r="Z195" i="83"/>
  <c r="X196" i="83"/>
  <c r="Y196" i="83"/>
  <c r="W196" i="83"/>
  <c r="Z196" i="83"/>
  <c r="AA197" i="83"/>
  <c r="V197" i="83"/>
  <c r="AA196" i="83"/>
  <c r="V196" i="83"/>
  <c r="AA195" i="83"/>
  <c r="V195" i="83"/>
  <c r="AA194" i="83"/>
  <c r="V194" i="83"/>
  <c r="AA193" i="83"/>
  <c r="V193" i="83"/>
  <c r="AA192" i="83"/>
  <c r="V192" i="83"/>
  <c r="AA191" i="83"/>
  <c r="V191" i="83"/>
  <c r="AA190" i="83"/>
  <c r="V190" i="83"/>
  <c r="AA189" i="83"/>
  <c r="V189" i="83"/>
  <c r="AA188" i="83"/>
  <c r="V188" i="83"/>
  <c r="AA187" i="83"/>
  <c r="V187" i="83"/>
  <c r="AA186" i="83"/>
  <c r="V186" i="83"/>
  <c r="AA185" i="83"/>
  <c r="V185" i="83"/>
  <c r="AA184" i="83"/>
  <c r="W184" i="83"/>
  <c r="V184" i="83"/>
  <c r="AA183" i="83"/>
  <c r="V183" i="83"/>
  <c r="AA182" i="83"/>
  <c r="V182" i="83"/>
  <c r="AA181" i="83"/>
  <c r="V181" i="83"/>
  <c r="AA180" i="83"/>
  <c r="V180" i="83"/>
  <c r="AA179" i="83"/>
  <c r="W179" i="83"/>
  <c r="V179" i="83"/>
  <c r="AA178" i="83"/>
  <c r="V178" i="83"/>
  <c r="AA177" i="83"/>
  <c r="W177" i="83"/>
  <c r="V177" i="83"/>
  <c r="AA176" i="83"/>
  <c r="V176" i="83"/>
  <c r="AA175" i="83"/>
  <c r="V175" i="83"/>
  <c r="AA174" i="83"/>
  <c r="V174" i="83"/>
  <c r="AA173" i="83"/>
  <c r="V173" i="83"/>
  <c r="AA172" i="83"/>
  <c r="V172" i="83"/>
  <c r="AA171" i="83"/>
  <c r="V171" i="83"/>
  <c r="AA170" i="83"/>
  <c r="V170" i="83"/>
  <c r="AA169" i="83"/>
  <c r="V169" i="83"/>
  <c r="AA168" i="83"/>
  <c r="V168" i="83"/>
  <c r="AA167" i="83"/>
  <c r="V167" i="83"/>
  <c r="AA166" i="83"/>
  <c r="W166" i="83"/>
  <c r="V166" i="83"/>
  <c r="AA165" i="83"/>
  <c r="V165" i="83"/>
  <c r="AA164" i="83"/>
  <c r="V164" i="83"/>
  <c r="AA163" i="83"/>
  <c r="V163" i="83"/>
  <c r="AA162" i="83"/>
  <c r="V162" i="83"/>
  <c r="AA161" i="83"/>
  <c r="V161" i="83"/>
  <c r="AA160" i="83"/>
  <c r="V160" i="83"/>
  <c r="AA159" i="83"/>
  <c r="V159" i="83"/>
  <c r="AA158" i="83"/>
  <c r="V158" i="83"/>
  <c r="AA157" i="83"/>
  <c r="V157" i="83"/>
  <c r="AA156" i="83"/>
  <c r="V156" i="83"/>
  <c r="AA155" i="83"/>
  <c r="V155" i="83"/>
  <c r="AA154" i="83"/>
  <c r="W154" i="83"/>
  <c r="V154" i="83"/>
  <c r="AA153" i="83"/>
  <c r="V153" i="83"/>
  <c r="AA152" i="83"/>
  <c r="V152" i="83"/>
  <c r="AA151" i="83"/>
  <c r="W151" i="83"/>
  <c r="V151" i="83"/>
  <c r="AA150" i="83"/>
  <c r="V150" i="83"/>
  <c r="AA149" i="83"/>
  <c r="V149" i="83"/>
  <c r="AA148" i="83"/>
  <c r="V148" i="83"/>
  <c r="AA147" i="83"/>
  <c r="V147" i="83"/>
  <c r="AA146" i="83"/>
  <c r="V146" i="83"/>
  <c r="AA145" i="83"/>
  <c r="V145" i="83"/>
  <c r="AA144" i="83"/>
  <c r="V144" i="83"/>
  <c r="AA143" i="83"/>
  <c r="V143" i="83"/>
  <c r="AA142" i="83"/>
  <c r="V142" i="83"/>
  <c r="AA141" i="83"/>
  <c r="V141" i="83"/>
  <c r="AA140" i="83"/>
  <c r="V140" i="83"/>
  <c r="AA139" i="83"/>
  <c r="W139" i="83"/>
  <c r="V139" i="83"/>
  <c r="AA138" i="83"/>
  <c r="V138" i="83"/>
  <c r="AA137" i="83"/>
  <c r="W137" i="83"/>
  <c r="V137" i="83"/>
  <c r="AA136" i="83"/>
  <c r="V136" i="83"/>
  <c r="AA135" i="83"/>
  <c r="V135" i="83"/>
  <c r="AA134" i="83"/>
  <c r="V134" i="83"/>
  <c r="AA133" i="83"/>
  <c r="V133" i="83"/>
  <c r="AA132" i="83"/>
  <c r="V132" i="83"/>
  <c r="AA131" i="83"/>
  <c r="V131" i="83"/>
  <c r="AA130" i="83"/>
  <c r="V130" i="83"/>
  <c r="AA129" i="83"/>
  <c r="V129" i="83"/>
  <c r="AA128" i="83"/>
  <c r="V128" i="83"/>
  <c r="AA127" i="83"/>
  <c r="W127" i="83"/>
  <c r="V127" i="83"/>
  <c r="AA126" i="83"/>
  <c r="V126" i="83"/>
  <c r="AA125" i="83"/>
  <c r="V125" i="83"/>
  <c r="AA124" i="83"/>
  <c r="V124" i="83"/>
  <c r="AA123" i="83"/>
  <c r="V123" i="83"/>
  <c r="AA122" i="83"/>
  <c r="V122" i="83"/>
  <c r="AA121" i="83"/>
  <c r="V121" i="83"/>
  <c r="AA120" i="83"/>
  <c r="V120" i="83"/>
  <c r="AA119" i="83"/>
  <c r="V119" i="83"/>
  <c r="AA118" i="83"/>
  <c r="V118" i="83"/>
  <c r="AA117" i="83"/>
  <c r="V117" i="83"/>
  <c r="AA116" i="83"/>
  <c r="V116" i="83"/>
  <c r="AA115" i="83"/>
  <c r="V115" i="83"/>
  <c r="AA114" i="83"/>
  <c r="V114" i="83"/>
  <c r="AA113" i="83"/>
  <c r="V113" i="83"/>
  <c r="AA112" i="83"/>
  <c r="V112" i="83"/>
  <c r="AA111" i="83"/>
  <c r="V111" i="83"/>
  <c r="AA110" i="83"/>
  <c r="V110" i="83"/>
  <c r="AA109" i="83"/>
  <c r="V109" i="83"/>
  <c r="AA108" i="83"/>
  <c r="V108" i="83"/>
  <c r="AA107" i="83"/>
  <c r="V107" i="83"/>
  <c r="AA106" i="83"/>
  <c r="V106" i="83"/>
  <c r="AA105" i="83"/>
  <c r="W105" i="83"/>
  <c r="V105" i="83"/>
  <c r="AA104" i="83"/>
  <c r="V104" i="83"/>
  <c r="AA103" i="83"/>
  <c r="V103" i="83"/>
  <c r="AA102" i="83"/>
  <c r="V102" i="83"/>
  <c r="AA101" i="83"/>
  <c r="V101" i="83"/>
  <c r="AA100" i="83"/>
  <c r="V100" i="83"/>
  <c r="AA99" i="83"/>
  <c r="V99" i="83"/>
  <c r="AA98" i="83"/>
  <c r="V98" i="83"/>
  <c r="AA97" i="83"/>
  <c r="V97" i="83"/>
  <c r="AA96" i="83"/>
  <c r="V96" i="83"/>
  <c r="AA95" i="83"/>
  <c r="V95" i="83"/>
  <c r="AA94" i="83"/>
  <c r="W94" i="83"/>
  <c r="V94" i="83"/>
  <c r="AA93" i="83"/>
  <c r="W93" i="83"/>
  <c r="V93" i="83"/>
  <c r="AA92" i="83"/>
  <c r="V92" i="83"/>
  <c r="AA91" i="83"/>
  <c r="V91" i="83"/>
  <c r="AA90" i="83"/>
  <c r="V90" i="83"/>
  <c r="AA89" i="83"/>
  <c r="V89" i="83"/>
  <c r="AA88" i="83"/>
  <c r="V88" i="83"/>
  <c r="AA87" i="83"/>
  <c r="V87" i="83"/>
  <c r="AA86" i="83"/>
  <c r="W86" i="83"/>
  <c r="V86" i="83"/>
  <c r="AA85" i="83"/>
  <c r="V85" i="83"/>
  <c r="AA84" i="83"/>
  <c r="W84" i="83"/>
  <c r="V84" i="83"/>
  <c r="AA83" i="83"/>
  <c r="V83" i="83"/>
  <c r="AA82" i="83"/>
  <c r="V82" i="83"/>
  <c r="AA81" i="83"/>
  <c r="V81" i="83"/>
  <c r="AA80" i="83"/>
  <c r="V80" i="83"/>
  <c r="AA79" i="83"/>
  <c r="V79" i="83"/>
  <c r="AA78" i="83"/>
  <c r="V78" i="83"/>
  <c r="AA77" i="83"/>
  <c r="V77" i="83"/>
  <c r="AA76" i="83"/>
  <c r="V76" i="83"/>
  <c r="AA75" i="83"/>
  <c r="V75" i="83"/>
  <c r="AA74" i="83"/>
  <c r="V74" i="83"/>
  <c r="AA73" i="83"/>
  <c r="V73" i="83"/>
  <c r="AA72" i="83"/>
  <c r="V72" i="83"/>
  <c r="AA71" i="83"/>
  <c r="V71" i="83"/>
  <c r="AA70" i="83"/>
  <c r="V70" i="83"/>
  <c r="AA69" i="83"/>
  <c r="V69" i="83"/>
  <c r="AA68" i="83"/>
  <c r="W68" i="83"/>
  <c r="V68" i="83"/>
  <c r="AA67" i="83"/>
  <c r="V67" i="83"/>
  <c r="AA66" i="83"/>
  <c r="V66" i="83"/>
  <c r="AA65" i="83"/>
  <c r="V65" i="83"/>
  <c r="AA64" i="83"/>
  <c r="V64" i="83"/>
  <c r="AA63" i="83"/>
  <c r="V63" i="83"/>
  <c r="AA62" i="83"/>
  <c r="V62" i="83"/>
  <c r="AA61" i="83"/>
  <c r="V61" i="83"/>
  <c r="AA60" i="83"/>
  <c r="W60" i="83"/>
  <c r="V60" i="83"/>
  <c r="AA59" i="83"/>
  <c r="V59" i="83"/>
  <c r="AA58" i="83"/>
  <c r="V58" i="83"/>
  <c r="AA57" i="83"/>
  <c r="V57" i="83"/>
  <c r="AA56" i="83"/>
  <c r="V56" i="83"/>
  <c r="AA55" i="83"/>
  <c r="V55" i="83"/>
  <c r="AA54" i="83"/>
  <c r="V54" i="83"/>
  <c r="AA53" i="83"/>
  <c r="V53" i="83"/>
  <c r="AA52" i="83"/>
  <c r="V52" i="83"/>
  <c r="AA51" i="83"/>
  <c r="V51" i="83"/>
  <c r="AA50" i="83"/>
  <c r="V50" i="83"/>
  <c r="AA49" i="83"/>
  <c r="V49" i="83"/>
  <c r="AA48" i="83"/>
  <c r="V48" i="83"/>
  <c r="AA47" i="83"/>
  <c r="V47" i="83"/>
  <c r="AA46" i="83"/>
  <c r="V46" i="83"/>
  <c r="AA45" i="83"/>
  <c r="V45" i="83"/>
  <c r="AA44" i="83"/>
  <c r="V44" i="83"/>
  <c r="AA43" i="83"/>
  <c r="V43" i="83"/>
  <c r="AA42" i="83"/>
  <c r="V42" i="83"/>
  <c r="AA41" i="83"/>
  <c r="V41" i="83"/>
  <c r="AA40" i="83"/>
  <c r="V40" i="83"/>
  <c r="AA39" i="83"/>
  <c r="V39" i="83"/>
  <c r="AA38" i="83"/>
  <c r="V38" i="83"/>
  <c r="AA37" i="83"/>
  <c r="V37" i="83"/>
  <c r="AA36" i="83"/>
  <c r="V36" i="83"/>
  <c r="AA6" i="83"/>
  <c r="AA7" i="83"/>
  <c r="AA8" i="83"/>
  <c r="AA9" i="83"/>
  <c r="AA10" i="83"/>
  <c r="AA11" i="83"/>
  <c r="AA12" i="83"/>
  <c r="AA13" i="83"/>
  <c r="AA14" i="83"/>
  <c r="AA15" i="83"/>
  <c r="AA16" i="83"/>
  <c r="AA17" i="83"/>
  <c r="AA18" i="83"/>
  <c r="AA19" i="83"/>
  <c r="AA20" i="83"/>
  <c r="AA21" i="83"/>
  <c r="AA22" i="83"/>
  <c r="AA23" i="83"/>
  <c r="AA24" i="83"/>
  <c r="AA25" i="83"/>
  <c r="AA26" i="83"/>
  <c r="AA27" i="83"/>
  <c r="AA28" i="83"/>
  <c r="AA29" i="83"/>
  <c r="AA30" i="83"/>
  <c r="AA31" i="83"/>
  <c r="AA32" i="83"/>
  <c r="AA33" i="83"/>
  <c r="AA34" i="83"/>
  <c r="AA35" i="83"/>
  <c r="AA2" i="83"/>
  <c r="AF35" i="83"/>
  <c r="AG35" i="83"/>
  <c r="AE35" i="83"/>
  <c r="V35" i="83"/>
  <c r="AF34" i="83"/>
  <c r="AG34" i="83"/>
  <c r="AE34" i="83"/>
  <c r="V34" i="83"/>
  <c r="AF33" i="83"/>
  <c r="AG33" i="83"/>
  <c r="V26" i="83"/>
  <c r="AE33" i="83"/>
  <c r="V33" i="83"/>
  <c r="AF32" i="83"/>
  <c r="AG32" i="83"/>
  <c r="AE32" i="83"/>
  <c r="V32" i="83"/>
  <c r="AF31" i="83"/>
  <c r="AG31" i="83"/>
  <c r="AE31" i="83"/>
  <c r="V31" i="83"/>
  <c r="AF30" i="83"/>
  <c r="AG30" i="83"/>
  <c r="AE30" i="83"/>
  <c r="V30" i="83"/>
  <c r="AF29" i="83"/>
  <c r="AG29" i="83"/>
  <c r="V19" i="83"/>
  <c r="AE29" i="83"/>
  <c r="V29" i="83"/>
  <c r="AF28" i="83"/>
  <c r="AG28" i="83"/>
  <c r="AE28" i="83"/>
  <c r="V28" i="83"/>
  <c r="AF27" i="83"/>
  <c r="V11" i="83"/>
  <c r="AG27" i="83"/>
  <c r="AE27" i="83"/>
  <c r="V27" i="83"/>
  <c r="AF26" i="83"/>
  <c r="AG26" i="83"/>
  <c r="AE26" i="83"/>
  <c r="AF25" i="83"/>
  <c r="V13" i="83"/>
  <c r="AG25" i="83"/>
  <c r="AE25" i="83"/>
  <c r="V25" i="83"/>
  <c r="AF24" i="83"/>
  <c r="AG24" i="83"/>
  <c r="AE24" i="83"/>
  <c r="V24" i="83"/>
  <c r="AF23" i="83"/>
  <c r="AG23" i="83"/>
  <c r="V10" i="83"/>
  <c r="AE23" i="83"/>
  <c r="V23" i="83"/>
  <c r="AF22" i="83"/>
  <c r="AG22" i="83"/>
  <c r="AE22" i="83"/>
  <c r="V22" i="83"/>
  <c r="AF21" i="83"/>
  <c r="AG21" i="83"/>
  <c r="AE21" i="83"/>
  <c r="V21" i="83"/>
  <c r="AF20" i="83"/>
  <c r="AG20" i="83"/>
  <c r="AE20" i="83"/>
  <c r="V20" i="83"/>
  <c r="AF19" i="83"/>
  <c r="AG19" i="83"/>
  <c r="AE19" i="83"/>
  <c r="AF18" i="83"/>
  <c r="AG18" i="83"/>
  <c r="AE18" i="83"/>
  <c r="W18" i="83"/>
  <c r="V18" i="83"/>
  <c r="AF17" i="83"/>
  <c r="AG17" i="83"/>
  <c r="AE17" i="83"/>
  <c r="V17" i="83"/>
  <c r="AF16" i="83"/>
  <c r="AG16" i="83"/>
  <c r="AE16" i="83"/>
  <c r="V16" i="83"/>
  <c r="AF15" i="83"/>
  <c r="AG15" i="83"/>
  <c r="AE15" i="83"/>
  <c r="V15" i="83"/>
  <c r="AF14" i="83"/>
  <c r="AG14" i="83"/>
  <c r="AE14" i="83"/>
  <c r="V14" i="83"/>
  <c r="AF13" i="83"/>
  <c r="AG13" i="83"/>
  <c r="AE13" i="83"/>
  <c r="AF12" i="83"/>
  <c r="AG12" i="83"/>
  <c r="AE12" i="83"/>
  <c r="V12" i="83"/>
  <c r="AF11" i="83"/>
  <c r="AG11" i="83"/>
  <c r="AE11" i="83"/>
  <c r="AF10" i="83"/>
  <c r="AG10" i="83"/>
  <c r="AE10" i="83"/>
  <c r="AF9" i="83"/>
  <c r="AG9" i="83"/>
  <c r="AE9" i="83"/>
  <c r="V9" i="83"/>
  <c r="AF8" i="83"/>
  <c r="AG8" i="83"/>
  <c r="AE8" i="83"/>
  <c r="V8" i="83"/>
  <c r="AF7" i="83"/>
  <c r="AG7" i="83"/>
  <c r="AE7" i="83"/>
  <c r="V7" i="83"/>
  <c r="AF6" i="83"/>
  <c r="AG6" i="83"/>
  <c r="AE6" i="83"/>
  <c r="V6" i="83"/>
  <c r="T3" i="83"/>
  <c r="S3" i="83"/>
  <c r="R3" i="83"/>
  <c r="Q3" i="83"/>
  <c r="P3" i="83"/>
  <c r="O3" i="83"/>
  <c r="N3" i="83"/>
  <c r="M3" i="83"/>
  <c r="L3" i="83"/>
  <c r="K3" i="83"/>
  <c r="J3" i="83"/>
  <c r="I3" i="83"/>
  <c r="H3" i="83"/>
  <c r="G3" i="83"/>
  <c r="F3" i="83"/>
  <c r="E3" i="83"/>
  <c r="X197" i="82"/>
  <c r="Y197" i="82"/>
  <c r="W197" i="82"/>
  <c r="Z197" i="82"/>
  <c r="X6" i="82"/>
  <c r="Y6" i="82"/>
  <c r="W6" i="82"/>
  <c r="Z6" i="82"/>
  <c r="X7" i="82"/>
  <c r="Y7" i="82"/>
  <c r="Z7" i="82"/>
  <c r="X8" i="82"/>
  <c r="Y8" i="82"/>
  <c r="W8" i="82"/>
  <c r="Z8" i="82"/>
  <c r="X9" i="82"/>
  <c r="Y9" i="82"/>
  <c r="W9" i="82"/>
  <c r="Z9" i="82"/>
  <c r="X10" i="82"/>
  <c r="Y10" i="82"/>
  <c r="W10" i="82"/>
  <c r="Z10" i="82"/>
  <c r="X11" i="82"/>
  <c r="Y11" i="82"/>
  <c r="W11" i="82"/>
  <c r="Z11" i="82"/>
  <c r="X12" i="82"/>
  <c r="Y12" i="82"/>
  <c r="W12" i="82"/>
  <c r="Z12" i="82"/>
  <c r="X13" i="82"/>
  <c r="Y13" i="82"/>
  <c r="W13" i="82"/>
  <c r="Z13" i="82"/>
  <c r="X14" i="82"/>
  <c r="Y14" i="82"/>
  <c r="Z14" i="82"/>
  <c r="X15" i="82"/>
  <c r="Y15" i="82"/>
  <c r="W15" i="82"/>
  <c r="Z15" i="82"/>
  <c r="X16" i="82"/>
  <c r="Y16" i="82"/>
  <c r="W16" i="82"/>
  <c r="Z16" i="82"/>
  <c r="X17" i="82"/>
  <c r="Y17" i="82"/>
  <c r="W17" i="82"/>
  <c r="Z17" i="82"/>
  <c r="X18" i="82"/>
  <c r="Y18" i="82"/>
  <c r="W18" i="82"/>
  <c r="Z18" i="82"/>
  <c r="X19" i="82"/>
  <c r="Y19" i="82"/>
  <c r="W19" i="82"/>
  <c r="Z19" i="82"/>
  <c r="X20" i="82"/>
  <c r="Y20" i="82"/>
  <c r="W20" i="82"/>
  <c r="Z20" i="82"/>
  <c r="X21" i="82"/>
  <c r="Y21" i="82"/>
  <c r="Z21" i="82"/>
  <c r="X22" i="82"/>
  <c r="Y22" i="82"/>
  <c r="Z22" i="82"/>
  <c r="X23" i="82"/>
  <c r="Y23" i="82"/>
  <c r="W23" i="82"/>
  <c r="Z23" i="82"/>
  <c r="X24" i="82"/>
  <c r="Y24" i="82"/>
  <c r="W24" i="82"/>
  <c r="Z24" i="82"/>
  <c r="X25" i="82"/>
  <c r="Y25" i="82"/>
  <c r="W25" i="82"/>
  <c r="Z25" i="82"/>
  <c r="X26" i="82"/>
  <c r="Y26" i="82"/>
  <c r="W26" i="82"/>
  <c r="Z26" i="82"/>
  <c r="X27" i="82"/>
  <c r="Y27" i="82"/>
  <c r="W27" i="82"/>
  <c r="Z27" i="82"/>
  <c r="X28" i="82"/>
  <c r="Y28" i="82"/>
  <c r="W28" i="82"/>
  <c r="Z28" i="82"/>
  <c r="X29" i="82"/>
  <c r="Y29" i="82"/>
  <c r="W29" i="82"/>
  <c r="Z29" i="82"/>
  <c r="X30" i="82"/>
  <c r="Y30" i="82"/>
  <c r="W30" i="82"/>
  <c r="Z30" i="82"/>
  <c r="X31" i="82"/>
  <c r="Y31" i="82"/>
  <c r="W31" i="82"/>
  <c r="Z31" i="82"/>
  <c r="X32" i="82"/>
  <c r="Y32" i="82"/>
  <c r="W32" i="82"/>
  <c r="Z32" i="82"/>
  <c r="X33" i="82"/>
  <c r="Y33" i="82"/>
  <c r="W33" i="82"/>
  <c r="Z33" i="82"/>
  <c r="X34" i="82"/>
  <c r="Y34" i="82"/>
  <c r="W34" i="82"/>
  <c r="Z34" i="82"/>
  <c r="X35" i="82"/>
  <c r="Y35" i="82"/>
  <c r="W35" i="82"/>
  <c r="Z35" i="82"/>
  <c r="X36" i="82"/>
  <c r="Y36" i="82"/>
  <c r="W36" i="82"/>
  <c r="Z36" i="82"/>
  <c r="X37" i="82"/>
  <c r="Y37" i="82"/>
  <c r="W37" i="82"/>
  <c r="Z37" i="82"/>
  <c r="X38" i="82"/>
  <c r="Y38" i="82"/>
  <c r="W38" i="82"/>
  <c r="Z38" i="82"/>
  <c r="X39" i="82"/>
  <c r="Y39" i="82"/>
  <c r="W39" i="82"/>
  <c r="Z39" i="82"/>
  <c r="X40" i="82"/>
  <c r="Y40" i="82"/>
  <c r="W40" i="82"/>
  <c r="Z40" i="82"/>
  <c r="X41" i="82"/>
  <c r="Y41" i="82"/>
  <c r="W41" i="82"/>
  <c r="Z41" i="82"/>
  <c r="X42" i="82"/>
  <c r="Y42" i="82"/>
  <c r="W42" i="82"/>
  <c r="Z42" i="82"/>
  <c r="X43" i="82"/>
  <c r="Y43" i="82"/>
  <c r="Z43" i="82"/>
  <c r="X44" i="82"/>
  <c r="Y44" i="82"/>
  <c r="W44" i="82"/>
  <c r="Z44" i="82"/>
  <c r="X45" i="82"/>
  <c r="Y45" i="82"/>
  <c r="W45" i="82"/>
  <c r="Z45" i="82"/>
  <c r="X46" i="82"/>
  <c r="Y46" i="82"/>
  <c r="W46" i="82"/>
  <c r="Z46" i="82"/>
  <c r="X47" i="82"/>
  <c r="Y47" i="82"/>
  <c r="W47" i="82"/>
  <c r="Z47" i="82"/>
  <c r="X48" i="82"/>
  <c r="Y48" i="82"/>
  <c r="W48" i="82"/>
  <c r="Z48" i="82"/>
  <c r="X49" i="82"/>
  <c r="Y49" i="82"/>
  <c r="W49" i="82"/>
  <c r="Z49" i="82"/>
  <c r="X50" i="82"/>
  <c r="Y50" i="82"/>
  <c r="W50" i="82"/>
  <c r="Z50" i="82"/>
  <c r="X51" i="82"/>
  <c r="Y51" i="82"/>
  <c r="W51" i="82"/>
  <c r="Z51" i="82"/>
  <c r="X52" i="82"/>
  <c r="Y52" i="82"/>
  <c r="W52" i="82"/>
  <c r="Z52" i="82"/>
  <c r="X53" i="82"/>
  <c r="Y53" i="82"/>
  <c r="W53" i="82"/>
  <c r="Z53" i="82"/>
  <c r="X54" i="82"/>
  <c r="Y54" i="82"/>
  <c r="W54" i="82"/>
  <c r="Z54" i="82"/>
  <c r="X55" i="82"/>
  <c r="Y55" i="82"/>
  <c r="W55" i="82"/>
  <c r="Z55" i="82"/>
  <c r="X56" i="82"/>
  <c r="Y56" i="82"/>
  <c r="W56" i="82"/>
  <c r="Z56" i="82"/>
  <c r="X57" i="82"/>
  <c r="Y57" i="82"/>
  <c r="W57" i="82"/>
  <c r="Z57" i="82"/>
  <c r="X58" i="82"/>
  <c r="Y58" i="82"/>
  <c r="Z58" i="82"/>
  <c r="X59" i="82"/>
  <c r="Y59" i="82"/>
  <c r="W59" i="82"/>
  <c r="Z59" i="82"/>
  <c r="X60" i="82"/>
  <c r="Y60" i="82"/>
  <c r="Z60" i="82"/>
  <c r="X61" i="82"/>
  <c r="Y61" i="82"/>
  <c r="W61" i="82"/>
  <c r="Z61" i="82"/>
  <c r="X62" i="82"/>
  <c r="Y62" i="82"/>
  <c r="W62" i="82"/>
  <c r="Z62" i="82"/>
  <c r="X63" i="82"/>
  <c r="Y63" i="82"/>
  <c r="W63" i="82"/>
  <c r="Z63" i="82"/>
  <c r="X64" i="82"/>
  <c r="Y64" i="82"/>
  <c r="W64" i="82"/>
  <c r="Z64" i="82"/>
  <c r="X65" i="82"/>
  <c r="Y65" i="82"/>
  <c r="W65" i="82"/>
  <c r="Z65" i="82"/>
  <c r="X66" i="82"/>
  <c r="Y66" i="82"/>
  <c r="W66" i="82"/>
  <c r="Z66" i="82"/>
  <c r="X67" i="82"/>
  <c r="Y67" i="82"/>
  <c r="W67" i="82"/>
  <c r="Z67" i="82"/>
  <c r="X68" i="82"/>
  <c r="Y68" i="82"/>
  <c r="W68" i="82"/>
  <c r="Z68" i="82"/>
  <c r="X69" i="82"/>
  <c r="Y69" i="82"/>
  <c r="W69" i="82"/>
  <c r="Z69" i="82"/>
  <c r="X70" i="82"/>
  <c r="Y70" i="82"/>
  <c r="W70" i="82"/>
  <c r="Z70" i="82"/>
  <c r="X71" i="82"/>
  <c r="Y71" i="82"/>
  <c r="W71" i="82"/>
  <c r="Z71" i="82"/>
  <c r="X72" i="82"/>
  <c r="Y72" i="82"/>
  <c r="W72" i="82"/>
  <c r="Z72" i="82"/>
  <c r="X73" i="82"/>
  <c r="Y73" i="82"/>
  <c r="W73" i="82"/>
  <c r="Z73" i="82"/>
  <c r="X74" i="82"/>
  <c r="Y74" i="82"/>
  <c r="W74" i="82"/>
  <c r="Z74" i="82"/>
  <c r="X75" i="82"/>
  <c r="Y75" i="82"/>
  <c r="W75" i="82"/>
  <c r="Z75" i="82"/>
  <c r="X76" i="82"/>
  <c r="Y76" i="82"/>
  <c r="W76" i="82"/>
  <c r="Z76" i="82"/>
  <c r="X77" i="82"/>
  <c r="Y77" i="82"/>
  <c r="W77" i="82"/>
  <c r="Z77" i="82"/>
  <c r="X78" i="82"/>
  <c r="Y78" i="82"/>
  <c r="W78" i="82"/>
  <c r="Z78" i="82"/>
  <c r="X79" i="82"/>
  <c r="Y79" i="82"/>
  <c r="W79" i="82"/>
  <c r="Z79" i="82"/>
  <c r="X80" i="82"/>
  <c r="Y80" i="82"/>
  <c r="W80" i="82"/>
  <c r="Z80" i="82"/>
  <c r="X81" i="82"/>
  <c r="Y81" i="82"/>
  <c r="W81" i="82"/>
  <c r="Z81" i="82"/>
  <c r="X82" i="82"/>
  <c r="Y82" i="82"/>
  <c r="W82" i="82"/>
  <c r="Z82" i="82"/>
  <c r="X83" i="82"/>
  <c r="Y83" i="82"/>
  <c r="W83" i="82"/>
  <c r="Z83" i="82"/>
  <c r="X84" i="82"/>
  <c r="Y84" i="82"/>
  <c r="W84" i="82"/>
  <c r="Z84" i="82"/>
  <c r="X85" i="82"/>
  <c r="Y85" i="82"/>
  <c r="W85" i="82"/>
  <c r="Z85" i="82"/>
  <c r="X86" i="82"/>
  <c r="Y86" i="82"/>
  <c r="W86" i="82"/>
  <c r="Z86" i="82"/>
  <c r="X87" i="82"/>
  <c r="Y87" i="82"/>
  <c r="W87" i="82"/>
  <c r="Z87" i="82"/>
  <c r="X88" i="82"/>
  <c r="Y88" i="82"/>
  <c r="W88" i="82"/>
  <c r="Z88" i="82"/>
  <c r="X89" i="82"/>
  <c r="Y89" i="82"/>
  <c r="W89" i="82"/>
  <c r="Z89" i="82"/>
  <c r="X90" i="82"/>
  <c r="Y90" i="82"/>
  <c r="W90" i="82"/>
  <c r="Z90" i="82"/>
  <c r="X91" i="82"/>
  <c r="Y91" i="82"/>
  <c r="W91" i="82"/>
  <c r="Z91" i="82"/>
  <c r="X92" i="82"/>
  <c r="Y92" i="82"/>
  <c r="Z92" i="82"/>
  <c r="X93" i="82"/>
  <c r="Y93" i="82"/>
  <c r="W93" i="82"/>
  <c r="Z93" i="82"/>
  <c r="X94" i="82"/>
  <c r="Y94" i="82"/>
  <c r="W94" i="82"/>
  <c r="Z94" i="82"/>
  <c r="X95" i="82"/>
  <c r="Y95" i="82"/>
  <c r="W95" i="82"/>
  <c r="Z95" i="82"/>
  <c r="X96" i="82"/>
  <c r="Y96" i="82"/>
  <c r="W96" i="82"/>
  <c r="Z96" i="82"/>
  <c r="X97" i="82"/>
  <c r="Y97" i="82"/>
  <c r="W97" i="82"/>
  <c r="Z97" i="82"/>
  <c r="X98" i="82"/>
  <c r="Y98" i="82"/>
  <c r="W98" i="82"/>
  <c r="Z98" i="82"/>
  <c r="X99" i="82"/>
  <c r="Y99" i="82"/>
  <c r="W99" i="82"/>
  <c r="Z99" i="82"/>
  <c r="X100" i="82"/>
  <c r="Y100" i="82"/>
  <c r="W100" i="82"/>
  <c r="Z100" i="82"/>
  <c r="X101" i="82"/>
  <c r="Y101" i="82"/>
  <c r="W101" i="82"/>
  <c r="Z101" i="82"/>
  <c r="X102" i="82"/>
  <c r="Y102" i="82"/>
  <c r="W102" i="82"/>
  <c r="Z102" i="82"/>
  <c r="X103" i="82"/>
  <c r="Y103" i="82"/>
  <c r="W103" i="82"/>
  <c r="Z103" i="82"/>
  <c r="X104" i="82"/>
  <c r="Y104" i="82"/>
  <c r="W104" i="82"/>
  <c r="Z104" i="82"/>
  <c r="X105" i="82"/>
  <c r="Y105" i="82"/>
  <c r="W105" i="82"/>
  <c r="Z105" i="82"/>
  <c r="X106" i="82"/>
  <c r="Y106" i="82"/>
  <c r="Z106" i="82"/>
  <c r="X107" i="82"/>
  <c r="Y107" i="82"/>
  <c r="W107" i="82"/>
  <c r="Z107" i="82"/>
  <c r="X108" i="82"/>
  <c r="Y108" i="82"/>
  <c r="W108" i="82"/>
  <c r="Z108" i="82"/>
  <c r="X109" i="82"/>
  <c r="Y109" i="82"/>
  <c r="W109" i="82"/>
  <c r="Z109" i="82"/>
  <c r="X110" i="82"/>
  <c r="Y110" i="82"/>
  <c r="W110" i="82"/>
  <c r="Z110" i="82"/>
  <c r="X111" i="82"/>
  <c r="Y111" i="82"/>
  <c r="W111" i="82"/>
  <c r="Z111" i="82"/>
  <c r="X112" i="82"/>
  <c r="Y112" i="82"/>
  <c r="W112" i="82"/>
  <c r="Z112" i="82"/>
  <c r="X113" i="82"/>
  <c r="Y113" i="82"/>
  <c r="W113" i="82"/>
  <c r="Z113" i="82"/>
  <c r="X114" i="82"/>
  <c r="Y114" i="82"/>
  <c r="W114" i="82"/>
  <c r="Z114" i="82"/>
  <c r="X115" i="82"/>
  <c r="Y115" i="82"/>
  <c r="W115" i="82"/>
  <c r="Z115" i="82"/>
  <c r="X116" i="82"/>
  <c r="Y116" i="82"/>
  <c r="W116" i="82"/>
  <c r="Z116" i="82"/>
  <c r="X117" i="82"/>
  <c r="Y117" i="82"/>
  <c r="W117" i="82"/>
  <c r="Z117" i="82"/>
  <c r="X118" i="82"/>
  <c r="Y118" i="82"/>
  <c r="W118" i="82"/>
  <c r="Z118" i="82"/>
  <c r="X119" i="82"/>
  <c r="Y119" i="82"/>
  <c r="W119" i="82"/>
  <c r="Z119" i="82"/>
  <c r="X120" i="82"/>
  <c r="Y120" i="82"/>
  <c r="Z120" i="82"/>
  <c r="X121" i="82"/>
  <c r="Y121" i="82"/>
  <c r="W121" i="82"/>
  <c r="Z121" i="82"/>
  <c r="X122" i="82"/>
  <c r="Y122" i="82"/>
  <c r="W122" i="82"/>
  <c r="Z122" i="82"/>
  <c r="X123" i="82"/>
  <c r="Y123" i="82"/>
  <c r="Z123" i="82"/>
  <c r="X124" i="82"/>
  <c r="Y124" i="82"/>
  <c r="W124" i="82"/>
  <c r="Z124" i="82"/>
  <c r="X125" i="82"/>
  <c r="Y125" i="82"/>
  <c r="W125" i="82"/>
  <c r="Z125" i="82"/>
  <c r="X126" i="82"/>
  <c r="Y126" i="82"/>
  <c r="W126" i="82"/>
  <c r="Z126" i="82"/>
  <c r="X127" i="82"/>
  <c r="Y127" i="82"/>
  <c r="Z127" i="82"/>
  <c r="X128" i="82"/>
  <c r="Y128" i="82"/>
  <c r="W128" i="82"/>
  <c r="Z128" i="82"/>
  <c r="X129" i="82"/>
  <c r="Y129" i="82"/>
  <c r="W129" i="82"/>
  <c r="Z129" i="82"/>
  <c r="X130" i="82"/>
  <c r="Y130" i="82"/>
  <c r="W130" i="82"/>
  <c r="Z130" i="82"/>
  <c r="X131" i="82"/>
  <c r="Y131" i="82"/>
  <c r="W131" i="82"/>
  <c r="Z131" i="82"/>
  <c r="X132" i="82"/>
  <c r="Y132" i="82"/>
  <c r="W132" i="82"/>
  <c r="Z132" i="82"/>
  <c r="X133" i="82"/>
  <c r="Y133" i="82"/>
  <c r="W133" i="82"/>
  <c r="Z133" i="82"/>
  <c r="X134" i="82"/>
  <c r="Y134" i="82"/>
  <c r="W134" i="82"/>
  <c r="Z134" i="82"/>
  <c r="X135" i="82"/>
  <c r="Y135" i="82"/>
  <c r="W135" i="82"/>
  <c r="Z135" i="82"/>
  <c r="X136" i="82"/>
  <c r="Y136" i="82"/>
  <c r="W136" i="82"/>
  <c r="Z136" i="82"/>
  <c r="X137" i="82"/>
  <c r="Y137" i="82"/>
  <c r="W137" i="82"/>
  <c r="Z137" i="82"/>
  <c r="X138" i="82"/>
  <c r="Y138" i="82"/>
  <c r="W138" i="82"/>
  <c r="Z138" i="82"/>
  <c r="X139" i="82"/>
  <c r="Y139" i="82"/>
  <c r="W139" i="82"/>
  <c r="Z139" i="82"/>
  <c r="X140" i="82"/>
  <c r="Y140" i="82"/>
  <c r="W140" i="82"/>
  <c r="Z140" i="82"/>
  <c r="X141" i="82"/>
  <c r="Y141" i="82"/>
  <c r="W141" i="82"/>
  <c r="Z141" i="82"/>
  <c r="X142" i="82"/>
  <c r="Y142" i="82"/>
  <c r="W142" i="82"/>
  <c r="Z142" i="82"/>
  <c r="X143" i="82"/>
  <c r="Y143" i="82"/>
  <c r="Z143" i="82"/>
  <c r="X144" i="82"/>
  <c r="Y144" i="82"/>
  <c r="W144" i="82"/>
  <c r="Z144" i="82"/>
  <c r="X145" i="82"/>
  <c r="Y145" i="82"/>
  <c r="W145" i="82"/>
  <c r="Z145" i="82"/>
  <c r="X146" i="82"/>
  <c r="Y146" i="82"/>
  <c r="W146" i="82"/>
  <c r="Z146" i="82"/>
  <c r="X147" i="82"/>
  <c r="Y147" i="82"/>
  <c r="W147" i="82"/>
  <c r="Z147" i="82"/>
  <c r="X148" i="82"/>
  <c r="Y148" i="82"/>
  <c r="W148" i="82"/>
  <c r="Z148" i="82"/>
  <c r="X149" i="82"/>
  <c r="Y149" i="82"/>
  <c r="Z149" i="82"/>
  <c r="X150" i="82"/>
  <c r="Y150" i="82"/>
  <c r="W150" i="82"/>
  <c r="Z150" i="82"/>
  <c r="X151" i="82"/>
  <c r="Y151" i="82"/>
  <c r="Z151" i="82"/>
  <c r="X152" i="82"/>
  <c r="Y152" i="82"/>
  <c r="W152" i="82"/>
  <c r="Z152" i="82"/>
  <c r="X153" i="82"/>
  <c r="Y153" i="82"/>
  <c r="W153" i="82"/>
  <c r="Z153" i="82"/>
  <c r="X154" i="82"/>
  <c r="Y154" i="82"/>
  <c r="Z154" i="82"/>
  <c r="X155" i="82"/>
  <c r="Y155" i="82"/>
  <c r="Z155" i="82"/>
  <c r="X156" i="82"/>
  <c r="Y156" i="82"/>
  <c r="W156" i="82"/>
  <c r="Z156" i="82"/>
  <c r="X157" i="82"/>
  <c r="Y157" i="82"/>
  <c r="Z157" i="82"/>
  <c r="X158" i="82"/>
  <c r="Y158" i="82"/>
  <c r="W158" i="82"/>
  <c r="Z158" i="82"/>
  <c r="X159" i="82"/>
  <c r="Y159" i="82"/>
  <c r="W159" i="82"/>
  <c r="Z159" i="82"/>
  <c r="X160" i="82"/>
  <c r="Y160" i="82"/>
  <c r="W160" i="82"/>
  <c r="Z160" i="82"/>
  <c r="X161" i="82"/>
  <c r="Y161" i="82"/>
  <c r="W161" i="82"/>
  <c r="Z161" i="82"/>
  <c r="X162" i="82"/>
  <c r="Y162" i="82"/>
  <c r="Z162" i="82"/>
  <c r="X163" i="82"/>
  <c r="Y163" i="82"/>
  <c r="W163" i="82"/>
  <c r="Z163" i="82"/>
  <c r="X164" i="82"/>
  <c r="Y164" i="82"/>
  <c r="W164" i="82"/>
  <c r="Z164" i="82"/>
  <c r="X165" i="82"/>
  <c r="Y165" i="82"/>
  <c r="W165" i="82"/>
  <c r="Z165" i="82"/>
  <c r="X166" i="82"/>
  <c r="Y166" i="82"/>
  <c r="W166" i="82"/>
  <c r="Z166" i="82"/>
  <c r="X167" i="82"/>
  <c r="Y167" i="82"/>
  <c r="W167" i="82"/>
  <c r="Z167" i="82"/>
  <c r="X168" i="82"/>
  <c r="Y168" i="82"/>
  <c r="W168" i="82"/>
  <c r="Z168" i="82"/>
  <c r="X169" i="82"/>
  <c r="Y169" i="82"/>
  <c r="W169" i="82"/>
  <c r="Z169" i="82"/>
  <c r="X170" i="82"/>
  <c r="Y170" i="82"/>
  <c r="W170" i="82"/>
  <c r="Z170" i="82"/>
  <c r="X171" i="82"/>
  <c r="Y171" i="82"/>
  <c r="W171" i="82"/>
  <c r="Z171" i="82"/>
  <c r="X172" i="82"/>
  <c r="Y172" i="82"/>
  <c r="W172" i="82"/>
  <c r="Z172" i="82"/>
  <c r="X173" i="82"/>
  <c r="Y173" i="82"/>
  <c r="Z173" i="82"/>
  <c r="X174" i="82"/>
  <c r="Y174" i="82"/>
  <c r="W174" i="82"/>
  <c r="Z174" i="82"/>
  <c r="X175" i="82"/>
  <c r="Y175" i="82"/>
  <c r="W175" i="82"/>
  <c r="Z175" i="82"/>
  <c r="X176" i="82"/>
  <c r="Y176" i="82"/>
  <c r="W176" i="82"/>
  <c r="Z176" i="82"/>
  <c r="X177" i="82"/>
  <c r="Y177" i="82"/>
  <c r="Z177" i="82"/>
  <c r="X178" i="82"/>
  <c r="Y178" i="82"/>
  <c r="W178" i="82"/>
  <c r="Z178" i="82"/>
  <c r="X179" i="82"/>
  <c r="Y179" i="82"/>
  <c r="Z179" i="82"/>
  <c r="X180" i="82"/>
  <c r="Y180" i="82"/>
  <c r="W180" i="82"/>
  <c r="Z180" i="82"/>
  <c r="X181" i="82"/>
  <c r="Y181" i="82"/>
  <c r="Z181" i="82"/>
  <c r="X182" i="82"/>
  <c r="Y182" i="82"/>
  <c r="W182" i="82"/>
  <c r="Z182" i="82"/>
  <c r="X183" i="82"/>
  <c r="Y183" i="82"/>
  <c r="W183" i="82"/>
  <c r="Z183" i="82"/>
  <c r="X184" i="82"/>
  <c r="Y184" i="82"/>
  <c r="W184" i="82"/>
  <c r="Z184" i="82"/>
  <c r="X185" i="82"/>
  <c r="Y185" i="82"/>
  <c r="W185" i="82"/>
  <c r="Z185" i="82"/>
  <c r="X186" i="82"/>
  <c r="Y186" i="82"/>
  <c r="W186" i="82"/>
  <c r="Z186" i="82"/>
  <c r="X187" i="82"/>
  <c r="Y187" i="82"/>
  <c r="W187" i="82"/>
  <c r="Z187" i="82"/>
  <c r="X188" i="82"/>
  <c r="Y188" i="82"/>
  <c r="W188" i="82"/>
  <c r="Z188" i="82"/>
  <c r="X189" i="82"/>
  <c r="Y189" i="82"/>
  <c r="W189" i="82"/>
  <c r="Z189" i="82"/>
  <c r="X190" i="82"/>
  <c r="Y190" i="82"/>
  <c r="W190" i="82"/>
  <c r="Z190" i="82"/>
  <c r="X191" i="82"/>
  <c r="Y191" i="82"/>
  <c r="W191" i="82"/>
  <c r="Z191" i="82"/>
  <c r="X192" i="82"/>
  <c r="Y192" i="82"/>
  <c r="W192" i="82"/>
  <c r="Z192" i="82"/>
  <c r="X193" i="82"/>
  <c r="Y193" i="82"/>
  <c r="W193" i="82"/>
  <c r="Z193" i="82"/>
  <c r="X194" i="82"/>
  <c r="Y194" i="82"/>
  <c r="W194" i="82"/>
  <c r="Z194" i="82"/>
  <c r="X195" i="82"/>
  <c r="Y195" i="82"/>
  <c r="W195" i="82"/>
  <c r="Z195" i="82"/>
  <c r="X196" i="82"/>
  <c r="Y196" i="82"/>
  <c r="W196" i="82"/>
  <c r="Z196" i="82"/>
  <c r="AA197" i="82"/>
  <c r="V197" i="82"/>
  <c r="AA196" i="82"/>
  <c r="V196" i="82"/>
  <c r="AA195" i="82"/>
  <c r="V195" i="82"/>
  <c r="AA194" i="82"/>
  <c r="V194" i="82"/>
  <c r="AA193" i="82"/>
  <c r="V193" i="82"/>
  <c r="AA192" i="82"/>
  <c r="V192" i="82"/>
  <c r="AA191" i="82"/>
  <c r="V191" i="82"/>
  <c r="AA190" i="82"/>
  <c r="V190" i="82"/>
  <c r="AA189" i="82"/>
  <c r="V189" i="82"/>
  <c r="AA188" i="82"/>
  <c r="V188" i="82"/>
  <c r="AA187" i="82"/>
  <c r="V187" i="82"/>
  <c r="AA186" i="82"/>
  <c r="V186" i="82"/>
  <c r="AA185" i="82"/>
  <c r="V185" i="82"/>
  <c r="AA184" i="82"/>
  <c r="V184" i="82"/>
  <c r="AA183" i="82"/>
  <c r="V183" i="82"/>
  <c r="AA182" i="82"/>
  <c r="V182" i="82"/>
  <c r="AA181" i="82"/>
  <c r="W181" i="82"/>
  <c r="V181" i="82"/>
  <c r="AA180" i="82"/>
  <c r="V180" i="82"/>
  <c r="AA179" i="82"/>
  <c r="W179" i="82"/>
  <c r="V179" i="82"/>
  <c r="AA178" i="82"/>
  <c r="V178" i="82"/>
  <c r="AA177" i="82"/>
  <c r="W177" i="82"/>
  <c r="V177" i="82"/>
  <c r="AA176" i="82"/>
  <c r="V176" i="82"/>
  <c r="AA175" i="82"/>
  <c r="V175" i="82"/>
  <c r="AA174" i="82"/>
  <c r="V174" i="82"/>
  <c r="AA173" i="82"/>
  <c r="W173" i="82"/>
  <c r="V173" i="82"/>
  <c r="AA172" i="82"/>
  <c r="V172" i="82"/>
  <c r="AA171" i="82"/>
  <c r="V171" i="82"/>
  <c r="AA170" i="82"/>
  <c r="V170" i="82"/>
  <c r="AA169" i="82"/>
  <c r="V169" i="82"/>
  <c r="AA168" i="82"/>
  <c r="V168" i="82"/>
  <c r="AA167" i="82"/>
  <c r="V167" i="82"/>
  <c r="AA166" i="82"/>
  <c r="V166" i="82"/>
  <c r="AA165" i="82"/>
  <c r="V165" i="82"/>
  <c r="AA164" i="82"/>
  <c r="V164" i="82"/>
  <c r="AA163" i="82"/>
  <c r="V163" i="82"/>
  <c r="AA162" i="82"/>
  <c r="W162" i="82"/>
  <c r="V162" i="82"/>
  <c r="AA161" i="82"/>
  <c r="V161" i="82"/>
  <c r="AA160" i="82"/>
  <c r="V160" i="82"/>
  <c r="AA159" i="82"/>
  <c r="V159" i="82"/>
  <c r="AA158" i="82"/>
  <c r="V158" i="82"/>
  <c r="AA157" i="82"/>
  <c r="W157" i="82"/>
  <c r="V157" i="82"/>
  <c r="AA156" i="82"/>
  <c r="V156" i="82"/>
  <c r="AA155" i="82"/>
  <c r="W155" i="82"/>
  <c r="V155" i="82"/>
  <c r="AA154" i="82"/>
  <c r="W154" i="82"/>
  <c r="V154" i="82"/>
  <c r="AA153" i="82"/>
  <c r="V153" i="82"/>
  <c r="AA152" i="82"/>
  <c r="V152" i="82"/>
  <c r="AA151" i="82"/>
  <c r="W151" i="82"/>
  <c r="V151" i="82"/>
  <c r="AA150" i="82"/>
  <c r="V150" i="82"/>
  <c r="AA149" i="82"/>
  <c r="W149" i="82"/>
  <c r="V149" i="82"/>
  <c r="AA148" i="82"/>
  <c r="V148" i="82"/>
  <c r="AA147" i="82"/>
  <c r="V147" i="82"/>
  <c r="AA146" i="82"/>
  <c r="V146" i="82"/>
  <c r="AA145" i="82"/>
  <c r="V145" i="82"/>
  <c r="AA144" i="82"/>
  <c r="V144" i="82"/>
  <c r="AA143" i="82"/>
  <c r="W143" i="82"/>
  <c r="V143" i="82"/>
  <c r="AA142" i="82"/>
  <c r="V142" i="82"/>
  <c r="AA141" i="82"/>
  <c r="V141" i="82"/>
  <c r="AA140" i="82"/>
  <c r="V140" i="82"/>
  <c r="AA139" i="82"/>
  <c r="V139" i="82"/>
  <c r="AA138" i="82"/>
  <c r="V138" i="82"/>
  <c r="AA137" i="82"/>
  <c r="V137" i="82"/>
  <c r="AA136" i="82"/>
  <c r="V136" i="82"/>
  <c r="AA135" i="82"/>
  <c r="V135" i="82"/>
  <c r="AA134" i="82"/>
  <c r="V134" i="82"/>
  <c r="AA133" i="82"/>
  <c r="V133" i="82"/>
  <c r="AA132" i="82"/>
  <c r="V132" i="82"/>
  <c r="AA131" i="82"/>
  <c r="V131" i="82"/>
  <c r="AA130" i="82"/>
  <c r="V130" i="82"/>
  <c r="AA129" i="82"/>
  <c r="V129" i="82"/>
  <c r="AA128" i="82"/>
  <c r="V128" i="82"/>
  <c r="AA127" i="82"/>
  <c r="W127" i="82"/>
  <c r="V127" i="82"/>
  <c r="AA126" i="82"/>
  <c r="V126" i="82"/>
  <c r="AA125" i="82"/>
  <c r="V125" i="82"/>
  <c r="AA124" i="82"/>
  <c r="V124" i="82"/>
  <c r="AA123" i="82"/>
  <c r="W123" i="82"/>
  <c r="V123" i="82"/>
  <c r="AA122" i="82"/>
  <c r="V122" i="82"/>
  <c r="AA121" i="82"/>
  <c r="V121" i="82"/>
  <c r="AA120" i="82"/>
  <c r="W120" i="82"/>
  <c r="V120" i="82"/>
  <c r="AA119" i="82"/>
  <c r="V119" i="82"/>
  <c r="AA118" i="82"/>
  <c r="V118" i="82"/>
  <c r="AA117" i="82"/>
  <c r="V117" i="82"/>
  <c r="AA116" i="82"/>
  <c r="V116" i="82"/>
  <c r="AA115" i="82"/>
  <c r="V115" i="82"/>
  <c r="AA114" i="82"/>
  <c r="V114" i="82"/>
  <c r="AA113" i="82"/>
  <c r="V113" i="82"/>
  <c r="AA112" i="82"/>
  <c r="V112" i="82"/>
  <c r="AA111" i="82"/>
  <c r="V111" i="82"/>
  <c r="AA110" i="82"/>
  <c r="V110" i="82"/>
  <c r="AA109" i="82"/>
  <c r="V109" i="82"/>
  <c r="AA108" i="82"/>
  <c r="V108" i="82"/>
  <c r="AA107" i="82"/>
  <c r="V107" i="82"/>
  <c r="AA106" i="82"/>
  <c r="W106" i="82"/>
  <c r="V106" i="82"/>
  <c r="AA105" i="82"/>
  <c r="V105" i="82"/>
  <c r="AA104" i="82"/>
  <c r="V104" i="82"/>
  <c r="AA103" i="82"/>
  <c r="V103" i="82"/>
  <c r="AA102" i="82"/>
  <c r="V102" i="82"/>
  <c r="AA101" i="82"/>
  <c r="V101" i="82"/>
  <c r="AA100" i="82"/>
  <c r="V100" i="82"/>
  <c r="AA99" i="82"/>
  <c r="V99" i="82"/>
  <c r="AA98" i="82"/>
  <c r="V98" i="82"/>
  <c r="AA97" i="82"/>
  <c r="V97" i="82"/>
  <c r="AA96" i="82"/>
  <c r="V96" i="82"/>
  <c r="AA95" i="82"/>
  <c r="V95" i="82"/>
  <c r="AA94" i="82"/>
  <c r="V94" i="82"/>
  <c r="AA93" i="82"/>
  <c r="V93" i="82"/>
  <c r="AA92" i="82"/>
  <c r="W92" i="82"/>
  <c r="V92" i="82"/>
  <c r="AA91" i="82"/>
  <c r="V91" i="82"/>
  <c r="AA90" i="82"/>
  <c r="V90" i="82"/>
  <c r="AA89" i="82"/>
  <c r="V89" i="82"/>
  <c r="AA88" i="82"/>
  <c r="V88" i="82"/>
  <c r="AA87" i="82"/>
  <c r="V87" i="82"/>
  <c r="AA86" i="82"/>
  <c r="V86" i="82"/>
  <c r="AA85" i="82"/>
  <c r="V85" i="82"/>
  <c r="AA84" i="82"/>
  <c r="V84" i="82"/>
  <c r="AA83" i="82"/>
  <c r="V83" i="82"/>
  <c r="AA82" i="82"/>
  <c r="V82" i="82"/>
  <c r="AA81" i="82"/>
  <c r="V81" i="82"/>
  <c r="AA80" i="82"/>
  <c r="V80" i="82"/>
  <c r="AA79" i="82"/>
  <c r="V79" i="82"/>
  <c r="AA78" i="82"/>
  <c r="V78" i="82"/>
  <c r="AA77" i="82"/>
  <c r="V77" i="82"/>
  <c r="AA76" i="82"/>
  <c r="V76" i="82"/>
  <c r="AA75" i="82"/>
  <c r="V75" i="82"/>
  <c r="AA74" i="82"/>
  <c r="V74" i="82"/>
  <c r="AA73" i="82"/>
  <c r="V73" i="82"/>
  <c r="AA72" i="82"/>
  <c r="V72" i="82"/>
  <c r="AA71" i="82"/>
  <c r="V71" i="82"/>
  <c r="AA70" i="82"/>
  <c r="V70" i="82"/>
  <c r="AA69" i="82"/>
  <c r="V69" i="82"/>
  <c r="AA68" i="82"/>
  <c r="V68" i="82"/>
  <c r="AA67" i="82"/>
  <c r="V67" i="82"/>
  <c r="AA66" i="82"/>
  <c r="V66" i="82"/>
  <c r="AA65" i="82"/>
  <c r="V65" i="82"/>
  <c r="AA64" i="82"/>
  <c r="V64" i="82"/>
  <c r="AA63" i="82"/>
  <c r="V63" i="82"/>
  <c r="AA62" i="82"/>
  <c r="V62" i="82"/>
  <c r="AA61" i="82"/>
  <c r="V61" i="82"/>
  <c r="AA60" i="82"/>
  <c r="W60" i="82"/>
  <c r="V60" i="82"/>
  <c r="AA59" i="82"/>
  <c r="V59" i="82"/>
  <c r="AA58" i="82"/>
  <c r="W58" i="82"/>
  <c r="V58" i="82"/>
  <c r="AA57" i="82"/>
  <c r="V57" i="82"/>
  <c r="AA56" i="82"/>
  <c r="V56" i="82"/>
  <c r="AA55" i="82"/>
  <c r="V55" i="82"/>
  <c r="AA54" i="82"/>
  <c r="V54" i="82"/>
  <c r="AA53" i="82"/>
  <c r="V53" i="82"/>
  <c r="AA52" i="82"/>
  <c r="V52" i="82"/>
  <c r="AA51" i="82"/>
  <c r="V51" i="82"/>
  <c r="AA50" i="82"/>
  <c r="V50" i="82"/>
  <c r="AA49" i="82"/>
  <c r="V49" i="82"/>
  <c r="AA48" i="82"/>
  <c r="V48" i="82"/>
  <c r="AA47" i="82"/>
  <c r="V47" i="82"/>
  <c r="AA46" i="82"/>
  <c r="V46" i="82"/>
  <c r="AA45" i="82"/>
  <c r="V45" i="82"/>
  <c r="AA44" i="82"/>
  <c r="V44" i="82"/>
  <c r="AA43" i="82"/>
  <c r="W43" i="82"/>
  <c r="V43" i="82"/>
  <c r="AA42" i="82"/>
  <c r="V42" i="82"/>
  <c r="AA41" i="82"/>
  <c r="V41" i="82"/>
  <c r="AA40" i="82"/>
  <c r="V40" i="82"/>
  <c r="AA39" i="82"/>
  <c r="V39" i="82"/>
  <c r="AA38" i="82"/>
  <c r="V38" i="82"/>
  <c r="AA37" i="82"/>
  <c r="V37" i="82"/>
  <c r="AA36" i="82"/>
  <c r="V36" i="82"/>
  <c r="AA6" i="82"/>
  <c r="AA7" i="82"/>
  <c r="AA8" i="82"/>
  <c r="AA9" i="82"/>
  <c r="AA10" i="82"/>
  <c r="AA11" i="82"/>
  <c r="AA12" i="82"/>
  <c r="AA13" i="82"/>
  <c r="AA14" i="82"/>
  <c r="AA15" i="82"/>
  <c r="AA16" i="82"/>
  <c r="AA17" i="82"/>
  <c r="AA18" i="82"/>
  <c r="AA19" i="82"/>
  <c r="AA20" i="82"/>
  <c r="AA21" i="82"/>
  <c r="AA22" i="82"/>
  <c r="AA23" i="82"/>
  <c r="AA24" i="82"/>
  <c r="AA25" i="82"/>
  <c r="AA26" i="82"/>
  <c r="AA27" i="82"/>
  <c r="AA28" i="82"/>
  <c r="AA29" i="82"/>
  <c r="AA30" i="82"/>
  <c r="AA31" i="82"/>
  <c r="AA32" i="82"/>
  <c r="AA33" i="82"/>
  <c r="AA34" i="82"/>
  <c r="AA35" i="82"/>
  <c r="AA2" i="82"/>
  <c r="AF35" i="82"/>
  <c r="AG35" i="82"/>
  <c r="AE35" i="82"/>
  <c r="V35" i="82"/>
  <c r="AF34" i="82"/>
  <c r="AG34" i="82"/>
  <c r="AE34" i="82"/>
  <c r="V34" i="82"/>
  <c r="AF33" i="82"/>
  <c r="AG33" i="82"/>
  <c r="V26" i="82"/>
  <c r="AE33" i="82"/>
  <c r="V33" i="82"/>
  <c r="AF32" i="82"/>
  <c r="AG32" i="82"/>
  <c r="AE32" i="82"/>
  <c r="V32" i="82"/>
  <c r="AF31" i="82"/>
  <c r="AG31" i="82"/>
  <c r="AE31" i="82"/>
  <c r="V31" i="82"/>
  <c r="AF30" i="82"/>
  <c r="AG30" i="82"/>
  <c r="AE30" i="82"/>
  <c r="V30" i="82"/>
  <c r="AF29" i="82"/>
  <c r="AG29" i="82"/>
  <c r="V19" i="82"/>
  <c r="AE29" i="82"/>
  <c r="V29" i="82"/>
  <c r="AF28" i="82"/>
  <c r="AG28" i="82"/>
  <c r="AE28" i="82"/>
  <c r="V28" i="82"/>
  <c r="AF27" i="82"/>
  <c r="V11" i="82"/>
  <c r="AG27" i="82"/>
  <c r="AE27" i="82"/>
  <c r="V27" i="82"/>
  <c r="AF26" i="82"/>
  <c r="AG26" i="82"/>
  <c r="AE26" i="82"/>
  <c r="AF25" i="82"/>
  <c r="V13" i="82"/>
  <c r="AG25" i="82"/>
  <c r="AE25" i="82"/>
  <c r="V25" i="82"/>
  <c r="AF24" i="82"/>
  <c r="AG24" i="82"/>
  <c r="AE24" i="82"/>
  <c r="V24" i="82"/>
  <c r="AF23" i="82"/>
  <c r="AG23" i="82"/>
  <c r="V10" i="82"/>
  <c r="AE23" i="82"/>
  <c r="V23" i="82"/>
  <c r="AF22" i="82"/>
  <c r="AG22" i="82"/>
  <c r="AE22" i="82"/>
  <c r="W22" i="82"/>
  <c r="V22" i="82"/>
  <c r="AF21" i="82"/>
  <c r="AG21" i="82"/>
  <c r="AE21" i="82"/>
  <c r="W21" i="82"/>
  <c r="V21" i="82"/>
  <c r="AF20" i="82"/>
  <c r="AG20" i="82"/>
  <c r="AE20" i="82"/>
  <c r="V20" i="82"/>
  <c r="AF19" i="82"/>
  <c r="AG19" i="82"/>
  <c r="AE19" i="82"/>
  <c r="AF18" i="82"/>
  <c r="AG18" i="82"/>
  <c r="AE18" i="82"/>
  <c r="V18" i="82"/>
  <c r="AF17" i="82"/>
  <c r="AG17" i="82"/>
  <c r="AE17" i="82"/>
  <c r="V17" i="82"/>
  <c r="AF16" i="82"/>
  <c r="AG16" i="82"/>
  <c r="AE16" i="82"/>
  <c r="V16" i="82"/>
  <c r="AF15" i="82"/>
  <c r="AG15" i="82"/>
  <c r="AE15" i="82"/>
  <c r="V15" i="82"/>
  <c r="AF14" i="82"/>
  <c r="AG14" i="82"/>
  <c r="AE14" i="82"/>
  <c r="W14" i="82"/>
  <c r="V14" i="82"/>
  <c r="AF13" i="82"/>
  <c r="AG13" i="82"/>
  <c r="AE13" i="82"/>
  <c r="AF12" i="82"/>
  <c r="AG12" i="82"/>
  <c r="AE12" i="82"/>
  <c r="V12" i="82"/>
  <c r="AF11" i="82"/>
  <c r="AG11" i="82"/>
  <c r="AE11" i="82"/>
  <c r="AF10" i="82"/>
  <c r="AG10" i="82"/>
  <c r="AE10" i="82"/>
  <c r="AF9" i="82"/>
  <c r="AG9" i="82"/>
  <c r="AE9" i="82"/>
  <c r="V9" i="82"/>
  <c r="AF8" i="82"/>
  <c r="AG8" i="82"/>
  <c r="AE8" i="82"/>
  <c r="V8" i="82"/>
  <c r="AF7" i="82"/>
  <c r="AG7" i="82"/>
  <c r="AE7" i="82"/>
  <c r="W7" i="82"/>
  <c r="V7" i="82"/>
  <c r="AF6" i="82"/>
  <c r="AG6" i="82"/>
  <c r="AE6" i="82"/>
  <c r="V6" i="82"/>
  <c r="T3" i="82"/>
  <c r="S3" i="82"/>
  <c r="R3" i="82"/>
  <c r="Q3" i="82"/>
  <c r="P3" i="82"/>
  <c r="O3" i="82"/>
  <c r="N3" i="82"/>
  <c r="M3" i="82"/>
  <c r="L3" i="82"/>
  <c r="K3" i="82"/>
  <c r="J3" i="82"/>
  <c r="I3" i="82"/>
  <c r="H3" i="82"/>
  <c r="G3" i="82"/>
  <c r="F3" i="82"/>
  <c r="E3" i="82"/>
  <c r="X197" i="80"/>
  <c r="Y197" i="80"/>
  <c r="W197" i="80"/>
  <c r="Z197" i="80"/>
  <c r="X6" i="80"/>
  <c r="Y6" i="80"/>
  <c r="W6" i="80"/>
  <c r="Z6" i="80"/>
  <c r="X7" i="80"/>
  <c r="Y7" i="80"/>
  <c r="W7" i="80"/>
  <c r="Z7" i="80"/>
  <c r="X8" i="80"/>
  <c r="Y8" i="80"/>
  <c r="W8" i="80"/>
  <c r="Z8" i="80"/>
  <c r="X9" i="80"/>
  <c r="Y9" i="80"/>
  <c r="W9" i="80"/>
  <c r="Z9" i="80"/>
  <c r="X10" i="80"/>
  <c r="Y10" i="80"/>
  <c r="W10" i="80"/>
  <c r="Z10" i="80"/>
  <c r="X11" i="80"/>
  <c r="Y11" i="80"/>
  <c r="W11" i="80"/>
  <c r="Z11" i="80"/>
  <c r="X12" i="80"/>
  <c r="Y12" i="80"/>
  <c r="W12" i="80"/>
  <c r="Z12" i="80"/>
  <c r="X13" i="80"/>
  <c r="Y13" i="80"/>
  <c r="W13" i="80"/>
  <c r="Z13" i="80"/>
  <c r="X14" i="80"/>
  <c r="Y14" i="80"/>
  <c r="W14" i="80"/>
  <c r="Z14" i="80"/>
  <c r="X15" i="80"/>
  <c r="Y15" i="80"/>
  <c r="W15" i="80"/>
  <c r="Z15" i="80"/>
  <c r="X16" i="80"/>
  <c r="Y16" i="80"/>
  <c r="W16" i="80"/>
  <c r="Z16" i="80"/>
  <c r="X17" i="80"/>
  <c r="Y17" i="80"/>
  <c r="W17" i="80"/>
  <c r="Z17" i="80"/>
  <c r="X18" i="80"/>
  <c r="Y18" i="80"/>
  <c r="Z18" i="80"/>
  <c r="X19" i="80"/>
  <c r="Y19" i="80"/>
  <c r="W19" i="80"/>
  <c r="Z19" i="80"/>
  <c r="X20" i="80"/>
  <c r="Y20" i="80"/>
  <c r="W20" i="80"/>
  <c r="Z20" i="80"/>
  <c r="X21" i="80"/>
  <c r="Y21" i="80"/>
  <c r="Z21" i="80"/>
  <c r="X22" i="80"/>
  <c r="Y22" i="80"/>
  <c r="W22" i="80"/>
  <c r="Z22" i="80"/>
  <c r="X23" i="80"/>
  <c r="Y23" i="80"/>
  <c r="W23" i="80"/>
  <c r="Z23" i="80"/>
  <c r="X24" i="80"/>
  <c r="Y24" i="80"/>
  <c r="W24" i="80"/>
  <c r="Z24" i="80"/>
  <c r="X25" i="80"/>
  <c r="Y25" i="80"/>
  <c r="W25" i="80"/>
  <c r="Z25" i="80"/>
  <c r="X26" i="80"/>
  <c r="Y26" i="80"/>
  <c r="W26" i="80"/>
  <c r="Z26" i="80"/>
  <c r="X27" i="80"/>
  <c r="Y27" i="80"/>
  <c r="W27" i="80"/>
  <c r="Z27" i="80"/>
  <c r="X28" i="80"/>
  <c r="Y28" i="80"/>
  <c r="W28" i="80"/>
  <c r="Z28" i="80"/>
  <c r="X29" i="80"/>
  <c r="Y29" i="80"/>
  <c r="W29" i="80"/>
  <c r="Z29" i="80"/>
  <c r="X30" i="80"/>
  <c r="Y30" i="80"/>
  <c r="W30" i="80"/>
  <c r="Z30" i="80"/>
  <c r="X31" i="80"/>
  <c r="Y31" i="80"/>
  <c r="W31" i="80"/>
  <c r="Z31" i="80"/>
  <c r="X32" i="80"/>
  <c r="Y32" i="80"/>
  <c r="W32" i="80"/>
  <c r="Z32" i="80"/>
  <c r="X33" i="80"/>
  <c r="Y33" i="80"/>
  <c r="W33" i="80"/>
  <c r="Z33" i="80"/>
  <c r="X34" i="80"/>
  <c r="Y34" i="80"/>
  <c r="W34" i="80"/>
  <c r="Z34" i="80"/>
  <c r="X35" i="80"/>
  <c r="Y35" i="80"/>
  <c r="W35" i="80"/>
  <c r="Z35" i="80"/>
  <c r="X36" i="80"/>
  <c r="Y36" i="80"/>
  <c r="Z36" i="80"/>
  <c r="X37" i="80"/>
  <c r="Y37" i="80"/>
  <c r="W37" i="80"/>
  <c r="Z37" i="80"/>
  <c r="X38" i="80"/>
  <c r="Y38" i="80"/>
  <c r="W38" i="80"/>
  <c r="Z38" i="80"/>
  <c r="X39" i="80"/>
  <c r="Y39" i="80"/>
  <c r="W39" i="80"/>
  <c r="Z39" i="80"/>
  <c r="X40" i="80"/>
  <c r="Y40" i="80"/>
  <c r="W40" i="80"/>
  <c r="Z40" i="80"/>
  <c r="X41" i="80"/>
  <c r="Y41" i="80"/>
  <c r="W41" i="80"/>
  <c r="Z41" i="80"/>
  <c r="X42" i="80"/>
  <c r="Y42" i="80"/>
  <c r="W42" i="80"/>
  <c r="Z42" i="80"/>
  <c r="X43" i="80"/>
  <c r="Y43" i="80"/>
  <c r="W43" i="80"/>
  <c r="Z43" i="80"/>
  <c r="X44" i="80"/>
  <c r="Y44" i="80"/>
  <c r="W44" i="80"/>
  <c r="Z44" i="80"/>
  <c r="X45" i="80"/>
  <c r="Y45" i="80"/>
  <c r="W45" i="80"/>
  <c r="Z45" i="80"/>
  <c r="X46" i="80"/>
  <c r="Y46" i="80"/>
  <c r="W46" i="80"/>
  <c r="Z46" i="80"/>
  <c r="X47" i="80"/>
  <c r="Y47" i="80"/>
  <c r="W47" i="80"/>
  <c r="Z47" i="80"/>
  <c r="X48" i="80"/>
  <c r="Y48" i="80"/>
  <c r="W48" i="80"/>
  <c r="Z48" i="80"/>
  <c r="X49" i="80"/>
  <c r="Y49" i="80"/>
  <c r="W49" i="80"/>
  <c r="Z49" i="80"/>
  <c r="X50" i="80"/>
  <c r="Y50" i="80"/>
  <c r="W50" i="80"/>
  <c r="Z50" i="80"/>
  <c r="X51" i="80"/>
  <c r="Y51" i="80"/>
  <c r="W51" i="80"/>
  <c r="Z51" i="80"/>
  <c r="X52" i="80"/>
  <c r="Y52" i="80"/>
  <c r="W52" i="80"/>
  <c r="Z52" i="80"/>
  <c r="X53" i="80"/>
  <c r="Y53" i="80"/>
  <c r="W53" i="80"/>
  <c r="Z53" i="80"/>
  <c r="X54" i="80"/>
  <c r="Y54" i="80"/>
  <c r="W54" i="80"/>
  <c r="Z54" i="80"/>
  <c r="X55" i="80"/>
  <c r="Y55" i="80"/>
  <c r="W55" i="80"/>
  <c r="Z55" i="80"/>
  <c r="X56" i="80"/>
  <c r="Y56" i="80"/>
  <c r="W56" i="80"/>
  <c r="Z56" i="80"/>
  <c r="X57" i="80"/>
  <c r="Y57" i="80"/>
  <c r="W57" i="80"/>
  <c r="Z57" i="80"/>
  <c r="X58" i="80"/>
  <c r="Y58" i="80"/>
  <c r="W58" i="80"/>
  <c r="Z58" i="80"/>
  <c r="X59" i="80"/>
  <c r="Y59" i="80"/>
  <c r="W59" i="80"/>
  <c r="Z59" i="80"/>
  <c r="X60" i="80"/>
  <c r="Y60" i="80"/>
  <c r="W60" i="80"/>
  <c r="Z60" i="80"/>
  <c r="X61" i="80"/>
  <c r="Y61" i="80"/>
  <c r="W61" i="80"/>
  <c r="Z61" i="80"/>
  <c r="X62" i="80"/>
  <c r="Y62" i="80"/>
  <c r="W62" i="80"/>
  <c r="Z62" i="80"/>
  <c r="X63" i="80"/>
  <c r="Y63" i="80"/>
  <c r="W63" i="80"/>
  <c r="Z63" i="80"/>
  <c r="X64" i="80"/>
  <c r="Y64" i="80"/>
  <c r="W64" i="80"/>
  <c r="Z64" i="80"/>
  <c r="X65" i="80"/>
  <c r="Y65" i="80"/>
  <c r="W65" i="80"/>
  <c r="Z65" i="80"/>
  <c r="X66" i="80"/>
  <c r="Y66" i="80"/>
  <c r="W66" i="80"/>
  <c r="Z66" i="80"/>
  <c r="X67" i="80"/>
  <c r="Y67" i="80"/>
  <c r="W67" i="80"/>
  <c r="Z67" i="80"/>
  <c r="X68" i="80"/>
  <c r="Y68" i="80"/>
  <c r="W68" i="80"/>
  <c r="Z68" i="80"/>
  <c r="X69" i="80"/>
  <c r="Y69" i="80"/>
  <c r="W69" i="80"/>
  <c r="Z69" i="80"/>
  <c r="X70" i="80"/>
  <c r="Y70" i="80"/>
  <c r="W70" i="80"/>
  <c r="Z70" i="80"/>
  <c r="X71" i="80"/>
  <c r="Y71" i="80"/>
  <c r="W71" i="80"/>
  <c r="Z71" i="80"/>
  <c r="X72" i="80"/>
  <c r="Y72" i="80"/>
  <c r="W72" i="80"/>
  <c r="Z72" i="80"/>
  <c r="X73" i="80"/>
  <c r="Y73" i="80"/>
  <c r="W73" i="80"/>
  <c r="Z73" i="80"/>
  <c r="X74" i="80"/>
  <c r="Y74" i="80"/>
  <c r="W74" i="80"/>
  <c r="Z74" i="80"/>
  <c r="X75" i="80"/>
  <c r="Y75" i="80"/>
  <c r="W75" i="80"/>
  <c r="Z75" i="80"/>
  <c r="X76" i="80"/>
  <c r="Y76" i="80"/>
  <c r="W76" i="80"/>
  <c r="Z76" i="80"/>
  <c r="X77" i="80"/>
  <c r="Y77" i="80"/>
  <c r="W77" i="80"/>
  <c r="Z77" i="80"/>
  <c r="X78" i="80"/>
  <c r="Y78" i="80"/>
  <c r="W78" i="80"/>
  <c r="Z78" i="80"/>
  <c r="X79" i="80"/>
  <c r="Y79" i="80"/>
  <c r="W79" i="80"/>
  <c r="Z79" i="80"/>
  <c r="X80" i="80"/>
  <c r="Y80" i="80"/>
  <c r="W80" i="80"/>
  <c r="Z80" i="80"/>
  <c r="X81" i="80"/>
  <c r="Y81" i="80"/>
  <c r="W81" i="80"/>
  <c r="Z81" i="80"/>
  <c r="X82" i="80"/>
  <c r="Y82" i="80"/>
  <c r="W82" i="80"/>
  <c r="Z82" i="80"/>
  <c r="X83" i="80"/>
  <c r="Y83" i="80"/>
  <c r="W83" i="80"/>
  <c r="Z83" i="80"/>
  <c r="X84" i="80"/>
  <c r="Y84" i="80"/>
  <c r="W84" i="80"/>
  <c r="Z84" i="80"/>
  <c r="X85" i="80"/>
  <c r="Y85" i="80"/>
  <c r="W85" i="80"/>
  <c r="Z85" i="80"/>
  <c r="X86" i="80"/>
  <c r="Y86" i="80"/>
  <c r="Z86" i="80"/>
  <c r="X87" i="80"/>
  <c r="Y87" i="80"/>
  <c r="W87" i="80"/>
  <c r="Z87" i="80"/>
  <c r="X88" i="80"/>
  <c r="Y88" i="80"/>
  <c r="W88" i="80"/>
  <c r="Z88" i="80"/>
  <c r="X89" i="80"/>
  <c r="Y89" i="80"/>
  <c r="W89" i="80"/>
  <c r="Z89" i="80"/>
  <c r="X90" i="80"/>
  <c r="Y90" i="80"/>
  <c r="W90" i="80"/>
  <c r="Z90" i="80"/>
  <c r="X91" i="80"/>
  <c r="Y91" i="80"/>
  <c r="Z91" i="80"/>
  <c r="X92" i="80"/>
  <c r="Y92" i="80"/>
  <c r="W92" i="80"/>
  <c r="Z92" i="80"/>
  <c r="X93" i="80"/>
  <c r="Y93" i="80"/>
  <c r="W93" i="80"/>
  <c r="Z93" i="80"/>
  <c r="X94" i="80"/>
  <c r="Y94" i="80"/>
  <c r="Z94" i="80"/>
  <c r="X95" i="80"/>
  <c r="Y95" i="80"/>
  <c r="W95" i="80"/>
  <c r="Z95" i="80"/>
  <c r="X96" i="80"/>
  <c r="Y96" i="80"/>
  <c r="Z96" i="80"/>
  <c r="X97" i="80"/>
  <c r="Y97" i="80"/>
  <c r="W97" i="80"/>
  <c r="Z97" i="80"/>
  <c r="X98" i="80"/>
  <c r="Y98" i="80"/>
  <c r="W98" i="80"/>
  <c r="Z98" i="80"/>
  <c r="X99" i="80"/>
  <c r="Y99" i="80"/>
  <c r="W99" i="80"/>
  <c r="Z99" i="80"/>
  <c r="X100" i="80"/>
  <c r="Y100" i="80"/>
  <c r="W100" i="80"/>
  <c r="Z100" i="80"/>
  <c r="X101" i="80"/>
  <c r="Y101" i="80"/>
  <c r="W101" i="80"/>
  <c r="Z101" i="80"/>
  <c r="X102" i="80"/>
  <c r="Y102" i="80"/>
  <c r="W102" i="80"/>
  <c r="Z102" i="80"/>
  <c r="X103" i="80"/>
  <c r="Y103" i="80"/>
  <c r="Z103" i="80"/>
  <c r="X104" i="80"/>
  <c r="Y104" i="80"/>
  <c r="W104" i="80"/>
  <c r="Z104" i="80"/>
  <c r="X105" i="80"/>
  <c r="Y105" i="80"/>
  <c r="W105" i="80"/>
  <c r="Z105" i="80"/>
  <c r="X106" i="80"/>
  <c r="Y106" i="80"/>
  <c r="W106" i="80"/>
  <c r="Z106" i="80"/>
  <c r="X107" i="80"/>
  <c r="Y107" i="80"/>
  <c r="W107" i="80"/>
  <c r="Z107" i="80"/>
  <c r="X108" i="80"/>
  <c r="Y108" i="80"/>
  <c r="W108" i="80"/>
  <c r="Z108" i="80"/>
  <c r="X109" i="80"/>
  <c r="Y109" i="80"/>
  <c r="W109" i="80"/>
  <c r="Z109" i="80"/>
  <c r="X110" i="80"/>
  <c r="Y110" i="80"/>
  <c r="W110" i="80"/>
  <c r="Z110" i="80"/>
  <c r="X111" i="80"/>
  <c r="Y111" i="80"/>
  <c r="W111" i="80"/>
  <c r="Z111" i="80"/>
  <c r="X112" i="80"/>
  <c r="Y112" i="80"/>
  <c r="W112" i="80"/>
  <c r="Z112" i="80"/>
  <c r="X113" i="80"/>
  <c r="Y113" i="80"/>
  <c r="W113" i="80"/>
  <c r="Z113" i="80"/>
  <c r="X114" i="80"/>
  <c r="Y114" i="80"/>
  <c r="W114" i="80"/>
  <c r="Z114" i="80"/>
  <c r="X115" i="80"/>
  <c r="Y115" i="80"/>
  <c r="W115" i="80"/>
  <c r="Z115" i="80"/>
  <c r="X116" i="80"/>
  <c r="Y116" i="80"/>
  <c r="W116" i="80"/>
  <c r="Z116" i="80"/>
  <c r="X117" i="80"/>
  <c r="Y117" i="80"/>
  <c r="W117" i="80"/>
  <c r="Z117" i="80"/>
  <c r="X118" i="80"/>
  <c r="Y118" i="80"/>
  <c r="W118" i="80"/>
  <c r="Z118" i="80"/>
  <c r="X119" i="80"/>
  <c r="Y119" i="80"/>
  <c r="W119" i="80"/>
  <c r="Z119" i="80"/>
  <c r="X120" i="80"/>
  <c r="Y120" i="80"/>
  <c r="Z120" i="80"/>
  <c r="X121" i="80"/>
  <c r="Y121" i="80"/>
  <c r="W121" i="80"/>
  <c r="Z121" i="80"/>
  <c r="X122" i="80"/>
  <c r="Y122" i="80"/>
  <c r="W122" i="80"/>
  <c r="Z122" i="80"/>
  <c r="X123" i="80"/>
  <c r="Y123" i="80"/>
  <c r="W123" i="80"/>
  <c r="Z123" i="80"/>
  <c r="X124" i="80"/>
  <c r="Y124" i="80"/>
  <c r="W124" i="80"/>
  <c r="Z124" i="80"/>
  <c r="X125" i="80"/>
  <c r="Y125" i="80"/>
  <c r="W125" i="80"/>
  <c r="Z125" i="80"/>
  <c r="X126" i="80"/>
  <c r="Y126" i="80"/>
  <c r="W126" i="80"/>
  <c r="Z126" i="80"/>
  <c r="X127" i="80"/>
  <c r="Y127" i="80"/>
  <c r="Z127" i="80"/>
  <c r="X128" i="80"/>
  <c r="Y128" i="80"/>
  <c r="W128" i="80"/>
  <c r="Z128" i="80"/>
  <c r="X129" i="80"/>
  <c r="Y129" i="80"/>
  <c r="W129" i="80"/>
  <c r="Z129" i="80"/>
  <c r="X130" i="80"/>
  <c r="Y130" i="80"/>
  <c r="Z130" i="80"/>
  <c r="X131" i="80"/>
  <c r="Y131" i="80"/>
  <c r="W131" i="80"/>
  <c r="Z131" i="80"/>
  <c r="X132" i="80"/>
  <c r="Y132" i="80"/>
  <c r="W132" i="80"/>
  <c r="Z132" i="80"/>
  <c r="X133" i="80"/>
  <c r="Y133" i="80"/>
  <c r="W133" i="80"/>
  <c r="Z133" i="80"/>
  <c r="X134" i="80"/>
  <c r="Y134" i="80"/>
  <c r="W134" i="80"/>
  <c r="Z134" i="80"/>
  <c r="X135" i="80"/>
  <c r="Y135" i="80"/>
  <c r="W135" i="80"/>
  <c r="Z135" i="80"/>
  <c r="X136" i="80"/>
  <c r="Y136" i="80"/>
  <c r="W136" i="80"/>
  <c r="Z136" i="80"/>
  <c r="X137" i="80"/>
  <c r="Y137" i="80"/>
  <c r="W137" i="80"/>
  <c r="Z137" i="80"/>
  <c r="X138" i="80"/>
  <c r="Y138" i="80"/>
  <c r="W138" i="80"/>
  <c r="Z138" i="80"/>
  <c r="X139" i="80"/>
  <c r="Y139" i="80"/>
  <c r="Z139" i="80"/>
  <c r="X140" i="80"/>
  <c r="Y140" i="80"/>
  <c r="W140" i="80"/>
  <c r="Z140" i="80"/>
  <c r="X141" i="80"/>
  <c r="Y141" i="80"/>
  <c r="W141" i="80"/>
  <c r="Z141" i="80"/>
  <c r="X142" i="80"/>
  <c r="Y142" i="80"/>
  <c r="W142" i="80"/>
  <c r="Z142" i="80"/>
  <c r="X143" i="80"/>
  <c r="Y143" i="80"/>
  <c r="W143" i="80"/>
  <c r="Z143" i="80"/>
  <c r="X144" i="80"/>
  <c r="Y144" i="80"/>
  <c r="W144" i="80"/>
  <c r="Z144" i="80"/>
  <c r="X145" i="80"/>
  <c r="Y145" i="80"/>
  <c r="W145" i="80"/>
  <c r="Z145" i="80"/>
  <c r="X146" i="80"/>
  <c r="Y146" i="80"/>
  <c r="W146" i="80"/>
  <c r="Z146" i="80"/>
  <c r="X147" i="80"/>
  <c r="Y147" i="80"/>
  <c r="W147" i="80"/>
  <c r="Z147" i="80"/>
  <c r="X148" i="80"/>
  <c r="Y148" i="80"/>
  <c r="W148" i="80"/>
  <c r="Z148" i="80"/>
  <c r="X149" i="80"/>
  <c r="Y149" i="80"/>
  <c r="Z149" i="80"/>
  <c r="X150" i="80"/>
  <c r="Y150" i="80"/>
  <c r="W150" i="80"/>
  <c r="Z150" i="80"/>
  <c r="X151" i="80"/>
  <c r="Y151" i="80"/>
  <c r="Z151" i="80"/>
  <c r="X152" i="80"/>
  <c r="Y152" i="80"/>
  <c r="W152" i="80"/>
  <c r="Z152" i="80"/>
  <c r="X153" i="80"/>
  <c r="Y153" i="80"/>
  <c r="W153" i="80"/>
  <c r="Z153" i="80"/>
  <c r="X154" i="80"/>
  <c r="Y154" i="80"/>
  <c r="W154" i="80"/>
  <c r="Z154" i="80"/>
  <c r="X155" i="80"/>
  <c r="Y155" i="80"/>
  <c r="Z155" i="80"/>
  <c r="X156" i="80"/>
  <c r="Y156" i="80"/>
  <c r="W156" i="80"/>
  <c r="Z156" i="80"/>
  <c r="X157" i="80"/>
  <c r="Y157" i="80"/>
  <c r="Z157" i="80"/>
  <c r="X158" i="80"/>
  <c r="Y158" i="80"/>
  <c r="W158" i="80"/>
  <c r="Z158" i="80"/>
  <c r="X159" i="80"/>
  <c r="Y159" i="80"/>
  <c r="W159" i="80"/>
  <c r="Z159" i="80"/>
  <c r="X160" i="80"/>
  <c r="Y160" i="80"/>
  <c r="W160" i="80"/>
  <c r="Z160" i="80"/>
  <c r="X161" i="80"/>
  <c r="Y161" i="80"/>
  <c r="W161" i="80"/>
  <c r="Z161" i="80"/>
  <c r="X162" i="80"/>
  <c r="Y162" i="80"/>
  <c r="W162" i="80"/>
  <c r="Z162" i="80"/>
  <c r="X163" i="80"/>
  <c r="Y163" i="80"/>
  <c r="W163" i="80"/>
  <c r="Z163" i="80"/>
  <c r="X164" i="80"/>
  <c r="Y164" i="80"/>
  <c r="W164" i="80"/>
  <c r="Z164" i="80"/>
  <c r="X165" i="80"/>
  <c r="Y165" i="80"/>
  <c r="W165" i="80"/>
  <c r="Z165" i="80"/>
  <c r="X166" i="80"/>
  <c r="Y166" i="80"/>
  <c r="W166" i="80"/>
  <c r="Z166" i="80"/>
  <c r="X167" i="80"/>
  <c r="Y167" i="80"/>
  <c r="W167" i="80"/>
  <c r="Z167" i="80"/>
  <c r="X168" i="80"/>
  <c r="Y168" i="80"/>
  <c r="W168" i="80"/>
  <c r="Z168" i="80"/>
  <c r="X169" i="80"/>
  <c r="Y169" i="80"/>
  <c r="W169" i="80"/>
  <c r="Z169" i="80"/>
  <c r="X170" i="80"/>
  <c r="Y170" i="80"/>
  <c r="W170" i="80"/>
  <c r="Z170" i="80"/>
  <c r="X171" i="80"/>
  <c r="Y171" i="80"/>
  <c r="W171" i="80"/>
  <c r="Z171" i="80"/>
  <c r="X172" i="80"/>
  <c r="Y172" i="80"/>
  <c r="Z172" i="80"/>
  <c r="X173" i="80"/>
  <c r="Y173" i="80"/>
  <c r="W173" i="80"/>
  <c r="Z173" i="80"/>
  <c r="X174" i="80"/>
  <c r="Y174" i="80"/>
  <c r="W174" i="80"/>
  <c r="Z174" i="80"/>
  <c r="X175" i="80"/>
  <c r="Y175" i="80"/>
  <c r="Z175" i="80"/>
  <c r="X176" i="80"/>
  <c r="Y176" i="80"/>
  <c r="W176" i="80"/>
  <c r="Z176" i="80"/>
  <c r="X177" i="80"/>
  <c r="Y177" i="80"/>
  <c r="Z177" i="80"/>
  <c r="X178" i="80"/>
  <c r="Y178" i="80"/>
  <c r="W178" i="80"/>
  <c r="Z178" i="80"/>
  <c r="X179" i="80"/>
  <c r="Y179" i="80"/>
  <c r="Z179" i="80"/>
  <c r="X180" i="80"/>
  <c r="Y180" i="80"/>
  <c r="W180" i="80"/>
  <c r="Z180" i="80"/>
  <c r="X181" i="80"/>
  <c r="Y181" i="80"/>
  <c r="W181" i="80"/>
  <c r="Z181" i="80"/>
  <c r="X182" i="80"/>
  <c r="Y182" i="80"/>
  <c r="W182" i="80"/>
  <c r="Z182" i="80"/>
  <c r="X183" i="80"/>
  <c r="Y183" i="80"/>
  <c r="W183" i="80"/>
  <c r="Z183" i="80"/>
  <c r="X184" i="80"/>
  <c r="Y184" i="80"/>
  <c r="W184" i="80"/>
  <c r="Z184" i="80"/>
  <c r="X185" i="80"/>
  <c r="Y185" i="80"/>
  <c r="W185" i="80"/>
  <c r="Z185" i="80"/>
  <c r="X186" i="80"/>
  <c r="Y186" i="80"/>
  <c r="W186" i="80"/>
  <c r="Z186" i="80"/>
  <c r="X187" i="80"/>
  <c r="Y187" i="80"/>
  <c r="W187" i="80"/>
  <c r="Z187" i="80"/>
  <c r="X188" i="80"/>
  <c r="Y188" i="80"/>
  <c r="W188" i="80"/>
  <c r="Z188" i="80"/>
  <c r="X189" i="80"/>
  <c r="Y189" i="80"/>
  <c r="W189" i="80"/>
  <c r="Z189" i="80"/>
  <c r="X190" i="80"/>
  <c r="Y190" i="80"/>
  <c r="W190" i="80"/>
  <c r="Z190" i="80"/>
  <c r="X191" i="80"/>
  <c r="Y191" i="80"/>
  <c r="W191" i="80"/>
  <c r="Z191" i="80"/>
  <c r="X192" i="80"/>
  <c r="Y192" i="80"/>
  <c r="W192" i="80"/>
  <c r="Z192" i="80"/>
  <c r="X193" i="80"/>
  <c r="Y193" i="80"/>
  <c r="W193" i="80"/>
  <c r="Z193" i="80"/>
  <c r="X194" i="80"/>
  <c r="Y194" i="80"/>
  <c r="W194" i="80"/>
  <c r="Z194" i="80"/>
  <c r="X195" i="80"/>
  <c r="Y195" i="80"/>
  <c r="W195" i="80"/>
  <c r="Z195" i="80"/>
  <c r="X196" i="80"/>
  <c r="Y196" i="80"/>
  <c r="W196" i="80"/>
  <c r="Z196" i="80"/>
  <c r="AA197" i="80"/>
  <c r="V197" i="80"/>
  <c r="AA196" i="80"/>
  <c r="V196" i="80"/>
  <c r="AA195" i="80"/>
  <c r="V195" i="80"/>
  <c r="AA194" i="80"/>
  <c r="V194" i="80"/>
  <c r="AA193" i="80"/>
  <c r="V193" i="80"/>
  <c r="AA192" i="80"/>
  <c r="V192" i="80"/>
  <c r="AA191" i="80"/>
  <c r="V191" i="80"/>
  <c r="AA190" i="80"/>
  <c r="V190" i="80"/>
  <c r="AA189" i="80"/>
  <c r="V189" i="80"/>
  <c r="AA188" i="80"/>
  <c r="V188" i="80"/>
  <c r="AA187" i="80"/>
  <c r="V187" i="80"/>
  <c r="AA186" i="80"/>
  <c r="V186" i="80"/>
  <c r="AA185" i="80"/>
  <c r="V185" i="80"/>
  <c r="AA184" i="80"/>
  <c r="V184" i="80"/>
  <c r="AA183" i="80"/>
  <c r="V183" i="80"/>
  <c r="AA182" i="80"/>
  <c r="V182" i="80"/>
  <c r="AA181" i="80"/>
  <c r="V181" i="80"/>
  <c r="AA180" i="80"/>
  <c r="V180" i="80"/>
  <c r="AA179" i="80"/>
  <c r="W179" i="80"/>
  <c r="V179" i="80"/>
  <c r="AA178" i="80"/>
  <c r="V178" i="80"/>
  <c r="AA177" i="80"/>
  <c r="W177" i="80"/>
  <c r="V177" i="80"/>
  <c r="AA176" i="80"/>
  <c r="V176" i="80"/>
  <c r="AA175" i="80"/>
  <c r="W175" i="80"/>
  <c r="V175" i="80"/>
  <c r="AA174" i="80"/>
  <c r="V174" i="80"/>
  <c r="AA173" i="80"/>
  <c r="V173" i="80"/>
  <c r="AA172" i="80"/>
  <c r="W172" i="80"/>
  <c r="V172" i="80"/>
  <c r="AA171" i="80"/>
  <c r="V171" i="80"/>
  <c r="AA170" i="80"/>
  <c r="V170" i="80"/>
  <c r="AA169" i="80"/>
  <c r="V169" i="80"/>
  <c r="AA168" i="80"/>
  <c r="V168" i="80"/>
  <c r="AA167" i="80"/>
  <c r="V167" i="80"/>
  <c r="AA166" i="80"/>
  <c r="V166" i="80"/>
  <c r="AA165" i="80"/>
  <c r="V165" i="80"/>
  <c r="AA164" i="80"/>
  <c r="V164" i="80"/>
  <c r="AA163" i="80"/>
  <c r="V163" i="80"/>
  <c r="AA162" i="80"/>
  <c r="V162" i="80"/>
  <c r="AA161" i="80"/>
  <c r="V161" i="80"/>
  <c r="AA160" i="80"/>
  <c r="V160" i="80"/>
  <c r="AA159" i="80"/>
  <c r="V159" i="80"/>
  <c r="AA158" i="80"/>
  <c r="V158" i="80"/>
  <c r="AA157" i="80"/>
  <c r="W157" i="80"/>
  <c r="V157" i="80"/>
  <c r="AA156" i="80"/>
  <c r="V156" i="80"/>
  <c r="AA155" i="80"/>
  <c r="W155" i="80"/>
  <c r="V155" i="80"/>
  <c r="AA154" i="80"/>
  <c r="V154" i="80"/>
  <c r="AA153" i="80"/>
  <c r="V153" i="80"/>
  <c r="AA152" i="80"/>
  <c r="V152" i="80"/>
  <c r="AA151" i="80"/>
  <c r="W151" i="80"/>
  <c r="V151" i="80"/>
  <c r="AA150" i="80"/>
  <c r="V150" i="80"/>
  <c r="AA149" i="80"/>
  <c r="W149" i="80"/>
  <c r="V149" i="80"/>
  <c r="AA148" i="80"/>
  <c r="V148" i="80"/>
  <c r="AA147" i="80"/>
  <c r="V147" i="80"/>
  <c r="AA146" i="80"/>
  <c r="V146" i="80"/>
  <c r="AA145" i="80"/>
  <c r="V145" i="80"/>
  <c r="AA144" i="80"/>
  <c r="V144" i="80"/>
  <c r="AA143" i="80"/>
  <c r="V143" i="80"/>
  <c r="AA142" i="80"/>
  <c r="V142" i="80"/>
  <c r="AA141" i="80"/>
  <c r="V141" i="80"/>
  <c r="AA140" i="80"/>
  <c r="V140" i="80"/>
  <c r="AA139" i="80"/>
  <c r="W139" i="80"/>
  <c r="V139" i="80"/>
  <c r="AA138" i="80"/>
  <c r="V138" i="80"/>
  <c r="AA137" i="80"/>
  <c r="V137" i="80"/>
  <c r="AA136" i="80"/>
  <c r="V136" i="80"/>
  <c r="AA135" i="80"/>
  <c r="V135" i="80"/>
  <c r="AA134" i="80"/>
  <c r="V134" i="80"/>
  <c r="AA133" i="80"/>
  <c r="V133" i="80"/>
  <c r="AA132" i="80"/>
  <c r="V132" i="80"/>
  <c r="AA131" i="80"/>
  <c r="V131" i="80"/>
  <c r="AA130" i="80"/>
  <c r="W130" i="80"/>
  <c r="V130" i="80"/>
  <c r="AA129" i="80"/>
  <c r="V129" i="80"/>
  <c r="AA128" i="80"/>
  <c r="V128" i="80"/>
  <c r="AA127" i="80"/>
  <c r="W127" i="80"/>
  <c r="V127" i="80"/>
  <c r="AA126" i="80"/>
  <c r="V126" i="80"/>
  <c r="AA125" i="80"/>
  <c r="V125" i="80"/>
  <c r="AA124" i="80"/>
  <c r="V124" i="80"/>
  <c r="AA123" i="80"/>
  <c r="V123" i="80"/>
  <c r="AA122" i="80"/>
  <c r="V122" i="80"/>
  <c r="AA121" i="80"/>
  <c r="V121" i="80"/>
  <c r="AA120" i="80"/>
  <c r="W120" i="80"/>
  <c r="V120" i="80"/>
  <c r="AA119" i="80"/>
  <c r="V119" i="80"/>
  <c r="AA118" i="80"/>
  <c r="V118" i="80"/>
  <c r="AA117" i="80"/>
  <c r="V117" i="80"/>
  <c r="AA116" i="80"/>
  <c r="V116" i="80"/>
  <c r="AA115" i="80"/>
  <c r="V115" i="80"/>
  <c r="AA114" i="80"/>
  <c r="V114" i="80"/>
  <c r="AA113" i="80"/>
  <c r="V113" i="80"/>
  <c r="AA112" i="80"/>
  <c r="V112" i="80"/>
  <c r="AA111" i="80"/>
  <c r="V111" i="80"/>
  <c r="AA110" i="80"/>
  <c r="V110" i="80"/>
  <c r="AA109" i="80"/>
  <c r="V109" i="80"/>
  <c r="AA108" i="80"/>
  <c r="V108" i="80"/>
  <c r="AA107" i="80"/>
  <c r="V107" i="80"/>
  <c r="AA106" i="80"/>
  <c r="V106" i="80"/>
  <c r="AA105" i="80"/>
  <c r="V105" i="80"/>
  <c r="AA104" i="80"/>
  <c r="V104" i="80"/>
  <c r="AA103" i="80"/>
  <c r="W103" i="80"/>
  <c r="V103" i="80"/>
  <c r="AA102" i="80"/>
  <c r="V102" i="80"/>
  <c r="AA101" i="80"/>
  <c r="V101" i="80"/>
  <c r="AA100" i="80"/>
  <c r="V100" i="80"/>
  <c r="AA99" i="80"/>
  <c r="V99" i="80"/>
  <c r="AA98" i="80"/>
  <c r="V98" i="80"/>
  <c r="AA97" i="80"/>
  <c r="V97" i="80"/>
  <c r="AA96" i="80"/>
  <c r="W96" i="80"/>
  <c r="V96" i="80"/>
  <c r="AA95" i="80"/>
  <c r="V95" i="80"/>
  <c r="AA94" i="80"/>
  <c r="W94" i="80"/>
  <c r="V94" i="80"/>
  <c r="AA93" i="80"/>
  <c r="V93" i="80"/>
  <c r="AA92" i="80"/>
  <c r="V92" i="80"/>
  <c r="AA91" i="80"/>
  <c r="W91" i="80"/>
  <c r="V91" i="80"/>
  <c r="AA90" i="80"/>
  <c r="V90" i="80"/>
  <c r="AA89" i="80"/>
  <c r="V89" i="80"/>
  <c r="AA88" i="80"/>
  <c r="V88" i="80"/>
  <c r="AA87" i="80"/>
  <c r="V87" i="80"/>
  <c r="AA86" i="80"/>
  <c r="W86" i="80"/>
  <c r="V86" i="80"/>
  <c r="AA85" i="80"/>
  <c r="V85" i="80"/>
  <c r="AA84" i="80"/>
  <c r="V84" i="80"/>
  <c r="AA83" i="80"/>
  <c r="V83" i="80"/>
  <c r="AA82" i="80"/>
  <c r="V82" i="80"/>
  <c r="AA81" i="80"/>
  <c r="V81" i="80"/>
  <c r="AA80" i="80"/>
  <c r="V80" i="80"/>
  <c r="AA79" i="80"/>
  <c r="V79" i="80"/>
  <c r="AA78" i="80"/>
  <c r="V78" i="80"/>
  <c r="AA77" i="80"/>
  <c r="V77" i="80"/>
  <c r="AA76" i="80"/>
  <c r="V76" i="80"/>
  <c r="AA75" i="80"/>
  <c r="V75" i="80"/>
  <c r="AA74" i="80"/>
  <c r="V74" i="80"/>
  <c r="AA73" i="80"/>
  <c r="V73" i="80"/>
  <c r="AA72" i="80"/>
  <c r="V72" i="80"/>
  <c r="AA71" i="80"/>
  <c r="V71" i="80"/>
  <c r="AA70" i="80"/>
  <c r="V70" i="80"/>
  <c r="AA69" i="80"/>
  <c r="V69" i="80"/>
  <c r="AA68" i="80"/>
  <c r="V68" i="80"/>
  <c r="AA67" i="80"/>
  <c r="V67" i="80"/>
  <c r="AA66" i="80"/>
  <c r="V66" i="80"/>
  <c r="AA65" i="80"/>
  <c r="V65" i="80"/>
  <c r="AA64" i="80"/>
  <c r="V64" i="80"/>
  <c r="AA63" i="80"/>
  <c r="V63" i="80"/>
  <c r="AA62" i="80"/>
  <c r="V62" i="80"/>
  <c r="AA61" i="80"/>
  <c r="V61" i="80"/>
  <c r="AA60" i="80"/>
  <c r="V60" i="80"/>
  <c r="AA59" i="80"/>
  <c r="V59" i="80"/>
  <c r="AA58" i="80"/>
  <c r="V58" i="80"/>
  <c r="AA57" i="80"/>
  <c r="V57" i="80"/>
  <c r="AA56" i="80"/>
  <c r="V56" i="80"/>
  <c r="AA55" i="80"/>
  <c r="V55" i="80"/>
  <c r="AA54" i="80"/>
  <c r="V54" i="80"/>
  <c r="AA53" i="80"/>
  <c r="V53" i="80"/>
  <c r="AA52" i="80"/>
  <c r="V52" i="80"/>
  <c r="AA51" i="80"/>
  <c r="V51" i="80"/>
  <c r="AA50" i="80"/>
  <c r="V50" i="80"/>
  <c r="AA49" i="80"/>
  <c r="V49" i="80"/>
  <c r="AA48" i="80"/>
  <c r="V48" i="80"/>
  <c r="AA47" i="80"/>
  <c r="V47" i="80"/>
  <c r="AA46" i="80"/>
  <c r="V46" i="80"/>
  <c r="AA45" i="80"/>
  <c r="V45" i="80"/>
  <c r="AA44" i="80"/>
  <c r="V44" i="80"/>
  <c r="AA43" i="80"/>
  <c r="V43" i="80"/>
  <c r="AA42" i="80"/>
  <c r="V42" i="80"/>
  <c r="AA41" i="80"/>
  <c r="V41" i="80"/>
  <c r="AA40" i="80"/>
  <c r="V40" i="80"/>
  <c r="AA39" i="80"/>
  <c r="V39" i="80"/>
  <c r="AA38" i="80"/>
  <c r="V38" i="80"/>
  <c r="AA37" i="80"/>
  <c r="V37" i="80"/>
  <c r="AA36" i="80"/>
  <c r="W36" i="80"/>
  <c r="V36" i="80"/>
  <c r="AA6" i="80"/>
  <c r="AA7" i="80"/>
  <c r="AA8" i="80"/>
  <c r="AA9" i="80"/>
  <c r="AA10" i="80"/>
  <c r="AA11" i="80"/>
  <c r="AA12" i="80"/>
  <c r="AA13" i="80"/>
  <c r="AA14" i="80"/>
  <c r="AA15" i="80"/>
  <c r="AA16" i="80"/>
  <c r="AA17" i="80"/>
  <c r="AA18" i="80"/>
  <c r="AA19" i="80"/>
  <c r="AA20" i="80"/>
  <c r="AA21" i="80"/>
  <c r="AA22" i="80"/>
  <c r="AA23" i="80"/>
  <c r="AA24" i="80"/>
  <c r="AA25" i="80"/>
  <c r="AA26" i="80"/>
  <c r="AA27" i="80"/>
  <c r="AA28" i="80"/>
  <c r="AA29" i="80"/>
  <c r="AA30" i="80"/>
  <c r="AA31" i="80"/>
  <c r="AA32" i="80"/>
  <c r="AA33" i="80"/>
  <c r="AA34" i="80"/>
  <c r="AA35" i="80"/>
  <c r="AA2" i="80"/>
  <c r="AF35" i="80"/>
  <c r="AG35" i="80"/>
  <c r="AE35" i="80"/>
  <c r="V35" i="80"/>
  <c r="AF34" i="80"/>
  <c r="AG34" i="80"/>
  <c r="AE34" i="80"/>
  <c r="V34" i="80"/>
  <c r="AF33" i="80"/>
  <c r="AG33" i="80"/>
  <c r="V26" i="80"/>
  <c r="AE33" i="80"/>
  <c r="V33" i="80"/>
  <c r="AF32" i="80"/>
  <c r="AG32" i="80"/>
  <c r="AE32" i="80"/>
  <c r="V32" i="80"/>
  <c r="AF31" i="80"/>
  <c r="AG31" i="80"/>
  <c r="AE31" i="80"/>
  <c r="V31" i="80"/>
  <c r="AF30" i="80"/>
  <c r="AG30" i="80"/>
  <c r="AE30" i="80"/>
  <c r="V30" i="80"/>
  <c r="AF29" i="80"/>
  <c r="AG29" i="80"/>
  <c r="V19" i="80"/>
  <c r="AE29" i="80"/>
  <c r="V29" i="80"/>
  <c r="AF28" i="80"/>
  <c r="AG28" i="80"/>
  <c r="AE28" i="80"/>
  <c r="V28" i="80"/>
  <c r="AF27" i="80"/>
  <c r="V11" i="80"/>
  <c r="AG27" i="80"/>
  <c r="AE27" i="80"/>
  <c r="V27" i="80"/>
  <c r="AF26" i="80"/>
  <c r="AG26" i="80"/>
  <c r="AE26" i="80"/>
  <c r="AF25" i="80"/>
  <c r="V13" i="80"/>
  <c r="AG25" i="80"/>
  <c r="AE25" i="80"/>
  <c r="V25" i="80"/>
  <c r="AF24" i="80"/>
  <c r="AG24" i="80"/>
  <c r="AE24" i="80"/>
  <c r="V24" i="80"/>
  <c r="AF23" i="80"/>
  <c r="AG23" i="80"/>
  <c r="V10" i="80"/>
  <c r="AE23" i="80"/>
  <c r="V23" i="80"/>
  <c r="AF22" i="80"/>
  <c r="AG22" i="80"/>
  <c r="AE22" i="80"/>
  <c r="V22" i="80"/>
  <c r="AF21" i="80"/>
  <c r="AG21" i="80"/>
  <c r="AE21" i="80"/>
  <c r="W21" i="80"/>
  <c r="V21" i="80"/>
  <c r="AF20" i="80"/>
  <c r="AG20" i="80"/>
  <c r="AE20" i="80"/>
  <c r="V20" i="80"/>
  <c r="AF19" i="80"/>
  <c r="AG19" i="80"/>
  <c r="AE19" i="80"/>
  <c r="AF18" i="80"/>
  <c r="AG18" i="80"/>
  <c r="AE18" i="80"/>
  <c r="W18" i="80"/>
  <c r="V18" i="80"/>
  <c r="AF17" i="80"/>
  <c r="AG17" i="80"/>
  <c r="AE17" i="80"/>
  <c r="V17" i="80"/>
  <c r="AF16" i="80"/>
  <c r="AG16" i="80"/>
  <c r="AE16" i="80"/>
  <c r="V16" i="80"/>
  <c r="AF15" i="80"/>
  <c r="AG15" i="80"/>
  <c r="AE15" i="80"/>
  <c r="V15" i="80"/>
  <c r="AF14" i="80"/>
  <c r="AG14" i="80"/>
  <c r="AE14" i="80"/>
  <c r="V14" i="80"/>
  <c r="AF13" i="80"/>
  <c r="AG13" i="80"/>
  <c r="AE13" i="80"/>
  <c r="AF12" i="80"/>
  <c r="AG12" i="80"/>
  <c r="AE12" i="80"/>
  <c r="V12" i="80"/>
  <c r="AF11" i="80"/>
  <c r="AG11" i="80"/>
  <c r="AE11" i="80"/>
  <c r="AF10" i="80"/>
  <c r="AG10" i="80"/>
  <c r="AE10" i="80"/>
  <c r="AF9" i="80"/>
  <c r="AG9" i="80"/>
  <c r="AE9" i="80"/>
  <c r="V9" i="80"/>
  <c r="AF8" i="80"/>
  <c r="AG8" i="80"/>
  <c r="AE8" i="80"/>
  <c r="V8" i="80"/>
  <c r="AF7" i="80"/>
  <c r="AG7" i="80"/>
  <c r="AE7" i="80"/>
  <c r="V7" i="80"/>
  <c r="AF6" i="80"/>
  <c r="AG6" i="80"/>
  <c r="AE6" i="80"/>
  <c r="V6" i="80"/>
  <c r="T3" i="80"/>
  <c r="S3" i="80"/>
  <c r="R3" i="80"/>
  <c r="Q3" i="80"/>
  <c r="P3" i="80"/>
  <c r="O3" i="80"/>
  <c r="N3" i="80"/>
  <c r="M3" i="80"/>
  <c r="L3" i="80"/>
  <c r="K3" i="80"/>
  <c r="J3" i="80"/>
  <c r="I3" i="80"/>
  <c r="H3" i="80"/>
  <c r="G3" i="80"/>
  <c r="F3" i="80"/>
  <c r="E3" i="80"/>
  <c r="X197" i="78"/>
  <c r="Y197" i="78"/>
  <c r="Z197" i="78"/>
  <c r="X6" i="78"/>
  <c r="Y6" i="78"/>
  <c r="Z6" i="78"/>
  <c r="X7" i="78"/>
  <c r="Y7" i="78"/>
  <c r="Z7" i="78"/>
  <c r="X8" i="78"/>
  <c r="Y8" i="78"/>
  <c r="Z8" i="78"/>
  <c r="X9" i="78"/>
  <c r="Y9" i="78"/>
  <c r="Z9" i="78"/>
  <c r="X10" i="78"/>
  <c r="Y10" i="78"/>
  <c r="Z10" i="78"/>
  <c r="X11" i="78"/>
  <c r="Y11" i="78"/>
  <c r="Z11" i="78"/>
  <c r="X12" i="78"/>
  <c r="Y12" i="78"/>
  <c r="Z12" i="78"/>
  <c r="X13" i="78"/>
  <c r="Y13" i="78"/>
  <c r="Z13" i="78"/>
  <c r="X14" i="78"/>
  <c r="Y14" i="78"/>
  <c r="Z14" i="78"/>
  <c r="X15" i="78"/>
  <c r="Y15" i="78"/>
  <c r="Z15" i="78"/>
  <c r="X16" i="78"/>
  <c r="Y16" i="78"/>
  <c r="Z16" i="78"/>
  <c r="X17" i="78"/>
  <c r="Y17" i="78"/>
  <c r="Z17" i="78"/>
  <c r="X18" i="78"/>
  <c r="Y18" i="78"/>
  <c r="Z18" i="78"/>
  <c r="X19" i="78"/>
  <c r="Y19" i="78"/>
  <c r="Z19" i="78"/>
  <c r="X20" i="78"/>
  <c r="Y20" i="78"/>
  <c r="Z20" i="78"/>
  <c r="X21" i="78"/>
  <c r="Y21" i="78"/>
  <c r="Z21" i="78"/>
  <c r="X22" i="78"/>
  <c r="Y22" i="78"/>
  <c r="Z22" i="78"/>
  <c r="X23" i="78"/>
  <c r="Y23" i="78"/>
  <c r="Z23" i="78"/>
  <c r="X24" i="78"/>
  <c r="Y24" i="78"/>
  <c r="Z24" i="78"/>
  <c r="X25" i="78"/>
  <c r="Y25" i="78"/>
  <c r="Z25" i="78"/>
  <c r="X26" i="78"/>
  <c r="Y26" i="78"/>
  <c r="Z26" i="78"/>
  <c r="X27" i="78"/>
  <c r="Y27" i="78"/>
  <c r="Z27" i="78"/>
  <c r="X28" i="78"/>
  <c r="Y28" i="78"/>
  <c r="Z28" i="78"/>
  <c r="X29" i="78"/>
  <c r="Y29" i="78"/>
  <c r="Z29" i="78"/>
  <c r="X30" i="78"/>
  <c r="Y30" i="78"/>
  <c r="Z30" i="78"/>
  <c r="X31" i="78"/>
  <c r="Y31" i="78"/>
  <c r="Z31" i="78"/>
  <c r="X32" i="78"/>
  <c r="Y32" i="78"/>
  <c r="Z32" i="78"/>
  <c r="X33" i="78"/>
  <c r="Y33" i="78"/>
  <c r="Z33" i="78"/>
  <c r="X34" i="78"/>
  <c r="Y34" i="78"/>
  <c r="Z34" i="78"/>
  <c r="X35" i="78"/>
  <c r="Y35" i="78"/>
  <c r="Z35" i="78"/>
  <c r="X36" i="78"/>
  <c r="Y36" i="78"/>
  <c r="Z36" i="78"/>
  <c r="X37" i="78"/>
  <c r="Y37" i="78"/>
  <c r="Z37" i="78"/>
  <c r="X38" i="78"/>
  <c r="Y38" i="78"/>
  <c r="Z38" i="78"/>
  <c r="X39" i="78"/>
  <c r="Y39" i="78"/>
  <c r="Z39" i="78"/>
  <c r="X40" i="78"/>
  <c r="Y40" i="78"/>
  <c r="Z40" i="78"/>
  <c r="X41" i="78"/>
  <c r="Y41" i="78"/>
  <c r="Z41" i="78"/>
  <c r="X42" i="78"/>
  <c r="Y42" i="78"/>
  <c r="Z42" i="78"/>
  <c r="X43" i="78"/>
  <c r="Y43" i="78"/>
  <c r="Z43" i="78"/>
  <c r="X44" i="78"/>
  <c r="Y44" i="78"/>
  <c r="Z44" i="78"/>
  <c r="X45" i="78"/>
  <c r="Y45" i="78"/>
  <c r="Z45" i="78"/>
  <c r="X46" i="78"/>
  <c r="Y46" i="78"/>
  <c r="Z46" i="78"/>
  <c r="X47" i="78"/>
  <c r="Y47" i="78"/>
  <c r="Z47" i="78"/>
  <c r="X48" i="78"/>
  <c r="Y48" i="78"/>
  <c r="Z48" i="78"/>
  <c r="X49" i="78"/>
  <c r="Y49" i="78"/>
  <c r="Z49" i="78"/>
  <c r="X50" i="78"/>
  <c r="Y50" i="78"/>
  <c r="Z50" i="78"/>
  <c r="X51" i="78"/>
  <c r="Y51" i="78"/>
  <c r="Z51" i="78"/>
  <c r="X52" i="78"/>
  <c r="Y52" i="78"/>
  <c r="Z52" i="78"/>
  <c r="X53" i="78"/>
  <c r="Y53" i="78"/>
  <c r="Z53" i="78"/>
  <c r="X54" i="78"/>
  <c r="Y54" i="78"/>
  <c r="Z54" i="78"/>
  <c r="X55" i="78"/>
  <c r="Y55" i="78"/>
  <c r="Z55" i="78"/>
  <c r="X56" i="78"/>
  <c r="Y56" i="78"/>
  <c r="Z56" i="78"/>
  <c r="X57" i="78"/>
  <c r="Y57" i="78"/>
  <c r="Z57" i="78"/>
  <c r="X58" i="78"/>
  <c r="Y58" i="78"/>
  <c r="Z58" i="78"/>
  <c r="X59" i="78"/>
  <c r="Y59" i="78"/>
  <c r="Z59" i="78"/>
  <c r="X60" i="78"/>
  <c r="Y60" i="78"/>
  <c r="Z60" i="78"/>
  <c r="X61" i="78"/>
  <c r="Y61" i="78"/>
  <c r="Z61" i="78"/>
  <c r="X62" i="78"/>
  <c r="Y62" i="78"/>
  <c r="Z62" i="78"/>
  <c r="X63" i="78"/>
  <c r="Y63" i="78"/>
  <c r="Z63" i="78"/>
  <c r="X64" i="78"/>
  <c r="Y64" i="78"/>
  <c r="Z64" i="78"/>
  <c r="X65" i="78"/>
  <c r="Y65" i="78"/>
  <c r="Z65" i="78"/>
  <c r="X66" i="78"/>
  <c r="Y66" i="78"/>
  <c r="Z66" i="78"/>
  <c r="X67" i="78"/>
  <c r="Y67" i="78"/>
  <c r="Z67" i="78"/>
  <c r="X68" i="78"/>
  <c r="Y68" i="78"/>
  <c r="Z68" i="78"/>
  <c r="X69" i="78"/>
  <c r="Y69" i="78"/>
  <c r="Z69" i="78"/>
  <c r="X70" i="78"/>
  <c r="Y70" i="78"/>
  <c r="Z70" i="78"/>
  <c r="X71" i="78"/>
  <c r="Y71" i="78"/>
  <c r="Z71" i="78"/>
  <c r="X72" i="78"/>
  <c r="Y72" i="78"/>
  <c r="Z72" i="78"/>
  <c r="X73" i="78"/>
  <c r="Y73" i="78"/>
  <c r="Z73" i="78"/>
  <c r="X74" i="78"/>
  <c r="Y74" i="78"/>
  <c r="Z74" i="78"/>
  <c r="X75" i="78"/>
  <c r="Y75" i="78"/>
  <c r="Z75" i="78"/>
  <c r="X76" i="78"/>
  <c r="Y76" i="78"/>
  <c r="Z76" i="78"/>
  <c r="X77" i="78"/>
  <c r="Y77" i="78"/>
  <c r="Z77" i="78"/>
  <c r="X78" i="78"/>
  <c r="Y78" i="78"/>
  <c r="Z78" i="78"/>
  <c r="X79" i="78"/>
  <c r="Y79" i="78"/>
  <c r="Z79" i="78"/>
  <c r="X80" i="78"/>
  <c r="Y80" i="78"/>
  <c r="Z80" i="78"/>
  <c r="X81" i="78"/>
  <c r="Y81" i="78"/>
  <c r="Z81" i="78"/>
  <c r="X82" i="78"/>
  <c r="Y82" i="78"/>
  <c r="Z82" i="78"/>
  <c r="X83" i="78"/>
  <c r="Y83" i="78"/>
  <c r="Z83" i="78"/>
  <c r="X84" i="78"/>
  <c r="Y84" i="78"/>
  <c r="Z84" i="78"/>
  <c r="X85" i="78"/>
  <c r="Y85" i="78"/>
  <c r="Z85" i="78"/>
  <c r="X86" i="78"/>
  <c r="Y86" i="78"/>
  <c r="Z86" i="78"/>
  <c r="X87" i="78"/>
  <c r="Y87" i="78"/>
  <c r="Z87" i="78"/>
  <c r="X88" i="78"/>
  <c r="Y88" i="78"/>
  <c r="Z88" i="78"/>
  <c r="X89" i="78"/>
  <c r="Y89" i="78"/>
  <c r="Z89" i="78"/>
  <c r="X90" i="78"/>
  <c r="Y90" i="78"/>
  <c r="Z90" i="78"/>
  <c r="X91" i="78"/>
  <c r="Y91" i="78"/>
  <c r="Z91" i="78"/>
  <c r="X92" i="78"/>
  <c r="Y92" i="78"/>
  <c r="Z92" i="78"/>
  <c r="X93" i="78"/>
  <c r="Y93" i="78"/>
  <c r="Z93" i="78"/>
  <c r="X94" i="78"/>
  <c r="Y94" i="78"/>
  <c r="Z94" i="78"/>
  <c r="X95" i="78"/>
  <c r="Y95" i="78"/>
  <c r="Z95" i="78"/>
  <c r="X96" i="78"/>
  <c r="Y96" i="78"/>
  <c r="Z96" i="78"/>
  <c r="X97" i="78"/>
  <c r="Y97" i="78"/>
  <c r="Z97" i="78"/>
  <c r="X98" i="78"/>
  <c r="Y98" i="78"/>
  <c r="Z98" i="78"/>
  <c r="X99" i="78"/>
  <c r="Y99" i="78"/>
  <c r="Z99" i="78"/>
  <c r="X100" i="78"/>
  <c r="Y100" i="78"/>
  <c r="Z100" i="78"/>
  <c r="X101" i="78"/>
  <c r="Y101" i="78"/>
  <c r="Z101" i="78"/>
  <c r="X102" i="78"/>
  <c r="Y102" i="78"/>
  <c r="Z102" i="78"/>
  <c r="X103" i="78"/>
  <c r="Y103" i="78"/>
  <c r="Z103" i="78"/>
  <c r="X104" i="78"/>
  <c r="Y104" i="78"/>
  <c r="Z104" i="78"/>
  <c r="X105" i="78"/>
  <c r="Y105" i="78"/>
  <c r="Z105" i="78"/>
  <c r="X106" i="78"/>
  <c r="Y106" i="78"/>
  <c r="Z106" i="78"/>
  <c r="X107" i="78"/>
  <c r="Y107" i="78"/>
  <c r="Z107" i="78"/>
  <c r="X108" i="78"/>
  <c r="Y108" i="78"/>
  <c r="Z108" i="78"/>
  <c r="X109" i="78"/>
  <c r="Y109" i="78"/>
  <c r="Z109" i="78"/>
  <c r="X110" i="78"/>
  <c r="Y110" i="78"/>
  <c r="Z110" i="78"/>
  <c r="X111" i="78"/>
  <c r="Y111" i="78"/>
  <c r="Z111" i="78"/>
  <c r="X112" i="78"/>
  <c r="Y112" i="78"/>
  <c r="Z112" i="78"/>
  <c r="X113" i="78"/>
  <c r="Y113" i="78"/>
  <c r="Z113" i="78"/>
  <c r="X114" i="78"/>
  <c r="Y114" i="78"/>
  <c r="Z114" i="78"/>
  <c r="X115" i="78"/>
  <c r="Y115" i="78"/>
  <c r="Z115" i="78"/>
  <c r="X116" i="78"/>
  <c r="Y116" i="78"/>
  <c r="Z116" i="78"/>
  <c r="X117" i="78"/>
  <c r="Y117" i="78"/>
  <c r="Z117" i="78"/>
  <c r="X118" i="78"/>
  <c r="Y118" i="78"/>
  <c r="Z118" i="78"/>
  <c r="X119" i="78"/>
  <c r="Y119" i="78"/>
  <c r="Z119" i="78"/>
  <c r="X120" i="78"/>
  <c r="Y120" i="78"/>
  <c r="Z120" i="78"/>
  <c r="X121" i="78"/>
  <c r="Y121" i="78"/>
  <c r="Z121" i="78"/>
  <c r="X122" i="78"/>
  <c r="Y122" i="78"/>
  <c r="Z122" i="78"/>
  <c r="X123" i="78"/>
  <c r="Y123" i="78"/>
  <c r="Z123" i="78"/>
  <c r="X124" i="78"/>
  <c r="Y124" i="78"/>
  <c r="Z124" i="78"/>
  <c r="X125" i="78"/>
  <c r="Y125" i="78"/>
  <c r="Z125" i="78"/>
  <c r="X126" i="78"/>
  <c r="Y126" i="78"/>
  <c r="Z126" i="78"/>
  <c r="X127" i="78"/>
  <c r="Y127" i="78"/>
  <c r="Z127" i="78"/>
  <c r="X128" i="78"/>
  <c r="Y128" i="78"/>
  <c r="Z128" i="78"/>
  <c r="X129" i="78"/>
  <c r="Y129" i="78"/>
  <c r="Z129" i="78"/>
  <c r="X130" i="78"/>
  <c r="Y130" i="78"/>
  <c r="Z130" i="78"/>
  <c r="X131" i="78"/>
  <c r="Y131" i="78"/>
  <c r="Z131" i="78"/>
  <c r="X132" i="78"/>
  <c r="Y132" i="78"/>
  <c r="Z132" i="78"/>
  <c r="X133" i="78"/>
  <c r="Y133" i="78"/>
  <c r="Z133" i="78"/>
  <c r="X134" i="78"/>
  <c r="Y134" i="78"/>
  <c r="Z134" i="78"/>
  <c r="X135" i="78"/>
  <c r="Y135" i="78"/>
  <c r="Z135" i="78"/>
  <c r="X136" i="78"/>
  <c r="Y136" i="78"/>
  <c r="Z136" i="78"/>
  <c r="X137" i="78"/>
  <c r="Y137" i="78"/>
  <c r="Z137" i="78"/>
  <c r="X138" i="78"/>
  <c r="Y138" i="78"/>
  <c r="Z138" i="78"/>
  <c r="X139" i="78"/>
  <c r="Y139" i="78"/>
  <c r="Z139" i="78"/>
  <c r="X140" i="78"/>
  <c r="Y140" i="78"/>
  <c r="Z140" i="78"/>
  <c r="X141" i="78"/>
  <c r="Y141" i="78"/>
  <c r="Z141" i="78"/>
  <c r="X142" i="78"/>
  <c r="Y142" i="78"/>
  <c r="Z142" i="78"/>
  <c r="X143" i="78"/>
  <c r="Y143" i="78"/>
  <c r="Z143" i="78"/>
  <c r="X144" i="78"/>
  <c r="Y144" i="78"/>
  <c r="Z144" i="78"/>
  <c r="X145" i="78"/>
  <c r="Y145" i="78"/>
  <c r="Z145" i="78"/>
  <c r="X146" i="78"/>
  <c r="Y146" i="78"/>
  <c r="Z146" i="78"/>
  <c r="X147" i="78"/>
  <c r="Y147" i="78"/>
  <c r="Z147" i="78"/>
  <c r="X148" i="78"/>
  <c r="Y148" i="78"/>
  <c r="Z148" i="78"/>
  <c r="X149" i="78"/>
  <c r="Y149" i="78"/>
  <c r="Z149" i="78"/>
  <c r="X150" i="78"/>
  <c r="Y150" i="78"/>
  <c r="Z150" i="78"/>
  <c r="X151" i="78"/>
  <c r="Y151" i="78"/>
  <c r="Z151" i="78"/>
  <c r="X152" i="78"/>
  <c r="Y152" i="78"/>
  <c r="Z152" i="78"/>
  <c r="X153" i="78"/>
  <c r="Y153" i="78"/>
  <c r="Z153" i="78"/>
  <c r="X154" i="78"/>
  <c r="Y154" i="78"/>
  <c r="Z154" i="78"/>
  <c r="X155" i="78"/>
  <c r="Y155" i="78"/>
  <c r="Z155" i="78"/>
  <c r="X156" i="78"/>
  <c r="Y156" i="78"/>
  <c r="Z156" i="78"/>
  <c r="X157" i="78"/>
  <c r="Y157" i="78"/>
  <c r="Z157" i="78"/>
  <c r="X158" i="78"/>
  <c r="Y158" i="78"/>
  <c r="Z158" i="78"/>
  <c r="X159" i="78"/>
  <c r="Y159" i="78"/>
  <c r="Z159" i="78"/>
  <c r="X160" i="78"/>
  <c r="Y160" i="78"/>
  <c r="Z160" i="78"/>
  <c r="X161" i="78"/>
  <c r="Y161" i="78"/>
  <c r="Z161" i="78"/>
  <c r="X162" i="78"/>
  <c r="Y162" i="78"/>
  <c r="Z162" i="78"/>
  <c r="X163" i="78"/>
  <c r="Y163" i="78"/>
  <c r="Z163" i="78"/>
  <c r="X164" i="78"/>
  <c r="Y164" i="78"/>
  <c r="Z164" i="78"/>
  <c r="X165" i="78"/>
  <c r="Y165" i="78"/>
  <c r="Z165" i="78"/>
  <c r="X166" i="78"/>
  <c r="Y166" i="78"/>
  <c r="Z166" i="78"/>
  <c r="X167" i="78"/>
  <c r="Y167" i="78"/>
  <c r="Z167" i="78"/>
  <c r="X168" i="78"/>
  <c r="Y168" i="78"/>
  <c r="Z168" i="78"/>
  <c r="X169" i="78"/>
  <c r="Y169" i="78"/>
  <c r="Z169" i="78"/>
  <c r="X170" i="78"/>
  <c r="Y170" i="78"/>
  <c r="Z170" i="78"/>
  <c r="X171" i="78"/>
  <c r="Y171" i="78"/>
  <c r="Z171" i="78"/>
  <c r="X172" i="78"/>
  <c r="Y172" i="78"/>
  <c r="Z172" i="78"/>
  <c r="X173" i="78"/>
  <c r="Y173" i="78"/>
  <c r="Z173" i="78"/>
  <c r="X174" i="78"/>
  <c r="Y174" i="78"/>
  <c r="Z174" i="78"/>
  <c r="X175" i="78"/>
  <c r="Y175" i="78"/>
  <c r="Z175" i="78"/>
  <c r="X176" i="78"/>
  <c r="Y176" i="78"/>
  <c r="Z176" i="78"/>
  <c r="X177" i="78"/>
  <c r="Y177" i="78"/>
  <c r="Z177" i="78"/>
  <c r="X178" i="78"/>
  <c r="Y178" i="78"/>
  <c r="Z178" i="78"/>
  <c r="X179" i="78"/>
  <c r="Y179" i="78"/>
  <c r="Z179" i="78"/>
  <c r="X180" i="78"/>
  <c r="Y180" i="78"/>
  <c r="Z180" i="78"/>
  <c r="X181" i="78"/>
  <c r="Y181" i="78"/>
  <c r="Z181" i="78"/>
  <c r="X182" i="78"/>
  <c r="Y182" i="78"/>
  <c r="Z182" i="78"/>
  <c r="X183" i="78"/>
  <c r="Y183" i="78"/>
  <c r="Z183" i="78"/>
  <c r="X184" i="78"/>
  <c r="Y184" i="78"/>
  <c r="Z184" i="78"/>
  <c r="X185" i="78"/>
  <c r="Y185" i="78"/>
  <c r="Z185" i="78"/>
  <c r="X186" i="78"/>
  <c r="Y186" i="78"/>
  <c r="Z186" i="78"/>
  <c r="X187" i="78"/>
  <c r="Y187" i="78"/>
  <c r="Z187" i="78"/>
  <c r="X188" i="78"/>
  <c r="Y188" i="78"/>
  <c r="Z188" i="78"/>
  <c r="X189" i="78"/>
  <c r="Y189" i="78"/>
  <c r="Z189" i="78"/>
  <c r="X190" i="78"/>
  <c r="Y190" i="78"/>
  <c r="Z190" i="78"/>
  <c r="X191" i="78"/>
  <c r="Y191" i="78"/>
  <c r="Z191" i="78"/>
  <c r="X192" i="78"/>
  <c r="Y192" i="78"/>
  <c r="Z192" i="78"/>
  <c r="X193" i="78"/>
  <c r="Y193" i="78"/>
  <c r="Z193" i="78"/>
  <c r="X194" i="78"/>
  <c r="Y194" i="78"/>
  <c r="Z194" i="78"/>
  <c r="X195" i="78"/>
  <c r="Y195" i="78"/>
  <c r="Z195" i="78"/>
  <c r="X196" i="78"/>
  <c r="Y196" i="78"/>
  <c r="Z196" i="78"/>
  <c r="AA197" i="78"/>
  <c r="V197" i="78"/>
  <c r="AA196" i="78"/>
  <c r="V196" i="78"/>
  <c r="AA195" i="78"/>
  <c r="V195" i="78"/>
  <c r="AA194" i="78"/>
  <c r="V194" i="78"/>
  <c r="AA193" i="78"/>
  <c r="V193" i="78"/>
  <c r="AA192" i="78"/>
  <c r="V192" i="78"/>
  <c r="AA191" i="78"/>
  <c r="V191" i="78"/>
  <c r="AA190" i="78"/>
  <c r="V190" i="78"/>
  <c r="AA189" i="78"/>
  <c r="V189" i="78"/>
  <c r="AA188" i="78"/>
  <c r="V188" i="78"/>
  <c r="AA187" i="78"/>
  <c r="V187" i="78"/>
  <c r="AA186" i="78"/>
  <c r="V186" i="78"/>
  <c r="AA185" i="78"/>
  <c r="V185" i="78"/>
  <c r="AA184" i="78"/>
  <c r="V184" i="78"/>
  <c r="AA183" i="78"/>
  <c r="V183" i="78"/>
  <c r="AA182" i="78"/>
  <c r="V182" i="78"/>
  <c r="AA181" i="78"/>
  <c r="V181" i="78"/>
  <c r="AA180" i="78"/>
  <c r="V180" i="78"/>
  <c r="AA179" i="78"/>
  <c r="V179" i="78"/>
  <c r="AA178" i="78"/>
  <c r="V178" i="78"/>
  <c r="AA177" i="78"/>
  <c r="V177" i="78"/>
  <c r="AA176" i="78"/>
  <c r="V176" i="78"/>
  <c r="AA175" i="78"/>
  <c r="V175" i="78"/>
  <c r="AA174" i="78"/>
  <c r="V174" i="78"/>
  <c r="AA173" i="78"/>
  <c r="V173" i="78"/>
  <c r="AA172" i="78"/>
  <c r="V172" i="78"/>
  <c r="AA171" i="78"/>
  <c r="V171" i="78"/>
  <c r="AA170" i="78"/>
  <c r="V170" i="78"/>
  <c r="AA169" i="78"/>
  <c r="V169" i="78"/>
  <c r="AA168" i="78"/>
  <c r="V168" i="78"/>
  <c r="AA167" i="78"/>
  <c r="V167" i="78"/>
  <c r="AA166" i="78"/>
  <c r="V166" i="78"/>
  <c r="AA165" i="78"/>
  <c r="V165" i="78"/>
  <c r="AA164" i="78"/>
  <c r="V164" i="78"/>
  <c r="AA163" i="78"/>
  <c r="V163" i="78"/>
  <c r="AA162" i="78"/>
  <c r="V162" i="78"/>
  <c r="AA161" i="78"/>
  <c r="V161" i="78"/>
  <c r="AA160" i="78"/>
  <c r="V160" i="78"/>
  <c r="AA159" i="78"/>
  <c r="V159" i="78"/>
  <c r="AA158" i="78"/>
  <c r="V158" i="78"/>
  <c r="AA157" i="78"/>
  <c r="V157" i="78"/>
  <c r="AA156" i="78"/>
  <c r="V156" i="78"/>
  <c r="AA155" i="78"/>
  <c r="V155" i="78"/>
  <c r="AA154" i="78"/>
  <c r="V154" i="78"/>
  <c r="AA153" i="78"/>
  <c r="V153" i="78"/>
  <c r="AA152" i="78"/>
  <c r="V152" i="78"/>
  <c r="AA151" i="78"/>
  <c r="V151" i="78"/>
  <c r="AA150" i="78"/>
  <c r="V150" i="78"/>
  <c r="AA149" i="78"/>
  <c r="V149" i="78"/>
  <c r="AA148" i="78"/>
  <c r="V148" i="78"/>
  <c r="AA147" i="78"/>
  <c r="V147" i="78"/>
  <c r="AA146" i="78"/>
  <c r="V146" i="78"/>
  <c r="AA145" i="78"/>
  <c r="V145" i="78"/>
  <c r="AA144" i="78"/>
  <c r="V144" i="78"/>
  <c r="AA143" i="78"/>
  <c r="V143" i="78"/>
  <c r="AA142" i="78"/>
  <c r="V142" i="78"/>
  <c r="AA141" i="78"/>
  <c r="V141" i="78"/>
  <c r="AA140" i="78"/>
  <c r="V140" i="78"/>
  <c r="AA139" i="78"/>
  <c r="V139" i="78"/>
  <c r="AA138" i="78"/>
  <c r="V138" i="78"/>
  <c r="AA137" i="78"/>
  <c r="V137" i="78"/>
  <c r="AA136" i="78"/>
  <c r="V136" i="78"/>
  <c r="AA135" i="78"/>
  <c r="V135" i="78"/>
  <c r="AA134" i="78"/>
  <c r="V134" i="78"/>
  <c r="AA133" i="78"/>
  <c r="V133" i="78"/>
  <c r="AA132" i="78"/>
  <c r="V132" i="78"/>
  <c r="AA131" i="78"/>
  <c r="V131" i="78"/>
  <c r="AA130" i="78"/>
  <c r="V130" i="78"/>
  <c r="AA129" i="78"/>
  <c r="V129" i="78"/>
  <c r="AA128" i="78"/>
  <c r="V128" i="78"/>
  <c r="AA127" i="78"/>
  <c r="V127" i="78"/>
  <c r="AA126" i="78"/>
  <c r="V126" i="78"/>
  <c r="AA125" i="78"/>
  <c r="V125" i="78"/>
  <c r="AA124" i="78"/>
  <c r="V124" i="78"/>
  <c r="AA123" i="78"/>
  <c r="V123" i="78"/>
  <c r="AA122" i="78"/>
  <c r="V122" i="78"/>
  <c r="AA121" i="78"/>
  <c r="V121" i="78"/>
  <c r="AA120" i="78"/>
  <c r="V120" i="78"/>
  <c r="AA119" i="78"/>
  <c r="V119" i="78"/>
  <c r="AA118" i="78"/>
  <c r="V118" i="78"/>
  <c r="AA117" i="78"/>
  <c r="V117" i="78"/>
  <c r="AA116" i="78"/>
  <c r="V116" i="78"/>
  <c r="AA115" i="78"/>
  <c r="V115" i="78"/>
  <c r="AA114" i="78"/>
  <c r="V114" i="78"/>
  <c r="AA113" i="78"/>
  <c r="V113" i="78"/>
  <c r="AA112" i="78"/>
  <c r="V112" i="78"/>
  <c r="AA111" i="78"/>
  <c r="V111" i="78"/>
  <c r="AA110" i="78"/>
  <c r="V110" i="78"/>
  <c r="AA109" i="78"/>
  <c r="V109" i="78"/>
  <c r="AA108" i="78"/>
  <c r="V108" i="78"/>
  <c r="AA107" i="78"/>
  <c r="V107" i="78"/>
  <c r="AA106" i="78"/>
  <c r="V106" i="78"/>
  <c r="AA105" i="78"/>
  <c r="V105" i="78"/>
  <c r="AA104" i="78"/>
  <c r="V104" i="78"/>
  <c r="AA103" i="78"/>
  <c r="V103" i="78"/>
  <c r="AA102" i="78"/>
  <c r="V102" i="78"/>
  <c r="AA101" i="78"/>
  <c r="V101" i="78"/>
  <c r="AA100" i="78"/>
  <c r="V100" i="78"/>
  <c r="AA99" i="78"/>
  <c r="V99" i="78"/>
  <c r="AA98" i="78"/>
  <c r="V98" i="78"/>
  <c r="AA97" i="78"/>
  <c r="V97" i="78"/>
  <c r="AA96" i="78"/>
  <c r="V96" i="78"/>
  <c r="AA95" i="78"/>
  <c r="V95" i="78"/>
  <c r="AA94" i="78"/>
  <c r="V94" i="78"/>
  <c r="AA93" i="78"/>
  <c r="V93" i="78"/>
  <c r="AA92" i="78"/>
  <c r="V92" i="78"/>
  <c r="AA91" i="78"/>
  <c r="V91" i="78"/>
  <c r="AA90" i="78"/>
  <c r="V90" i="78"/>
  <c r="AA89" i="78"/>
  <c r="V89" i="78"/>
  <c r="AA88" i="78"/>
  <c r="V88" i="78"/>
  <c r="AA87" i="78"/>
  <c r="V87" i="78"/>
  <c r="AA86" i="78"/>
  <c r="V86" i="78"/>
  <c r="AA85" i="78"/>
  <c r="V85" i="78"/>
  <c r="AA84" i="78"/>
  <c r="V84" i="78"/>
  <c r="AA83" i="78"/>
  <c r="V83" i="78"/>
  <c r="AA82" i="78"/>
  <c r="V82" i="78"/>
  <c r="AA81" i="78"/>
  <c r="V81" i="78"/>
  <c r="AA80" i="78"/>
  <c r="V80" i="78"/>
  <c r="AA79" i="78"/>
  <c r="V79" i="78"/>
  <c r="AA78" i="78"/>
  <c r="V78" i="78"/>
  <c r="AA77" i="78"/>
  <c r="V77" i="78"/>
  <c r="AA76" i="78"/>
  <c r="V76" i="78"/>
  <c r="AA75" i="78"/>
  <c r="V75" i="78"/>
  <c r="AA74" i="78"/>
  <c r="V74" i="78"/>
  <c r="AA73" i="78"/>
  <c r="V73" i="78"/>
  <c r="AA72" i="78"/>
  <c r="V72" i="78"/>
  <c r="AA71" i="78"/>
  <c r="V71" i="78"/>
  <c r="AA70" i="78"/>
  <c r="V70" i="78"/>
  <c r="AA69" i="78"/>
  <c r="V69" i="78"/>
  <c r="AA68" i="78"/>
  <c r="V68" i="78"/>
  <c r="AA67" i="78"/>
  <c r="V67" i="78"/>
  <c r="AA66" i="78"/>
  <c r="V66" i="78"/>
  <c r="AA65" i="78"/>
  <c r="V65" i="78"/>
  <c r="AA64" i="78"/>
  <c r="V64" i="78"/>
  <c r="AA63" i="78"/>
  <c r="V63" i="78"/>
  <c r="AA62" i="78"/>
  <c r="V62" i="78"/>
  <c r="AA61" i="78"/>
  <c r="V61" i="78"/>
  <c r="AA60" i="78"/>
  <c r="V60" i="78"/>
  <c r="AA59" i="78"/>
  <c r="V59" i="78"/>
  <c r="AA58" i="78"/>
  <c r="V58" i="78"/>
  <c r="AA57" i="78"/>
  <c r="V57" i="78"/>
  <c r="AA56" i="78"/>
  <c r="V56" i="78"/>
  <c r="AA55" i="78"/>
  <c r="V55" i="78"/>
  <c r="AA54" i="78"/>
  <c r="V54" i="78"/>
  <c r="AA53" i="78"/>
  <c r="V53" i="78"/>
  <c r="AA52" i="78"/>
  <c r="V52" i="78"/>
  <c r="AA51" i="78"/>
  <c r="V51" i="78"/>
  <c r="AA50" i="78"/>
  <c r="V50" i="78"/>
  <c r="AA49" i="78"/>
  <c r="V49" i="78"/>
  <c r="AA48" i="78"/>
  <c r="V48" i="78"/>
  <c r="AA47" i="78"/>
  <c r="V47" i="78"/>
  <c r="AA46" i="78"/>
  <c r="V46" i="78"/>
  <c r="AA45" i="78"/>
  <c r="V45" i="78"/>
  <c r="AA44" i="78"/>
  <c r="V44" i="78"/>
  <c r="AA43" i="78"/>
  <c r="V43" i="78"/>
  <c r="AA42" i="78"/>
  <c r="V42" i="78"/>
  <c r="AA41" i="78"/>
  <c r="V41" i="78"/>
  <c r="AA40" i="78"/>
  <c r="V40" i="78"/>
  <c r="AA39" i="78"/>
  <c r="V39" i="78"/>
  <c r="AA38" i="78"/>
  <c r="V38" i="78"/>
  <c r="AA37" i="78"/>
  <c r="V37" i="78"/>
  <c r="AA36" i="78"/>
  <c r="V36" i="78"/>
  <c r="AA6" i="78"/>
  <c r="AA7" i="78"/>
  <c r="AA8" i="78"/>
  <c r="AA9" i="78"/>
  <c r="AA10" i="78"/>
  <c r="AA11" i="78"/>
  <c r="AA12" i="78"/>
  <c r="AA13" i="78"/>
  <c r="AA14" i="78"/>
  <c r="AA15" i="78"/>
  <c r="AA16" i="78"/>
  <c r="AA17" i="78"/>
  <c r="AA18" i="78"/>
  <c r="AA19" i="78"/>
  <c r="AA20" i="78"/>
  <c r="AA21" i="78"/>
  <c r="AA22" i="78"/>
  <c r="AA23" i="78"/>
  <c r="AA24" i="78"/>
  <c r="AA25" i="78"/>
  <c r="AA26" i="78"/>
  <c r="AA27" i="78"/>
  <c r="AA28" i="78"/>
  <c r="AA29" i="78"/>
  <c r="AA30" i="78"/>
  <c r="AA31" i="78"/>
  <c r="AA32" i="78"/>
  <c r="AA33" i="78"/>
  <c r="AA34" i="78"/>
  <c r="AA35" i="78"/>
  <c r="AA2" i="78"/>
  <c r="AF35" i="78"/>
  <c r="AG35" i="78"/>
  <c r="AE35" i="78"/>
  <c r="V35" i="78"/>
  <c r="AF34" i="78"/>
  <c r="AG34" i="78"/>
  <c r="AE34" i="78"/>
  <c r="V34" i="78"/>
  <c r="AF33" i="78"/>
  <c r="AG33" i="78"/>
  <c r="V26" i="78"/>
  <c r="AE33" i="78"/>
  <c r="V33" i="78"/>
  <c r="AF32" i="78"/>
  <c r="AG32" i="78"/>
  <c r="AE32" i="78"/>
  <c r="V32" i="78"/>
  <c r="AF31" i="78"/>
  <c r="AG31" i="78"/>
  <c r="AE31" i="78"/>
  <c r="V31" i="78"/>
  <c r="AF30" i="78"/>
  <c r="AG30" i="78"/>
  <c r="AE30" i="78"/>
  <c r="V30" i="78"/>
  <c r="AF29" i="78"/>
  <c r="AG29" i="78"/>
  <c r="V19" i="78"/>
  <c r="AE29" i="78"/>
  <c r="V29" i="78"/>
  <c r="AF28" i="78"/>
  <c r="AG28" i="78"/>
  <c r="AE28" i="78"/>
  <c r="V28" i="78"/>
  <c r="AF27" i="78"/>
  <c r="V11" i="78"/>
  <c r="AG27" i="78"/>
  <c r="AE27" i="78"/>
  <c r="V27" i="78"/>
  <c r="AF26" i="78"/>
  <c r="AG26" i="78"/>
  <c r="AE26" i="78"/>
  <c r="AF25" i="78"/>
  <c r="V13" i="78"/>
  <c r="AG25" i="78"/>
  <c r="AE25" i="78"/>
  <c r="V25" i="78"/>
  <c r="AF24" i="78"/>
  <c r="AG24" i="78"/>
  <c r="AE24" i="78"/>
  <c r="V24" i="78"/>
  <c r="AF23" i="78"/>
  <c r="AG23" i="78"/>
  <c r="V10" i="78"/>
  <c r="AE23" i="78"/>
  <c r="V23" i="78"/>
  <c r="AF22" i="78"/>
  <c r="AG22" i="78"/>
  <c r="AE22" i="78"/>
  <c r="V22" i="78"/>
  <c r="AF21" i="78"/>
  <c r="AG21" i="78"/>
  <c r="AE21" i="78"/>
  <c r="V21" i="78"/>
  <c r="AF20" i="78"/>
  <c r="AG20" i="78"/>
  <c r="AE20" i="78"/>
  <c r="V20" i="78"/>
  <c r="AF19" i="78"/>
  <c r="AG19" i="78"/>
  <c r="AE19" i="78"/>
  <c r="AF18" i="78"/>
  <c r="AG18" i="78"/>
  <c r="AE18" i="78"/>
  <c r="V18" i="78"/>
  <c r="AF17" i="78"/>
  <c r="AG17" i="78"/>
  <c r="AE17" i="78"/>
  <c r="V17" i="78"/>
  <c r="AF16" i="78"/>
  <c r="AG16" i="78"/>
  <c r="AE16" i="78"/>
  <c r="V16" i="78"/>
  <c r="AF15" i="78"/>
  <c r="AG15" i="78"/>
  <c r="AE15" i="78"/>
  <c r="V15" i="78"/>
  <c r="AF14" i="78"/>
  <c r="AG14" i="78"/>
  <c r="AE14" i="78"/>
  <c r="V14" i="78"/>
  <c r="AF13" i="78"/>
  <c r="AG13" i="78"/>
  <c r="AE13" i="78"/>
  <c r="AF12" i="78"/>
  <c r="AG12" i="78"/>
  <c r="AE12" i="78"/>
  <c r="V12" i="78"/>
  <c r="AF11" i="78"/>
  <c r="AG11" i="78"/>
  <c r="AE11" i="78"/>
  <c r="AF10" i="78"/>
  <c r="AG10" i="78"/>
  <c r="AE10" i="78"/>
  <c r="AF9" i="78"/>
  <c r="AG9" i="78"/>
  <c r="AE9" i="78"/>
  <c r="V9" i="78"/>
  <c r="AF8" i="78"/>
  <c r="AG8" i="78"/>
  <c r="AE8" i="78"/>
  <c r="V8" i="78"/>
  <c r="AF7" i="78"/>
  <c r="AG7" i="78"/>
  <c r="AE7" i="78"/>
  <c r="V7" i="78"/>
  <c r="AF6" i="78"/>
  <c r="AG6" i="78"/>
  <c r="AE6" i="78"/>
  <c r="V6" i="78"/>
  <c r="T3" i="78"/>
  <c r="S3" i="78"/>
  <c r="R3" i="78"/>
  <c r="Q3" i="78"/>
  <c r="P3" i="78"/>
  <c r="O3" i="78"/>
  <c r="N3" i="78"/>
  <c r="M3" i="78"/>
  <c r="L3" i="78"/>
  <c r="K3" i="78"/>
  <c r="J3" i="78"/>
  <c r="I3" i="78"/>
  <c r="H3" i="78"/>
  <c r="G3" i="78"/>
  <c r="F3" i="78"/>
  <c r="E3" i="78"/>
  <c r="X197" i="73"/>
  <c r="Y197" i="73"/>
  <c r="W197" i="73"/>
  <c r="Z197" i="73"/>
  <c r="X6" i="73"/>
  <c r="Y6" i="73"/>
  <c r="W6" i="73"/>
  <c r="Z6" i="73"/>
  <c r="X7" i="73"/>
  <c r="Y7" i="73"/>
  <c r="W7" i="73"/>
  <c r="Z7" i="73"/>
  <c r="X8" i="73"/>
  <c r="Y8" i="73"/>
  <c r="W8" i="73"/>
  <c r="Z8" i="73"/>
  <c r="X9" i="73"/>
  <c r="Y9" i="73"/>
  <c r="W9" i="73"/>
  <c r="Z9" i="73"/>
  <c r="X10" i="73"/>
  <c r="Y10" i="73"/>
  <c r="W10" i="73"/>
  <c r="Z10" i="73"/>
  <c r="X11" i="73"/>
  <c r="Y11" i="73"/>
  <c r="W11" i="73"/>
  <c r="Z11" i="73"/>
  <c r="X12" i="73"/>
  <c r="Y12" i="73"/>
  <c r="W12" i="73"/>
  <c r="Z12" i="73"/>
  <c r="X13" i="73"/>
  <c r="Y13" i="73"/>
  <c r="W13" i="73"/>
  <c r="Z13" i="73"/>
  <c r="X14" i="73"/>
  <c r="Y14" i="73"/>
  <c r="W14" i="73"/>
  <c r="Z14" i="73"/>
  <c r="X15" i="73"/>
  <c r="Y15" i="73"/>
  <c r="W15" i="73"/>
  <c r="Z15" i="73"/>
  <c r="X16" i="73"/>
  <c r="Y16" i="73"/>
  <c r="W16" i="73"/>
  <c r="Z16" i="73"/>
  <c r="X17" i="73"/>
  <c r="Y17" i="73"/>
  <c r="W17" i="73"/>
  <c r="Z17" i="73"/>
  <c r="X18" i="73"/>
  <c r="Y18" i="73"/>
  <c r="W18" i="73"/>
  <c r="Z18" i="73"/>
  <c r="X19" i="73"/>
  <c r="Y19" i="73"/>
  <c r="W19" i="73"/>
  <c r="Z19" i="73"/>
  <c r="X20" i="73"/>
  <c r="Y20" i="73"/>
  <c r="W20" i="73"/>
  <c r="Z20" i="73"/>
  <c r="X21" i="73"/>
  <c r="Y21" i="73"/>
  <c r="W21" i="73"/>
  <c r="Z21" i="73"/>
  <c r="X22" i="73"/>
  <c r="Y22" i="73"/>
  <c r="W22" i="73"/>
  <c r="Z22" i="73"/>
  <c r="X23" i="73"/>
  <c r="Y23" i="73"/>
  <c r="W23" i="73"/>
  <c r="Z23" i="73"/>
  <c r="X24" i="73"/>
  <c r="Y24" i="73"/>
  <c r="W24" i="73"/>
  <c r="Z24" i="73"/>
  <c r="X25" i="73"/>
  <c r="Y25" i="73"/>
  <c r="W25" i="73"/>
  <c r="Z25" i="73"/>
  <c r="X26" i="73"/>
  <c r="Y26" i="73"/>
  <c r="W26" i="73"/>
  <c r="Z26" i="73"/>
  <c r="X27" i="73"/>
  <c r="Y27" i="73"/>
  <c r="W27" i="73"/>
  <c r="Z27" i="73"/>
  <c r="X28" i="73"/>
  <c r="Y28" i="73"/>
  <c r="W28" i="73"/>
  <c r="Z28" i="73"/>
  <c r="X29" i="73"/>
  <c r="Y29" i="73"/>
  <c r="W29" i="73"/>
  <c r="Z29" i="73"/>
  <c r="X30" i="73"/>
  <c r="Y30" i="73"/>
  <c r="W30" i="73"/>
  <c r="Z30" i="73"/>
  <c r="X31" i="73"/>
  <c r="Y31" i="73"/>
  <c r="W31" i="73"/>
  <c r="Z31" i="73"/>
  <c r="X32" i="73"/>
  <c r="Y32" i="73"/>
  <c r="W32" i="73"/>
  <c r="Z32" i="73"/>
  <c r="X33" i="73"/>
  <c r="Y33" i="73"/>
  <c r="W33" i="73"/>
  <c r="Z33" i="73"/>
  <c r="X34" i="73"/>
  <c r="Y34" i="73"/>
  <c r="W34" i="73"/>
  <c r="Z34" i="73"/>
  <c r="X35" i="73"/>
  <c r="Y35" i="73"/>
  <c r="W35" i="73"/>
  <c r="Z35" i="73"/>
  <c r="X36" i="73"/>
  <c r="Y36" i="73"/>
  <c r="W36" i="73"/>
  <c r="Z36" i="73"/>
  <c r="X37" i="73"/>
  <c r="Y37" i="73"/>
  <c r="W37" i="73"/>
  <c r="Z37" i="73"/>
  <c r="X38" i="73"/>
  <c r="Y38" i="73"/>
  <c r="W38" i="73"/>
  <c r="Z38" i="73"/>
  <c r="X39" i="73"/>
  <c r="Y39" i="73"/>
  <c r="W39" i="73"/>
  <c r="Z39" i="73"/>
  <c r="X40" i="73"/>
  <c r="Y40" i="73"/>
  <c r="W40" i="73"/>
  <c r="Z40" i="73"/>
  <c r="X41" i="73"/>
  <c r="Y41" i="73"/>
  <c r="W41" i="73"/>
  <c r="Z41" i="73"/>
  <c r="X42" i="73"/>
  <c r="Y42" i="73"/>
  <c r="W42" i="73"/>
  <c r="Z42" i="73"/>
  <c r="X43" i="73"/>
  <c r="Y43" i="73"/>
  <c r="W43" i="73"/>
  <c r="Z43" i="73"/>
  <c r="X44" i="73"/>
  <c r="Y44" i="73"/>
  <c r="W44" i="73"/>
  <c r="Z44" i="73"/>
  <c r="X45" i="73"/>
  <c r="Y45" i="73"/>
  <c r="W45" i="73"/>
  <c r="Z45" i="73"/>
  <c r="X46" i="73"/>
  <c r="Y46" i="73"/>
  <c r="W46" i="73"/>
  <c r="Z46" i="73"/>
  <c r="X47" i="73"/>
  <c r="Y47" i="73"/>
  <c r="W47" i="73"/>
  <c r="Z47" i="73"/>
  <c r="X48" i="73"/>
  <c r="Y48" i="73"/>
  <c r="W48" i="73"/>
  <c r="Z48" i="73"/>
  <c r="X49" i="73"/>
  <c r="Y49" i="73"/>
  <c r="W49" i="73"/>
  <c r="Z49" i="73"/>
  <c r="X50" i="73"/>
  <c r="Y50" i="73"/>
  <c r="W50" i="73"/>
  <c r="Z50" i="73"/>
  <c r="X51" i="73"/>
  <c r="Y51" i="73"/>
  <c r="W51" i="73"/>
  <c r="Z51" i="73"/>
  <c r="X52" i="73"/>
  <c r="Y52" i="73"/>
  <c r="W52" i="73"/>
  <c r="Z52" i="73"/>
  <c r="X53" i="73"/>
  <c r="Y53" i="73"/>
  <c r="Z53" i="73"/>
  <c r="X54" i="73"/>
  <c r="Y54" i="73"/>
  <c r="W54" i="73"/>
  <c r="Z54" i="73"/>
  <c r="X55" i="73"/>
  <c r="Y55" i="73"/>
  <c r="W55" i="73"/>
  <c r="Z55" i="73"/>
  <c r="X56" i="73"/>
  <c r="Y56" i="73"/>
  <c r="W56" i="73"/>
  <c r="Z56" i="73"/>
  <c r="X57" i="73"/>
  <c r="Y57" i="73"/>
  <c r="W57" i="73"/>
  <c r="Z57" i="73"/>
  <c r="X58" i="73"/>
  <c r="Y58" i="73"/>
  <c r="W58" i="73"/>
  <c r="Z58" i="73"/>
  <c r="X59" i="73"/>
  <c r="Y59" i="73"/>
  <c r="W59" i="73"/>
  <c r="Z59" i="73"/>
  <c r="X60" i="73"/>
  <c r="Y60" i="73"/>
  <c r="W60" i="73"/>
  <c r="Z60" i="73"/>
  <c r="X61" i="73"/>
  <c r="Y61" i="73"/>
  <c r="W61" i="73"/>
  <c r="Z61" i="73"/>
  <c r="X62" i="73"/>
  <c r="Y62" i="73"/>
  <c r="W62" i="73"/>
  <c r="Z62" i="73"/>
  <c r="X63" i="73"/>
  <c r="Y63" i="73"/>
  <c r="W63" i="73"/>
  <c r="Z63" i="73"/>
  <c r="X64" i="73"/>
  <c r="Y64" i="73"/>
  <c r="W64" i="73"/>
  <c r="Z64" i="73"/>
  <c r="X65" i="73"/>
  <c r="Y65" i="73"/>
  <c r="W65" i="73"/>
  <c r="Z65" i="73"/>
  <c r="X66" i="73"/>
  <c r="Y66" i="73"/>
  <c r="W66" i="73"/>
  <c r="Z66" i="73"/>
  <c r="X67" i="73"/>
  <c r="Y67" i="73"/>
  <c r="W67" i="73"/>
  <c r="Z67" i="73"/>
  <c r="X68" i="73"/>
  <c r="Y68" i="73"/>
  <c r="W68" i="73"/>
  <c r="Z68" i="73"/>
  <c r="X69" i="73"/>
  <c r="Y69" i="73"/>
  <c r="W69" i="73"/>
  <c r="Z69" i="73"/>
  <c r="X70" i="73"/>
  <c r="Y70" i="73"/>
  <c r="W70" i="73"/>
  <c r="Z70" i="73"/>
  <c r="X71" i="73"/>
  <c r="Y71" i="73"/>
  <c r="W71" i="73"/>
  <c r="Z71" i="73"/>
  <c r="X72" i="73"/>
  <c r="Y72" i="73"/>
  <c r="W72" i="73"/>
  <c r="Z72" i="73"/>
  <c r="X73" i="73"/>
  <c r="Y73" i="73"/>
  <c r="W73" i="73"/>
  <c r="Z73" i="73"/>
  <c r="X74" i="73"/>
  <c r="Y74" i="73"/>
  <c r="W74" i="73"/>
  <c r="Z74" i="73"/>
  <c r="X75" i="73"/>
  <c r="Y75" i="73"/>
  <c r="W75" i="73"/>
  <c r="Z75" i="73"/>
  <c r="X76" i="73"/>
  <c r="Y76" i="73"/>
  <c r="W76" i="73"/>
  <c r="Z76" i="73"/>
  <c r="X77" i="73"/>
  <c r="Y77" i="73"/>
  <c r="W77" i="73"/>
  <c r="Z77" i="73"/>
  <c r="X78" i="73"/>
  <c r="Y78" i="73"/>
  <c r="W78" i="73"/>
  <c r="Z78" i="73"/>
  <c r="X79" i="73"/>
  <c r="Y79" i="73"/>
  <c r="W79" i="73"/>
  <c r="Z79" i="73"/>
  <c r="X80" i="73"/>
  <c r="Y80" i="73"/>
  <c r="W80" i="73"/>
  <c r="Z80" i="73"/>
  <c r="X81" i="73"/>
  <c r="Y81" i="73"/>
  <c r="W81" i="73"/>
  <c r="Z81" i="73"/>
  <c r="X82" i="73"/>
  <c r="Y82" i="73"/>
  <c r="W82" i="73"/>
  <c r="Z82" i="73"/>
  <c r="X83" i="73"/>
  <c r="Y83" i="73"/>
  <c r="W83" i="73"/>
  <c r="Z83" i="73"/>
  <c r="X84" i="73"/>
  <c r="Y84" i="73"/>
  <c r="Z84" i="73"/>
  <c r="X85" i="73"/>
  <c r="Y85" i="73"/>
  <c r="W85" i="73"/>
  <c r="Z85" i="73"/>
  <c r="X86" i="73"/>
  <c r="Y86" i="73"/>
  <c r="W86" i="73"/>
  <c r="Z86" i="73"/>
  <c r="X87" i="73"/>
  <c r="Y87" i="73"/>
  <c r="W87" i="73"/>
  <c r="Z87" i="73"/>
  <c r="X88" i="73"/>
  <c r="Y88" i="73"/>
  <c r="W88" i="73"/>
  <c r="Z88" i="73"/>
  <c r="X89" i="73"/>
  <c r="Y89" i="73"/>
  <c r="W89" i="73"/>
  <c r="Z89" i="73"/>
  <c r="X90" i="73"/>
  <c r="Y90" i="73"/>
  <c r="W90" i="73"/>
  <c r="Z90" i="73"/>
  <c r="X91" i="73"/>
  <c r="Y91" i="73"/>
  <c r="W91" i="73"/>
  <c r="Z91" i="73"/>
  <c r="X92" i="73"/>
  <c r="Y92" i="73"/>
  <c r="W92" i="73"/>
  <c r="Z92" i="73"/>
  <c r="X93" i="73"/>
  <c r="Y93" i="73"/>
  <c r="Z93" i="73"/>
  <c r="X94" i="73"/>
  <c r="Y94" i="73"/>
  <c r="Z94" i="73"/>
  <c r="X95" i="73"/>
  <c r="Y95" i="73"/>
  <c r="W95" i="73"/>
  <c r="Z95" i="73"/>
  <c r="X96" i="73"/>
  <c r="Y96" i="73"/>
  <c r="W96" i="73"/>
  <c r="Z96" i="73"/>
  <c r="X97" i="73"/>
  <c r="Y97" i="73"/>
  <c r="W97" i="73"/>
  <c r="Z97" i="73"/>
  <c r="X98" i="73"/>
  <c r="Y98" i="73"/>
  <c r="W98" i="73"/>
  <c r="Z98" i="73"/>
  <c r="X99" i="73"/>
  <c r="Y99" i="73"/>
  <c r="W99" i="73"/>
  <c r="Z99" i="73"/>
  <c r="X100" i="73"/>
  <c r="Y100" i="73"/>
  <c r="W100" i="73"/>
  <c r="Z100" i="73"/>
  <c r="X101" i="73"/>
  <c r="Y101" i="73"/>
  <c r="W101" i="73"/>
  <c r="Z101" i="73"/>
  <c r="X102" i="73"/>
  <c r="Y102" i="73"/>
  <c r="W102" i="73"/>
  <c r="Z102" i="73"/>
  <c r="X103" i="73"/>
  <c r="Y103" i="73"/>
  <c r="W103" i="73"/>
  <c r="Z103" i="73"/>
  <c r="X104" i="73"/>
  <c r="Y104" i="73"/>
  <c r="W104" i="73"/>
  <c r="Z104" i="73"/>
  <c r="X105" i="73"/>
  <c r="Y105" i="73"/>
  <c r="W105" i="73"/>
  <c r="Z105" i="73"/>
  <c r="X106" i="73"/>
  <c r="Y106" i="73"/>
  <c r="W106" i="73"/>
  <c r="Z106" i="73"/>
  <c r="X107" i="73"/>
  <c r="Y107" i="73"/>
  <c r="W107" i="73"/>
  <c r="Z107" i="73"/>
  <c r="X108" i="73"/>
  <c r="Y108" i="73"/>
  <c r="W108" i="73"/>
  <c r="Z108" i="73"/>
  <c r="X109" i="73"/>
  <c r="Y109" i="73"/>
  <c r="W109" i="73"/>
  <c r="Z109" i="73"/>
  <c r="X110" i="73"/>
  <c r="Y110" i="73"/>
  <c r="W110" i="73"/>
  <c r="Z110" i="73"/>
  <c r="X111" i="73"/>
  <c r="Y111" i="73"/>
  <c r="W111" i="73"/>
  <c r="Z111" i="73"/>
  <c r="X112" i="73"/>
  <c r="Y112" i="73"/>
  <c r="W112" i="73"/>
  <c r="Z112" i="73"/>
  <c r="X113" i="73"/>
  <c r="Y113" i="73"/>
  <c r="W113" i="73"/>
  <c r="Z113" i="73"/>
  <c r="X114" i="73"/>
  <c r="Y114" i="73"/>
  <c r="W114" i="73"/>
  <c r="Z114" i="73"/>
  <c r="X115" i="73"/>
  <c r="Y115" i="73"/>
  <c r="W115" i="73"/>
  <c r="Z115" i="73"/>
  <c r="X116" i="73"/>
  <c r="Y116" i="73"/>
  <c r="W116" i="73"/>
  <c r="Z116" i="73"/>
  <c r="X117" i="73"/>
  <c r="Y117" i="73"/>
  <c r="W117" i="73"/>
  <c r="Z117" i="73"/>
  <c r="X118" i="73"/>
  <c r="Y118" i="73"/>
  <c r="W118" i="73"/>
  <c r="Z118" i="73"/>
  <c r="X119" i="73"/>
  <c r="Y119" i="73"/>
  <c r="W119" i="73"/>
  <c r="Z119" i="73"/>
  <c r="X120" i="73"/>
  <c r="Y120" i="73"/>
  <c r="W120" i="73"/>
  <c r="Z120" i="73"/>
  <c r="X121" i="73"/>
  <c r="Y121" i="73"/>
  <c r="W121" i="73"/>
  <c r="Z121" i="73"/>
  <c r="X122" i="73"/>
  <c r="Y122" i="73"/>
  <c r="W122" i="73"/>
  <c r="Z122" i="73"/>
  <c r="X123" i="73"/>
  <c r="Y123" i="73"/>
  <c r="W123" i="73"/>
  <c r="Z123" i="73"/>
  <c r="X124" i="73"/>
  <c r="Y124" i="73"/>
  <c r="W124" i="73"/>
  <c r="Z124" i="73"/>
  <c r="X125" i="73"/>
  <c r="Y125" i="73"/>
  <c r="W125" i="73"/>
  <c r="Z125" i="73"/>
  <c r="X126" i="73"/>
  <c r="Y126" i="73"/>
  <c r="W126" i="73"/>
  <c r="Z126" i="73"/>
  <c r="X127" i="73"/>
  <c r="Y127" i="73"/>
  <c r="Z127" i="73"/>
  <c r="X128" i="73"/>
  <c r="Y128" i="73"/>
  <c r="W128" i="73"/>
  <c r="Z128" i="73"/>
  <c r="X129" i="73"/>
  <c r="Y129" i="73"/>
  <c r="W129" i="73"/>
  <c r="Z129" i="73"/>
  <c r="X130" i="73"/>
  <c r="Y130" i="73"/>
  <c r="W130" i="73"/>
  <c r="Z130" i="73"/>
  <c r="X131" i="73"/>
  <c r="Y131" i="73"/>
  <c r="W131" i="73"/>
  <c r="Z131" i="73"/>
  <c r="X132" i="73"/>
  <c r="Y132" i="73"/>
  <c r="W132" i="73"/>
  <c r="Z132" i="73"/>
  <c r="X133" i="73"/>
  <c r="Y133" i="73"/>
  <c r="W133" i="73"/>
  <c r="Z133" i="73"/>
  <c r="X134" i="73"/>
  <c r="Y134" i="73"/>
  <c r="W134" i="73"/>
  <c r="Z134" i="73"/>
  <c r="X135" i="73"/>
  <c r="Y135" i="73"/>
  <c r="W135" i="73"/>
  <c r="Z135" i="73"/>
  <c r="X136" i="73"/>
  <c r="Y136" i="73"/>
  <c r="W136" i="73"/>
  <c r="Z136" i="73"/>
  <c r="X137" i="73"/>
  <c r="Y137" i="73"/>
  <c r="Z137" i="73"/>
  <c r="X138" i="73"/>
  <c r="Y138" i="73"/>
  <c r="W138" i="73"/>
  <c r="Z138" i="73"/>
  <c r="X139" i="73"/>
  <c r="Y139" i="73"/>
  <c r="W139" i="73"/>
  <c r="Z139" i="73"/>
  <c r="X140" i="73"/>
  <c r="Y140" i="73"/>
  <c r="W140" i="73"/>
  <c r="Z140" i="73"/>
  <c r="X141" i="73"/>
  <c r="Y141" i="73"/>
  <c r="W141" i="73"/>
  <c r="Z141" i="73"/>
  <c r="X142" i="73"/>
  <c r="Y142" i="73"/>
  <c r="W142" i="73"/>
  <c r="Z142" i="73"/>
  <c r="X143" i="73"/>
  <c r="Y143" i="73"/>
  <c r="W143" i="73"/>
  <c r="Z143" i="73"/>
  <c r="X144" i="73"/>
  <c r="Y144" i="73"/>
  <c r="W144" i="73"/>
  <c r="Z144" i="73"/>
  <c r="X145" i="73"/>
  <c r="Y145" i="73"/>
  <c r="W145" i="73"/>
  <c r="Z145" i="73"/>
  <c r="X146" i="73"/>
  <c r="Y146" i="73"/>
  <c r="W146" i="73"/>
  <c r="Z146" i="73"/>
  <c r="X147" i="73"/>
  <c r="Y147" i="73"/>
  <c r="W147" i="73"/>
  <c r="Z147" i="73"/>
  <c r="X148" i="73"/>
  <c r="Y148" i="73"/>
  <c r="W148" i="73"/>
  <c r="Z148" i="73"/>
  <c r="X149" i="73"/>
  <c r="Y149" i="73"/>
  <c r="Z149" i="73"/>
  <c r="X150" i="73"/>
  <c r="Y150" i="73"/>
  <c r="W150" i="73"/>
  <c r="Z150" i="73"/>
  <c r="X151" i="73"/>
  <c r="Y151" i="73"/>
  <c r="W151" i="73"/>
  <c r="Z151" i="73"/>
  <c r="X152" i="73"/>
  <c r="Y152" i="73"/>
  <c r="W152" i="73"/>
  <c r="Z152" i="73"/>
  <c r="X153" i="73"/>
  <c r="Y153" i="73"/>
  <c r="W153" i="73"/>
  <c r="Z153" i="73"/>
  <c r="X154" i="73"/>
  <c r="Y154" i="73"/>
  <c r="W154" i="73"/>
  <c r="Z154" i="73"/>
  <c r="X155" i="73"/>
  <c r="Y155" i="73"/>
  <c r="W155" i="73"/>
  <c r="Z155" i="73"/>
  <c r="X156" i="73"/>
  <c r="Y156" i="73"/>
  <c r="W156" i="73"/>
  <c r="Z156" i="73"/>
  <c r="X157" i="73"/>
  <c r="Y157" i="73"/>
  <c r="W157" i="73"/>
  <c r="Z157" i="73"/>
  <c r="X158" i="73"/>
  <c r="Y158" i="73"/>
  <c r="W158" i="73"/>
  <c r="Z158" i="73"/>
  <c r="X159" i="73"/>
  <c r="Y159" i="73"/>
  <c r="W159" i="73"/>
  <c r="Z159" i="73"/>
  <c r="X160" i="73"/>
  <c r="Y160" i="73"/>
  <c r="W160" i="73"/>
  <c r="Z160" i="73"/>
  <c r="X161" i="73"/>
  <c r="Y161" i="73"/>
  <c r="W161" i="73"/>
  <c r="Z161" i="73"/>
  <c r="X162" i="73"/>
  <c r="Y162" i="73"/>
  <c r="W162" i="73"/>
  <c r="Z162" i="73"/>
  <c r="X163" i="73"/>
  <c r="Y163" i="73"/>
  <c r="W163" i="73"/>
  <c r="Z163" i="73"/>
  <c r="X164" i="73"/>
  <c r="Y164" i="73"/>
  <c r="W164" i="73"/>
  <c r="Z164" i="73"/>
  <c r="X165" i="73"/>
  <c r="Y165" i="73"/>
  <c r="W165" i="73"/>
  <c r="Z165" i="73"/>
  <c r="X166" i="73"/>
  <c r="Y166" i="73"/>
  <c r="W166" i="73"/>
  <c r="Z166" i="73"/>
  <c r="X167" i="73"/>
  <c r="Y167" i="73"/>
  <c r="W167" i="73"/>
  <c r="Z167" i="73"/>
  <c r="X168" i="73"/>
  <c r="Y168" i="73"/>
  <c r="W168" i="73"/>
  <c r="Z168" i="73"/>
  <c r="X169" i="73"/>
  <c r="Y169" i="73"/>
  <c r="W169" i="73"/>
  <c r="Z169" i="73"/>
  <c r="X170" i="73"/>
  <c r="Y170" i="73"/>
  <c r="W170" i="73"/>
  <c r="Z170" i="73"/>
  <c r="X171" i="73"/>
  <c r="Y171" i="73"/>
  <c r="W171" i="73"/>
  <c r="Z171" i="73"/>
  <c r="X172" i="73"/>
  <c r="Y172" i="73"/>
  <c r="W172" i="73"/>
  <c r="Z172" i="73"/>
  <c r="X173" i="73"/>
  <c r="Y173" i="73"/>
  <c r="W173" i="73"/>
  <c r="Z173" i="73"/>
  <c r="X174" i="73"/>
  <c r="Y174" i="73"/>
  <c r="W174" i="73"/>
  <c r="Z174" i="73"/>
  <c r="X175" i="73"/>
  <c r="Y175" i="73"/>
  <c r="W175" i="73"/>
  <c r="Z175" i="73"/>
  <c r="X176" i="73"/>
  <c r="Y176" i="73"/>
  <c r="Z176" i="73"/>
  <c r="X177" i="73"/>
  <c r="Y177" i="73"/>
  <c r="W177" i="73"/>
  <c r="Z177" i="73"/>
  <c r="X178" i="73"/>
  <c r="Y178" i="73"/>
  <c r="W178" i="73"/>
  <c r="Z178" i="73"/>
  <c r="X179" i="73"/>
  <c r="Y179" i="73"/>
  <c r="W179" i="73"/>
  <c r="Z179" i="73"/>
  <c r="X180" i="73"/>
  <c r="Y180" i="73"/>
  <c r="W180" i="73"/>
  <c r="Z180" i="73"/>
  <c r="X181" i="73"/>
  <c r="Y181" i="73"/>
  <c r="W181" i="73"/>
  <c r="Z181" i="73"/>
  <c r="X182" i="73"/>
  <c r="Y182" i="73"/>
  <c r="W182" i="73"/>
  <c r="Z182" i="73"/>
  <c r="X183" i="73"/>
  <c r="Y183" i="73"/>
  <c r="W183" i="73"/>
  <c r="Z183" i="73"/>
  <c r="X184" i="73"/>
  <c r="Y184" i="73"/>
  <c r="Z184" i="73"/>
  <c r="X185" i="73"/>
  <c r="Y185" i="73"/>
  <c r="W185" i="73"/>
  <c r="Z185" i="73"/>
  <c r="X186" i="73"/>
  <c r="Y186" i="73"/>
  <c r="W186" i="73"/>
  <c r="Z186" i="73"/>
  <c r="X187" i="73"/>
  <c r="Y187" i="73"/>
  <c r="W187" i="73"/>
  <c r="Z187" i="73"/>
  <c r="X188" i="73"/>
  <c r="Y188" i="73"/>
  <c r="W188" i="73"/>
  <c r="Z188" i="73"/>
  <c r="X189" i="73"/>
  <c r="Y189" i="73"/>
  <c r="W189" i="73"/>
  <c r="Z189" i="73"/>
  <c r="X190" i="73"/>
  <c r="Y190" i="73"/>
  <c r="W190" i="73"/>
  <c r="Z190" i="73"/>
  <c r="X191" i="73"/>
  <c r="Y191" i="73"/>
  <c r="W191" i="73"/>
  <c r="Z191" i="73"/>
  <c r="X192" i="73"/>
  <c r="Y192" i="73"/>
  <c r="W192" i="73"/>
  <c r="Z192" i="73"/>
  <c r="X193" i="73"/>
  <c r="Y193" i="73"/>
  <c r="W193" i="73"/>
  <c r="Z193" i="73"/>
  <c r="X194" i="73"/>
  <c r="Y194" i="73"/>
  <c r="W194" i="73"/>
  <c r="Z194" i="73"/>
  <c r="X195" i="73"/>
  <c r="Y195" i="73"/>
  <c r="W195" i="73"/>
  <c r="Z195" i="73"/>
  <c r="X196" i="73"/>
  <c r="Y196" i="73"/>
  <c r="W196" i="73"/>
  <c r="Z196" i="73"/>
  <c r="AA197" i="73"/>
  <c r="V197" i="73"/>
  <c r="AA196" i="73"/>
  <c r="V196" i="73"/>
  <c r="AA195" i="73"/>
  <c r="V195" i="73"/>
  <c r="AA194" i="73"/>
  <c r="V194" i="73"/>
  <c r="AA193" i="73"/>
  <c r="V193" i="73"/>
  <c r="AA192" i="73"/>
  <c r="V192" i="73"/>
  <c r="AA191" i="73"/>
  <c r="V191" i="73"/>
  <c r="AA190" i="73"/>
  <c r="V190" i="73"/>
  <c r="AA189" i="73"/>
  <c r="V189" i="73"/>
  <c r="AA188" i="73"/>
  <c r="V188" i="73"/>
  <c r="AA187" i="73"/>
  <c r="V187" i="73"/>
  <c r="AA186" i="73"/>
  <c r="V186" i="73"/>
  <c r="AA185" i="73"/>
  <c r="V185" i="73"/>
  <c r="AA184" i="73"/>
  <c r="W184" i="73"/>
  <c r="V184" i="73"/>
  <c r="AA183" i="73"/>
  <c r="V183" i="73"/>
  <c r="AA182" i="73"/>
  <c r="V182" i="73"/>
  <c r="AA181" i="73"/>
  <c r="V181" i="73"/>
  <c r="AA180" i="73"/>
  <c r="V180" i="73"/>
  <c r="AA179" i="73"/>
  <c r="V179" i="73"/>
  <c r="AA178" i="73"/>
  <c r="V178" i="73"/>
  <c r="AA177" i="73"/>
  <c r="V177" i="73"/>
  <c r="AA176" i="73"/>
  <c r="W176" i="73"/>
  <c r="V176" i="73"/>
  <c r="AA175" i="73"/>
  <c r="V175" i="73"/>
  <c r="AA174" i="73"/>
  <c r="V174" i="73"/>
  <c r="AA173" i="73"/>
  <c r="V173" i="73"/>
  <c r="AA172" i="73"/>
  <c r="V172" i="73"/>
  <c r="AA171" i="73"/>
  <c r="V171" i="73"/>
  <c r="AA170" i="73"/>
  <c r="V170" i="73"/>
  <c r="AA169" i="73"/>
  <c r="V169" i="73"/>
  <c r="AA168" i="73"/>
  <c r="V168" i="73"/>
  <c r="AA167" i="73"/>
  <c r="V167" i="73"/>
  <c r="AA166" i="73"/>
  <c r="V166" i="73"/>
  <c r="AA165" i="73"/>
  <c r="V165" i="73"/>
  <c r="AA164" i="73"/>
  <c r="V164" i="73"/>
  <c r="AA163" i="73"/>
  <c r="V163" i="73"/>
  <c r="AA162" i="73"/>
  <c r="V162" i="73"/>
  <c r="AA161" i="73"/>
  <c r="V161" i="73"/>
  <c r="AA160" i="73"/>
  <c r="V160" i="73"/>
  <c r="AA159" i="73"/>
  <c r="V159" i="73"/>
  <c r="AA158" i="73"/>
  <c r="V158" i="73"/>
  <c r="AA157" i="73"/>
  <c r="V157" i="73"/>
  <c r="AA156" i="73"/>
  <c r="V156" i="73"/>
  <c r="AA155" i="73"/>
  <c r="V155" i="73"/>
  <c r="AA154" i="73"/>
  <c r="V154" i="73"/>
  <c r="AA153" i="73"/>
  <c r="V153" i="73"/>
  <c r="AA152" i="73"/>
  <c r="V152" i="73"/>
  <c r="AA151" i="73"/>
  <c r="V151" i="73"/>
  <c r="AA150" i="73"/>
  <c r="V150" i="73"/>
  <c r="AA149" i="73"/>
  <c r="W149" i="73"/>
  <c r="V149" i="73"/>
  <c r="AA148" i="73"/>
  <c r="V148" i="73"/>
  <c r="AA147" i="73"/>
  <c r="V147" i="73"/>
  <c r="AA146" i="73"/>
  <c r="V146" i="73"/>
  <c r="AA145" i="73"/>
  <c r="V145" i="73"/>
  <c r="AA144" i="73"/>
  <c r="V144" i="73"/>
  <c r="AA143" i="73"/>
  <c r="V143" i="73"/>
  <c r="AA142" i="73"/>
  <c r="V142" i="73"/>
  <c r="AA141" i="73"/>
  <c r="V141" i="73"/>
  <c r="AA140" i="73"/>
  <c r="V140" i="73"/>
  <c r="AA139" i="73"/>
  <c r="V139" i="73"/>
  <c r="AA138" i="73"/>
  <c r="V138" i="73"/>
  <c r="AA137" i="73"/>
  <c r="W137" i="73"/>
  <c r="V137" i="73"/>
  <c r="AA136" i="73"/>
  <c r="V136" i="73"/>
  <c r="AA135" i="73"/>
  <c r="V135" i="73"/>
  <c r="AA134" i="73"/>
  <c r="V134" i="73"/>
  <c r="AA133" i="73"/>
  <c r="V133" i="73"/>
  <c r="AA132" i="73"/>
  <c r="V132" i="73"/>
  <c r="AA131" i="73"/>
  <c r="V131" i="73"/>
  <c r="AA130" i="73"/>
  <c r="V130" i="73"/>
  <c r="AA129" i="73"/>
  <c r="V129" i="73"/>
  <c r="AA128" i="73"/>
  <c r="V128" i="73"/>
  <c r="AA127" i="73"/>
  <c r="W127" i="73"/>
  <c r="V127" i="73"/>
  <c r="AA126" i="73"/>
  <c r="V126" i="73"/>
  <c r="AA125" i="73"/>
  <c r="V125" i="73"/>
  <c r="AA124" i="73"/>
  <c r="V124" i="73"/>
  <c r="AA123" i="73"/>
  <c r="V123" i="73"/>
  <c r="AA122" i="73"/>
  <c r="V122" i="73"/>
  <c r="AA121" i="73"/>
  <c r="V121" i="73"/>
  <c r="AA120" i="73"/>
  <c r="V120" i="73"/>
  <c r="AA119" i="73"/>
  <c r="V119" i="73"/>
  <c r="AA118" i="73"/>
  <c r="V118" i="73"/>
  <c r="AA117" i="73"/>
  <c r="V117" i="73"/>
  <c r="AA116" i="73"/>
  <c r="V116" i="73"/>
  <c r="AA115" i="73"/>
  <c r="V115" i="73"/>
  <c r="AA114" i="73"/>
  <c r="V114" i="73"/>
  <c r="AA113" i="73"/>
  <c r="V113" i="73"/>
  <c r="AA112" i="73"/>
  <c r="V112" i="73"/>
  <c r="AA111" i="73"/>
  <c r="V111" i="73"/>
  <c r="AA110" i="73"/>
  <c r="V110" i="73"/>
  <c r="AA109" i="73"/>
  <c r="V109" i="73"/>
  <c r="AA108" i="73"/>
  <c r="V108" i="73"/>
  <c r="AA107" i="73"/>
  <c r="V107" i="73"/>
  <c r="AA106" i="73"/>
  <c r="V106" i="73"/>
  <c r="AA105" i="73"/>
  <c r="V105" i="73"/>
  <c r="AA104" i="73"/>
  <c r="V104" i="73"/>
  <c r="AA103" i="73"/>
  <c r="V103" i="73"/>
  <c r="AA102" i="73"/>
  <c r="V102" i="73"/>
  <c r="AA101" i="73"/>
  <c r="V101" i="73"/>
  <c r="AA100" i="73"/>
  <c r="V100" i="73"/>
  <c r="AA99" i="73"/>
  <c r="V99" i="73"/>
  <c r="AA98" i="73"/>
  <c r="V98" i="73"/>
  <c r="AA97" i="73"/>
  <c r="V97" i="73"/>
  <c r="AA96" i="73"/>
  <c r="V96" i="73"/>
  <c r="AA95" i="73"/>
  <c r="V95" i="73"/>
  <c r="AA94" i="73"/>
  <c r="W94" i="73"/>
  <c r="V94" i="73"/>
  <c r="AA93" i="73"/>
  <c r="W93" i="73"/>
  <c r="V93" i="73"/>
  <c r="AA92" i="73"/>
  <c r="V92" i="73"/>
  <c r="AA91" i="73"/>
  <c r="V91" i="73"/>
  <c r="AA90" i="73"/>
  <c r="V90" i="73"/>
  <c r="AA89" i="73"/>
  <c r="V89" i="73"/>
  <c r="AA88" i="73"/>
  <c r="V88" i="73"/>
  <c r="AA87" i="73"/>
  <c r="V87" i="73"/>
  <c r="AA86" i="73"/>
  <c r="V86" i="73"/>
  <c r="AA85" i="73"/>
  <c r="V85" i="73"/>
  <c r="AA84" i="73"/>
  <c r="W84" i="73"/>
  <c r="V84" i="73"/>
  <c r="AA83" i="73"/>
  <c r="V83" i="73"/>
  <c r="AA82" i="73"/>
  <c r="V82" i="73"/>
  <c r="AA81" i="73"/>
  <c r="V81" i="73"/>
  <c r="AA80" i="73"/>
  <c r="V80" i="73"/>
  <c r="AA79" i="73"/>
  <c r="V79" i="73"/>
  <c r="AA78" i="73"/>
  <c r="V78" i="73"/>
  <c r="AA77" i="73"/>
  <c r="V77" i="73"/>
  <c r="AA76" i="73"/>
  <c r="V76" i="73"/>
  <c r="AA75" i="73"/>
  <c r="V75" i="73"/>
  <c r="AA74" i="73"/>
  <c r="V74" i="73"/>
  <c r="AA73" i="73"/>
  <c r="V73" i="73"/>
  <c r="AA72" i="73"/>
  <c r="V72" i="73"/>
  <c r="AA71" i="73"/>
  <c r="V71" i="73"/>
  <c r="AA70" i="73"/>
  <c r="V70" i="73"/>
  <c r="AA69" i="73"/>
  <c r="V69" i="73"/>
  <c r="AA68" i="73"/>
  <c r="V68" i="73"/>
  <c r="AA67" i="73"/>
  <c r="V67" i="73"/>
  <c r="AA66" i="73"/>
  <c r="V66" i="73"/>
  <c r="AA65" i="73"/>
  <c r="V65" i="73"/>
  <c r="AA64" i="73"/>
  <c r="V64" i="73"/>
  <c r="AA63" i="73"/>
  <c r="V63" i="73"/>
  <c r="AA62" i="73"/>
  <c r="V62" i="73"/>
  <c r="AA61" i="73"/>
  <c r="V61" i="73"/>
  <c r="AA60" i="73"/>
  <c r="V60" i="73"/>
  <c r="AA59" i="73"/>
  <c r="V59" i="73"/>
  <c r="AA58" i="73"/>
  <c r="V58" i="73"/>
  <c r="AA57" i="73"/>
  <c r="V57" i="73"/>
  <c r="AA56" i="73"/>
  <c r="V56" i="73"/>
  <c r="AA55" i="73"/>
  <c r="V55" i="73"/>
  <c r="AA54" i="73"/>
  <c r="V54" i="73"/>
  <c r="AA53" i="73"/>
  <c r="W53" i="73"/>
  <c r="V53" i="73"/>
  <c r="AA52" i="73"/>
  <c r="V52" i="73"/>
  <c r="AA51" i="73"/>
  <c r="V51" i="73"/>
  <c r="AA50" i="73"/>
  <c r="V50" i="73"/>
  <c r="AA49" i="73"/>
  <c r="V49" i="73"/>
  <c r="AA48" i="73"/>
  <c r="V48" i="73"/>
  <c r="AA47" i="73"/>
  <c r="V47" i="73"/>
  <c r="AA46" i="73"/>
  <c r="V46" i="73"/>
  <c r="AA45" i="73"/>
  <c r="V45" i="73"/>
  <c r="AA44" i="73"/>
  <c r="V44" i="73"/>
  <c r="AA43" i="73"/>
  <c r="V43" i="73"/>
  <c r="AA42" i="73"/>
  <c r="V42" i="73"/>
  <c r="AA41" i="73"/>
  <c r="V41" i="73"/>
  <c r="AA40" i="73"/>
  <c r="V40" i="73"/>
  <c r="AA39" i="73"/>
  <c r="V39" i="73"/>
  <c r="AA38" i="73"/>
  <c r="V38" i="73"/>
  <c r="AA37" i="73"/>
  <c r="V37" i="73"/>
  <c r="AA36" i="73"/>
  <c r="V36" i="73"/>
  <c r="AA6" i="73"/>
  <c r="AA7" i="73"/>
  <c r="AA8" i="73"/>
  <c r="AA9" i="73"/>
  <c r="AA10" i="73"/>
  <c r="AA11" i="73"/>
  <c r="AA12" i="73"/>
  <c r="AA13" i="73"/>
  <c r="AA14" i="73"/>
  <c r="AA15" i="73"/>
  <c r="AA16" i="73"/>
  <c r="AA17" i="73"/>
  <c r="AA18" i="73"/>
  <c r="AA19" i="73"/>
  <c r="AA20" i="73"/>
  <c r="AA21" i="73"/>
  <c r="AA22" i="73"/>
  <c r="AA23" i="73"/>
  <c r="AA24" i="73"/>
  <c r="AA25" i="73"/>
  <c r="AA26" i="73"/>
  <c r="AA27" i="73"/>
  <c r="AA28" i="73"/>
  <c r="AA29" i="73"/>
  <c r="AA30" i="73"/>
  <c r="AA31" i="73"/>
  <c r="AA32" i="73"/>
  <c r="AA33" i="73"/>
  <c r="AA34" i="73"/>
  <c r="AA35" i="73"/>
  <c r="AA2" i="73"/>
  <c r="AF35" i="73"/>
  <c r="AG35" i="73"/>
  <c r="AE35" i="73"/>
  <c r="V35" i="73"/>
  <c r="AF34" i="73"/>
  <c r="AG34" i="73"/>
  <c r="AE34" i="73"/>
  <c r="V34" i="73"/>
  <c r="AF33" i="73"/>
  <c r="AG33" i="73"/>
  <c r="V26" i="73"/>
  <c r="AE33" i="73"/>
  <c r="V33" i="73"/>
  <c r="AF32" i="73"/>
  <c r="AG32" i="73"/>
  <c r="AE32" i="73"/>
  <c r="V32" i="73"/>
  <c r="AF31" i="73"/>
  <c r="AG31" i="73"/>
  <c r="AE31" i="73"/>
  <c r="V31" i="73"/>
  <c r="AF30" i="73"/>
  <c r="AG30" i="73"/>
  <c r="AE30" i="73"/>
  <c r="V30" i="73"/>
  <c r="AF29" i="73"/>
  <c r="AG29" i="73"/>
  <c r="V19" i="73"/>
  <c r="AE29" i="73"/>
  <c r="V29" i="73"/>
  <c r="AF28" i="73"/>
  <c r="AG28" i="73"/>
  <c r="AE28" i="73"/>
  <c r="V28" i="73"/>
  <c r="AF27" i="73"/>
  <c r="V11" i="73"/>
  <c r="AG27" i="73"/>
  <c r="AE27" i="73"/>
  <c r="V27" i="73"/>
  <c r="AF26" i="73"/>
  <c r="AG26" i="73"/>
  <c r="AE26" i="73"/>
  <c r="AF25" i="73"/>
  <c r="V13" i="73"/>
  <c r="AG25" i="73"/>
  <c r="AE25" i="73"/>
  <c r="V25" i="73"/>
  <c r="AF24" i="73"/>
  <c r="AG24" i="73"/>
  <c r="AE24" i="73"/>
  <c r="V24" i="73"/>
  <c r="AF23" i="73"/>
  <c r="AG23" i="73"/>
  <c r="V10" i="73"/>
  <c r="AE23" i="73"/>
  <c r="V23" i="73"/>
  <c r="AF22" i="73"/>
  <c r="AG22" i="73"/>
  <c r="AE22" i="73"/>
  <c r="V22" i="73"/>
  <c r="AF21" i="73"/>
  <c r="AG21" i="73"/>
  <c r="AE21" i="73"/>
  <c r="V21" i="73"/>
  <c r="AF20" i="73"/>
  <c r="AG20" i="73"/>
  <c r="AE20" i="73"/>
  <c r="V20" i="73"/>
  <c r="AF19" i="73"/>
  <c r="AG19" i="73"/>
  <c r="AE19" i="73"/>
  <c r="AF18" i="73"/>
  <c r="AG18" i="73"/>
  <c r="AE18" i="73"/>
  <c r="V18" i="73"/>
  <c r="AF17" i="73"/>
  <c r="AG17" i="73"/>
  <c r="AE17" i="73"/>
  <c r="V17" i="73"/>
  <c r="AF16" i="73"/>
  <c r="AG16" i="73"/>
  <c r="AE16" i="73"/>
  <c r="V16" i="73"/>
  <c r="AF15" i="73"/>
  <c r="AG15" i="73"/>
  <c r="AE15" i="73"/>
  <c r="V15" i="73"/>
  <c r="AF14" i="73"/>
  <c r="AG14" i="73"/>
  <c r="AE14" i="73"/>
  <c r="V14" i="73"/>
  <c r="AF13" i="73"/>
  <c r="AG13" i="73"/>
  <c r="AE13" i="73"/>
  <c r="AF12" i="73"/>
  <c r="AG12" i="73"/>
  <c r="AE12" i="73"/>
  <c r="V12" i="73"/>
  <c r="AF11" i="73"/>
  <c r="AG11" i="73"/>
  <c r="AE11" i="73"/>
  <c r="AF10" i="73"/>
  <c r="AG10" i="73"/>
  <c r="AE10" i="73"/>
  <c r="AF9" i="73"/>
  <c r="AG9" i="73"/>
  <c r="AE9" i="73"/>
  <c r="V9" i="73"/>
  <c r="AF8" i="73"/>
  <c r="AG8" i="73"/>
  <c r="AE8" i="73"/>
  <c r="V8" i="73"/>
  <c r="AF7" i="73"/>
  <c r="AG7" i="73"/>
  <c r="AE7" i="73"/>
  <c r="V7" i="73"/>
  <c r="AF6" i="73"/>
  <c r="AG6" i="73"/>
  <c r="AE6" i="73"/>
  <c r="V6" i="73"/>
  <c r="T3" i="73"/>
  <c r="S3" i="73"/>
  <c r="R3" i="73"/>
  <c r="Q3" i="73"/>
  <c r="P3" i="73"/>
  <c r="O3" i="73"/>
  <c r="N3" i="73"/>
  <c r="M3" i="73"/>
  <c r="L3" i="73"/>
  <c r="K3" i="73"/>
  <c r="J3" i="73"/>
  <c r="I3" i="73"/>
  <c r="H3" i="73"/>
  <c r="G3" i="73"/>
  <c r="F3" i="73"/>
  <c r="E3" i="73"/>
  <c r="L54" i="1"/>
  <c r="AE199" i="27"/>
  <c r="AF199" i="27"/>
  <c r="AG199" i="27"/>
  <c r="AH199" i="27"/>
  <c r="AI199" i="27"/>
  <c r="AJ199" i="27"/>
  <c r="AK199" i="27"/>
  <c r="AL199" i="27"/>
  <c r="AM199" i="27"/>
  <c r="AN199" i="27"/>
  <c r="AO199" i="27"/>
  <c r="AP199" i="27"/>
  <c r="AQ199" i="27"/>
  <c r="AR199" i="27"/>
  <c r="AS199" i="27"/>
  <c r="AT199" i="27"/>
  <c r="AA199" i="27"/>
  <c r="AB199" i="27"/>
  <c r="AC199" i="27"/>
  <c r="V199" i="27"/>
  <c r="U199" i="27"/>
  <c r="T199" i="27"/>
  <c r="S199" i="27"/>
  <c r="R199" i="27"/>
  <c r="Q199" i="27"/>
  <c r="P199" i="27"/>
  <c r="O199" i="27"/>
  <c r="N199" i="27"/>
  <c r="M199" i="27"/>
  <c r="L199" i="27"/>
  <c r="K199" i="27"/>
  <c r="J199" i="27"/>
  <c r="W199" i="27"/>
  <c r="X171" i="27"/>
  <c r="AE9" i="27"/>
  <c r="AF9" i="27"/>
  <c r="AG9" i="27"/>
  <c r="AH9" i="27"/>
  <c r="AI9" i="27"/>
  <c r="AJ9" i="27"/>
  <c r="AK9" i="27"/>
  <c r="AL9" i="27"/>
  <c r="AM9" i="27"/>
  <c r="AN9" i="27"/>
  <c r="AO9" i="27"/>
  <c r="AP9" i="27"/>
  <c r="AQ9" i="27"/>
  <c r="AR9" i="27"/>
  <c r="AS9" i="27"/>
  <c r="AT9" i="27"/>
  <c r="AE10" i="27"/>
  <c r="AF10" i="27"/>
  <c r="AG10" i="27"/>
  <c r="AH10" i="27"/>
  <c r="AI10" i="27"/>
  <c r="AJ10" i="27"/>
  <c r="AK10" i="27"/>
  <c r="AL10" i="27"/>
  <c r="AM10" i="27"/>
  <c r="AN10" i="27"/>
  <c r="AO10" i="27"/>
  <c r="AP10" i="27"/>
  <c r="AQ10" i="27"/>
  <c r="AR10" i="27"/>
  <c r="AS10" i="27"/>
  <c r="AT10" i="27"/>
  <c r="AE11" i="27"/>
  <c r="AF11" i="27"/>
  <c r="AG11" i="27"/>
  <c r="AH11" i="27"/>
  <c r="AI11" i="27"/>
  <c r="AJ11" i="27"/>
  <c r="AK11" i="27"/>
  <c r="AL11" i="27"/>
  <c r="AM11" i="27"/>
  <c r="AN11" i="27"/>
  <c r="AO11" i="27"/>
  <c r="AP11" i="27"/>
  <c r="AQ11" i="27"/>
  <c r="AR11" i="27"/>
  <c r="AS11" i="27"/>
  <c r="AT11" i="27"/>
  <c r="AE12" i="27"/>
  <c r="AF12" i="27"/>
  <c r="AG12" i="27"/>
  <c r="AH12" i="27"/>
  <c r="AI12" i="27"/>
  <c r="AJ12" i="27"/>
  <c r="AK12" i="27"/>
  <c r="AL12" i="27"/>
  <c r="AM12" i="27"/>
  <c r="AN12" i="27"/>
  <c r="AO12" i="27"/>
  <c r="AP12" i="27"/>
  <c r="AQ12" i="27"/>
  <c r="AR12" i="27"/>
  <c r="AS12" i="27"/>
  <c r="AT12" i="27"/>
  <c r="AE13" i="27"/>
  <c r="AF13" i="27"/>
  <c r="AG13" i="27"/>
  <c r="AH13" i="27"/>
  <c r="AI13" i="27"/>
  <c r="AJ13" i="27"/>
  <c r="AK13" i="27"/>
  <c r="AL13" i="27"/>
  <c r="AM13" i="27"/>
  <c r="AN13" i="27"/>
  <c r="AO13" i="27"/>
  <c r="AP13" i="27"/>
  <c r="AQ13" i="27"/>
  <c r="AR13" i="27"/>
  <c r="AS13" i="27"/>
  <c r="AT13" i="27"/>
  <c r="AE14" i="27"/>
  <c r="AF14" i="27"/>
  <c r="AG14" i="27"/>
  <c r="AH14" i="27"/>
  <c r="AI14" i="27"/>
  <c r="AJ14" i="27"/>
  <c r="AK14" i="27"/>
  <c r="AL14" i="27"/>
  <c r="AM14" i="27"/>
  <c r="AN14" i="27"/>
  <c r="AO14" i="27"/>
  <c r="AP14" i="27"/>
  <c r="AQ14" i="27"/>
  <c r="AR14" i="27"/>
  <c r="AS14" i="27"/>
  <c r="AT14" i="27"/>
  <c r="AE15" i="27"/>
  <c r="AF15" i="27"/>
  <c r="AG15" i="27"/>
  <c r="AH15" i="27"/>
  <c r="AI15" i="27"/>
  <c r="AJ15" i="27"/>
  <c r="AK15" i="27"/>
  <c r="AL15" i="27"/>
  <c r="AM15" i="27"/>
  <c r="AN15" i="27"/>
  <c r="AO15" i="27"/>
  <c r="AP15" i="27"/>
  <c r="AQ15" i="27"/>
  <c r="AR15" i="27"/>
  <c r="AS15" i="27"/>
  <c r="AT15" i="27"/>
  <c r="AE16" i="27"/>
  <c r="AF16" i="27"/>
  <c r="AG16" i="27"/>
  <c r="AH16" i="27"/>
  <c r="AI16" i="27"/>
  <c r="AJ16" i="27"/>
  <c r="AK16" i="27"/>
  <c r="AL16" i="27"/>
  <c r="AM16" i="27"/>
  <c r="AN16" i="27"/>
  <c r="AO16" i="27"/>
  <c r="AP16" i="27"/>
  <c r="AQ16" i="27"/>
  <c r="AR16" i="27"/>
  <c r="AS16" i="27"/>
  <c r="AT16" i="27"/>
  <c r="AE17" i="27"/>
  <c r="AF17" i="27"/>
  <c r="AG17" i="27"/>
  <c r="AH17" i="27"/>
  <c r="AI17" i="27"/>
  <c r="AJ17" i="27"/>
  <c r="AK17" i="27"/>
  <c r="AL17" i="27"/>
  <c r="AM17" i="27"/>
  <c r="AN17" i="27"/>
  <c r="AO17" i="27"/>
  <c r="AP17" i="27"/>
  <c r="AQ17" i="27"/>
  <c r="AR17" i="27"/>
  <c r="AS17" i="27"/>
  <c r="AT17" i="27"/>
  <c r="AE18" i="27"/>
  <c r="AF18" i="27"/>
  <c r="AG18" i="27"/>
  <c r="AH18" i="27"/>
  <c r="AI18" i="27"/>
  <c r="AJ18" i="27"/>
  <c r="AK18" i="27"/>
  <c r="AL18" i="27"/>
  <c r="AM18" i="27"/>
  <c r="AN18" i="27"/>
  <c r="AO18" i="27"/>
  <c r="AP18" i="27"/>
  <c r="AQ18" i="27"/>
  <c r="AR18" i="27"/>
  <c r="AS18" i="27"/>
  <c r="AT18" i="27"/>
  <c r="AE19" i="27"/>
  <c r="AF19" i="27"/>
  <c r="AG19" i="27"/>
  <c r="AH19" i="27"/>
  <c r="AI19" i="27"/>
  <c r="AJ19" i="27"/>
  <c r="AK19" i="27"/>
  <c r="AL19" i="27"/>
  <c r="AM19" i="27"/>
  <c r="AN19" i="27"/>
  <c r="AO19" i="27"/>
  <c r="AP19" i="27"/>
  <c r="AQ19" i="27"/>
  <c r="AR19" i="27"/>
  <c r="AS19" i="27"/>
  <c r="AT19" i="27"/>
  <c r="AE20" i="27"/>
  <c r="AF20" i="27"/>
  <c r="AG20" i="27"/>
  <c r="AH20" i="27"/>
  <c r="AI20" i="27"/>
  <c r="AJ20" i="27"/>
  <c r="AK20" i="27"/>
  <c r="AL20" i="27"/>
  <c r="AM20" i="27"/>
  <c r="AN20" i="27"/>
  <c r="AO20" i="27"/>
  <c r="AP20" i="27"/>
  <c r="AQ20" i="27"/>
  <c r="AR20" i="27"/>
  <c r="AS20" i="27"/>
  <c r="AT20" i="27"/>
  <c r="AE21" i="27"/>
  <c r="AF21" i="27"/>
  <c r="AG21" i="27"/>
  <c r="AH21" i="27"/>
  <c r="AI21" i="27"/>
  <c r="AJ21" i="27"/>
  <c r="AK21" i="27"/>
  <c r="AL21" i="27"/>
  <c r="AM21" i="27"/>
  <c r="AN21" i="27"/>
  <c r="AO21" i="27"/>
  <c r="AP21" i="27"/>
  <c r="AQ21" i="27"/>
  <c r="AR21" i="27"/>
  <c r="AS21" i="27"/>
  <c r="AT21" i="27"/>
  <c r="AE22" i="27"/>
  <c r="AF22" i="27"/>
  <c r="AG22" i="27"/>
  <c r="AH22" i="27"/>
  <c r="AI22" i="27"/>
  <c r="AJ22" i="27"/>
  <c r="AK22" i="27"/>
  <c r="AL22" i="27"/>
  <c r="AM22" i="27"/>
  <c r="AN22" i="27"/>
  <c r="AO22" i="27"/>
  <c r="AP22" i="27"/>
  <c r="AQ22" i="27"/>
  <c r="AR22" i="27"/>
  <c r="AS22" i="27"/>
  <c r="AT22" i="27"/>
  <c r="AE23" i="27"/>
  <c r="AF23" i="27"/>
  <c r="AG23" i="27"/>
  <c r="AH23" i="27"/>
  <c r="AI23" i="27"/>
  <c r="AJ23" i="27"/>
  <c r="AK23" i="27"/>
  <c r="AL23" i="27"/>
  <c r="AM23" i="27"/>
  <c r="AN23" i="27"/>
  <c r="AO23" i="27"/>
  <c r="AP23" i="27"/>
  <c r="AQ23" i="27"/>
  <c r="AR23" i="27"/>
  <c r="AS23" i="27"/>
  <c r="AT23" i="27"/>
  <c r="AE24" i="27"/>
  <c r="AF24" i="27"/>
  <c r="AG24" i="27"/>
  <c r="AH24" i="27"/>
  <c r="AI24" i="27"/>
  <c r="AJ24" i="27"/>
  <c r="AK24" i="27"/>
  <c r="AL24" i="27"/>
  <c r="AM24" i="27"/>
  <c r="AN24" i="27"/>
  <c r="AO24" i="27"/>
  <c r="AP24" i="27"/>
  <c r="AQ24" i="27"/>
  <c r="AR24" i="27"/>
  <c r="AS24" i="27"/>
  <c r="AT24" i="27"/>
  <c r="AE25" i="27"/>
  <c r="AF25" i="27"/>
  <c r="AG25" i="27"/>
  <c r="AH25" i="27"/>
  <c r="AI25" i="27"/>
  <c r="AJ25" i="27"/>
  <c r="AK25" i="27"/>
  <c r="AL25" i="27"/>
  <c r="AM25" i="27"/>
  <c r="AN25" i="27"/>
  <c r="AO25" i="27"/>
  <c r="AP25" i="27"/>
  <c r="AQ25" i="27"/>
  <c r="AR25" i="27"/>
  <c r="AS25" i="27"/>
  <c r="AT25" i="27"/>
  <c r="AE26" i="27"/>
  <c r="AF26" i="27"/>
  <c r="AG26" i="27"/>
  <c r="AH26" i="27"/>
  <c r="AI26" i="27"/>
  <c r="AJ26" i="27"/>
  <c r="AK26" i="27"/>
  <c r="AL26" i="27"/>
  <c r="AM26" i="27"/>
  <c r="AN26" i="27"/>
  <c r="AO26" i="27"/>
  <c r="AP26" i="27"/>
  <c r="AQ26" i="27"/>
  <c r="AR26" i="27"/>
  <c r="AS26" i="27"/>
  <c r="AT26" i="27"/>
  <c r="AE27" i="27"/>
  <c r="AF27" i="27"/>
  <c r="AG27" i="27"/>
  <c r="AH27" i="27"/>
  <c r="AI27" i="27"/>
  <c r="AJ27" i="27"/>
  <c r="AK27" i="27"/>
  <c r="AL27" i="27"/>
  <c r="AM27" i="27"/>
  <c r="AN27" i="27"/>
  <c r="AO27" i="27"/>
  <c r="AP27" i="27"/>
  <c r="AQ27" i="27"/>
  <c r="AR27" i="27"/>
  <c r="AS27" i="27"/>
  <c r="AT27" i="27"/>
  <c r="AE28" i="27"/>
  <c r="AF28" i="27"/>
  <c r="AG28" i="27"/>
  <c r="AH28" i="27"/>
  <c r="AI28" i="27"/>
  <c r="AJ28" i="27"/>
  <c r="AK28" i="27"/>
  <c r="AL28" i="27"/>
  <c r="AM28" i="27"/>
  <c r="AN28" i="27"/>
  <c r="AO28" i="27"/>
  <c r="AP28" i="27"/>
  <c r="AQ28" i="27"/>
  <c r="AR28" i="27"/>
  <c r="AS28" i="27"/>
  <c r="AT28" i="27"/>
  <c r="AE29" i="27"/>
  <c r="AF29" i="27"/>
  <c r="AG29" i="27"/>
  <c r="AH29" i="27"/>
  <c r="AI29" i="27"/>
  <c r="AJ29" i="27"/>
  <c r="AK29" i="27"/>
  <c r="AL29" i="27"/>
  <c r="AM29" i="27"/>
  <c r="AN29" i="27"/>
  <c r="AO29" i="27"/>
  <c r="AP29" i="27"/>
  <c r="AQ29" i="27"/>
  <c r="AR29" i="27"/>
  <c r="AS29" i="27"/>
  <c r="AT29" i="27"/>
  <c r="AE30" i="27"/>
  <c r="AF30" i="27"/>
  <c r="AG30" i="27"/>
  <c r="AH30" i="27"/>
  <c r="AI30" i="27"/>
  <c r="AJ30" i="27"/>
  <c r="AK30" i="27"/>
  <c r="AL30" i="27"/>
  <c r="AM30" i="27"/>
  <c r="AN30" i="27"/>
  <c r="AO30" i="27"/>
  <c r="AP30" i="27"/>
  <c r="AQ30" i="27"/>
  <c r="AR30" i="27"/>
  <c r="AS30" i="27"/>
  <c r="AT30" i="27"/>
  <c r="AE31" i="27"/>
  <c r="AF31" i="27"/>
  <c r="AG31" i="27"/>
  <c r="AH31" i="27"/>
  <c r="AI31" i="27"/>
  <c r="AJ31" i="27"/>
  <c r="AK31" i="27"/>
  <c r="AL31" i="27"/>
  <c r="AM31" i="27"/>
  <c r="AN31" i="27"/>
  <c r="AO31" i="27"/>
  <c r="AP31" i="27"/>
  <c r="AQ31" i="27"/>
  <c r="AR31" i="27"/>
  <c r="AS31" i="27"/>
  <c r="AT31" i="27"/>
  <c r="AE32" i="27"/>
  <c r="AF32" i="27"/>
  <c r="AG32" i="27"/>
  <c r="AH32" i="27"/>
  <c r="AI32" i="27"/>
  <c r="AJ32" i="27"/>
  <c r="AK32" i="27"/>
  <c r="AL32" i="27"/>
  <c r="AM32" i="27"/>
  <c r="AN32" i="27"/>
  <c r="AO32" i="27"/>
  <c r="AP32" i="27"/>
  <c r="AQ32" i="27"/>
  <c r="AR32" i="27"/>
  <c r="AS32" i="27"/>
  <c r="AT32" i="27"/>
  <c r="AE33" i="27"/>
  <c r="AF33" i="27"/>
  <c r="AG33" i="27"/>
  <c r="AH33" i="27"/>
  <c r="AI33" i="27"/>
  <c r="AJ33" i="27"/>
  <c r="AK33" i="27"/>
  <c r="AL33" i="27"/>
  <c r="AM33" i="27"/>
  <c r="AN33" i="27"/>
  <c r="AO33" i="27"/>
  <c r="AP33" i="27"/>
  <c r="AQ33" i="27"/>
  <c r="AR33" i="27"/>
  <c r="AS33" i="27"/>
  <c r="AT33" i="27"/>
  <c r="AE34" i="27"/>
  <c r="AF34" i="27"/>
  <c r="AG34" i="27"/>
  <c r="AH34" i="27"/>
  <c r="AI34" i="27"/>
  <c r="AJ34" i="27"/>
  <c r="AK34" i="27"/>
  <c r="AL34" i="27"/>
  <c r="AM34" i="27"/>
  <c r="AN34" i="27"/>
  <c r="AO34" i="27"/>
  <c r="AP34" i="27"/>
  <c r="AQ34" i="27"/>
  <c r="AR34" i="27"/>
  <c r="AS34" i="27"/>
  <c r="AT34" i="27"/>
  <c r="AE35" i="27"/>
  <c r="AF35" i="27"/>
  <c r="AG35" i="27"/>
  <c r="AH35" i="27"/>
  <c r="AI35" i="27"/>
  <c r="AJ35" i="27"/>
  <c r="AK35" i="27"/>
  <c r="AL35" i="27"/>
  <c r="AM35" i="27"/>
  <c r="AN35" i="27"/>
  <c r="AO35" i="27"/>
  <c r="AP35" i="27"/>
  <c r="AQ35" i="27"/>
  <c r="AR35" i="27"/>
  <c r="AS35" i="27"/>
  <c r="AT35" i="27"/>
  <c r="AE36" i="27"/>
  <c r="AF36" i="27"/>
  <c r="AG36" i="27"/>
  <c r="AH36" i="27"/>
  <c r="AI36" i="27"/>
  <c r="AJ36" i="27"/>
  <c r="AK36" i="27"/>
  <c r="AL36" i="27"/>
  <c r="AM36" i="27"/>
  <c r="AN36" i="27"/>
  <c r="AO36" i="27"/>
  <c r="AP36" i="27"/>
  <c r="AQ36" i="27"/>
  <c r="AR36" i="27"/>
  <c r="AS36" i="27"/>
  <c r="AT36" i="27"/>
  <c r="AE37" i="27"/>
  <c r="AF37" i="27"/>
  <c r="AG37" i="27"/>
  <c r="AH37" i="27"/>
  <c r="AI37" i="27"/>
  <c r="AJ37" i="27"/>
  <c r="AK37" i="27"/>
  <c r="AL37" i="27"/>
  <c r="AM37" i="27"/>
  <c r="AN37" i="27"/>
  <c r="AO37" i="27"/>
  <c r="AP37" i="27"/>
  <c r="AQ37" i="27"/>
  <c r="AR37" i="27"/>
  <c r="AS37" i="27"/>
  <c r="AT37" i="27"/>
  <c r="AE38" i="27"/>
  <c r="AF38" i="27"/>
  <c r="AG38" i="27"/>
  <c r="AH38" i="27"/>
  <c r="AI38" i="27"/>
  <c r="AJ38" i="27"/>
  <c r="AK38" i="27"/>
  <c r="AL38" i="27"/>
  <c r="AM38" i="27"/>
  <c r="AN38" i="27"/>
  <c r="AO38" i="27"/>
  <c r="AP38" i="27"/>
  <c r="AQ38" i="27"/>
  <c r="AR38" i="27"/>
  <c r="AS38" i="27"/>
  <c r="AT38" i="27"/>
  <c r="AE39" i="27"/>
  <c r="AF39" i="27"/>
  <c r="AG39" i="27"/>
  <c r="AH39" i="27"/>
  <c r="AI39" i="27"/>
  <c r="AJ39" i="27"/>
  <c r="AK39" i="27"/>
  <c r="AL39" i="27"/>
  <c r="AM39" i="27"/>
  <c r="AN39" i="27"/>
  <c r="AO39" i="27"/>
  <c r="AP39" i="27"/>
  <c r="AQ39" i="27"/>
  <c r="AR39" i="27"/>
  <c r="AS39" i="27"/>
  <c r="AT39" i="27"/>
  <c r="AE40" i="27"/>
  <c r="AF40" i="27"/>
  <c r="AG40" i="27"/>
  <c r="AH40" i="27"/>
  <c r="AI40" i="27"/>
  <c r="AJ40" i="27"/>
  <c r="AK40" i="27"/>
  <c r="AL40" i="27"/>
  <c r="AM40" i="27"/>
  <c r="AN40" i="27"/>
  <c r="AO40" i="27"/>
  <c r="AP40" i="27"/>
  <c r="AQ40" i="27"/>
  <c r="AR40" i="27"/>
  <c r="AS40" i="27"/>
  <c r="AT40" i="27"/>
  <c r="AE41" i="27"/>
  <c r="AF41" i="27"/>
  <c r="AG41" i="27"/>
  <c r="AH41" i="27"/>
  <c r="AI41" i="27"/>
  <c r="AJ41" i="27"/>
  <c r="AK41" i="27"/>
  <c r="AL41" i="27"/>
  <c r="AM41" i="27"/>
  <c r="AN41" i="27"/>
  <c r="AO41" i="27"/>
  <c r="AP41" i="27"/>
  <c r="AQ41" i="27"/>
  <c r="AR41" i="27"/>
  <c r="AS41" i="27"/>
  <c r="AT41" i="27"/>
  <c r="AE42" i="27"/>
  <c r="AF42" i="27"/>
  <c r="AG42" i="27"/>
  <c r="AH42" i="27"/>
  <c r="AI42" i="27"/>
  <c r="AJ42" i="27"/>
  <c r="AK42" i="27"/>
  <c r="AL42" i="27"/>
  <c r="AM42" i="27"/>
  <c r="AN42" i="27"/>
  <c r="AO42" i="27"/>
  <c r="AP42" i="27"/>
  <c r="AQ42" i="27"/>
  <c r="AR42" i="27"/>
  <c r="AS42" i="27"/>
  <c r="AT42" i="27"/>
  <c r="AE43" i="27"/>
  <c r="AF43" i="27"/>
  <c r="AG43" i="27"/>
  <c r="AH43" i="27"/>
  <c r="AI43" i="27"/>
  <c r="AJ43" i="27"/>
  <c r="AK43" i="27"/>
  <c r="AL43" i="27"/>
  <c r="AM43" i="27"/>
  <c r="AN43" i="27"/>
  <c r="AO43" i="27"/>
  <c r="AP43" i="27"/>
  <c r="AQ43" i="27"/>
  <c r="AR43" i="27"/>
  <c r="AS43" i="27"/>
  <c r="AT43" i="27"/>
  <c r="AE44" i="27"/>
  <c r="AF44" i="27"/>
  <c r="AG44" i="27"/>
  <c r="AH44" i="27"/>
  <c r="AI44" i="27"/>
  <c r="AJ44" i="27"/>
  <c r="AK44" i="27"/>
  <c r="AL44" i="27"/>
  <c r="AM44" i="27"/>
  <c r="AN44" i="27"/>
  <c r="AO44" i="27"/>
  <c r="AP44" i="27"/>
  <c r="AQ44" i="27"/>
  <c r="AR44" i="27"/>
  <c r="AS44" i="27"/>
  <c r="AT44" i="27"/>
  <c r="AE45" i="27"/>
  <c r="AF45" i="27"/>
  <c r="AG45" i="27"/>
  <c r="AH45" i="27"/>
  <c r="AI45" i="27"/>
  <c r="AJ45" i="27"/>
  <c r="AK45" i="27"/>
  <c r="AL45" i="27"/>
  <c r="AM45" i="27"/>
  <c r="AN45" i="27"/>
  <c r="AO45" i="27"/>
  <c r="AP45" i="27"/>
  <c r="AQ45" i="27"/>
  <c r="AR45" i="27"/>
  <c r="AS45" i="27"/>
  <c r="AT45" i="27"/>
  <c r="AE46" i="27"/>
  <c r="AF46" i="27"/>
  <c r="AG46" i="27"/>
  <c r="AH46" i="27"/>
  <c r="AI46" i="27"/>
  <c r="AJ46" i="27"/>
  <c r="AK46" i="27"/>
  <c r="AL46" i="27"/>
  <c r="AM46" i="27"/>
  <c r="AN46" i="27"/>
  <c r="AO46" i="27"/>
  <c r="AP46" i="27"/>
  <c r="AQ46" i="27"/>
  <c r="AR46" i="27"/>
  <c r="AS46" i="27"/>
  <c r="AT46" i="27"/>
  <c r="AE47" i="27"/>
  <c r="AF47" i="27"/>
  <c r="AG47" i="27"/>
  <c r="AH47" i="27"/>
  <c r="AI47" i="27"/>
  <c r="AJ47" i="27"/>
  <c r="AK47" i="27"/>
  <c r="AL47" i="27"/>
  <c r="AM47" i="27"/>
  <c r="AN47" i="27"/>
  <c r="AO47" i="27"/>
  <c r="AP47" i="27"/>
  <c r="AQ47" i="27"/>
  <c r="AR47" i="27"/>
  <c r="AS47" i="27"/>
  <c r="AT47" i="27"/>
  <c r="AE48" i="27"/>
  <c r="AF48" i="27"/>
  <c r="AG48" i="27"/>
  <c r="AH48" i="27"/>
  <c r="AI48" i="27"/>
  <c r="AJ48" i="27"/>
  <c r="AK48" i="27"/>
  <c r="AL48" i="27"/>
  <c r="AM48" i="27"/>
  <c r="AN48" i="27"/>
  <c r="AO48" i="27"/>
  <c r="AP48" i="27"/>
  <c r="AQ48" i="27"/>
  <c r="AR48" i="27"/>
  <c r="AS48" i="27"/>
  <c r="AT48" i="27"/>
  <c r="AE49" i="27"/>
  <c r="AF49" i="27"/>
  <c r="AG49" i="27"/>
  <c r="AH49" i="27"/>
  <c r="AI49" i="27"/>
  <c r="AJ49" i="27"/>
  <c r="AK49" i="27"/>
  <c r="AL49" i="27"/>
  <c r="AM49" i="27"/>
  <c r="AN49" i="27"/>
  <c r="AO49" i="27"/>
  <c r="AP49" i="27"/>
  <c r="AQ49" i="27"/>
  <c r="AR49" i="27"/>
  <c r="AS49" i="27"/>
  <c r="AT49" i="27"/>
  <c r="AE50" i="27"/>
  <c r="AF50" i="27"/>
  <c r="AG50" i="27"/>
  <c r="AH50" i="27"/>
  <c r="AI50" i="27"/>
  <c r="AJ50" i="27"/>
  <c r="AK50" i="27"/>
  <c r="AL50" i="27"/>
  <c r="AM50" i="27"/>
  <c r="AN50" i="27"/>
  <c r="AO50" i="27"/>
  <c r="AP50" i="27"/>
  <c r="AQ50" i="27"/>
  <c r="AR50" i="27"/>
  <c r="AS50" i="27"/>
  <c r="AT50" i="27"/>
  <c r="AE51" i="27"/>
  <c r="AF51" i="27"/>
  <c r="AG51" i="27"/>
  <c r="AH51" i="27"/>
  <c r="AI51" i="27"/>
  <c r="AJ51" i="27"/>
  <c r="AK51" i="27"/>
  <c r="AL51" i="27"/>
  <c r="AM51" i="27"/>
  <c r="AN51" i="27"/>
  <c r="AO51" i="27"/>
  <c r="AP51" i="27"/>
  <c r="AQ51" i="27"/>
  <c r="AR51" i="27"/>
  <c r="AS51" i="27"/>
  <c r="AT51" i="27"/>
  <c r="AE52" i="27"/>
  <c r="AF52" i="27"/>
  <c r="AG52" i="27"/>
  <c r="AH52" i="27"/>
  <c r="AI52" i="27"/>
  <c r="AJ52" i="27"/>
  <c r="AK52" i="27"/>
  <c r="AL52" i="27"/>
  <c r="AM52" i="27"/>
  <c r="AN52" i="27"/>
  <c r="AO52" i="27"/>
  <c r="AP52" i="27"/>
  <c r="AQ52" i="27"/>
  <c r="AR52" i="27"/>
  <c r="AS52" i="27"/>
  <c r="AT52" i="27"/>
  <c r="AE53" i="27"/>
  <c r="AF53" i="27"/>
  <c r="AG53" i="27"/>
  <c r="AH53" i="27"/>
  <c r="AI53" i="27"/>
  <c r="AJ53" i="27"/>
  <c r="AK53" i="27"/>
  <c r="AL53" i="27"/>
  <c r="AM53" i="27"/>
  <c r="AN53" i="27"/>
  <c r="AO53" i="27"/>
  <c r="AP53" i="27"/>
  <c r="AQ53" i="27"/>
  <c r="AR53" i="27"/>
  <c r="AS53" i="27"/>
  <c r="AT53" i="27"/>
  <c r="AE54" i="27"/>
  <c r="AF54" i="27"/>
  <c r="AG54" i="27"/>
  <c r="AH54" i="27"/>
  <c r="AI54" i="27"/>
  <c r="AJ54" i="27"/>
  <c r="AK54" i="27"/>
  <c r="AL54" i="27"/>
  <c r="AM54" i="27"/>
  <c r="AN54" i="27"/>
  <c r="AO54" i="27"/>
  <c r="AP54" i="27"/>
  <c r="AQ54" i="27"/>
  <c r="AR54" i="27"/>
  <c r="AS54" i="27"/>
  <c r="AT54" i="27"/>
  <c r="AE55" i="27"/>
  <c r="AF55" i="27"/>
  <c r="AG55" i="27"/>
  <c r="AH55" i="27"/>
  <c r="AI55" i="27"/>
  <c r="AJ55" i="27"/>
  <c r="AK55" i="27"/>
  <c r="AL55" i="27"/>
  <c r="AM55" i="27"/>
  <c r="AN55" i="27"/>
  <c r="AO55" i="27"/>
  <c r="AP55" i="27"/>
  <c r="AQ55" i="27"/>
  <c r="AR55" i="27"/>
  <c r="AS55" i="27"/>
  <c r="AT55" i="27"/>
  <c r="AE56" i="27"/>
  <c r="AF56" i="27"/>
  <c r="AG56" i="27"/>
  <c r="AH56" i="27"/>
  <c r="AI56" i="27"/>
  <c r="AJ56" i="27"/>
  <c r="AK56" i="27"/>
  <c r="AL56" i="27"/>
  <c r="AM56" i="27"/>
  <c r="AN56" i="27"/>
  <c r="AO56" i="27"/>
  <c r="AP56" i="27"/>
  <c r="AQ56" i="27"/>
  <c r="AR56" i="27"/>
  <c r="AS56" i="27"/>
  <c r="AT56" i="27"/>
  <c r="AE57" i="27"/>
  <c r="AF57" i="27"/>
  <c r="AG57" i="27"/>
  <c r="AH57" i="27"/>
  <c r="AI57" i="27"/>
  <c r="AJ57" i="27"/>
  <c r="AK57" i="27"/>
  <c r="AL57" i="27"/>
  <c r="AM57" i="27"/>
  <c r="AN57" i="27"/>
  <c r="AO57" i="27"/>
  <c r="AP57" i="27"/>
  <c r="AQ57" i="27"/>
  <c r="AR57" i="27"/>
  <c r="AS57" i="27"/>
  <c r="AT57" i="27"/>
  <c r="AE58" i="27"/>
  <c r="AF58" i="27"/>
  <c r="AG58" i="27"/>
  <c r="AH58" i="27"/>
  <c r="AI58" i="27"/>
  <c r="AJ58" i="27"/>
  <c r="AK58" i="27"/>
  <c r="AL58" i="27"/>
  <c r="AM58" i="27"/>
  <c r="AN58" i="27"/>
  <c r="AO58" i="27"/>
  <c r="AP58" i="27"/>
  <c r="AQ58" i="27"/>
  <c r="AR58" i="27"/>
  <c r="AS58" i="27"/>
  <c r="AT58" i="27"/>
  <c r="AE59" i="27"/>
  <c r="AF59" i="27"/>
  <c r="AG59" i="27"/>
  <c r="AH59" i="27"/>
  <c r="AI59" i="27"/>
  <c r="AJ59" i="27"/>
  <c r="AK59" i="27"/>
  <c r="AL59" i="27"/>
  <c r="AM59" i="27"/>
  <c r="AN59" i="27"/>
  <c r="AO59" i="27"/>
  <c r="AP59" i="27"/>
  <c r="AQ59" i="27"/>
  <c r="AR59" i="27"/>
  <c r="AS59" i="27"/>
  <c r="AT59" i="27"/>
  <c r="AE60" i="27"/>
  <c r="AF60" i="27"/>
  <c r="AG60" i="27"/>
  <c r="AH60" i="27"/>
  <c r="AI60" i="27"/>
  <c r="AJ60" i="27"/>
  <c r="AK60" i="27"/>
  <c r="AL60" i="27"/>
  <c r="AM60" i="27"/>
  <c r="AN60" i="27"/>
  <c r="AO60" i="27"/>
  <c r="AP60" i="27"/>
  <c r="AQ60" i="27"/>
  <c r="AR60" i="27"/>
  <c r="AS60" i="27"/>
  <c r="AT60" i="27"/>
  <c r="AE61" i="27"/>
  <c r="AF61" i="27"/>
  <c r="AG61" i="27"/>
  <c r="AH61" i="27"/>
  <c r="AI61" i="27"/>
  <c r="AJ61" i="27"/>
  <c r="AK61" i="27"/>
  <c r="AL61" i="27"/>
  <c r="AM61" i="27"/>
  <c r="AN61" i="27"/>
  <c r="AO61" i="27"/>
  <c r="AP61" i="27"/>
  <c r="AQ61" i="27"/>
  <c r="AR61" i="27"/>
  <c r="AS61" i="27"/>
  <c r="AT61" i="27"/>
  <c r="AE62" i="27"/>
  <c r="AF62" i="27"/>
  <c r="AG62" i="27"/>
  <c r="AH62" i="27"/>
  <c r="AI62" i="27"/>
  <c r="AJ62" i="27"/>
  <c r="AK62" i="27"/>
  <c r="AL62" i="27"/>
  <c r="AM62" i="27"/>
  <c r="AN62" i="27"/>
  <c r="AO62" i="27"/>
  <c r="AP62" i="27"/>
  <c r="AQ62" i="27"/>
  <c r="AR62" i="27"/>
  <c r="AS62" i="27"/>
  <c r="AT62" i="27"/>
  <c r="AE63" i="27"/>
  <c r="AF63" i="27"/>
  <c r="AG63" i="27"/>
  <c r="AH63" i="27"/>
  <c r="AI63" i="27"/>
  <c r="AJ63" i="27"/>
  <c r="AK63" i="27"/>
  <c r="AL63" i="27"/>
  <c r="AM63" i="27"/>
  <c r="AN63" i="27"/>
  <c r="AO63" i="27"/>
  <c r="AP63" i="27"/>
  <c r="AQ63" i="27"/>
  <c r="AR63" i="27"/>
  <c r="AS63" i="27"/>
  <c r="AT63" i="27"/>
  <c r="AE64" i="27"/>
  <c r="AF64" i="27"/>
  <c r="AG64" i="27"/>
  <c r="AH64" i="27"/>
  <c r="AI64" i="27"/>
  <c r="AJ64" i="27"/>
  <c r="AK64" i="27"/>
  <c r="AL64" i="27"/>
  <c r="AM64" i="27"/>
  <c r="AN64" i="27"/>
  <c r="AO64" i="27"/>
  <c r="AP64" i="27"/>
  <c r="AQ64" i="27"/>
  <c r="AR64" i="27"/>
  <c r="AS64" i="27"/>
  <c r="AT64" i="27"/>
  <c r="AE65" i="27"/>
  <c r="AF65" i="27"/>
  <c r="AG65" i="27"/>
  <c r="AH65" i="27"/>
  <c r="AI65" i="27"/>
  <c r="AJ65" i="27"/>
  <c r="AK65" i="27"/>
  <c r="AL65" i="27"/>
  <c r="AM65" i="27"/>
  <c r="AN65" i="27"/>
  <c r="AO65" i="27"/>
  <c r="AP65" i="27"/>
  <c r="AQ65" i="27"/>
  <c r="AR65" i="27"/>
  <c r="AS65" i="27"/>
  <c r="AT65" i="27"/>
  <c r="AE66" i="27"/>
  <c r="AF66" i="27"/>
  <c r="AG66" i="27"/>
  <c r="AH66" i="27"/>
  <c r="AI66" i="27"/>
  <c r="AJ66" i="27"/>
  <c r="AK66" i="27"/>
  <c r="AL66" i="27"/>
  <c r="AM66" i="27"/>
  <c r="AN66" i="27"/>
  <c r="AO66" i="27"/>
  <c r="AP66" i="27"/>
  <c r="AQ66" i="27"/>
  <c r="AR66" i="27"/>
  <c r="AS66" i="27"/>
  <c r="AT66" i="27"/>
  <c r="AE67" i="27"/>
  <c r="AF67" i="27"/>
  <c r="AG67" i="27"/>
  <c r="AH67" i="27"/>
  <c r="AI67" i="27"/>
  <c r="AJ67" i="27"/>
  <c r="AK67" i="27"/>
  <c r="AL67" i="27"/>
  <c r="AM67" i="27"/>
  <c r="AN67" i="27"/>
  <c r="AO67" i="27"/>
  <c r="AP67" i="27"/>
  <c r="AQ67" i="27"/>
  <c r="AR67" i="27"/>
  <c r="AS67" i="27"/>
  <c r="AT67" i="27"/>
  <c r="AE68" i="27"/>
  <c r="AF68" i="27"/>
  <c r="AG68" i="27"/>
  <c r="AH68" i="27"/>
  <c r="AI68" i="27"/>
  <c r="AJ68" i="27"/>
  <c r="AK68" i="27"/>
  <c r="AL68" i="27"/>
  <c r="AM68" i="27"/>
  <c r="AN68" i="27"/>
  <c r="AO68" i="27"/>
  <c r="AP68" i="27"/>
  <c r="AQ68" i="27"/>
  <c r="AR68" i="27"/>
  <c r="AS68" i="27"/>
  <c r="AT68" i="27"/>
  <c r="AE69" i="27"/>
  <c r="AF69" i="27"/>
  <c r="AG69" i="27"/>
  <c r="AH69" i="27"/>
  <c r="AI69" i="27"/>
  <c r="AJ69" i="27"/>
  <c r="AK69" i="27"/>
  <c r="AL69" i="27"/>
  <c r="AM69" i="27"/>
  <c r="AN69" i="27"/>
  <c r="AO69" i="27"/>
  <c r="AP69" i="27"/>
  <c r="AQ69" i="27"/>
  <c r="AR69" i="27"/>
  <c r="AS69" i="27"/>
  <c r="AT69" i="27"/>
  <c r="AE70" i="27"/>
  <c r="AF70" i="27"/>
  <c r="AG70" i="27"/>
  <c r="AH70" i="27"/>
  <c r="AI70" i="27"/>
  <c r="AJ70" i="27"/>
  <c r="AK70" i="27"/>
  <c r="AL70" i="27"/>
  <c r="AM70" i="27"/>
  <c r="AN70" i="27"/>
  <c r="AO70" i="27"/>
  <c r="AP70" i="27"/>
  <c r="AQ70" i="27"/>
  <c r="AR70" i="27"/>
  <c r="AS70" i="27"/>
  <c r="AT70" i="27"/>
  <c r="AE71" i="27"/>
  <c r="AF71" i="27"/>
  <c r="AG71" i="27"/>
  <c r="AH71" i="27"/>
  <c r="AI71" i="27"/>
  <c r="AJ71" i="27"/>
  <c r="AK71" i="27"/>
  <c r="AL71" i="27"/>
  <c r="AM71" i="27"/>
  <c r="AN71" i="27"/>
  <c r="AO71" i="27"/>
  <c r="AP71" i="27"/>
  <c r="AQ71" i="27"/>
  <c r="AR71" i="27"/>
  <c r="AS71" i="27"/>
  <c r="AT71" i="27"/>
  <c r="AE72" i="27"/>
  <c r="AF72" i="27"/>
  <c r="AG72" i="27"/>
  <c r="AH72" i="27"/>
  <c r="AI72" i="27"/>
  <c r="AJ72" i="27"/>
  <c r="AK72" i="27"/>
  <c r="AL72" i="27"/>
  <c r="AM72" i="27"/>
  <c r="AN72" i="27"/>
  <c r="AO72" i="27"/>
  <c r="AP72" i="27"/>
  <c r="AQ72" i="27"/>
  <c r="AR72" i="27"/>
  <c r="AS72" i="27"/>
  <c r="AT72" i="27"/>
  <c r="AE73" i="27"/>
  <c r="AF73" i="27"/>
  <c r="AG73" i="27"/>
  <c r="AH73" i="27"/>
  <c r="AI73" i="27"/>
  <c r="AJ73" i="27"/>
  <c r="AK73" i="27"/>
  <c r="AL73" i="27"/>
  <c r="AM73" i="27"/>
  <c r="AN73" i="27"/>
  <c r="AO73" i="27"/>
  <c r="AP73" i="27"/>
  <c r="AQ73" i="27"/>
  <c r="AR73" i="27"/>
  <c r="AS73" i="27"/>
  <c r="AT73" i="27"/>
  <c r="AE74" i="27"/>
  <c r="AF74" i="27"/>
  <c r="AG74" i="27"/>
  <c r="AH74" i="27"/>
  <c r="AI74" i="27"/>
  <c r="AJ74" i="27"/>
  <c r="AK74" i="27"/>
  <c r="AL74" i="27"/>
  <c r="AM74" i="27"/>
  <c r="AN74" i="27"/>
  <c r="AO74" i="27"/>
  <c r="AP74" i="27"/>
  <c r="AQ74" i="27"/>
  <c r="AR74" i="27"/>
  <c r="AS74" i="27"/>
  <c r="AT74" i="27"/>
  <c r="AE75" i="27"/>
  <c r="AF75" i="27"/>
  <c r="AG75" i="27"/>
  <c r="AH75" i="27"/>
  <c r="AI75" i="27"/>
  <c r="AJ75" i="27"/>
  <c r="AK75" i="27"/>
  <c r="AL75" i="27"/>
  <c r="AM75" i="27"/>
  <c r="AN75" i="27"/>
  <c r="AO75" i="27"/>
  <c r="AP75" i="27"/>
  <c r="AQ75" i="27"/>
  <c r="AR75" i="27"/>
  <c r="AS75" i="27"/>
  <c r="AT75" i="27"/>
  <c r="AE76" i="27"/>
  <c r="AF76" i="27"/>
  <c r="AG76" i="27"/>
  <c r="AH76" i="27"/>
  <c r="AI76" i="27"/>
  <c r="AJ76" i="27"/>
  <c r="AK76" i="27"/>
  <c r="AL76" i="27"/>
  <c r="AM76" i="27"/>
  <c r="AN76" i="27"/>
  <c r="AO76" i="27"/>
  <c r="AP76" i="27"/>
  <c r="AQ76" i="27"/>
  <c r="AR76" i="27"/>
  <c r="AS76" i="27"/>
  <c r="AT76" i="27"/>
  <c r="AE77" i="27"/>
  <c r="AF77" i="27"/>
  <c r="AG77" i="27"/>
  <c r="AH77" i="27"/>
  <c r="AI77" i="27"/>
  <c r="AJ77" i="27"/>
  <c r="AK77" i="27"/>
  <c r="AL77" i="27"/>
  <c r="AM77" i="27"/>
  <c r="AN77" i="27"/>
  <c r="AO77" i="27"/>
  <c r="AP77" i="27"/>
  <c r="AQ77" i="27"/>
  <c r="AR77" i="27"/>
  <c r="AS77" i="27"/>
  <c r="AT77" i="27"/>
  <c r="AE78" i="27"/>
  <c r="AF78" i="27"/>
  <c r="AG78" i="27"/>
  <c r="AH78" i="27"/>
  <c r="AI78" i="27"/>
  <c r="AJ78" i="27"/>
  <c r="AK78" i="27"/>
  <c r="AL78" i="27"/>
  <c r="AM78" i="27"/>
  <c r="AN78" i="27"/>
  <c r="AO78" i="27"/>
  <c r="AP78" i="27"/>
  <c r="AQ78" i="27"/>
  <c r="AR78" i="27"/>
  <c r="AS78" i="27"/>
  <c r="AT78" i="27"/>
  <c r="AE79" i="27"/>
  <c r="AF79" i="27"/>
  <c r="AG79" i="27"/>
  <c r="AH79" i="27"/>
  <c r="AI79" i="27"/>
  <c r="AJ79" i="27"/>
  <c r="AK79" i="27"/>
  <c r="AL79" i="27"/>
  <c r="AM79" i="27"/>
  <c r="AN79" i="27"/>
  <c r="AO79" i="27"/>
  <c r="AP79" i="27"/>
  <c r="AQ79" i="27"/>
  <c r="AR79" i="27"/>
  <c r="AS79" i="27"/>
  <c r="AT79" i="27"/>
  <c r="AE80" i="27"/>
  <c r="AF80" i="27"/>
  <c r="AG80" i="27"/>
  <c r="AH80" i="27"/>
  <c r="AI80" i="27"/>
  <c r="AJ80" i="27"/>
  <c r="AK80" i="27"/>
  <c r="AL80" i="27"/>
  <c r="AM80" i="27"/>
  <c r="AN80" i="27"/>
  <c r="AO80" i="27"/>
  <c r="AP80" i="27"/>
  <c r="AQ80" i="27"/>
  <c r="AR80" i="27"/>
  <c r="AS80" i="27"/>
  <c r="AT80" i="27"/>
  <c r="AE81" i="27"/>
  <c r="AF81" i="27"/>
  <c r="AG81" i="27"/>
  <c r="AH81" i="27"/>
  <c r="AI81" i="27"/>
  <c r="AJ81" i="27"/>
  <c r="AK81" i="27"/>
  <c r="AL81" i="27"/>
  <c r="AM81" i="27"/>
  <c r="AN81" i="27"/>
  <c r="AO81" i="27"/>
  <c r="AP81" i="27"/>
  <c r="AQ81" i="27"/>
  <c r="AR81" i="27"/>
  <c r="AS81" i="27"/>
  <c r="AT81" i="27"/>
  <c r="AE82" i="27"/>
  <c r="AF82" i="27"/>
  <c r="AG82" i="27"/>
  <c r="AH82" i="27"/>
  <c r="AI82" i="27"/>
  <c r="AJ82" i="27"/>
  <c r="AK82" i="27"/>
  <c r="AL82" i="27"/>
  <c r="AM82" i="27"/>
  <c r="AN82" i="27"/>
  <c r="AO82" i="27"/>
  <c r="AP82" i="27"/>
  <c r="AQ82" i="27"/>
  <c r="AR82" i="27"/>
  <c r="AS82" i="27"/>
  <c r="AT82" i="27"/>
  <c r="AE83" i="27"/>
  <c r="AF83" i="27"/>
  <c r="AG83" i="27"/>
  <c r="AH83" i="27"/>
  <c r="AI83" i="27"/>
  <c r="AJ83" i="27"/>
  <c r="AK83" i="27"/>
  <c r="AL83" i="27"/>
  <c r="AM83" i="27"/>
  <c r="AN83" i="27"/>
  <c r="AO83" i="27"/>
  <c r="AP83" i="27"/>
  <c r="AQ83" i="27"/>
  <c r="AR83" i="27"/>
  <c r="AS83" i="27"/>
  <c r="AT83" i="27"/>
  <c r="AE84" i="27"/>
  <c r="AF84" i="27"/>
  <c r="AG84" i="27"/>
  <c r="AH84" i="27"/>
  <c r="AI84" i="27"/>
  <c r="AJ84" i="27"/>
  <c r="AK84" i="27"/>
  <c r="AL84" i="27"/>
  <c r="AM84" i="27"/>
  <c r="AN84" i="27"/>
  <c r="AO84" i="27"/>
  <c r="AP84" i="27"/>
  <c r="AQ84" i="27"/>
  <c r="AR84" i="27"/>
  <c r="AS84" i="27"/>
  <c r="AT84" i="27"/>
  <c r="AE85" i="27"/>
  <c r="AF85" i="27"/>
  <c r="AG85" i="27"/>
  <c r="AH85" i="27"/>
  <c r="AI85" i="27"/>
  <c r="AJ85" i="27"/>
  <c r="AK85" i="27"/>
  <c r="AL85" i="27"/>
  <c r="AM85" i="27"/>
  <c r="AN85" i="27"/>
  <c r="AO85" i="27"/>
  <c r="AP85" i="27"/>
  <c r="AQ85" i="27"/>
  <c r="AR85" i="27"/>
  <c r="AS85" i="27"/>
  <c r="AT85" i="27"/>
  <c r="AE86" i="27"/>
  <c r="AF86" i="27"/>
  <c r="AG86" i="27"/>
  <c r="AH86" i="27"/>
  <c r="AI86" i="27"/>
  <c r="AJ86" i="27"/>
  <c r="AK86" i="27"/>
  <c r="AL86" i="27"/>
  <c r="AM86" i="27"/>
  <c r="AN86" i="27"/>
  <c r="AO86" i="27"/>
  <c r="AP86" i="27"/>
  <c r="AQ86" i="27"/>
  <c r="AR86" i="27"/>
  <c r="AS86" i="27"/>
  <c r="AT86" i="27"/>
  <c r="AE87" i="27"/>
  <c r="AF87" i="27"/>
  <c r="AG87" i="27"/>
  <c r="AH87" i="27"/>
  <c r="AI87" i="27"/>
  <c r="AJ87" i="27"/>
  <c r="AK87" i="27"/>
  <c r="AL87" i="27"/>
  <c r="AM87" i="27"/>
  <c r="AN87" i="27"/>
  <c r="AO87" i="27"/>
  <c r="AP87" i="27"/>
  <c r="AQ87" i="27"/>
  <c r="AR87" i="27"/>
  <c r="AS87" i="27"/>
  <c r="AT87" i="27"/>
  <c r="AE88" i="27"/>
  <c r="AF88" i="27"/>
  <c r="AG88" i="27"/>
  <c r="AH88" i="27"/>
  <c r="AI88" i="27"/>
  <c r="AJ88" i="27"/>
  <c r="AK88" i="27"/>
  <c r="AL88" i="27"/>
  <c r="AM88" i="27"/>
  <c r="AN88" i="27"/>
  <c r="AO88" i="27"/>
  <c r="AP88" i="27"/>
  <c r="AQ88" i="27"/>
  <c r="AR88" i="27"/>
  <c r="AS88" i="27"/>
  <c r="AT88" i="27"/>
  <c r="AE89" i="27"/>
  <c r="AF89" i="27"/>
  <c r="AG89" i="27"/>
  <c r="AH89" i="27"/>
  <c r="AI89" i="27"/>
  <c r="AJ89" i="27"/>
  <c r="AK89" i="27"/>
  <c r="AL89" i="27"/>
  <c r="AM89" i="27"/>
  <c r="AN89" i="27"/>
  <c r="AO89" i="27"/>
  <c r="AP89" i="27"/>
  <c r="AQ89" i="27"/>
  <c r="AR89" i="27"/>
  <c r="AS89" i="27"/>
  <c r="AT89" i="27"/>
  <c r="AE90" i="27"/>
  <c r="AF90" i="27"/>
  <c r="AG90" i="27"/>
  <c r="AH90" i="27"/>
  <c r="AI90" i="27"/>
  <c r="AJ90" i="27"/>
  <c r="AK90" i="27"/>
  <c r="AL90" i="27"/>
  <c r="AM90" i="27"/>
  <c r="AN90" i="27"/>
  <c r="AO90" i="27"/>
  <c r="AP90" i="27"/>
  <c r="AQ90" i="27"/>
  <c r="AR90" i="27"/>
  <c r="AS90" i="27"/>
  <c r="AT90" i="27"/>
  <c r="AE91" i="27"/>
  <c r="AF91" i="27"/>
  <c r="AG91" i="27"/>
  <c r="AH91" i="27"/>
  <c r="AI91" i="27"/>
  <c r="AJ91" i="27"/>
  <c r="AK91" i="27"/>
  <c r="AL91" i="27"/>
  <c r="AM91" i="27"/>
  <c r="AN91" i="27"/>
  <c r="AO91" i="27"/>
  <c r="AP91" i="27"/>
  <c r="AQ91" i="27"/>
  <c r="AR91" i="27"/>
  <c r="AS91" i="27"/>
  <c r="AT91" i="27"/>
  <c r="AE92" i="27"/>
  <c r="AF92" i="27"/>
  <c r="AG92" i="27"/>
  <c r="AH92" i="27"/>
  <c r="AI92" i="27"/>
  <c r="AJ92" i="27"/>
  <c r="AK92" i="27"/>
  <c r="AL92" i="27"/>
  <c r="AM92" i="27"/>
  <c r="AN92" i="27"/>
  <c r="AO92" i="27"/>
  <c r="AP92" i="27"/>
  <c r="AQ92" i="27"/>
  <c r="AR92" i="27"/>
  <c r="AS92" i="27"/>
  <c r="AT92" i="27"/>
  <c r="AE93" i="27"/>
  <c r="AF93" i="27"/>
  <c r="AG93" i="27"/>
  <c r="AH93" i="27"/>
  <c r="AI93" i="27"/>
  <c r="AJ93" i="27"/>
  <c r="AK93" i="27"/>
  <c r="AL93" i="27"/>
  <c r="AM93" i="27"/>
  <c r="AN93" i="27"/>
  <c r="AO93" i="27"/>
  <c r="AP93" i="27"/>
  <c r="AQ93" i="27"/>
  <c r="AR93" i="27"/>
  <c r="AS93" i="27"/>
  <c r="AT93" i="27"/>
  <c r="AE94" i="27"/>
  <c r="AF94" i="27"/>
  <c r="AG94" i="27"/>
  <c r="AH94" i="27"/>
  <c r="AI94" i="27"/>
  <c r="AJ94" i="27"/>
  <c r="AK94" i="27"/>
  <c r="AL94" i="27"/>
  <c r="AM94" i="27"/>
  <c r="AN94" i="27"/>
  <c r="AO94" i="27"/>
  <c r="AP94" i="27"/>
  <c r="AQ94" i="27"/>
  <c r="AR94" i="27"/>
  <c r="AS94" i="27"/>
  <c r="AT94" i="27"/>
  <c r="AE95" i="27"/>
  <c r="AF95" i="27"/>
  <c r="AG95" i="27"/>
  <c r="AH95" i="27"/>
  <c r="AI95" i="27"/>
  <c r="AJ95" i="27"/>
  <c r="AK95" i="27"/>
  <c r="AL95" i="27"/>
  <c r="AM95" i="27"/>
  <c r="AN95" i="27"/>
  <c r="AO95" i="27"/>
  <c r="AP95" i="27"/>
  <c r="AQ95" i="27"/>
  <c r="AR95" i="27"/>
  <c r="AS95" i="27"/>
  <c r="AT95" i="27"/>
  <c r="AE96" i="27"/>
  <c r="AF96" i="27"/>
  <c r="AG96" i="27"/>
  <c r="AH96" i="27"/>
  <c r="AI96" i="27"/>
  <c r="AJ96" i="27"/>
  <c r="AK96" i="27"/>
  <c r="AL96" i="27"/>
  <c r="AM96" i="27"/>
  <c r="AN96" i="27"/>
  <c r="AO96" i="27"/>
  <c r="AP96" i="27"/>
  <c r="AQ96" i="27"/>
  <c r="AR96" i="27"/>
  <c r="AS96" i="27"/>
  <c r="AT96" i="27"/>
  <c r="AE97" i="27"/>
  <c r="AF97" i="27"/>
  <c r="AG97" i="27"/>
  <c r="AH97" i="27"/>
  <c r="AI97" i="27"/>
  <c r="AJ97" i="27"/>
  <c r="AK97" i="27"/>
  <c r="AL97" i="27"/>
  <c r="AM97" i="27"/>
  <c r="AN97" i="27"/>
  <c r="AO97" i="27"/>
  <c r="AP97" i="27"/>
  <c r="AQ97" i="27"/>
  <c r="AR97" i="27"/>
  <c r="AS97" i="27"/>
  <c r="AT97" i="27"/>
  <c r="AE98" i="27"/>
  <c r="AF98" i="27"/>
  <c r="AG98" i="27"/>
  <c r="AH98" i="27"/>
  <c r="AI98" i="27"/>
  <c r="AJ98" i="27"/>
  <c r="AK98" i="27"/>
  <c r="AL98" i="27"/>
  <c r="AM98" i="27"/>
  <c r="AN98" i="27"/>
  <c r="AO98" i="27"/>
  <c r="AP98" i="27"/>
  <c r="AQ98" i="27"/>
  <c r="AR98" i="27"/>
  <c r="AS98" i="27"/>
  <c r="AT98" i="27"/>
  <c r="AE99" i="27"/>
  <c r="AF99" i="27"/>
  <c r="AG99" i="27"/>
  <c r="AH99" i="27"/>
  <c r="AI99" i="27"/>
  <c r="AJ99" i="27"/>
  <c r="AK99" i="27"/>
  <c r="AL99" i="27"/>
  <c r="AM99" i="27"/>
  <c r="AN99" i="27"/>
  <c r="AO99" i="27"/>
  <c r="AP99" i="27"/>
  <c r="AQ99" i="27"/>
  <c r="AR99" i="27"/>
  <c r="AS99" i="27"/>
  <c r="AT99" i="27"/>
  <c r="AE100" i="27"/>
  <c r="AF100" i="27"/>
  <c r="AG100" i="27"/>
  <c r="AH100" i="27"/>
  <c r="AI100" i="27"/>
  <c r="AJ100" i="27"/>
  <c r="AK100" i="27"/>
  <c r="AL100" i="27"/>
  <c r="AM100" i="27"/>
  <c r="AN100" i="27"/>
  <c r="AO100" i="27"/>
  <c r="AP100" i="27"/>
  <c r="AQ100" i="27"/>
  <c r="AR100" i="27"/>
  <c r="AS100" i="27"/>
  <c r="AT100" i="27"/>
  <c r="AE101" i="27"/>
  <c r="AF101" i="27"/>
  <c r="AG101" i="27"/>
  <c r="AH101" i="27"/>
  <c r="AI101" i="27"/>
  <c r="AJ101" i="27"/>
  <c r="AK101" i="27"/>
  <c r="AL101" i="27"/>
  <c r="AM101" i="27"/>
  <c r="AN101" i="27"/>
  <c r="AO101" i="27"/>
  <c r="AP101" i="27"/>
  <c r="AQ101" i="27"/>
  <c r="AR101" i="27"/>
  <c r="AS101" i="27"/>
  <c r="AT101" i="27"/>
  <c r="AE102" i="27"/>
  <c r="AF102" i="27"/>
  <c r="AG102" i="27"/>
  <c r="AH102" i="27"/>
  <c r="AI102" i="27"/>
  <c r="AJ102" i="27"/>
  <c r="AK102" i="27"/>
  <c r="AL102" i="27"/>
  <c r="AM102" i="27"/>
  <c r="AN102" i="27"/>
  <c r="AO102" i="27"/>
  <c r="AP102" i="27"/>
  <c r="AQ102" i="27"/>
  <c r="AR102" i="27"/>
  <c r="AS102" i="27"/>
  <c r="AT102" i="27"/>
  <c r="AE103" i="27"/>
  <c r="AF103" i="27"/>
  <c r="AG103" i="27"/>
  <c r="AH103" i="27"/>
  <c r="AI103" i="27"/>
  <c r="AJ103" i="27"/>
  <c r="AK103" i="27"/>
  <c r="AL103" i="27"/>
  <c r="AM103" i="27"/>
  <c r="AN103" i="27"/>
  <c r="AO103" i="27"/>
  <c r="AP103" i="27"/>
  <c r="AQ103" i="27"/>
  <c r="AR103" i="27"/>
  <c r="AS103" i="27"/>
  <c r="AT103" i="27"/>
  <c r="AE104" i="27"/>
  <c r="AF104" i="27"/>
  <c r="AG104" i="27"/>
  <c r="AH104" i="27"/>
  <c r="AI104" i="27"/>
  <c r="AJ104" i="27"/>
  <c r="AK104" i="27"/>
  <c r="AL104" i="27"/>
  <c r="AM104" i="27"/>
  <c r="AN104" i="27"/>
  <c r="AO104" i="27"/>
  <c r="AP104" i="27"/>
  <c r="AQ104" i="27"/>
  <c r="AR104" i="27"/>
  <c r="AS104" i="27"/>
  <c r="AT104" i="27"/>
  <c r="AE105" i="27"/>
  <c r="AF105" i="27"/>
  <c r="AG105" i="27"/>
  <c r="AH105" i="27"/>
  <c r="AI105" i="27"/>
  <c r="AJ105" i="27"/>
  <c r="AK105" i="27"/>
  <c r="AL105" i="27"/>
  <c r="AM105" i="27"/>
  <c r="AN105" i="27"/>
  <c r="AO105" i="27"/>
  <c r="AP105" i="27"/>
  <c r="AQ105" i="27"/>
  <c r="AR105" i="27"/>
  <c r="AS105" i="27"/>
  <c r="AT105" i="27"/>
  <c r="AE107" i="27"/>
  <c r="AF107" i="27"/>
  <c r="AG107" i="27"/>
  <c r="AH107" i="27"/>
  <c r="AI107" i="27"/>
  <c r="AJ107" i="27"/>
  <c r="AK107" i="27"/>
  <c r="AL107" i="27"/>
  <c r="AM107" i="27"/>
  <c r="AN107" i="27"/>
  <c r="AO107" i="27"/>
  <c r="AP107" i="27"/>
  <c r="AQ107" i="27"/>
  <c r="AR107" i="27"/>
  <c r="AS107" i="27"/>
  <c r="AT107" i="27"/>
  <c r="AE108" i="27"/>
  <c r="AF108" i="27"/>
  <c r="AG108" i="27"/>
  <c r="AH108" i="27"/>
  <c r="AI108" i="27"/>
  <c r="AJ108" i="27"/>
  <c r="AK108" i="27"/>
  <c r="AL108" i="27"/>
  <c r="AM108" i="27"/>
  <c r="AN108" i="27"/>
  <c r="AO108" i="27"/>
  <c r="AP108" i="27"/>
  <c r="AQ108" i="27"/>
  <c r="AR108" i="27"/>
  <c r="AS108" i="27"/>
  <c r="AT108" i="27"/>
  <c r="AE109" i="27"/>
  <c r="AF109" i="27"/>
  <c r="AG109" i="27"/>
  <c r="AH109" i="27"/>
  <c r="AI109" i="27"/>
  <c r="AJ109" i="27"/>
  <c r="AK109" i="27"/>
  <c r="AL109" i="27"/>
  <c r="AM109" i="27"/>
  <c r="AN109" i="27"/>
  <c r="AO109" i="27"/>
  <c r="AP109" i="27"/>
  <c r="AQ109" i="27"/>
  <c r="AR109" i="27"/>
  <c r="AS109" i="27"/>
  <c r="AT109" i="27"/>
  <c r="AE110" i="27"/>
  <c r="AF110" i="27"/>
  <c r="AG110" i="27"/>
  <c r="AH110" i="27"/>
  <c r="AI110" i="27"/>
  <c r="AJ110" i="27"/>
  <c r="AK110" i="27"/>
  <c r="AL110" i="27"/>
  <c r="AM110" i="27"/>
  <c r="AN110" i="27"/>
  <c r="AO110" i="27"/>
  <c r="AP110" i="27"/>
  <c r="AQ110" i="27"/>
  <c r="AR110" i="27"/>
  <c r="AS110" i="27"/>
  <c r="AT110" i="27"/>
  <c r="AE111" i="27"/>
  <c r="AF111" i="27"/>
  <c r="AG111" i="27"/>
  <c r="AH111" i="27"/>
  <c r="AI111" i="27"/>
  <c r="AJ111" i="27"/>
  <c r="AK111" i="27"/>
  <c r="AL111" i="27"/>
  <c r="AM111" i="27"/>
  <c r="AN111" i="27"/>
  <c r="AO111" i="27"/>
  <c r="AP111" i="27"/>
  <c r="AQ111" i="27"/>
  <c r="AR111" i="27"/>
  <c r="AS111" i="27"/>
  <c r="AT111" i="27"/>
  <c r="AE112" i="27"/>
  <c r="AF112" i="27"/>
  <c r="AG112" i="27"/>
  <c r="AH112" i="27"/>
  <c r="AI112" i="27"/>
  <c r="AJ112" i="27"/>
  <c r="AK112" i="27"/>
  <c r="AL112" i="27"/>
  <c r="AM112" i="27"/>
  <c r="AN112" i="27"/>
  <c r="AO112" i="27"/>
  <c r="AP112" i="27"/>
  <c r="AQ112" i="27"/>
  <c r="AR112" i="27"/>
  <c r="AS112" i="27"/>
  <c r="AT112" i="27"/>
  <c r="AE113" i="27"/>
  <c r="AF113" i="27"/>
  <c r="AG113" i="27"/>
  <c r="AH113" i="27"/>
  <c r="AI113" i="27"/>
  <c r="AJ113" i="27"/>
  <c r="AK113" i="27"/>
  <c r="AL113" i="27"/>
  <c r="AM113" i="27"/>
  <c r="AN113" i="27"/>
  <c r="AO113" i="27"/>
  <c r="AP113" i="27"/>
  <c r="AQ113" i="27"/>
  <c r="AR113" i="27"/>
  <c r="AS113" i="27"/>
  <c r="AT113" i="27"/>
  <c r="AE114" i="27"/>
  <c r="AF114" i="27"/>
  <c r="AG114" i="27"/>
  <c r="AH114" i="27"/>
  <c r="AI114" i="27"/>
  <c r="AJ114" i="27"/>
  <c r="AK114" i="27"/>
  <c r="AL114" i="27"/>
  <c r="AM114" i="27"/>
  <c r="AN114" i="27"/>
  <c r="AO114" i="27"/>
  <c r="AP114" i="27"/>
  <c r="AQ114" i="27"/>
  <c r="AR114" i="27"/>
  <c r="AS114" i="27"/>
  <c r="AT114" i="27"/>
  <c r="AE115" i="27"/>
  <c r="AF115" i="27"/>
  <c r="AG115" i="27"/>
  <c r="AH115" i="27"/>
  <c r="AI115" i="27"/>
  <c r="AJ115" i="27"/>
  <c r="AK115" i="27"/>
  <c r="AL115" i="27"/>
  <c r="AM115" i="27"/>
  <c r="AN115" i="27"/>
  <c r="AO115" i="27"/>
  <c r="AP115" i="27"/>
  <c r="AQ115" i="27"/>
  <c r="AR115" i="27"/>
  <c r="AS115" i="27"/>
  <c r="AT115" i="27"/>
  <c r="AE116" i="27"/>
  <c r="AF116" i="27"/>
  <c r="AG116" i="27"/>
  <c r="AH116" i="27"/>
  <c r="AI116" i="27"/>
  <c r="AJ116" i="27"/>
  <c r="AK116" i="27"/>
  <c r="AL116" i="27"/>
  <c r="AM116" i="27"/>
  <c r="AN116" i="27"/>
  <c r="AO116" i="27"/>
  <c r="AP116" i="27"/>
  <c r="AQ116" i="27"/>
  <c r="AR116" i="27"/>
  <c r="AS116" i="27"/>
  <c r="AT116" i="27"/>
  <c r="AE117" i="27"/>
  <c r="AF117" i="27"/>
  <c r="AG117" i="27"/>
  <c r="AH117" i="27"/>
  <c r="AI117" i="27"/>
  <c r="AJ117" i="27"/>
  <c r="AK117" i="27"/>
  <c r="AL117" i="27"/>
  <c r="AM117" i="27"/>
  <c r="AN117" i="27"/>
  <c r="AO117" i="27"/>
  <c r="AP117" i="27"/>
  <c r="AQ117" i="27"/>
  <c r="AR117" i="27"/>
  <c r="AS117" i="27"/>
  <c r="AT117" i="27"/>
  <c r="AE118" i="27"/>
  <c r="AF118" i="27"/>
  <c r="AG118" i="27"/>
  <c r="AH118" i="27"/>
  <c r="AI118" i="27"/>
  <c r="AJ118" i="27"/>
  <c r="AK118" i="27"/>
  <c r="AL118" i="27"/>
  <c r="AM118" i="27"/>
  <c r="AN118" i="27"/>
  <c r="AO118" i="27"/>
  <c r="AP118" i="27"/>
  <c r="AQ118" i="27"/>
  <c r="AR118" i="27"/>
  <c r="AS118" i="27"/>
  <c r="AT118" i="27"/>
  <c r="AE119" i="27"/>
  <c r="AF119" i="27"/>
  <c r="AG119" i="27"/>
  <c r="AH119" i="27"/>
  <c r="AI119" i="27"/>
  <c r="AJ119" i="27"/>
  <c r="AK119" i="27"/>
  <c r="AL119" i="27"/>
  <c r="AM119" i="27"/>
  <c r="AN119" i="27"/>
  <c r="AO119" i="27"/>
  <c r="AP119" i="27"/>
  <c r="AQ119" i="27"/>
  <c r="AR119" i="27"/>
  <c r="AS119" i="27"/>
  <c r="AT119" i="27"/>
  <c r="AE120" i="27"/>
  <c r="AF120" i="27"/>
  <c r="AG120" i="27"/>
  <c r="AH120" i="27"/>
  <c r="AI120" i="27"/>
  <c r="AJ120" i="27"/>
  <c r="AK120" i="27"/>
  <c r="AL120" i="27"/>
  <c r="AM120" i="27"/>
  <c r="AN120" i="27"/>
  <c r="AO120" i="27"/>
  <c r="AP120" i="27"/>
  <c r="AQ120" i="27"/>
  <c r="AR120" i="27"/>
  <c r="AS120" i="27"/>
  <c r="AT120" i="27"/>
  <c r="AE122" i="27"/>
  <c r="AF122" i="27"/>
  <c r="AG122" i="27"/>
  <c r="AH122" i="27"/>
  <c r="AI122" i="27"/>
  <c r="AJ122" i="27"/>
  <c r="AK122" i="27"/>
  <c r="AL122" i="27"/>
  <c r="AM122" i="27"/>
  <c r="AN122" i="27"/>
  <c r="AO122" i="27"/>
  <c r="AP122" i="27"/>
  <c r="AQ122" i="27"/>
  <c r="AR122" i="27"/>
  <c r="AS122" i="27"/>
  <c r="AT122" i="27"/>
  <c r="AE123" i="27"/>
  <c r="AF123" i="27"/>
  <c r="AG123" i="27"/>
  <c r="AH123" i="27"/>
  <c r="AI123" i="27"/>
  <c r="AJ123" i="27"/>
  <c r="AK123" i="27"/>
  <c r="AL123" i="27"/>
  <c r="AM123" i="27"/>
  <c r="AN123" i="27"/>
  <c r="AO123" i="27"/>
  <c r="AP123" i="27"/>
  <c r="AQ123" i="27"/>
  <c r="AR123" i="27"/>
  <c r="AS123" i="27"/>
  <c r="AT123" i="27"/>
  <c r="AE124" i="27"/>
  <c r="AF124" i="27"/>
  <c r="AG124" i="27"/>
  <c r="AH124" i="27"/>
  <c r="AI124" i="27"/>
  <c r="AJ124" i="27"/>
  <c r="AK124" i="27"/>
  <c r="AL124" i="27"/>
  <c r="AM124" i="27"/>
  <c r="AN124" i="27"/>
  <c r="AO124" i="27"/>
  <c r="AP124" i="27"/>
  <c r="AQ124" i="27"/>
  <c r="AR124" i="27"/>
  <c r="AS124" i="27"/>
  <c r="AT124" i="27"/>
  <c r="AE125" i="27"/>
  <c r="AF125" i="27"/>
  <c r="AG125" i="27"/>
  <c r="AH125" i="27"/>
  <c r="AI125" i="27"/>
  <c r="AJ125" i="27"/>
  <c r="AK125" i="27"/>
  <c r="AL125" i="27"/>
  <c r="AM125" i="27"/>
  <c r="AN125" i="27"/>
  <c r="AO125" i="27"/>
  <c r="AP125" i="27"/>
  <c r="AQ125" i="27"/>
  <c r="AR125" i="27"/>
  <c r="AS125" i="27"/>
  <c r="AT125" i="27"/>
  <c r="AE126" i="27"/>
  <c r="AF126" i="27"/>
  <c r="AG126" i="27"/>
  <c r="AH126" i="27"/>
  <c r="AI126" i="27"/>
  <c r="AJ126" i="27"/>
  <c r="AK126" i="27"/>
  <c r="AL126" i="27"/>
  <c r="AM126" i="27"/>
  <c r="AN126" i="27"/>
  <c r="AO126" i="27"/>
  <c r="AP126" i="27"/>
  <c r="AQ126" i="27"/>
  <c r="AR126" i="27"/>
  <c r="AS126" i="27"/>
  <c r="AT126" i="27"/>
  <c r="AE127" i="27"/>
  <c r="AF127" i="27"/>
  <c r="AG127" i="27"/>
  <c r="AH127" i="27"/>
  <c r="AI127" i="27"/>
  <c r="AJ127" i="27"/>
  <c r="AK127" i="27"/>
  <c r="AL127" i="27"/>
  <c r="AM127" i="27"/>
  <c r="AN127" i="27"/>
  <c r="AO127" i="27"/>
  <c r="AP127" i="27"/>
  <c r="AQ127" i="27"/>
  <c r="AR127" i="27"/>
  <c r="AS127" i="27"/>
  <c r="AT127" i="27"/>
  <c r="AE128" i="27"/>
  <c r="AF128" i="27"/>
  <c r="AG128" i="27"/>
  <c r="AH128" i="27"/>
  <c r="AI128" i="27"/>
  <c r="AJ128" i="27"/>
  <c r="AK128" i="27"/>
  <c r="AL128" i="27"/>
  <c r="AM128" i="27"/>
  <c r="AN128" i="27"/>
  <c r="AO128" i="27"/>
  <c r="AP128" i="27"/>
  <c r="AQ128" i="27"/>
  <c r="AR128" i="27"/>
  <c r="AS128" i="27"/>
  <c r="AT128" i="27"/>
  <c r="AE130" i="27"/>
  <c r="AF130" i="27"/>
  <c r="AG130" i="27"/>
  <c r="AH130" i="27"/>
  <c r="AI130" i="27"/>
  <c r="AJ130" i="27"/>
  <c r="AK130" i="27"/>
  <c r="AL130" i="27"/>
  <c r="AM130" i="27"/>
  <c r="AN130" i="27"/>
  <c r="AO130" i="27"/>
  <c r="AP130" i="27"/>
  <c r="AQ130" i="27"/>
  <c r="AR130" i="27"/>
  <c r="AS130" i="27"/>
  <c r="AT130" i="27"/>
  <c r="AE131" i="27"/>
  <c r="AF131" i="27"/>
  <c r="AG131" i="27"/>
  <c r="AH131" i="27"/>
  <c r="AI131" i="27"/>
  <c r="AJ131" i="27"/>
  <c r="AK131" i="27"/>
  <c r="AL131" i="27"/>
  <c r="AM131" i="27"/>
  <c r="AN131" i="27"/>
  <c r="AO131" i="27"/>
  <c r="AP131" i="27"/>
  <c r="AQ131" i="27"/>
  <c r="AR131" i="27"/>
  <c r="AS131" i="27"/>
  <c r="AT131" i="27"/>
  <c r="AE132" i="27"/>
  <c r="AF132" i="27"/>
  <c r="AG132" i="27"/>
  <c r="AH132" i="27"/>
  <c r="AI132" i="27"/>
  <c r="AJ132" i="27"/>
  <c r="AK132" i="27"/>
  <c r="AL132" i="27"/>
  <c r="AM132" i="27"/>
  <c r="AN132" i="27"/>
  <c r="AO132" i="27"/>
  <c r="AP132" i="27"/>
  <c r="AQ132" i="27"/>
  <c r="AR132" i="27"/>
  <c r="AS132" i="27"/>
  <c r="AT132" i="27"/>
  <c r="AE133" i="27"/>
  <c r="AF133" i="27"/>
  <c r="AG133" i="27"/>
  <c r="AH133" i="27"/>
  <c r="AI133" i="27"/>
  <c r="AJ133" i="27"/>
  <c r="AK133" i="27"/>
  <c r="AL133" i="27"/>
  <c r="AM133" i="27"/>
  <c r="AN133" i="27"/>
  <c r="AO133" i="27"/>
  <c r="AP133" i="27"/>
  <c r="AQ133" i="27"/>
  <c r="AR133" i="27"/>
  <c r="AS133" i="27"/>
  <c r="AT133" i="27"/>
  <c r="AE134" i="27"/>
  <c r="AF134" i="27"/>
  <c r="AG134" i="27"/>
  <c r="AH134" i="27"/>
  <c r="AI134" i="27"/>
  <c r="AJ134" i="27"/>
  <c r="AK134" i="27"/>
  <c r="AL134" i="27"/>
  <c r="AM134" i="27"/>
  <c r="AN134" i="27"/>
  <c r="AO134" i="27"/>
  <c r="AP134" i="27"/>
  <c r="AQ134" i="27"/>
  <c r="AR134" i="27"/>
  <c r="AS134" i="27"/>
  <c r="AT134" i="27"/>
  <c r="AE135" i="27"/>
  <c r="AF135" i="27"/>
  <c r="AG135" i="27"/>
  <c r="AH135" i="27"/>
  <c r="AI135" i="27"/>
  <c r="AJ135" i="27"/>
  <c r="AK135" i="27"/>
  <c r="AL135" i="27"/>
  <c r="AM135" i="27"/>
  <c r="AN135" i="27"/>
  <c r="AO135" i="27"/>
  <c r="AP135" i="27"/>
  <c r="AQ135" i="27"/>
  <c r="AR135" i="27"/>
  <c r="AS135" i="27"/>
  <c r="AT135" i="27"/>
  <c r="AE136" i="27"/>
  <c r="AF136" i="27"/>
  <c r="AG136" i="27"/>
  <c r="AH136" i="27"/>
  <c r="AI136" i="27"/>
  <c r="AJ136" i="27"/>
  <c r="AK136" i="27"/>
  <c r="AL136" i="27"/>
  <c r="AM136" i="27"/>
  <c r="AN136" i="27"/>
  <c r="AO136" i="27"/>
  <c r="AP136" i="27"/>
  <c r="AQ136" i="27"/>
  <c r="AR136" i="27"/>
  <c r="AS136" i="27"/>
  <c r="AT136" i="27"/>
  <c r="AE137" i="27"/>
  <c r="AF137" i="27"/>
  <c r="AG137" i="27"/>
  <c r="AH137" i="27"/>
  <c r="AI137" i="27"/>
  <c r="AJ137" i="27"/>
  <c r="AK137" i="27"/>
  <c r="AL137" i="27"/>
  <c r="AM137" i="27"/>
  <c r="AN137" i="27"/>
  <c r="AO137" i="27"/>
  <c r="AP137" i="27"/>
  <c r="AQ137" i="27"/>
  <c r="AR137" i="27"/>
  <c r="AS137" i="27"/>
  <c r="AT137" i="27"/>
  <c r="AE138" i="27"/>
  <c r="AF138" i="27"/>
  <c r="AG138" i="27"/>
  <c r="AH138" i="27"/>
  <c r="AI138" i="27"/>
  <c r="AJ138" i="27"/>
  <c r="AK138" i="27"/>
  <c r="AL138" i="27"/>
  <c r="AM138" i="27"/>
  <c r="AN138" i="27"/>
  <c r="AO138" i="27"/>
  <c r="AP138" i="27"/>
  <c r="AQ138" i="27"/>
  <c r="AR138" i="27"/>
  <c r="AS138" i="27"/>
  <c r="AT138" i="27"/>
  <c r="AE139" i="27"/>
  <c r="AF139" i="27"/>
  <c r="AG139" i="27"/>
  <c r="AH139" i="27"/>
  <c r="AI139" i="27"/>
  <c r="AJ139" i="27"/>
  <c r="AK139" i="27"/>
  <c r="AL139" i="27"/>
  <c r="AM139" i="27"/>
  <c r="AN139" i="27"/>
  <c r="AO139" i="27"/>
  <c r="AP139" i="27"/>
  <c r="AQ139" i="27"/>
  <c r="AR139" i="27"/>
  <c r="AS139" i="27"/>
  <c r="AT139" i="27"/>
  <c r="AE140" i="27"/>
  <c r="AF140" i="27"/>
  <c r="AG140" i="27"/>
  <c r="AH140" i="27"/>
  <c r="AI140" i="27"/>
  <c r="AJ140" i="27"/>
  <c r="AK140" i="27"/>
  <c r="AL140" i="27"/>
  <c r="AM140" i="27"/>
  <c r="AN140" i="27"/>
  <c r="AO140" i="27"/>
  <c r="AP140" i="27"/>
  <c r="AQ140" i="27"/>
  <c r="AR140" i="27"/>
  <c r="AS140" i="27"/>
  <c r="AT140" i="27"/>
  <c r="AE141" i="27"/>
  <c r="AF141" i="27"/>
  <c r="AG141" i="27"/>
  <c r="AH141" i="27"/>
  <c r="AI141" i="27"/>
  <c r="AJ141" i="27"/>
  <c r="AK141" i="27"/>
  <c r="AL141" i="27"/>
  <c r="AM141" i="27"/>
  <c r="AN141" i="27"/>
  <c r="AO141" i="27"/>
  <c r="AP141" i="27"/>
  <c r="AQ141" i="27"/>
  <c r="AR141" i="27"/>
  <c r="AS141" i="27"/>
  <c r="AT141" i="27"/>
  <c r="AE142" i="27"/>
  <c r="AF142" i="27"/>
  <c r="AG142" i="27"/>
  <c r="AH142" i="27"/>
  <c r="AI142" i="27"/>
  <c r="AJ142" i="27"/>
  <c r="AK142" i="27"/>
  <c r="AL142" i="27"/>
  <c r="AM142" i="27"/>
  <c r="AN142" i="27"/>
  <c r="AO142" i="27"/>
  <c r="AP142" i="27"/>
  <c r="AQ142" i="27"/>
  <c r="AR142" i="27"/>
  <c r="AS142" i="27"/>
  <c r="AT142" i="27"/>
  <c r="AE143" i="27"/>
  <c r="AF143" i="27"/>
  <c r="AG143" i="27"/>
  <c r="AH143" i="27"/>
  <c r="AI143" i="27"/>
  <c r="AJ143" i="27"/>
  <c r="AK143" i="27"/>
  <c r="AL143" i="27"/>
  <c r="AM143" i="27"/>
  <c r="AN143" i="27"/>
  <c r="AO143" i="27"/>
  <c r="AP143" i="27"/>
  <c r="AQ143" i="27"/>
  <c r="AR143" i="27"/>
  <c r="AS143" i="27"/>
  <c r="AT143" i="27"/>
  <c r="AE144" i="27"/>
  <c r="AF144" i="27"/>
  <c r="AG144" i="27"/>
  <c r="AH144" i="27"/>
  <c r="AI144" i="27"/>
  <c r="AJ144" i="27"/>
  <c r="AK144" i="27"/>
  <c r="AL144" i="27"/>
  <c r="AM144" i="27"/>
  <c r="AN144" i="27"/>
  <c r="AO144" i="27"/>
  <c r="AP144" i="27"/>
  <c r="AQ144" i="27"/>
  <c r="AR144" i="27"/>
  <c r="AS144" i="27"/>
  <c r="AT144" i="27"/>
  <c r="AE145" i="27"/>
  <c r="AF145" i="27"/>
  <c r="AG145" i="27"/>
  <c r="AH145" i="27"/>
  <c r="AI145" i="27"/>
  <c r="AJ145" i="27"/>
  <c r="AK145" i="27"/>
  <c r="AL145" i="27"/>
  <c r="AM145" i="27"/>
  <c r="AN145" i="27"/>
  <c r="AO145" i="27"/>
  <c r="AP145" i="27"/>
  <c r="AQ145" i="27"/>
  <c r="AR145" i="27"/>
  <c r="AS145" i="27"/>
  <c r="AT145" i="27"/>
  <c r="AE146" i="27"/>
  <c r="AF146" i="27"/>
  <c r="AG146" i="27"/>
  <c r="AH146" i="27"/>
  <c r="AI146" i="27"/>
  <c r="AJ146" i="27"/>
  <c r="AK146" i="27"/>
  <c r="AL146" i="27"/>
  <c r="AM146" i="27"/>
  <c r="AN146" i="27"/>
  <c r="AO146" i="27"/>
  <c r="AP146" i="27"/>
  <c r="AQ146" i="27"/>
  <c r="AR146" i="27"/>
  <c r="AS146" i="27"/>
  <c r="AT146" i="27"/>
  <c r="AE147" i="27"/>
  <c r="AF147" i="27"/>
  <c r="AG147" i="27"/>
  <c r="AH147" i="27"/>
  <c r="AI147" i="27"/>
  <c r="AJ147" i="27"/>
  <c r="AK147" i="27"/>
  <c r="AL147" i="27"/>
  <c r="AM147" i="27"/>
  <c r="AN147" i="27"/>
  <c r="AO147" i="27"/>
  <c r="AP147" i="27"/>
  <c r="AQ147" i="27"/>
  <c r="AR147" i="27"/>
  <c r="AS147" i="27"/>
  <c r="AT147" i="27"/>
  <c r="AE148" i="27"/>
  <c r="AF148" i="27"/>
  <c r="AG148" i="27"/>
  <c r="AH148" i="27"/>
  <c r="AI148" i="27"/>
  <c r="AJ148" i="27"/>
  <c r="AK148" i="27"/>
  <c r="AL148" i="27"/>
  <c r="AM148" i="27"/>
  <c r="AN148" i="27"/>
  <c r="AO148" i="27"/>
  <c r="AP148" i="27"/>
  <c r="AQ148" i="27"/>
  <c r="AR148" i="27"/>
  <c r="AS148" i="27"/>
  <c r="AT148" i="27"/>
  <c r="AE149" i="27"/>
  <c r="AF149" i="27"/>
  <c r="AG149" i="27"/>
  <c r="AH149" i="27"/>
  <c r="AI149" i="27"/>
  <c r="AJ149" i="27"/>
  <c r="AK149" i="27"/>
  <c r="AL149" i="27"/>
  <c r="AM149" i="27"/>
  <c r="AN149" i="27"/>
  <c r="AO149" i="27"/>
  <c r="AP149" i="27"/>
  <c r="AQ149" i="27"/>
  <c r="AR149" i="27"/>
  <c r="AS149" i="27"/>
  <c r="AT149" i="27"/>
  <c r="AE150" i="27"/>
  <c r="AF150" i="27"/>
  <c r="AG150" i="27"/>
  <c r="AH150" i="27"/>
  <c r="AI150" i="27"/>
  <c r="AJ150" i="27"/>
  <c r="AK150" i="27"/>
  <c r="AL150" i="27"/>
  <c r="AM150" i="27"/>
  <c r="AN150" i="27"/>
  <c r="AO150" i="27"/>
  <c r="AP150" i="27"/>
  <c r="AQ150" i="27"/>
  <c r="AR150" i="27"/>
  <c r="AS150" i="27"/>
  <c r="AT150" i="27"/>
  <c r="AE151" i="27"/>
  <c r="AF151" i="27"/>
  <c r="AG151" i="27"/>
  <c r="AH151" i="27"/>
  <c r="AI151" i="27"/>
  <c r="AJ151" i="27"/>
  <c r="AK151" i="27"/>
  <c r="AL151" i="27"/>
  <c r="AM151" i="27"/>
  <c r="AN151" i="27"/>
  <c r="AO151" i="27"/>
  <c r="AP151" i="27"/>
  <c r="AQ151" i="27"/>
  <c r="AR151" i="27"/>
  <c r="AS151" i="27"/>
  <c r="AT151" i="27"/>
  <c r="AE152" i="27"/>
  <c r="AF152" i="27"/>
  <c r="AG152" i="27"/>
  <c r="AH152" i="27"/>
  <c r="AI152" i="27"/>
  <c r="AJ152" i="27"/>
  <c r="AK152" i="27"/>
  <c r="AL152" i="27"/>
  <c r="AM152" i="27"/>
  <c r="AN152" i="27"/>
  <c r="AO152" i="27"/>
  <c r="AP152" i="27"/>
  <c r="AQ152" i="27"/>
  <c r="AR152" i="27"/>
  <c r="AS152" i="27"/>
  <c r="AT152" i="27"/>
  <c r="AE153" i="27"/>
  <c r="AF153" i="27"/>
  <c r="AG153" i="27"/>
  <c r="AH153" i="27"/>
  <c r="AI153" i="27"/>
  <c r="AJ153" i="27"/>
  <c r="AK153" i="27"/>
  <c r="AL153" i="27"/>
  <c r="AM153" i="27"/>
  <c r="AN153" i="27"/>
  <c r="AO153" i="27"/>
  <c r="AP153" i="27"/>
  <c r="AQ153" i="27"/>
  <c r="AR153" i="27"/>
  <c r="AS153" i="27"/>
  <c r="AT153" i="27"/>
  <c r="AE154" i="27"/>
  <c r="AF154" i="27"/>
  <c r="AG154" i="27"/>
  <c r="AH154" i="27"/>
  <c r="AI154" i="27"/>
  <c r="AJ154" i="27"/>
  <c r="AK154" i="27"/>
  <c r="AL154" i="27"/>
  <c r="AM154" i="27"/>
  <c r="AN154" i="27"/>
  <c r="AO154" i="27"/>
  <c r="AP154" i="27"/>
  <c r="AQ154" i="27"/>
  <c r="AR154" i="27"/>
  <c r="AS154" i="27"/>
  <c r="AT154" i="27"/>
  <c r="AE155" i="27"/>
  <c r="AF155" i="27"/>
  <c r="AG155" i="27"/>
  <c r="AH155" i="27"/>
  <c r="AI155" i="27"/>
  <c r="AJ155" i="27"/>
  <c r="AK155" i="27"/>
  <c r="AL155" i="27"/>
  <c r="AM155" i="27"/>
  <c r="AN155" i="27"/>
  <c r="AO155" i="27"/>
  <c r="AP155" i="27"/>
  <c r="AQ155" i="27"/>
  <c r="AR155" i="27"/>
  <c r="AS155" i="27"/>
  <c r="AT155" i="27"/>
  <c r="AE156" i="27"/>
  <c r="AF156" i="27"/>
  <c r="AG156" i="27"/>
  <c r="AH156" i="27"/>
  <c r="AI156" i="27"/>
  <c r="AJ156" i="27"/>
  <c r="AK156" i="27"/>
  <c r="AL156" i="27"/>
  <c r="AM156" i="27"/>
  <c r="AN156" i="27"/>
  <c r="AO156" i="27"/>
  <c r="AP156" i="27"/>
  <c r="AQ156" i="27"/>
  <c r="AR156" i="27"/>
  <c r="AS156" i="27"/>
  <c r="AT156" i="27"/>
  <c r="AE157" i="27"/>
  <c r="AF157" i="27"/>
  <c r="AG157" i="27"/>
  <c r="AH157" i="27"/>
  <c r="AI157" i="27"/>
  <c r="AJ157" i="27"/>
  <c r="AK157" i="27"/>
  <c r="AL157" i="27"/>
  <c r="AM157" i="27"/>
  <c r="AN157" i="27"/>
  <c r="AO157" i="27"/>
  <c r="AP157" i="27"/>
  <c r="AQ157" i="27"/>
  <c r="AR157" i="27"/>
  <c r="AS157" i="27"/>
  <c r="AT157" i="27"/>
  <c r="AE158" i="27"/>
  <c r="AF158" i="27"/>
  <c r="AG158" i="27"/>
  <c r="AH158" i="27"/>
  <c r="AI158" i="27"/>
  <c r="AJ158" i="27"/>
  <c r="AK158" i="27"/>
  <c r="AL158" i="27"/>
  <c r="AM158" i="27"/>
  <c r="AN158" i="27"/>
  <c r="AO158" i="27"/>
  <c r="AP158" i="27"/>
  <c r="AQ158" i="27"/>
  <c r="AR158" i="27"/>
  <c r="AS158" i="27"/>
  <c r="AT158" i="27"/>
  <c r="AE159" i="27"/>
  <c r="AF159" i="27"/>
  <c r="AG159" i="27"/>
  <c r="AH159" i="27"/>
  <c r="AI159" i="27"/>
  <c r="AJ159" i="27"/>
  <c r="AK159" i="27"/>
  <c r="AL159" i="27"/>
  <c r="AM159" i="27"/>
  <c r="AN159" i="27"/>
  <c r="AO159" i="27"/>
  <c r="AP159" i="27"/>
  <c r="AQ159" i="27"/>
  <c r="AR159" i="27"/>
  <c r="AS159" i="27"/>
  <c r="AT159" i="27"/>
  <c r="AE160" i="27"/>
  <c r="AF160" i="27"/>
  <c r="AG160" i="27"/>
  <c r="AH160" i="27"/>
  <c r="AI160" i="27"/>
  <c r="AJ160" i="27"/>
  <c r="AK160" i="27"/>
  <c r="AL160" i="27"/>
  <c r="AM160" i="27"/>
  <c r="AN160" i="27"/>
  <c r="AO160" i="27"/>
  <c r="AP160" i="27"/>
  <c r="AQ160" i="27"/>
  <c r="AR160" i="27"/>
  <c r="AS160" i="27"/>
  <c r="AT160" i="27"/>
  <c r="AE161" i="27"/>
  <c r="AF161" i="27"/>
  <c r="AG161" i="27"/>
  <c r="AH161" i="27"/>
  <c r="AI161" i="27"/>
  <c r="AJ161" i="27"/>
  <c r="AK161" i="27"/>
  <c r="AL161" i="27"/>
  <c r="AM161" i="27"/>
  <c r="AN161" i="27"/>
  <c r="AO161" i="27"/>
  <c r="AP161" i="27"/>
  <c r="AQ161" i="27"/>
  <c r="AR161" i="27"/>
  <c r="AS161" i="27"/>
  <c r="AT161" i="27"/>
  <c r="AE162" i="27"/>
  <c r="AF162" i="27"/>
  <c r="AG162" i="27"/>
  <c r="AH162" i="27"/>
  <c r="AI162" i="27"/>
  <c r="AJ162" i="27"/>
  <c r="AK162" i="27"/>
  <c r="AL162" i="27"/>
  <c r="AM162" i="27"/>
  <c r="AN162" i="27"/>
  <c r="AO162" i="27"/>
  <c r="AP162" i="27"/>
  <c r="AQ162" i="27"/>
  <c r="AR162" i="27"/>
  <c r="AS162" i="27"/>
  <c r="AT162" i="27"/>
  <c r="AE163" i="27"/>
  <c r="AF163" i="27"/>
  <c r="AG163" i="27"/>
  <c r="AH163" i="27"/>
  <c r="AI163" i="27"/>
  <c r="AJ163" i="27"/>
  <c r="AK163" i="27"/>
  <c r="AL163" i="27"/>
  <c r="AM163" i="27"/>
  <c r="AN163" i="27"/>
  <c r="AO163" i="27"/>
  <c r="AP163" i="27"/>
  <c r="AQ163" i="27"/>
  <c r="AR163" i="27"/>
  <c r="AS163" i="27"/>
  <c r="AT163" i="27"/>
  <c r="AE164" i="27"/>
  <c r="AF164" i="27"/>
  <c r="AG164" i="27"/>
  <c r="AH164" i="27"/>
  <c r="AI164" i="27"/>
  <c r="AJ164" i="27"/>
  <c r="AK164" i="27"/>
  <c r="AL164" i="27"/>
  <c r="AM164" i="27"/>
  <c r="AN164" i="27"/>
  <c r="AO164" i="27"/>
  <c r="AP164" i="27"/>
  <c r="AQ164" i="27"/>
  <c r="AR164" i="27"/>
  <c r="AS164" i="27"/>
  <c r="AT164" i="27"/>
  <c r="AE165" i="27"/>
  <c r="AF165" i="27"/>
  <c r="AG165" i="27"/>
  <c r="AH165" i="27"/>
  <c r="AI165" i="27"/>
  <c r="AJ165" i="27"/>
  <c r="AK165" i="27"/>
  <c r="AL165" i="27"/>
  <c r="AM165" i="27"/>
  <c r="AN165" i="27"/>
  <c r="AO165" i="27"/>
  <c r="AP165" i="27"/>
  <c r="AQ165" i="27"/>
  <c r="AR165" i="27"/>
  <c r="AS165" i="27"/>
  <c r="AT165" i="27"/>
  <c r="AE166" i="27"/>
  <c r="AF166" i="27"/>
  <c r="AG166" i="27"/>
  <c r="AH166" i="27"/>
  <c r="AI166" i="27"/>
  <c r="AJ166" i="27"/>
  <c r="AK166" i="27"/>
  <c r="AL166" i="27"/>
  <c r="AM166" i="27"/>
  <c r="AN166" i="27"/>
  <c r="AO166" i="27"/>
  <c r="AP166" i="27"/>
  <c r="AQ166" i="27"/>
  <c r="AR166" i="27"/>
  <c r="AS166" i="27"/>
  <c r="AT166" i="27"/>
  <c r="AE167" i="27"/>
  <c r="AF167" i="27"/>
  <c r="AG167" i="27"/>
  <c r="AH167" i="27"/>
  <c r="AI167" i="27"/>
  <c r="AJ167" i="27"/>
  <c r="AK167" i="27"/>
  <c r="AL167" i="27"/>
  <c r="AM167" i="27"/>
  <c r="AN167" i="27"/>
  <c r="AO167" i="27"/>
  <c r="AP167" i="27"/>
  <c r="AQ167" i="27"/>
  <c r="AR167" i="27"/>
  <c r="AS167" i="27"/>
  <c r="AT167" i="27"/>
  <c r="AE168" i="27"/>
  <c r="AF168" i="27"/>
  <c r="AG168" i="27"/>
  <c r="AH168" i="27"/>
  <c r="AI168" i="27"/>
  <c r="AJ168" i="27"/>
  <c r="AK168" i="27"/>
  <c r="AL168" i="27"/>
  <c r="AM168" i="27"/>
  <c r="AN168" i="27"/>
  <c r="AO168" i="27"/>
  <c r="AP168" i="27"/>
  <c r="AQ168" i="27"/>
  <c r="AR168" i="27"/>
  <c r="AS168" i="27"/>
  <c r="AT168" i="27"/>
  <c r="AE169" i="27"/>
  <c r="AF169" i="27"/>
  <c r="AG169" i="27"/>
  <c r="AH169" i="27"/>
  <c r="AI169" i="27"/>
  <c r="AJ169" i="27"/>
  <c r="AK169" i="27"/>
  <c r="AL169" i="27"/>
  <c r="AM169" i="27"/>
  <c r="AN169" i="27"/>
  <c r="AO169" i="27"/>
  <c r="AP169" i="27"/>
  <c r="AQ169" i="27"/>
  <c r="AR169" i="27"/>
  <c r="AS169" i="27"/>
  <c r="AT169" i="27"/>
  <c r="AE170" i="27"/>
  <c r="AF170" i="27"/>
  <c r="AG170" i="27"/>
  <c r="AH170" i="27"/>
  <c r="AI170" i="27"/>
  <c r="AJ170" i="27"/>
  <c r="AK170" i="27"/>
  <c r="AL170" i="27"/>
  <c r="AM170" i="27"/>
  <c r="AN170" i="27"/>
  <c r="AO170" i="27"/>
  <c r="AP170" i="27"/>
  <c r="AQ170" i="27"/>
  <c r="AR170" i="27"/>
  <c r="AS170" i="27"/>
  <c r="AT170" i="27"/>
  <c r="AE171" i="27"/>
  <c r="AF171" i="27"/>
  <c r="AG171" i="27"/>
  <c r="AH171" i="27"/>
  <c r="AI171" i="27"/>
  <c r="AJ171" i="27"/>
  <c r="AK171" i="27"/>
  <c r="AL171" i="27"/>
  <c r="AM171" i="27"/>
  <c r="AN171" i="27"/>
  <c r="AO171" i="27"/>
  <c r="AP171" i="27"/>
  <c r="AQ171" i="27"/>
  <c r="AR171" i="27"/>
  <c r="AS171" i="27"/>
  <c r="AA171" i="27"/>
  <c r="AB171" i="27"/>
  <c r="AC171" i="27"/>
  <c r="Y171" i="27"/>
  <c r="AT171" i="27"/>
  <c r="AE172" i="27"/>
  <c r="AF172" i="27"/>
  <c r="AG172" i="27"/>
  <c r="AH172" i="27"/>
  <c r="AI172" i="27"/>
  <c r="AJ172" i="27"/>
  <c r="AK172" i="27"/>
  <c r="AL172" i="27"/>
  <c r="AM172" i="27"/>
  <c r="AN172" i="27"/>
  <c r="AO172" i="27"/>
  <c r="AP172" i="27"/>
  <c r="AQ172" i="27"/>
  <c r="AR172" i="27"/>
  <c r="AS172" i="27"/>
  <c r="AT172" i="27"/>
  <c r="AE173" i="27"/>
  <c r="AF173" i="27"/>
  <c r="AG173" i="27"/>
  <c r="AH173" i="27"/>
  <c r="AI173" i="27"/>
  <c r="AJ173" i="27"/>
  <c r="AK173" i="27"/>
  <c r="AL173" i="27"/>
  <c r="AM173" i="27"/>
  <c r="AN173" i="27"/>
  <c r="AO173" i="27"/>
  <c r="AP173" i="27"/>
  <c r="AQ173" i="27"/>
  <c r="AR173" i="27"/>
  <c r="AS173" i="27"/>
  <c r="AT173" i="27"/>
  <c r="AE174" i="27"/>
  <c r="AF174" i="27"/>
  <c r="AG174" i="27"/>
  <c r="AH174" i="27"/>
  <c r="AI174" i="27"/>
  <c r="AJ174" i="27"/>
  <c r="AK174" i="27"/>
  <c r="AL174" i="27"/>
  <c r="AM174" i="27"/>
  <c r="AN174" i="27"/>
  <c r="AO174" i="27"/>
  <c r="AP174" i="27"/>
  <c r="AQ174" i="27"/>
  <c r="AR174" i="27"/>
  <c r="AS174" i="27"/>
  <c r="AT174" i="27"/>
  <c r="AE175" i="27"/>
  <c r="AF175" i="27"/>
  <c r="AG175" i="27"/>
  <c r="AH175" i="27"/>
  <c r="AI175" i="27"/>
  <c r="AJ175" i="27"/>
  <c r="AK175" i="27"/>
  <c r="AL175" i="27"/>
  <c r="AM175" i="27"/>
  <c r="AN175" i="27"/>
  <c r="AO175" i="27"/>
  <c r="AP175" i="27"/>
  <c r="AQ175" i="27"/>
  <c r="AR175" i="27"/>
  <c r="AS175" i="27"/>
  <c r="AT175" i="27"/>
  <c r="AE176" i="27"/>
  <c r="AF176" i="27"/>
  <c r="AG176" i="27"/>
  <c r="AH176" i="27"/>
  <c r="AI176" i="27"/>
  <c r="AJ176" i="27"/>
  <c r="AK176" i="27"/>
  <c r="AL176" i="27"/>
  <c r="AM176" i="27"/>
  <c r="AN176" i="27"/>
  <c r="AO176" i="27"/>
  <c r="AP176" i="27"/>
  <c r="AQ176" i="27"/>
  <c r="AR176" i="27"/>
  <c r="AS176" i="27"/>
  <c r="AT176" i="27"/>
  <c r="AE177" i="27"/>
  <c r="AF177" i="27"/>
  <c r="AG177" i="27"/>
  <c r="AH177" i="27"/>
  <c r="AI177" i="27"/>
  <c r="AJ177" i="27"/>
  <c r="AK177" i="27"/>
  <c r="AL177" i="27"/>
  <c r="AM177" i="27"/>
  <c r="AN177" i="27"/>
  <c r="AO177" i="27"/>
  <c r="AP177" i="27"/>
  <c r="AQ177" i="27"/>
  <c r="AR177" i="27"/>
  <c r="AS177" i="27"/>
  <c r="AT177" i="27"/>
  <c r="AE178" i="27"/>
  <c r="AF178" i="27"/>
  <c r="AG178" i="27"/>
  <c r="AH178" i="27"/>
  <c r="AI178" i="27"/>
  <c r="AJ178" i="27"/>
  <c r="AK178" i="27"/>
  <c r="AL178" i="27"/>
  <c r="AM178" i="27"/>
  <c r="AN178" i="27"/>
  <c r="AO178" i="27"/>
  <c r="AP178" i="27"/>
  <c r="AQ178" i="27"/>
  <c r="AR178" i="27"/>
  <c r="AS178" i="27"/>
  <c r="AT178" i="27"/>
  <c r="AE179" i="27"/>
  <c r="AF179" i="27"/>
  <c r="AG179" i="27"/>
  <c r="AH179" i="27"/>
  <c r="AI179" i="27"/>
  <c r="AJ179" i="27"/>
  <c r="AK179" i="27"/>
  <c r="AL179" i="27"/>
  <c r="AM179" i="27"/>
  <c r="AN179" i="27"/>
  <c r="AO179" i="27"/>
  <c r="AP179" i="27"/>
  <c r="AQ179" i="27"/>
  <c r="AR179" i="27"/>
  <c r="AS179" i="27"/>
  <c r="AT179" i="27"/>
  <c r="AE180" i="27"/>
  <c r="AF180" i="27"/>
  <c r="AG180" i="27"/>
  <c r="AH180" i="27"/>
  <c r="AI180" i="27"/>
  <c r="AJ180" i="27"/>
  <c r="AK180" i="27"/>
  <c r="AL180" i="27"/>
  <c r="AM180" i="27"/>
  <c r="AN180" i="27"/>
  <c r="AO180" i="27"/>
  <c r="AP180" i="27"/>
  <c r="AQ180" i="27"/>
  <c r="AR180" i="27"/>
  <c r="AS180" i="27"/>
  <c r="AT180" i="27"/>
  <c r="AE181" i="27"/>
  <c r="AF181" i="27"/>
  <c r="AG181" i="27"/>
  <c r="AH181" i="27"/>
  <c r="AI181" i="27"/>
  <c r="AJ181" i="27"/>
  <c r="AK181" i="27"/>
  <c r="AL181" i="27"/>
  <c r="AM181" i="27"/>
  <c r="AN181" i="27"/>
  <c r="AO181" i="27"/>
  <c r="AP181" i="27"/>
  <c r="AQ181" i="27"/>
  <c r="AR181" i="27"/>
  <c r="AS181" i="27"/>
  <c r="AT181" i="27"/>
  <c r="AE182" i="27"/>
  <c r="AF182" i="27"/>
  <c r="AG182" i="27"/>
  <c r="AH182" i="27"/>
  <c r="AI182" i="27"/>
  <c r="AJ182" i="27"/>
  <c r="AK182" i="27"/>
  <c r="AL182" i="27"/>
  <c r="AM182" i="27"/>
  <c r="AN182" i="27"/>
  <c r="AO182" i="27"/>
  <c r="AP182" i="27"/>
  <c r="AQ182" i="27"/>
  <c r="AR182" i="27"/>
  <c r="AS182" i="27"/>
  <c r="AT182" i="27"/>
  <c r="AE183" i="27"/>
  <c r="AF183" i="27"/>
  <c r="AG183" i="27"/>
  <c r="AH183" i="27"/>
  <c r="AI183" i="27"/>
  <c r="AJ183" i="27"/>
  <c r="AK183" i="27"/>
  <c r="AL183" i="27"/>
  <c r="AM183" i="27"/>
  <c r="AN183" i="27"/>
  <c r="AO183" i="27"/>
  <c r="AP183" i="27"/>
  <c r="AQ183" i="27"/>
  <c r="AR183" i="27"/>
  <c r="AS183" i="27"/>
  <c r="AT183" i="27"/>
  <c r="AE184" i="27"/>
  <c r="AF184" i="27"/>
  <c r="AG184" i="27"/>
  <c r="AH184" i="27"/>
  <c r="AI184" i="27"/>
  <c r="AJ184" i="27"/>
  <c r="AK184" i="27"/>
  <c r="AL184" i="27"/>
  <c r="AM184" i="27"/>
  <c r="AN184" i="27"/>
  <c r="AO184" i="27"/>
  <c r="AP184" i="27"/>
  <c r="AQ184" i="27"/>
  <c r="AR184" i="27"/>
  <c r="AS184" i="27"/>
  <c r="AT184" i="27"/>
  <c r="AE185" i="27"/>
  <c r="AF185" i="27"/>
  <c r="AG185" i="27"/>
  <c r="AH185" i="27"/>
  <c r="AI185" i="27"/>
  <c r="AJ185" i="27"/>
  <c r="AK185" i="27"/>
  <c r="AL185" i="27"/>
  <c r="AM185" i="27"/>
  <c r="AN185" i="27"/>
  <c r="AO185" i="27"/>
  <c r="AP185" i="27"/>
  <c r="AQ185" i="27"/>
  <c r="AR185" i="27"/>
  <c r="AS185" i="27"/>
  <c r="AT185" i="27"/>
  <c r="AE186" i="27"/>
  <c r="AF186" i="27"/>
  <c r="AG186" i="27"/>
  <c r="AH186" i="27"/>
  <c r="AI186" i="27"/>
  <c r="AJ186" i="27"/>
  <c r="AK186" i="27"/>
  <c r="AL186" i="27"/>
  <c r="AM186" i="27"/>
  <c r="AN186" i="27"/>
  <c r="AO186" i="27"/>
  <c r="AP186" i="27"/>
  <c r="AQ186" i="27"/>
  <c r="AR186" i="27"/>
  <c r="AS186" i="27"/>
  <c r="AT186" i="27"/>
  <c r="AE187" i="27"/>
  <c r="AF187" i="27"/>
  <c r="AG187" i="27"/>
  <c r="AH187" i="27"/>
  <c r="AI187" i="27"/>
  <c r="AJ187" i="27"/>
  <c r="AK187" i="27"/>
  <c r="AL187" i="27"/>
  <c r="AM187" i="27"/>
  <c r="AN187" i="27"/>
  <c r="AO187" i="27"/>
  <c r="AP187" i="27"/>
  <c r="AQ187" i="27"/>
  <c r="AR187" i="27"/>
  <c r="AS187" i="27"/>
  <c r="AT187" i="27"/>
  <c r="AE188" i="27"/>
  <c r="AF188" i="27"/>
  <c r="AG188" i="27"/>
  <c r="AH188" i="27"/>
  <c r="AI188" i="27"/>
  <c r="AJ188" i="27"/>
  <c r="AK188" i="27"/>
  <c r="AL188" i="27"/>
  <c r="AM188" i="27"/>
  <c r="AN188" i="27"/>
  <c r="AO188" i="27"/>
  <c r="AP188" i="27"/>
  <c r="AQ188" i="27"/>
  <c r="AR188" i="27"/>
  <c r="AS188" i="27"/>
  <c r="AT188" i="27"/>
  <c r="AE189" i="27"/>
  <c r="AF189" i="27"/>
  <c r="AG189" i="27"/>
  <c r="AH189" i="27"/>
  <c r="AI189" i="27"/>
  <c r="AJ189" i="27"/>
  <c r="AK189" i="27"/>
  <c r="AL189" i="27"/>
  <c r="AM189" i="27"/>
  <c r="AN189" i="27"/>
  <c r="AO189" i="27"/>
  <c r="AP189" i="27"/>
  <c r="AQ189" i="27"/>
  <c r="AR189" i="27"/>
  <c r="AS189" i="27"/>
  <c r="AT189" i="27"/>
  <c r="AE190" i="27"/>
  <c r="AF190" i="27"/>
  <c r="AG190" i="27"/>
  <c r="AH190" i="27"/>
  <c r="AI190" i="27"/>
  <c r="AJ190" i="27"/>
  <c r="AK190" i="27"/>
  <c r="AL190" i="27"/>
  <c r="AM190" i="27"/>
  <c r="AN190" i="27"/>
  <c r="AO190" i="27"/>
  <c r="AP190" i="27"/>
  <c r="AQ190" i="27"/>
  <c r="AR190" i="27"/>
  <c r="AS190" i="27"/>
  <c r="AT190" i="27"/>
  <c r="AE191" i="27"/>
  <c r="AF191" i="27"/>
  <c r="AG191" i="27"/>
  <c r="AH191" i="27"/>
  <c r="AI191" i="27"/>
  <c r="AJ191" i="27"/>
  <c r="AK191" i="27"/>
  <c r="AL191" i="27"/>
  <c r="AM191" i="27"/>
  <c r="AN191" i="27"/>
  <c r="AO191" i="27"/>
  <c r="AP191" i="27"/>
  <c r="AQ191" i="27"/>
  <c r="AR191" i="27"/>
  <c r="AS191" i="27"/>
  <c r="AT191" i="27"/>
  <c r="AE192" i="27"/>
  <c r="AF192" i="27"/>
  <c r="AG192" i="27"/>
  <c r="AH192" i="27"/>
  <c r="AI192" i="27"/>
  <c r="AJ192" i="27"/>
  <c r="AK192" i="27"/>
  <c r="AL192" i="27"/>
  <c r="AM192" i="27"/>
  <c r="AN192" i="27"/>
  <c r="AO192" i="27"/>
  <c r="AP192" i="27"/>
  <c r="AQ192" i="27"/>
  <c r="AR192" i="27"/>
  <c r="AS192" i="27"/>
  <c r="AT192" i="27"/>
  <c r="AE193" i="27"/>
  <c r="AF193" i="27"/>
  <c r="AG193" i="27"/>
  <c r="AH193" i="27"/>
  <c r="AI193" i="27"/>
  <c r="AJ193" i="27"/>
  <c r="AK193" i="27"/>
  <c r="AL193" i="27"/>
  <c r="AM193" i="27"/>
  <c r="AN193" i="27"/>
  <c r="AO193" i="27"/>
  <c r="AP193" i="27"/>
  <c r="AQ193" i="27"/>
  <c r="AR193" i="27"/>
  <c r="AS193" i="27"/>
  <c r="AT193" i="27"/>
  <c r="AE194" i="27"/>
  <c r="AF194" i="27"/>
  <c r="AG194" i="27"/>
  <c r="AH194" i="27"/>
  <c r="AI194" i="27"/>
  <c r="AJ194" i="27"/>
  <c r="AK194" i="27"/>
  <c r="AL194" i="27"/>
  <c r="AM194" i="27"/>
  <c r="AN194" i="27"/>
  <c r="AO194" i="27"/>
  <c r="AP194" i="27"/>
  <c r="AQ194" i="27"/>
  <c r="AR194" i="27"/>
  <c r="AS194" i="27"/>
  <c r="AT194" i="27"/>
  <c r="AE195" i="27"/>
  <c r="AF195" i="27"/>
  <c r="AG195" i="27"/>
  <c r="AH195" i="27"/>
  <c r="AI195" i="27"/>
  <c r="AJ195" i="27"/>
  <c r="AK195" i="27"/>
  <c r="AL195" i="27"/>
  <c r="AM195" i="27"/>
  <c r="AN195" i="27"/>
  <c r="AO195" i="27"/>
  <c r="AP195" i="27"/>
  <c r="AQ195" i="27"/>
  <c r="AR195" i="27"/>
  <c r="AS195" i="27"/>
  <c r="AT195" i="27"/>
  <c r="AE196" i="27"/>
  <c r="AF196" i="27"/>
  <c r="AG196" i="27"/>
  <c r="AH196" i="27"/>
  <c r="AI196" i="27"/>
  <c r="AJ196" i="27"/>
  <c r="AK196" i="27"/>
  <c r="AL196" i="27"/>
  <c r="AM196" i="27"/>
  <c r="AN196" i="27"/>
  <c r="AO196" i="27"/>
  <c r="AP196" i="27"/>
  <c r="AQ196" i="27"/>
  <c r="AR196" i="27"/>
  <c r="AS196" i="27"/>
  <c r="AT196" i="27"/>
  <c r="AE197" i="27"/>
  <c r="AF197" i="27"/>
  <c r="AG197" i="27"/>
  <c r="AH197" i="27"/>
  <c r="AI197" i="27"/>
  <c r="AJ197" i="27"/>
  <c r="AK197" i="27"/>
  <c r="AL197" i="27"/>
  <c r="AM197" i="27"/>
  <c r="AN197" i="27"/>
  <c r="AO197" i="27"/>
  <c r="AP197" i="27"/>
  <c r="AQ197" i="27"/>
  <c r="AR197" i="27"/>
  <c r="AS197" i="27"/>
  <c r="AT197" i="27"/>
  <c r="AE198" i="27"/>
  <c r="AF198" i="27"/>
  <c r="AG198" i="27"/>
  <c r="AH198" i="27"/>
  <c r="AI198" i="27"/>
  <c r="AJ198" i="27"/>
  <c r="AK198" i="27"/>
  <c r="AL198" i="27"/>
  <c r="AM198" i="27"/>
  <c r="AN198" i="27"/>
  <c r="AO198" i="27"/>
  <c r="AP198" i="27"/>
  <c r="AQ198" i="27"/>
  <c r="AR198" i="27"/>
  <c r="AS198" i="27"/>
  <c r="AT198" i="27"/>
  <c r="AF8" i="27"/>
  <c r="AG8" i="27"/>
  <c r="AH8" i="27"/>
  <c r="AI8" i="27"/>
  <c r="AJ8" i="27"/>
  <c r="AK8" i="27"/>
  <c r="AL8" i="27"/>
  <c r="AM8" i="27"/>
  <c r="AN8" i="27"/>
  <c r="AO8" i="27"/>
  <c r="AP8" i="27"/>
  <c r="AQ8" i="27"/>
  <c r="AR8" i="27"/>
  <c r="AS8" i="27"/>
  <c r="AT8" i="27"/>
  <c r="AE8" i="27"/>
  <c r="AA11" i="27"/>
  <c r="AB11" i="27"/>
  <c r="AC11" i="27"/>
  <c r="AA19" i="27"/>
  <c r="AB19" i="27"/>
  <c r="AC19" i="27"/>
  <c r="AA22" i="27"/>
  <c r="AB22" i="27"/>
  <c r="AC22" i="27"/>
  <c r="AA47" i="27"/>
  <c r="AB47" i="27"/>
  <c r="AC47" i="27"/>
  <c r="AA51" i="27"/>
  <c r="AB51" i="27"/>
  <c r="AC51" i="27"/>
  <c r="AA86" i="27"/>
  <c r="AB86" i="27"/>
  <c r="AC86" i="27"/>
  <c r="AA96" i="27"/>
  <c r="AB96" i="27"/>
  <c r="AC96" i="27"/>
  <c r="AA105" i="27"/>
  <c r="AB105" i="27"/>
  <c r="AC105" i="27"/>
  <c r="Y107" i="27"/>
  <c r="Y108" i="27"/>
  <c r="Y109" i="27"/>
  <c r="Y110" i="27"/>
  <c r="Y111" i="27"/>
  <c r="Y112" i="27"/>
  <c r="Y113" i="27"/>
  <c r="Y114" i="27"/>
  <c r="V115" i="27"/>
  <c r="W115" i="27"/>
  <c r="X115" i="27"/>
  <c r="R115" i="27"/>
  <c r="Q115" i="27"/>
  <c r="P115" i="27"/>
  <c r="O115" i="27"/>
  <c r="N115" i="27"/>
  <c r="M115" i="27"/>
  <c r="L115" i="27"/>
  <c r="K115" i="27"/>
  <c r="J115" i="27"/>
  <c r="AA115" i="27"/>
  <c r="AB115" i="27"/>
  <c r="AC115" i="27"/>
  <c r="Y115" i="27"/>
  <c r="Y116" i="27"/>
  <c r="Y117" i="27"/>
  <c r="Y118" i="27"/>
  <c r="Y119" i="27"/>
  <c r="Y120" i="27"/>
  <c r="Y122" i="27"/>
  <c r="Y123" i="27"/>
  <c r="Y124" i="27"/>
  <c r="Y125" i="27"/>
  <c r="Y126" i="27"/>
  <c r="V127" i="27"/>
  <c r="U127" i="27"/>
  <c r="T127" i="27"/>
  <c r="S127" i="27"/>
  <c r="R127" i="27"/>
  <c r="Q127" i="27"/>
  <c r="P127" i="27"/>
  <c r="O127" i="27"/>
  <c r="N127" i="27"/>
  <c r="M127" i="27"/>
  <c r="L127" i="27"/>
  <c r="K127" i="27"/>
  <c r="J127" i="27"/>
  <c r="AA127" i="27"/>
  <c r="AB127" i="27"/>
  <c r="AC127" i="27"/>
  <c r="Y127" i="27"/>
  <c r="Y128" i="27"/>
  <c r="Y130" i="27"/>
  <c r="Y131" i="27"/>
  <c r="Y132" i="27"/>
  <c r="Y133" i="27"/>
  <c r="Y134" i="27"/>
  <c r="Y135" i="27"/>
  <c r="Y136" i="27"/>
  <c r="Y137" i="27"/>
  <c r="Y138" i="27"/>
  <c r="U139" i="27"/>
  <c r="T139" i="27"/>
  <c r="S139" i="27"/>
  <c r="R139" i="27"/>
  <c r="Q139" i="27"/>
  <c r="P139" i="27"/>
  <c r="O139" i="27"/>
  <c r="N139" i="27"/>
  <c r="M139" i="27"/>
  <c r="L139" i="27"/>
  <c r="K139" i="27"/>
  <c r="J139" i="27"/>
  <c r="AA139" i="27"/>
  <c r="AB139" i="27"/>
  <c r="AC139" i="27"/>
  <c r="Y139" i="27"/>
  <c r="Y140" i="27"/>
  <c r="Y141" i="27"/>
  <c r="Y142" i="27"/>
  <c r="Y143" i="27"/>
  <c r="Y144" i="27"/>
  <c r="Y145" i="27"/>
  <c r="Y146" i="27"/>
  <c r="M147" i="27"/>
  <c r="L147" i="27"/>
  <c r="K147" i="27"/>
  <c r="J147" i="27"/>
  <c r="AA147" i="27"/>
  <c r="AB147" i="27"/>
  <c r="AC147" i="27"/>
  <c r="Y147" i="27"/>
  <c r="V148" i="27"/>
  <c r="U148" i="27"/>
  <c r="T148" i="27"/>
  <c r="S148" i="27"/>
  <c r="R148" i="27"/>
  <c r="Q148" i="27"/>
  <c r="P148" i="27"/>
  <c r="O148" i="27"/>
  <c r="N148" i="27"/>
  <c r="M148" i="27"/>
  <c r="L148" i="27"/>
  <c r="K148" i="27"/>
  <c r="J148" i="27"/>
  <c r="AA148" i="27"/>
  <c r="AB148" i="27"/>
  <c r="AC148" i="27"/>
  <c r="Y148" i="27"/>
  <c r="Y149" i="27"/>
  <c r="Y150" i="27"/>
  <c r="Y151" i="27"/>
  <c r="Y152" i="27"/>
  <c r="Y153" i="27"/>
  <c r="Y154" i="27"/>
  <c r="V155" i="27"/>
  <c r="U155" i="27"/>
  <c r="T155" i="27"/>
  <c r="S155" i="27"/>
  <c r="R155" i="27"/>
  <c r="Q155" i="27"/>
  <c r="P155" i="27"/>
  <c r="O155" i="27"/>
  <c r="N155" i="27"/>
  <c r="M155" i="27"/>
  <c r="L155" i="27"/>
  <c r="K155" i="27"/>
  <c r="J155" i="27"/>
  <c r="AA155" i="27"/>
  <c r="AB155" i="27"/>
  <c r="AC155" i="27"/>
  <c r="Y155" i="27"/>
  <c r="N156" i="27"/>
  <c r="M156" i="27"/>
  <c r="L156" i="27"/>
  <c r="K156" i="27"/>
  <c r="J156" i="27"/>
  <c r="AA156" i="27"/>
  <c r="AB156" i="27"/>
  <c r="AC156" i="27"/>
  <c r="Y156" i="27"/>
  <c r="Y157" i="27"/>
  <c r="Y158" i="27"/>
  <c r="Y159" i="27"/>
  <c r="Y160" i="27"/>
  <c r="Y161" i="27"/>
  <c r="Y162" i="27"/>
  <c r="Y163" i="27"/>
  <c r="Y164" i="27"/>
  <c r="Y165" i="27"/>
  <c r="V166" i="27"/>
  <c r="U166" i="27"/>
  <c r="T166" i="27"/>
  <c r="S166" i="27"/>
  <c r="R166" i="27"/>
  <c r="Q166" i="27"/>
  <c r="P166" i="27"/>
  <c r="O166" i="27"/>
  <c r="N166" i="27"/>
  <c r="M166" i="27"/>
  <c r="L166" i="27"/>
  <c r="K166" i="27"/>
  <c r="J166" i="27"/>
  <c r="AA166" i="27"/>
  <c r="AB166" i="27"/>
  <c r="AC166" i="27"/>
  <c r="Y166" i="27"/>
  <c r="Y167" i="27"/>
  <c r="Y168" i="27"/>
  <c r="Y169" i="27"/>
  <c r="Y170" i="27"/>
  <c r="Y172" i="27"/>
  <c r="Y173" i="27"/>
  <c r="Y174" i="27"/>
  <c r="Y175" i="27"/>
  <c r="Y176" i="27"/>
  <c r="Y177" i="27"/>
  <c r="Y178" i="27"/>
  <c r="V179" i="27"/>
  <c r="U179" i="27"/>
  <c r="T179" i="27"/>
  <c r="S179" i="27"/>
  <c r="R179" i="27"/>
  <c r="Q179" i="27"/>
  <c r="P179" i="27"/>
  <c r="O179" i="27"/>
  <c r="N179" i="27"/>
  <c r="M179" i="27"/>
  <c r="L179" i="27"/>
  <c r="K179" i="27"/>
  <c r="J179" i="27"/>
  <c r="AA179" i="27"/>
  <c r="AB179" i="27"/>
  <c r="AC179" i="27"/>
  <c r="Y179" i="27"/>
  <c r="Y180" i="27"/>
  <c r="Y181" i="27"/>
  <c r="Y182" i="27"/>
  <c r="Y183" i="27"/>
  <c r="Y184" i="27"/>
  <c r="Y185" i="27"/>
  <c r="S186" i="27"/>
  <c r="T186" i="27"/>
  <c r="U186" i="27"/>
  <c r="V186" i="27"/>
  <c r="W186" i="27"/>
  <c r="X186" i="27"/>
  <c r="O186" i="27"/>
  <c r="N186" i="27"/>
  <c r="M186" i="27"/>
  <c r="L186" i="27"/>
  <c r="K186" i="27"/>
  <c r="J186" i="27"/>
  <c r="AA186" i="27"/>
  <c r="AB186" i="27"/>
  <c r="AC186" i="27"/>
  <c r="Y186" i="27"/>
  <c r="Y187" i="27"/>
  <c r="Y188" i="27"/>
  <c r="Y189" i="27"/>
  <c r="Y190" i="27"/>
  <c r="Y191" i="27"/>
  <c r="Y192" i="27"/>
  <c r="Y193" i="27"/>
  <c r="Y194" i="27"/>
  <c r="Y195" i="27"/>
  <c r="Y196" i="27"/>
  <c r="Y197" i="27"/>
  <c r="Y198" i="27"/>
  <c r="AA8" i="27"/>
  <c r="AB8" i="27"/>
  <c r="AC8" i="27"/>
  <c r="U115" i="27"/>
  <c r="S115" i="27"/>
  <c r="J124" i="27"/>
  <c r="K124" i="27"/>
  <c r="W127" i="27"/>
  <c r="V139" i="27"/>
  <c r="N147" i="27"/>
  <c r="W148" i="27"/>
  <c r="O156" i="27"/>
  <c r="W155" i="27"/>
  <c r="W166" i="27"/>
  <c r="W179" i="27"/>
  <c r="P186" i="27"/>
  <c r="R186" i="27"/>
  <c r="AA72" i="27"/>
  <c r="AB72" i="27"/>
  <c r="AC72" i="27"/>
  <c r="AA71" i="27"/>
  <c r="AB71" i="27"/>
  <c r="AC71" i="27"/>
  <c r="AA70" i="27"/>
  <c r="AB70" i="27"/>
  <c r="AC70" i="27"/>
  <c r="AA69" i="27"/>
  <c r="AB69" i="27"/>
  <c r="AC69" i="27"/>
  <c r="AA9" i="27"/>
  <c r="AB9" i="27"/>
  <c r="AC9" i="27"/>
  <c r="AA10" i="27"/>
  <c r="AB10" i="27"/>
  <c r="AC10" i="27"/>
  <c r="AA12" i="27"/>
  <c r="AB12" i="27"/>
  <c r="AC12" i="27"/>
  <c r="AA13" i="27"/>
  <c r="AB13" i="27"/>
  <c r="AC13" i="27"/>
  <c r="AA14" i="27"/>
  <c r="AB14" i="27"/>
  <c r="AC14" i="27"/>
  <c r="AA15" i="27"/>
  <c r="AB15" i="27"/>
  <c r="AC15" i="27"/>
  <c r="AA16" i="27"/>
  <c r="AB16" i="27"/>
  <c r="AC16" i="27"/>
  <c r="AA17" i="27"/>
  <c r="AB17" i="27"/>
  <c r="AC17" i="27"/>
  <c r="AA18" i="27"/>
  <c r="AB18" i="27"/>
  <c r="AC18" i="27"/>
  <c r="AA20" i="27"/>
  <c r="AB20" i="27"/>
  <c r="AC20" i="27"/>
  <c r="AA21" i="27"/>
  <c r="AB21" i="27"/>
  <c r="AC21" i="27"/>
  <c r="AA23" i="27"/>
  <c r="AB23" i="27"/>
  <c r="AC23" i="27"/>
  <c r="AA24" i="27"/>
  <c r="AB24" i="27"/>
  <c r="AC24" i="27"/>
  <c r="AA25" i="27"/>
  <c r="AB25" i="27"/>
  <c r="AC25" i="27"/>
  <c r="AA26" i="27"/>
  <c r="AB26" i="27"/>
  <c r="AC26" i="27"/>
  <c r="AA27" i="27"/>
  <c r="AB27" i="27"/>
  <c r="AC27" i="27"/>
  <c r="AA28" i="27"/>
  <c r="AB28" i="27"/>
  <c r="AC28" i="27"/>
  <c r="AA29" i="27"/>
  <c r="AB29" i="27"/>
  <c r="AC29" i="27"/>
  <c r="AA30" i="27"/>
  <c r="AB30" i="27"/>
  <c r="AC30" i="27"/>
  <c r="AA31" i="27"/>
  <c r="AB31" i="27"/>
  <c r="AC31" i="27"/>
  <c r="AA32" i="27"/>
  <c r="AB32" i="27"/>
  <c r="AC32" i="27"/>
  <c r="AA33" i="27"/>
  <c r="AB33" i="27"/>
  <c r="AC33" i="27"/>
  <c r="AA34" i="27"/>
  <c r="AB34" i="27"/>
  <c r="AC34" i="27"/>
  <c r="AA35" i="27"/>
  <c r="AB35" i="27"/>
  <c r="AC35" i="27"/>
  <c r="AA36" i="27"/>
  <c r="AB36" i="27"/>
  <c r="AC36" i="27"/>
  <c r="AA37" i="27"/>
  <c r="AB37" i="27"/>
  <c r="AC37" i="27"/>
  <c r="AA38" i="27"/>
  <c r="AB38" i="27"/>
  <c r="AC38" i="27"/>
  <c r="AA39" i="27"/>
  <c r="AB39" i="27"/>
  <c r="AC39" i="27"/>
  <c r="AA40" i="27"/>
  <c r="AB40" i="27"/>
  <c r="AC40" i="27"/>
  <c r="AA41" i="27"/>
  <c r="AB41" i="27"/>
  <c r="AC41" i="27"/>
  <c r="AA42" i="27"/>
  <c r="AB42" i="27"/>
  <c r="AC42" i="27"/>
  <c r="AA43" i="27"/>
  <c r="AB43" i="27"/>
  <c r="AC43" i="27"/>
  <c r="AA44" i="27"/>
  <c r="AB44" i="27"/>
  <c r="AC44" i="27"/>
  <c r="AA45" i="27"/>
  <c r="AB45" i="27"/>
  <c r="AC45" i="27"/>
  <c r="AA46" i="27"/>
  <c r="AB46" i="27"/>
  <c r="AC46" i="27"/>
  <c r="AA48" i="27"/>
  <c r="AB48" i="27"/>
  <c r="AC48" i="27"/>
  <c r="AA49" i="27"/>
  <c r="AB49" i="27"/>
  <c r="AC49" i="27"/>
  <c r="AA50" i="27"/>
  <c r="AB50" i="27"/>
  <c r="AC50" i="27"/>
  <c r="AA52" i="27"/>
  <c r="AB52" i="27"/>
  <c r="AC52" i="27"/>
  <c r="AA53" i="27"/>
  <c r="AB53" i="27"/>
  <c r="AC53" i="27"/>
  <c r="AA54" i="27"/>
  <c r="AB54" i="27"/>
  <c r="AC54" i="27"/>
  <c r="AA55" i="27"/>
  <c r="AB55" i="27"/>
  <c r="AC55" i="27"/>
  <c r="AA56" i="27"/>
  <c r="AB56" i="27"/>
  <c r="AC56" i="27"/>
  <c r="AA57" i="27"/>
  <c r="AB57" i="27"/>
  <c r="AC57" i="27"/>
  <c r="AA58" i="27"/>
  <c r="AB58" i="27"/>
  <c r="AC58" i="27"/>
  <c r="AA59" i="27"/>
  <c r="AB59" i="27"/>
  <c r="AC59" i="27"/>
  <c r="AA60" i="27"/>
  <c r="AB60" i="27"/>
  <c r="AC60" i="27"/>
  <c r="AA61" i="27"/>
  <c r="AB61" i="27"/>
  <c r="AC61" i="27"/>
  <c r="AA62" i="27"/>
  <c r="AB62" i="27"/>
  <c r="AC62" i="27"/>
  <c r="AA63" i="27"/>
  <c r="AB63" i="27"/>
  <c r="AC63" i="27"/>
  <c r="AA64" i="27"/>
  <c r="AB64" i="27"/>
  <c r="AC64" i="27"/>
  <c r="AA65" i="27"/>
  <c r="AB65" i="27"/>
  <c r="AC65" i="27"/>
  <c r="AA66" i="27"/>
  <c r="AB66" i="27"/>
  <c r="AC66" i="27"/>
  <c r="AA67" i="27"/>
  <c r="AB67" i="27"/>
  <c r="AC67" i="27"/>
  <c r="AA68" i="27"/>
  <c r="AB68" i="27"/>
  <c r="AC68" i="27"/>
  <c r="AA98" i="27"/>
  <c r="AB98" i="27"/>
  <c r="AC98" i="27"/>
  <c r="AA106" i="27"/>
  <c r="AB106" i="27"/>
  <c r="AC106" i="27"/>
  <c r="AA134" i="27"/>
  <c r="AB134" i="27"/>
  <c r="AC134" i="27"/>
  <c r="AA137" i="27"/>
  <c r="AB137" i="27"/>
  <c r="AC137" i="27"/>
  <c r="AA124" i="27"/>
  <c r="AB124" i="27"/>
  <c r="AC124" i="27"/>
  <c r="AA104" i="27"/>
  <c r="AB104" i="27"/>
  <c r="AC104" i="27"/>
  <c r="AA103" i="27"/>
  <c r="AB103" i="27"/>
  <c r="AC103" i="27"/>
  <c r="AA102" i="27"/>
  <c r="AB102" i="27"/>
  <c r="AC102" i="27"/>
  <c r="AA101" i="27"/>
  <c r="AB101" i="27"/>
  <c r="AC101" i="27"/>
  <c r="AA73" i="27"/>
  <c r="AB73" i="27"/>
  <c r="AC73" i="27"/>
  <c r="AA74" i="27"/>
  <c r="AB74" i="27"/>
  <c r="AC74" i="27"/>
  <c r="AA75" i="27"/>
  <c r="AB75" i="27"/>
  <c r="AC75" i="27"/>
  <c r="AA76" i="27"/>
  <c r="AB76" i="27"/>
  <c r="AC76" i="27"/>
  <c r="AA77" i="27"/>
  <c r="AB77" i="27"/>
  <c r="AC77" i="27"/>
  <c r="AA78" i="27"/>
  <c r="AB78" i="27"/>
  <c r="AC78" i="27"/>
  <c r="AA79" i="27"/>
  <c r="AB79" i="27"/>
  <c r="AC79" i="27"/>
  <c r="AA80" i="27"/>
  <c r="AB80" i="27"/>
  <c r="AC80" i="27"/>
  <c r="AA81" i="27"/>
  <c r="AB81" i="27"/>
  <c r="AC81" i="27"/>
  <c r="AA82" i="27"/>
  <c r="AB82" i="27"/>
  <c r="AC82" i="27"/>
  <c r="AA83" i="27"/>
  <c r="AB83" i="27"/>
  <c r="AC83" i="27"/>
  <c r="AA84" i="27"/>
  <c r="AB84" i="27"/>
  <c r="AC84" i="27"/>
  <c r="AA85" i="27"/>
  <c r="AB85" i="27"/>
  <c r="AC85" i="27"/>
  <c r="AA87" i="27"/>
  <c r="AB87" i="27"/>
  <c r="AC87" i="27"/>
  <c r="AA88" i="27"/>
  <c r="AB88" i="27"/>
  <c r="AC88" i="27"/>
  <c r="AA89" i="27"/>
  <c r="AB89" i="27"/>
  <c r="AC89" i="27"/>
  <c r="AA90" i="27"/>
  <c r="AB90" i="27"/>
  <c r="AC90" i="27"/>
  <c r="AA91" i="27"/>
  <c r="AB91" i="27"/>
  <c r="AC91" i="27"/>
  <c r="AA92" i="27"/>
  <c r="AB92" i="27"/>
  <c r="AC92" i="27"/>
  <c r="AA93" i="27"/>
  <c r="AB93" i="27"/>
  <c r="AC93" i="27"/>
  <c r="AA94" i="27"/>
  <c r="AB94" i="27"/>
  <c r="AC94" i="27"/>
  <c r="AA95" i="27"/>
  <c r="AB95" i="27"/>
  <c r="AC95" i="27"/>
  <c r="AA97" i="27"/>
  <c r="AB97" i="27"/>
  <c r="AC97" i="27"/>
  <c r="AA99" i="27"/>
  <c r="AB99" i="27"/>
  <c r="AC99" i="27"/>
  <c r="AA100" i="27"/>
  <c r="AB100" i="27"/>
  <c r="AC100" i="27"/>
  <c r="AC4" i="27"/>
  <c r="AB107" i="27"/>
  <c r="AC107" i="27"/>
  <c r="AB108" i="27"/>
  <c r="AC108" i="27"/>
  <c r="AB109" i="27"/>
  <c r="AC109" i="27"/>
  <c r="AB110" i="27"/>
  <c r="AC110" i="27"/>
  <c r="AB111" i="27"/>
  <c r="AC111" i="27"/>
  <c r="AB112" i="27"/>
  <c r="AC112" i="27"/>
  <c r="AB113" i="27"/>
  <c r="AC113" i="27"/>
  <c r="AB114" i="27"/>
  <c r="AC114" i="27"/>
  <c r="AB116" i="27"/>
  <c r="AC116" i="27"/>
  <c r="AB117" i="27"/>
  <c r="AC117" i="27"/>
  <c r="AB118" i="27"/>
  <c r="AC118" i="27"/>
  <c r="AB119" i="27"/>
  <c r="AC119" i="27"/>
  <c r="AB120" i="27"/>
  <c r="AC120" i="27"/>
  <c r="AB121" i="27"/>
  <c r="AC121" i="27"/>
  <c r="AB122" i="27"/>
  <c r="AC122" i="27"/>
  <c r="AB123" i="27"/>
  <c r="AC123" i="27"/>
  <c r="AB125" i="27"/>
  <c r="AC125" i="27"/>
  <c r="AB126" i="27"/>
  <c r="AC126" i="27"/>
  <c r="AB128" i="27"/>
  <c r="AC128" i="27"/>
  <c r="AB129" i="27"/>
  <c r="AC129" i="27"/>
  <c r="AB130" i="27"/>
  <c r="AC130" i="27"/>
  <c r="AB131" i="27"/>
  <c r="AC131" i="27"/>
  <c r="AB132" i="27"/>
  <c r="AC132" i="27"/>
  <c r="AB133" i="27"/>
  <c r="AC133" i="27"/>
  <c r="AB135" i="27"/>
  <c r="AC135" i="27"/>
  <c r="AB136" i="27"/>
  <c r="AC136" i="27"/>
  <c r="AB138" i="27"/>
  <c r="AC138" i="27"/>
  <c r="AB140" i="27"/>
  <c r="AC140" i="27"/>
  <c r="AB141" i="27"/>
  <c r="AC141" i="27"/>
  <c r="AB142" i="27"/>
  <c r="AC142" i="27"/>
  <c r="AB143" i="27"/>
  <c r="AC143" i="27"/>
  <c r="AB144" i="27"/>
  <c r="AC144" i="27"/>
  <c r="AB145" i="27"/>
  <c r="AC145" i="27"/>
  <c r="AB146" i="27"/>
  <c r="AC146" i="27"/>
  <c r="AB149" i="27"/>
  <c r="AC149" i="27"/>
  <c r="AB150" i="27"/>
  <c r="AC150" i="27"/>
  <c r="AB151" i="27"/>
  <c r="AC151" i="27"/>
  <c r="AB152" i="27"/>
  <c r="AC152" i="27"/>
  <c r="AB153" i="27"/>
  <c r="AC153" i="27"/>
  <c r="AB154" i="27"/>
  <c r="AC154" i="27"/>
  <c r="AB157" i="27"/>
  <c r="AC157" i="27"/>
  <c r="AB158" i="27"/>
  <c r="AC158" i="27"/>
  <c r="AB159" i="27"/>
  <c r="AC159" i="27"/>
  <c r="AB160" i="27"/>
  <c r="AC160" i="27"/>
  <c r="AB161" i="27"/>
  <c r="AC161" i="27"/>
  <c r="AB162" i="27"/>
  <c r="AC162" i="27"/>
  <c r="AB163" i="27"/>
  <c r="AC163" i="27"/>
  <c r="AB164" i="27"/>
  <c r="AC164" i="27"/>
  <c r="AB165" i="27"/>
  <c r="AC165" i="27"/>
  <c r="AB167" i="27"/>
  <c r="AC167" i="27"/>
  <c r="AB168" i="27"/>
  <c r="AC168" i="27"/>
  <c r="AB169" i="27"/>
  <c r="AC169" i="27"/>
  <c r="AB170" i="27"/>
  <c r="AC170" i="27"/>
  <c r="AB172" i="27"/>
  <c r="AC172" i="27"/>
  <c r="AB173" i="27"/>
  <c r="AC173" i="27"/>
  <c r="AB174" i="27"/>
  <c r="AC174" i="27"/>
  <c r="AB175" i="27"/>
  <c r="AC175" i="27"/>
  <c r="AB176" i="27"/>
  <c r="AC176" i="27"/>
  <c r="AB177" i="27"/>
  <c r="AC177" i="27"/>
  <c r="AB178" i="27"/>
  <c r="AC178" i="27"/>
  <c r="AB180" i="27"/>
  <c r="AC180" i="27"/>
  <c r="AB181" i="27"/>
  <c r="AC181" i="27"/>
  <c r="AB182" i="27"/>
  <c r="AC182" i="27"/>
  <c r="AB183" i="27"/>
  <c r="AC183" i="27"/>
  <c r="AB184" i="27"/>
  <c r="AC184" i="27"/>
  <c r="AB185" i="27"/>
  <c r="AC185" i="27"/>
  <c r="AB187" i="27"/>
  <c r="AC187" i="27"/>
  <c r="AB188" i="27"/>
  <c r="AC188" i="27"/>
  <c r="AB189" i="27"/>
  <c r="AC189" i="27"/>
  <c r="AB190" i="27"/>
  <c r="AC190" i="27"/>
  <c r="AB191" i="27"/>
  <c r="AC191" i="27"/>
  <c r="AB192" i="27"/>
  <c r="AC192" i="27"/>
  <c r="AB193" i="27"/>
  <c r="AC193" i="27"/>
  <c r="AB194" i="27"/>
  <c r="AC194" i="27"/>
  <c r="AB195" i="27"/>
  <c r="AC195" i="27"/>
  <c r="AB196" i="27"/>
  <c r="AC196" i="27"/>
  <c r="AB197" i="27"/>
  <c r="AC197" i="27"/>
  <c r="AB198" i="27"/>
  <c r="AC198" i="27"/>
  <c r="AA107" i="27"/>
  <c r="AA108" i="27"/>
  <c r="AA109" i="27"/>
  <c r="AA110" i="27"/>
  <c r="AA111" i="27"/>
  <c r="AA112" i="27"/>
  <c r="AA113" i="27"/>
  <c r="AA114" i="27"/>
  <c r="AA116" i="27"/>
  <c r="AA117" i="27"/>
  <c r="AA118" i="27"/>
  <c r="AA119" i="27"/>
  <c r="AA120" i="27"/>
  <c r="AA121" i="27"/>
  <c r="AA122" i="27"/>
  <c r="AA123" i="27"/>
  <c r="AA125" i="27"/>
  <c r="AA126" i="27"/>
  <c r="AA128" i="27"/>
  <c r="AA129" i="27"/>
  <c r="AA130" i="27"/>
  <c r="AA131" i="27"/>
  <c r="AA132" i="27"/>
  <c r="AA133" i="27"/>
  <c r="AA135" i="27"/>
  <c r="AA136" i="27"/>
  <c r="AA138" i="27"/>
  <c r="AA140" i="27"/>
  <c r="AA141" i="27"/>
  <c r="AA142" i="27"/>
  <c r="AA143" i="27"/>
  <c r="AA144" i="27"/>
  <c r="AA145" i="27"/>
  <c r="AA146" i="27"/>
  <c r="AA149" i="27"/>
  <c r="AA150" i="27"/>
  <c r="AA151" i="27"/>
  <c r="AA152" i="27"/>
  <c r="AA153" i="27"/>
  <c r="AA154" i="27"/>
  <c r="AA157" i="27"/>
  <c r="AA158" i="27"/>
  <c r="AA159" i="27"/>
  <c r="AA160" i="27"/>
  <c r="AA161" i="27"/>
  <c r="AA162" i="27"/>
  <c r="AA163" i="27"/>
  <c r="AA164" i="27"/>
  <c r="AA165" i="27"/>
  <c r="AA167" i="27"/>
  <c r="AA168" i="27"/>
  <c r="AA169" i="27"/>
  <c r="AA170" i="27"/>
  <c r="AA172" i="27"/>
  <c r="AA173" i="27"/>
  <c r="AA174" i="27"/>
  <c r="AA175" i="27"/>
  <c r="AA176" i="27"/>
  <c r="AA177" i="27"/>
  <c r="AA178" i="27"/>
  <c r="AA180" i="27"/>
  <c r="AA181" i="27"/>
  <c r="AA182" i="27"/>
  <c r="AA183" i="27"/>
  <c r="AA184" i="27"/>
  <c r="AA185" i="27"/>
  <c r="AA187" i="27"/>
  <c r="AA188" i="27"/>
  <c r="AA189" i="27"/>
  <c r="AA190" i="27"/>
  <c r="AA191" i="27"/>
  <c r="AA192" i="27"/>
  <c r="AA193" i="27"/>
  <c r="AA194" i="27"/>
  <c r="AA195" i="27"/>
  <c r="AA196" i="27"/>
  <c r="AA197" i="27"/>
  <c r="AA198" i="27"/>
  <c r="X7" i="89"/>
  <c r="Y7" i="89"/>
  <c r="Z7" i="89"/>
  <c r="X8" i="89"/>
  <c r="Y8" i="89"/>
  <c r="Z8" i="89"/>
  <c r="X9" i="89"/>
  <c r="Y9" i="89"/>
  <c r="Z9" i="89"/>
  <c r="X10" i="89"/>
  <c r="Y10" i="89"/>
  <c r="Z10" i="89"/>
  <c r="X11" i="89"/>
  <c r="Y11" i="89"/>
  <c r="Z11" i="89"/>
  <c r="X12" i="89"/>
  <c r="Y12" i="89"/>
  <c r="Z12" i="89"/>
  <c r="X13" i="89"/>
  <c r="Y13" i="89"/>
  <c r="Z13" i="89"/>
  <c r="X14" i="89"/>
  <c r="Y14" i="89"/>
  <c r="Z14" i="89"/>
  <c r="X15" i="89"/>
  <c r="Y15" i="89"/>
  <c r="Z15" i="89"/>
  <c r="X16" i="89"/>
  <c r="Y16" i="89"/>
  <c r="Z16" i="89"/>
  <c r="X17" i="89"/>
  <c r="Y17" i="89"/>
  <c r="Z17" i="89"/>
  <c r="X18" i="89"/>
  <c r="Y18" i="89"/>
  <c r="Z18" i="89"/>
  <c r="X19" i="89"/>
  <c r="Y19" i="89"/>
  <c r="Z19" i="89"/>
  <c r="X20" i="89"/>
  <c r="Y20" i="89"/>
  <c r="Z20" i="89"/>
  <c r="X21" i="89"/>
  <c r="Y21" i="89"/>
  <c r="Z21" i="89"/>
  <c r="X22" i="89"/>
  <c r="Y22" i="89"/>
  <c r="Z22" i="89"/>
  <c r="X23" i="89"/>
  <c r="Y23" i="89"/>
  <c r="Z23" i="89"/>
  <c r="X24" i="89"/>
  <c r="Y24" i="89"/>
  <c r="Z24" i="89"/>
  <c r="X25" i="89"/>
  <c r="Y25" i="89"/>
  <c r="Z25" i="89"/>
  <c r="X26" i="89"/>
  <c r="Y26" i="89"/>
  <c r="Z26" i="89"/>
  <c r="X27" i="89"/>
  <c r="Y27" i="89"/>
  <c r="Z27" i="89"/>
  <c r="X28" i="89"/>
  <c r="Y28" i="89"/>
  <c r="Z28" i="89"/>
  <c r="X29" i="89"/>
  <c r="Y29" i="89"/>
  <c r="Z29" i="89"/>
  <c r="X30" i="89"/>
  <c r="Y30" i="89"/>
  <c r="Z30" i="89"/>
  <c r="X31" i="89"/>
  <c r="Y31" i="89"/>
  <c r="Z31" i="89"/>
  <c r="X32" i="89"/>
  <c r="Y32" i="89"/>
  <c r="Z32" i="89"/>
  <c r="X33" i="89"/>
  <c r="Y33" i="89"/>
  <c r="Z33" i="89"/>
  <c r="X34" i="89"/>
  <c r="Y34" i="89"/>
  <c r="Z34" i="89"/>
  <c r="X35" i="89"/>
  <c r="Y35" i="89"/>
  <c r="Z35" i="89"/>
  <c r="X36" i="89"/>
  <c r="Y36" i="89"/>
  <c r="Z36" i="89"/>
  <c r="X37" i="89"/>
  <c r="Y37" i="89"/>
  <c r="Z37" i="89"/>
  <c r="X38" i="89"/>
  <c r="Y38" i="89"/>
  <c r="Z38" i="89"/>
  <c r="X39" i="89"/>
  <c r="Y39" i="89"/>
  <c r="Z39" i="89"/>
  <c r="X40" i="89"/>
  <c r="Y40" i="89"/>
  <c r="Z40" i="89"/>
  <c r="X41" i="89"/>
  <c r="Y41" i="89"/>
  <c r="Z41" i="89"/>
  <c r="X42" i="89"/>
  <c r="Y42" i="89"/>
  <c r="Z42" i="89"/>
  <c r="X43" i="89"/>
  <c r="Y43" i="89"/>
  <c r="Z43" i="89"/>
  <c r="X44" i="89"/>
  <c r="Y44" i="89"/>
  <c r="Z44" i="89"/>
  <c r="X45" i="89"/>
  <c r="Y45" i="89"/>
  <c r="Z45" i="89"/>
  <c r="X46" i="89"/>
  <c r="Y46" i="89"/>
  <c r="Z46" i="89"/>
  <c r="X47" i="89"/>
  <c r="Y47" i="89"/>
  <c r="Z47" i="89"/>
  <c r="X48" i="89"/>
  <c r="Y48" i="89"/>
  <c r="Z48" i="89"/>
  <c r="X49" i="89"/>
  <c r="Y49" i="89"/>
  <c r="Z49" i="89"/>
  <c r="X50" i="89"/>
  <c r="Y50" i="89"/>
  <c r="Z50" i="89"/>
  <c r="X51" i="89"/>
  <c r="Y51" i="89"/>
  <c r="Z51" i="89"/>
  <c r="X52" i="89"/>
  <c r="Y52" i="89"/>
  <c r="Z52" i="89"/>
  <c r="X53" i="89"/>
  <c r="Y53" i="89"/>
  <c r="Z53" i="89"/>
  <c r="X54" i="89"/>
  <c r="Y54" i="89"/>
  <c r="Z54" i="89"/>
  <c r="X55" i="89"/>
  <c r="Y55" i="89"/>
  <c r="Z55" i="89"/>
  <c r="X56" i="89"/>
  <c r="Y56" i="89"/>
  <c r="Z56" i="89"/>
  <c r="X57" i="89"/>
  <c r="Y57" i="89"/>
  <c r="Z57" i="89"/>
  <c r="X58" i="89"/>
  <c r="Y58" i="89"/>
  <c r="Z58" i="89"/>
  <c r="X59" i="89"/>
  <c r="Y59" i="89"/>
  <c r="Z59" i="89"/>
  <c r="X60" i="89"/>
  <c r="Y60" i="89"/>
  <c r="Z60" i="89"/>
  <c r="X61" i="89"/>
  <c r="Y61" i="89"/>
  <c r="Z61" i="89"/>
  <c r="X62" i="89"/>
  <c r="Y62" i="89"/>
  <c r="Z62" i="89"/>
  <c r="X63" i="89"/>
  <c r="Y63" i="89"/>
  <c r="Z63" i="89"/>
  <c r="X64" i="89"/>
  <c r="Y64" i="89"/>
  <c r="Z64" i="89"/>
  <c r="X65" i="89"/>
  <c r="Y65" i="89"/>
  <c r="Z65" i="89"/>
  <c r="X66" i="89"/>
  <c r="Y66" i="89"/>
  <c r="Z66" i="89"/>
  <c r="X67" i="89"/>
  <c r="Y67" i="89"/>
  <c r="Z67" i="89"/>
  <c r="X68" i="89"/>
  <c r="Y68" i="89"/>
  <c r="Z68" i="89"/>
  <c r="X69" i="89"/>
  <c r="Y69" i="89"/>
  <c r="Z69" i="89"/>
  <c r="X70" i="89"/>
  <c r="Y70" i="89"/>
  <c r="Z70" i="89"/>
  <c r="X71" i="89"/>
  <c r="Y71" i="89"/>
  <c r="Z71" i="89"/>
  <c r="X72" i="89"/>
  <c r="Y72" i="89"/>
  <c r="Z72" i="89"/>
  <c r="X73" i="89"/>
  <c r="Y73" i="89"/>
  <c r="Z73" i="89"/>
  <c r="X74" i="89"/>
  <c r="Y74" i="89"/>
  <c r="Z74" i="89"/>
  <c r="X75" i="89"/>
  <c r="Y75" i="89"/>
  <c r="Z75" i="89"/>
  <c r="X76" i="89"/>
  <c r="Y76" i="89"/>
  <c r="Z76" i="89"/>
  <c r="X77" i="89"/>
  <c r="Y77" i="89"/>
  <c r="Z77" i="89"/>
  <c r="X78" i="89"/>
  <c r="Y78" i="89"/>
  <c r="Z78" i="89"/>
  <c r="X79" i="89"/>
  <c r="Y79" i="89"/>
  <c r="Z79" i="89"/>
  <c r="X80" i="89"/>
  <c r="Y80" i="89"/>
  <c r="Z80" i="89"/>
  <c r="X81" i="89"/>
  <c r="Y81" i="89"/>
  <c r="Z81" i="89"/>
  <c r="X82" i="89"/>
  <c r="Y82" i="89"/>
  <c r="Z82" i="89"/>
  <c r="X83" i="89"/>
  <c r="Y83" i="89"/>
  <c r="Z83" i="89"/>
  <c r="X84" i="89"/>
  <c r="Y84" i="89"/>
  <c r="Z84" i="89"/>
  <c r="X85" i="89"/>
  <c r="Y85" i="89"/>
  <c r="Z85" i="89"/>
  <c r="X86" i="89"/>
  <c r="Y86" i="89"/>
  <c r="Z86" i="89"/>
  <c r="X87" i="89"/>
  <c r="Y87" i="89"/>
  <c r="Z87" i="89"/>
  <c r="X88" i="89"/>
  <c r="Y88" i="89"/>
  <c r="Z88" i="89"/>
  <c r="X89" i="89"/>
  <c r="Y89" i="89"/>
  <c r="Z89" i="89"/>
  <c r="X90" i="89"/>
  <c r="Y90" i="89"/>
  <c r="Z90" i="89"/>
  <c r="X91" i="89"/>
  <c r="Y91" i="89"/>
  <c r="Z91" i="89"/>
  <c r="X92" i="89"/>
  <c r="Y92" i="89"/>
  <c r="Z92" i="89"/>
  <c r="X93" i="89"/>
  <c r="Y93" i="89"/>
  <c r="Z93" i="89"/>
  <c r="X94" i="89"/>
  <c r="Y94" i="89"/>
  <c r="Z94" i="89"/>
  <c r="X95" i="89"/>
  <c r="Y95" i="89"/>
  <c r="Z95" i="89"/>
  <c r="X96" i="89"/>
  <c r="Y96" i="89"/>
  <c r="Z96" i="89"/>
  <c r="X97" i="89"/>
  <c r="Y97" i="89"/>
  <c r="Z97" i="89"/>
  <c r="X98" i="89"/>
  <c r="Y98" i="89"/>
  <c r="Z98" i="89"/>
  <c r="X99" i="89"/>
  <c r="Y99" i="89"/>
  <c r="Z99" i="89"/>
  <c r="X100" i="89"/>
  <c r="Y100" i="89"/>
  <c r="Z100" i="89"/>
  <c r="X101" i="89"/>
  <c r="Y101" i="89"/>
  <c r="Z101" i="89"/>
  <c r="X102" i="89"/>
  <c r="Y102" i="89"/>
  <c r="Z102" i="89"/>
  <c r="X103" i="89"/>
  <c r="Y103" i="89"/>
  <c r="Z103" i="89"/>
  <c r="X104" i="89"/>
  <c r="Y104" i="89"/>
  <c r="Z104" i="89"/>
  <c r="X105" i="89"/>
  <c r="Y105" i="89"/>
  <c r="Z105" i="89"/>
  <c r="X106" i="89"/>
  <c r="Y106" i="89"/>
  <c r="Z106" i="89"/>
  <c r="X107" i="89"/>
  <c r="Y107" i="89"/>
  <c r="Z107" i="89"/>
  <c r="X108" i="89"/>
  <c r="Y108" i="89"/>
  <c r="Z108" i="89"/>
  <c r="X109" i="89"/>
  <c r="Y109" i="89"/>
  <c r="Z109" i="89"/>
  <c r="X110" i="89"/>
  <c r="Y110" i="89"/>
  <c r="Z110" i="89"/>
  <c r="X111" i="89"/>
  <c r="Y111" i="89"/>
  <c r="Z111" i="89"/>
  <c r="X112" i="89"/>
  <c r="Y112" i="89"/>
  <c r="Z112" i="89"/>
  <c r="X113" i="89"/>
  <c r="Y113" i="89"/>
  <c r="Z113" i="89"/>
  <c r="X114" i="89"/>
  <c r="Y114" i="89"/>
  <c r="Z114" i="89"/>
  <c r="X115" i="89"/>
  <c r="Y115" i="89"/>
  <c r="Z115" i="89"/>
  <c r="X116" i="89"/>
  <c r="Y116" i="89"/>
  <c r="Z116" i="89"/>
  <c r="X117" i="89"/>
  <c r="Y117" i="89"/>
  <c r="Z117" i="89"/>
  <c r="X118" i="89"/>
  <c r="Y118" i="89"/>
  <c r="Z118" i="89"/>
  <c r="X119" i="89"/>
  <c r="Y119" i="89"/>
  <c r="Z119" i="89"/>
  <c r="X120" i="89"/>
  <c r="Y120" i="89"/>
  <c r="Z120" i="89"/>
  <c r="X121" i="89"/>
  <c r="Y121" i="89"/>
  <c r="Z121" i="89"/>
  <c r="X122" i="89"/>
  <c r="Y122" i="89"/>
  <c r="Z122" i="89"/>
  <c r="X123" i="89"/>
  <c r="Y123" i="89"/>
  <c r="Z123" i="89"/>
  <c r="X124" i="89"/>
  <c r="Y124" i="89"/>
  <c r="Z124" i="89"/>
  <c r="X125" i="89"/>
  <c r="Y125" i="89"/>
  <c r="Z125" i="89"/>
  <c r="X126" i="89"/>
  <c r="Y126" i="89"/>
  <c r="Z126" i="89"/>
  <c r="X127" i="89"/>
  <c r="Y127" i="89"/>
  <c r="Z127" i="89"/>
  <c r="X128" i="89"/>
  <c r="Y128" i="89"/>
  <c r="Z128" i="89"/>
  <c r="X129" i="89"/>
  <c r="Y129" i="89"/>
  <c r="Z129" i="89"/>
  <c r="X130" i="89"/>
  <c r="Y130" i="89"/>
  <c r="Z130" i="89"/>
  <c r="X131" i="89"/>
  <c r="Y131" i="89"/>
  <c r="Z131" i="89"/>
  <c r="X132" i="89"/>
  <c r="Y132" i="89"/>
  <c r="Z132" i="89"/>
  <c r="X133" i="89"/>
  <c r="Y133" i="89"/>
  <c r="Z133" i="89"/>
  <c r="X134" i="89"/>
  <c r="Y134" i="89"/>
  <c r="Z134" i="89"/>
  <c r="X135" i="89"/>
  <c r="Y135" i="89"/>
  <c r="Z135" i="89"/>
  <c r="X136" i="89"/>
  <c r="Y136" i="89"/>
  <c r="Z136" i="89"/>
  <c r="X137" i="89"/>
  <c r="Y137" i="89"/>
  <c r="Z137" i="89"/>
  <c r="X138" i="89"/>
  <c r="Y138" i="89"/>
  <c r="Z138" i="89"/>
  <c r="X139" i="89"/>
  <c r="Y139" i="89"/>
  <c r="Z139" i="89"/>
  <c r="X140" i="89"/>
  <c r="Y140" i="89"/>
  <c r="Z140" i="89"/>
  <c r="X141" i="89"/>
  <c r="Y141" i="89"/>
  <c r="Z141" i="89"/>
  <c r="X142" i="89"/>
  <c r="Y142" i="89"/>
  <c r="Z142" i="89"/>
  <c r="X143" i="89"/>
  <c r="Y143" i="89"/>
  <c r="Z143" i="89"/>
  <c r="X144" i="89"/>
  <c r="Y144" i="89"/>
  <c r="Z144" i="89"/>
  <c r="X145" i="89"/>
  <c r="Y145" i="89"/>
  <c r="Z145" i="89"/>
  <c r="X146" i="89"/>
  <c r="Y146" i="89"/>
  <c r="Z146" i="89"/>
  <c r="X147" i="89"/>
  <c r="Y147" i="89"/>
  <c r="Z147" i="89"/>
  <c r="X148" i="89"/>
  <c r="Y148" i="89"/>
  <c r="Z148" i="89"/>
  <c r="X149" i="89"/>
  <c r="Y149" i="89"/>
  <c r="Z149" i="89"/>
  <c r="X150" i="89"/>
  <c r="Y150" i="89"/>
  <c r="Z150" i="89"/>
  <c r="X151" i="89"/>
  <c r="Y151" i="89"/>
  <c r="Z151" i="89"/>
  <c r="X152" i="89"/>
  <c r="Y152" i="89"/>
  <c r="Z152" i="89"/>
  <c r="X153" i="89"/>
  <c r="Y153" i="89"/>
  <c r="Z153" i="89"/>
  <c r="X154" i="89"/>
  <c r="Y154" i="89"/>
  <c r="Z154" i="89"/>
  <c r="X155" i="89"/>
  <c r="Y155" i="89"/>
  <c r="Z155" i="89"/>
  <c r="X156" i="89"/>
  <c r="Y156" i="89"/>
  <c r="Z156" i="89"/>
  <c r="X157" i="89"/>
  <c r="Y157" i="89"/>
  <c r="Z157" i="89"/>
  <c r="X158" i="89"/>
  <c r="Y158" i="89"/>
  <c r="Z158" i="89"/>
  <c r="X159" i="89"/>
  <c r="Y159" i="89"/>
  <c r="Z159" i="89"/>
  <c r="X160" i="89"/>
  <c r="Y160" i="89"/>
  <c r="Z160" i="89"/>
  <c r="X161" i="89"/>
  <c r="Y161" i="89"/>
  <c r="Z161" i="89"/>
  <c r="X162" i="89"/>
  <c r="Y162" i="89"/>
  <c r="Z162" i="89"/>
  <c r="X163" i="89"/>
  <c r="Y163" i="89"/>
  <c r="Z163" i="89"/>
  <c r="X164" i="89"/>
  <c r="Y164" i="89"/>
  <c r="Z164" i="89"/>
  <c r="X165" i="89"/>
  <c r="Y165" i="89"/>
  <c r="Z165" i="89"/>
  <c r="X166" i="89"/>
  <c r="Y166" i="89"/>
  <c r="Z166" i="89"/>
  <c r="X167" i="89"/>
  <c r="Y167" i="89"/>
  <c r="Z167" i="89"/>
  <c r="X168" i="89"/>
  <c r="Y168" i="89"/>
  <c r="Z168" i="89"/>
  <c r="X169" i="89"/>
  <c r="Y169" i="89"/>
  <c r="Z169" i="89"/>
  <c r="X170" i="89"/>
  <c r="Y170" i="89"/>
  <c r="Z170" i="89"/>
  <c r="X171" i="89"/>
  <c r="Y171" i="89"/>
  <c r="Z171" i="89"/>
  <c r="X172" i="89"/>
  <c r="Y172" i="89"/>
  <c r="Z172" i="89"/>
  <c r="X173" i="89"/>
  <c r="Y173" i="89"/>
  <c r="Z173" i="89"/>
  <c r="X174" i="89"/>
  <c r="Y174" i="89"/>
  <c r="Z174" i="89"/>
  <c r="X175" i="89"/>
  <c r="Y175" i="89"/>
  <c r="Z175" i="89"/>
  <c r="X176" i="89"/>
  <c r="Y176" i="89"/>
  <c r="Z176" i="89"/>
  <c r="X177" i="89"/>
  <c r="Y177" i="89"/>
  <c r="Z177" i="89"/>
  <c r="X178" i="89"/>
  <c r="Y178" i="89"/>
  <c r="Z178" i="89"/>
  <c r="X179" i="89"/>
  <c r="Y179" i="89"/>
  <c r="Z179" i="89"/>
  <c r="X180" i="89"/>
  <c r="Y180" i="89"/>
  <c r="Z180" i="89"/>
  <c r="X181" i="89"/>
  <c r="Y181" i="89"/>
  <c r="Z181" i="89"/>
  <c r="X182" i="89"/>
  <c r="Y182" i="89"/>
  <c r="Z182" i="89"/>
  <c r="X183" i="89"/>
  <c r="Y183" i="89"/>
  <c r="Z183" i="89"/>
  <c r="X184" i="89"/>
  <c r="Y184" i="89"/>
  <c r="Z184" i="89"/>
  <c r="X185" i="89"/>
  <c r="Y185" i="89"/>
  <c r="Z185" i="89"/>
  <c r="X186" i="89"/>
  <c r="Y186" i="89"/>
  <c r="Z186" i="89"/>
  <c r="X187" i="89"/>
  <c r="Y187" i="89"/>
  <c r="Z187" i="89"/>
  <c r="X188" i="89"/>
  <c r="Y188" i="89"/>
  <c r="Z188" i="89"/>
  <c r="X189" i="89"/>
  <c r="Y189" i="89"/>
  <c r="Z189" i="89"/>
  <c r="X190" i="89"/>
  <c r="Y190" i="89"/>
  <c r="Z190" i="89"/>
  <c r="X191" i="89"/>
  <c r="Y191" i="89"/>
  <c r="Z191" i="89"/>
  <c r="X192" i="89"/>
  <c r="Y192" i="89"/>
  <c r="Z192" i="89"/>
  <c r="X193" i="89"/>
  <c r="Y193" i="89"/>
  <c r="Z193" i="89"/>
  <c r="X194" i="89"/>
  <c r="Y194" i="89"/>
  <c r="Z194" i="89"/>
  <c r="X195" i="89"/>
  <c r="Y195" i="89"/>
  <c r="Z195" i="89"/>
  <c r="X196" i="89"/>
  <c r="Y196" i="89"/>
  <c r="Z196" i="89"/>
  <c r="X197" i="89"/>
  <c r="Y197" i="89"/>
  <c r="Z197" i="89"/>
  <c r="X6" i="89"/>
  <c r="Y6" i="89"/>
  <c r="Z6" i="89"/>
  <c r="AA7" i="89"/>
  <c r="AA8" i="89"/>
  <c r="AA9" i="89"/>
  <c r="AA10" i="89"/>
  <c r="AA11" i="89"/>
  <c r="AA12" i="89"/>
  <c r="AA13" i="89"/>
  <c r="AA14" i="89"/>
  <c r="AA15" i="89"/>
  <c r="AA16" i="89"/>
  <c r="AA17" i="89"/>
  <c r="AA18" i="89"/>
  <c r="AA19" i="89"/>
  <c r="AA20" i="89"/>
  <c r="AA21" i="89"/>
  <c r="AA22" i="89"/>
  <c r="AA23" i="89"/>
  <c r="AA24" i="89"/>
  <c r="AA25" i="89"/>
  <c r="AA26" i="89"/>
  <c r="AA27" i="89"/>
  <c r="AA28" i="89"/>
  <c r="AA29" i="89"/>
  <c r="AA30" i="89"/>
  <c r="AA31" i="89"/>
  <c r="AA32" i="89"/>
  <c r="AA33" i="89"/>
  <c r="AA34" i="89"/>
  <c r="AA35" i="89"/>
  <c r="AA36" i="89"/>
  <c r="AA37" i="89"/>
  <c r="AA38" i="89"/>
  <c r="AA39" i="89"/>
  <c r="AA40" i="89"/>
  <c r="AA41" i="89"/>
  <c r="AA42" i="89"/>
  <c r="AA43" i="89"/>
  <c r="AA44" i="89"/>
  <c r="AA45" i="89"/>
  <c r="AA46" i="89"/>
  <c r="AA47" i="89"/>
  <c r="AA48" i="89"/>
  <c r="AA49" i="89"/>
  <c r="AA50" i="89"/>
  <c r="AA51" i="89"/>
  <c r="AA52" i="89"/>
  <c r="AA53" i="89"/>
  <c r="AA54" i="89"/>
  <c r="AA55" i="89"/>
  <c r="AA56" i="89"/>
  <c r="AA57" i="89"/>
  <c r="AA58" i="89"/>
  <c r="AA59" i="89"/>
  <c r="AA60" i="89"/>
  <c r="AA61" i="89"/>
  <c r="AA62" i="89"/>
  <c r="AA63" i="89"/>
  <c r="AA64" i="89"/>
  <c r="AA65" i="89"/>
  <c r="AA66" i="89"/>
  <c r="AA67" i="89"/>
  <c r="AA68" i="89"/>
  <c r="AA69" i="89"/>
  <c r="AA70" i="89"/>
  <c r="AA71" i="89"/>
  <c r="AA72" i="89"/>
  <c r="AA73" i="89"/>
  <c r="AA74" i="89"/>
  <c r="AA75" i="89"/>
  <c r="AA76" i="89"/>
  <c r="AA77" i="89"/>
  <c r="AA78" i="89"/>
  <c r="AA79" i="89"/>
  <c r="AA80" i="89"/>
  <c r="AA81" i="89"/>
  <c r="AA82" i="89"/>
  <c r="AA83" i="89"/>
  <c r="AA84" i="89"/>
  <c r="AA85" i="89"/>
  <c r="AA86" i="89"/>
  <c r="AA87" i="89"/>
  <c r="AA88" i="89"/>
  <c r="AA89" i="89"/>
  <c r="AA90" i="89"/>
  <c r="AA91" i="89"/>
  <c r="AA92" i="89"/>
  <c r="AA93" i="89"/>
  <c r="AA94" i="89"/>
  <c r="AA95" i="89"/>
  <c r="AA96" i="89"/>
  <c r="AA97" i="89"/>
  <c r="AA98" i="89"/>
  <c r="AA99" i="89"/>
  <c r="AA100" i="89"/>
  <c r="AA101" i="89"/>
  <c r="AA102" i="89"/>
  <c r="AA103" i="89"/>
  <c r="AA104" i="89"/>
  <c r="AA105" i="89"/>
  <c r="AA106" i="89"/>
  <c r="AA107" i="89"/>
  <c r="AA108" i="89"/>
  <c r="AA109" i="89"/>
  <c r="AA110" i="89"/>
  <c r="AA111" i="89"/>
  <c r="AA112" i="89"/>
  <c r="AA113" i="89"/>
  <c r="AA114" i="89"/>
  <c r="AA115" i="89"/>
  <c r="AA116" i="89"/>
  <c r="AA117" i="89"/>
  <c r="AA118" i="89"/>
  <c r="AA119" i="89"/>
  <c r="AA120" i="89"/>
  <c r="AA121" i="89"/>
  <c r="AA122" i="89"/>
  <c r="AA123" i="89"/>
  <c r="AA124" i="89"/>
  <c r="AA125" i="89"/>
  <c r="AA126" i="89"/>
  <c r="AA127" i="89"/>
  <c r="AA128" i="89"/>
  <c r="AA129" i="89"/>
  <c r="AA130" i="89"/>
  <c r="AA131" i="89"/>
  <c r="AA132" i="89"/>
  <c r="AA133" i="89"/>
  <c r="AA134" i="89"/>
  <c r="AA135" i="89"/>
  <c r="AA136" i="89"/>
  <c r="AA137" i="89"/>
  <c r="AA138" i="89"/>
  <c r="AA139" i="89"/>
  <c r="AA140" i="89"/>
  <c r="AA141" i="89"/>
  <c r="AA142" i="89"/>
  <c r="AA143" i="89"/>
  <c r="AA144" i="89"/>
  <c r="AA145" i="89"/>
  <c r="AA146" i="89"/>
  <c r="AA147" i="89"/>
  <c r="AA148" i="89"/>
  <c r="AA149" i="89"/>
  <c r="AA150" i="89"/>
  <c r="AA151" i="89"/>
  <c r="AA152" i="89"/>
  <c r="AA153" i="89"/>
  <c r="AA154" i="89"/>
  <c r="AA155" i="89"/>
  <c r="AA156" i="89"/>
  <c r="AA157" i="89"/>
  <c r="AA158" i="89"/>
  <c r="AA159" i="89"/>
  <c r="AA160" i="89"/>
  <c r="AA161" i="89"/>
  <c r="AA162" i="89"/>
  <c r="AA163" i="89"/>
  <c r="AA164" i="89"/>
  <c r="AA165" i="89"/>
  <c r="AA166" i="89"/>
  <c r="AA167" i="89"/>
  <c r="AA168" i="89"/>
  <c r="AA169" i="89"/>
  <c r="AA170" i="89"/>
  <c r="AA171" i="89"/>
  <c r="AA172" i="89"/>
  <c r="AA173" i="89"/>
  <c r="AA174" i="89"/>
  <c r="AA175" i="89"/>
  <c r="AA176" i="89"/>
  <c r="AA177" i="89"/>
  <c r="AA178" i="89"/>
  <c r="AA179" i="89"/>
  <c r="AA180" i="89"/>
  <c r="AA181" i="89"/>
  <c r="AA182" i="89"/>
  <c r="AA183" i="89"/>
  <c r="AA184" i="89"/>
  <c r="AA185" i="89"/>
  <c r="AA186" i="89"/>
  <c r="AA187" i="89"/>
  <c r="AA188" i="89"/>
  <c r="AA189" i="89"/>
  <c r="AA190" i="89"/>
  <c r="AA191" i="89"/>
  <c r="AA192" i="89"/>
  <c r="AA193" i="89"/>
  <c r="AA194" i="89"/>
  <c r="AA195" i="89"/>
  <c r="AA196" i="89"/>
  <c r="AA197" i="89"/>
  <c r="AA6" i="89"/>
  <c r="AA2" i="89"/>
  <c r="AF6" i="89"/>
  <c r="AG6" i="89"/>
  <c r="AE7" i="89"/>
  <c r="AF7" i="89"/>
  <c r="AG7" i="89"/>
  <c r="AE8" i="89"/>
  <c r="AF8" i="89"/>
  <c r="AG8" i="89"/>
  <c r="AE9" i="89"/>
  <c r="AF9" i="89"/>
  <c r="AG9" i="89"/>
  <c r="AE10" i="89"/>
  <c r="AF10" i="89"/>
  <c r="AG10" i="89"/>
  <c r="AE11" i="89"/>
  <c r="AF11" i="89"/>
  <c r="AG11" i="89"/>
  <c r="AE12" i="89"/>
  <c r="AF12" i="89"/>
  <c r="AG12" i="89"/>
  <c r="AE13" i="89"/>
  <c r="AF13" i="89"/>
  <c r="AG13" i="89"/>
  <c r="AE14" i="89"/>
  <c r="AF14" i="89"/>
  <c r="AG14" i="89"/>
  <c r="AE15" i="89"/>
  <c r="AF15" i="89"/>
  <c r="AG15" i="89"/>
  <c r="AE16" i="89"/>
  <c r="AF16" i="89"/>
  <c r="AG16" i="89"/>
  <c r="AE17" i="89"/>
  <c r="AF17" i="89"/>
  <c r="AG17" i="89"/>
  <c r="AE18" i="89"/>
  <c r="AF18" i="89"/>
  <c r="AG18" i="89"/>
  <c r="AE19" i="89"/>
  <c r="AF19" i="89"/>
  <c r="AG19" i="89"/>
  <c r="AE20" i="89"/>
  <c r="AF20" i="89"/>
  <c r="AG20" i="89"/>
  <c r="AE21" i="89"/>
  <c r="AF21" i="89"/>
  <c r="AG21" i="89"/>
  <c r="AE22" i="89"/>
  <c r="AF22" i="89"/>
  <c r="AG22" i="89"/>
  <c r="AE23" i="89"/>
  <c r="AF23" i="89"/>
  <c r="AG23" i="89"/>
  <c r="AE24" i="89"/>
  <c r="AF24" i="89"/>
  <c r="AG24" i="89"/>
  <c r="AE25" i="89"/>
  <c r="AF25" i="89"/>
  <c r="AG25" i="89"/>
  <c r="AE26" i="89"/>
  <c r="AF26" i="89"/>
  <c r="AG26" i="89"/>
  <c r="AE27" i="89"/>
  <c r="AF27" i="89"/>
  <c r="AG27" i="89"/>
  <c r="AE28" i="89"/>
  <c r="AF28" i="89"/>
  <c r="AG28" i="89"/>
  <c r="AE29" i="89"/>
  <c r="AF29" i="89"/>
  <c r="AG29" i="89"/>
  <c r="AE30" i="89"/>
  <c r="AF30" i="89"/>
  <c r="AG30" i="89"/>
  <c r="AE31" i="89"/>
  <c r="AF31" i="89"/>
  <c r="AG31" i="89"/>
  <c r="AE32" i="89"/>
  <c r="AF32" i="89"/>
  <c r="AG32" i="89"/>
  <c r="AE33" i="89"/>
  <c r="AF33" i="89"/>
  <c r="AG33" i="89"/>
  <c r="AE34" i="89"/>
  <c r="AF34" i="89"/>
  <c r="AG34" i="89"/>
  <c r="AE35" i="89"/>
  <c r="AF35" i="89"/>
  <c r="AG35" i="89"/>
  <c r="AE6" i="89"/>
</calcChain>
</file>

<file path=xl/comments1.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2.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3.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4.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5.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7.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8.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9.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0.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1.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2.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3.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4.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5.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sharedStrings.xml><?xml version="1.0" encoding="utf-8"?>
<sst xmlns="http://schemas.openxmlformats.org/spreadsheetml/2006/main" count="8695" uniqueCount="683">
  <si>
    <t>Agri_cap.xls</t>
  </si>
  <si>
    <t>CC_Daly.xls</t>
  </si>
  <si>
    <t>Coast_a.xls</t>
  </si>
  <si>
    <t>Articles.xls</t>
  </si>
  <si>
    <t>Acess_energy.xls</t>
  </si>
  <si>
    <t>Crop_yield.xls</t>
  </si>
  <si>
    <t>Delta_ppt.xls</t>
  </si>
  <si>
    <t>Delta_T.xls</t>
  </si>
  <si>
    <t>Disease_W.xls</t>
  </si>
  <si>
    <t>Energy_imp.xls</t>
  </si>
  <si>
    <t>Energy_use.xls</t>
  </si>
  <si>
    <t>External_Health.xls</t>
  </si>
  <si>
    <t>Floods.xls</t>
  </si>
  <si>
    <t>Food_i.xls</t>
  </si>
  <si>
    <t>Fresh.xls</t>
  </si>
  <si>
    <t>GDP_Energy.xls</t>
  </si>
  <si>
    <t>GDPpc.xls</t>
  </si>
  <si>
    <t>GNIpc.xls</t>
  </si>
  <si>
    <t>Health_index.xls</t>
  </si>
  <si>
    <t>IEF.xls</t>
  </si>
  <si>
    <t>Life_e.xls</t>
  </si>
  <si>
    <t>Maternal_mort.xls</t>
  </si>
  <si>
    <t>Mobile.xls</t>
  </si>
  <si>
    <t>Mort_inf.xls</t>
  </si>
  <si>
    <t>Pop_sanit.xls</t>
  </si>
  <si>
    <t>Pop_water.xls</t>
  </si>
  <si>
    <t>Population.xls</t>
  </si>
  <si>
    <t>Road_pav.xls</t>
  </si>
  <si>
    <t>Rural_pop.xls</t>
  </si>
  <si>
    <t>Vehicles.xls</t>
  </si>
  <si>
    <t>Wasting.xls</t>
  </si>
  <si>
    <t>WGI_ge.xls</t>
  </si>
  <si>
    <t>WGI_snv.xls</t>
  </si>
  <si>
    <t>WGI_va.xls</t>
  </si>
  <si>
    <t>Yield_delta.xls</t>
  </si>
  <si>
    <t>Coast_pop.xls</t>
  </si>
  <si>
    <t>Include</t>
  </si>
  <si>
    <t>Mobiles.xls</t>
  </si>
  <si>
    <t>Files</t>
  </si>
  <si>
    <t>AFG</t>
  </si>
  <si>
    <t>Afghanistan</t>
  </si>
  <si>
    <t>ALB</t>
  </si>
  <si>
    <t>Albania</t>
  </si>
  <si>
    <t>DZA</t>
  </si>
  <si>
    <t>Algeria</t>
  </si>
  <si>
    <t>AND</t>
  </si>
  <si>
    <t>Andorra</t>
  </si>
  <si>
    <t>AGO</t>
  </si>
  <si>
    <t>Angola</t>
  </si>
  <si>
    <t>ATG</t>
  </si>
  <si>
    <t>Antigua and Barbuda</t>
  </si>
  <si>
    <t>ARG</t>
  </si>
  <si>
    <t>Argentina</t>
  </si>
  <si>
    <t>ARM</t>
  </si>
  <si>
    <t>Armenia</t>
  </si>
  <si>
    <t>AUS</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</si>
  <si>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</si>
  <si>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</si>
  <si>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</si>
  <si>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</si>
  <si>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</si>
  <si>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</si>
  <si>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</si>
  <si>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</si>
  <si>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</si>
  <si>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</si>
  <si>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</si>
  <si>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</si>
  <si>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</si>
  <si>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</si>
  <si>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</si>
  <si>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</si>
  <si>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</si>
  <si>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</si>
  <si>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</si>
  <si>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</si>
  <si>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</si>
  <si>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BTN</t>
  </si>
  <si>
    <t>Bhutan</t>
  </si>
  <si>
    <t>BOL</t>
  </si>
  <si>
    <t>Bolivia, Plurinational State of</t>
  </si>
  <si>
    <t>BIH</t>
  </si>
  <si>
    <t>Bosnia and Herzegovina</t>
  </si>
  <si>
    <t>BWA</t>
  </si>
  <si>
    <t>Botswana</t>
  </si>
  <si>
    <t>BRA</t>
  </si>
  <si>
    <t>Brazil</t>
  </si>
  <si>
    <t>BRN</t>
  </si>
  <si>
    <t>Brunei Darussalam</t>
  </si>
  <si>
    <t>BGR</t>
  </si>
  <si>
    <t>Bulgaria</t>
  </si>
  <si>
    <t>BFA</t>
  </si>
  <si>
    <t>Burkina Faso</t>
  </si>
  <si>
    <t>BDI</t>
  </si>
  <si>
    <t>Burundi</t>
  </si>
  <si>
    <t>KHM</t>
  </si>
  <si>
    <t>Cambodia</t>
  </si>
  <si>
    <t>CMR</t>
  </si>
  <si>
    <t>Cameroon</t>
  </si>
  <si>
    <t>CAN</t>
  </si>
  <si>
    <t>Canada</t>
  </si>
  <si>
    <t>CPV</t>
  </si>
  <si>
    <t>Cape Verde</t>
  </si>
  <si>
    <t>CAF</t>
  </si>
  <si>
    <t>Central African Republic</t>
  </si>
  <si>
    <t>TCD</t>
  </si>
  <si>
    <t>Chad</t>
  </si>
  <si>
    <t>CHL</t>
  </si>
  <si>
    <t>Chile</t>
  </si>
  <si>
    <t>CHN</t>
  </si>
  <si>
    <t>China</t>
  </si>
  <si>
    <t>COL</t>
  </si>
  <si>
    <t>Colombia</t>
  </si>
  <si>
    <t>COM</t>
  </si>
  <si>
    <t>Comoros</t>
  </si>
  <si>
    <t>COG</t>
  </si>
  <si>
    <t>Congo</t>
  </si>
  <si>
    <t>COD</t>
  </si>
  <si>
    <t>Congo, the Democratic Republic of the</t>
  </si>
  <si>
    <t>CRI</t>
  </si>
  <si>
    <t>Costa Rica</t>
  </si>
  <si>
    <t>CIV</t>
  </si>
  <si>
    <t>Côte d'Ivoire</t>
  </si>
  <si>
    <t>HRV</t>
  </si>
  <si>
    <t>Croatia</t>
  </si>
  <si>
    <t>CUB</t>
  </si>
  <si>
    <t>Cuba</t>
  </si>
  <si>
    <t>CYP</t>
  </si>
  <si>
    <t>Cyprus</t>
  </si>
  <si>
    <t>CZE</t>
  </si>
  <si>
    <t>Czech Republic</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</si>
  <si>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</si>
  <si>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</si>
  <si>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</si>
  <si>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</si>
  <si>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</si>
  <si>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</si>
  <si>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</si>
  <si>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</si>
  <si>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</si>
  <si>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</si>
  <si>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</si>
  <si>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</si>
  <si>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</si>
  <si>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</si>
  <si>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</si>
  <si>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</si>
  <si>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</si>
  <si>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</si>
  <si>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</si>
  <si>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</si>
  <si>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t>
  </si>
  <si>
    <t>Ethiopia</t>
  </si>
  <si>
    <t>FJI</t>
  </si>
  <si>
    <t>Fiji</t>
  </si>
  <si>
    <t>FIN</t>
  </si>
  <si>
    <t>Finland</t>
  </si>
  <si>
    <t>FRA</t>
  </si>
  <si>
    <t>France</t>
  </si>
  <si>
    <t>GAB</t>
  </si>
  <si>
    <t>Gabon</t>
  </si>
  <si>
    <t>GMB</t>
  </si>
  <si>
    <t>Gambia</t>
  </si>
  <si>
    <t>GEO</t>
  </si>
  <si>
    <t>Georgia</t>
  </si>
  <si>
    <t>DEU</t>
  </si>
  <si>
    <t>Germany</t>
  </si>
  <si>
    <t>GHA</t>
  </si>
  <si>
    <t>Ghana</t>
  </si>
  <si>
    <t>GRC</t>
  </si>
  <si>
    <t>Greece</t>
  </si>
  <si>
    <t>GRD</t>
  </si>
  <si>
    <t>Grenada</t>
  </si>
  <si>
    <t>GTM</t>
  </si>
  <si>
    <t>Guatemala</t>
  </si>
  <si>
    <t>GIN</t>
  </si>
  <si>
    <t>Guinea</t>
  </si>
  <si>
    <t>GNB</t>
  </si>
  <si>
    <t>Guinea-Bissau</t>
  </si>
  <si>
    <t>GUY</t>
  </si>
  <si>
    <t>Guyana</t>
  </si>
  <si>
    <t>HTI</t>
  </si>
  <si>
    <t>Haiti</t>
  </si>
  <si>
    <t>HND</t>
  </si>
  <si>
    <t>Honduras</t>
  </si>
  <si>
    <t>HUN</t>
  </si>
  <si>
    <t>Hungary</t>
  </si>
  <si>
    <t>ISL</t>
  </si>
  <si>
    <t>Iceland</t>
  </si>
  <si>
    <t>IND</t>
  </si>
  <si>
    <t>India</t>
  </si>
  <si>
    <t>IDN</t>
  </si>
  <si>
    <t>Indonesia</t>
  </si>
  <si>
    <t>IRN</t>
  </si>
  <si>
    <t>Iran, Islamic Republic of</t>
  </si>
  <si>
    <t>IRQ</t>
  </si>
  <si>
    <t>Iraq</t>
  </si>
  <si>
    <t>IRL</t>
  </si>
  <si>
    <t>Ireland</t>
  </si>
  <si>
    <t>ISR</t>
  </si>
  <si>
    <t>Israel</t>
  </si>
  <si>
    <t>ITA</t>
  </si>
  <si>
    <t>Italy</t>
  </si>
  <si>
    <t>JAM</t>
  </si>
  <si>
    <t>Jamaica</t>
  </si>
  <si>
    <t>JPN</t>
  </si>
  <si>
    <t>Japan</t>
  </si>
  <si>
    <t>JOR</t>
  </si>
  <si>
    <t>Jordan</t>
  </si>
  <si>
    <t>KAZ</t>
  </si>
  <si>
    <t>Kazakhstan</t>
  </si>
  <si>
    <t>KEN</t>
  </si>
  <si>
    <t>Kenya</t>
  </si>
  <si>
    <t>KIR</t>
  </si>
  <si>
    <t>Kiribati</t>
  </si>
  <si>
    <t>PRK</t>
  </si>
  <si>
    <t>Korea, Democratic People's Republic of</t>
  </si>
  <si>
    <t>KOR</t>
  </si>
  <si>
    <t>Korea, Republic of</t>
  </si>
  <si>
    <t>KWT</t>
  </si>
  <si>
    <t>Kuwait</t>
  </si>
  <si>
    <t>KGZ</t>
  </si>
  <si>
    <t>Kyrgyzstan</t>
  </si>
  <si>
    <t>LAO</t>
  </si>
  <si>
    <t>Lao People's Democratic Republic</t>
  </si>
  <si>
    <t>LVA</t>
  </si>
  <si>
    <t>Latvia</t>
  </si>
  <si>
    <t>LBN</t>
  </si>
  <si>
    <t>Lebanon</t>
  </si>
  <si>
    <t>LSO</t>
  </si>
  <si>
    <t>Lesotho</t>
  </si>
  <si>
    <t>LBR</t>
  </si>
  <si>
    <t>Liberia</t>
  </si>
  <si>
    <t>LBY</t>
  </si>
  <si>
    <t>Libyan Arab Jamahiriya</t>
  </si>
  <si>
    <t>LIE</t>
  </si>
  <si>
    <t>Liechtenstein</t>
  </si>
  <si>
    <t>LTU</t>
  </si>
  <si>
    <t>Lithuania</t>
  </si>
  <si>
    <t>LUX</t>
  </si>
  <si>
    <t>Luxembourg</t>
  </si>
  <si>
    <t>MDG</t>
  </si>
  <si>
    <t>Madagascar</t>
  </si>
  <si>
    <t>MWI</t>
  </si>
  <si>
    <t>Malawi</t>
  </si>
  <si>
    <t>MYS</t>
  </si>
  <si>
    <t>Malaysia</t>
  </si>
  <si>
    <t>MDV</t>
  </si>
  <si>
    <t>Maldives</t>
  </si>
  <si>
    <t>MLI</t>
  </si>
  <si>
    <t>Mali</t>
  </si>
  <si>
    <t>MLT</t>
  </si>
  <si>
    <t>Malta</t>
  </si>
  <si>
    <t>MHL</t>
  </si>
  <si>
    <t>Marshall Islands</t>
  </si>
  <si>
    <t>MRT</t>
  </si>
  <si>
    <t>Mauritania</t>
  </si>
  <si>
    <t>MUS</t>
  </si>
  <si>
    <t>Mauritius</t>
  </si>
  <si>
    <t>MEX</t>
  </si>
  <si>
    <t>Mexico</t>
  </si>
  <si>
    <t>FSM</t>
  </si>
  <si>
    <t>Micronesia, Federated States of</t>
  </si>
  <si>
    <t>MDA</t>
  </si>
  <si>
    <t>Moldova, Republic of</t>
  </si>
  <si>
    <t>MCO</t>
  </si>
  <si>
    <t>Monaco</t>
  </si>
  <si>
    <t>MKD</t>
  </si>
  <si>
    <t>Macedonia</t>
  </si>
  <si>
    <t>MNG</t>
  </si>
  <si>
    <t>Mongolia</t>
  </si>
  <si>
    <t>MNE</t>
  </si>
  <si>
    <t>Montenegro</t>
  </si>
  <si>
    <t>MAR</t>
  </si>
  <si>
    <t>Morocco</t>
  </si>
  <si>
    <t>MOZ</t>
  </si>
  <si>
    <t>Mozambique</t>
  </si>
  <si>
    <t>MMR</t>
  </si>
  <si>
    <t>Myanmar</t>
  </si>
  <si>
    <t>NAM</t>
  </si>
  <si>
    <t>Namibia</t>
  </si>
  <si>
    <t>NRU</t>
  </si>
  <si>
    <t>Nauru</t>
  </si>
  <si>
    <t>NPL</t>
  </si>
  <si>
    <t>Nepal</t>
  </si>
  <si>
    <t>NLD</t>
  </si>
  <si>
    <t>Netherlands</t>
  </si>
  <si>
    <t>NZL</t>
  </si>
  <si>
    <t>New Zealand</t>
  </si>
  <si>
    <t>NIC</t>
  </si>
  <si>
    <t>Nicaragua</t>
  </si>
  <si>
    <t>NER</t>
  </si>
  <si>
    <t>Niger</t>
  </si>
  <si>
    <t>NGA</t>
  </si>
  <si>
    <t>Nigeria</t>
  </si>
  <si>
    <t>NOR</t>
  </si>
  <si>
    <t>Norway</t>
  </si>
  <si>
    <t>OMN</t>
  </si>
  <si>
    <t>Oman</t>
  </si>
  <si>
    <t>PAK</t>
  </si>
  <si>
    <t>Pakistan</t>
  </si>
  <si>
    <t>PLW</t>
  </si>
  <si>
    <t>Palau</t>
  </si>
  <si>
    <t>PAN</t>
  </si>
  <si>
    <t>Panama</t>
  </si>
  <si>
    <t>PNG</t>
  </si>
  <si>
    <t>Papua New Guinea</t>
  </si>
  <si>
    <t>PRY</t>
  </si>
  <si>
    <t>Paraguay</t>
  </si>
  <si>
    <t>PER</t>
  </si>
  <si>
    <t>Peru</t>
  </si>
  <si>
    <t>PHL</t>
  </si>
  <si>
    <t>Philippines</t>
  </si>
  <si>
    <t>POL</t>
  </si>
  <si>
    <t>Poland</t>
  </si>
  <si>
    <t>PRT</t>
  </si>
  <si>
    <t>Portugal</t>
  </si>
  <si>
    <t>QAT</t>
  </si>
  <si>
    <t>Qatar</t>
  </si>
  <si>
    <t>ROU</t>
  </si>
  <si>
    <t>Romania</t>
  </si>
  <si>
    <t>RUS</t>
  </si>
  <si>
    <t>Russian Federation</t>
  </si>
  <si>
    <t>RWA</t>
  </si>
  <si>
    <t>Rwanda</t>
  </si>
  <si>
    <t>KNA</t>
  </si>
  <si>
    <t>Saint Kitts and Nevis</t>
  </si>
  <si>
    <t>LCA</t>
  </si>
  <si>
    <t>Saint Lucia</t>
  </si>
  <si>
    <t>VCT</t>
  </si>
  <si>
    <t>Saint Vincent and the Grenadines</t>
  </si>
  <si>
    <t>WSM</t>
  </si>
  <si>
    <t>Samoa</t>
  </si>
  <si>
    <t>SMR</t>
  </si>
  <si>
    <t>San Marino</t>
  </si>
  <si>
    <t>STP</t>
  </si>
  <si>
    <t>Sao Tome and Principe</t>
  </si>
  <si>
    <t>SAU</t>
  </si>
  <si>
    <t>Saudi Arabia</t>
  </si>
  <si>
    <t>SEN</t>
  </si>
  <si>
    <t>Senegal</t>
  </si>
  <si>
    <t>SRB</t>
  </si>
  <si>
    <t>Serbia</t>
  </si>
  <si>
    <t>SYC</t>
  </si>
  <si>
    <t>Seychelles</t>
  </si>
  <si>
    <t>SLE</t>
  </si>
  <si>
    <t>Sierra Leone</t>
  </si>
  <si>
    <t>SGP</t>
  </si>
  <si>
    <t>Singapore</t>
  </si>
  <si>
    <t>SVK</t>
  </si>
  <si>
    <t>Slovakia</t>
  </si>
  <si>
    <t>SVN</t>
  </si>
  <si>
    <t>Slovenia</t>
  </si>
  <si>
    <t>SLB</t>
  </si>
  <si>
    <t>Solomon Islands</t>
  </si>
  <si>
    <t>SOM</t>
  </si>
  <si>
    <t>Somalia</t>
  </si>
  <si>
    <t>ZAF</t>
  </si>
  <si>
    <t>South Africa</t>
  </si>
  <si>
    <t>ESP</t>
  </si>
  <si>
    <t>Spain</t>
  </si>
  <si>
    <t>LKA</t>
  </si>
  <si>
    <t>Sri Lanka</t>
  </si>
  <si>
    <t>SDN</t>
  </si>
  <si>
    <t>Sudan</t>
  </si>
  <si>
    <t>SUR</t>
  </si>
  <si>
    <t>Suriname</t>
  </si>
  <si>
    <t>SWZ</t>
  </si>
  <si>
    <t>Swaziland</t>
  </si>
  <si>
    <t>SWE</t>
  </si>
  <si>
    <t>Sweden</t>
  </si>
  <si>
    <t>CHE</t>
  </si>
  <si>
    <t>Switzerland</t>
  </si>
  <si>
    <t>SYR</t>
  </si>
  <si>
    <t>Syrian Arab Republic</t>
  </si>
  <si>
    <t>TJK</t>
  </si>
  <si>
    <t>Tajikistan</t>
  </si>
  <si>
    <t>TZA</t>
  </si>
  <si>
    <t>Tanzania, United Republic of</t>
  </si>
  <si>
    <t>THA</t>
  </si>
  <si>
    <t>Thailand</t>
  </si>
  <si>
    <t>TLS</t>
  </si>
  <si>
    <t>Timor-Leste</t>
  </si>
  <si>
    <t>TGO</t>
  </si>
  <si>
    <t>Togo</t>
  </si>
  <si>
    <t>TON</t>
  </si>
  <si>
    <t>Tonga</t>
  </si>
  <si>
    <t>TTO</t>
  </si>
  <si>
    <t>Trinidad and Tobago</t>
  </si>
  <si>
    <t>TUN</t>
  </si>
  <si>
    <t>Tunisia</t>
  </si>
  <si>
    <t>TUR</t>
  </si>
  <si>
    <t>Turkey</t>
  </si>
  <si>
    <t>TKM</t>
  </si>
  <si>
    <t>Turkmenistan</t>
  </si>
  <si>
    <t>TUV</t>
  </si>
  <si>
    <t>Tuvalu</t>
  </si>
  <si>
    <t>UGA</t>
  </si>
  <si>
    <t>Uganda</t>
  </si>
  <si>
    <t>UKR</t>
  </si>
  <si>
    <t>Ukraine</t>
  </si>
  <si>
    <t>ARE</t>
  </si>
  <si>
    <t>United Arab Emirates</t>
  </si>
  <si>
    <t>GBR</t>
  </si>
  <si>
    <t>United Kingdom</t>
  </si>
  <si>
    <t>USA</t>
  </si>
  <si>
    <t>United States</t>
  </si>
  <si>
    <t>URY</t>
  </si>
  <si>
    <t>Uruguay</t>
  </si>
  <si>
    <t>UZB</t>
  </si>
  <si>
    <t>Uzbekistan</t>
  </si>
  <si>
    <t>VUT</t>
  </si>
  <si>
    <t>Vanuatu</t>
  </si>
  <si>
    <t>VEN</t>
  </si>
  <si>
    <t>Venezuela, Bolivarian Republic of</t>
  </si>
  <si>
    <t>VNM</t>
  </si>
  <si>
    <t>Viet Nam</t>
  </si>
  <si>
    <t>YEM</t>
  </si>
  <si>
    <t>Yemen</t>
  </si>
  <si>
    <t>ZMB</t>
  </si>
  <si>
    <t>Zambia</t>
  </si>
  <si>
    <t>ZWE</t>
  </si>
  <si>
    <t>Zimbabwe</t>
  </si>
  <si>
    <t>FINISHED</t>
  </si>
  <si>
    <t>###</t>
  </si>
  <si>
    <t>#,###</t>
  </si>
  <si>
    <t>0.00</t>
  </si>
  <si>
    <t>0.0</t>
  </si>
  <si>
    <t>0.000</t>
  </si>
  <si>
    <t>Format</t>
  </si>
  <si>
    <t>Bolivia</t>
  </si>
  <si>
    <t>Congo, Dem Rep</t>
  </si>
  <si>
    <t>Dominican Rep</t>
  </si>
  <si>
    <t>Iran</t>
  </si>
  <si>
    <t>Korea, DPR</t>
  </si>
  <si>
    <t>Korea</t>
  </si>
  <si>
    <t>Laos</t>
  </si>
  <si>
    <t>Libya</t>
  </si>
  <si>
    <t>Micronesia FS</t>
  </si>
  <si>
    <t>Moldova</t>
  </si>
  <si>
    <t>Russian Fed</t>
  </si>
  <si>
    <t>St Vincent &amp; Grenadines</t>
  </si>
  <si>
    <t>Sao Tome &amp; Principe</t>
  </si>
  <si>
    <t>Syria</t>
  </si>
  <si>
    <t>Tanzania</t>
  </si>
  <si>
    <t>Trinidad &amp; Tobago</t>
  </si>
  <si>
    <t>Venezuela</t>
  </si>
  <si>
    <t>Bosnia &amp; Herzegovina</t>
  </si>
  <si>
    <t>Central African Rep</t>
  </si>
  <si>
    <t>Ee</t>
  </si>
  <si>
    <t>Fc1</t>
  </si>
  <si>
    <t>He1</t>
  </si>
  <si>
    <t>Ce</t>
  </si>
  <si>
    <t>Cs</t>
  </si>
  <si>
    <t>Fe1</t>
  </si>
  <si>
    <t>We1</t>
  </si>
  <si>
    <t>We2</t>
  </si>
  <si>
    <t>He2</t>
  </si>
  <si>
    <t>Es</t>
  </si>
  <si>
    <t>Ec</t>
  </si>
  <si>
    <t>Hs2</t>
  </si>
  <si>
    <t>Te</t>
  </si>
  <si>
    <t>FS2</t>
  </si>
  <si>
    <t>Ws1</t>
  </si>
  <si>
    <t>Hs1</t>
  </si>
  <si>
    <t>Hc1</t>
  </si>
  <si>
    <t>Hc2</t>
  </si>
  <si>
    <t>Ws2</t>
  </si>
  <si>
    <t>Wc2</t>
  </si>
  <si>
    <t>Wc1</t>
  </si>
  <si>
    <t>Ts</t>
  </si>
  <si>
    <t>Fs1</t>
  </si>
  <si>
    <t>Tc</t>
  </si>
  <si>
    <t>Fc2</t>
  </si>
  <si>
    <t>Fe2</t>
  </si>
  <si>
    <t>Vulnerability Index</t>
  </si>
  <si>
    <t>Energy Access</t>
  </si>
  <si>
    <t>Agric Capacity</t>
  </si>
  <si>
    <t>Coast Area</t>
  </si>
  <si>
    <t>Coast Popn</t>
  </si>
  <si>
    <t>Water Disease</t>
  </si>
  <si>
    <t>Energy Sensit</t>
  </si>
  <si>
    <t>Health External</t>
  </si>
  <si>
    <t>Water d-Ppt</t>
  </si>
  <si>
    <t>Water d-Temp</t>
  </si>
  <si>
    <t>Agric Imports</t>
  </si>
  <si>
    <t>Health Staff</t>
  </si>
  <si>
    <t>Health Longev</t>
  </si>
  <si>
    <t>Water Use</t>
  </si>
  <si>
    <t>Water Acess</t>
  </si>
  <si>
    <t>Road Floods</t>
  </si>
  <si>
    <t>Road Paved</t>
  </si>
  <si>
    <t>Agric rural popn</t>
  </si>
  <si>
    <t>Agric Malnutr</t>
  </si>
  <si>
    <t>Agric Yield CV</t>
  </si>
  <si>
    <t>Health Matern</t>
  </si>
  <si>
    <t>R-IEF</t>
  </si>
  <si>
    <t>R-Mobiles</t>
  </si>
  <si>
    <t>X-GDP pc</t>
  </si>
  <si>
    <t>X-GNI pc</t>
  </si>
  <si>
    <t>X-Popn</t>
  </si>
  <si>
    <t>V-Ee</t>
  </si>
  <si>
    <t>V-Fc1</t>
  </si>
  <si>
    <t>R-S2</t>
  </si>
  <si>
    <t>V-He1</t>
  </si>
  <si>
    <t>V-Ce</t>
  </si>
  <si>
    <t>V-Cs</t>
  </si>
  <si>
    <t>V-We1</t>
  </si>
  <si>
    <t>V-We2</t>
  </si>
  <si>
    <t>V-Ws2</t>
  </si>
  <si>
    <t>V-Es</t>
  </si>
  <si>
    <t>V-Hs2</t>
  </si>
  <si>
    <t>V-Te</t>
  </si>
  <si>
    <t>V-Ws1</t>
  </si>
  <si>
    <t>O-GDP</t>
  </si>
  <si>
    <t>O-GNIpc</t>
  </si>
  <si>
    <t>V-Hs1</t>
  </si>
  <si>
    <t>R-E</t>
  </si>
  <si>
    <t>V-Hc1</t>
  </si>
  <si>
    <t>V-Hc2</t>
  </si>
  <si>
    <t>R-S1</t>
  </si>
  <si>
    <t>V-He2</t>
  </si>
  <si>
    <t>V-Wc2</t>
  </si>
  <si>
    <t>V-Wc1</t>
  </si>
  <si>
    <t>O-Pop</t>
  </si>
  <si>
    <t>V-Ts</t>
  </si>
  <si>
    <t>V-Fs1</t>
  </si>
  <si>
    <t>V-Fc2</t>
  </si>
  <si>
    <t>R-G1</t>
  </si>
  <si>
    <t>R-G2</t>
  </si>
  <si>
    <t>V-Fe2</t>
  </si>
  <si>
    <t>R-R</t>
  </si>
  <si>
    <t>V-Fe1</t>
  </si>
  <si>
    <t>V-FS2</t>
  </si>
  <si>
    <t>Health DALYs</t>
  </si>
  <si>
    <t>R-WGI va</t>
  </si>
  <si>
    <t>Agric Capacity.xls</t>
  </si>
  <si>
    <t>Agric Imports.xls</t>
  </si>
  <si>
    <t>Agric Malnutr.xls</t>
  </si>
  <si>
    <t>Coast Area.xls</t>
  </si>
  <si>
    <t>Coast Popn.xls</t>
  </si>
  <si>
    <t>Energy Access.xls</t>
  </si>
  <si>
    <t>Energy Sensit.xls</t>
  </si>
  <si>
    <t>Health DALYs.xls</t>
  </si>
  <si>
    <t>Health External.xls</t>
  </si>
  <si>
    <t>Health Longev.xls</t>
  </si>
  <si>
    <t>Health Matern.xls</t>
  </si>
  <si>
    <t>Health Staff.xls</t>
  </si>
  <si>
    <t>R-Enrollment.xls</t>
  </si>
  <si>
    <t>R-IEF.xls</t>
  </si>
  <si>
    <t>R-WGI psnv.xls</t>
  </si>
  <si>
    <t>R-WGI va.xls</t>
  </si>
  <si>
    <t>Road Floods.xls</t>
  </si>
  <si>
    <t>Road Paved.xls</t>
  </si>
  <si>
    <t>Water d-Ppt.xls</t>
  </si>
  <si>
    <t>Water d-Temp.xls</t>
  </si>
  <si>
    <t>Water Disease.xls</t>
  </si>
  <si>
    <t>Water Sanit.xls</t>
  </si>
  <si>
    <t>Water Use.xls</t>
  </si>
  <si>
    <t>X-GDP pc.xls</t>
  </si>
  <si>
    <t>Agric rural popn.xls</t>
  </si>
  <si>
    <t>Agric Yield CV.xls</t>
  </si>
  <si>
    <t>R-Enrollment</t>
  </si>
  <si>
    <t>R-Reporting</t>
  </si>
  <si>
    <t>R-WGI psnv</t>
  </si>
  <si>
    <t>Water Sanit</t>
  </si>
  <si>
    <t>X</t>
  </si>
  <si>
    <t>Water Acess.xls</t>
  </si>
  <si>
    <t>Cap Low</t>
  </si>
  <si>
    <t>Cap Hi</t>
  </si>
  <si>
    <t>Dir</t>
  </si>
  <si>
    <t>X-GNI pc.xls</t>
  </si>
  <si>
    <t>Reserve Master List</t>
  </si>
  <si>
    <t>Do not change the blue labels below - they are used to find the data</t>
  </si>
  <si>
    <t>Country</t>
  </si>
  <si>
    <t>ISO3</t>
  </si>
  <si>
    <t>Health Disease</t>
  </si>
  <si>
    <t>Health Disease.xls</t>
  </si>
  <si>
    <t>Agric Yld Proj.xls</t>
  </si>
  <si>
    <t>Agric Yld Proj</t>
  </si>
  <si>
    <t>Rank</t>
  </si>
  <si>
    <t>ISO_3</t>
  </si>
  <si>
    <t>C™te d'Ivoire</t>
  </si>
  <si>
    <t xml:space="preserve">Macedonia </t>
  </si>
  <si>
    <t>Wt</t>
  </si>
  <si>
    <t>Measure</t>
  </si>
  <si>
    <t>Weight</t>
  </si>
  <si>
    <t>Slope</t>
  </si>
  <si>
    <t>R^2</t>
  </si>
  <si>
    <t>Movers</t>
  </si>
  <si>
    <t>r^2 Threshold</t>
  </si>
  <si>
    <t>Congo,DRC</t>
  </si>
  <si>
    <t>Improvers</t>
  </si>
  <si>
    <t>Losers</t>
  </si>
  <si>
    <t>All country average</t>
  </si>
  <si>
    <t>Change in Vulnerability Index through Time</t>
  </si>
  <si>
    <t>GDP per capita, PPP</t>
  </si>
  <si>
    <t>Ln GDP/Cap</t>
  </si>
  <si>
    <t>HDI</t>
  </si>
  <si>
    <t>GINI index</t>
  </si>
  <si>
    <t>..</t>
  </si>
  <si>
    <t>Average</t>
  </si>
  <si>
    <t>% Change</t>
  </si>
  <si>
    <t>GDP(PPP) Cost 2005USD</t>
  </si>
  <si>
    <t>ln{GDP(PPP) Cost 2005USD}</t>
  </si>
  <si>
    <t>R</t>
  </si>
  <si>
    <t>Change in Readiness Index through Time</t>
  </si>
  <si>
    <t>R-IEF Finan free</t>
  </si>
  <si>
    <t>R-IEF Business free.xls</t>
  </si>
  <si>
    <t>R-IEF Fiscal Free</t>
  </si>
  <si>
    <t>R-IEF Trade Free.xls</t>
  </si>
  <si>
    <t>R-IEF Business free</t>
  </si>
  <si>
    <t>R-IEF Gov Spending</t>
  </si>
  <si>
    <t>R-IEF Invest Free</t>
  </si>
  <si>
    <t>R-IEF Labor Free</t>
  </si>
  <si>
    <t>R-IEF Monetary Free</t>
  </si>
  <si>
    <t>R-IEF Property Rights</t>
  </si>
  <si>
    <t>R-IEF Propert Rights</t>
  </si>
  <si>
    <t>R-IEF Trade Free</t>
  </si>
  <si>
    <t>R-WGI cc</t>
  </si>
  <si>
    <t>R-WGI rl</t>
  </si>
  <si>
    <t>R-IEF Finan free.xls</t>
  </si>
  <si>
    <t>R-IEF Fiscal Free.xls</t>
  </si>
  <si>
    <t>R-IEF Gov Spending.xls</t>
  </si>
  <si>
    <t>R-IEF Invest Free.xls</t>
  </si>
  <si>
    <t>R-IEF Labor Free.xls</t>
  </si>
  <si>
    <t>R-IEF Monetary Free.xls</t>
  </si>
  <si>
    <t>R-WGI cc.xls</t>
  </si>
  <si>
    <t>R-WGI rl.xls</t>
  </si>
  <si>
    <t>X-GINI.xls</t>
  </si>
  <si>
    <t>X-Poverty.xls</t>
  </si>
  <si>
    <t>X-GINI</t>
  </si>
  <si>
    <t>X-Poverty</t>
  </si>
  <si>
    <t>X-Population.xls</t>
  </si>
  <si>
    <t>R-Delta.xls</t>
  </si>
  <si>
    <t>X-Population</t>
  </si>
  <si>
    <t>R-Delta</t>
  </si>
  <si>
    <t>V-Delta.xls</t>
  </si>
  <si>
    <t>V-Delta</t>
  </si>
  <si>
    <t>Maximum missing weights = 0</t>
  </si>
  <si>
    <t>Find Most Recent</t>
  </si>
  <si>
    <t xml:space="preserve">Finds the most recent item of data for each country and places its value in col AA and the year of that value in col AB.  These data are used by other procedures.  It is usually run on the Raw shhet but can be run on any sheet by placing the sheet name (Raw, Input etc) in cell A1.  </t>
  </si>
  <si>
    <t>Run Estimates</t>
  </si>
  <si>
    <t>For countries with no values for a measure, but where a sensible estimate can be made place the estimate in the column AD of the Raw sheet.  This procedure will transfer the estimated value to the appropriate position in the data matrix in Raw and update "most recent values" etc.</t>
  </si>
  <si>
    <t>For a full update the procedures are usually run in this order</t>
  </si>
  <si>
    <t>Create Input Sheets</t>
  </si>
  <si>
    <t xml:space="preserve">This procedure transfers data from the Raw sheet to the Input sheet while filling in interpolations and extrapolations.  Users will be asked whether to treat zero values as missing (usually not) and whether a "penalty" should be applied to extrapolated data (current not - i.e. p[enalty is 0) </t>
  </si>
  <si>
    <t>The "penalty"…  For countries not reporting (e.g.) for the last 5 years the data are extrapolated from the most recent available data point.  This can be as simple as assuming that the value has not changed over that period, or a penalty can be applied by reducing the value of the estimate by a small percentage each year - e.g. 2%. The procedure takes care of the direction of the penalty to make sure that it is consistent with increasing vulnerability or decreasing readiness.</t>
  </si>
  <si>
    <t>Run Scores</t>
  </si>
  <si>
    <t>This converts the data in the Input sheet to scores in the Score sheet.  It uses the threshold (bound) data stored in the Batch_List sheet cols H and I and a direction determined by column J.  A "Direction" of 1 means that high data values give high scores for Vulnerability or Readiness, while 0 means low values give high scores.</t>
  </si>
  <si>
    <t>Run Index</t>
  </si>
  <si>
    <t>This procedure works across all the marked sheets to calculate the index score for (usually) either the Vulnerability or Readiness axes.  You will be asked to specify the output sheet for these data</t>
  </si>
  <si>
    <t>SUGGESTION:  Do not delete the sheet Template_Index as this acts as a template for the output sheet produced by this procedure.</t>
  </si>
  <si>
    <t>Tabulate</t>
  </si>
  <si>
    <t>Produces a summary sheet of all of the measures marked in the Batch_List sheet.  The summary has the most recent value for each selected measure for each country.  Users are asked to specify a sheet name for output.</t>
  </si>
  <si>
    <t>r-mobiles.xls</t>
  </si>
  <si>
    <t>Vulnerabilities calculated on 7/09/2011 at 1:24:51 PM  with 24measures and weights as listed below</t>
  </si>
  <si>
    <t>Maximum missing weights = 4</t>
  </si>
  <si>
    <t>Vulnerabilities calculated on 7/09/2011 at 1:35:50 PM  with 6measures and weights as listed below</t>
  </si>
  <si>
    <t>Vulnerabilities calculated on 7/09/2011 at 1:36:53 PM  with 6measures and weights as listed below</t>
  </si>
  <si>
    <t>Vulnerabilities calculated on 7/09/2011 at 1:37:36 PM  with 6measures and weights as listed below</t>
  </si>
  <si>
    <t>Vulnerabilities calculated on 7/09/2011 at 1:38:22 PM  with 6measures and weights as listed below</t>
  </si>
  <si>
    <t>Vulnerabilities calculated on 7/09/2011 at 1:41:54 PM  with 7measures and weights as listed below</t>
  </si>
  <si>
    <t>Vulnerabilities calculated on 7/09/2011 at 1:42:56 PM  with 3measures and weights as listed below</t>
  </si>
  <si>
    <t>Vulnerabilities calculated on 7/09/2011 at 1:44:19 PM  with 4measures and weights as listed below</t>
  </si>
  <si>
    <t>Vulnerabilities calculated on 7/09/2011 at 1:49:40 PM  with 14measures and weights as listed below</t>
  </si>
  <si>
    <t>Change in GaIn Index through Time</t>
  </si>
  <si>
    <t>GaIn</t>
  </si>
  <si>
    <t>Vulnerabilities calculated on 8/09/2011 at 4:39:01 PM  with 9measures and weights as listed below</t>
  </si>
  <si>
    <t>Change in Exposure Score through Time</t>
  </si>
  <si>
    <t>Vulnerabilities calculated on 8/09/2011 at 4:40:19 PM  with 9measures and weights as listed below</t>
  </si>
  <si>
    <t>Change in Sensitivity Score through Time</t>
  </si>
  <si>
    <t>Change in Vulnerability Score through Time</t>
  </si>
  <si>
    <t>Vulnerabilities calculated on 8/09/2011 at 4:42:39 PM  with 6measures and weights as listed below</t>
  </si>
  <si>
    <t>Change in Adjusted GaIn Index through Time</t>
  </si>
  <si>
    <t>Read Me</t>
  </si>
  <si>
    <t>Change in xxxx through Time</t>
  </si>
  <si>
    <t>r-mobiles</t>
  </si>
  <si>
    <t>Tabulated from Score on 9/09/2011 at 7:30:26 AM</t>
  </si>
  <si>
    <t>tt Agric Capacity Tractor.xls</t>
  </si>
  <si>
    <t>Raw</t>
  </si>
  <si>
    <t xml:space="preserve">OK   </t>
  </si>
  <si>
    <t>Vulnerabilities calculated on 9/09/2011 at 5:18:51 PM  with 24measures and weights as listed below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</si>
</sst>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 #,##0.00_-;_-* &quot;-&quot;??_-;_-@_-"/>
    <numFmt numFmtId="164" formatCode="####"/>
    <numFmt numFmtId="165" formatCode="0.0"/>
    <numFmt numFmtId="166" formatCode="0.000"/>
    <numFmt numFmtId="167" formatCode="0.00000"/>
    <numFmt numFmtId="168" formatCode="0.00_ ;[Red]\-0.00\ "/>
    <numFmt numFmtId="169" formatCode="0_ ;[Red]\-0\ "/>
    <numFmt numFmtId="170" formatCode="_-* #,##0_-;\-* #,##0_-;_-* &quot;-&quot;??_-;_-@_-"/>
    <numFmt numFmtId="171" formatCode="_-* #,##0.000_-;\-* #,##0.000_-;_-* &quot;-&quot;??_-;_-@_-"/>
    <numFmt numFmtId="172" formatCode="#,###"/>
  </numFmts>
  <fonts count="27" x14ac:knownFonts="1">
    <font>
      <sz val="12"/>
      <color theme="1"/>
      <name val="Calibri"/>
      <family val="2"/>
      <scheme val="minor"/>
    </font>
    <font>
      <sz val="12"/>
      <color theme="1"/>
      <name val="Calibri"/>
      <family val="2"/>
      <scheme val="minor"/>
    </font>
    <font>
      <i/>
      <sz val="12"/>
      <color theme="1"/>
      <name val="Calibri"/>
      <scheme val="minor"/>
    </font>
    <font>
      <u/>
      <sz val="12"/>
      <color theme="10"/>
      <name val="Calibri"/>
      <family val="2"/>
      <scheme val="minor"/>
    </font>
    <font>
      <u/>
      <sz val="12"/>
      <color theme="11"/>
      <name val="Calibri"/>
      <family val="2"/>
      <scheme val="minor"/>
    </font>
    <font>
      <b/>
      <sz val="12"/>
      <color theme="8" tint="-0.499984740745262"/>
      <name val="Calibri"/>
      <scheme val="minor"/>
    </font>
    <font>
      <sz val="12"/>
      <color indexed="8"/>
      <name val="Calibri"/>
      <family val="2"/>
      <scheme val="minor"/>
    </font>
    <font>
      <sz val="12"/>
      <color rgb="FF000000"/>
      <name val="Lucida Grande"/>
    </font>
    <font>
      <b/>
      <sz val="12"/>
      <color indexed="12"/>
      <name val="Calibri"/>
      <scheme val="minor"/>
    </font>
    <font>
      <sz val="12"/>
      <color rgb="FF000000"/>
      <name val="Calibri"/>
      <family val="2"/>
      <scheme val="minor"/>
    </font>
    <font>
      <sz val="12"/>
      <color rgb="FFFF0000"/>
      <name val="Calibri"/>
      <family val="2"/>
      <scheme val="minor"/>
    </font>
    <font>
      <b/>
      <sz val="12"/>
      <name val="Calibri"/>
      <scheme val="minor"/>
    </font>
    <font>
      <sz val="12"/>
      <color indexed="12"/>
      <name val="Calibri"/>
      <family val="2"/>
      <scheme val="minor"/>
    </font>
    <font>
      <b/>
      <sz val="12"/>
      <color theme="3" tint="-0.249977111117893"/>
      <name val="Calibri"/>
      <scheme val="minor"/>
    </font>
    <font>
      <sz val="9"/>
      <color theme="0" tint="-0.34998626667073579"/>
      <name val="Calibri"/>
      <scheme val="minor"/>
    </font>
    <font>
      <sz val="9"/>
      <color theme="0" tint="-4.9989318521683403E-2"/>
      <name val="Calibri"/>
      <scheme val="minor"/>
    </font>
    <font>
      <b/>
      <sz val="18"/>
      <name val="Calibri"/>
      <scheme val="minor"/>
    </font>
    <font>
      <sz val="9"/>
      <color indexed="81"/>
      <name val="Calibri"/>
      <family val="2"/>
    </font>
    <font>
      <b/>
      <sz val="9"/>
      <color indexed="81"/>
      <name val="Calibri"/>
      <family val="2"/>
    </font>
    <font>
      <sz val="12"/>
      <color rgb="FF0000FF"/>
      <name val="Calibri"/>
      <scheme val="minor"/>
    </font>
    <font>
      <sz val="11"/>
      <color theme="1"/>
      <name val="Calibri"/>
      <family val="2"/>
      <scheme val="minor"/>
    </font>
    <font>
      <b/>
      <sz val="11"/>
      <color rgb="FF0000FF"/>
      <name val="Calibri"/>
      <family val="2"/>
      <scheme val="minor"/>
    </font>
    <font>
      <b/>
      <sz val="10"/>
      <color rgb="FF0000FF"/>
      <name val="Arial"/>
      <family val="2"/>
    </font>
    <font>
      <b/>
      <sz val="12"/>
      <color indexed="10"/>
      <name val="Calibri"/>
      <scheme val="minor"/>
    </font>
    <font>
      <b/>
      <sz val="16"/>
      <color theme="1"/>
      <name val="Calibri"/>
      <scheme val="minor"/>
    </font>
    <font>
      <sz val="16"/>
      <color theme="1"/>
      <name val="Calibri"/>
      <scheme val="minor"/>
    </font>
    <font>
      <b/>
      <sz val="12"/>
      <color rgb="FFFF0000"/>
      <name val="Calibri"/>
      <scheme val="minor"/>
    </font>
  </fonts>
  <fills count="13">
    <fill>
      <patternFill patternType="none"/>
    </fill>
    <fill>
      <patternFill patternType="gray125"/>
    </fill>
    <fill>
      <patternFill patternType="solid">
        <fgColor theme="3" tint="0.79998168889431442"/>
        <bgColor indexed="64"/>
      </patternFill>
    </fill>
    <fill>
      <patternFill patternType="solid">
        <fgColor rgb="FFFBFDA8"/>
        <bgColor indexed="64"/>
      </patternFill>
    </fill>
    <fill>
      <patternFill patternType="solid">
        <fgColor indexed="43"/>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59999389629810485"/>
        <bgColor indexed="64"/>
      </patternFill>
    </fill>
  </fills>
  <borders count="1">
    <border>
      <left/>
      <right/>
      <top/>
      <bottom/>
      <diagonal/>
    </border>
  </borders>
  <cellStyleXfs count="261">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0" fontId="2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74">
    <xf numFmtId="0" fontId="0" fillId="0" borderId="0" xfId="0"/>
    <xf numFmtId="0" fontId="2" fillId="0" borderId="0" xfId="0" applyFont="1"/>
    <xf numFmtId="0" fontId="5" fillId="2" borderId="0" xfId="0" applyFont="1" applyFill="1" applyAlignment="1">
      <alignment horizontal="center"/>
    </xf>
    <xf numFmtId="0" fontId="0" fillId="3" borderId="0" xfId="0" applyFill="1"/>
    <xf numFmtId="0" fontId="0" fillId="4" borderId="0" xfId="0" applyNumberFormat="1" applyFont="1" applyFill="1" applyAlignment="1"/>
    <xf numFmtId="0" fontId="0" fillId="4" borderId="0" xfId="0" applyNumberFormat="1" applyFont="1" applyFill="1" applyAlignment="1">
      <alignment wrapText="1"/>
    </xf>
    <xf numFmtId="0" fontId="0" fillId="0" borderId="0" xfId="0" quotePrefix="1"/>
    <xf numFmtId="164" fontId="0" fillId="0" borderId="0" xfId="0" applyNumberFormat="1"/>
    <xf numFmtId="0" fontId="6" fillId="0" borderId="0" xfId="0" applyFont="1"/>
    <xf numFmtId="165" fontId="0" fillId="0" borderId="0" xfId="0" applyNumberFormat="1"/>
    <xf numFmtId="2" fontId="0" fillId="0" borderId="0" xfId="0" applyNumberFormat="1"/>
    <xf numFmtId="166" fontId="0" fillId="0" borderId="0" xfId="0" applyNumberFormat="1"/>
    <xf numFmtId="0" fontId="0" fillId="4" borderId="0" xfId="0" applyNumberFormat="1" applyFont="1" applyFill="1" applyAlignment="1">
      <alignment horizontal="right"/>
    </xf>
    <xf numFmtId="0" fontId="0" fillId="4" borderId="0" xfId="0" applyNumberFormat="1" applyFont="1" applyFill="1" applyAlignment="1">
      <alignment horizontal="right" wrapText="1"/>
    </xf>
    <xf numFmtId="0" fontId="0" fillId="0" borderId="0" xfId="0" applyAlignment="1">
      <alignment horizontal="right"/>
    </xf>
    <xf numFmtId="0" fontId="0" fillId="4" borderId="0" xfId="0" applyNumberFormat="1" applyFont="1" applyFill="1" applyAlignment="1">
      <alignment horizontal="center"/>
    </xf>
    <xf numFmtId="0" fontId="0" fillId="4" borderId="0" xfId="0" applyNumberFormat="1" applyFont="1" applyFill="1" applyAlignment="1">
      <alignment horizontal="center" wrapText="1"/>
    </xf>
    <xf numFmtId="0" fontId="0" fillId="0" borderId="0" xfId="0" applyAlignment="1">
      <alignment horizontal="center"/>
    </xf>
    <xf numFmtId="0" fontId="5" fillId="3" borderId="0" xfId="0" applyFont="1" applyFill="1"/>
    <xf numFmtId="0" fontId="8" fillId="0" borderId="0" xfId="0" applyFont="1" applyAlignment="1">
      <alignment horizontal="center" vertical="center" wrapText="1"/>
    </xf>
    <xf numFmtId="0" fontId="9" fillId="0" borderId="0" xfId="0" applyFont="1"/>
    <xf numFmtId="0" fontId="5" fillId="0" borderId="0" xfId="0" applyFont="1" applyFill="1" applyAlignment="1">
      <alignment horizontal="center"/>
    </xf>
    <xf numFmtId="0" fontId="0" fillId="6" borderId="0" xfId="0" quotePrefix="1" applyFill="1"/>
    <xf numFmtId="0" fontId="0" fillId="6" borderId="0" xfId="0" applyFill="1"/>
    <xf numFmtId="165" fontId="0" fillId="7" borderId="0" xfId="0" applyNumberFormat="1" applyFill="1"/>
    <xf numFmtId="0" fontId="0" fillId="0" borderId="0" xfId="0" applyAlignment="1">
      <alignment wrapText="1"/>
    </xf>
    <xf numFmtId="0" fontId="8" fillId="4" borderId="0" xfId="0" applyNumberFormat="1" applyFont="1" applyFill="1" applyAlignment="1">
      <alignment horizontal="center" vertical="center" wrapText="1"/>
    </xf>
    <xf numFmtId="0" fontId="8" fillId="8" borderId="0" xfId="0" applyFont="1" applyFill="1" applyAlignment="1">
      <alignment horizontal="center" vertical="center" wrapText="1"/>
    </xf>
    <xf numFmtId="0" fontId="0" fillId="8" borderId="0" xfId="0" applyFill="1"/>
    <xf numFmtId="0" fontId="0" fillId="8" borderId="0" xfId="0" applyFill="1" applyAlignment="1">
      <alignment horizontal="right"/>
    </xf>
    <xf numFmtId="167" fontId="0" fillId="0" borderId="0" xfId="0" applyNumberFormat="1"/>
    <xf numFmtId="0" fontId="0" fillId="9" borderId="0" xfId="0" applyFill="1" applyAlignment="1">
      <alignment horizontal="center"/>
    </xf>
    <xf numFmtId="0" fontId="0" fillId="10" borderId="0" xfId="0" applyFill="1"/>
    <xf numFmtId="0" fontId="0" fillId="10" borderId="0" xfId="0" applyFill="1" applyAlignment="1">
      <alignment horizontal="right"/>
    </xf>
    <xf numFmtId="0" fontId="0" fillId="9" borderId="0" xfId="0" applyFill="1"/>
    <xf numFmtId="0" fontId="0" fillId="9" borderId="0" xfId="0" applyFill="1" applyAlignment="1">
      <alignment horizontal="right"/>
    </xf>
    <xf numFmtId="2" fontId="0" fillId="0" borderId="0" xfId="0" applyNumberFormat="1" applyAlignment="1">
      <alignment horizontal="center"/>
    </xf>
    <xf numFmtId="0" fontId="12" fillId="0" borderId="0" xfId="0" applyFont="1"/>
    <xf numFmtId="2" fontId="12" fillId="0" borderId="0" xfId="0" applyNumberFormat="1" applyFont="1" applyAlignment="1">
      <alignment horizontal="center"/>
    </xf>
    <xf numFmtId="0" fontId="12" fillId="2" borderId="0" xfId="0" applyFont="1" applyFill="1"/>
    <xf numFmtId="0" fontId="13" fillId="2" borderId="0" xfId="0" applyFont="1" applyFill="1" applyAlignment="1">
      <alignment horizontal="center"/>
    </xf>
    <xf numFmtId="168" fontId="0" fillId="0" borderId="0" xfId="0" applyNumberFormat="1"/>
    <xf numFmtId="169" fontId="0" fillId="0" borderId="0" xfId="0" applyNumberFormat="1"/>
    <xf numFmtId="0" fontId="14" fillId="0" borderId="0" xfId="0" applyFont="1"/>
    <xf numFmtId="169" fontId="15" fillId="0" borderId="0" xfId="0" applyNumberFormat="1" applyFont="1"/>
    <xf numFmtId="0" fontId="0" fillId="8" borderId="0" xfId="0" applyFill="1" applyAlignment="1">
      <alignment horizontal="center"/>
    </xf>
    <xf numFmtId="0" fontId="16" fillId="11" borderId="0" xfId="0" applyFont="1" applyFill="1"/>
    <xf numFmtId="0" fontId="11" fillId="11" borderId="0" xfId="0" applyFont="1" applyFill="1"/>
    <xf numFmtId="170" fontId="20" fillId="0" borderId="0" xfId="71" applyNumberFormat="1" applyFont="1" applyAlignment="1">
      <alignment horizontal="center"/>
    </xf>
    <xf numFmtId="43" fontId="20" fillId="0" borderId="0" xfId="71" applyNumberFormat="1" applyFont="1" applyAlignment="1">
      <alignment horizontal="center"/>
    </xf>
    <xf numFmtId="1" fontId="20" fillId="0" borderId="0" xfId="72" applyNumberFormat="1" applyAlignment="1">
      <alignment horizontal="center"/>
    </xf>
    <xf numFmtId="171" fontId="20" fillId="0" borderId="0" xfId="71" applyNumberFormat="1" applyFont="1" applyAlignment="1">
      <alignment horizontal="center"/>
    </xf>
    <xf numFmtId="0" fontId="21" fillId="8" borderId="0" xfId="72" applyFont="1" applyFill="1" applyAlignment="1">
      <alignment horizontal="center" wrapText="1"/>
    </xf>
    <xf numFmtId="0" fontId="22" fillId="8" borderId="0" xfId="0" applyFont="1" applyFill="1" applyAlignment="1">
      <alignment horizontal="center" wrapText="1"/>
    </xf>
    <xf numFmtId="1" fontId="0" fillId="0" borderId="0" xfId="0" applyNumberFormat="1"/>
    <xf numFmtId="1" fontId="19" fillId="0" borderId="0" xfId="0" applyNumberFormat="1" applyFont="1"/>
    <xf numFmtId="1" fontId="10" fillId="0" borderId="0" xfId="0" applyNumberFormat="1" applyFont="1"/>
    <xf numFmtId="170" fontId="19" fillId="0" borderId="0" xfId="71" applyNumberFormat="1" applyFont="1"/>
    <xf numFmtId="170" fontId="0" fillId="0" borderId="0" xfId="71" applyNumberFormat="1" applyFont="1"/>
    <xf numFmtId="170" fontId="10" fillId="0" borderId="0" xfId="71" applyNumberFormat="1" applyFont="1"/>
    <xf numFmtId="0" fontId="0" fillId="12" borderId="0" xfId="0" applyFill="1"/>
    <xf numFmtId="0" fontId="0" fillId="12" borderId="0" xfId="0" applyFill="1" applyAlignment="1">
      <alignment horizontal="center"/>
    </xf>
    <xf numFmtId="0" fontId="23" fillId="2" borderId="0" xfId="0" applyFont="1" applyFill="1" applyAlignment="1">
      <alignment horizontal="center"/>
    </xf>
    <xf numFmtId="0" fontId="24" fillId="2" borderId="0" xfId="0" applyFont="1" applyFill="1" applyAlignment="1">
      <alignment horizontal="center" vertical="center"/>
    </xf>
    <xf numFmtId="0" fontId="25" fillId="2" borderId="0" xfId="0" applyFont="1" applyFill="1"/>
    <xf numFmtId="0" fontId="25" fillId="2" borderId="0" xfId="0" applyFont="1" applyFill="1" applyAlignment="1">
      <alignment wrapText="1"/>
    </xf>
    <xf numFmtId="0" fontId="0" fillId="0" borderId="0" xfId="0" applyAlignment="1">
      <alignment vertical="center" wrapText="1"/>
    </xf>
    <xf numFmtId="0" fontId="13" fillId="0" borderId="0" xfId="0" applyFont="1" applyFill="1" applyAlignment="1">
      <alignment horizontal="center"/>
    </xf>
    <xf numFmtId="0" fontId="0" fillId="0" borderId="0" xfId="0" applyFill="1" applyAlignment="1">
      <alignment horizontal="center"/>
    </xf>
    <xf numFmtId="0" fontId="0" fillId="0" borderId="0" xfId="0" applyFill="1"/>
    <xf numFmtId="0" fontId="26" fillId="7" borderId="0" xfId="0" applyFont="1" applyFill="1" applyAlignment="1">
      <alignment horizontal="center"/>
    </xf>
    <xf numFmtId="0" fontId="0" fillId="2" borderId="0" xfId="0" applyFill="1" applyAlignment="1">
      <alignment horizontal="center"/>
    </xf>
    <xf numFmtId="172" fontId="0" fillId="0" borderId="0" xfId="0" applyNumberFormat="1"/>
    <xf numFmtId="0" fontId="0" fillId="5" borderId="0" xfId="0" applyFill="1" applyAlignment="1">
      <alignment horizontal="center"/>
    </xf>
  </cellXfs>
  <cellStyles count="261">
    <cellStyle name="Comma" xfId="71" builtinId="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Normal" xfId="0" builtinId="0"/>
    <cellStyle name="Normal 6" xfId="7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externalLink" Target="externalLinks/externalLink1.xml"/><Relationship Id="rId26" Type="http://schemas.openxmlformats.org/officeDocument/2006/relationships/theme" Target="theme/theme1.xml"/><Relationship Id="rId27" Type="http://schemas.openxmlformats.org/officeDocument/2006/relationships/styles" Target="styles.xml"/><Relationship Id="rId28" Type="http://schemas.openxmlformats.org/officeDocument/2006/relationships/sharedStrings" Target="sharedStrings.xml"/><Relationship Id="rId29" Type="http://schemas.openxmlformats.org/officeDocument/2006/relationships/calcChain" Target="calcChain.xml"/><Relationship Id="rId3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47625">
              <a:noFill/>
            </a:ln>
          </c:spPr>
          <c:xVal>
            <c:numRef>
              <c:f>'Vul_Index (2)'!$AJ$6:$AJ$197</c:f>
              <c:numCache>
                <c:formatCode>General</c:formatCode>
                <c:ptCount val="192"/>
                <c:pt idx="0">
                  <c:v>0.626734601793658</c:v>
                </c:pt>
                <c:pt idx="1">
                  <c:v>0.29043285983259</c:v>
                </c:pt>
                <c:pt idx="2">
                  <c:v>0.2695615286713</c:v>
                </c:pt>
                <c:pt idx="3">
                  <c:v>#N/A</c:v>
                </c:pt>
                <c:pt idx="4">
                  <c:v>0.535900009334559</c:v>
                </c:pt>
                <c:pt idx="5">
                  <c:v>0.340510374560758</c:v>
                </c:pt>
                <c:pt idx="6">
                  <c:v>0.186501327516433</c:v>
                </c:pt>
                <c:pt idx="7">
                  <c:v>0.249886510262428</c:v>
                </c:pt>
                <c:pt idx="8">
                  <c:v>0.192771971410734</c:v>
                </c:pt>
                <c:pt idx="9">
                  <c:v>0.166720274924848</c:v>
                </c:pt>
                <c:pt idx="10">
                  <c:v>0.243578741040413</c:v>
                </c:pt>
                <c:pt idx="11">
                  <c:v>0.326427401150409</c:v>
                </c:pt>
                <c:pt idx="12">
                  <c:v>0.335201853120871</c:v>
                </c:pt>
                <c:pt idx="13">
                  <c:v>0.433333313518835</c:v>
                </c:pt>
                <c:pt idx="14">
                  <c:v>0.260759882461829</c:v>
                </c:pt>
                <c:pt idx="15">
                  <c:v>0.198623784031354</c:v>
                </c:pt>
                <c:pt idx="16">
                  <c:v>0.250080814008989</c:v>
                </c:pt>
                <c:pt idx="17">
                  <c:v>0.309945252586457</c:v>
                </c:pt>
                <c:pt idx="18">
                  <c:v>0.480734180606468</c:v>
                </c:pt>
                <c:pt idx="19">
                  <c:v>0.390219287230042</c:v>
                </c:pt>
                <c:pt idx="20">
                  <c:v>0.334494889777885</c:v>
                </c:pt>
                <c:pt idx="21">
                  <c:v>0.194600453902938</c:v>
                </c:pt>
                <c:pt idx="22">
                  <c:v>0.422195059923854</c:v>
                </c:pt>
                <c:pt idx="23">
                  <c:v>0.263918953088211</c:v>
                </c:pt>
                <c:pt idx="24">
                  <c:v>0.214793489438574</c:v>
                </c:pt>
                <c:pt idx="25">
                  <c:v>0.199949864708655</c:v>
                </c:pt>
                <c:pt idx="26">
                  <c:v>0.511922998423814</c:v>
                </c:pt>
                <c:pt idx="27">
                  <c:v>0.612854445432779</c:v>
                </c:pt>
                <c:pt idx="28">
                  <c:v>0.456598002528333</c:v>
                </c:pt>
                <c:pt idx="29">
                  <c:v>0.459876635882812</c:v>
                </c:pt>
                <c:pt idx="30">
                  <c:v>0.243193361960564</c:v>
                </c:pt>
                <c:pt idx="31">
                  <c:v>0.295691262053719</c:v>
                </c:pt>
                <c:pt idx="32">
                  <c:v>0.605083111962254</c:v>
                </c:pt>
                <c:pt idx="33">
                  <c:v>0.561298804045812</c:v>
                </c:pt>
                <c:pt idx="34">
                  <c:v>0.207749071863212</c:v>
                </c:pt>
                <c:pt idx="35">
                  <c:v>0.262281079076745</c:v>
                </c:pt>
                <c:pt idx="36">
                  <c:v>0.275164167309865</c:v>
                </c:pt>
                <c:pt idx="37">
                  <c:v>0.41804238766288</c:v>
                </c:pt>
                <c:pt idx="38">
                  <c:v>0.43746992073911</c:v>
                </c:pt>
                <c:pt idx="39">
                  <c:v>#N/A</c:v>
                </c:pt>
                <c:pt idx="40">
                  <c:v>0.306802230355058</c:v>
                </c:pt>
                <c:pt idx="41">
                  <c:v>0.441105935434817</c:v>
                </c:pt>
                <c:pt idx="42">
                  <c:v>0.1737271612325</c:v>
                </c:pt>
                <c:pt idx="43">
                  <c:v>0.262899067038012</c:v>
                </c:pt>
                <c:pt idx="44">
                  <c:v>0.237638078922661</c:v>
                </c:pt>
                <c:pt idx="45">
                  <c:v>0.13849436622867</c:v>
                </c:pt>
                <c:pt idx="46">
                  <c:v>0.114731675208681</c:v>
                </c:pt>
                <c:pt idx="47">
                  <c:v>0.447200930404966</c:v>
                </c:pt>
                <c:pt idx="48">
                  <c:v>0.394255670332551</c:v>
                </c:pt>
                <c:pt idx="49">
                  <c:v>0.290652367280613</c:v>
                </c:pt>
                <c:pt idx="50">
                  <c:v>0.219717303617315</c:v>
                </c:pt>
                <c:pt idx="51">
                  <c:v>0.232706229368895</c:v>
                </c:pt>
                <c:pt idx="52">
                  <c:v>0.299334380655323</c:v>
                </c:pt>
                <c:pt idx="53">
                  <c:v>0.446534795424147</c:v>
                </c:pt>
                <c:pt idx="54">
                  <c:v>0.467450877983566</c:v>
                </c:pt>
                <c:pt idx="55">
                  <c:v>0.255597439853165</c:v>
                </c:pt>
                <c:pt idx="56">
                  <c:v>0.564624088007273</c:v>
                </c:pt>
                <c:pt idx="57">
                  <c:v>0.323927515670786</c:v>
                </c:pt>
                <c:pt idx="58">
                  <c:v>0.175876385125444</c:v>
                </c:pt>
                <c:pt idx="59">
                  <c:v>0.126671070820129</c:v>
                </c:pt>
                <c:pt idx="60">
                  <c:v>0.363164245263944</c:v>
                </c:pt>
                <c:pt idx="61">
                  <c:v>0.429648701209457</c:v>
                </c:pt>
                <c:pt idx="62">
                  <c:v>0.255383418013796</c:v>
                </c:pt>
                <c:pt idx="63">
                  <c:v>0.13954152344871</c:v>
                </c:pt>
                <c:pt idx="64">
                  <c:v>0.428581039486563</c:v>
                </c:pt>
                <c:pt idx="65">
                  <c:v>0.192088488523923</c:v>
                </c:pt>
                <c:pt idx="66">
                  <c:v>0.309564208741866</c:v>
                </c:pt>
                <c:pt idx="67">
                  <c:v>0.324010154426815</c:v>
                </c:pt>
                <c:pt idx="68">
                  <c:v>0.49187351166469</c:v>
                </c:pt>
                <c:pt idx="69">
                  <c:v>0.479929809724413</c:v>
                </c:pt>
                <c:pt idx="70">
                  <c:v>0.352543137213963</c:v>
                </c:pt>
                <c:pt idx="71">
                  <c:v>0.466383511329011</c:v>
                </c:pt>
                <c:pt idx="72">
                  <c:v>0.315353021142221</c:v>
                </c:pt>
                <c:pt idx="73">
                  <c:v>0.199574291990891</c:v>
                </c:pt>
                <c:pt idx="74">
                  <c:v>0.21815733344438</c:v>
                </c:pt>
                <c:pt idx="75">
                  <c:v>0.410690105272608</c:v>
                </c:pt>
                <c:pt idx="76">
                  <c:v>0.26381284525269</c:v>
                </c:pt>
                <c:pt idx="77">
                  <c:v>0.215119254124558</c:v>
                </c:pt>
                <c:pt idx="78">
                  <c:v>0.377213089130119</c:v>
                </c:pt>
                <c:pt idx="79">
                  <c:v>0.150732007189524</c:v>
                </c:pt>
                <c:pt idx="80">
                  <c:v>0.22227758370009</c:v>
                </c:pt>
                <c:pt idx="81">
                  <c:v>0.183372457068526</c:v>
                </c:pt>
                <c:pt idx="82">
                  <c:v>0.325377218837513</c:v>
                </c:pt>
                <c:pt idx="83">
                  <c:v>0.237492504425344</c:v>
                </c:pt>
                <c:pt idx="84">
                  <c:v>0.272993327594446</c:v>
                </c:pt>
                <c:pt idx="85">
                  <c:v>0.24173291452893</c:v>
                </c:pt>
                <c:pt idx="86">
                  <c:v>0.487531513172891</c:v>
                </c:pt>
                <c:pt idx="87">
                  <c:v>0.449830012414996</c:v>
                </c:pt>
                <c:pt idx="88">
                  <c:v>0.42316842721101</c:v>
                </c:pt>
                <c:pt idx="89">
                  <c:v>0.285494532320034</c:v>
                </c:pt>
                <c:pt idx="90">
                  <c:v>0.260469363658281</c:v>
                </c:pt>
                <c:pt idx="91">
                  <c:v>0.263055044453838</c:v>
                </c:pt>
                <c:pt idx="92">
                  <c:v>0.438048455169433</c:v>
                </c:pt>
                <c:pt idx="93">
                  <c:v>0.226548815191758</c:v>
                </c:pt>
                <c:pt idx="94">
                  <c:v>0.252244208234725</c:v>
                </c:pt>
                <c:pt idx="95">
                  <c:v>0.493867209044775</c:v>
                </c:pt>
                <c:pt idx="96">
                  <c:v>0.5286423623786</c:v>
                </c:pt>
                <c:pt idx="97">
                  <c:v>0.290021428490676</c:v>
                </c:pt>
                <c:pt idx="98">
                  <c:v>#N/A</c:v>
                </c:pt>
                <c:pt idx="99">
                  <c:v>0.234919102811756</c:v>
                </c:pt>
                <c:pt idx="100">
                  <c:v>0.163292166591728</c:v>
                </c:pt>
                <c:pt idx="101">
                  <c:v>0.491255990930196</c:v>
                </c:pt>
                <c:pt idx="102">
                  <c:v>0.491313953292593</c:v>
                </c:pt>
                <c:pt idx="103">
                  <c:v>0.224530420718103</c:v>
                </c:pt>
                <c:pt idx="104">
                  <c:v>0.357656897920766</c:v>
                </c:pt>
                <c:pt idx="105">
                  <c:v>0.520080434698373</c:v>
                </c:pt>
                <c:pt idx="106">
                  <c:v>0.241761579803654</c:v>
                </c:pt>
                <c:pt idx="107">
                  <c:v>0.483824126090495</c:v>
                </c:pt>
                <c:pt idx="108">
                  <c:v>0.499001525211414</c:v>
                </c:pt>
                <c:pt idx="109">
                  <c:v>0.246191630800715</c:v>
                </c:pt>
                <c:pt idx="110">
                  <c:v>0.261060851159084</c:v>
                </c:pt>
                <c:pt idx="111">
                  <c:v>0.499774548103421</c:v>
                </c:pt>
                <c:pt idx="112">
                  <c:v>0.252171081542612</c:v>
                </c:pt>
                <c:pt idx="113">
                  <c:v>0.243387325090469</c:v>
                </c:pt>
                <c:pt idx="114">
                  <c:v>0.19640837186172</c:v>
                </c:pt>
                <c:pt idx="115">
                  <c:v>0.369111702442695</c:v>
                </c:pt>
                <c:pt idx="116">
                  <c:v>#N/A</c:v>
                </c:pt>
                <c:pt idx="117">
                  <c:v>0.376616083302876</c:v>
                </c:pt>
                <c:pt idx="118">
                  <c:v>0.543300468134209</c:v>
                </c:pt>
                <c:pt idx="119">
                  <c:v>0.415407266520919</c:v>
                </c:pt>
                <c:pt idx="120">
                  <c:v>0.442524642405633</c:v>
                </c:pt>
                <c:pt idx="121">
                  <c:v>#N/A</c:v>
                </c:pt>
                <c:pt idx="122">
                  <c:v>0.426097740355359</c:v>
                </c:pt>
                <c:pt idx="123">
                  <c:v>0.201792663015013</c:v>
                </c:pt>
                <c:pt idx="124">
                  <c:v>0.207068500035166</c:v>
                </c:pt>
                <c:pt idx="125">
                  <c:v>0.299262173889841</c:v>
                </c:pt>
                <c:pt idx="126">
                  <c:v>0.534119078118094</c:v>
                </c:pt>
                <c:pt idx="127">
                  <c:v>0.470431530619026</c:v>
                </c:pt>
                <c:pt idx="128">
                  <c:v>0.150353672067432</c:v>
                </c:pt>
                <c:pt idx="129">
                  <c:v>0.260039876956211</c:v>
                </c:pt>
                <c:pt idx="130">
                  <c:v>0.373904524220627</c:v>
                </c:pt>
                <c:pt idx="131">
                  <c:v>0.381107074755774</c:v>
                </c:pt>
                <c:pt idx="132">
                  <c:v>0.302515364585906</c:v>
                </c:pt>
                <c:pt idx="133">
                  <c:v>0.472330718844855</c:v>
                </c:pt>
                <c:pt idx="134">
                  <c:v>0.286107842149254</c:v>
                </c:pt>
                <c:pt idx="135">
                  <c:v>0.315700698550533</c:v>
                </c:pt>
                <c:pt idx="136">
                  <c:v>0.280882937578355</c:v>
                </c:pt>
                <c:pt idx="137">
                  <c:v>0.146275220584687</c:v>
                </c:pt>
                <c:pt idx="138">
                  <c:v>0.213979646494256</c:v>
                </c:pt>
                <c:pt idx="139">
                  <c:v>0.262831097146486</c:v>
                </c:pt>
                <c:pt idx="140">
                  <c:v>0.233817245866611</c:v>
                </c:pt>
                <c:pt idx="141">
                  <c:v>0.275043252607518</c:v>
                </c:pt>
                <c:pt idx="142">
                  <c:v>0.5045251213633</c:v>
                </c:pt>
                <c:pt idx="143">
                  <c:v>0.330026198819938</c:v>
                </c:pt>
                <c:pt idx="144">
                  <c:v>0.345230463462043</c:v>
                </c:pt>
                <c:pt idx="145">
                  <c:v>0.307706862969222</c:v>
                </c:pt>
                <c:pt idx="146">
                  <c:v>0.382352136432419</c:v>
                </c:pt>
                <c:pt idx="147">
                  <c:v>0.185871951448213</c:v>
                </c:pt>
                <c:pt idx="148">
                  <c:v>0.425710155410079</c:v>
                </c:pt>
                <c:pt idx="149">
                  <c:v>0.29970448782638</c:v>
                </c:pt>
                <c:pt idx="150">
                  <c:v>0.475363604068363</c:v>
                </c:pt>
                <c:pt idx="151">
                  <c:v>0.22195639221103</c:v>
                </c:pt>
                <c:pt idx="152">
                  <c:v>0.326922393177508</c:v>
                </c:pt>
                <c:pt idx="153">
                  <c:v>0.555945093456826</c:v>
                </c:pt>
                <c:pt idx="154">
                  <c:v>0.28141294690245</c:v>
                </c:pt>
                <c:pt idx="155">
                  <c:v>0.186686078002695</c:v>
                </c:pt>
                <c:pt idx="156">
                  <c:v>0.177330674400792</c:v>
                </c:pt>
                <c:pt idx="157">
                  <c:v>0.481736247093075</c:v>
                </c:pt>
                <c:pt idx="158">
                  <c:v>0.533642199300133</c:v>
                </c:pt>
                <c:pt idx="159">
                  <c:v>0.360388518893724</c:v>
                </c:pt>
                <c:pt idx="160">
                  <c:v>0.190438128013514</c:v>
                </c:pt>
                <c:pt idx="161">
                  <c:v>0.274920730860977</c:v>
                </c:pt>
                <c:pt idx="162">
                  <c:v>0.493459683905108</c:v>
                </c:pt>
                <c:pt idx="163">
                  <c:v>0.291585529710877</c:v>
                </c:pt>
                <c:pt idx="164">
                  <c:v>0.436375555905438</c:v>
                </c:pt>
                <c:pt idx="165">
                  <c:v>0.193621807754495</c:v>
                </c:pt>
                <c:pt idx="166">
                  <c:v>0.138582441716833</c:v>
                </c:pt>
                <c:pt idx="167">
                  <c:v>0.248445543843095</c:v>
                </c:pt>
                <c:pt idx="168">
                  <c:v>0.348585295673305</c:v>
                </c:pt>
                <c:pt idx="169">
                  <c:v>0.500769790946217</c:v>
                </c:pt>
                <c:pt idx="170">
                  <c:v>0.225120412680264</c:v>
                </c:pt>
                <c:pt idx="171">
                  <c:v>0.481095256943568</c:v>
                </c:pt>
                <c:pt idx="172">
                  <c:v>0.509039210114771</c:v>
                </c:pt>
                <c:pt idx="173">
                  <c:v>0.346442034784263</c:v>
                </c:pt>
                <c:pt idx="174">
                  <c:v>0.30033477324804</c:v>
                </c:pt>
                <c:pt idx="175">
                  <c:v>0.284310208574366</c:v>
                </c:pt>
                <c:pt idx="176">
                  <c:v>0.258431072824873</c:v>
                </c:pt>
                <c:pt idx="177">
                  <c:v>0.256797362449701</c:v>
                </c:pt>
                <c:pt idx="178">
                  <c:v>0.450300886558241</c:v>
                </c:pt>
                <c:pt idx="179">
                  <c:v>0.497756105845877</c:v>
                </c:pt>
                <c:pt idx="180">
                  <c:v>0.241887751290352</c:v>
                </c:pt>
                <c:pt idx="181">
                  <c:v>0.269330543164602</c:v>
                </c:pt>
                <c:pt idx="182">
                  <c:v>0.16386213909168</c:v>
                </c:pt>
                <c:pt idx="183">
                  <c:v>0.180543631074508</c:v>
                </c:pt>
                <c:pt idx="184">
                  <c:v>0.185802768014682</c:v>
                </c:pt>
                <c:pt idx="185">
                  <c:v>0.236642266037389</c:v>
                </c:pt>
                <c:pt idx="186">
                  <c:v>0.408849896183791</c:v>
                </c:pt>
                <c:pt idx="187">
                  <c:v>0.224417110286892</c:v>
                </c:pt>
                <c:pt idx="188">
                  <c:v>0.270168806109709</c:v>
                </c:pt>
                <c:pt idx="189">
                  <c:v>0.47087801862313</c:v>
                </c:pt>
                <c:pt idx="190">
                  <c:v>0.532187194464228</c:v>
                </c:pt>
                <c:pt idx="191">
                  <c:v>0.447058140485747</c:v>
                </c:pt>
              </c:numCache>
            </c:numRef>
          </c:xVal>
          <c:yVal>
            <c:numRef>
              <c:f>'Vul_Index (2)'!$AK$6:$AK$197</c:f>
              <c:numCache>
                <c:formatCode>General</c:formatCode>
                <c:ptCount val="192"/>
                <c:pt idx="0">
                  <c:v>0.62260640342911</c:v>
                </c:pt>
                <c:pt idx="1">
                  <c:v>0.292890166985231</c:v>
                </c:pt>
                <c:pt idx="2">
                  <c:v>0.282094940106181</c:v>
                </c:pt>
                <c:pt idx="3">
                  <c:v>#N/A</c:v>
                </c:pt>
                <c:pt idx="4">
                  <c:v>0.535900009334559</c:v>
                </c:pt>
                <c:pt idx="5">
                  <c:v>0.340510374560758</c:v>
                </c:pt>
                <c:pt idx="6">
                  <c:v>0.194453824078696</c:v>
                </c:pt>
                <c:pt idx="7">
                  <c:v>0.263294700414965</c:v>
                </c:pt>
                <c:pt idx="8">
                  <c:v>0.192494734825929</c:v>
                </c:pt>
                <c:pt idx="9">
                  <c:v>0.186138999204684</c:v>
                </c:pt>
                <c:pt idx="10">
                  <c:v>0.245172895974102</c:v>
                </c:pt>
                <c:pt idx="11">
                  <c:v>0.343441290039297</c:v>
                </c:pt>
                <c:pt idx="12">
                  <c:v>0.338922091216109</c:v>
                </c:pt>
                <c:pt idx="13">
                  <c:v>0.433333313518835</c:v>
                </c:pt>
                <c:pt idx="14">
                  <c:v>0.260759882461829</c:v>
                </c:pt>
                <c:pt idx="15">
                  <c:v>0.20727389239328</c:v>
                </c:pt>
                <c:pt idx="16">
                  <c:v>0.269864877269329</c:v>
                </c:pt>
                <c:pt idx="17">
                  <c:v>0.309945252586457</c:v>
                </c:pt>
                <c:pt idx="18">
                  <c:v>0.480818439865727</c:v>
                </c:pt>
                <c:pt idx="19">
                  <c:v>0.386153627592772</c:v>
                </c:pt>
                <c:pt idx="20">
                  <c:v>0.336578223111218</c:v>
                </c:pt>
                <c:pt idx="21">
                  <c:v>0.215433787236272</c:v>
                </c:pt>
                <c:pt idx="22">
                  <c:v>0.436236056076684</c:v>
                </c:pt>
                <c:pt idx="23">
                  <c:v>0.277376142295862</c:v>
                </c:pt>
                <c:pt idx="24">
                  <c:v>0.214793489438574</c:v>
                </c:pt>
                <c:pt idx="25">
                  <c:v>0.216533589834467</c:v>
                </c:pt>
                <c:pt idx="26">
                  <c:v>0.512516963517226</c:v>
                </c:pt>
                <c:pt idx="27">
                  <c:v>0.612854445432779</c:v>
                </c:pt>
                <c:pt idx="28">
                  <c:v>0.457829573041153</c:v>
                </c:pt>
                <c:pt idx="29">
                  <c:v>0.459876635882812</c:v>
                </c:pt>
                <c:pt idx="30">
                  <c:v>0.260122656177308</c:v>
                </c:pt>
                <c:pt idx="31">
                  <c:v>0.296857928720386</c:v>
                </c:pt>
                <c:pt idx="32">
                  <c:v>0.605083111962254</c:v>
                </c:pt>
                <c:pt idx="33">
                  <c:v>0.561298804045812</c:v>
                </c:pt>
                <c:pt idx="34">
                  <c:v>0.222717403501917</c:v>
                </c:pt>
                <c:pt idx="35">
                  <c:v>0.272539893201044</c:v>
                </c:pt>
                <c:pt idx="36">
                  <c:v>0.283779764001476</c:v>
                </c:pt>
                <c:pt idx="37">
                  <c:v>0.41804238766288</c:v>
                </c:pt>
                <c:pt idx="38">
                  <c:v>0.43746992073911</c:v>
                </c:pt>
                <c:pt idx="39">
                  <c:v>#N/A</c:v>
                </c:pt>
                <c:pt idx="40">
                  <c:v>0.306802230355058</c:v>
                </c:pt>
                <c:pt idx="41">
                  <c:v>0.44444708126815</c:v>
                </c:pt>
                <c:pt idx="42">
                  <c:v>0.178183930544718</c:v>
                </c:pt>
                <c:pt idx="43">
                  <c:v>0.283732400371345</c:v>
                </c:pt>
                <c:pt idx="44">
                  <c:v>0.237638078922661</c:v>
                </c:pt>
                <c:pt idx="45">
                  <c:v>0.159082312832518</c:v>
                </c:pt>
                <c:pt idx="46">
                  <c:v>0.125648092000286</c:v>
                </c:pt>
                <c:pt idx="47">
                  <c:v>0.452008622712659</c:v>
                </c:pt>
                <c:pt idx="48">
                  <c:v>0.394255670332551</c:v>
                </c:pt>
                <c:pt idx="49">
                  <c:v>0.287493790589885</c:v>
                </c:pt>
                <c:pt idx="50">
                  <c:v>0.218556368129458</c:v>
                </c:pt>
                <c:pt idx="51">
                  <c:v>0.253539562702229</c:v>
                </c:pt>
                <c:pt idx="52">
                  <c:v>0.298049033611621</c:v>
                </c:pt>
                <c:pt idx="53">
                  <c:v>0.446534795424147</c:v>
                </c:pt>
                <c:pt idx="54">
                  <c:v>0.468312113102613</c:v>
                </c:pt>
                <c:pt idx="55">
                  <c:v>0.276430773186499</c:v>
                </c:pt>
                <c:pt idx="56">
                  <c:v>0.564331873735813</c:v>
                </c:pt>
                <c:pt idx="57">
                  <c:v>0.34476084900412</c:v>
                </c:pt>
                <c:pt idx="58">
                  <c:v>0.193778026872733</c:v>
                </c:pt>
                <c:pt idx="59">
                  <c:v>0.14188892191996</c:v>
                </c:pt>
                <c:pt idx="60">
                  <c:v>0.363164245263944</c:v>
                </c:pt>
                <c:pt idx="61">
                  <c:v>0.429648701209457</c:v>
                </c:pt>
                <c:pt idx="62">
                  <c:v>0.272046781734235</c:v>
                </c:pt>
                <c:pt idx="63">
                  <c:v>0.160374856782044</c:v>
                </c:pt>
                <c:pt idx="64">
                  <c:v>0.42905161240323</c:v>
                </c:pt>
                <c:pt idx="65">
                  <c:v>0.192088488523923</c:v>
                </c:pt>
                <c:pt idx="66">
                  <c:v>0.322064208741866</c:v>
                </c:pt>
                <c:pt idx="67">
                  <c:v>0.324010154426815</c:v>
                </c:pt>
                <c:pt idx="68">
                  <c:v>0.495970226993157</c:v>
                </c:pt>
                <c:pt idx="69">
                  <c:v>0.480003112193548</c:v>
                </c:pt>
                <c:pt idx="70">
                  <c:v>0.352543137213963</c:v>
                </c:pt>
                <c:pt idx="71">
                  <c:v>0.466552492810492</c:v>
                </c:pt>
                <c:pt idx="72">
                  <c:v>0.320424806410635</c:v>
                </c:pt>
                <c:pt idx="73">
                  <c:v>0.218983401255919</c:v>
                </c:pt>
                <c:pt idx="74">
                  <c:v>0.238990666777713</c:v>
                </c:pt>
                <c:pt idx="75">
                  <c:v>0.406360931699072</c:v>
                </c:pt>
                <c:pt idx="76">
                  <c:v>0.253639146701727</c:v>
                </c:pt>
                <c:pt idx="77">
                  <c:v>0.214350882887493</c:v>
                </c:pt>
                <c:pt idx="78">
                  <c:v>0.39207726396672</c:v>
                </c:pt>
                <c:pt idx="79">
                  <c:v>0.171565340522857</c:v>
                </c:pt>
                <c:pt idx="80">
                  <c:v>0.22227758370009</c:v>
                </c:pt>
                <c:pt idx="81">
                  <c:v>0.184209510639955</c:v>
                </c:pt>
                <c:pt idx="82">
                  <c:v>0.325377218837513</c:v>
                </c:pt>
                <c:pt idx="83">
                  <c:v>0.237492504425344</c:v>
                </c:pt>
                <c:pt idx="84">
                  <c:v>0.287920138072104</c:v>
                </c:pt>
                <c:pt idx="85">
                  <c:v>0.243578913060501</c:v>
                </c:pt>
                <c:pt idx="86">
                  <c:v>0.490105612302886</c:v>
                </c:pt>
                <c:pt idx="87">
                  <c:v>0.449830012414996</c:v>
                </c:pt>
                <c:pt idx="88">
                  <c:v>0.42316842721101</c:v>
                </c:pt>
                <c:pt idx="89">
                  <c:v>0.285494532320034</c:v>
                </c:pt>
                <c:pt idx="90">
                  <c:v>0.270429158979918</c:v>
                </c:pt>
                <c:pt idx="91">
                  <c:v>0.275165112844008</c:v>
                </c:pt>
                <c:pt idx="92">
                  <c:v>0.438048455169433</c:v>
                </c:pt>
                <c:pt idx="93">
                  <c:v>0.247382148525091</c:v>
                </c:pt>
                <c:pt idx="94">
                  <c:v>0.25476360441034</c:v>
                </c:pt>
                <c:pt idx="95">
                  <c:v>0.500377625711441</c:v>
                </c:pt>
                <c:pt idx="96">
                  <c:v>0.5286423623786</c:v>
                </c:pt>
                <c:pt idx="97">
                  <c:v>0.31085476182401</c:v>
                </c:pt>
                <c:pt idx="98">
                  <c:v>#N/A</c:v>
                </c:pt>
                <c:pt idx="99">
                  <c:v>0.25575243614509</c:v>
                </c:pt>
                <c:pt idx="100">
                  <c:v>0.184125499925061</c:v>
                </c:pt>
                <c:pt idx="101">
                  <c:v>0.489894135133893</c:v>
                </c:pt>
                <c:pt idx="102">
                  <c:v>0.491313953292593</c:v>
                </c:pt>
                <c:pt idx="103">
                  <c:v>0.245363754051436</c:v>
                </c:pt>
                <c:pt idx="104">
                  <c:v>0.357656897920766</c:v>
                </c:pt>
                <c:pt idx="105">
                  <c:v>0.520359644320366</c:v>
                </c:pt>
                <c:pt idx="106">
                  <c:v>0.242840011176206</c:v>
                </c:pt>
                <c:pt idx="107">
                  <c:v>0.483824126090495</c:v>
                </c:pt>
                <c:pt idx="108">
                  <c:v>0.500017150211414</c:v>
                </c:pt>
                <c:pt idx="109">
                  <c:v>0.234286868895953</c:v>
                </c:pt>
                <c:pt idx="110">
                  <c:v>0.265786936798275</c:v>
                </c:pt>
                <c:pt idx="111">
                  <c:v>0.499774548103421</c:v>
                </c:pt>
                <c:pt idx="112">
                  <c:v>0.266378958019241</c:v>
                </c:pt>
                <c:pt idx="113">
                  <c:v>0.243387325090469</c:v>
                </c:pt>
                <c:pt idx="114">
                  <c:v>0.214434239271881</c:v>
                </c:pt>
                <c:pt idx="115">
                  <c:v>0.37307248675642</c:v>
                </c:pt>
                <c:pt idx="116">
                  <c:v>#N/A</c:v>
                </c:pt>
                <c:pt idx="117">
                  <c:v>0.377129720910907</c:v>
                </c:pt>
                <c:pt idx="118">
                  <c:v>0.543300468134209</c:v>
                </c:pt>
                <c:pt idx="119">
                  <c:v>0.405682390861237</c:v>
                </c:pt>
                <c:pt idx="120">
                  <c:v>0.442524642405633</c:v>
                </c:pt>
                <c:pt idx="121">
                  <c:v>#N/A</c:v>
                </c:pt>
                <c:pt idx="122">
                  <c:v>0.428822399865905</c:v>
                </c:pt>
                <c:pt idx="123">
                  <c:v>0.211634737120041</c:v>
                </c:pt>
                <c:pt idx="124">
                  <c:v>0.205084865024008</c:v>
                </c:pt>
                <c:pt idx="125">
                  <c:v>0.300869316746984</c:v>
                </c:pt>
                <c:pt idx="126">
                  <c:v>0.534128761804212</c:v>
                </c:pt>
                <c:pt idx="127">
                  <c:v>0.471120419507915</c:v>
                </c:pt>
                <c:pt idx="128">
                  <c:v>0.165550934547303</c:v>
                </c:pt>
                <c:pt idx="129">
                  <c:v>0.263416893085243</c:v>
                </c:pt>
                <c:pt idx="130">
                  <c:v>0.377724108598336</c:v>
                </c:pt>
                <c:pt idx="131">
                  <c:v>0.381107074755774</c:v>
                </c:pt>
                <c:pt idx="132">
                  <c:v>0.317847633442353</c:v>
                </c:pt>
                <c:pt idx="133">
                  <c:v>0.478464390587664</c:v>
                </c:pt>
                <c:pt idx="134">
                  <c:v>0.292790813163747</c:v>
                </c:pt>
                <c:pt idx="135">
                  <c:v>0.319517538828311</c:v>
                </c:pt>
                <c:pt idx="136">
                  <c:v>0.294170678206521</c:v>
                </c:pt>
                <c:pt idx="137">
                  <c:v>0.166644932727441</c:v>
                </c:pt>
                <c:pt idx="138">
                  <c:v>0.222268881810808</c:v>
                </c:pt>
                <c:pt idx="139">
                  <c:v>0.268680456120845</c:v>
                </c:pt>
                <c:pt idx="140">
                  <c:v>0.233817245866611</c:v>
                </c:pt>
                <c:pt idx="141">
                  <c:v>0.276110253885668</c:v>
                </c:pt>
                <c:pt idx="142">
                  <c:v>0.504577391375247</c:v>
                </c:pt>
                <c:pt idx="143">
                  <c:v>0.335755365486605</c:v>
                </c:pt>
                <c:pt idx="144">
                  <c:v>0.350302927230159</c:v>
                </c:pt>
                <c:pt idx="145">
                  <c:v>0.329445993404004</c:v>
                </c:pt>
                <c:pt idx="146">
                  <c:v>0.386268803099085</c:v>
                </c:pt>
                <c:pt idx="147">
                  <c:v>0.185871951448213</c:v>
                </c:pt>
                <c:pt idx="148">
                  <c:v>0.425710155410079</c:v>
                </c:pt>
                <c:pt idx="149">
                  <c:v>0.30263093222035</c:v>
                </c:pt>
                <c:pt idx="150">
                  <c:v>0.474907769384409</c:v>
                </c:pt>
                <c:pt idx="151">
                  <c:v>0.223525887156556</c:v>
                </c:pt>
                <c:pt idx="152">
                  <c:v>0.326922393177508</c:v>
                </c:pt>
                <c:pt idx="153">
                  <c:v>0.556119421969223</c:v>
                </c:pt>
                <c:pt idx="154">
                  <c:v>0.28141294690245</c:v>
                </c:pt>
                <c:pt idx="155">
                  <c:v>0.201396767856585</c:v>
                </c:pt>
                <c:pt idx="156">
                  <c:v>0.176833656508148</c:v>
                </c:pt>
                <c:pt idx="157">
                  <c:v>0.481736247093075</c:v>
                </c:pt>
                <c:pt idx="158">
                  <c:v>0.534949407538119</c:v>
                </c:pt>
                <c:pt idx="159">
                  <c:v>0.364866976943611</c:v>
                </c:pt>
                <c:pt idx="160">
                  <c:v>0.198929474487827</c:v>
                </c:pt>
                <c:pt idx="161">
                  <c:v>0.274920730860977</c:v>
                </c:pt>
                <c:pt idx="162">
                  <c:v>0.49358928614554</c:v>
                </c:pt>
                <c:pt idx="163">
                  <c:v>0.312418863044211</c:v>
                </c:pt>
                <c:pt idx="164">
                  <c:v>0.445446248789333</c:v>
                </c:pt>
                <c:pt idx="165">
                  <c:v>0.214455141087829</c:v>
                </c:pt>
                <c:pt idx="166">
                  <c:v>0.159415775050166</c:v>
                </c:pt>
                <c:pt idx="167">
                  <c:v>0.25911554432278</c:v>
                </c:pt>
                <c:pt idx="168">
                  <c:v>0.360031068185822</c:v>
                </c:pt>
                <c:pt idx="169">
                  <c:v>0.503197332155008</c:v>
                </c:pt>
                <c:pt idx="170">
                  <c:v>0.245953746013597</c:v>
                </c:pt>
                <c:pt idx="171">
                  <c:v>0.481095256943568</c:v>
                </c:pt>
                <c:pt idx="172">
                  <c:v>0.509093834098511</c:v>
                </c:pt>
                <c:pt idx="173">
                  <c:v>0.363317034784263</c:v>
                </c:pt>
                <c:pt idx="174">
                  <c:v>0.307910530823798</c:v>
                </c:pt>
                <c:pt idx="175">
                  <c:v>0.294993701561846</c:v>
                </c:pt>
                <c:pt idx="176">
                  <c:v>0.265378889909889</c:v>
                </c:pt>
                <c:pt idx="177">
                  <c:v>0.256797362449701</c:v>
                </c:pt>
                <c:pt idx="178">
                  <c:v>0.450300886558241</c:v>
                </c:pt>
                <c:pt idx="179">
                  <c:v>0.497756105845877</c:v>
                </c:pt>
                <c:pt idx="180">
                  <c:v>0.247166907516597</c:v>
                </c:pt>
                <c:pt idx="181">
                  <c:v>0.275927765386824</c:v>
                </c:pt>
                <c:pt idx="182">
                  <c:v>0.16386213909168</c:v>
                </c:pt>
                <c:pt idx="183">
                  <c:v>0.201376964407842</c:v>
                </c:pt>
                <c:pt idx="184">
                  <c:v>0.205374664318951</c:v>
                </c:pt>
                <c:pt idx="185">
                  <c:v>0.236642266037389</c:v>
                </c:pt>
                <c:pt idx="186">
                  <c:v>0.408849896183791</c:v>
                </c:pt>
                <c:pt idx="187">
                  <c:v>0.224417110286892</c:v>
                </c:pt>
                <c:pt idx="188">
                  <c:v>0.291002139443042</c:v>
                </c:pt>
                <c:pt idx="189">
                  <c:v>0.471748968219173</c:v>
                </c:pt>
                <c:pt idx="190">
                  <c:v>0.532187194464228</c:v>
                </c:pt>
                <c:pt idx="191">
                  <c:v>0.454244075270578</c:v>
                </c:pt>
              </c:numCache>
            </c:numRef>
          </c:yVal>
          <c:smooth val="0"/>
        </c:ser>
        <c:dLbls>
          <c:showLegendKey val="0"/>
          <c:showVal val="0"/>
          <c:showCatName val="0"/>
          <c:showSerName val="0"/>
          <c:showPercent val="0"/>
          <c:showBubbleSize val="0"/>
        </c:dLbls>
        <c:axId val="723025384"/>
        <c:axId val="632292536"/>
      </c:scatterChart>
      <c:valAx>
        <c:axId val="723025384"/>
        <c:scaling>
          <c:orientation val="minMax"/>
        </c:scaling>
        <c:delete val="0"/>
        <c:axPos val="b"/>
        <c:numFmt formatCode="General" sourceLinked="1"/>
        <c:majorTickMark val="out"/>
        <c:minorTickMark val="none"/>
        <c:tickLblPos val="nextTo"/>
        <c:crossAx val="632292536"/>
        <c:crosses val="autoZero"/>
        <c:crossBetween val="midCat"/>
      </c:valAx>
      <c:valAx>
        <c:axId val="632292536"/>
        <c:scaling>
          <c:orientation val="minMax"/>
        </c:scaling>
        <c:delete val="0"/>
        <c:axPos val="l"/>
        <c:majorGridlines/>
        <c:numFmt formatCode="General" sourceLinked="1"/>
        <c:majorTickMark val="out"/>
        <c:minorTickMark val="none"/>
        <c:tickLblPos val="nextTo"/>
        <c:crossAx val="723025384"/>
        <c:crosses val="autoZero"/>
        <c:crossBetween val="midCat"/>
      </c:valAx>
    </c:plotArea>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3</xdr:row>
          <xdr:rowOff>25400</xdr:rowOff>
        </xdr:from>
        <xdr:to>
          <xdr:col>12</xdr:col>
          <xdr:colOff>533400</xdr:colOff>
          <xdr:row>5</xdr:row>
          <xdr:rowOff>38100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Find Most Recent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29</xdr:row>
          <xdr:rowOff>12700</xdr:rowOff>
        </xdr:from>
        <xdr:to>
          <xdr:col>12</xdr:col>
          <xdr:colOff>787400</xdr:colOff>
          <xdr:row>31</xdr:row>
          <xdr:rowOff>25400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Gap Minder Prep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25</xdr:row>
          <xdr:rowOff>177800</xdr:rowOff>
        </xdr:from>
        <xdr:to>
          <xdr:col>12</xdr:col>
          <xdr:colOff>533400</xdr:colOff>
          <xdr:row>28</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Tabulate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25400</xdr:rowOff>
        </xdr:from>
        <xdr:to>
          <xdr:col>12</xdr:col>
          <xdr:colOff>546100</xdr:colOff>
          <xdr:row>11</xdr:row>
          <xdr:rowOff>76200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Input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6</xdr:row>
          <xdr:rowOff>25400</xdr:rowOff>
        </xdr:from>
        <xdr:to>
          <xdr:col>12</xdr:col>
          <xdr:colOff>546100</xdr:colOff>
          <xdr:row>8</xdr:row>
          <xdr:rowOff>63500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Place Estimates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12</xdr:row>
          <xdr:rowOff>25400</xdr:rowOff>
        </xdr:from>
        <xdr:to>
          <xdr:col>12</xdr:col>
          <xdr:colOff>533400</xdr:colOff>
          <xdr:row>14</xdr:row>
          <xdr:rowOff>38100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15</xdr:row>
          <xdr:rowOff>12700</xdr:rowOff>
        </xdr:from>
        <xdr:to>
          <xdr:col>12</xdr:col>
          <xdr:colOff>495300</xdr:colOff>
          <xdr:row>17</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37</xdr:col>
      <xdr:colOff>406400</xdr:colOff>
      <xdr:row>3</xdr:row>
      <xdr:rowOff>101600</xdr:rowOff>
    </xdr:from>
    <xdr:to>
      <xdr:col>47</xdr:col>
      <xdr:colOff>266700</xdr:colOff>
      <xdr:row>39</xdr:row>
      <xdr:rowOff>88900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aIn%20v3.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core"/>
      <sheetName val="GDP"/>
      <sheetName val="Fit"/>
      <sheetName val="Delta"/>
    </sheetNames>
    <sheetDataSet>
      <sheetData sheetId="0" refreshError="1"/>
      <sheetData sheetId="1" refreshError="1"/>
      <sheetData sheetId="2" refreshError="1"/>
      <sheetData sheetId="3">
        <row r="6">
          <cell r="E6" t="e">
            <v>#N/A</v>
          </cell>
          <cell r="F6" t="e">
            <v>#N/A</v>
          </cell>
          <cell r="G6" t="e">
            <v>#N/A</v>
          </cell>
          <cell r="H6" t="e">
            <v>#N/A</v>
          </cell>
          <cell r="I6" t="e">
            <v>#N/A</v>
          </cell>
          <cell r="J6" t="e">
            <v>#N/A</v>
          </cell>
          <cell r="K6" t="e">
            <v>#N/A</v>
          </cell>
          <cell r="L6" t="e">
            <v>#N/A</v>
          </cell>
          <cell r="M6" t="e">
            <v>#N/A</v>
          </cell>
          <cell r="N6" t="e">
            <v>#N/A</v>
          </cell>
          <cell r="O6" t="e">
            <v>#N/A</v>
          </cell>
          <cell r="P6" t="e">
            <v>#N/A</v>
          </cell>
          <cell r="Q6" t="e">
            <v>#N/A</v>
          </cell>
          <cell r="R6" t="e">
            <v>#N/A</v>
          </cell>
          <cell r="S6" t="e">
            <v>#N/A</v>
          </cell>
          <cell r="T6" t="e">
            <v>#N/A</v>
          </cell>
        </row>
        <row r="7">
          <cell r="E7">
            <v>2.6244132191341834</v>
          </cell>
          <cell r="F7">
            <v>1.3586830945083577</v>
          </cell>
          <cell r="G7">
            <v>1.5973910092426493</v>
          </cell>
          <cell r="H7">
            <v>-0.79222948137951477</v>
          </cell>
          <cell r="I7">
            <v>-1.6630050816131146</v>
          </cell>
          <cell r="J7">
            <v>-1.7386159179133145</v>
          </cell>
          <cell r="K7">
            <v>-1.0078221903206313</v>
          </cell>
          <cell r="L7">
            <v>-0.39839127158970911</v>
          </cell>
          <cell r="M7">
            <v>-0.29947027863774878</v>
          </cell>
          <cell r="N7">
            <v>-0.25908410001301974</v>
          </cell>
          <cell r="O7">
            <v>0.78315369100233312</v>
          </cell>
          <cell r="P7">
            <v>1.096106230697373</v>
          </cell>
          <cell r="Q7">
            <v>1.5334322755755494</v>
          </cell>
          <cell r="R7">
            <v>1.7987246185242327</v>
          </cell>
          <cell r="S7">
            <v>1.8201295798884232</v>
          </cell>
          <cell r="T7">
            <v>1.0555155421151028</v>
          </cell>
        </row>
        <row r="8">
          <cell r="E8">
            <v>-6.9170695708488239</v>
          </cell>
          <cell r="F8">
            <v>-6.1794672871345</v>
          </cell>
          <cell r="G8">
            <v>-6.6502601966862969</v>
          </cell>
          <cell r="H8">
            <v>-6.2981844570777952</v>
          </cell>
          <cell r="I8">
            <v>-7.0845574251141628</v>
          </cell>
          <cell r="J8">
            <v>-5.6529813024621873</v>
          </cell>
          <cell r="K8">
            <v>-4.3647426668098959</v>
          </cell>
          <cell r="L8">
            <v>-5.4375913497138555</v>
          </cell>
          <cell r="M8">
            <v>-5.0175717199849856</v>
          </cell>
          <cell r="N8">
            <v>-4.4663207039363897</v>
          </cell>
          <cell r="O8">
            <v>-2.8715290131231868</v>
          </cell>
          <cell r="P8">
            <v>-2.2420154475386838</v>
          </cell>
          <cell r="Q8">
            <v>-1.6733358580316562</v>
          </cell>
          <cell r="R8">
            <v>-1.3932867876276376</v>
          </cell>
          <cell r="S8">
            <v>-2.0360812202283114</v>
          </cell>
          <cell r="T8">
            <v>-3.0294317060896958</v>
          </cell>
        </row>
        <row r="9">
          <cell r="E9" t="e">
            <v>#N/A</v>
          </cell>
          <cell r="F9" t="e">
            <v>#N/A</v>
          </cell>
          <cell r="G9" t="e">
            <v>#N/A</v>
          </cell>
          <cell r="H9" t="e">
            <v>#N/A</v>
          </cell>
          <cell r="I9" t="e">
            <v>#N/A</v>
          </cell>
          <cell r="J9" t="e">
            <v>#N/A</v>
          </cell>
          <cell r="K9" t="e">
            <v>#N/A</v>
          </cell>
          <cell r="L9" t="e">
            <v>#N/A</v>
          </cell>
          <cell r="M9" t="e">
            <v>#N/A</v>
          </cell>
          <cell r="N9" t="e">
            <v>#N/A</v>
          </cell>
          <cell r="O9" t="e">
            <v>#N/A</v>
          </cell>
          <cell r="P9" t="e">
            <v>#N/A</v>
          </cell>
          <cell r="Q9" t="e">
            <v>#N/A</v>
          </cell>
          <cell r="R9" t="e">
            <v>#N/A</v>
          </cell>
          <cell r="S9" t="e">
            <v>#N/A</v>
          </cell>
          <cell r="T9" t="e">
            <v>#N/A</v>
          </cell>
        </row>
        <row r="10">
          <cell r="E10">
            <v>-19.168403221355838</v>
          </cell>
          <cell r="F10">
            <v>-19.876196676603335</v>
          </cell>
          <cell r="G10">
            <v>-20.184422867153657</v>
          </cell>
          <cell r="H10">
            <v>-20.229993913748103</v>
          </cell>
          <cell r="I10">
            <v>-20.624062356505206</v>
          </cell>
          <cell r="J10">
            <v>-20.824433399507967</v>
          </cell>
          <cell r="K10">
            <v>-19.423401701026002</v>
          </cell>
          <cell r="L10">
            <v>-19.129478397709754</v>
          </cell>
          <cell r="M10">
            <v>-17.847857595486829</v>
          </cell>
          <cell r="N10">
            <v>-18.153077829867733</v>
          </cell>
          <cell r="O10">
            <v>-18.472378954676216</v>
          </cell>
          <cell r="P10">
            <v>-18.118235996390389</v>
          </cell>
          <cell r="Q10">
            <v>-18.297929235242968</v>
          </cell>
          <cell r="R10">
            <v>-18.210991391867843</v>
          </cell>
          <cell r="S10">
            <v>-17.268992718884988</v>
          </cell>
          <cell r="T10">
            <v>-18.240349535428166</v>
          </cell>
        </row>
        <row r="11">
          <cell r="E11" t="e">
            <v>#N/A</v>
          </cell>
          <cell r="F11" t="e">
            <v>#N/A</v>
          </cell>
          <cell r="G11" t="e">
            <v>#N/A</v>
          </cell>
          <cell r="H11" t="e">
            <v>#N/A</v>
          </cell>
          <cell r="I11" t="e">
            <v>#N/A</v>
          </cell>
          <cell r="J11" t="e">
            <v>#N/A</v>
          </cell>
          <cell r="K11" t="e">
            <v>#N/A</v>
          </cell>
          <cell r="L11" t="e">
            <v>#N/A</v>
          </cell>
          <cell r="M11" t="e">
            <v>#N/A</v>
          </cell>
          <cell r="N11" t="e">
            <v>#N/A</v>
          </cell>
          <cell r="O11" t="e">
            <v>#N/A</v>
          </cell>
          <cell r="P11" t="e">
            <v>#N/A</v>
          </cell>
          <cell r="Q11" t="e">
            <v>#N/A</v>
          </cell>
          <cell r="R11" t="e">
            <v>#N/A</v>
          </cell>
          <cell r="S11" t="e">
            <v>#N/A</v>
          </cell>
          <cell r="T11" t="e">
            <v>#N/A</v>
          </cell>
        </row>
        <row r="12">
          <cell r="E12">
            <v>6.8368576439361561</v>
          </cell>
          <cell r="F12">
            <v>6.5995978917467113</v>
          </cell>
          <cell r="G12">
            <v>5.9606741099938603</v>
          </cell>
          <cell r="H12">
            <v>5.6298842513891714</v>
          </cell>
          <cell r="I12">
            <v>5.6386146911293622</v>
          </cell>
          <cell r="J12">
            <v>6.0177395428157325</v>
          </cell>
          <cell r="K12">
            <v>4.2111189619583485</v>
          </cell>
          <cell r="L12">
            <v>2.122685241488</v>
          </cell>
          <cell r="M12">
            <v>2.7070775271470211</v>
          </cell>
          <cell r="N12">
            <v>2.308734378603063</v>
          </cell>
          <cell r="O12">
            <v>2.9883221186753133</v>
          </cell>
          <cell r="P12">
            <v>3.7163422786604343</v>
          </cell>
          <cell r="Q12">
            <v>3.4567732814406185</v>
          </cell>
          <cell r="R12">
            <v>2.2679231133991351</v>
          </cell>
          <cell r="S12">
            <v>1.8521842988526487</v>
          </cell>
          <cell r="T12">
            <v>2.0608091827503898</v>
          </cell>
        </row>
        <row r="13">
          <cell r="E13">
            <v>8.9057537365942565</v>
          </cell>
          <cell r="F13">
            <v>8.7807545282796653</v>
          </cell>
          <cell r="G13">
            <v>9.0127746118616585</v>
          </cell>
          <cell r="H13">
            <v>8.2533018169926606</v>
          </cell>
          <cell r="I13">
            <v>10.117665895433483</v>
          </cell>
          <cell r="J13">
            <v>9.8328304396522057</v>
          </cell>
          <cell r="K13">
            <v>9.9053954106346822</v>
          </cell>
          <cell r="L13">
            <v>9.1268410211783504</v>
          </cell>
          <cell r="M13">
            <v>9.6428706624523599</v>
          </cell>
          <cell r="N13">
            <v>8.332262003993506</v>
          </cell>
          <cell r="O13">
            <v>8.0057901350639469</v>
          </cell>
          <cell r="P13">
            <v>7.6093394886062669</v>
          </cell>
          <cell r="Q13">
            <v>7.4954961177572841</v>
          </cell>
          <cell r="R13">
            <v>8.4480660421782119</v>
          </cell>
          <cell r="S13">
            <v>9.1543826619541804</v>
          </cell>
          <cell r="T13">
            <v>8.7789480549847241</v>
          </cell>
        </row>
        <row r="14">
          <cell r="E14">
            <v>6.8390187105537308</v>
          </cell>
          <cell r="F14">
            <v>6.7164265168484434</v>
          </cell>
          <cell r="G14">
            <v>6.6365735102739478</v>
          </cell>
          <cell r="H14">
            <v>6.287231321282718</v>
          </cell>
          <cell r="I14">
            <v>6.0004514588304687</v>
          </cell>
          <cell r="J14">
            <v>5.8289352041638409</v>
          </cell>
          <cell r="K14">
            <v>5.7518433839868237</v>
          </cell>
          <cell r="L14">
            <v>5.5949319334274463</v>
          </cell>
          <cell r="M14">
            <v>5.6358620427232751</v>
          </cell>
          <cell r="N14">
            <v>6.1320747405630414</v>
          </cell>
          <cell r="O14">
            <v>6.0141868676384718</v>
          </cell>
          <cell r="P14">
            <v>6.3808903884524</v>
          </cell>
          <cell r="Q14">
            <v>6.6629396879382625</v>
          </cell>
          <cell r="R14">
            <v>6.6735949694450909</v>
          </cell>
          <cell r="S14">
            <v>6.4541850929289808</v>
          </cell>
          <cell r="T14">
            <v>6.4977074181006031</v>
          </cell>
        </row>
        <row r="15">
          <cell r="E15">
            <v>4.7715252370837931</v>
          </cell>
          <cell r="F15">
            <v>4.1640137771550343</v>
          </cell>
          <cell r="G15">
            <v>3.9407522942450868</v>
          </cell>
          <cell r="H15">
            <v>3.5055924264725462</v>
          </cell>
          <cell r="I15">
            <v>4.7005914220211764</v>
          </cell>
          <cell r="J15">
            <v>4.5038979656535929</v>
          </cell>
          <cell r="K15">
            <v>4.1739753282964926</v>
          </cell>
          <cell r="L15">
            <v>3.2536405797464738</v>
          </cell>
          <cell r="M15">
            <v>3.3820379213988332</v>
          </cell>
          <cell r="N15">
            <v>3.1638631605808456</v>
          </cell>
          <cell r="O15">
            <v>2.9926179077392447</v>
          </cell>
          <cell r="P15">
            <v>2.3594604107591692</v>
          </cell>
          <cell r="Q15">
            <v>2.3032856548624352</v>
          </cell>
          <cell r="R15">
            <v>2.7809109535255914</v>
          </cell>
          <cell r="S15">
            <v>2.6375417714438072</v>
          </cell>
          <cell r="T15">
            <v>2.9590811152881997</v>
          </cell>
        </row>
        <row r="16">
          <cell r="E16">
            <v>3.4094755236997898</v>
          </cell>
          <cell r="F16">
            <v>3.8185984214943005</v>
          </cell>
          <cell r="G16">
            <v>5.0447693074915136</v>
          </cell>
          <cell r="H16">
            <v>4.5532331698850825</v>
          </cell>
          <cell r="I16">
            <v>4.5816394190872956</v>
          </cell>
          <cell r="J16">
            <v>4.0171716205342776</v>
          </cell>
          <cell r="K16">
            <v>4.9555599471544269</v>
          </cell>
          <cell r="L16">
            <v>4.4875468917600685</v>
          </cell>
          <cell r="M16">
            <v>3.2708139637652494</v>
          </cell>
          <cell r="N16">
            <v>2.349638563772281</v>
          </cell>
          <cell r="O16">
            <v>0.40169490012946341</v>
          </cell>
          <cell r="P16">
            <v>-1.2342366820107529</v>
          </cell>
          <cell r="Q16">
            <v>-2.0429512068316811</v>
          </cell>
          <cell r="R16">
            <v>-1.0272329516278518</v>
          </cell>
          <cell r="S16">
            <v>-1.1572636614306973</v>
          </cell>
          <cell r="T16">
            <v>-1.9111193387687493</v>
          </cell>
        </row>
        <row r="17">
          <cell r="E17">
            <v>-3.5041412894529742</v>
          </cell>
          <cell r="F17">
            <v>-3.9123608770031382</v>
          </cell>
          <cell r="G17">
            <v>-4.4187928857614338</v>
          </cell>
          <cell r="H17">
            <v>-4.3273122000980919</v>
          </cell>
          <cell r="I17">
            <v>-4.8914323424003783</v>
          </cell>
          <cell r="J17">
            <v>-4.967683007863684</v>
          </cell>
          <cell r="K17">
            <v>-5.3940931752963905</v>
          </cell>
          <cell r="L17">
            <v>-5.3143797022325288</v>
          </cell>
          <cell r="M17">
            <v>-6.2051210151157363</v>
          </cell>
          <cell r="N17">
            <v>-6.0332930870053048</v>
          </cell>
          <cell r="O17">
            <v>-6.3311090831875561</v>
          </cell>
          <cell r="P17">
            <v>-6.1411256009710087</v>
          </cell>
          <cell r="Q17">
            <v>-6.1855940340396529</v>
          </cell>
          <cell r="R17">
            <v>-5.9462217430426136</v>
          </cell>
          <cell r="S17">
            <v>-7.5049434440316531</v>
          </cell>
          <cell r="T17">
            <v>-7.5499136940559453</v>
          </cell>
        </row>
        <row r="18">
          <cell r="E18">
            <v>-10.238256331725744</v>
          </cell>
          <cell r="F18">
            <v>-10.550443208947911</v>
          </cell>
          <cell r="G18">
            <v>-9.8830867788323999</v>
          </cell>
          <cell r="H18">
            <v>-9.2944668800819557</v>
          </cell>
          <cell r="I18">
            <v>-9.1480538548120265</v>
          </cell>
          <cell r="J18">
            <v>-9.0892028088826606</v>
          </cell>
          <cell r="K18">
            <v>-8.9072359253730724</v>
          </cell>
          <cell r="L18">
            <v>-8.6049865595582276</v>
          </cell>
          <cell r="M18">
            <v>-9.0047814087537432</v>
          </cell>
          <cell r="N18">
            <v>-8.6557858779278405</v>
          </cell>
          <cell r="O18">
            <v>-9.492427157986242</v>
          </cell>
          <cell r="P18">
            <v>-10.011856497602821</v>
          </cell>
          <cell r="Q18">
            <v>-9.9748438902241645</v>
          </cell>
          <cell r="R18">
            <v>-10.124144591417036</v>
          </cell>
          <cell r="S18">
            <v>-10.21238040076976</v>
          </cell>
          <cell r="T18">
            <v>-9.7767441916675466</v>
          </cell>
        </row>
        <row r="19">
          <cell r="E19">
            <v>2.1270102435384075</v>
          </cell>
          <cell r="F19">
            <v>3.1688823595799107</v>
          </cell>
          <cell r="G19">
            <v>3.2784800729055519</v>
          </cell>
          <cell r="H19">
            <v>2.8001885095945838</v>
          </cell>
          <cell r="I19">
            <v>2.1158327818293756</v>
          </cell>
          <cell r="J19">
            <v>2.4931577606717283</v>
          </cell>
          <cell r="K19">
            <v>2.3782006035514556</v>
          </cell>
          <cell r="L19">
            <v>2.006952236271573</v>
          </cell>
          <cell r="M19">
            <v>0.66297982963538971</v>
          </cell>
          <cell r="N19">
            <v>-1.0282821606576249</v>
          </cell>
          <cell r="O19">
            <v>0.69531060862245653</v>
          </cell>
          <cell r="P19">
            <v>0.18266970033207031</v>
          </cell>
          <cell r="Q19">
            <v>-0.52968261599107791</v>
          </cell>
          <cell r="R19">
            <v>-0.71850727648984503</v>
          </cell>
          <cell r="S19">
            <v>0.25829234307555282</v>
          </cell>
          <cell r="T19">
            <v>2.6785643943625814E-2</v>
          </cell>
        </row>
        <row r="20">
          <cell r="E20" t="e">
            <v>#N/A</v>
          </cell>
          <cell r="F20" t="e">
            <v>#N/A</v>
          </cell>
          <cell r="G20" t="e">
            <v>#N/A</v>
          </cell>
          <cell r="H20" t="e">
            <v>#N/A</v>
          </cell>
          <cell r="I20" t="e">
            <v>#N/A</v>
          </cell>
          <cell r="J20" t="e">
            <v>#N/A</v>
          </cell>
          <cell r="K20" t="e">
            <v>#N/A</v>
          </cell>
          <cell r="L20" t="e">
            <v>#N/A</v>
          </cell>
          <cell r="M20" t="e">
            <v>#N/A</v>
          </cell>
          <cell r="N20" t="e">
            <v>#N/A</v>
          </cell>
          <cell r="O20" t="e">
            <v>#N/A</v>
          </cell>
          <cell r="P20" t="e">
            <v>#N/A</v>
          </cell>
          <cell r="Q20" t="e">
            <v>#N/A</v>
          </cell>
          <cell r="R20" t="e">
            <v>#N/A</v>
          </cell>
          <cell r="S20" t="e">
            <v>#N/A</v>
          </cell>
          <cell r="T20" t="e">
            <v>#N/A</v>
          </cell>
        </row>
        <row r="21">
          <cell r="E21">
            <v>3.2054778024192387</v>
          </cell>
          <cell r="F21">
            <v>2.0447957033419257</v>
          </cell>
          <cell r="G21">
            <v>1.7932785211296931</v>
          </cell>
          <cell r="H21">
            <v>0.79621117770977889</v>
          </cell>
          <cell r="I21">
            <v>3.7299565499630205E-2</v>
          </cell>
          <cell r="J21">
            <v>-0.69043724049085853</v>
          </cell>
          <cell r="K21">
            <v>-0.85783976257841488</v>
          </cell>
          <cell r="L21">
            <v>-1.7394555405134255</v>
          </cell>
          <cell r="M21">
            <v>-1.5611452096154252</v>
          </cell>
          <cell r="N21">
            <v>-1.6839185817625406</v>
          </cell>
          <cell r="O21">
            <v>-0.88739673311638256</v>
          </cell>
          <cell r="P21">
            <v>-0.59998085927344391</v>
          </cell>
          <cell r="Q21">
            <v>-0.73695060978812421</v>
          </cell>
          <cell r="R21">
            <v>-0.98846017677834652</v>
          </cell>
          <cell r="S21">
            <v>-0.49543524115759396</v>
          </cell>
          <cell r="T21">
            <v>-1.0052667221169429</v>
          </cell>
        </row>
        <row r="22">
          <cell r="E22">
            <v>-1.0435117785519026</v>
          </cell>
          <cell r="F22">
            <v>-0.85465894519479946</v>
          </cell>
          <cell r="G22">
            <v>-1.2311704207881462</v>
          </cell>
          <cell r="H22">
            <v>-1.5265837201500574</v>
          </cell>
          <cell r="I22">
            <v>-1.5539492320958885</v>
          </cell>
          <cell r="J22">
            <v>-0.28816548113589135</v>
          </cell>
          <cell r="K22">
            <v>0.74420665150789489</v>
          </cell>
          <cell r="L22">
            <v>0.76370104520150051</v>
          </cell>
          <cell r="M22">
            <v>0.4751686652445386</v>
          </cell>
          <cell r="N22">
            <v>0.50423193541482192</v>
          </cell>
          <cell r="O22">
            <v>0.4871626684605701</v>
          </cell>
          <cell r="P22">
            <v>-0.4492669726740246</v>
          </cell>
          <cell r="Q22">
            <v>-1.0841201463235706</v>
          </cell>
          <cell r="R22">
            <v>-1.052736028867713</v>
          </cell>
          <cell r="S22">
            <v>-1.2900990161971038</v>
          </cell>
          <cell r="T22">
            <v>-1.071770555132872</v>
          </cell>
        </row>
        <row r="23">
          <cell r="E23">
            <v>1.9709188944148721</v>
          </cell>
          <cell r="F23">
            <v>2.7141827923255306</v>
          </cell>
          <cell r="G23">
            <v>1.4784497930405749</v>
          </cell>
          <cell r="H23">
            <v>1.0608757836467362</v>
          </cell>
          <cell r="I23">
            <v>1.3802879619768689</v>
          </cell>
          <cell r="J23">
            <v>-0.39492275910507857</v>
          </cell>
          <cell r="K23">
            <v>0.10434721454925722</v>
          </cell>
          <cell r="L23">
            <v>-1.1494290815540325</v>
          </cell>
          <cell r="M23">
            <v>-0.26037152875613856</v>
          </cell>
          <cell r="N23">
            <v>-0.45805893650275209</v>
          </cell>
          <cell r="O23">
            <v>-0.32688864523098005</v>
          </cell>
          <cell r="P23">
            <v>-0.15760005275646449</v>
          </cell>
          <cell r="Q23">
            <v>-0.57591580033129475</v>
          </cell>
          <cell r="R23">
            <v>0.38415847437652673</v>
          </cell>
          <cell r="S23">
            <v>0.77385274635189205</v>
          </cell>
          <cell r="T23">
            <v>0.96804832664756901</v>
          </cell>
        </row>
        <row r="24">
          <cell r="E24">
            <v>0.64414599856975485</v>
          </cell>
          <cell r="F24">
            <v>0.9685338447844174</v>
          </cell>
          <cell r="G24">
            <v>0.95337743580027734</v>
          </cell>
          <cell r="H24">
            <v>1.4050406873040231</v>
          </cell>
          <cell r="I24">
            <v>1.7640015200927834</v>
          </cell>
          <cell r="J24">
            <v>2.0056704457334931</v>
          </cell>
          <cell r="K24">
            <v>1.0879520301315608</v>
          </cell>
          <cell r="L24">
            <v>0.68843060443099091</v>
          </cell>
          <cell r="M24">
            <v>-0.2517520164559528</v>
          </cell>
          <cell r="N24">
            <v>-0.72390364006187014</v>
          </cell>
          <cell r="O24">
            <v>-0.82183694936389173</v>
          </cell>
          <cell r="P24">
            <v>0.83249508633957703</v>
          </cell>
          <cell r="Q24">
            <v>1.3654880280854584</v>
          </cell>
          <cell r="R24">
            <v>1.525052940118421</v>
          </cell>
          <cell r="S24">
            <v>1.3925868533303571</v>
          </cell>
          <cell r="T24">
            <v>1.8370512271023429</v>
          </cell>
        </row>
        <row r="25">
          <cell r="E25">
            <v>-2.5410106021726619</v>
          </cell>
          <cell r="F25">
            <v>-3.5969093634989946</v>
          </cell>
          <cell r="G25">
            <v>-2.7235894262922642</v>
          </cell>
          <cell r="H25">
            <v>-1.7010431831469646</v>
          </cell>
          <cell r="I25">
            <v>-1.7875222914025528</v>
          </cell>
          <cell r="J25">
            <v>-1.9601783971725126</v>
          </cell>
          <cell r="K25">
            <v>-2.2422007680252847</v>
          </cell>
          <cell r="L25">
            <v>-2.7343159150989749</v>
          </cell>
          <cell r="M25">
            <v>-2.044721912434845</v>
          </cell>
          <cell r="N25">
            <v>-1.8509855490264613</v>
          </cell>
          <cell r="O25">
            <v>-1.6048963052969043</v>
          </cell>
          <cell r="P25">
            <v>-1.4867068081840245</v>
          </cell>
          <cell r="Q25">
            <v>-3.5572240849899259</v>
          </cell>
          <cell r="R25">
            <v>-3.1605528204823159</v>
          </cell>
          <cell r="S25">
            <v>-3.1876985091752985</v>
          </cell>
          <cell r="T25">
            <v>-3.2103982963037296</v>
          </cell>
        </row>
        <row r="26">
          <cell r="E26">
            <v>2.2382433184599364</v>
          </cell>
          <cell r="F26">
            <v>2.4066173391554315</v>
          </cell>
          <cell r="G26">
            <v>3.1191352259558442</v>
          </cell>
          <cell r="H26">
            <v>3.759660377476969</v>
          </cell>
          <cell r="I26">
            <v>3.3028744725846195</v>
          </cell>
          <cell r="J26">
            <v>3.9944637415735116</v>
          </cell>
          <cell r="K26">
            <v>3.6815186498019372</v>
          </cell>
          <cell r="L26">
            <v>3.5340247793308421</v>
          </cell>
          <cell r="M26">
            <v>3.0180650544042962</v>
          </cell>
          <cell r="N26">
            <v>1.9930839830553282</v>
          </cell>
          <cell r="O26">
            <v>0.54242067930381666</v>
          </cell>
          <cell r="P26">
            <v>0.39026106568828567</v>
          </cell>
          <cell r="Q26">
            <v>0.19139746230508337</v>
          </cell>
          <cell r="R26">
            <v>0.21497959978592007</v>
          </cell>
          <cell r="S26">
            <v>-0.38850233897203879</v>
          </cell>
          <cell r="T26">
            <v>-0.13196239666755361</v>
          </cell>
        </row>
        <row r="27">
          <cell r="E27">
            <v>11.222252540747434</v>
          </cell>
          <cell r="F27">
            <v>6.5828972704863418</v>
          </cell>
          <cell r="G27">
            <v>2.9320196831276064</v>
          </cell>
          <cell r="H27">
            <v>2.0737996545783588</v>
          </cell>
          <cell r="I27">
            <v>3.2468219470920587</v>
          </cell>
          <cell r="J27">
            <v>1.7844008789880377</v>
          </cell>
          <cell r="K27">
            <v>0.86541871577248486</v>
          </cell>
          <cell r="L27">
            <v>1.0263791482730866</v>
          </cell>
          <cell r="M27">
            <v>2.2411871941802701</v>
          </cell>
          <cell r="N27">
            <v>2.9144653210669702</v>
          </cell>
          <cell r="O27">
            <v>4.2444735185661102</v>
          </cell>
          <cell r="P27">
            <v>4.1049003786261977</v>
          </cell>
          <cell r="Q27">
            <v>3.4109602555309948</v>
          </cell>
          <cell r="R27">
            <v>3.305169227033204</v>
          </cell>
          <cell r="S27">
            <v>4.1692985282974107</v>
          </cell>
          <cell r="T27">
            <v>4.2989120784723127</v>
          </cell>
        </row>
        <row r="28">
          <cell r="E28">
            <v>-7.8290620111606799</v>
          </cell>
          <cell r="F28">
            <v>-7.7984682674436669</v>
          </cell>
          <cell r="G28">
            <v>-6.5439558447584716</v>
          </cell>
          <cell r="H28">
            <v>-7.2802659320246264</v>
          </cell>
          <cell r="I28">
            <v>-7.6499684643103265</v>
          </cell>
          <cell r="J28">
            <v>-8.3127101266150731</v>
          </cell>
          <cell r="K28">
            <v>-7.7507090737656767</v>
          </cell>
          <cell r="L28">
            <v>-8.451359944879492</v>
          </cell>
          <cell r="M28">
            <v>-7.2799591457421968</v>
          </cell>
          <cell r="N28">
            <v>-7.4390327533263942</v>
          </cell>
          <cell r="O28">
            <v>-7.6526366012985392</v>
          </cell>
          <cell r="P28">
            <v>-8.0516800430671154</v>
          </cell>
          <cell r="Q28">
            <v>-7.6959698806573655</v>
          </cell>
          <cell r="R28">
            <v>-6.7669977355146642</v>
          </cell>
          <cell r="S28">
            <v>-6.9997565983015022</v>
          </cell>
          <cell r="T28">
            <v>-7.6403946142633714</v>
          </cell>
        </row>
        <row r="29">
          <cell r="E29">
            <v>-2.4832705047239401</v>
          </cell>
          <cell r="F29">
            <v>-2.1768293434126065</v>
          </cell>
          <cell r="G29">
            <v>-1.594663905467101</v>
          </cell>
          <cell r="H29">
            <v>-1.3139651576567388</v>
          </cell>
          <cell r="I29">
            <v>-1.05358559075475</v>
          </cell>
          <cell r="J29">
            <v>-0.83072384691355694</v>
          </cell>
          <cell r="K29">
            <v>-0.98196308274800259</v>
          </cell>
          <cell r="L29">
            <v>-0.79334973767508643</v>
          </cell>
          <cell r="M29">
            <v>0.21592792792203852</v>
          </cell>
          <cell r="N29">
            <v>7.7161380616331599E-2</v>
          </cell>
          <cell r="O29">
            <v>-0.49545535270024743</v>
          </cell>
          <cell r="P29">
            <v>-1.2044740674002412</v>
          </cell>
          <cell r="Q29">
            <v>-1.6674067472410954</v>
          </cell>
          <cell r="R29">
            <v>-0.93982562672917425</v>
          </cell>
          <cell r="S29">
            <v>-0.16220271403571473</v>
          </cell>
          <cell r="T29">
            <v>0.10910721601362638</v>
          </cell>
        </row>
        <row r="30">
          <cell r="E30" t="e">
            <v>#N/A</v>
          </cell>
          <cell r="F30" t="e">
            <v>#N/A</v>
          </cell>
          <cell r="G30" t="e">
            <v>#N/A</v>
          </cell>
          <cell r="H30" t="e">
            <v>#N/A</v>
          </cell>
          <cell r="I30" t="e">
            <v>#N/A</v>
          </cell>
          <cell r="J30" t="e">
            <v>#N/A</v>
          </cell>
          <cell r="K30" t="e">
            <v>#N/A</v>
          </cell>
          <cell r="L30" t="e">
            <v>#N/A</v>
          </cell>
          <cell r="M30" t="e">
            <v>#N/A</v>
          </cell>
          <cell r="N30" t="e">
            <v>#N/A</v>
          </cell>
          <cell r="O30" t="e">
            <v>#N/A</v>
          </cell>
          <cell r="P30" t="e">
            <v>#N/A</v>
          </cell>
          <cell r="Q30" t="e">
            <v>#N/A</v>
          </cell>
          <cell r="R30" t="e">
            <v>#N/A</v>
          </cell>
          <cell r="S30" t="e">
            <v>#N/A</v>
          </cell>
          <cell r="T30" t="e">
            <v>#N/A</v>
          </cell>
        </row>
        <row r="31">
          <cell r="E31">
            <v>1.2033939390355286</v>
          </cell>
          <cell r="F31">
            <v>1.8002795012904897</v>
          </cell>
          <cell r="G31">
            <v>2.2293489244126974</v>
          </cell>
          <cell r="H31">
            <v>3.5044698206723623</v>
          </cell>
          <cell r="I31">
            <v>4.1720753682399803</v>
          </cell>
          <cell r="J31">
            <v>3.9405857989728403</v>
          </cell>
          <cell r="K31">
            <v>4.3391208086447506</v>
          </cell>
          <cell r="L31">
            <v>4.2182963272036744</v>
          </cell>
          <cell r="M31">
            <v>4.8784932721975593</v>
          </cell>
          <cell r="N31">
            <v>5.3037540741142664</v>
          </cell>
          <cell r="O31">
            <v>5.7315216141730048</v>
          </cell>
          <cell r="P31">
            <v>5.8191636579350074</v>
          </cell>
          <cell r="Q31">
            <v>5.6926513474471676</v>
          </cell>
          <cell r="R31">
            <v>5.4780560110654903</v>
          </cell>
          <cell r="S31">
            <v>4.9115795876176804</v>
          </cell>
          <cell r="T31">
            <v>5.4714182720081794</v>
          </cell>
        </row>
        <row r="32">
          <cell r="E32">
            <v>-0.36109311247817288</v>
          </cell>
          <cell r="F32">
            <v>-0.25014586804320516</v>
          </cell>
          <cell r="G32">
            <v>-0.10047627310780882</v>
          </cell>
          <cell r="H32">
            <v>-1.1422971517674796E-2</v>
          </cell>
          <cell r="I32">
            <v>5.1615699162518069E-2</v>
          </cell>
          <cell r="J32">
            <v>1.2727950221079496</v>
          </cell>
          <cell r="K32">
            <v>1.202050492948068</v>
          </cell>
          <cell r="L32">
            <v>0.44209920562483518</v>
          </cell>
          <cell r="M32">
            <v>0.82844601257846762</v>
          </cell>
          <cell r="N32">
            <v>0.4685299617037515</v>
          </cell>
          <cell r="O32">
            <v>7.905265876912182E-2</v>
          </cell>
          <cell r="P32">
            <v>-0.49980032292498322</v>
          </cell>
          <cell r="Q32">
            <v>1.8871874270310229E-2</v>
          </cell>
          <cell r="R32">
            <v>0.98938140818643205</v>
          </cell>
          <cell r="S32">
            <v>1.3121066501689214</v>
          </cell>
          <cell r="T32">
            <v>1.5101418430818967</v>
          </cell>
        </row>
        <row r="33">
          <cell r="E33">
            <v>-4.4956170302574776</v>
          </cell>
          <cell r="F33">
            <v>-3.530019297000905</v>
          </cell>
          <cell r="G33">
            <v>-3.6005141532678238</v>
          </cell>
          <cell r="H33">
            <v>-5.0232094734523116</v>
          </cell>
          <cell r="I33">
            <v>-4.1904081675995712</v>
          </cell>
          <cell r="J33">
            <v>-3.7757076610595064</v>
          </cell>
          <cell r="K33">
            <v>-3.2491771720471903</v>
          </cell>
          <cell r="L33">
            <v>-2.7231872869241087</v>
          </cell>
          <cell r="M33">
            <v>-2.300714024642474</v>
          </cell>
          <cell r="N33">
            <v>-2.9070595432572546</v>
          </cell>
          <cell r="O33">
            <v>-0.53121351136634587</v>
          </cell>
          <cell r="P33">
            <v>-1.3559617107979065</v>
          </cell>
          <cell r="Q33">
            <v>-1.8346550275374724</v>
          </cell>
          <cell r="R33">
            <v>-1.3832903393004372</v>
          </cell>
          <cell r="S33">
            <v>-1.3138667329470337</v>
          </cell>
          <cell r="T33">
            <v>-0.52156174001382993</v>
          </cell>
        </row>
        <row r="34">
          <cell r="E34">
            <v>-3.4436354169806265</v>
          </cell>
          <cell r="F34">
            <v>-3.554374721733609</v>
          </cell>
          <cell r="G34">
            <v>-1.2101220416445813</v>
          </cell>
          <cell r="H34">
            <v>-0.56925869661735362</v>
          </cell>
          <cell r="I34">
            <v>-0.6236701950012673</v>
          </cell>
          <cell r="J34">
            <v>-0.27396951329421881</v>
          </cell>
          <cell r="K34">
            <v>-0.52654196187042146</v>
          </cell>
          <cell r="L34">
            <v>-4.6579026546368141E-2</v>
          </cell>
          <cell r="M34">
            <v>-1.1142073891610025</v>
          </cell>
          <cell r="N34">
            <v>-0.95180148839412482</v>
          </cell>
          <cell r="O34">
            <v>-1.7789832946812396</v>
          </cell>
          <cell r="P34">
            <v>-2.7780095406708796</v>
          </cell>
          <cell r="Q34">
            <v>-2.8328697142479626</v>
          </cell>
          <cell r="R34">
            <v>-2.4771921719969683</v>
          </cell>
          <cell r="S34">
            <v>-1.768462098733167</v>
          </cell>
          <cell r="T34">
            <v>-1.891430617819772</v>
          </cell>
        </row>
        <row r="35">
          <cell r="E35">
            <v>-7.5393950435808392</v>
          </cell>
          <cell r="F35">
            <v>-7.5407721822175588</v>
          </cell>
          <cell r="G35">
            <v>-6.9806518593394742</v>
          </cell>
          <cell r="H35">
            <v>-5.9895397089770128</v>
          </cell>
          <cell r="I35">
            <v>-5.7732763009867725</v>
          </cell>
          <cell r="J35">
            <v>-4.9864996717547072</v>
          </cell>
          <cell r="K35">
            <v>-5.5850705270120145</v>
          </cell>
          <cell r="L35">
            <v>-5.764173167903067</v>
          </cell>
          <cell r="M35">
            <v>-5.4719739169450747</v>
          </cell>
          <cell r="N35">
            <v>-5.708475784982177</v>
          </cell>
          <cell r="O35">
            <v>-4.6357311154310281</v>
          </cell>
          <cell r="P35">
            <v>-4.1166685293344969</v>
          </cell>
          <cell r="Q35">
            <v>-4.1279120872835691</v>
          </cell>
          <cell r="R35">
            <v>-4.409040671218257</v>
          </cell>
          <cell r="S35">
            <v>-4.2217768857983202</v>
          </cell>
          <cell r="T35">
            <v>-4.164544102118569</v>
          </cell>
        </row>
        <row r="36">
          <cell r="E36">
            <v>2.6914939122312802</v>
          </cell>
          <cell r="F36">
            <v>2.7769185077171556</v>
          </cell>
          <cell r="G36">
            <v>1.7607400630104593</v>
          </cell>
          <cell r="H36">
            <v>0.81153761235408695</v>
          </cell>
          <cell r="I36">
            <v>0.47362115688507345</v>
          </cell>
          <cell r="J36">
            <v>-0.1603051767219057</v>
          </cell>
          <cell r="K36">
            <v>-0.43794805098114864</v>
          </cell>
          <cell r="L36">
            <v>0.19051850491445066</v>
          </cell>
          <cell r="M36">
            <v>0.50802809825785289</v>
          </cell>
          <cell r="N36">
            <v>0.36697355499300954</v>
          </cell>
          <cell r="O36">
            <v>0.49170552731440864</v>
          </cell>
          <cell r="P36">
            <v>1.3035192728851257</v>
          </cell>
          <cell r="Q36">
            <v>1.0132202220909647</v>
          </cell>
          <cell r="R36">
            <v>1.2136927494704963</v>
          </cell>
          <cell r="S36">
            <v>1.5508823761197021</v>
          </cell>
          <cell r="T36">
            <v>1.711302812027526</v>
          </cell>
        </row>
        <row r="37">
          <cell r="E37">
            <v>5.583292280122933</v>
          </cell>
          <cell r="F37">
            <v>5.8672102427581549</v>
          </cell>
          <cell r="G37">
            <v>5.2210240502824306</v>
          </cell>
          <cell r="H37">
            <v>6.0760868134811119</v>
          </cell>
          <cell r="I37">
            <v>5.8603547457033542</v>
          </cell>
          <cell r="J37">
            <v>7.1111187480952864</v>
          </cell>
          <cell r="K37">
            <v>7.4098859999125537</v>
          </cell>
          <cell r="L37">
            <v>6.6089780239721279</v>
          </cell>
          <cell r="M37">
            <v>6.8777946283384424</v>
          </cell>
          <cell r="N37">
            <v>7.3971732515601047</v>
          </cell>
          <cell r="O37">
            <v>6.5888526279121464</v>
          </cell>
          <cell r="P37">
            <v>6.7992239344358012</v>
          </cell>
          <cell r="Q37">
            <v>6.4963451251712385</v>
          </cell>
          <cell r="R37">
            <v>7.6178724388225589</v>
          </cell>
          <cell r="S37">
            <v>8.6418815841644729</v>
          </cell>
          <cell r="T37">
            <v>8.8689168125877842</v>
          </cell>
        </row>
        <row r="38">
          <cell r="E38">
            <v>-3.1195931761152593</v>
          </cell>
          <cell r="F38">
            <v>-2.2885972441248867</v>
          </cell>
          <cell r="G38">
            <v>-3.0560455454971915</v>
          </cell>
          <cell r="H38">
            <v>-4.3058974097300293</v>
          </cell>
          <cell r="I38">
            <v>-4.7750450395231923</v>
          </cell>
          <cell r="J38">
            <v>-4.865507968526515</v>
          </cell>
          <cell r="K38">
            <v>-4.8580614624032705</v>
          </cell>
          <cell r="L38">
            <v>-4.7396566579452895</v>
          </cell>
          <cell r="M38">
            <v>-5.2280546066639602</v>
          </cell>
          <cell r="N38">
            <v>-4.5493195429877176</v>
          </cell>
          <cell r="O38">
            <v>-4.4315436549620273</v>
          </cell>
          <cell r="P38">
            <v>-6.6958025430793455</v>
          </cell>
          <cell r="Q38">
            <v>-6.8090502875371328</v>
          </cell>
          <cell r="R38">
            <v>-6.6792137477489604</v>
          </cell>
          <cell r="S38">
            <v>-6.6894450085342285</v>
          </cell>
          <cell r="T38">
            <v>-6.333034526946534</v>
          </cell>
        </row>
        <row r="39">
          <cell r="E39">
            <v>-6.1377648333611816</v>
          </cell>
          <cell r="F39">
            <v>-5.8924493018690711</v>
          </cell>
          <cell r="G39">
            <v>-5.5601222618850485</v>
          </cell>
          <cell r="H39">
            <v>-5.8257093562842854</v>
          </cell>
          <cell r="I39">
            <v>-5.4970916063608328</v>
          </cell>
          <cell r="J39">
            <v>-4.9713181649460054</v>
          </cell>
          <cell r="K39">
            <v>-5.0939531037768617</v>
          </cell>
          <cell r="L39">
            <v>-4.4344309282777772</v>
          </cell>
          <cell r="M39">
            <v>-5.7565475866973159</v>
          </cell>
          <cell r="N39">
            <v>-7.9280904472188709</v>
          </cell>
          <cell r="O39">
            <v>-9.9243684477729417</v>
          </cell>
          <cell r="P39">
            <v>-10.055634681103115</v>
          </cell>
          <cell r="Q39">
            <v>-10.586314643323533</v>
          </cell>
          <cell r="R39">
            <v>-10.610598357663633</v>
          </cell>
          <cell r="S39">
            <v>-9.3662755308906966</v>
          </cell>
          <cell r="T39">
            <v>-10.309671054391679</v>
          </cell>
        </row>
        <row r="40">
          <cell r="E40">
            <v>8.4186927911615896</v>
          </cell>
          <cell r="F40">
            <v>8.861437179042241</v>
          </cell>
          <cell r="G40">
            <v>7.7743170114044204</v>
          </cell>
          <cell r="H40">
            <v>7.3035833918455637</v>
          </cell>
          <cell r="I40">
            <v>7.8417010902420259</v>
          </cell>
          <cell r="J40">
            <v>8.2732037256793376</v>
          </cell>
          <cell r="K40">
            <v>9.4717553486001407</v>
          </cell>
          <cell r="L40">
            <v>9.3777007820460341</v>
          </cell>
          <cell r="M40">
            <v>9.1557319798763359</v>
          </cell>
          <cell r="N40">
            <v>9.9993706559010889</v>
          </cell>
          <cell r="O40">
            <v>10.216093015733804</v>
          </cell>
          <cell r="P40">
            <v>9.1857522936548577</v>
          </cell>
          <cell r="Q40">
            <v>9.5387349078147707</v>
          </cell>
          <cell r="R40">
            <v>8.8383636851634577</v>
          </cell>
          <cell r="S40">
            <v>9.0761297932661336</v>
          </cell>
          <cell r="T40">
            <v>9.1439655721149364</v>
          </cell>
        </row>
        <row r="41">
          <cell r="E41">
            <v>3.9795301516378885</v>
          </cell>
          <cell r="F41">
            <v>3.9286878057514656</v>
          </cell>
          <cell r="G41">
            <v>4.0235170344634028</v>
          </cell>
          <cell r="H41">
            <v>4.176962512643577</v>
          </cell>
          <cell r="I41">
            <v>3.9427485262375512</v>
          </cell>
          <cell r="J41">
            <v>2.5778560941248543</v>
          </cell>
          <cell r="K41">
            <v>2.2263342207679884</v>
          </cell>
          <cell r="L41">
            <v>1.7007653399739411</v>
          </cell>
          <cell r="M41">
            <v>1.0783035851868235</v>
          </cell>
          <cell r="N41">
            <v>0.85220000491964498</v>
          </cell>
          <cell r="O41">
            <v>-1.6928626040581207E-2</v>
          </cell>
          <cell r="P41">
            <v>-0.56209847355188458</v>
          </cell>
          <cell r="Q41">
            <v>-0.74581184020200197</v>
          </cell>
          <cell r="R41">
            <v>-0.9245784933073935</v>
          </cell>
          <cell r="S41">
            <v>-2.3110985489093991</v>
          </cell>
          <cell r="T41">
            <v>-2.5604864500082343</v>
          </cell>
        </row>
        <row r="42">
          <cell r="E42">
            <v>-0.60602278870447179</v>
          </cell>
          <cell r="F42">
            <v>-0.82202528805257913</v>
          </cell>
          <cell r="G42">
            <v>-1.1174275804859519</v>
          </cell>
          <cell r="H42">
            <v>-1.737076159990437</v>
          </cell>
          <cell r="I42">
            <v>-1.887272889656991</v>
          </cell>
          <cell r="J42">
            <v>-2.063954977239419</v>
          </cell>
          <cell r="K42">
            <v>-1.9101069137441016</v>
          </cell>
          <cell r="L42">
            <v>-1.995834667041926</v>
          </cell>
          <cell r="M42">
            <v>-2.8060221984309379</v>
          </cell>
          <cell r="N42">
            <v>-2.4163326808096954</v>
          </cell>
          <cell r="O42">
            <v>-1.3818488686112431</v>
          </cell>
          <cell r="P42">
            <v>-1.2511950127442901</v>
          </cell>
          <cell r="Q42">
            <v>-0.9596347297519543</v>
          </cell>
          <cell r="R42">
            <v>-0.49993557730218185</v>
          </cell>
          <cell r="S42">
            <v>0.22281931954518086</v>
          </cell>
          <cell r="T42">
            <v>1.0200272559096817</v>
          </cell>
        </row>
        <row r="43">
          <cell r="E43">
            <v>-1.7317502629141259</v>
          </cell>
          <cell r="F43">
            <v>-0.66178451575223818</v>
          </cell>
          <cell r="G43">
            <v>-1.315043044580996</v>
          </cell>
          <cell r="H43">
            <v>-1.4212827284446092</v>
          </cell>
          <cell r="I43">
            <v>-2.0961604104715406</v>
          </cell>
          <cell r="J43">
            <v>-1.6044122614337653</v>
          </cell>
          <cell r="K43">
            <v>-1.0453889303209678</v>
          </cell>
          <cell r="L43">
            <v>-1.2018480794896718</v>
          </cell>
          <cell r="M43">
            <v>-1.0561178920450089</v>
          </cell>
          <cell r="N43">
            <v>-0.36920382854653866</v>
          </cell>
          <cell r="O43">
            <v>-0.78734609823426638</v>
          </cell>
          <cell r="P43">
            <v>-1.2011695311237247E-2</v>
          </cell>
          <cell r="Q43">
            <v>-0.65798262153416687</v>
          </cell>
          <cell r="R43">
            <v>-0.59394010467377001</v>
          </cell>
          <cell r="S43">
            <v>0.21323298753980424</v>
          </cell>
          <cell r="T43">
            <v>3.4483413577760302E-2</v>
          </cell>
        </row>
        <row r="44">
          <cell r="E44">
            <v>-10.605577674098136</v>
          </cell>
          <cell r="F44">
            <v>-10.238557197725285</v>
          </cell>
          <cell r="G44">
            <v>-12.272267370348835</v>
          </cell>
          <cell r="H44">
            <v>-15.442249901340382</v>
          </cell>
          <cell r="I44">
            <v>-14.409517759578463</v>
          </cell>
          <cell r="J44">
            <v>-13.948609604710633</v>
          </cell>
          <cell r="K44">
            <v>-13.588397272377534</v>
          </cell>
          <cell r="L44">
            <v>-13.358592154395922</v>
          </cell>
          <cell r="M44">
            <v>-12.130205068592446</v>
          </cell>
          <cell r="N44">
            <v>-11.687931873846786</v>
          </cell>
          <cell r="O44">
            <v>-12.694899384902605</v>
          </cell>
          <cell r="P44">
            <v>-12.243980243264573</v>
          </cell>
          <cell r="Q44">
            <v>-10.896216482832067</v>
          </cell>
          <cell r="R44">
            <v>-10.545733701734569</v>
          </cell>
          <cell r="S44">
            <v>-10.686350549009113</v>
          </cell>
          <cell r="T44">
            <v>-10.651096971989048</v>
          </cell>
        </row>
        <row r="45">
          <cell r="E45" t="e">
            <v>#N/A</v>
          </cell>
          <cell r="F45" t="e">
            <v>#N/A</v>
          </cell>
          <cell r="G45" t="e">
            <v>#N/A</v>
          </cell>
          <cell r="H45" t="e">
            <v>#N/A</v>
          </cell>
          <cell r="I45" t="e">
            <v>#N/A</v>
          </cell>
          <cell r="J45" t="e">
            <v>#N/A</v>
          </cell>
          <cell r="K45" t="e">
            <v>#N/A</v>
          </cell>
          <cell r="L45" t="e">
            <v>#N/A</v>
          </cell>
          <cell r="M45" t="e">
            <v>#N/A</v>
          </cell>
          <cell r="N45" t="e">
            <v>#N/A</v>
          </cell>
          <cell r="O45" t="e">
            <v>#N/A</v>
          </cell>
          <cell r="P45" t="e">
            <v>#N/A</v>
          </cell>
          <cell r="Q45" t="e">
            <v>#N/A</v>
          </cell>
          <cell r="R45" t="e">
            <v>#N/A</v>
          </cell>
          <cell r="S45" t="e">
            <v>#N/A</v>
          </cell>
          <cell r="T45" t="e">
            <v>#N/A</v>
          </cell>
        </row>
        <row r="46">
          <cell r="E46">
            <v>2.9135163109462638</v>
          </cell>
          <cell r="F46">
            <v>2.6697811976515595</v>
          </cell>
          <cell r="G46">
            <v>2.7643963320284115</v>
          </cell>
          <cell r="H46">
            <v>2.6321431612514559</v>
          </cell>
          <cell r="I46">
            <v>2.51525125689448</v>
          </cell>
          <cell r="J46">
            <v>2.1747840162425049</v>
          </cell>
          <cell r="K46">
            <v>2.0930144686439007</v>
          </cell>
          <cell r="L46">
            <v>2.0790078817420579</v>
          </cell>
          <cell r="M46">
            <v>1.346225807958902</v>
          </cell>
          <cell r="N46">
            <v>1.2505964566930174</v>
          </cell>
          <cell r="O46">
            <v>0.91756382723356467</v>
          </cell>
          <cell r="P46">
            <v>-8.4946250874367024E-3</v>
          </cell>
          <cell r="Q46">
            <v>-0.43450167966427955</v>
          </cell>
          <cell r="R46">
            <v>-6.6533607884494472E-2</v>
          </cell>
          <cell r="S46">
            <v>0.5301227323303408</v>
          </cell>
          <cell r="T46">
            <v>0.4791165275286744</v>
          </cell>
        </row>
        <row r="47">
          <cell r="E47">
            <v>-2.5960618774360995</v>
          </cell>
          <cell r="F47">
            <v>-1.8400529058717012</v>
          </cell>
          <cell r="G47">
            <v>-2.4415928714864279</v>
          </cell>
          <cell r="H47">
            <v>-2.9116951931223909</v>
          </cell>
          <cell r="I47">
            <v>-3.8144272545807496</v>
          </cell>
          <cell r="J47">
            <v>-2.6836922039011242</v>
          </cell>
          <cell r="K47">
            <v>-2.7891350818320291</v>
          </cell>
          <cell r="L47">
            <v>-3.614391735303613</v>
          </cell>
          <cell r="M47">
            <v>-3.5165435182506428</v>
          </cell>
          <cell r="N47">
            <v>-3.9661985598292873</v>
          </cell>
          <cell r="O47">
            <v>-4.4871039394105097</v>
          </cell>
          <cell r="P47">
            <v>-3.9462077141370386</v>
          </cell>
          <cell r="Q47">
            <v>-3.4424133036100244</v>
          </cell>
          <cell r="R47">
            <v>-2.9109585093399488</v>
          </cell>
          <cell r="S47">
            <v>-2.4133629586455925</v>
          </cell>
          <cell r="T47">
            <v>-1.2780773373760823</v>
          </cell>
        </row>
        <row r="48">
          <cell r="E48">
            <v>-0.22438043710275224</v>
          </cell>
          <cell r="F48">
            <v>-1.1541339778949791</v>
          </cell>
          <cell r="G48">
            <v>-1.4797535621236904</v>
          </cell>
          <cell r="H48">
            <v>-0.87372710238943796</v>
          </cell>
          <cell r="I48">
            <v>0.1237507953298973</v>
          </cell>
          <cell r="J48">
            <v>0.66972213942102599</v>
          </cell>
          <cell r="K48">
            <v>0.61233868944957237</v>
          </cell>
          <cell r="L48">
            <v>1.3751093609680112</v>
          </cell>
          <cell r="M48">
            <v>1.4660996043786696</v>
          </cell>
          <cell r="N48">
            <v>1.8124659053005274</v>
          </cell>
          <cell r="O48">
            <v>1.6975115937243714</v>
          </cell>
          <cell r="P48">
            <v>1.8306483634163442</v>
          </cell>
          <cell r="Q48">
            <v>1.9777599341439753</v>
          </cell>
          <cell r="R48">
            <v>1.9082922782840797</v>
          </cell>
          <cell r="S48">
            <v>3.3044720920377273</v>
          </cell>
          <cell r="T48">
            <v>3.7521143491894975</v>
          </cell>
        </row>
        <row r="49">
          <cell r="E49">
            <v>-8.6612935960902036</v>
          </cell>
          <cell r="F49">
            <v>-8.9041396661827008</v>
          </cell>
          <cell r="G49">
            <v>-9.0191628784813176</v>
          </cell>
          <cell r="H49">
            <v>-9.175311955092269</v>
          </cell>
          <cell r="I49">
            <v>-8.6138256614236894</v>
          </cell>
          <cell r="J49">
            <v>-9.1170048175341805</v>
          </cell>
          <cell r="K49">
            <v>-9.3707579635597469</v>
          </cell>
          <cell r="L49">
            <v>-8.7988554895538726</v>
          </cell>
          <cell r="M49">
            <v>-9.0352639493470548</v>
          </cell>
          <cell r="N49">
            <v>-7.8076945972895686</v>
          </cell>
          <cell r="O49">
            <v>-9.1207850264373604</v>
          </cell>
          <cell r="P49">
            <v>-8.8285000299313765</v>
          </cell>
          <cell r="Q49">
            <v>-8.7849340378088527</v>
          </cell>
          <cell r="R49">
            <v>-9.6128597448929227</v>
          </cell>
          <cell r="S49">
            <v>-9.9284872871370595</v>
          </cell>
          <cell r="T49">
            <v>-9.8365549851734357</v>
          </cell>
        </row>
        <row r="50">
          <cell r="E50">
            <v>1.3706162561178559</v>
          </cell>
          <cell r="F50">
            <v>1.3753806821385695</v>
          </cell>
          <cell r="G50">
            <v>0.49390696729368244</v>
          </cell>
          <cell r="H50">
            <v>-1.2600589180229065</v>
          </cell>
          <cell r="I50">
            <v>-1.5873758188481162</v>
          </cell>
          <cell r="J50">
            <v>-1.9022203520668199</v>
          </cell>
          <cell r="K50">
            <v>-2.097703379975286</v>
          </cell>
          <cell r="L50">
            <v>-1.6917463816263449</v>
          </cell>
          <cell r="M50">
            <v>-0.90466102820899152</v>
          </cell>
          <cell r="N50">
            <v>-0.85931928054348816</v>
          </cell>
          <cell r="O50">
            <v>-1.1850434253940136</v>
          </cell>
          <cell r="P50">
            <v>-0.29498211093704185</v>
          </cell>
          <cell r="Q50">
            <v>-0.35593827921786669</v>
          </cell>
          <cell r="R50">
            <v>4.9474607504734536E-2</v>
          </cell>
          <cell r="S50">
            <v>-0.13330437082805702</v>
          </cell>
          <cell r="T50">
            <v>0.47177063507386663</v>
          </cell>
        </row>
        <row r="51">
          <cell r="E51">
            <v>5.9693190192343195</v>
          </cell>
          <cell r="F51">
            <v>5.6405922097053178</v>
          </cell>
          <cell r="G51">
            <v>5.447525415725039</v>
          </cell>
          <cell r="H51">
            <v>5.6410798982130501</v>
          </cell>
          <cell r="I51">
            <v>5.2248407582497975</v>
          </cell>
          <cell r="J51">
            <v>5.2165742378764151</v>
          </cell>
          <cell r="K51">
            <v>5.3581618100401158</v>
          </cell>
          <cell r="L51">
            <v>6.5728365205588091</v>
          </cell>
          <cell r="M51">
            <v>6.6436565900676925</v>
          </cell>
          <cell r="N51">
            <v>5.9241866477598251</v>
          </cell>
          <cell r="O51">
            <v>6.3628251545559351</v>
          </cell>
          <cell r="P51">
            <v>6.1088217188425915</v>
          </cell>
          <cell r="Q51">
            <v>6.259659449896489</v>
          </cell>
          <cell r="R51">
            <v>5.4100782533009379</v>
          </cell>
          <cell r="S51">
            <v>6.3238665806937604</v>
          </cell>
          <cell r="T51">
            <v>6.5717272336547552</v>
          </cell>
        </row>
        <row r="52">
          <cell r="E52">
            <v>6.9092161361341482</v>
          </cell>
          <cell r="F52">
            <v>7.0419498611225322</v>
          </cell>
          <cell r="G52">
            <v>6.8096162137325962</v>
          </cell>
          <cell r="H52">
            <v>6.8312579645507867</v>
          </cell>
          <cell r="I52">
            <v>6.8255856281247844</v>
          </cell>
          <cell r="J52">
            <v>6.6244548179450646</v>
          </cell>
          <cell r="K52">
            <v>7.371581722538167</v>
          </cell>
          <cell r="L52">
            <v>8.3048037981568257</v>
          </cell>
          <cell r="M52">
            <v>8.6335260369063036</v>
          </cell>
          <cell r="N52">
            <v>9.0100338804919033</v>
          </cell>
          <cell r="O52">
            <v>8.4227604400645077</v>
          </cell>
          <cell r="P52">
            <v>8.4566327540722739</v>
          </cell>
          <cell r="Q52">
            <v>9.405958345966468</v>
          </cell>
          <cell r="R52">
            <v>9.61849343961984</v>
          </cell>
          <cell r="S52">
            <v>9.6259765581511516</v>
          </cell>
          <cell r="T52">
            <v>9.8236596020895348</v>
          </cell>
        </row>
        <row r="53">
          <cell r="E53">
            <v>-4.0283695717138244</v>
          </cell>
          <cell r="F53">
            <v>-3.0600838443884442</v>
          </cell>
          <cell r="G53">
            <v>-3.301275057211825</v>
          </cell>
          <cell r="H53">
            <v>-3.7722161730820929</v>
          </cell>
          <cell r="I53">
            <v>-3.8389783679455931</v>
          </cell>
          <cell r="J53">
            <v>-1.9966823197776549</v>
          </cell>
          <cell r="K53">
            <v>-1.3635298061979739</v>
          </cell>
          <cell r="L53">
            <v>-2.3296297695388333</v>
          </cell>
          <cell r="M53">
            <v>-3.1555743017919724</v>
          </cell>
          <cell r="N53">
            <v>-2.3286783766461667</v>
          </cell>
          <cell r="O53">
            <v>-4.2176946677974883</v>
          </cell>
          <cell r="P53">
            <v>-4.2366894076479724</v>
          </cell>
          <cell r="Q53">
            <v>-4.2449591130130742</v>
          </cell>
          <cell r="R53">
            <v>-3.8147290380392676</v>
          </cell>
          <cell r="S53">
            <v>-3.8314658739828431</v>
          </cell>
          <cell r="T53">
            <v>-2.8791146743845175</v>
          </cell>
        </row>
        <row r="54">
          <cell r="E54">
            <v>-2.8697961722941585</v>
          </cell>
          <cell r="F54">
            <v>-3.273274747060043</v>
          </cell>
          <cell r="G54">
            <v>-3.5601510940447909</v>
          </cell>
          <cell r="H54">
            <v>-4.0127480609989874</v>
          </cell>
          <cell r="I54">
            <v>-4.3353475633908758</v>
          </cell>
          <cell r="J54">
            <v>-5.0183993659146324</v>
          </cell>
          <cell r="K54">
            <v>-4.3468192065747076</v>
          </cell>
          <cell r="L54">
            <v>-3.7377207617892481</v>
          </cell>
          <cell r="M54">
            <v>-2.8056230878329416</v>
          </cell>
          <cell r="N54">
            <v>-1.7927525703703324</v>
          </cell>
          <cell r="O54">
            <v>-2.140251057352593</v>
          </cell>
          <cell r="P54">
            <v>-2.1903503428447095</v>
          </cell>
          <cell r="Q54">
            <v>-2.4178739816610673</v>
          </cell>
          <cell r="R54">
            <v>-3.3420615321618357</v>
          </cell>
          <cell r="S54">
            <v>-3.454082208950993</v>
          </cell>
          <cell r="T54">
            <v>-3.428348885071415</v>
          </cell>
        </row>
        <row r="55">
          <cell r="E55">
            <v>1.7332257552876484</v>
          </cell>
          <cell r="F55">
            <v>0.30315965760109975</v>
          </cell>
          <cell r="G55">
            <v>0.96197125754841295</v>
          </cell>
          <cell r="H55">
            <v>0.81064370779878203</v>
          </cell>
          <cell r="I55">
            <v>0.96363832098523972</v>
          </cell>
          <cell r="J55">
            <v>1.3121791998934924</v>
          </cell>
          <cell r="K55">
            <v>1.2618733450307573</v>
          </cell>
          <cell r="L55">
            <v>1.0313010713392714</v>
          </cell>
          <cell r="M55">
            <v>-0.30064570603643404</v>
          </cell>
          <cell r="N55">
            <v>0.18385585652237069</v>
          </cell>
          <cell r="O55">
            <v>-9.4181883032533165E-2</v>
          </cell>
          <cell r="P55">
            <v>0.20483676315929245</v>
          </cell>
          <cell r="Q55">
            <v>0.10937543411147033</v>
          </cell>
          <cell r="R55">
            <v>0.43942580297139955</v>
          </cell>
          <cell r="S55">
            <v>1.0027874909294567</v>
          </cell>
          <cell r="T55">
            <v>0.78765673175750806</v>
          </cell>
        </row>
        <row r="56">
          <cell r="E56">
            <v>1.2946700005445706</v>
          </cell>
          <cell r="F56">
            <v>1.4167905128455942</v>
          </cell>
          <cell r="G56">
            <v>1.4106456447429636</v>
          </cell>
          <cell r="H56">
            <v>1.5761081661913394</v>
          </cell>
          <cell r="I56">
            <v>1.4445480113845974</v>
          </cell>
          <cell r="J56">
            <v>0.22425401496687414</v>
          </cell>
          <cell r="K56">
            <v>-0.39953810381398824</v>
          </cell>
          <cell r="L56">
            <v>0.19607738370710592</v>
          </cell>
          <cell r="M56">
            <v>0.52064550270052479</v>
          </cell>
          <cell r="N56">
            <v>0.71055046428922708</v>
          </cell>
          <cell r="O56">
            <v>0.82684520270362327</v>
          </cell>
          <cell r="P56">
            <v>1.3649593536045188</v>
          </cell>
          <cell r="Q56">
            <v>1.7454624650891759</v>
          </cell>
          <cell r="R56">
            <v>1.4956172305444397</v>
          </cell>
          <cell r="S56">
            <v>0.98578303593262007</v>
          </cell>
          <cell r="T56">
            <v>0.1079372155160101</v>
          </cell>
        </row>
        <row r="57">
          <cell r="E57">
            <v>2.563362359737738</v>
          </cell>
          <cell r="F57">
            <v>3.109063855887328</v>
          </cell>
          <cell r="G57">
            <v>4.1928291486005875</v>
          </cell>
          <cell r="H57">
            <v>4.8066337500548926</v>
          </cell>
          <cell r="I57">
            <v>3.0963769904111871</v>
          </cell>
          <cell r="J57">
            <v>2.5170384878223189</v>
          </cell>
          <cell r="K57">
            <v>2.8709692008044527</v>
          </cell>
          <cell r="L57">
            <v>2.6822700484731428</v>
          </cell>
          <cell r="M57">
            <v>2.5315366924253055</v>
          </cell>
          <cell r="N57">
            <v>2.9121741374017134</v>
          </cell>
          <cell r="O57">
            <v>2.3718726377242163</v>
          </cell>
          <cell r="P57">
            <v>1.3577891638895281</v>
          </cell>
          <cell r="Q57">
            <v>3.4871329604858872</v>
          </cell>
          <cell r="R57">
            <v>3.6677051980683544</v>
          </cell>
          <cell r="S57">
            <v>3.406287432884497</v>
          </cell>
          <cell r="T57">
            <v>3.3722214931896417</v>
          </cell>
        </row>
        <row r="58">
          <cell r="E58">
            <v>2.1842678915563241</v>
          </cell>
          <cell r="F58">
            <v>2.2675247996395314</v>
          </cell>
          <cell r="G58">
            <v>2.1514027119480517</v>
          </cell>
          <cell r="H58">
            <v>3.3987682284646752</v>
          </cell>
          <cell r="I58">
            <v>4.3109825267812809</v>
          </cell>
          <cell r="J58">
            <v>3.5538851778150402</v>
          </cell>
          <cell r="K58">
            <v>3.3079106086681875</v>
          </cell>
          <cell r="L58">
            <v>3.0906258275928735</v>
          </cell>
          <cell r="M58">
            <v>2.8271795634994632</v>
          </cell>
          <cell r="N58">
            <v>3.6272752270866562</v>
          </cell>
          <cell r="O58">
            <v>3.0059388586519304</v>
          </cell>
          <cell r="P58">
            <v>3.1634484296014307</v>
          </cell>
          <cell r="Q58">
            <v>3.6984243339803555</v>
          </cell>
          <cell r="R58">
            <v>3.6764651401865933</v>
          </cell>
          <cell r="S58">
            <v>4.1128237753689874</v>
          </cell>
          <cell r="T58">
            <v>4.0931605313654558</v>
          </cell>
        </row>
        <row r="59">
          <cell r="E59">
            <v>-9.6959297240850049</v>
          </cell>
          <cell r="F59">
            <v>-11.30134131348612</v>
          </cell>
          <cell r="G59">
            <v>-14.950344202267623</v>
          </cell>
          <cell r="H59">
            <v>-16.132206620664014</v>
          </cell>
          <cell r="I59">
            <v>-18.470625848299761</v>
          </cell>
          <cell r="J59">
            <v>-18.454774907563838</v>
          </cell>
          <cell r="K59">
            <v>-22.755755700365498</v>
          </cell>
          <cell r="L59">
            <v>-22.923710847676816</v>
          </cell>
          <cell r="M59">
            <v>-23.322291151357163</v>
          </cell>
          <cell r="N59">
            <v>-25.751521193377371</v>
          </cell>
          <cell r="O59">
            <v>-26.431379359162975</v>
          </cell>
          <cell r="P59">
            <v>-25.900466078420095</v>
          </cell>
          <cell r="Q59">
            <v>-27.204323002980821</v>
          </cell>
          <cell r="R59">
            <v>-27.242617663341377</v>
          </cell>
          <cell r="S59">
            <v>-26.543696774398725</v>
          </cell>
          <cell r="T59">
            <v>-27.714122006928477</v>
          </cell>
        </row>
        <row r="60">
          <cell r="E60">
            <v>-0.14458987692653835</v>
          </cell>
          <cell r="F60">
            <v>-0.91879806070634373</v>
          </cell>
          <cell r="G60">
            <v>-1.6801652167314245</v>
          </cell>
          <cell r="H60">
            <v>-2.1731785234528189</v>
          </cell>
          <cell r="I60">
            <v>-1.1210907256447058</v>
          </cell>
          <cell r="J60">
            <v>-0.57304230132295686</v>
          </cell>
          <cell r="K60">
            <v>-1.1284978770922152</v>
          </cell>
          <cell r="L60">
            <v>-0.48642064064510748</v>
          </cell>
          <cell r="M60">
            <v>-1.4966676846476261</v>
          </cell>
          <cell r="N60">
            <v>-2.4069585783818539</v>
          </cell>
          <cell r="O60">
            <v>-1.9559500478011174</v>
          </cell>
          <cell r="P60">
            <v>-1.1130683481852515</v>
          </cell>
          <cell r="Q60">
            <v>-1.3879122805475745</v>
          </cell>
          <cell r="R60">
            <v>0.1101121488491188</v>
          </cell>
          <cell r="S60">
            <v>-0.1806554333253203</v>
          </cell>
          <cell r="T60">
            <v>0.11360308313508938</v>
          </cell>
        </row>
        <row r="61">
          <cell r="E61">
            <v>3.8920427630523022</v>
          </cell>
          <cell r="F61">
            <v>5.0733483325129782</v>
          </cell>
          <cell r="G61">
            <v>5.2810481116868857</v>
          </cell>
          <cell r="H61">
            <v>5.1427606162242796</v>
          </cell>
          <cell r="I61">
            <v>4.7944047188235146</v>
          </cell>
          <cell r="J61">
            <v>5.9303310815703867</v>
          </cell>
          <cell r="K61">
            <v>6.3495596386716784</v>
          </cell>
          <cell r="L61">
            <v>6.2900992436909178</v>
          </cell>
          <cell r="M61">
            <v>6.3611671096434748</v>
          </cell>
          <cell r="N61">
            <v>6.6680957490155777</v>
          </cell>
          <cell r="O61">
            <v>5.3274533669327724</v>
          </cell>
          <cell r="P61">
            <v>5.1048725804121915</v>
          </cell>
          <cell r="Q61">
            <v>3.4514629232942866</v>
          </cell>
          <cell r="R61">
            <v>3.7440073387786725</v>
          </cell>
          <cell r="S61">
            <v>4.560765250572274</v>
          </cell>
          <cell r="T61">
            <v>4.3232284241267678</v>
          </cell>
        </row>
        <row r="62">
          <cell r="E62">
            <v>-3.7628426632480156</v>
          </cell>
          <cell r="F62">
            <v>-3.3362333851649595</v>
          </cell>
          <cell r="G62">
            <v>-2.1801749113134292</v>
          </cell>
          <cell r="H62">
            <v>-1.5781065546087447</v>
          </cell>
          <cell r="I62">
            <v>-1.67811306224948</v>
          </cell>
          <cell r="J62">
            <v>-2.0596683165280254</v>
          </cell>
          <cell r="K62">
            <v>-2.4300122867699443</v>
          </cell>
          <cell r="L62">
            <v>-2.1858206191361518</v>
          </cell>
          <cell r="M62">
            <v>-0.72555513520619996</v>
          </cell>
          <cell r="N62">
            <v>-1.856491782854846</v>
          </cell>
          <cell r="O62">
            <v>-2.8487167436342915</v>
          </cell>
          <cell r="P62">
            <v>-2.8483337726725892</v>
          </cell>
          <cell r="Q62">
            <v>-3.7416394749695669</v>
          </cell>
          <cell r="R62">
            <v>-4.3309839805145529</v>
          </cell>
          <cell r="S62">
            <v>-5.2775356184225615</v>
          </cell>
          <cell r="T62">
            <v>-5.6498862074818845</v>
          </cell>
        </row>
        <row r="63">
          <cell r="E63">
            <v>2.9986659901293891</v>
          </cell>
          <cell r="F63">
            <v>3.3680766209912036</v>
          </cell>
          <cell r="G63">
            <v>3.7178018415213572</v>
          </cell>
          <cell r="H63">
            <v>3.8352765571867806</v>
          </cell>
          <cell r="I63">
            <v>1.7794013467475693</v>
          </cell>
          <cell r="J63">
            <v>0.37343718418215133</v>
          </cell>
          <cell r="K63">
            <v>0.85301798763966019</v>
          </cell>
          <cell r="L63">
            <v>1.3323165139383804</v>
          </cell>
          <cell r="M63">
            <v>2.6162073357611391</v>
          </cell>
          <cell r="N63">
            <v>1.5933416124688833</v>
          </cell>
          <cell r="O63">
            <v>1.2897102924862622</v>
          </cell>
          <cell r="P63">
            <v>1.1700933869112049</v>
          </cell>
          <cell r="Q63">
            <v>1.6940737488110429</v>
          </cell>
          <cell r="R63">
            <v>1.5695204379159691</v>
          </cell>
          <cell r="S63">
            <v>-2.6312840272574078E-2</v>
          </cell>
          <cell r="T63">
            <v>-7.9445382586698088E-3</v>
          </cell>
        </row>
        <row r="64">
          <cell r="E64">
            <v>6.051152902749763</v>
          </cell>
          <cell r="F64">
            <v>6.526401739956043</v>
          </cell>
          <cell r="G64">
            <v>6.2812463928812008</v>
          </cell>
          <cell r="H64">
            <v>5.522304885256105</v>
          </cell>
          <cell r="I64">
            <v>5.3981150499842698</v>
          </cell>
          <cell r="J64">
            <v>4.9475098404002722</v>
          </cell>
          <cell r="K64">
            <v>6.2933922102061643</v>
          </cell>
          <cell r="L64">
            <v>6.1657051300370966</v>
          </cell>
          <cell r="M64">
            <v>5.9067481761253475</v>
          </cell>
          <cell r="N64">
            <v>5.8310209971349423</v>
          </cell>
          <cell r="O64">
            <v>5.7500345750686392</v>
          </cell>
          <cell r="P64">
            <v>5.294718497676044</v>
          </cell>
          <cell r="Q64">
            <v>5.4476000667047373</v>
          </cell>
          <cell r="R64">
            <v>5.2931365649963595</v>
          </cell>
          <cell r="S64">
            <v>5.8707563641413287</v>
          </cell>
          <cell r="T64">
            <v>6.0163873087569044</v>
          </cell>
        </row>
        <row r="65">
          <cell r="E65">
            <v>4.483835125933453</v>
          </cell>
          <cell r="F65">
            <v>4.4499692812902225</v>
          </cell>
          <cell r="G65">
            <v>3.4323519030786258</v>
          </cell>
          <cell r="H65">
            <v>3.0714383695653567</v>
          </cell>
          <cell r="I65">
            <v>2.8742882597169341</v>
          </cell>
          <cell r="J65">
            <v>2.6247911962166768</v>
          </cell>
          <cell r="K65">
            <v>2.3941353398790284</v>
          </cell>
          <cell r="L65">
            <v>2.4551890631846192</v>
          </cell>
          <cell r="M65">
            <v>3.0270456178123482</v>
          </cell>
          <cell r="N65">
            <v>3.4268954287268514</v>
          </cell>
          <cell r="O65">
            <v>3.2336007016698147</v>
          </cell>
          <cell r="P65">
            <v>2.9630491797291967</v>
          </cell>
          <cell r="Q65">
            <v>3.5023519913737715</v>
          </cell>
          <cell r="R65">
            <v>3.1898835018077278</v>
          </cell>
          <cell r="S65">
            <v>3.3762978076451446</v>
          </cell>
          <cell r="T65">
            <v>3.650122285909319</v>
          </cell>
        </row>
        <row r="66">
          <cell r="E66">
            <v>-15.52109073280883</v>
          </cell>
          <cell r="F66">
            <v>-14.198725133317524</v>
          </cell>
          <cell r="G66">
            <v>-14.01127186762163</v>
          </cell>
          <cell r="H66">
            <v>-13.540985034685569</v>
          </cell>
          <cell r="I66">
            <v>-13.358105135773002</v>
          </cell>
          <cell r="J66">
            <v>-13.245877884612732</v>
          </cell>
          <cell r="K66">
            <v>-13.12798116559506</v>
          </cell>
          <cell r="L66">
            <v>-12.834253470664216</v>
          </cell>
          <cell r="M66">
            <v>-12.017119980338315</v>
          </cell>
          <cell r="N66">
            <v>-13.302213338576962</v>
          </cell>
          <cell r="O66">
            <v>-12.583959406763817</v>
          </cell>
          <cell r="P66">
            <v>-12.651969240300716</v>
          </cell>
          <cell r="Q66">
            <v>-12.452395233790668</v>
          </cell>
          <cell r="R66">
            <v>-11.980131398433564</v>
          </cell>
          <cell r="S66">
            <v>-11.744095535360849</v>
          </cell>
          <cell r="T66">
            <v>-11.38651641175813</v>
          </cell>
        </row>
        <row r="67">
          <cell r="E67">
            <v>1.901305054310825</v>
          </cell>
          <cell r="F67">
            <v>2.0132513195413537</v>
          </cell>
          <cell r="G67">
            <v>2.2087206701995683</v>
          </cell>
          <cell r="H67">
            <v>2.825008146086013</v>
          </cell>
          <cell r="I67">
            <v>2.846834522591891</v>
          </cell>
          <cell r="J67">
            <v>3.7348904075818012</v>
          </cell>
          <cell r="K67">
            <v>4.8155911897610508</v>
          </cell>
          <cell r="L67">
            <v>5.1281911653814376</v>
          </cell>
          <cell r="M67">
            <v>5.2334530892583047</v>
          </cell>
          <cell r="N67">
            <v>4.5815020667696729</v>
          </cell>
          <cell r="O67">
            <v>3.20034977533534</v>
          </cell>
          <cell r="P67">
            <v>3.2123524906076852</v>
          </cell>
          <cell r="Q67">
            <v>3.5190649601096666</v>
          </cell>
          <cell r="R67">
            <v>3.719483729638533</v>
          </cell>
          <cell r="S67">
            <v>4.5469808933354443</v>
          </cell>
          <cell r="T67">
            <v>4.4912194747048133</v>
          </cell>
        </row>
        <row r="68">
          <cell r="E68">
            <v>9.0140681490208294</v>
          </cell>
          <cell r="F68">
            <v>8.6752795571602874</v>
          </cell>
          <cell r="G68">
            <v>8.145166451686336</v>
          </cell>
          <cell r="H68">
            <v>6.9558311387499074</v>
          </cell>
          <cell r="I68">
            <v>7.0158277063832344</v>
          </cell>
          <cell r="J68">
            <v>6.6801318332554374</v>
          </cell>
          <cell r="K68">
            <v>6.3731550961192909</v>
          </cell>
          <cell r="L68">
            <v>6.0586199665716762</v>
          </cell>
          <cell r="M68">
            <v>5.8080859880414195</v>
          </cell>
          <cell r="N68">
            <v>6.5218571679389896</v>
          </cell>
          <cell r="O68">
            <v>9.1568122369093174</v>
          </cell>
          <cell r="P68">
            <v>9.4859361490992882</v>
          </cell>
          <cell r="Q68">
            <v>8.7998479668782892</v>
          </cell>
          <cell r="R68">
            <v>7.3870521703860987</v>
          </cell>
          <cell r="S68">
            <v>7.0352561705926817</v>
          </cell>
          <cell r="T68">
            <v>6.7007606463078702</v>
          </cell>
        </row>
        <row r="69">
          <cell r="E69">
            <v>4.2700808839172737</v>
          </cell>
          <cell r="F69">
            <v>4.5513407041638203</v>
          </cell>
          <cell r="G69">
            <v>3.3411120171008122</v>
          </cell>
          <cell r="H69">
            <v>3.4481819818677195</v>
          </cell>
          <cell r="I69">
            <v>3.2505501665771561</v>
          </cell>
          <cell r="J69">
            <v>4.1066900260777004</v>
          </cell>
          <cell r="K69">
            <v>4.2184502094550282</v>
          </cell>
          <cell r="L69">
            <v>4.1506726028597996</v>
          </cell>
          <cell r="M69">
            <v>3.8959470103081202</v>
          </cell>
          <cell r="N69">
            <v>4.1841781201895714</v>
          </cell>
          <cell r="O69">
            <v>4.7823572709333462</v>
          </cell>
          <cell r="P69">
            <v>4.8289451091268489</v>
          </cell>
          <cell r="Q69">
            <v>4.6790140791553085</v>
          </cell>
          <cell r="R69">
            <v>3.3910152710287917</v>
          </cell>
          <cell r="S69">
            <v>3.635896562851741</v>
          </cell>
          <cell r="T69">
            <v>3.944599737220841</v>
          </cell>
        </row>
        <row r="70">
          <cell r="E70">
            <v>2.4493754383667081</v>
          </cell>
          <cell r="F70">
            <v>3.1373799196222336</v>
          </cell>
          <cell r="G70">
            <v>3.237871307622143</v>
          </cell>
          <cell r="H70">
            <v>3.3879844609131453</v>
          </cell>
          <cell r="I70">
            <v>4.4691196513822717</v>
          </cell>
          <cell r="J70">
            <v>4.7073043715268739</v>
          </cell>
          <cell r="K70">
            <v>3.8773692982906951</v>
          </cell>
          <cell r="L70">
            <v>4.0962171981576816</v>
          </cell>
          <cell r="M70">
            <v>3.5931990184176996</v>
          </cell>
          <cell r="N70">
            <v>3.5164343138421188</v>
          </cell>
          <cell r="O70">
            <v>3.8156944998485685</v>
          </cell>
          <cell r="P70">
            <v>4.7328284047248133</v>
          </cell>
          <cell r="Q70">
            <v>5.1055642968589865</v>
          </cell>
          <cell r="R70">
            <v>5.1000191189179347</v>
          </cell>
          <cell r="S70">
            <v>6.1173070866577604</v>
          </cell>
          <cell r="T70">
            <v>5.766892803499843</v>
          </cell>
        </row>
        <row r="71">
          <cell r="E71">
            <v>1.3601073818471292</v>
          </cell>
          <cell r="F71">
            <v>1.5135880526913184</v>
          </cell>
          <cell r="G71">
            <v>1.3905392680730841</v>
          </cell>
          <cell r="H71">
            <v>1.5570096473453674</v>
          </cell>
          <cell r="I71">
            <v>1.5412417528485918</v>
          </cell>
          <cell r="J71">
            <v>2.6636380886822906</v>
          </cell>
          <cell r="K71">
            <v>2.3291187589534417</v>
          </cell>
          <cell r="L71">
            <v>2.4822835735153745</v>
          </cell>
          <cell r="M71">
            <v>2.5596537319108421</v>
          </cell>
          <cell r="N71">
            <v>2.5321146331983186</v>
          </cell>
          <cell r="O71">
            <v>2.0568603446502323</v>
          </cell>
          <cell r="P71">
            <v>1.5842115932448309</v>
          </cell>
          <cell r="Q71">
            <v>1.0670643690348953</v>
          </cell>
          <cell r="R71">
            <v>0.84854570758865577</v>
          </cell>
          <cell r="S71">
            <v>0.61802349012103264</v>
          </cell>
          <cell r="T71">
            <v>0.41424531185585067</v>
          </cell>
        </row>
        <row r="72">
          <cell r="E72" t="e">
            <v>#N/A</v>
          </cell>
          <cell r="F72" t="e">
            <v>#N/A</v>
          </cell>
          <cell r="G72" t="e">
            <v>#N/A</v>
          </cell>
          <cell r="H72" t="e">
            <v>#N/A</v>
          </cell>
          <cell r="I72" t="e">
            <v>#N/A</v>
          </cell>
          <cell r="J72" t="e">
            <v>#N/A</v>
          </cell>
          <cell r="K72" t="e">
            <v>#N/A</v>
          </cell>
          <cell r="L72" t="e">
            <v>#N/A</v>
          </cell>
          <cell r="M72" t="e">
            <v>#N/A</v>
          </cell>
          <cell r="N72" t="e">
            <v>#N/A</v>
          </cell>
          <cell r="O72" t="e">
            <v>#N/A</v>
          </cell>
          <cell r="P72" t="e">
            <v>#N/A</v>
          </cell>
          <cell r="Q72" t="e">
            <v>#N/A</v>
          </cell>
          <cell r="R72" t="e">
            <v>#N/A</v>
          </cell>
          <cell r="S72" t="e">
            <v>#N/A</v>
          </cell>
          <cell r="T72" t="e">
            <v>#N/A</v>
          </cell>
        </row>
        <row r="73">
          <cell r="E73">
            <v>-2.1485904725992029</v>
          </cell>
          <cell r="F73">
            <v>-1.7573715542436688</v>
          </cell>
          <cell r="G73">
            <v>-1.2703462470440385</v>
          </cell>
          <cell r="H73">
            <v>-0.70994886318904804</v>
          </cell>
          <cell r="I73">
            <v>-0.30379057555384748</v>
          </cell>
          <cell r="J73">
            <v>1.0681621419692533E-3</v>
          </cell>
          <cell r="K73">
            <v>-0.15806940873047637</v>
          </cell>
          <cell r="L73">
            <v>-0.50422473053087913</v>
          </cell>
          <cell r="M73">
            <v>-1.4659255312156674</v>
          </cell>
          <cell r="N73">
            <v>-0.24109492076689776</v>
          </cell>
          <cell r="O73">
            <v>-0.36146080001921632</v>
          </cell>
          <cell r="P73">
            <v>0.75323328842601711</v>
          </cell>
          <cell r="Q73">
            <v>1.1840871055627815</v>
          </cell>
          <cell r="R73">
            <v>0.87660219785045967</v>
          </cell>
          <cell r="S73">
            <v>1.3025613043032109</v>
          </cell>
          <cell r="T73">
            <v>1.3379494528047715</v>
          </cell>
        </row>
        <row r="74">
          <cell r="E74">
            <v>0.80013202158853858</v>
          </cell>
          <cell r="F74">
            <v>0.12752732704639413</v>
          </cell>
          <cell r="G74">
            <v>1.6642195963365936</v>
          </cell>
          <cell r="H74">
            <v>1.3621527016267265</v>
          </cell>
          <cell r="I74">
            <v>9.7176169211358854E-2</v>
          </cell>
          <cell r="J74">
            <v>-0.37929484300802585</v>
          </cell>
          <cell r="K74">
            <v>-1.5779962649466484</v>
          </cell>
          <cell r="L74">
            <v>-0.92096488280488842</v>
          </cell>
          <cell r="M74">
            <v>-0.64313752897223964</v>
          </cell>
          <cell r="N74">
            <v>-0.51141403751612557</v>
          </cell>
          <cell r="O74">
            <v>-2.1159228841292972</v>
          </cell>
          <cell r="P74">
            <v>-2.8319408506149273</v>
          </cell>
          <cell r="Q74">
            <v>-3.4145000529967362</v>
          </cell>
          <cell r="R74">
            <v>-3.1188197308690562</v>
          </cell>
          <cell r="S74">
            <v>-1.9092519825535845</v>
          </cell>
          <cell r="T74">
            <v>-2.0262689930869513</v>
          </cell>
        </row>
        <row r="75">
          <cell r="E75">
            <v>-8.1537323832156048</v>
          </cell>
          <cell r="F75">
            <v>-9.3530142290714551</v>
          </cell>
          <cell r="G75">
            <v>-10.859431283192848</v>
          </cell>
          <cell r="H75">
            <v>-9.0365531595298378</v>
          </cell>
          <cell r="I75">
            <v>-7.4839423162819614</v>
          </cell>
          <cell r="J75">
            <v>-5.5053850066064882</v>
          </cell>
          <cell r="K75">
            <v>-4.2845018310689937</v>
          </cell>
          <cell r="L75">
            <v>-3.9440973579610485</v>
          </cell>
          <cell r="M75">
            <v>-3.3236838583645678</v>
          </cell>
          <cell r="N75">
            <v>-1.7523389610876947</v>
          </cell>
          <cell r="O75">
            <v>-1.7147462994564648</v>
          </cell>
          <cell r="P75">
            <v>-1.9126987327956186</v>
          </cell>
          <cell r="Q75">
            <v>-2.4299742073573043</v>
          </cell>
          <cell r="R75">
            <v>-2.8374095621695616</v>
          </cell>
          <cell r="S75">
            <v>-2.2930723439787215</v>
          </cell>
          <cell r="T75">
            <v>-1.2225955945305529</v>
          </cell>
        </row>
        <row r="76">
          <cell r="E76">
            <v>2.7949034621565616</v>
          </cell>
          <cell r="F76">
            <v>3.262058424593981</v>
          </cell>
          <cell r="G76">
            <v>2.5402364623389175</v>
          </cell>
          <cell r="H76">
            <v>2.4181415691106238</v>
          </cell>
          <cell r="I76">
            <v>1.348572752410135</v>
          </cell>
          <cell r="J76">
            <v>1.365233698331302</v>
          </cell>
          <cell r="K76">
            <v>1.4970957512607228</v>
          </cell>
          <cell r="L76">
            <v>0.19837473406321493</v>
          </cell>
          <cell r="M76">
            <v>0.9877785763001512</v>
          </cell>
          <cell r="N76">
            <v>1.375669816739105</v>
          </cell>
          <cell r="O76">
            <v>1.4042415632908671</v>
          </cell>
          <cell r="P76">
            <v>0.76504948288110342</v>
          </cell>
          <cell r="Q76">
            <v>-0.81887143025164733</v>
          </cell>
          <cell r="R76">
            <v>-1.2016696528053217</v>
          </cell>
          <cell r="S76">
            <v>-0.99887239398579197</v>
          </cell>
          <cell r="T76">
            <v>-1.136036075598156</v>
          </cell>
        </row>
        <row r="77">
          <cell r="E77" t="e">
            <v>#N/A</v>
          </cell>
          <cell r="F77" t="e">
            <v>#N/A</v>
          </cell>
          <cell r="G77" t="e">
            <v>#N/A</v>
          </cell>
          <cell r="H77" t="e">
            <v>#N/A</v>
          </cell>
          <cell r="I77" t="e">
            <v>#N/A</v>
          </cell>
          <cell r="J77" t="e">
            <v>#N/A</v>
          </cell>
          <cell r="K77" t="e">
            <v>#N/A</v>
          </cell>
          <cell r="L77" t="e">
            <v>#N/A</v>
          </cell>
          <cell r="M77" t="e">
            <v>#N/A</v>
          </cell>
          <cell r="N77" t="e">
            <v>#N/A</v>
          </cell>
          <cell r="O77" t="e">
            <v>#N/A</v>
          </cell>
          <cell r="P77" t="e">
            <v>#N/A</v>
          </cell>
          <cell r="Q77" t="e">
            <v>#N/A</v>
          </cell>
          <cell r="R77" t="e">
            <v>#N/A</v>
          </cell>
          <cell r="S77" t="e">
            <v>#N/A</v>
          </cell>
          <cell r="T77" t="e">
            <v>#N/A</v>
          </cell>
        </row>
        <row r="78">
          <cell r="E78">
            <v>-0.93948792559001504</v>
          </cell>
          <cell r="F78">
            <v>-0.98135232414770712</v>
          </cell>
          <cell r="G78">
            <v>-0.92258712125122599</v>
          </cell>
          <cell r="H78">
            <v>-0.10313869614561355</v>
          </cell>
          <cell r="I78">
            <v>-0.12192262039510382</v>
          </cell>
          <cell r="J78">
            <v>1.0952534677380328</v>
          </cell>
          <cell r="K78">
            <v>0.21794536234237682</v>
          </cell>
          <cell r="L78">
            <v>0.6237930667574787</v>
          </cell>
          <cell r="M78">
            <v>1.0632930446199396E-2</v>
          </cell>
          <cell r="N78">
            <v>0.80291965998163306</v>
          </cell>
          <cell r="O78">
            <v>1.1290132610120693</v>
          </cell>
          <cell r="P78">
            <v>1.9324294901850152</v>
          </cell>
          <cell r="Q78">
            <v>2.780679312860741</v>
          </cell>
          <cell r="R78">
            <v>2.5418174972661092</v>
          </cell>
          <cell r="S78">
            <v>3.0800913002277213</v>
          </cell>
          <cell r="T78">
            <v>3.0279643995742447</v>
          </cell>
        </row>
        <row r="79">
          <cell r="E79">
            <v>3.3284442232935163</v>
          </cell>
          <cell r="F79">
            <v>3.5267393444783153</v>
          </cell>
          <cell r="G79">
            <v>3.5127959274758638</v>
          </cell>
          <cell r="H79">
            <v>3.967381037655187</v>
          </cell>
          <cell r="I79">
            <v>5.0308018847957214</v>
          </cell>
          <cell r="J79">
            <v>5.0704663102021357</v>
          </cell>
          <cell r="K79">
            <v>5.1298384690077938</v>
          </cell>
          <cell r="L79">
            <v>5.1960810382654614</v>
          </cell>
          <cell r="M79">
            <v>5.5877088371327801</v>
          </cell>
          <cell r="N79">
            <v>5.9027762649674145</v>
          </cell>
          <cell r="O79">
            <v>5.9965200073726947</v>
          </cell>
          <cell r="P79">
            <v>4.8799512799302249</v>
          </cell>
          <cell r="Q79">
            <v>5.2445168962662052</v>
          </cell>
          <cell r="R79">
            <v>4.24869771782123</v>
          </cell>
          <cell r="S79">
            <v>4.5727645053032404</v>
          </cell>
          <cell r="T79">
            <v>4.4256126212984839</v>
          </cell>
        </row>
        <row r="80">
          <cell r="E80">
            <v>0.29890729221493473</v>
          </cell>
          <cell r="F80">
            <v>0.16421593167903836</v>
          </cell>
          <cell r="G80">
            <v>0.44546184572405423</v>
          </cell>
          <cell r="H80">
            <v>0.695536659573051</v>
          </cell>
          <cell r="I80">
            <v>1.6829565618263871</v>
          </cell>
          <cell r="J80">
            <v>2.2381738981417243</v>
          </cell>
          <cell r="K80">
            <v>2.0778333026004816</v>
          </cell>
          <cell r="L80">
            <v>2.4789383274531218</v>
          </cell>
          <cell r="M80">
            <v>3.0168271440774248</v>
          </cell>
          <cell r="N80">
            <v>3.6965759640560947</v>
          </cell>
          <cell r="O80">
            <v>3.5272008683746634</v>
          </cell>
          <cell r="P80">
            <v>3.6229561234823535</v>
          </cell>
          <cell r="Q80">
            <v>3.5070268351485083</v>
          </cell>
          <cell r="R80">
            <v>3.4759205296176106</v>
          </cell>
          <cell r="S80">
            <v>2.1904509543362138</v>
          </cell>
          <cell r="T80">
            <v>2.1620417752947674</v>
          </cell>
        </row>
        <row r="81">
          <cell r="E81">
            <v>-1.5170184208798858</v>
          </cell>
          <cell r="F81">
            <v>-1.2581147265855677</v>
          </cell>
          <cell r="G81">
            <v>-0.83507766155646124</v>
          </cell>
          <cell r="H81">
            <v>-0.81476426867384077</v>
          </cell>
          <cell r="I81">
            <v>-1.7074152458668621</v>
          </cell>
          <cell r="J81">
            <v>-1.2839502594548193</v>
          </cell>
          <cell r="K81">
            <v>-0.96324327133762466</v>
          </cell>
          <cell r="L81">
            <v>-0.95603747623546553</v>
          </cell>
          <cell r="M81">
            <v>-1.3299568312794747</v>
          </cell>
          <cell r="N81">
            <v>-0.86283486490397365</v>
          </cell>
          <cell r="O81">
            <v>-1.5727452977373346</v>
          </cell>
          <cell r="P81">
            <v>-1.476850167083299</v>
          </cell>
          <cell r="Q81">
            <v>-2.0669990996023415</v>
          </cell>
          <cell r="R81">
            <v>-1.8556216462988147</v>
          </cell>
          <cell r="S81">
            <v>-2.3213440766984661</v>
          </cell>
          <cell r="T81">
            <v>-2.4306860927152982</v>
          </cell>
        </row>
        <row r="82">
          <cell r="E82">
            <v>3.0870622111319719</v>
          </cell>
          <cell r="F82">
            <v>2.9553540455507132</v>
          </cell>
          <cell r="G82">
            <v>2.6613231371938397</v>
          </cell>
          <cell r="H82">
            <v>2.7180619897324476</v>
          </cell>
          <cell r="I82">
            <v>1.6576398674942538</v>
          </cell>
          <cell r="J82">
            <v>2.0681770391636789</v>
          </cell>
          <cell r="K82">
            <v>2.8569460882361568</v>
          </cell>
          <cell r="L82">
            <v>2.5625795884562095</v>
          </cell>
          <cell r="M82">
            <v>0.7750280235841629</v>
          </cell>
          <cell r="N82">
            <v>2.2113892457700146</v>
          </cell>
          <cell r="O82">
            <v>2.5529118469660403</v>
          </cell>
          <cell r="P82">
            <v>2.8831082363906191</v>
          </cell>
          <cell r="Q82">
            <v>3.507713732504115</v>
          </cell>
          <cell r="R82">
            <v>4.1264515978657244</v>
          </cell>
          <cell r="S82">
            <v>5.0035974975770827</v>
          </cell>
          <cell r="T82">
            <v>5.1367862933851214</v>
          </cell>
        </row>
        <row r="83">
          <cell r="E83">
            <v>-6.0813920763412597</v>
          </cell>
          <cell r="F83">
            <v>-6.6691953162444477</v>
          </cell>
          <cell r="G83">
            <v>-5.2838845337461464</v>
          </cell>
          <cell r="H83">
            <v>-4.1005916531269335</v>
          </cell>
          <cell r="I83">
            <v>-4.6869226135404816</v>
          </cell>
          <cell r="J83">
            <v>-5.1510871610804827</v>
          </cell>
          <cell r="K83">
            <v>-5.3322717385101086</v>
          </cell>
          <cell r="L83">
            <v>-4.7134353988752125</v>
          </cell>
          <cell r="M83">
            <v>-4.6684892197117662</v>
          </cell>
          <cell r="N83">
            <v>-4.5737773134011235</v>
          </cell>
          <cell r="O83">
            <v>-5.5634188062281353</v>
          </cell>
          <cell r="P83">
            <v>-5.864735112057005</v>
          </cell>
          <cell r="Q83">
            <v>-5.3166335758874084</v>
          </cell>
          <cell r="R83">
            <v>-5.0793656120273596</v>
          </cell>
          <cell r="S83">
            <v>-5.3812821893785312</v>
          </cell>
          <cell r="T83">
            <v>-5.6674515180856773</v>
          </cell>
        </row>
        <row r="84">
          <cell r="E84" t="e">
            <v>#N/A</v>
          </cell>
          <cell r="F84" t="e">
            <v>#N/A</v>
          </cell>
          <cell r="G84" t="e">
            <v>#N/A</v>
          </cell>
          <cell r="H84" t="e">
            <v>#N/A</v>
          </cell>
          <cell r="I84" t="e">
            <v>#N/A</v>
          </cell>
          <cell r="J84" t="e">
            <v>#N/A</v>
          </cell>
          <cell r="K84" t="e">
            <v>#N/A</v>
          </cell>
          <cell r="L84" t="e">
            <v>#N/A</v>
          </cell>
          <cell r="M84" t="e">
            <v>#N/A</v>
          </cell>
          <cell r="N84" t="e">
            <v>#N/A</v>
          </cell>
          <cell r="O84" t="e">
            <v>#N/A</v>
          </cell>
          <cell r="P84" t="e">
            <v>#N/A</v>
          </cell>
          <cell r="Q84" t="e">
            <v>#N/A</v>
          </cell>
          <cell r="R84" t="e">
            <v>#N/A</v>
          </cell>
          <cell r="S84" t="e">
            <v>#N/A</v>
          </cell>
          <cell r="T84" t="e">
            <v>#N/A</v>
          </cell>
        </row>
        <row r="85">
          <cell r="E85">
            <v>6.7168642885168595</v>
          </cell>
          <cell r="F85">
            <v>6.324838221119137</v>
          </cell>
          <cell r="G85">
            <v>6.1895595475596963</v>
          </cell>
          <cell r="H85">
            <v>6.0931002211165008</v>
          </cell>
          <cell r="I85">
            <v>6.0028425119053566</v>
          </cell>
          <cell r="J85">
            <v>7.1974265452833066</v>
          </cell>
          <cell r="K85">
            <v>6.9484522582396693</v>
          </cell>
          <cell r="L85">
            <v>6.5900129548281257</v>
          </cell>
          <cell r="M85">
            <v>6.6862030010550484</v>
          </cell>
          <cell r="N85">
            <v>6.8927004914079504</v>
          </cell>
          <cell r="O85">
            <v>7.2074790713284216</v>
          </cell>
          <cell r="P85">
            <v>6.2492704491382369</v>
          </cell>
          <cell r="Q85">
            <v>5.8700336254027548</v>
          </cell>
          <cell r="R85">
            <v>6.0941832811356846</v>
          </cell>
          <cell r="S85">
            <v>5.9148567070058959</v>
          </cell>
          <cell r="T85">
            <v>5.0519521231588698</v>
          </cell>
        </row>
        <row r="86">
          <cell r="E86">
            <v>-7.8472732327455219E-2</v>
          </cell>
          <cell r="F86">
            <v>0.27561991989801982</v>
          </cell>
          <cell r="G86">
            <v>-0.15652619414611024</v>
          </cell>
          <cell r="H86">
            <v>-0.81346345835959255</v>
          </cell>
          <cell r="I86">
            <v>-1.2400302781416173</v>
          </cell>
          <cell r="J86">
            <v>-1.0804287462456159</v>
          </cell>
          <cell r="K86">
            <v>-0.59022021128932067</v>
          </cell>
          <cell r="L86">
            <v>-1.816620270022824</v>
          </cell>
          <cell r="M86">
            <v>-2.1139335583410599</v>
          </cell>
          <cell r="N86">
            <v>-2.3113541003744302</v>
          </cell>
          <cell r="O86">
            <v>-1.6006948285254197</v>
          </cell>
          <cell r="P86">
            <v>-1.4895251098492963</v>
          </cell>
          <cell r="Q86">
            <v>-0.92266424792633472</v>
          </cell>
          <cell r="R86">
            <v>-1.0076173554992067</v>
          </cell>
          <cell r="S86">
            <v>-1.4812709501014467</v>
          </cell>
          <cell r="T86">
            <v>-1.2360674813202763</v>
          </cell>
        </row>
        <row r="87">
          <cell r="E87">
            <v>-0.49831925728875603</v>
          </cell>
          <cell r="F87">
            <v>0.27655672260772235</v>
          </cell>
          <cell r="G87">
            <v>0.69424891244634068</v>
          </cell>
          <cell r="H87">
            <v>0.99587196056732807</v>
          </cell>
          <cell r="I87">
            <v>1.4697443501033689</v>
          </cell>
          <cell r="J87">
            <v>1.6663452169976409</v>
          </cell>
          <cell r="K87">
            <v>1.7889711912709032</v>
          </cell>
          <cell r="L87">
            <v>1.4932823204219972</v>
          </cell>
          <cell r="M87">
            <v>1.3779775538134516</v>
          </cell>
          <cell r="N87">
            <v>1.4992955137864499</v>
          </cell>
          <cell r="O87">
            <v>0.60247206288647703</v>
          </cell>
          <cell r="P87">
            <v>1.0032625676111451</v>
          </cell>
          <cell r="Q87">
            <v>1.111815945417888</v>
          </cell>
          <cell r="R87">
            <v>0.73906473620000668</v>
          </cell>
          <cell r="S87">
            <v>1.3139112501730779</v>
          </cell>
          <cell r="T87">
            <v>1.1302929102704553</v>
          </cell>
        </row>
        <row r="88">
          <cell r="E88">
            <v>-0.80683278694521476</v>
          </cell>
          <cell r="F88">
            <v>-0.17642946820391359</v>
          </cell>
          <cell r="G88">
            <v>-0.63960536574681015</v>
          </cell>
          <cell r="H88">
            <v>-1.3635244431051134</v>
          </cell>
          <cell r="I88">
            <v>-0.98017706122247716</v>
          </cell>
          <cell r="J88">
            <v>-0.88712907172828892</v>
          </cell>
          <cell r="K88">
            <v>-1.666720011480912</v>
          </cell>
          <cell r="L88">
            <v>0.16184879152196174</v>
          </cell>
          <cell r="M88">
            <v>-0.76197801311203506</v>
          </cell>
          <cell r="N88">
            <v>0.45229674339520898</v>
          </cell>
          <cell r="O88">
            <v>0.4686893811728865</v>
          </cell>
          <cell r="P88">
            <v>0.52888267578244808</v>
          </cell>
          <cell r="Q88">
            <v>0.2785548973807721</v>
          </cell>
          <cell r="R88">
            <v>0.31782778526144995</v>
          </cell>
          <cell r="S88">
            <v>0.82173458381049613</v>
          </cell>
          <cell r="T88">
            <v>0.92362309957694322</v>
          </cell>
        </row>
        <row r="89">
          <cell r="E89">
            <v>-0.64873981955831539</v>
          </cell>
          <cell r="F89">
            <v>-0.5063365908619204</v>
          </cell>
          <cell r="G89">
            <v>-0.25572854410636126</v>
          </cell>
          <cell r="H89">
            <v>0.17479590809709578</v>
          </cell>
          <cell r="I89">
            <v>0.17874681291876016</v>
          </cell>
          <cell r="J89">
            <v>0.36285617601211584</v>
          </cell>
          <cell r="K89">
            <v>-0.43147660240875041</v>
          </cell>
          <cell r="L89">
            <v>-0.45544034795402411</v>
          </cell>
          <cell r="M89">
            <v>-0.69400483368528398</v>
          </cell>
          <cell r="N89">
            <v>-0.81515840282082763</v>
          </cell>
          <cell r="O89">
            <v>0.67542609544403831</v>
          </cell>
          <cell r="P89">
            <v>0.72596757997833095</v>
          </cell>
          <cell r="Q89">
            <v>0.60015132384381786</v>
          </cell>
          <cell r="R89">
            <v>0.76052263736109182</v>
          </cell>
          <cell r="S89">
            <v>1.1403877772059872</v>
          </cell>
          <cell r="T89">
            <v>1.1620163415319666</v>
          </cell>
        </row>
        <row r="90">
          <cell r="E90">
            <v>6.2717205163432652</v>
          </cell>
          <cell r="F90">
            <v>5.8934186429859352</v>
          </cell>
          <cell r="G90">
            <v>6.7641751238542795</v>
          </cell>
          <cell r="H90">
            <v>7.2504204332599826</v>
          </cell>
          <cell r="I90">
            <v>7.5718660823782997</v>
          </cell>
          <cell r="J90">
            <v>7.7438773921559445</v>
          </cell>
          <cell r="K90">
            <v>7.1325893344920104</v>
          </cell>
          <cell r="L90">
            <v>6.0993756149278227</v>
          </cell>
          <cell r="M90">
            <v>7.3993012916834076</v>
          </cell>
          <cell r="N90">
            <v>7.5654863322329504</v>
          </cell>
          <cell r="O90">
            <v>7.1089447129161556</v>
          </cell>
          <cell r="P90">
            <v>6.6366666669165397</v>
          </cell>
          <cell r="Q90">
            <v>6.6514968367097254</v>
          </cell>
          <cell r="R90">
            <v>7.3023874644995459</v>
          </cell>
          <cell r="S90">
            <v>5.9517142902314859</v>
          </cell>
          <cell r="T90">
            <v>6.3932493985206236</v>
          </cell>
        </row>
        <row r="91">
          <cell r="E91">
            <v>1.4448261408558096</v>
          </cell>
          <cell r="F91">
            <v>1.0839404590843742</v>
          </cell>
          <cell r="G91">
            <v>1.1222726474653015</v>
          </cell>
          <cell r="H91">
            <v>1.5161305979773161</v>
          </cell>
          <cell r="I91">
            <v>1.4255090506027912</v>
          </cell>
          <cell r="J91">
            <v>0.76536631835449498</v>
          </cell>
          <cell r="K91">
            <v>-1.2094074239044517E-2</v>
          </cell>
          <cell r="L91">
            <v>-0.46697849407586034</v>
          </cell>
          <cell r="M91">
            <v>-1.2305135093807493</v>
          </cell>
          <cell r="N91">
            <v>-1.7993561103755411</v>
          </cell>
          <cell r="O91">
            <v>1.0246904036562512</v>
          </cell>
          <cell r="P91">
            <v>0.38413497828193499</v>
          </cell>
          <cell r="Q91">
            <v>1.2715911606777723</v>
          </cell>
          <cell r="R91">
            <v>0.90049536854067469</v>
          </cell>
          <cell r="S91">
            <v>0.85889142624056092</v>
          </cell>
          <cell r="T91">
            <v>0.66774174113731988</v>
          </cell>
        </row>
        <row r="92">
          <cell r="E92">
            <v>-3.5867714163064406</v>
          </cell>
          <cell r="F92">
            <v>-2.8422583268648012</v>
          </cell>
          <cell r="G92">
            <v>-3.1146205944992147</v>
          </cell>
          <cell r="H92">
            <v>-2.8502691510861524</v>
          </cell>
          <cell r="I92">
            <v>-2.5462774919233766</v>
          </cell>
          <cell r="J92">
            <v>-2.9905764618514254</v>
          </cell>
          <cell r="K92">
            <v>-2.7943419335099478</v>
          </cell>
          <cell r="L92">
            <v>-2.0752388950719123</v>
          </cell>
          <cell r="M92">
            <v>-1.7724027103988007</v>
          </cell>
          <cell r="N92">
            <v>-1.3646768901453612</v>
          </cell>
          <cell r="O92">
            <v>-1.3408996561398112</v>
          </cell>
          <cell r="P92">
            <v>-0.98506700193479446</v>
          </cell>
          <cell r="Q92">
            <v>-1.297470527755749</v>
          </cell>
          <cell r="R92">
            <v>-1.390634668408552</v>
          </cell>
          <cell r="S92">
            <v>-1.8781456080701275</v>
          </cell>
          <cell r="T92">
            <v>-1.928647346258856</v>
          </cell>
        </row>
        <row r="93">
          <cell r="E93" t="e">
            <v>#N/A</v>
          </cell>
          <cell r="F93" t="e">
            <v>#N/A</v>
          </cell>
          <cell r="G93" t="e">
            <v>#N/A</v>
          </cell>
          <cell r="H93" t="e">
            <v>#N/A</v>
          </cell>
          <cell r="I93" t="e">
            <v>#N/A</v>
          </cell>
          <cell r="J93" t="e">
            <v>#N/A</v>
          </cell>
          <cell r="K93" t="e">
            <v>#N/A</v>
          </cell>
          <cell r="L93" t="e">
            <v>#N/A</v>
          </cell>
          <cell r="M93" t="e">
            <v>#N/A</v>
          </cell>
          <cell r="N93" t="e">
            <v>#N/A</v>
          </cell>
          <cell r="O93" t="e">
            <v>#N/A</v>
          </cell>
          <cell r="P93" t="e">
            <v>#N/A</v>
          </cell>
          <cell r="Q93" t="e">
            <v>#N/A</v>
          </cell>
          <cell r="R93" t="e">
            <v>#N/A</v>
          </cell>
          <cell r="S93" t="e">
            <v>#N/A</v>
          </cell>
          <cell r="T93" t="e">
            <v>#N/A</v>
          </cell>
        </row>
        <row r="94">
          <cell r="E94" t="e">
            <v>#N/A</v>
          </cell>
          <cell r="F94" t="e">
            <v>#N/A</v>
          </cell>
          <cell r="G94" t="e">
            <v>#N/A</v>
          </cell>
          <cell r="H94" t="e">
            <v>#N/A</v>
          </cell>
          <cell r="I94" t="e">
            <v>#N/A</v>
          </cell>
          <cell r="J94" t="e">
            <v>#N/A</v>
          </cell>
          <cell r="K94" t="e">
            <v>#N/A</v>
          </cell>
          <cell r="L94" t="e">
            <v>#N/A</v>
          </cell>
          <cell r="M94" t="e">
            <v>#N/A</v>
          </cell>
          <cell r="N94" t="e">
            <v>#N/A</v>
          </cell>
          <cell r="O94" t="e">
            <v>#N/A</v>
          </cell>
          <cell r="P94" t="e">
            <v>#N/A</v>
          </cell>
          <cell r="Q94" t="e">
            <v>#N/A</v>
          </cell>
          <cell r="R94" t="e">
            <v>#N/A</v>
          </cell>
          <cell r="S94" t="e">
            <v>#N/A</v>
          </cell>
          <cell r="T94" t="e">
            <v>#N/A</v>
          </cell>
        </row>
        <row r="95">
          <cell r="E95">
            <v>-1.4486169523610073</v>
          </cell>
          <cell r="F95">
            <v>-1.7743464682848611</v>
          </cell>
          <cell r="G95">
            <v>-0.76404945006910907</v>
          </cell>
          <cell r="H95">
            <v>-0.2690849517714895</v>
          </cell>
          <cell r="I95">
            <v>-0.60016481020068113</v>
          </cell>
          <cell r="J95">
            <v>-1.224095785771226</v>
          </cell>
          <cell r="K95">
            <v>-1.1473455467443472</v>
          </cell>
          <cell r="L95">
            <v>-1.3930921688966578</v>
          </cell>
          <cell r="M95">
            <v>-1.8109984126338929</v>
          </cell>
          <cell r="N95">
            <v>-1.1370513243685281</v>
          </cell>
          <cell r="O95">
            <v>-1.0382045227356258</v>
          </cell>
          <cell r="P95">
            <v>-1.8092932195256139</v>
          </cell>
          <cell r="Q95">
            <v>-1.2317995438052947</v>
          </cell>
          <cell r="R95">
            <v>-1.7805671417114866</v>
          </cell>
          <cell r="S95">
            <v>-1.3937676734158515</v>
          </cell>
          <cell r="T95">
            <v>-1.4379053101758501</v>
          </cell>
        </row>
        <row r="96">
          <cell r="E96">
            <v>-10.0326530412352</v>
          </cell>
          <cell r="F96">
            <v>-10.233797048592528</v>
          </cell>
          <cell r="G96">
            <v>-9.3577342672136439</v>
          </cell>
          <cell r="H96">
            <v>-8.3176305143449554</v>
          </cell>
          <cell r="I96">
            <v>-8.1261438819345813</v>
          </cell>
          <cell r="J96">
            <v>-8.9376952897962241</v>
          </cell>
          <cell r="K96">
            <v>-9.1966174367292268</v>
          </cell>
          <cell r="L96">
            <v>-8.7519478519150766</v>
          </cell>
          <cell r="M96">
            <v>-10.084634682300944</v>
          </cell>
          <cell r="N96">
            <v>-9.8836869297433623</v>
          </cell>
          <cell r="O96">
            <v>-9.6413502986972475</v>
          </cell>
          <cell r="P96">
            <v>-9.7111689116544824</v>
          </cell>
          <cell r="Q96">
            <v>-9.5938561114353718</v>
          </cell>
          <cell r="R96">
            <v>-10.121014689800447</v>
          </cell>
          <cell r="S96">
            <v>-10.578573401488228</v>
          </cell>
          <cell r="T96">
            <v>-11.185750151630614</v>
          </cell>
        </row>
        <row r="97">
          <cell r="E97">
            <v>12.00389876914592</v>
          </cell>
          <cell r="F97">
            <v>11.513377926609031</v>
          </cell>
          <cell r="G97">
            <v>10.767600496631268</v>
          </cell>
          <cell r="H97">
            <v>11.949104685903151</v>
          </cell>
          <cell r="I97">
            <v>11.343847002981398</v>
          </cell>
          <cell r="J97">
            <v>10.313226399103506</v>
          </cell>
          <cell r="K97">
            <v>9.7187778054266545</v>
          </cell>
          <cell r="L97">
            <v>10.645044573121154</v>
          </cell>
          <cell r="M97">
            <v>10.125860393315108</v>
          </cell>
          <cell r="N97">
            <v>9.4361884400919038</v>
          </cell>
          <cell r="O97">
            <v>10.644123839267905</v>
          </cell>
          <cell r="P97">
            <v>10.237103389156289</v>
          </cell>
          <cell r="Q97">
            <v>10.658815928855482</v>
          </cell>
          <cell r="R97">
            <v>11.982295327713686</v>
          </cell>
          <cell r="S97">
            <v>11.247585982394469</v>
          </cell>
          <cell r="T97">
            <v>11.05033879733692</v>
          </cell>
        </row>
        <row r="98">
          <cell r="E98">
            <v>-4.379329951572295</v>
          </cell>
          <cell r="F98">
            <v>-5.6884519279957004</v>
          </cell>
          <cell r="G98">
            <v>-5.9750871812617135</v>
          </cell>
          <cell r="H98">
            <v>-5.5963621702086641</v>
          </cell>
          <cell r="I98">
            <v>-7.1588247342164593</v>
          </cell>
          <cell r="J98">
            <v>-7.6128660264732275</v>
          </cell>
          <cell r="K98">
            <v>-6.4596412080049959</v>
          </cell>
          <cell r="L98">
            <v>-5.8608099538883707</v>
          </cell>
          <cell r="M98">
            <v>-6.7266837476443655</v>
          </cell>
          <cell r="N98">
            <v>-5.568576131337025</v>
          </cell>
          <cell r="O98">
            <v>-4.1935233379544457</v>
          </cell>
          <cell r="P98">
            <v>-4.0579317146130549</v>
          </cell>
          <cell r="Q98">
            <v>-3.7298177505064132</v>
          </cell>
          <cell r="R98">
            <v>-3.2608370750174274</v>
          </cell>
          <cell r="S98">
            <v>-3.0930033773560908</v>
          </cell>
          <cell r="T98">
            <v>-3.0792946879358283</v>
          </cell>
        </row>
        <row r="99">
          <cell r="E99">
            <v>2.7661594377841041</v>
          </cell>
          <cell r="F99">
            <v>4.9990060376862999</v>
          </cell>
          <cell r="G99">
            <v>5.6598618970463974</v>
          </cell>
          <cell r="H99">
            <v>6.4751542327628826</v>
          </cell>
          <cell r="I99">
            <v>6.5095620374176164</v>
          </cell>
          <cell r="J99">
            <v>6.9423331704776317</v>
          </cell>
          <cell r="K99">
            <v>6.76801643668324</v>
          </cell>
          <cell r="L99">
            <v>7.1762670875683341</v>
          </cell>
          <cell r="M99">
            <v>7.9975691339097352</v>
          </cell>
          <cell r="N99">
            <v>7.0734146730716674</v>
          </cell>
          <cell r="O99">
            <v>6.5954591029146457</v>
          </cell>
          <cell r="P99">
            <v>6.4569539044384783</v>
          </cell>
          <cell r="Q99">
            <v>5.3517531209729867</v>
          </cell>
          <cell r="R99">
            <v>4.0368661714966834</v>
          </cell>
          <cell r="S99">
            <v>5.4220339247388551</v>
          </cell>
          <cell r="T99">
            <v>5.2843753114671159</v>
          </cell>
        </row>
        <row r="100">
          <cell r="E100">
            <v>1.0992841891811196</v>
          </cell>
          <cell r="F100">
            <v>1.1993340439300937</v>
          </cell>
          <cell r="G100">
            <v>0.34124444501569684</v>
          </cell>
          <cell r="H100">
            <v>-3.6785785663013826E-3</v>
          </cell>
          <cell r="I100">
            <v>-0.50975505524737486</v>
          </cell>
          <cell r="J100">
            <v>0.86840382906370195</v>
          </cell>
          <cell r="K100">
            <v>-0.18138071455508964</v>
          </cell>
          <cell r="L100">
            <v>-0.73965671034672198</v>
          </cell>
          <cell r="M100">
            <v>-1.3486105014617138</v>
          </cell>
          <cell r="N100">
            <v>-1.9021548123504743</v>
          </cell>
          <cell r="O100">
            <v>-1.3349390514250743</v>
          </cell>
          <cell r="P100">
            <v>-1.630066654156721</v>
          </cell>
          <cell r="Q100">
            <v>-2.6546310213878854</v>
          </cell>
          <cell r="R100">
            <v>-3.7935711674170278</v>
          </cell>
          <cell r="S100">
            <v>-3.2376361803805338</v>
          </cell>
          <cell r="T100">
            <v>-2.7496230221999411</v>
          </cell>
        </row>
        <row r="101">
          <cell r="E101">
            <v>-0.55302859457391662</v>
          </cell>
          <cell r="F101">
            <v>-1.2889013076625133</v>
          </cell>
          <cell r="G101">
            <v>-0.94451666875329465</v>
          </cell>
          <cell r="H101">
            <v>-1.603638885761562</v>
          </cell>
          <cell r="I101">
            <v>-0.88904420767561021</v>
          </cell>
          <cell r="J101">
            <v>-0.35642737239197686</v>
          </cell>
          <cell r="K101">
            <v>-0.66333533906215791</v>
          </cell>
          <cell r="L101">
            <v>0.11033456015339027</v>
          </cell>
          <cell r="M101">
            <v>-0.69420731843396766</v>
          </cell>
          <cell r="N101">
            <v>0.32419862114836207</v>
          </cell>
          <cell r="O101">
            <v>0.52922332580821063</v>
          </cell>
          <cell r="P101">
            <v>-0.20923769926061198</v>
          </cell>
          <cell r="Q101">
            <v>-0.8738014949366999</v>
          </cell>
          <cell r="R101">
            <v>-1.5288154653327126</v>
          </cell>
          <cell r="S101">
            <v>-1.4106183280773763</v>
          </cell>
          <cell r="T101">
            <v>-1.8862761899778917</v>
          </cell>
        </row>
        <row r="102">
          <cell r="E102">
            <v>3.9646173860857488</v>
          </cell>
          <cell r="F102">
            <v>3.9345650687112297</v>
          </cell>
          <cell r="G102">
            <v>0.68451464125639916</v>
          </cell>
          <cell r="H102">
            <v>0.34869195772115802</v>
          </cell>
          <cell r="I102">
            <v>-0.32526056220006438</v>
          </cell>
          <cell r="J102">
            <v>-1.3542535182693811</v>
          </cell>
          <cell r="K102">
            <v>-0.39074036304823778</v>
          </cell>
          <cell r="L102">
            <v>-0.19879439763249707</v>
          </cell>
          <cell r="M102">
            <v>2.8241222918184263</v>
          </cell>
          <cell r="N102">
            <v>3.856149089383436</v>
          </cell>
          <cell r="O102">
            <v>4.9910569712723714</v>
          </cell>
          <cell r="P102">
            <v>5.7222489653374708</v>
          </cell>
          <cell r="Q102">
            <v>5.657822814146769</v>
          </cell>
          <cell r="R102">
            <v>5.0328750624598513</v>
          </cell>
          <cell r="S102">
            <v>5.4087347697336696</v>
          </cell>
          <cell r="T102">
            <v>4.6424171419119844</v>
          </cell>
        </row>
        <row r="103">
          <cell r="E103">
            <v>-13.963040373223073</v>
          </cell>
          <cell r="F103">
            <v>-14.876673407674019</v>
          </cell>
          <cell r="G103">
            <v>-14.137935910180147</v>
          </cell>
          <cell r="H103">
            <v>-13.310701223325907</v>
          </cell>
          <cell r="I103">
            <v>-13.612730624712199</v>
          </cell>
          <cell r="J103">
            <v>-13.828792479779317</v>
          </cell>
          <cell r="K103">
            <v>-13.832358788014574</v>
          </cell>
          <cell r="L103">
            <v>-13.831990930578328</v>
          </cell>
          <cell r="M103">
            <v>-13.523058362853533</v>
          </cell>
          <cell r="N103">
            <v>-14.48993646273999</v>
          </cell>
          <cell r="O103">
            <v>-14.019803779518945</v>
          </cell>
          <cell r="P103">
            <v>-12.90457532223607</v>
          </cell>
          <cell r="Q103">
            <v>-11.206746005962891</v>
          </cell>
          <cell r="R103">
            <v>-9.6528122606232145</v>
          </cell>
          <cell r="S103">
            <v>-11.072989279264334</v>
          </cell>
          <cell r="T103">
            <v>-11.060704030431282</v>
          </cell>
        </row>
        <row r="104">
          <cell r="E104" t="e">
            <v>#N/A</v>
          </cell>
          <cell r="F104" t="e">
            <v>#N/A</v>
          </cell>
          <cell r="G104" t="e">
            <v>#N/A</v>
          </cell>
          <cell r="H104" t="e">
            <v>#N/A</v>
          </cell>
          <cell r="I104" t="e">
            <v>#N/A</v>
          </cell>
          <cell r="J104" t="e">
            <v>#N/A</v>
          </cell>
          <cell r="K104" t="e">
            <v>#N/A</v>
          </cell>
          <cell r="L104" t="e">
            <v>#N/A</v>
          </cell>
          <cell r="M104" t="e">
            <v>#N/A</v>
          </cell>
          <cell r="N104" t="e">
            <v>#N/A</v>
          </cell>
          <cell r="O104" t="e">
            <v>#N/A</v>
          </cell>
          <cell r="P104" t="e">
            <v>#N/A</v>
          </cell>
          <cell r="Q104" t="e">
            <v>#N/A</v>
          </cell>
          <cell r="R104" t="e">
            <v>#N/A</v>
          </cell>
          <cell r="S104" t="e">
            <v>#N/A</v>
          </cell>
          <cell r="T104" t="e">
            <v>#N/A</v>
          </cell>
        </row>
        <row r="105">
          <cell r="E105">
            <v>2.0592171764567055</v>
          </cell>
          <cell r="F105">
            <v>3.6942149504655504</v>
          </cell>
          <cell r="G105">
            <v>4.3646360708076202</v>
          </cell>
          <cell r="H105">
            <v>4.7294202140420865</v>
          </cell>
          <cell r="I105">
            <v>5.1460817051982275</v>
          </cell>
          <cell r="J105">
            <v>5.7288480046780705</v>
          </cell>
          <cell r="K105">
            <v>5.974602380150003</v>
          </cell>
          <cell r="L105">
            <v>6.9136717562610812</v>
          </cell>
          <cell r="M105">
            <v>8.2539422216354978</v>
          </cell>
          <cell r="N105">
            <v>8.6526247302666661</v>
          </cell>
          <cell r="O105">
            <v>7.5996278973611879</v>
          </cell>
          <cell r="P105">
            <v>6.5314824262545983</v>
          </cell>
          <cell r="Q105">
            <v>5.6432300669342652</v>
          </cell>
          <cell r="R105">
            <v>4.9227975618371573</v>
          </cell>
          <cell r="S105">
            <v>5.3432600580565435</v>
          </cell>
          <cell r="T105">
            <v>4.9925926993076217</v>
          </cell>
        </row>
        <row r="106">
          <cell r="E106">
            <v>-2.6316501113086588</v>
          </cell>
          <cell r="F106">
            <v>-2.5918811243933106</v>
          </cell>
          <cell r="G106">
            <v>-2.8828798220802128</v>
          </cell>
          <cell r="H106">
            <v>-2.7743026110389337</v>
          </cell>
          <cell r="I106">
            <v>-2.3331270105882425</v>
          </cell>
          <cell r="J106">
            <v>-0.72285523553028952</v>
          </cell>
          <cell r="K106">
            <v>-1.2122893232264289</v>
          </cell>
          <cell r="L106">
            <v>-1.051260964891938</v>
          </cell>
          <cell r="M106">
            <v>-2.1161799321067036</v>
          </cell>
          <cell r="N106">
            <v>-2.3820354118583111</v>
          </cell>
          <cell r="O106">
            <v>-3.2081207334041864</v>
          </cell>
          <cell r="P106">
            <v>-3.0688957112565731</v>
          </cell>
          <cell r="Q106">
            <v>-3.8935040196482049</v>
          </cell>
          <cell r="R106">
            <v>-3.3777760799406877</v>
          </cell>
          <cell r="S106">
            <v>-3.9828061686295513</v>
          </cell>
          <cell r="T106">
            <v>-3.723138899611115</v>
          </cell>
        </row>
        <row r="107">
          <cell r="E107">
            <v>0.42113464265555223</v>
          </cell>
          <cell r="F107">
            <v>1.1139603468389225</v>
          </cell>
          <cell r="G107">
            <v>0.51383625022474178</v>
          </cell>
          <cell r="H107">
            <v>0.59393335521449586</v>
          </cell>
          <cell r="I107">
            <v>1.2377822235638902</v>
          </cell>
          <cell r="J107">
            <v>2.0955915220709898</v>
          </cell>
          <cell r="K107">
            <v>1.7183169841121284</v>
          </cell>
          <cell r="L107">
            <v>4.6317974663438974</v>
          </cell>
          <cell r="M107">
            <v>4.8956637820526581</v>
          </cell>
          <cell r="N107">
            <v>5.1225860975799264</v>
          </cell>
          <cell r="O107">
            <v>4.1347252569450177</v>
          </cell>
          <cell r="P107">
            <v>3.7638700843730533</v>
          </cell>
          <cell r="Q107">
            <v>4.5069518713823982</v>
          </cell>
          <cell r="R107">
            <v>3.6760640483665554</v>
          </cell>
          <cell r="S107">
            <v>3.4587813452103262</v>
          </cell>
          <cell r="T107">
            <v>3.3070557691344646</v>
          </cell>
        </row>
        <row r="108">
          <cell r="E108">
            <v>2.8900835211604061</v>
          </cell>
          <cell r="F108">
            <v>2.536771773932557</v>
          </cell>
          <cell r="G108">
            <v>3.0746538274018818</v>
          </cell>
          <cell r="H108">
            <v>3.0037529460854344</v>
          </cell>
          <cell r="I108">
            <v>3.9187034572277426</v>
          </cell>
          <cell r="J108">
            <v>3.9302446666761526</v>
          </cell>
          <cell r="K108">
            <v>3.7853054227454308</v>
          </cell>
          <cell r="L108">
            <v>2.6619829982620473</v>
          </cell>
          <cell r="M108">
            <v>3.1686899151903773</v>
          </cell>
          <cell r="N108">
            <v>4.1641787015963558</v>
          </cell>
          <cell r="O108">
            <v>4.9198562885515997</v>
          </cell>
          <cell r="P108">
            <v>4.5720036189811424</v>
          </cell>
          <cell r="Q108">
            <v>4.3741637565389624</v>
          </cell>
          <cell r="R108">
            <v>3.6542375709625503</v>
          </cell>
          <cell r="S108">
            <v>3.4534003544920395</v>
          </cell>
          <cell r="T108">
            <v>4.0027475560066748</v>
          </cell>
        </row>
        <row r="109">
          <cell r="E109">
            <v>2.4221808256560706</v>
          </cell>
          <cell r="F109">
            <v>0.78166569200824654</v>
          </cell>
          <cell r="G109">
            <v>0.72102820773203291</v>
          </cell>
          <cell r="H109">
            <v>1.6317989936298218</v>
          </cell>
          <cell r="I109">
            <v>0.20570214172347789</v>
          </cell>
          <cell r="J109">
            <v>-0.98005134085856582</v>
          </cell>
          <cell r="K109">
            <v>-0.55819853314638124</v>
          </cell>
          <cell r="L109">
            <v>-0.35704151676176821</v>
          </cell>
          <cell r="M109">
            <v>4.0578981522187973E-2</v>
          </cell>
          <cell r="N109">
            <v>-1.6271300204735439E-2</v>
          </cell>
          <cell r="O109">
            <v>0.46389447569688969</v>
          </cell>
          <cell r="P109">
            <v>0.39181014683818205</v>
          </cell>
          <cell r="Q109">
            <v>0.53252035012442889</v>
          </cell>
          <cell r="R109">
            <v>0.48900130460346247</v>
          </cell>
          <cell r="S109">
            <v>0.51786639038415672</v>
          </cell>
          <cell r="T109">
            <v>0.54593036029656616</v>
          </cell>
        </row>
        <row r="110">
          <cell r="E110" t="e">
            <v>#N/A</v>
          </cell>
          <cell r="F110" t="e">
            <v>#N/A</v>
          </cell>
          <cell r="G110" t="e">
            <v>#N/A</v>
          </cell>
          <cell r="H110" t="e">
            <v>#N/A</v>
          </cell>
          <cell r="I110" t="e">
            <v>#N/A</v>
          </cell>
          <cell r="J110" t="e">
            <v>#N/A</v>
          </cell>
          <cell r="K110" t="e">
            <v>#N/A</v>
          </cell>
          <cell r="L110" t="e">
            <v>#N/A</v>
          </cell>
          <cell r="M110" t="e">
            <v>#N/A</v>
          </cell>
          <cell r="N110" t="e">
            <v>#N/A</v>
          </cell>
          <cell r="O110" t="e">
            <v>#N/A</v>
          </cell>
          <cell r="P110" t="e">
            <v>#N/A</v>
          </cell>
          <cell r="Q110" t="e">
            <v>#N/A</v>
          </cell>
          <cell r="R110" t="e">
            <v>#N/A</v>
          </cell>
          <cell r="S110" t="e">
            <v>#N/A</v>
          </cell>
          <cell r="T110" t="e">
            <v>#N/A</v>
          </cell>
        </row>
        <row r="111">
          <cell r="E111">
            <v>3.6616808673202499</v>
          </cell>
          <cell r="F111">
            <v>3.5806550455338382</v>
          </cell>
          <cell r="G111">
            <v>3.1598816916324708</v>
          </cell>
          <cell r="H111">
            <v>2.620787211411411</v>
          </cell>
          <cell r="I111">
            <v>2.4418504011516973</v>
          </cell>
          <cell r="J111">
            <v>2.866858891670006</v>
          </cell>
          <cell r="K111">
            <v>2.3543825460496137</v>
          </cell>
          <cell r="L111">
            <v>2.3436954105229191</v>
          </cell>
          <cell r="M111">
            <v>2.0045992359975813</v>
          </cell>
          <cell r="N111">
            <v>2.7707231228753955</v>
          </cell>
          <cell r="O111">
            <v>1.3700164288322156</v>
          </cell>
          <cell r="P111">
            <v>0.77998596080211513</v>
          </cell>
          <cell r="Q111">
            <v>1.1861965838356667</v>
          </cell>
          <cell r="R111">
            <v>0.85794582136408337</v>
          </cell>
          <cell r="S111">
            <v>0.33164750358009343</v>
          </cell>
          <cell r="T111">
            <v>0.28914300927809933</v>
          </cell>
        </row>
        <row r="112">
          <cell r="E112">
            <v>-0.30995423380231557</v>
          </cell>
          <cell r="F112">
            <v>-0.61334323941842683</v>
          </cell>
          <cell r="G112">
            <v>-0.17873788694180348</v>
          </cell>
          <cell r="H112">
            <v>-0.46132170957953633</v>
          </cell>
          <cell r="I112">
            <v>-1.5949875711652481</v>
          </cell>
          <cell r="J112">
            <v>-1.091986553206155</v>
          </cell>
          <cell r="K112">
            <v>7.512137353558046E-3</v>
          </cell>
          <cell r="L112">
            <v>-0.29773230140503415</v>
          </cell>
          <cell r="M112">
            <v>-0.12678372823361883</v>
          </cell>
          <cell r="N112">
            <v>1.5698178447424453</v>
          </cell>
          <cell r="O112">
            <v>0.35982523020578583</v>
          </cell>
          <cell r="P112">
            <v>0.7373461933339911</v>
          </cell>
          <cell r="Q112">
            <v>0.23261085249657754</v>
          </cell>
          <cell r="R112">
            <v>-4.0340989199961541E-2</v>
          </cell>
          <cell r="S112">
            <v>0.3527453589111218</v>
          </cell>
          <cell r="T112">
            <v>0.44963377296097917</v>
          </cell>
        </row>
        <row r="113">
          <cell r="E113" t="e">
            <v>#N/A</v>
          </cell>
          <cell r="F113" t="e">
            <v>#N/A</v>
          </cell>
          <cell r="G113" t="e">
            <v>#N/A</v>
          </cell>
          <cell r="H113" t="e">
            <v>#N/A</v>
          </cell>
          <cell r="I113" t="e">
            <v>#N/A</v>
          </cell>
          <cell r="J113" t="e">
            <v>#N/A</v>
          </cell>
          <cell r="K113" t="e">
            <v>#N/A</v>
          </cell>
          <cell r="L113" t="e">
            <v>#N/A</v>
          </cell>
          <cell r="M113" t="e">
            <v>#N/A</v>
          </cell>
          <cell r="N113" t="e">
            <v>#N/A</v>
          </cell>
          <cell r="O113" t="e">
            <v>#N/A</v>
          </cell>
          <cell r="P113" t="e">
            <v>#N/A</v>
          </cell>
          <cell r="Q113" t="e">
            <v>#N/A</v>
          </cell>
          <cell r="R113" t="e">
            <v>#N/A</v>
          </cell>
          <cell r="S113" t="e">
            <v>#N/A</v>
          </cell>
          <cell r="T113" t="e">
            <v>#N/A</v>
          </cell>
        </row>
        <row r="114">
          <cell r="E114">
            <v>-6.8978041050952612</v>
          </cell>
          <cell r="F114">
            <v>-6.5794196882516047</v>
          </cell>
          <cell r="G114">
            <v>-6.8414325752646334</v>
          </cell>
          <cell r="H114">
            <v>-7.1733449900441144</v>
          </cell>
          <cell r="I114">
            <v>-6.2460630085670275</v>
          </cell>
          <cell r="J114">
            <v>-5.3624990121816154</v>
          </cell>
          <cell r="K114">
            <v>-4.3044272143520388</v>
          </cell>
          <cell r="L114">
            <v>-2.3216328654496294</v>
          </cell>
          <cell r="M114">
            <v>-2.0745764608928212</v>
          </cell>
          <cell r="N114">
            <v>-2.3727689372696261</v>
          </cell>
          <cell r="O114">
            <v>-3.9233107317572546</v>
          </cell>
          <cell r="P114">
            <v>-4.7735120242305769</v>
          </cell>
          <cell r="Q114">
            <v>-3.4249064155059585</v>
          </cell>
          <cell r="R114">
            <v>-4.8413074529837559</v>
          </cell>
          <cell r="S114">
            <v>-5.006111059780558</v>
          </cell>
          <cell r="T114">
            <v>-5.0844205517343752</v>
          </cell>
        </row>
        <row r="115">
          <cell r="E115">
            <v>5.9181520187821803</v>
          </cell>
          <cell r="F115">
            <v>5.6665201932012792</v>
          </cell>
          <cell r="G115">
            <v>5.5387174212495154</v>
          </cell>
          <cell r="H115">
            <v>5.4929278652361617</v>
          </cell>
          <cell r="I115">
            <v>4.8674884069669773</v>
          </cell>
          <cell r="J115">
            <v>3.9825770781322518</v>
          </cell>
          <cell r="K115">
            <v>4.4911904675306431</v>
          </cell>
          <cell r="L115">
            <v>3.7819199836430215</v>
          </cell>
          <cell r="M115">
            <v>3.9021654066060449</v>
          </cell>
          <cell r="N115">
            <v>4.1560203841832788</v>
          </cell>
          <cell r="O115">
            <v>4.6338594399175435</v>
          </cell>
          <cell r="P115">
            <v>5.1956499596578851</v>
          </cell>
          <cell r="Q115">
            <v>5.7466274149334282</v>
          </cell>
          <cell r="R115">
            <v>6.8446131226702249</v>
          </cell>
          <cell r="S115">
            <v>5.752727111311529</v>
          </cell>
          <cell r="T115">
            <v>4.5604395961380391</v>
          </cell>
        </row>
        <row r="116">
          <cell r="E116">
            <v>-4.4003483079463237</v>
          </cell>
          <cell r="F116">
            <v>-5.3411239094525058</v>
          </cell>
          <cell r="G116">
            <v>-5.2866625289400559</v>
          </cell>
          <cell r="H116">
            <v>-5.1589598550036158</v>
          </cell>
          <cell r="I116">
            <v>-5.0229777656091841</v>
          </cell>
          <cell r="J116">
            <v>-4.4852140198802743</v>
          </cell>
          <cell r="K116">
            <v>-3.523512219329362</v>
          </cell>
          <cell r="L116">
            <v>-2.6760593300487159</v>
          </cell>
          <cell r="M116">
            <v>-2.4408714688654101</v>
          </cell>
          <cell r="N116">
            <v>-2.2063780670319488</v>
          </cell>
          <cell r="O116">
            <v>-2.9503212053861745</v>
          </cell>
          <cell r="P116">
            <v>-2.7866768476527568</v>
          </cell>
          <cell r="Q116">
            <v>-2.4840488506158493</v>
          </cell>
          <cell r="R116">
            <v>-2.8189495629548986</v>
          </cell>
          <cell r="S116">
            <v>-1.2528252747481901</v>
          </cell>
          <cell r="T116">
            <v>-1.1305865589180399</v>
          </cell>
        </row>
        <row r="117">
          <cell r="E117" t="e">
            <v>#N/A</v>
          </cell>
          <cell r="F117" t="e">
            <v>#N/A</v>
          </cell>
          <cell r="G117" t="e">
            <v>#N/A</v>
          </cell>
          <cell r="H117" t="e">
            <v>#N/A</v>
          </cell>
          <cell r="I117" t="e">
            <v>#N/A</v>
          </cell>
          <cell r="J117" t="e">
            <v>#N/A</v>
          </cell>
          <cell r="K117" t="e">
            <v>#N/A</v>
          </cell>
          <cell r="L117" t="e">
            <v>#N/A</v>
          </cell>
          <cell r="M117" t="e">
            <v>#N/A</v>
          </cell>
          <cell r="N117" t="e">
            <v>#N/A</v>
          </cell>
          <cell r="O117" t="e">
            <v>#N/A</v>
          </cell>
          <cell r="P117" t="e">
            <v>#N/A</v>
          </cell>
          <cell r="Q117" t="e">
            <v>#N/A</v>
          </cell>
          <cell r="R117" t="e">
            <v>#N/A</v>
          </cell>
          <cell r="S117" t="e">
            <v>#N/A</v>
          </cell>
          <cell r="T117" t="e">
            <v>#N/A</v>
          </cell>
        </row>
        <row r="118">
          <cell r="E118">
            <v>10.232245439594848</v>
          </cell>
          <cell r="F118">
            <v>10.745721374443534</v>
          </cell>
          <cell r="G118">
            <v>11.671086647401772</v>
          </cell>
          <cell r="H118">
            <v>13.061027225448001</v>
          </cell>
          <cell r="I118">
            <v>13.815508742506637</v>
          </cell>
          <cell r="J118">
            <v>11.54684160828765</v>
          </cell>
          <cell r="K118">
            <v>10.251513945155587</v>
          </cell>
          <cell r="L118">
            <v>10.771001232595097</v>
          </cell>
          <cell r="M118">
            <v>9.6026476293650731</v>
          </cell>
          <cell r="N118">
            <v>9.0643425978469381</v>
          </cell>
          <cell r="O118">
            <v>9.5701579334926166</v>
          </cell>
          <cell r="P118">
            <v>9.5680003693765698</v>
          </cell>
          <cell r="Q118">
            <v>9.8934205808008215</v>
          </cell>
          <cell r="R118">
            <v>8.8291879943145588</v>
          </cell>
          <cell r="S118">
            <v>8.0172937070509391</v>
          </cell>
          <cell r="T118">
            <v>7.8179383459622755</v>
          </cell>
        </row>
        <row r="119">
          <cell r="E119" t="e">
            <v>#N/A</v>
          </cell>
          <cell r="F119" t="e">
            <v>#N/A</v>
          </cell>
          <cell r="G119" t="e">
            <v>#N/A</v>
          </cell>
          <cell r="H119" t="e">
            <v>#N/A</v>
          </cell>
          <cell r="I119" t="e">
            <v>#N/A</v>
          </cell>
          <cell r="J119" t="e">
            <v>#N/A</v>
          </cell>
          <cell r="K119" t="e">
            <v>#N/A</v>
          </cell>
          <cell r="L119" t="e">
            <v>#N/A</v>
          </cell>
          <cell r="M119" t="e">
            <v>#N/A</v>
          </cell>
          <cell r="N119" t="e">
            <v>#N/A</v>
          </cell>
          <cell r="O119" t="e">
            <v>#N/A</v>
          </cell>
          <cell r="P119" t="e">
            <v>#N/A</v>
          </cell>
          <cell r="Q119" t="e">
            <v>#N/A</v>
          </cell>
          <cell r="R119" t="e">
            <v>#N/A</v>
          </cell>
          <cell r="S119" t="e">
            <v>#N/A</v>
          </cell>
          <cell r="T119" t="e">
            <v>#N/A</v>
          </cell>
        </row>
        <row r="120">
          <cell r="E120">
            <v>3.7683981819076209</v>
          </cell>
          <cell r="F120">
            <v>3.833359087239927</v>
          </cell>
          <cell r="G120">
            <v>2.4152237283026636</v>
          </cell>
          <cell r="H120">
            <v>2.175358066935793</v>
          </cell>
          <cell r="I120">
            <v>2.0238641994328574</v>
          </cell>
          <cell r="J120">
            <v>1.2642361694751472</v>
          </cell>
          <cell r="K120">
            <v>1.7274579388820541</v>
          </cell>
          <cell r="L120">
            <v>2.0696589561027992</v>
          </cell>
          <cell r="M120">
            <v>1.867640650719629</v>
          </cell>
          <cell r="N120">
            <v>2.7690358083372359</v>
          </cell>
          <cell r="O120">
            <v>3.9867597243830346</v>
          </cell>
          <cell r="P120">
            <v>4.6508825048686759</v>
          </cell>
          <cell r="Q120">
            <v>5.7291503268415909</v>
          </cell>
          <cell r="R120">
            <v>4.8662177610420798</v>
          </cell>
          <cell r="S120">
            <v>6.1749911809107232</v>
          </cell>
          <cell r="T120">
            <v>6.176136026674186</v>
          </cell>
        </row>
        <row r="121">
          <cell r="E121">
            <v>2.7408746564891615</v>
          </cell>
          <cell r="F121">
            <v>3.6437222072500575</v>
          </cell>
          <cell r="G121">
            <v>5.1199685716156722</v>
          </cell>
          <cell r="H121">
            <v>4.9623475110837703</v>
          </cell>
          <cell r="I121">
            <v>5.3545305106582219</v>
          </cell>
          <cell r="J121">
            <v>4.2919966870344552</v>
          </cell>
          <cell r="K121">
            <v>5.4506803841133333</v>
          </cell>
          <cell r="L121">
            <v>6.1711004596697663</v>
          </cell>
          <cell r="M121">
            <v>5.8944460339497056</v>
          </cell>
          <cell r="N121">
            <v>4.9127353078587177</v>
          </cell>
          <cell r="O121">
            <v>6.4281852212463875</v>
          </cell>
          <cell r="P121">
            <v>5.633626671006752</v>
          </cell>
          <cell r="Q121">
            <v>5.5768384451146815</v>
          </cell>
          <cell r="R121">
            <v>5.5640826190337762</v>
          </cell>
          <cell r="S121">
            <v>5.2244432624946526</v>
          </cell>
          <cell r="T121">
            <v>4.935628561183087</v>
          </cell>
        </row>
        <row r="122">
          <cell r="E122" t="e">
            <v>#N/A</v>
          </cell>
          <cell r="F122" t="e">
            <v>#N/A</v>
          </cell>
          <cell r="G122" t="e">
            <v>#N/A</v>
          </cell>
          <cell r="H122" t="e">
            <v>#N/A</v>
          </cell>
          <cell r="I122" t="e">
            <v>#N/A</v>
          </cell>
          <cell r="J122" t="e">
            <v>#N/A</v>
          </cell>
          <cell r="K122" t="e">
            <v>#N/A</v>
          </cell>
          <cell r="L122" t="e">
            <v>#N/A</v>
          </cell>
          <cell r="M122" t="e">
            <v>#N/A</v>
          </cell>
          <cell r="N122" t="e">
            <v>#N/A</v>
          </cell>
          <cell r="O122" t="e">
            <v>#N/A</v>
          </cell>
          <cell r="P122" t="e">
            <v>#N/A</v>
          </cell>
          <cell r="Q122" t="e">
            <v>#N/A</v>
          </cell>
          <cell r="R122" t="e">
            <v>#N/A</v>
          </cell>
          <cell r="S122" t="e">
            <v>#N/A</v>
          </cell>
          <cell r="T122" t="e">
            <v>#N/A</v>
          </cell>
        </row>
        <row r="123">
          <cell r="E123">
            <v>0.62816119394486947</v>
          </cell>
          <cell r="F123">
            <v>0.43229216720224883</v>
          </cell>
          <cell r="G123">
            <v>0.89707864911292745</v>
          </cell>
          <cell r="H123">
            <v>1.2405042512011946</v>
          </cell>
          <cell r="I123">
            <v>1.0717748204295958</v>
          </cell>
          <cell r="J123">
            <v>0.55478904445593713</v>
          </cell>
          <cell r="K123">
            <v>-0.7258731682445756</v>
          </cell>
          <cell r="L123">
            <v>-1.2036313668636396</v>
          </cell>
          <cell r="M123">
            <v>-1.386998084306164</v>
          </cell>
          <cell r="N123">
            <v>-1.9558232861867992</v>
          </cell>
          <cell r="O123">
            <v>-2.4205897933986336</v>
          </cell>
          <cell r="P123">
            <v>-1.0853659047894482</v>
          </cell>
          <cell r="Q123">
            <v>-1.9224656030577592</v>
          </cell>
          <cell r="R123">
            <v>-1.524850846448274</v>
          </cell>
          <cell r="S123">
            <v>-1.1820231801754773</v>
          </cell>
          <cell r="T123">
            <v>-1.0510540257644649</v>
          </cell>
        </row>
        <row r="124">
          <cell r="E124">
            <v>0.50813275423825388</v>
          </cell>
          <cell r="F124">
            <v>0.15693191478782609</v>
          </cell>
          <cell r="G124">
            <v>-3.8037568644234909E-2</v>
          </cell>
          <cell r="H124">
            <v>1.3308373867806154</v>
          </cell>
          <cell r="I124">
            <v>2.1834852534138847</v>
          </cell>
          <cell r="J124">
            <v>3.3772496054379175</v>
          </cell>
          <cell r="K124">
            <v>3.2262715948390479</v>
          </cell>
          <cell r="L124">
            <v>3.1143541002949391</v>
          </cell>
          <cell r="M124">
            <v>2.2760998980822649</v>
          </cell>
          <cell r="N124">
            <v>1.7110919983441946</v>
          </cell>
          <cell r="O124">
            <v>1.1001002408705816</v>
          </cell>
          <cell r="P124">
            <v>1.4580226463474588</v>
          </cell>
          <cell r="Q124">
            <v>1.7729573550659552</v>
          </cell>
          <cell r="R124">
            <v>1.392465982491899</v>
          </cell>
          <cell r="S124">
            <v>2.0095844278476775</v>
          </cell>
          <cell r="T124">
            <v>1.6647091328431856</v>
          </cell>
        </row>
        <row r="125">
          <cell r="E125">
            <v>-2.332965708063881</v>
          </cell>
          <cell r="F125">
            <v>-2.2141263061635783</v>
          </cell>
          <cell r="G125">
            <v>-1.9960586707914345</v>
          </cell>
          <cell r="H125">
            <v>-1.7242877935741134</v>
          </cell>
          <cell r="I125">
            <v>-1.4568273316026321</v>
          </cell>
          <cell r="J125">
            <v>-1.6004625307825009</v>
          </cell>
          <cell r="K125">
            <v>-1.4604591569047329</v>
          </cell>
          <cell r="L125">
            <v>-1.8883921443055627</v>
          </cell>
          <cell r="M125">
            <v>-2.3184183043573725</v>
          </cell>
          <cell r="N125">
            <v>-2.8470848588040312</v>
          </cell>
          <cell r="O125">
            <v>-2.934311727692851</v>
          </cell>
          <cell r="P125">
            <v>-3.0861390579060668</v>
          </cell>
          <cell r="Q125">
            <v>-4.0143535474471861</v>
          </cell>
          <cell r="R125">
            <v>-4.8335786098987441</v>
          </cell>
          <cell r="S125">
            <v>-5.3589751837023982</v>
          </cell>
          <cell r="T125">
            <v>-5.5320074771398993</v>
          </cell>
        </row>
        <row r="126">
          <cell r="E126">
            <v>-4.6285588385027694</v>
          </cell>
          <cell r="F126">
            <v>-4.6186264055325665</v>
          </cell>
          <cell r="G126">
            <v>-3.8271714567744795</v>
          </cell>
          <cell r="H126">
            <v>-3.8718233047066875</v>
          </cell>
          <cell r="I126">
            <v>-4.4170298015652847</v>
          </cell>
          <cell r="J126">
            <v>-5.5079595707336182</v>
          </cell>
          <cell r="K126">
            <v>-5.3962765513777882</v>
          </cell>
          <cell r="L126">
            <v>-4.7599841775223481</v>
          </cell>
          <cell r="M126">
            <v>-5.6109758574972872</v>
          </cell>
          <cell r="N126">
            <v>-6.208418947371463</v>
          </cell>
          <cell r="O126">
            <v>-5.9515428826081944</v>
          </cell>
          <cell r="P126">
            <v>-4.9296958673926525</v>
          </cell>
          <cell r="Q126">
            <v>-4.8140511870470135</v>
          </cell>
          <cell r="R126">
            <v>-3.8710834222024602</v>
          </cell>
          <cell r="S126">
            <v>-4.3434774759573216</v>
          </cell>
          <cell r="T126">
            <v>-4.1789158100065649</v>
          </cell>
        </row>
        <row r="127">
          <cell r="E127" t="e">
            <v>#N/A</v>
          </cell>
          <cell r="F127" t="e">
            <v>#N/A</v>
          </cell>
          <cell r="G127" t="e">
            <v>#N/A</v>
          </cell>
          <cell r="H127" t="e">
            <v>#N/A</v>
          </cell>
          <cell r="I127" t="e">
            <v>#N/A</v>
          </cell>
          <cell r="J127" t="e">
            <v>#N/A</v>
          </cell>
          <cell r="K127" t="e">
            <v>#N/A</v>
          </cell>
          <cell r="L127" t="e">
            <v>#N/A</v>
          </cell>
          <cell r="M127" t="e">
            <v>#N/A</v>
          </cell>
          <cell r="N127" t="e">
            <v>#N/A</v>
          </cell>
          <cell r="O127" t="e">
            <v>#N/A</v>
          </cell>
          <cell r="P127" t="e">
            <v>#N/A</v>
          </cell>
          <cell r="Q127" t="e">
            <v>#N/A</v>
          </cell>
          <cell r="R127" t="e">
            <v>#N/A</v>
          </cell>
          <cell r="S127" t="e">
            <v>#N/A</v>
          </cell>
          <cell r="T127" t="e">
            <v>#N/A</v>
          </cell>
        </row>
        <row r="128">
          <cell r="E128">
            <v>2.5215407429178001</v>
          </cell>
          <cell r="F128">
            <v>3.0679506820817224</v>
          </cell>
          <cell r="G128">
            <v>3.2470384457699453</v>
          </cell>
          <cell r="H128">
            <v>3.2669661434214561</v>
          </cell>
          <cell r="I128">
            <v>2.5285988596677527</v>
          </cell>
          <cell r="J128">
            <v>3.0787395074168913</v>
          </cell>
          <cell r="K128">
            <v>2.8229405766405264</v>
          </cell>
          <cell r="L128">
            <v>2.2836823461527729</v>
          </cell>
          <cell r="M128">
            <v>2.3435788632430601</v>
          </cell>
          <cell r="N128">
            <v>1.6609786672392204</v>
          </cell>
          <cell r="O128">
            <v>1.1281060357913333</v>
          </cell>
          <cell r="P128">
            <v>1.699802359354706</v>
          </cell>
          <cell r="Q128">
            <v>1.8539007769263307</v>
          </cell>
          <cell r="R128">
            <v>1.5779962308237714</v>
          </cell>
          <cell r="S128">
            <v>1.2154381454926764</v>
          </cell>
          <cell r="T128">
            <v>0.69326626619064768</v>
          </cell>
        </row>
        <row r="129">
          <cell r="E129">
            <v>3.1360150949596459</v>
          </cell>
          <cell r="F129">
            <v>3.1162392523291942</v>
          </cell>
          <cell r="G129">
            <v>2.4574775559785564</v>
          </cell>
          <cell r="H129">
            <v>2.6085254218407101</v>
          </cell>
          <cell r="I129">
            <v>2.6726335133302115</v>
          </cell>
          <cell r="J129">
            <v>3.7998392387655286</v>
          </cell>
          <cell r="K129">
            <v>3.6695052268484147</v>
          </cell>
          <cell r="L129">
            <v>3.4573906958569012</v>
          </cell>
          <cell r="M129">
            <v>3.3763838716090504</v>
          </cell>
          <cell r="N129">
            <v>3.5735128415215058</v>
          </cell>
          <cell r="O129">
            <v>3.8928108877975376</v>
          </cell>
          <cell r="P129">
            <v>3.6111646022315398</v>
          </cell>
          <cell r="Q129">
            <v>4.0312939337466958</v>
          </cell>
          <cell r="R129">
            <v>2.7202013550448072</v>
          </cell>
          <cell r="S129">
            <v>2.537020498450417</v>
          </cell>
          <cell r="T129">
            <v>2.7276098188771982</v>
          </cell>
        </row>
        <row r="130">
          <cell r="E130">
            <v>8.5668204435409905</v>
          </cell>
          <cell r="F130">
            <v>8.5935032856182687</v>
          </cell>
          <cell r="G130">
            <v>8.8724294648430515</v>
          </cell>
          <cell r="H130">
            <v>9.5094249773581936</v>
          </cell>
          <cell r="I130">
            <v>8.8376635286818583</v>
          </cell>
          <cell r="J130">
            <v>8.8137673717583311</v>
          </cell>
          <cell r="K130">
            <v>8.484560494954863</v>
          </cell>
          <cell r="L130">
            <v>8.2979279697518109</v>
          </cell>
          <cell r="M130">
            <v>8.5113425277720722</v>
          </cell>
          <cell r="N130">
            <v>8.7542040766250437</v>
          </cell>
          <cell r="O130">
            <v>8.2225848960896144</v>
          </cell>
          <cell r="P130">
            <v>8.5091271485013635</v>
          </cell>
          <cell r="Q130">
            <v>8.2765609857303843</v>
          </cell>
          <cell r="R130">
            <v>8.6481912382816404</v>
          </cell>
          <cell r="S130">
            <v>8.7656703990041223</v>
          </cell>
          <cell r="T130">
            <v>8.9129735270356605</v>
          </cell>
        </row>
        <row r="131">
          <cell r="E131">
            <v>6.4824262232852448</v>
          </cell>
          <cell r="F131">
            <v>6.1925545246861731</v>
          </cell>
          <cell r="G131">
            <v>6.0553868339548345</v>
          </cell>
          <cell r="H131">
            <v>5.669310211936633</v>
          </cell>
          <cell r="I131">
            <v>5.4688519776802806</v>
          </cell>
          <cell r="J131">
            <v>5.5541549338187863</v>
          </cell>
          <cell r="K131">
            <v>6.8130154926461373</v>
          </cell>
          <cell r="L131">
            <v>7.9971196347634006</v>
          </cell>
          <cell r="M131">
            <v>7.6840792183010507</v>
          </cell>
          <cell r="N131">
            <v>7.6804725186937972</v>
          </cell>
          <cell r="O131">
            <v>7.7508164673530118</v>
          </cell>
          <cell r="P131">
            <v>7.2141774251710089</v>
          </cell>
          <cell r="Q131">
            <v>6.9155235786655425</v>
          </cell>
          <cell r="R131">
            <v>6.147784759684761</v>
          </cell>
          <cell r="S131">
            <v>6.0432428625701249</v>
          </cell>
          <cell r="T131">
            <v>5.9599023598518599</v>
          </cell>
        </row>
        <row r="132">
          <cell r="E132">
            <v>-1.3163842880507062</v>
          </cell>
          <cell r="F132">
            <v>-1.4564168842536063</v>
          </cell>
          <cell r="G132">
            <v>-1.6847985505936975</v>
          </cell>
          <cell r="H132">
            <v>-2.4079535228638207</v>
          </cell>
          <cell r="I132">
            <v>-1.3805406440283647</v>
          </cell>
          <cell r="J132">
            <v>0.57166323794755414</v>
          </cell>
          <cell r="K132">
            <v>0.42799821082034128</v>
          </cell>
          <cell r="L132">
            <v>1.7130754721983408</v>
          </cell>
          <cell r="M132">
            <v>2.0956045506722916</v>
          </cell>
          <cell r="N132">
            <v>2.6436558135741492</v>
          </cell>
          <cell r="O132">
            <v>1.9280854327406018</v>
          </cell>
          <cell r="P132">
            <v>1.311688120531791</v>
          </cell>
          <cell r="Q132">
            <v>1.2134598450752065</v>
          </cell>
          <cell r="R132">
            <v>1.0500901332754538</v>
          </cell>
          <cell r="S132">
            <v>-4.829303226945882</v>
          </cell>
          <cell r="T132">
            <v>-4.9762286567917542</v>
          </cell>
        </row>
        <row r="133">
          <cell r="E133">
            <v>-6.9857985843886965</v>
          </cell>
          <cell r="F133">
            <v>-6.9866567471458865</v>
          </cell>
          <cell r="G133">
            <v>-4.9047591889292832</v>
          </cell>
          <cell r="H133">
            <v>-3.4364352425354596</v>
          </cell>
          <cell r="I133">
            <v>-3.633079428496778</v>
          </cell>
          <cell r="J133">
            <v>-4.7926627880534909</v>
          </cell>
          <cell r="K133">
            <v>-4.4771809835369325</v>
          </cell>
          <cell r="L133">
            <v>-4.8418201147938476</v>
          </cell>
          <cell r="M133">
            <v>-5.5945196261178012</v>
          </cell>
          <cell r="N133">
            <v>-6.9342480818631316</v>
          </cell>
          <cell r="O133">
            <v>-6.7653728551794856</v>
          </cell>
          <cell r="P133">
            <v>-4.6697668583114407</v>
          </cell>
          <cell r="Q133">
            <v>-5.101396282452022</v>
          </cell>
          <cell r="R133">
            <v>-4.8138732266352662</v>
          </cell>
          <cell r="S133">
            <v>-5.020651346187087</v>
          </cell>
          <cell r="T133">
            <v>-5.1014410033044371</v>
          </cell>
        </row>
        <row r="134">
          <cell r="E134">
            <v>2.9445353455493262</v>
          </cell>
          <cell r="F134">
            <v>2.7045481795082935</v>
          </cell>
          <cell r="G134">
            <v>3.485179991157338</v>
          </cell>
          <cell r="H134">
            <v>3.4519995352786026</v>
          </cell>
          <cell r="I134">
            <v>3.6776519625311295</v>
          </cell>
          <cell r="J134">
            <v>2.8992003562637905</v>
          </cell>
          <cell r="K134">
            <v>2.8475168844224612</v>
          </cell>
          <cell r="L134">
            <v>2.5712126997139961</v>
          </cell>
          <cell r="M134">
            <v>2.132228201109811</v>
          </cell>
          <cell r="N134">
            <v>2.1316990813530765</v>
          </cell>
          <cell r="O134">
            <v>2.7202057643259963</v>
          </cell>
          <cell r="P134">
            <v>2.0483464082895324</v>
          </cell>
          <cell r="Q134">
            <v>1.7953997111441709</v>
          </cell>
          <cell r="R134">
            <v>2.2882594455222147</v>
          </cell>
          <cell r="S134">
            <v>2.3210095172651677</v>
          </cell>
          <cell r="T134">
            <v>2.4898749155357649</v>
          </cell>
        </row>
        <row r="135">
          <cell r="E135">
            <v>-7.4789449473737406</v>
          </cell>
          <cell r="F135">
            <v>-7.5158634951770864</v>
          </cell>
          <cell r="G135">
            <v>-6.8676542300901744</v>
          </cell>
          <cell r="H135">
            <v>-6.5076812221254201</v>
          </cell>
          <cell r="I135">
            <v>-5.7554870842765027</v>
          </cell>
          <cell r="J135">
            <v>-5.2729101302727344</v>
          </cell>
          <cell r="K135">
            <v>-6.5445779633518057</v>
          </cell>
          <cell r="L135">
            <v>-6.2289922987068422</v>
          </cell>
          <cell r="M135">
            <v>-5.9765610177553015</v>
          </cell>
          <cell r="N135">
            <v>-5.1720632444177284</v>
          </cell>
          <cell r="O135">
            <v>-6.0269302870892716</v>
          </cell>
          <cell r="P135">
            <v>-5.1454267364623689</v>
          </cell>
          <cell r="Q135">
            <v>-4.1277703054115307</v>
          </cell>
          <cell r="R135">
            <v>-4.0989313282582742</v>
          </cell>
          <cell r="S135">
            <v>-4.9140519646024359</v>
          </cell>
          <cell r="T135">
            <v>-4.2962418085141678</v>
          </cell>
        </row>
        <row r="136">
          <cell r="E136">
            <v>-4.5105166344669385</v>
          </cell>
          <cell r="F136">
            <v>-4.740748871730041</v>
          </cell>
          <cell r="G136">
            <v>-4.096575223551298</v>
          </cell>
          <cell r="H136">
            <v>-3.8552348399624066</v>
          </cell>
          <cell r="I136">
            <v>-3.0715376213471046</v>
          </cell>
          <cell r="J136">
            <v>-3.0261891342279839</v>
          </cell>
          <cell r="K136">
            <v>-2.6183665801970832</v>
          </cell>
          <cell r="L136">
            <v>-2.7508313944725842</v>
          </cell>
          <cell r="M136">
            <v>-3.147181540863528</v>
          </cell>
          <cell r="N136">
            <v>-3.8267692411623102</v>
          </cell>
          <cell r="O136">
            <v>-2.3066679383087632</v>
          </cell>
          <cell r="P136">
            <v>-2.2267980331388912</v>
          </cell>
          <cell r="Q136">
            <v>-3.0940090211281159</v>
          </cell>
          <cell r="R136">
            <v>-2.2167662272083817</v>
          </cell>
          <cell r="S136">
            <v>-2.444523201976402</v>
          </cell>
          <cell r="T136">
            <v>-2.3437851376795393</v>
          </cell>
        </row>
        <row r="137">
          <cell r="E137" t="e">
            <v>#N/A</v>
          </cell>
          <cell r="F137" t="e">
            <v>#N/A</v>
          </cell>
          <cell r="G137" t="e">
            <v>#N/A</v>
          </cell>
          <cell r="H137" t="e">
            <v>#N/A</v>
          </cell>
          <cell r="I137" t="e">
            <v>#N/A</v>
          </cell>
          <cell r="J137" t="e">
            <v>#N/A</v>
          </cell>
          <cell r="K137" t="e">
            <v>#N/A</v>
          </cell>
          <cell r="L137" t="e">
            <v>#N/A</v>
          </cell>
          <cell r="M137" t="e">
            <v>#N/A</v>
          </cell>
          <cell r="N137" t="e">
            <v>#N/A</v>
          </cell>
          <cell r="O137" t="e">
            <v>#N/A</v>
          </cell>
          <cell r="P137" t="e">
            <v>#N/A</v>
          </cell>
          <cell r="Q137" t="e">
            <v>#N/A</v>
          </cell>
          <cell r="R137" t="e">
            <v>#N/A</v>
          </cell>
          <cell r="S137" t="e">
            <v>#N/A</v>
          </cell>
          <cell r="T137" t="e">
            <v>#N/A</v>
          </cell>
        </row>
        <row r="138">
          <cell r="E138">
            <v>1.4200682050612627</v>
          </cell>
          <cell r="F138">
            <v>1.545453269202973</v>
          </cell>
          <cell r="G138">
            <v>1.6678424479384759</v>
          </cell>
          <cell r="H138">
            <v>1.2860980142622722</v>
          </cell>
          <cell r="I138">
            <v>1.3402872065696059</v>
          </cell>
          <cell r="J138">
            <v>1.0973137723282704</v>
          </cell>
          <cell r="K138">
            <v>0.75392528878531095</v>
          </cell>
          <cell r="L138">
            <v>1.1177779650706725</v>
          </cell>
          <cell r="M138">
            <v>0.57554257086265181</v>
          </cell>
          <cell r="N138">
            <v>0.92574768414229425</v>
          </cell>
          <cell r="O138">
            <v>0.3310012662725228</v>
          </cell>
          <cell r="P138">
            <v>0.27701325278151501</v>
          </cell>
          <cell r="Q138">
            <v>0.20264050518579779</v>
          </cell>
          <cell r="R138">
            <v>-0.33347286716534086</v>
          </cell>
          <cell r="S138">
            <v>-0.6188359925946969</v>
          </cell>
          <cell r="T138">
            <v>-0.71183094563824056</v>
          </cell>
        </row>
        <row r="139">
          <cell r="E139">
            <v>-3.9260148318278425</v>
          </cell>
          <cell r="F139">
            <v>-4.7047103284046443</v>
          </cell>
          <cell r="G139">
            <v>-5.068872179774587</v>
          </cell>
          <cell r="H139">
            <v>-4.203905810462004</v>
          </cell>
          <cell r="I139">
            <v>-4.7669155015350242</v>
          </cell>
          <cell r="J139">
            <v>-3.5748065020330273</v>
          </cell>
          <cell r="K139">
            <v>-4.4112177488876227</v>
          </cell>
          <cell r="L139">
            <v>-4.5646152806237552</v>
          </cell>
          <cell r="M139">
            <v>-4.7658988382895444</v>
          </cell>
          <cell r="N139">
            <v>-5.3688245296755426</v>
          </cell>
          <cell r="O139">
            <v>-5.3144446138848664</v>
          </cell>
          <cell r="P139">
            <v>-4.7389346951963205</v>
          </cell>
          <cell r="Q139">
            <v>-4.8891821377243616</v>
          </cell>
          <cell r="R139">
            <v>-5.0160039301147634</v>
          </cell>
          <cell r="S139">
            <v>-5.3364890779177969</v>
          </cell>
          <cell r="T139">
            <v>-5.4790125522420112</v>
          </cell>
        </row>
        <row r="140">
          <cell r="E140">
            <v>2.5682668184431776</v>
          </cell>
          <cell r="F140">
            <v>2.75781137090447</v>
          </cell>
          <cell r="G140">
            <v>1.5907595782270718</v>
          </cell>
          <cell r="H140">
            <v>-0.22280782380774156</v>
          </cell>
          <cell r="I140">
            <v>-2.9057430026661279E-2</v>
          </cell>
          <cell r="J140">
            <v>-0.74740903013940141</v>
          </cell>
          <cell r="K140">
            <v>-0.4211954571457639</v>
          </cell>
          <cell r="L140">
            <v>0.31696098034585418</v>
          </cell>
          <cell r="M140">
            <v>0.26616237149291777</v>
          </cell>
          <cell r="N140">
            <v>0.69880464172277357</v>
          </cell>
          <cell r="O140">
            <v>1.1901206401432702</v>
          </cell>
          <cell r="P140">
            <v>2.3649382395958582</v>
          </cell>
          <cell r="Q140">
            <v>3.248460480063855</v>
          </cell>
          <cell r="R140">
            <v>4.0505926704910564</v>
          </cell>
          <cell r="S140">
            <v>4.1567791288115075</v>
          </cell>
          <cell r="T140">
            <v>4.294498014565427</v>
          </cell>
        </row>
        <row r="141">
          <cell r="E141">
            <v>-2.0483033951638348</v>
          </cell>
          <cell r="F141">
            <v>-1.9534583898694393</v>
          </cell>
          <cell r="G141">
            <v>-1.8904280318885185</v>
          </cell>
          <cell r="H141">
            <v>-0.81216986692402315</v>
          </cell>
          <cell r="I141">
            <v>-0.47387204091314317</v>
          </cell>
          <cell r="J141">
            <v>-0.15218038343112994</v>
          </cell>
          <cell r="K141">
            <v>-0.26732816573724705</v>
          </cell>
          <cell r="L141">
            <v>-0.14899466130604111</v>
          </cell>
          <cell r="M141">
            <v>-0.39619163948587754</v>
          </cell>
          <cell r="N141">
            <v>-1.0651349420258569</v>
          </cell>
          <cell r="O141">
            <v>-1.8255942754354848</v>
          </cell>
          <cell r="P141">
            <v>-1.2971161777386868</v>
          </cell>
          <cell r="Q141">
            <v>-0.74034007171560035</v>
          </cell>
          <cell r="R141">
            <v>-0.81230621407154757</v>
          </cell>
          <cell r="S141">
            <v>0.14958224334905168</v>
          </cell>
          <cell r="T141">
            <v>0.32616901245538088</v>
          </cell>
        </row>
        <row r="142">
          <cell r="E142">
            <v>6.5507240469612924</v>
          </cell>
          <cell r="F142">
            <v>6.9437146303840578</v>
          </cell>
          <cell r="G142">
            <v>7.3088104711539188</v>
          </cell>
          <cell r="H142">
            <v>7.4031544584187046</v>
          </cell>
          <cell r="I142">
            <v>6.9314852665340325</v>
          </cell>
          <cell r="J142">
            <v>5.8974514547286248</v>
          </cell>
          <cell r="K142">
            <v>6.5464128841687028</v>
          </cell>
          <cell r="L142">
            <v>6.7218327317995374</v>
          </cell>
          <cell r="M142">
            <v>5.4929434301537228</v>
          </cell>
          <cell r="N142">
            <v>4.3054753636259022</v>
          </cell>
          <cell r="O142">
            <v>5.0231184472565147</v>
          </cell>
          <cell r="P142">
            <v>4.0365458501283769</v>
          </cell>
          <cell r="Q142">
            <v>4.1877395424909736</v>
          </cell>
          <cell r="R142">
            <v>4.3544648040724141</v>
          </cell>
          <cell r="S142">
            <v>4.5285562855119963</v>
          </cell>
          <cell r="T142">
            <v>4.6237606282858863</v>
          </cell>
        </row>
        <row r="143">
          <cell r="E143">
            <v>6.1925035008222835</v>
          </cell>
          <cell r="F143">
            <v>5.4536475834365064</v>
          </cell>
          <cell r="G143">
            <v>6.4859012889316574</v>
          </cell>
          <cell r="H143">
            <v>6.3361154803927349</v>
          </cell>
          <cell r="I143">
            <v>6.2094663195664594</v>
          </cell>
          <cell r="J143">
            <v>6.481494488498754</v>
          </cell>
          <cell r="K143">
            <v>7.638392249965662</v>
          </cell>
          <cell r="L143">
            <v>7.314400622364218</v>
          </cell>
          <cell r="M143">
            <v>7.2625504979415751</v>
          </cell>
          <cell r="N143">
            <v>6.684750677502322</v>
          </cell>
          <cell r="O143">
            <v>7.0193075062120727</v>
          </cell>
          <cell r="P143">
            <v>6.5351274802043235</v>
          </cell>
          <cell r="Q143">
            <v>7.0493359701568323</v>
          </cell>
          <cell r="R143">
            <v>7.4550261653464673</v>
          </cell>
          <cell r="S143">
            <v>7.1028808221164041</v>
          </cell>
          <cell r="T143">
            <v>7.2626553897062394</v>
          </cell>
        </row>
        <row r="144">
          <cell r="E144">
            <v>2.7481743610963605</v>
          </cell>
          <cell r="F144">
            <v>2.7459717381551769</v>
          </cell>
          <cell r="G144">
            <v>2.6069532045776924</v>
          </cell>
          <cell r="H144">
            <v>2.3305458103329215</v>
          </cell>
          <cell r="I144">
            <v>2.214391912420183</v>
          </cell>
          <cell r="J144">
            <v>2.2889067623848831</v>
          </cell>
          <cell r="K144">
            <v>2.4048610874834679</v>
          </cell>
          <cell r="L144">
            <v>2.5780098886232281</v>
          </cell>
          <cell r="M144">
            <v>2.969133044573141</v>
          </cell>
          <cell r="N144">
            <v>2.731452585471061</v>
          </cell>
          <cell r="O144">
            <v>2.0235766037473297</v>
          </cell>
          <cell r="P144">
            <v>1.7874218580846843</v>
          </cell>
          <cell r="Q144">
            <v>1.6796970826747355</v>
          </cell>
          <cell r="R144">
            <v>2.455019917745787</v>
          </cell>
          <cell r="S144">
            <v>2.5334780064346916</v>
          </cell>
          <cell r="T144">
            <v>2.6150886140351304</v>
          </cell>
        </row>
        <row r="145">
          <cell r="E145">
            <v>-16.274447287661715</v>
          </cell>
          <cell r="F145">
            <v>-16.64952634235113</v>
          </cell>
          <cell r="G145">
            <v>-16.025284850205701</v>
          </cell>
          <cell r="H145">
            <v>-15.427260978709782</v>
          </cell>
          <cell r="I145">
            <v>-15.706720605628682</v>
          </cell>
          <cell r="J145">
            <v>-16.208451360061076</v>
          </cell>
          <cell r="K145">
            <v>-16.211510364832101</v>
          </cell>
          <cell r="L145">
            <v>-15.595150927348982</v>
          </cell>
          <cell r="M145">
            <v>-15.212030759582007</v>
          </cell>
          <cell r="N145">
            <v>-15.239653695452574</v>
          </cell>
          <cell r="O145">
            <v>-14.319564072536807</v>
          </cell>
          <cell r="P145">
            <v>-15.733884390261537</v>
          </cell>
          <cell r="Q145">
            <v>-15.663937786521728</v>
          </cell>
          <cell r="R145">
            <v>-14.812741128556482</v>
          </cell>
          <cell r="S145">
            <v>-14.400766153386712</v>
          </cell>
          <cell r="T145">
            <v>-14.183693188376097</v>
          </cell>
        </row>
        <row r="146">
          <cell r="E146">
            <v>-0.25326940841574697</v>
          </cell>
          <cell r="F146">
            <v>0.68033921560093091</v>
          </cell>
          <cell r="G146">
            <v>1.0418847864879766</v>
          </cell>
          <cell r="H146">
            <v>-0.27305494443793066</v>
          </cell>
          <cell r="I146">
            <v>-0.33129658739663626</v>
          </cell>
          <cell r="J146">
            <v>-1.0578649221783394</v>
          </cell>
          <cell r="K146">
            <v>-1.3804215426317583</v>
          </cell>
          <cell r="L146">
            <v>-0.38631716212717038</v>
          </cell>
          <cell r="M146">
            <v>-0.88698068658662521</v>
          </cell>
          <cell r="N146">
            <v>0.1310502144646648</v>
          </cell>
          <cell r="O146">
            <v>1.9327161652564371</v>
          </cell>
          <cell r="P146">
            <v>4.2077963622843271</v>
          </cell>
          <cell r="Q146">
            <v>4.7458633718157159</v>
          </cell>
          <cell r="R146">
            <v>5.1566400714544898</v>
          </cell>
          <cell r="S146">
            <v>5.1926853247632607</v>
          </cell>
          <cell r="T146">
            <v>5.2371258756100616</v>
          </cell>
        </row>
        <row r="147">
          <cell r="E147">
            <v>-3.0349645188663885</v>
          </cell>
          <cell r="F147">
            <v>-3.6929399763104058</v>
          </cell>
          <cell r="G147">
            <v>-3.1311283001787586</v>
          </cell>
          <cell r="H147">
            <v>-2.249359680470306</v>
          </cell>
          <cell r="I147">
            <v>-3.8449144010461325</v>
          </cell>
          <cell r="J147">
            <v>-5.0893666277623026</v>
          </cell>
          <cell r="K147">
            <v>-4.6340555537174168</v>
          </cell>
          <cell r="L147">
            <v>-3.6115445251488865</v>
          </cell>
          <cell r="M147">
            <v>-3.8337841953363423</v>
          </cell>
          <cell r="N147">
            <v>-4.1034272869354709</v>
          </cell>
          <cell r="O147">
            <v>-3.409525683978039</v>
          </cell>
          <cell r="P147">
            <v>-3.7779198940652634</v>
          </cell>
          <cell r="Q147">
            <v>-5.5989859635583628</v>
          </cell>
          <cell r="R147">
            <v>-5.5352132389769579</v>
          </cell>
          <cell r="S147">
            <v>-5.3044263828333129</v>
          </cell>
          <cell r="T147">
            <v>-5.4328644419784951</v>
          </cell>
        </row>
        <row r="148">
          <cell r="E148">
            <v>-6.9834746222580222</v>
          </cell>
          <cell r="F148">
            <v>-6.184446200309516</v>
          </cell>
          <cell r="G148">
            <v>-6.198275341439782</v>
          </cell>
          <cell r="H148">
            <v>-6.1125669616590628</v>
          </cell>
          <cell r="I148">
            <v>-4.2360737131918924</v>
          </cell>
          <cell r="J148">
            <v>-3.0954389651088547</v>
          </cell>
          <cell r="K148">
            <v>-1.6380552328250531</v>
          </cell>
          <cell r="L148">
            <v>-2.5620493453878339</v>
          </cell>
          <cell r="M148">
            <v>-0.37179246659081855</v>
          </cell>
          <cell r="N148">
            <v>-0.70033603887416263</v>
          </cell>
          <cell r="O148">
            <v>-1.0558210238352146</v>
          </cell>
          <cell r="P148">
            <v>-0.73653344905936535</v>
          </cell>
          <cell r="Q148">
            <v>-3.4341558680040407E-2</v>
          </cell>
          <cell r="R148">
            <v>-0.2074528106882525</v>
          </cell>
          <cell r="S148">
            <v>1.2959763390259695</v>
          </cell>
          <cell r="T148">
            <v>1.8598710606724467</v>
          </cell>
        </row>
        <row r="149">
          <cell r="E149" t="e">
            <v>#N/A</v>
          </cell>
          <cell r="F149" t="e">
            <v>#N/A</v>
          </cell>
          <cell r="G149" t="e">
            <v>#N/A</v>
          </cell>
          <cell r="H149" t="e">
            <v>#N/A</v>
          </cell>
          <cell r="I149" t="e">
            <v>#N/A</v>
          </cell>
          <cell r="J149" t="e">
            <v>#N/A</v>
          </cell>
          <cell r="K149" t="e">
            <v>#N/A</v>
          </cell>
          <cell r="L149" t="e">
            <v>#N/A</v>
          </cell>
          <cell r="M149" t="e">
            <v>#N/A</v>
          </cell>
          <cell r="N149" t="e">
            <v>#N/A</v>
          </cell>
          <cell r="O149" t="e">
            <v>#N/A</v>
          </cell>
          <cell r="P149" t="e">
            <v>#N/A</v>
          </cell>
          <cell r="Q149" t="e">
            <v>#N/A</v>
          </cell>
          <cell r="R149" t="e">
            <v>#N/A</v>
          </cell>
          <cell r="S149" t="e">
            <v>#N/A</v>
          </cell>
          <cell r="T149" t="e">
            <v>#N/A</v>
          </cell>
        </row>
        <row r="150">
          <cell r="E150">
            <v>0.99968592695034175</v>
          </cell>
          <cell r="F150">
            <v>0.71156939458560942</v>
          </cell>
          <cell r="G150">
            <v>0.13118385564114021</v>
          </cell>
          <cell r="H150">
            <v>-0.85635739170367486</v>
          </cell>
          <cell r="I150">
            <v>-0.32639939741121538</v>
          </cell>
          <cell r="J150">
            <v>1.5912810658633703E-3</v>
          </cell>
          <cell r="K150">
            <v>-0.58911842708687345</v>
          </cell>
          <cell r="L150">
            <v>-1.2961562816271694</v>
          </cell>
          <cell r="M150">
            <v>1.1687131790076464</v>
          </cell>
          <cell r="N150">
            <v>0.60070497221494179</v>
          </cell>
          <cell r="O150">
            <v>1.4903065205944159</v>
          </cell>
          <cell r="P150">
            <v>1.4558767201451559</v>
          </cell>
          <cell r="Q150">
            <v>0.18355806972873268</v>
          </cell>
          <cell r="R150">
            <v>0.49518704504006905</v>
          </cell>
          <cell r="S150">
            <v>1.521287283915143</v>
          </cell>
          <cell r="T150">
            <v>1.6570081807941222</v>
          </cell>
        </row>
        <row r="151">
          <cell r="E151" t="e">
            <v>#N/A</v>
          </cell>
          <cell r="F151" t="e">
            <v>#N/A</v>
          </cell>
          <cell r="G151" t="e">
            <v>#N/A</v>
          </cell>
          <cell r="H151" t="e">
            <v>#N/A</v>
          </cell>
          <cell r="I151" t="e">
            <v>#N/A</v>
          </cell>
          <cell r="J151" t="e">
            <v>#N/A</v>
          </cell>
          <cell r="K151" t="e">
            <v>#N/A</v>
          </cell>
          <cell r="L151" t="e">
            <v>#N/A</v>
          </cell>
          <cell r="M151" t="e">
            <v>#N/A</v>
          </cell>
          <cell r="N151" t="e">
            <v>#N/A</v>
          </cell>
          <cell r="O151" t="e">
            <v>#N/A</v>
          </cell>
          <cell r="P151" t="e">
            <v>#N/A</v>
          </cell>
          <cell r="Q151" t="e">
            <v>#N/A</v>
          </cell>
          <cell r="R151" t="e">
            <v>#N/A</v>
          </cell>
          <cell r="S151" t="e">
            <v>#N/A</v>
          </cell>
          <cell r="T151" t="e">
            <v>#N/A</v>
          </cell>
        </row>
        <row r="152">
          <cell r="E152">
            <v>0.89628735904123857</v>
          </cell>
          <cell r="F152">
            <v>1.5046129234184136</v>
          </cell>
          <cell r="G152">
            <v>1.6768055303148799</v>
          </cell>
          <cell r="H152">
            <v>2.4245650654906683</v>
          </cell>
          <cell r="I152">
            <v>3.642261062827977</v>
          </cell>
          <cell r="J152">
            <v>2.6226501939944669</v>
          </cell>
          <cell r="K152">
            <v>2.2570318389716348</v>
          </cell>
          <cell r="L152">
            <v>1.79262696022667</v>
          </cell>
          <cell r="M152">
            <v>1.5529931948706448</v>
          </cell>
          <cell r="N152">
            <v>0.74757972447165599</v>
          </cell>
          <cell r="O152">
            <v>0.77309398592328904</v>
          </cell>
          <cell r="P152">
            <v>0.61445101495218779</v>
          </cell>
          <cell r="Q152">
            <v>0.92075913152733335</v>
          </cell>
          <cell r="R152">
            <v>0.85943828470596628</v>
          </cell>
          <cell r="S152">
            <v>1.9861794401078825</v>
          </cell>
          <cell r="T152">
            <v>1.5336065028055543</v>
          </cell>
        </row>
        <row r="153">
          <cell r="E153" t="e">
            <v>#N/A</v>
          </cell>
          <cell r="F153" t="e">
            <v>#N/A</v>
          </cell>
          <cell r="G153" t="e">
            <v>#N/A</v>
          </cell>
          <cell r="H153" t="e">
            <v>#N/A</v>
          </cell>
          <cell r="I153" t="e">
            <v>#N/A</v>
          </cell>
          <cell r="J153" t="e">
            <v>#N/A</v>
          </cell>
          <cell r="K153" t="e">
            <v>#N/A</v>
          </cell>
          <cell r="L153" t="e">
            <v>#N/A</v>
          </cell>
          <cell r="M153" t="e">
            <v>#N/A</v>
          </cell>
          <cell r="N153" t="e">
            <v>#N/A</v>
          </cell>
          <cell r="O153" t="e">
            <v>#N/A</v>
          </cell>
          <cell r="P153" t="e">
            <v>#N/A</v>
          </cell>
          <cell r="Q153" t="e">
            <v>#N/A</v>
          </cell>
          <cell r="R153" t="e">
            <v>#N/A</v>
          </cell>
          <cell r="S153" t="e">
            <v>#N/A</v>
          </cell>
          <cell r="T153" t="e">
            <v>#N/A</v>
          </cell>
        </row>
        <row r="154">
          <cell r="E154">
            <v>3.1670751873028209</v>
          </cell>
          <cell r="F154">
            <v>2.8286589231502504</v>
          </cell>
          <cell r="G154">
            <v>3.2190378480059394</v>
          </cell>
          <cell r="H154">
            <v>2.6403543744113591</v>
          </cell>
          <cell r="I154">
            <v>2.9147441031356323</v>
          </cell>
          <cell r="J154">
            <v>3.1228305331331327</v>
          </cell>
          <cell r="K154">
            <v>2.0300133814560937</v>
          </cell>
          <cell r="L154">
            <v>0.67479742551356026</v>
          </cell>
          <cell r="M154">
            <v>6.3615711794341223E-2</v>
          </cell>
          <cell r="N154">
            <v>1.8618667884808815E-3</v>
          </cell>
          <cell r="O154">
            <v>-0.47419235939775461</v>
          </cell>
          <cell r="P154">
            <v>-0.25608453142589838</v>
          </cell>
          <cell r="Q154">
            <v>-0.3422101646173914</v>
          </cell>
          <cell r="R154">
            <v>-0.73718478143521082</v>
          </cell>
          <cell r="S154">
            <v>2.2866840644518049E-2</v>
          </cell>
          <cell r="T154">
            <v>0.11854720759336601</v>
          </cell>
        </row>
        <row r="155">
          <cell r="E155">
            <v>-10.397256699592901</v>
          </cell>
          <cell r="F155">
            <v>-10.429590692283355</v>
          </cell>
          <cell r="G155">
            <v>-9.9164288015250364</v>
          </cell>
          <cell r="H155">
            <v>-9.733032349737968</v>
          </cell>
          <cell r="I155">
            <v>-8.9100056531297653</v>
          </cell>
          <cell r="J155">
            <v>-10.4460606118299</v>
          </cell>
          <cell r="K155">
            <v>-9.6496296798158454</v>
          </cell>
          <cell r="L155">
            <v>-9.4113137165095395</v>
          </cell>
          <cell r="M155">
            <v>-10.206434670984734</v>
          </cell>
          <cell r="N155">
            <v>-10.018634757707005</v>
          </cell>
          <cell r="O155">
            <v>-9.2624644715675402</v>
          </cell>
          <cell r="P155">
            <v>-9.7843762737398592</v>
          </cell>
          <cell r="Q155">
            <v>-8.3943850885958682</v>
          </cell>
          <cell r="R155">
            <v>-7.9760189259069207</v>
          </cell>
          <cell r="S155">
            <v>-8.0333917458827813</v>
          </cell>
          <cell r="T155">
            <v>-7.6762588902685565</v>
          </cell>
        </row>
        <row r="156">
          <cell r="E156">
            <v>-2.9027318368096573</v>
          </cell>
          <cell r="F156">
            <v>-2.9195723081869147</v>
          </cell>
          <cell r="G156">
            <v>-1.3749930705689977</v>
          </cell>
          <cell r="H156">
            <v>-1.3634130368148547</v>
          </cell>
          <cell r="I156">
            <v>-1.085265141567362</v>
          </cell>
          <cell r="J156">
            <v>-0.49259171658157896</v>
          </cell>
          <cell r="K156">
            <v>-0.39888115321372197</v>
          </cell>
          <cell r="L156">
            <v>0.22667924653340066</v>
          </cell>
          <cell r="M156">
            <v>-0.29271303835038509</v>
          </cell>
          <cell r="N156">
            <v>0.41907223804715699</v>
          </cell>
          <cell r="O156">
            <v>-0.11755301513635885</v>
          </cell>
          <cell r="P156">
            <v>-3.0578558447245996E-2</v>
          </cell>
          <cell r="Q156">
            <v>-0.54741510760437251</v>
          </cell>
          <cell r="R156">
            <v>-0.7196806197611707</v>
          </cell>
          <cell r="S156">
            <v>-0.84922976903699521</v>
          </cell>
          <cell r="T156">
            <v>-0.36236045109425419</v>
          </cell>
        </row>
        <row r="157">
          <cell r="E157">
            <v>2.285441064256382</v>
          </cell>
          <cell r="F157">
            <v>1.6367541158679018</v>
          </cell>
          <cell r="G157">
            <v>0.25881132130938056</v>
          </cell>
          <cell r="H157">
            <v>-0.34133017821072542</v>
          </cell>
          <cell r="I157">
            <v>0.64362476849447603</v>
          </cell>
          <cell r="J157">
            <v>0.31680586967382851</v>
          </cell>
          <cell r="K157">
            <v>0.60040251124255661</v>
          </cell>
          <cell r="L157">
            <v>0.73055272975848595</v>
          </cell>
          <cell r="M157">
            <v>0.79709619602154902</v>
          </cell>
          <cell r="N157">
            <v>0.6866675763938872</v>
          </cell>
          <cell r="O157">
            <v>0.52835535647614051</v>
          </cell>
          <cell r="P157">
            <v>1.9198110400769508</v>
          </cell>
          <cell r="Q157">
            <v>2.0015690132571962</v>
          </cell>
          <cell r="R157">
            <v>1.7521428752743873</v>
          </cell>
          <cell r="S157">
            <v>2.4258061904677106</v>
          </cell>
          <cell r="T157">
            <v>2.211239767341965</v>
          </cell>
        </row>
        <row r="158">
          <cell r="E158" t="e">
            <v>#N/A</v>
          </cell>
          <cell r="F158" t="e">
            <v>#N/A</v>
          </cell>
          <cell r="G158" t="e">
            <v>#N/A</v>
          </cell>
          <cell r="H158" t="e">
            <v>#N/A</v>
          </cell>
          <cell r="I158" t="e">
            <v>#N/A</v>
          </cell>
          <cell r="J158" t="e">
            <v>#N/A</v>
          </cell>
          <cell r="K158" t="e">
            <v>#N/A</v>
          </cell>
          <cell r="L158" t="e">
            <v>#N/A</v>
          </cell>
          <cell r="M158" t="e">
            <v>#N/A</v>
          </cell>
          <cell r="N158" t="e">
            <v>#N/A</v>
          </cell>
          <cell r="O158" t="e">
            <v>#N/A</v>
          </cell>
          <cell r="P158" t="e">
            <v>#N/A</v>
          </cell>
          <cell r="Q158" t="e">
            <v>#N/A</v>
          </cell>
          <cell r="R158" t="e">
            <v>#N/A</v>
          </cell>
          <cell r="S158" t="e">
            <v>#N/A</v>
          </cell>
          <cell r="T158" t="e">
            <v>#N/A</v>
          </cell>
        </row>
        <row r="159">
          <cell r="E159">
            <v>-4.9924121561136872</v>
          </cell>
          <cell r="F159">
            <v>-6.4919829960639888</v>
          </cell>
          <cell r="G159">
            <v>-3.6304769752594339</v>
          </cell>
          <cell r="H159">
            <v>-3.199973201621205</v>
          </cell>
          <cell r="I159">
            <v>-2.7587561422401308</v>
          </cell>
          <cell r="J159">
            <v>-2.646870123476333</v>
          </cell>
          <cell r="K159">
            <v>-2.6405823167683451</v>
          </cell>
          <cell r="L159">
            <v>-3.5325840127201076</v>
          </cell>
          <cell r="M159">
            <v>-3.3153704046872079</v>
          </cell>
          <cell r="N159">
            <v>-1.2431000442186502</v>
          </cell>
          <cell r="O159">
            <v>-1.9039695182232066</v>
          </cell>
          <cell r="P159">
            <v>-1.9842435586002054</v>
          </cell>
          <cell r="Q159">
            <v>-1.6917870180094283</v>
          </cell>
          <cell r="R159">
            <v>-1.883600357583056</v>
          </cell>
          <cell r="S159">
            <v>-1.5895497997990446</v>
          </cell>
          <cell r="T159">
            <v>-1.4246969262256783</v>
          </cell>
        </row>
        <row r="160">
          <cell r="E160" t="e">
            <v>#N/A</v>
          </cell>
          <cell r="F160" t="e">
            <v>#N/A</v>
          </cell>
          <cell r="G160" t="e">
            <v>#N/A</v>
          </cell>
          <cell r="H160" t="e">
            <v>#N/A</v>
          </cell>
          <cell r="I160" t="e">
            <v>#N/A</v>
          </cell>
          <cell r="J160" t="e">
            <v>#N/A</v>
          </cell>
          <cell r="K160" t="e">
            <v>#N/A</v>
          </cell>
          <cell r="L160" t="e">
            <v>#N/A</v>
          </cell>
          <cell r="M160" t="e">
            <v>#N/A</v>
          </cell>
          <cell r="N160" t="e">
            <v>#N/A</v>
          </cell>
          <cell r="O160" t="e">
            <v>#N/A</v>
          </cell>
          <cell r="P160" t="e">
            <v>#N/A</v>
          </cell>
          <cell r="Q160" t="e">
            <v>#N/A</v>
          </cell>
          <cell r="R160" t="e">
            <v>#N/A</v>
          </cell>
          <cell r="S160" t="e">
            <v>#N/A</v>
          </cell>
          <cell r="T160" t="e">
            <v>#N/A</v>
          </cell>
        </row>
        <row r="161">
          <cell r="E161">
            <v>2.8448075290537105</v>
          </cell>
          <cell r="F161">
            <v>1.9465375492606825</v>
          </cell>
          <cell r="G161">
            <v>2.2972924693614658</v>
          </cell>
          <cell r="H161">
            <v>1.8082442654353912</v>
          </cell>
          <cell r="I161">
            <v>1.4412035591109174</v>
          </cell>
          <cell r="J161">
            <v>2.4853455738830803</v>
          </cell>
          <cell r="K161">
            <v>3.0573463133807053</v>
          </cell>
          <cell r="L161">
            <v>3.0154489915756528</v>
          </cell>
          <cell r="M161">
            <v>5.2196027542277079</v>
          </cell>
          <cell r="N161">
            <v>5.2202524094121969</v>
          </cell>
          <cell r="O161">
            <v>6.0581766780006774</v>
          </cell>
          <cell r="P161">
            <v>5.8863057888665367</v>
          </cell>
          <cell r="Q161">
            <v>5.4659856783195124</v>
          </cell>
          <cell r="R161">
            <v>5.3690816009897731</v>
          </cell>
          <cell r="S161">
            <v>4.7329524494073354</v>
          </cell>
          <cell r="T161">
            <v>4.8146837514550072</v>
          </cell>
        </row>
        <row r="162">
          <cell r="E162">
            <v>2.1089757433998955</v>
          </cell>
          <cell r="F162">
            <v>2.7466738257864307</v>
          </cell>
          <cell r="G162">
            <v>2.7217885807977922</v>
          </cell>
          <cell r="H162">
            <v>3.5822641674036646</v>
          </cell>
          <cell r="I162">
            <v>2.1637191352611751</v>
          </cell>
          <cell r="J162">
            <v>3.6260151376226304</v>
          </cell>
          <cell r="K162">
            <v>3.3779060181053921</v>
          </cell>
          <cell r="L162">
            <v>3.9110727063672641</v>
          </cell>
          <cell r="M162">
            <v>3.9567283829506437</v>
          </cell>
          <cell r="N162">
            <v>4.5336985922538133</v>
          </cell>
          <cell r="O162">
            <v>4.0454643042305918</v>
          </cell>
          <cell r="P162">
            <v>3.6062076655410777</v>
          </cell>
          <cell r="Q162">
            <v>2.8227763571054112</v>
          </cell>
          <cell r="R162">
            <v>3.2042403898061593</v>
          </cell>
          <cell r="S162">
            <v>4.3531385475226898</v>
          </cell>
          <cell r="T162">
            <v>4.2783473244406167</v>
          </cell>
        </row>
        <row r="163">
          <cell r="E163" t="e">
            <v>#N/A</v>
          </cell>
          <cell r="F163" t="e">
            <v>#N/A</v>
          </cell>
          <cell r="G163" t="e">
            <v>#N/A</v>
          </cell>
          <cell r="H163" t="e">
            <v>#N/A</v>
          </cell>
          <cell r="I163" t="e">
            <v>#N/A</v>
          </cell>
          <cell r="J163" t="e">
            <v>#N/A</v>
          </cell>
          <cell r="K163" t="e">
            <v>#N/A</v>
          </cell>
          <cell r="L163" t="e">
            <v>#N/A</v>
          </cell>
          <cell r="M163" t="e">
            <v>#N/A</v>
          </cell>
          <cell r="N163" t="e">
            <v>#N/A</v>
          </cell>
          <cell r="O163" t="e">
            <v>#N/A</v>
          </cell>
          <cell r="P163" t="e">
            <v>#N/A</v>
          </cell>
          <cell r="Q163" t="e">
            <v>#N/A</v>
          </cell>
          <cell r="R163" t="e">
            <v>#N/A</v>
          </cell>
          <cell r="S163" t="e">
            <v>#N/A</v>
          </cell>
          <cell r="T163" t="e">
            <v>#N/A</v>
          </cell>
        </row>
        <row r="164">
          <cell r="E164" t="e">
            <v>#N/A</v>
          </cell>
          <cell r="F164" t="e">
            <v>#N/A</v>
          </cell>
          <cell r="G164" t="e">
            <v>#N/A</v>
          </cell>
          <cell r="H164" t="e">
            <v>#N/A</v>
          </cell>
          <cell r="I164" t="e">
            <v>#N/A</v>
          </cell>
          <cell r="J164" t="e">
            <v>#N/A</v>
          </cell>
          <cell r="K164" t="e">
            <v>#N/A</v>
          </cell>
          <cell r="L164" t="e">
            <v>#N/A</v>
          </cell>
          <cell r="M164" t="e">
            <v>#N/A</v>
          </cell>
          <cell r="N164" t="e">
            <v>#N/A</v>
          </cell>
          <cell r="O164" t="e">
            <v>#N/A</v>
          </cell>
          <cell r="P164" t="e">
            <v>#N/A</v>
          </cell>
          <cell r="Q164" t="e">
            <v>#N/A</v>
          </cell>
          <cell r="R164" t="e">
            <v>#N/A</v>
          </cell>
          <cell r="S164" t="e">
            <v>#N/A</v>
          </cell>
          <cell r="T164" t="e">
            <v>#N/A</v>
          </cell>
        </row>
        <row r="165">
          <cell r="E165" t="e">
            <v>#N/A</v>
          </cell>
          <cell r="F165" t="e">
            <v>#N/A</v>
          </cell>
          <cell r="G165" t="e">
            <v>#N/A</v>
          </cell>
          <cell r="H165" t="e">
            <v>#N/A</v>
          </cell>
          <cell r="I165" t="e">
            <v>#N/A</v>
          </cell>
          <cell r="J165" t="e">
            <v>#N/A</v>
          </cell>
          <cell r="K165" t="e">
            <v>#N/A</v>
          </cell>
          <cell r="L165" t="e">
            <v>#N/A</v>
          </cell>
          <cell r="M165" t="e">
            <v>#N/A</v>
          </cell>
          <cell r="N165" t="e">
            <v>#N/A</v>
          </cell>
          <cell r="O165" t="e">
            <v>#N/A</v>
          </cell>
          <cell r="P165" t="e">
            <v>#N/A</v>
          </cell>
          <cell r="Q165" t="e">
            <v>#N/A</v>
          </cell>
          <cell r="R165" t="e">
            <v>#N/A</v>
          </cell>
          <cell r="S165" t="e">
            <v>#N/A</v>
          </cell>
          <cell r="T165" t="e">
            <v>#N/A</v>
          </cell>
        </row>
        <row r="166">
          <cell r="E166">
            <v>0.82231173301553895</v>
          </cell>
          <cell r="F166">
            <v>1.3237796512485431</v>
          </cell>
          <cell r="G166">
            <v>2.10885417918972</v>
          </cell>
          <cell r="H166">
            <v>2.1997102250010698</v>
          </cell>
          <cell r="I166">
            <v>2.5518883960944407</v>
          </cell>
          <cell r="J166">
            <v>3.0482755150311789</v>
          </cell>
          <cell r="K166">
            <v>3.070788753126692</v>
          </cell>
          <cell r="L166">
            <v>2.7190098426555664</v>
          </cell>
          <cell r="M166">
            <v>3.2176606800478567</v>
          </cell>
          <cell r="N166">
            <v>3.1080625205815835</v>
          </cell>
          <cell r="O166">
            <v>2.3527824528130168</v>
          </cell>
          <cell r="P166">
            <v>2.5392206612175272</v>
          </cell>
          <cell r="Q166">
            <v>2.6830882168039381</v>
          </cell>
          <cell r="R166">
            <v>2.9860044800291377</v>
          </cell>
          <cell r="S166">
            <v>2.7467120103439271</v>
          </cell>
          <cell r="T166">
            <v>3.0855025348921004</v>
          </cell>
        </row>
        <row r="167">
          <cell r="E167" t="e">
            <v>#N/A</v>
          </cell>
          <cell r="F167" t="e">
            <v>#N/A</v>
          </cell>
          <cell r="G167" t="e">
            <v>#N/A</v>
          </cell>
          <cell r="H167" t="e">
            <v>#N/A</v>
          </cell>
          <cell r="I167" t="e">
            <v>#N/A</v>
          </cell>
          <cell r="J167" t="e">
            <v>#N/A</v>
          </cell>
          <cell r="K167" t="e">
            <v>#N/A</v>
          </cell>
          <cell r="L167" t="e">
            <v>#N/A</v>
          </cell>
          <cell r="M167" t="e">
            <v>#N/A</v>
          </cell>
          <cell r="N167" t="e">
            <v>#N/A</v>
          </cell>
          <cell r="O167" t="e">
            <v>#N/A</v>
          </cell>
          <cell r="P167" t="e">
            <v>#N/A</v>
          </cell>
          <cell r="Q167" t="e">
            <v>#N/A</v>
          </cell>
          <cell r="R167" t="e">
            <v>#N/A</v>
          </cell>
          <cell r="S167" t="e">
            <v>#N/A</v>
          </cell>
          <cell r="T167" t="e">
            <v>#N/A</v>
          </cell>
        </row>
        <row r="168">
          <cell r="E168" t="e">
            <v>#N/A</v>
          </cell>
          <cell r="F168" t="e">
            <v>#N/A</v>
          </cell>
          <cell r="G168" t="e">
            <v>#N/A</v>
          </cell>
          <cell r="H168" t="e">
            <v>#N/A</v>
          </cell>
          <cell r="I168" t="e">
            <v>#N/A</v>
          </cell>
          <cell r="J168" t="e">
            <v>#N/A</v>
          </cell>
          <cell r="K168" t="e">
            <v>#N/A</v>
          </cell>
          <cell r="L168" t="e">
            <v>#N/A</v>
          </cell>
          <cell r="M168" t="e">
            <v>#N/A</v>
          </cell>
          <cell r="N168" t="e">
            <v>#N/A</v>
          </cell>
          <cell r="O168" t="e">
            <v>#N/A</v>
          </cell>
          <cell r="P168" t="e">
            <v>#N/A</v>
          </cell>
          <cell r="Q168" t="e">
            <v>#N/A</v>
          </cell>
          <cell r="R168" t="e">
            <v>#N/A</v>
          </cell>
          <cell r="S168" t="e">
            <v>#N/A</v>
          </cell>
          <cell r="T168" t="e">
            <v>#N/A</v>
          </cell>
        </row>
        <row r="169">
          <cell r="E169">
            <v>-3.807885618339931</v>
          </cell>
          <cell r="F169">
            <v>-3.6227976878249564</v>
          </cell>
          <cell r="G169">
            <v>-4.780485854726308</v>
          </cell>
          <cell r="H169">
            <v>-4.507627578409668</v>
          </cell>
          <cell r="I169">
            <v>-2.2808854476505758</v>
          </cell>
          <cell r="J169">
            <v>-1.9806364362628557</v>
          </cell>
          <cell r="K169">
            <v>-1.2585876271866709</v>
          </cell>
          <cell r="L169">
            <v>-1.2918915798328001</v>
          </cell>
          <cell r="M169">
            <v>-0.71070742585087743</v>
          </cell>
          <cell r="N169">
            <v>-1.3662632667013384</v>
          </cell>
          <cell r="O169">
            <v>-1.8912151983104337</v>
          </cell>
          <cell r="P169">
            <v>-1.6441689637913939</v>
          </cell>
          <cell r="Q169">
            <v>-1.1451379534322967</v>
          </cell>
          <cell r="R169">
            <v>-0.72350101116963117</v>
          </cell>
          <cell r="S169">
            <v>-2.3926616194722001</v>
          </cell>
          <cell r="T169">
            <v>-2.3714422521767844</v>
          </cell>
        </row>
        <row r="170">
          <cell r="E170">
            <v>-2.8313110009531499</v>
          </cell>
          <cell r="F170">
            <v>-2.673731046377199</v>
          </cell>
          <cell r="G170">
            <v>-2.971759160704984</v>
          </cell>
          <cell r="H170">
            <v>-4.2206063041326942</v>
          </cell>
          <cell r="I170">
            <v>-4.642665270946658</v>
          </cell>
          <cell r="J170">
            <v>-5.703850684867561</v>
          </cell>
          <cell r="K170">
            <v>-6.237516292020139</v>
          </cell>
          <cell r="L170">
            <v>-6.8968932912376175</v>
          </cell>
          <cell r="M170">
            <v>-8.3208320826250173</v>
          </cell>
          <cell r="N170">
            <v>-8.1223192554656336</v>
          </cell>
          <cell r="O170">
            <v>-7.8354308623287636</v>
          </cell>
          <cell r="P170">
            <v>-7.3709930089821754</v>
          </cell>
          <cell r="Q170">
            <v>-7.6424496128897559</v>
          </cell>
          <cell r="R170">
            <v>-7.7197648389302103</v>
          </cell>
          <cell r="S170">
            <v>-7.9394720570905477</v>
          </cell>
          <cell r="T170">
            <v>-7.4900326951870682</v>
          </cell>
        </row>
        <row r="171">
          <cell r="E171">
            <v>2.7647738419931756</v>
          </cell>
          <cell r="F171">
            <v>3.491061217247875</v>
          </cell>
          <cell r="G171">
            <v>3.6463878857772585</v>
          </cell>
          <cell r="H171">
            <v>3.5603736542333877</v>
          </cell>
          <cell r="I171">
            <v>4.1342624264540291</v>
          </cell>
          <cell r="J171">
            <v>3.7954083881596858</v>
          </cell>
          <cell r="K171">
            <v>4.8529893489660054</v>
          </cell>
          <cell r="L171">
            <v>4.5932048863485022</v>
          </cell>
          <cell r="M171">
            <v>4.4379217271531957</v>
          </cell>
          <cell r="N171">
            <v>4.2397501714158778</v>
          </cell>
          <cell r="O171">
            <v>3.5707385270054459</v>
          </cell>
          <cell r="P171">
            <v>2.2959612898545885</v>
          </cell>
          <cell r="Q171">
            <v>2.6257525142272016</v>
          </cell>
          <cell r="R171">
            <v>2.6568347696329653</v>
          </cell>
          <cell r="S171">
            <v>3.5252782764653574</v>
          </cell>
          <cell r="T171">
            <v>3.6071867937001656</v>
          </cell>
        </row>
        <row r="172">
          <cell r="E172">
            <v>6.453990272849083</v>
          </cell>
          <cell r="F172">
            <v>6.4991816036848888</v>
          </cell>
          <cell r="G172">
            <v>6.4187388995769936</v>
          </cell>
          <cell r="H172">
            <v>6.2733276958569917</v>
          </cell>
          <cell r="I172">
            <v>5.6969010707825305</v>
          </cell>
          <cell r="J172">
            <v>5.3681679501961668</v>
          </cell>
          <cell r="K172">
            <v>6.2847519451732694</v>
          </cell>
          <cell r="L172">
            <v>6.3068285921888361</v>
          </cell>
          <cell r="M172">
            <v>6.5332514458814757</v>
          </cell>
          <cell r="N172">
            <v>6.9659592376723367</v>
          </cell>
          <cell r="O172">
            <v>6.3113541922935781</v>
          </cell>
          <cell r="P172">
            <v>6.3578351821914936</v>
          </cell>
          <cell r="Q172">
            <v>6.4622353537145187</v>
          </cell>
          <cell r="R172">
            <v>5.6540470362838136</v>
          </cell>
          <cell r="S172">
            <v>6.0899865686711507</v>
          </cell>
          <cell r="T172">
            <v>6.4705924531081394</v>
          </cell>
        </row>
        <row r="173">
          <cell r="E173">
            <v>-1.6149437205530006</v>
          </cell>
          <cell r="F173">
            <v>-1.4118384439796898</v>
          </cell>
          <cell r="G173">
            <v>-1.0030697184952118</v>
          </cell>
          <cell r="H173">
            <v>-1.3053346795340701</v>
          </cell>
          <cell r="I173">
            <v>-1.831864376705802</v>
          </cell>
          <cell r="J173">
            <v>-2.3573332383091596</v>
          </cell>
          <cell r="K173">
            <v>-1.9099637511636729</v>
          </cell>
          <cell r="L173">
            <v>-1.528764482562508</v>
          </cell>
          <cell r="M173">
            <v>-0.47096137479634592</v>
          </cell>
          <cell r="N173">
            <v>-1.483279784734691</v>
          </cell>
          <cell r="O173">
            <v>-0.12862273107127464</v>
          </cell>
          <cell r="P173">
            <v>-1.5586723548634467</v>
          </cell>
          <cell r="Q173">
            <v>-1.4449879208239196</v>
          </cell>
          <cell r="R173">
            <v>-0.14925264755400036</v>
          </cell>
          <cell r="S173">
            <v>-0.63859655188269926</v>
          </cell>
          <cell r="T173">
            <v>-0.57329654375678984</v>
          </cell>
        </row>
        <row r="174">
          <cell r="E174">
            <v>0.30172070493277658</v>
          </cell>
          <cell r="F174">
            <v>2.6621122962905517</v>
          </cell>
          <cell r="G174">
            <v>2.8066284069710647</v>
          </cell>
          <cell r="H174">
            <v>2.685645204779199</v>
          </cell>
          <cell r="I174">
            <v>3.069125405603863</v>
          </cell>
          <cell r="J174">
            <v>3.9153774354239133</v>
          </cell>
          <cell r="K174">
            <v>3.8636739509304618</v>
          </cell>
          <cell r="L174">
            <v>3.3243554352511708</v>
          </cell>
          <cell r="M174">
            <v>3.6968474052031723</v>
          </cell>
          <cell r="N174">
            <v>3.183942271754276</v>
          </cell>
          <cell r="O174">
            <v>3.3646200893517673</v>
          </cell>
          <cell r="P174">
            <v>3.8545292937143429</v>
          </cell>
          <cell r="Q174">
            <v>3.9337107891580629</v>
          </cell>
          <cell r="R174">
            <v>3.7211975172715412</v>
          </cell>
          <cell r="S174">
            <v>2.5874729153826763</v>
          </cell>
          <cell r="T174">
            <v>2.3850341336447798</v>
          </cell>
        </row>
        <row r="175">
          <cell r="E175">
            <v>0.59442630351192349</v>
          </cell>
          <cell r="F175">
            <v>1.0766186502162256</v>
          </cell>
          <cell r="G175">
            <v>1.3285893624114777</v>
          </cell>
          <cell r="H175">
            <v>1.6070859734758329</v>
          </cell>
          <cell r="I175">
            <v>0.60119036016516247</v>
          </cell>
          <cell r="J175">
            <v>0.5807767823476766</v>
          </cell>
          <cell r="K175">
            <v>1.6934237489077475</v>
          </cell>
          <cell r="L175">
            <v>1.7496782441437873</v>
          </cell>
          <cell r="M175">
            <v>1.4170869446471386</v>
          </cell>
          <cell r="N175">
            <v>1.004519125431635</v>
          </cell>
          <cell r="O175">
            <v>1.670814151765704</v>
          </cell>
          <cell r="P175">
            <v>1.0706480828617515</v>
          </cell>
          <cell r="Q175">
            <v>0.77014983312490415</v>
          </cell>
          <cell r="R175">
            <v>0.8482666174408493</v>
          </cell>
          <cell r="S175">
            <v>1.0774359369352311</v>
          </cell>
          <cell r="T175">
            <v>0.86448364681131551</v>
          </cell>
        </row>
        <row r="176">
          <cell r="E176">
            <v>5.5170019434801816</v>
          </cell>
          <cell r="F176">
            <v>5.3198886693457723</v>
          </cell>
          <cell r="G176">
            <v>6.8473562075991623</v>
          </cell>
          <cell r="H176">
            <v>8.5174188622151021</v>
          </cell>
          <cell r="I176">
            <v>8.5191131781107785</v>
          </cell>
          <cell r="J176">
            <v>8.7894363422620145</v>
          </cell>
          <cell r="K176">
            <v>8.8632950615753998</v>
          </cell>
          <cell r="L176">
            <v>7.593826832458916</v>
          </cell>
          <cell r="M176">
            <v>6.2294745489110497</v>
          </cell>
          <cell r="N176">
            <v>4.7508167025201118</v>
          </cell>
          <cell r="O176">
            <v>4.6291772070984649</v>
          </cell>
          <cell r="P176">
            <v>3.4051474417363892</v>
          </cell>
          <cell r="Q176">
            <v>3.2639126395634719</v>
          </cell>
          <cell r="R176">
            <v>3.3734605273347853</v>
          </cell>
          <cell r="S176">
            <v>4.1812212158665361</v>
          </cell>
          <cell r="T176">
            <v>4.1593597978129395</v>
          </cell>
        </row>
        <row r="177">
          <cell r="E177" t="e">
            <v>#N/A</v>
          </cell>
          <cell r="F177" t="e">
            <v>#N/A</v>
          </cell>
          <cell r="G177" t="e">
            <v>#N/A</v>
          </cell>
          <cell r="H177" t="e">
            <v>#N/A</v>
          </cell>
          <cell r="I177" t="e">
            <v>#N/A</v>
          </cell>
          <cell r="J177" t="e">
            <v>#N/A</v>
          </cell>
          <cell r="K177" t="e">
            <v>#N/A</v>
          </cell>
          <cell r="L177" t="e">
            <v>#N/A</v>
          </cell>
          <cell r="M177" t="e">
            <v>#N/A</v>
          </cell>
          <cell r="N177" t="e">
            <v>#N/A</v>
          </cell>
          <cell r="O177" t="e">
            <v>#N/A</v>
          </cell>
          <cell r="P177" t="e">
            <v>#N/A</v>
          </cell>
          <cell r="Q177" t="e">
            <v>#N/A</v>
          </cell>
          <cell r="R177" t="e">
            <v>#N/A</v>
          </cell>
          <cell r="S177" t="e">
            <v>#N/A</v>
          </cell>
          <cell r="T177" t="e">
            <v>#N/A</v>
          </cell>
        </row>
        <row r="178">
          <cell r="E178">
            <v>-3.0021430162866665</v>
          </cell>
          <cell r="F178">
            <v>-3.2679000133891094</v>
          </cell>
          <cell r="G178">
            <v>-3.6094878317901262</v>
          </cell>
          <cell r="H178">
            <v>-2.8520202666769734</v>
          </cell>
          <cell r="I178">
            <v>-2.1324136553381408</v>
          </cell>
          <cell r="J178">
            <v>-2.2236947546661341</v>
          </cell>
          <cell r="K178">
            <v>-2.0759721068262564</v>
          </cell>
          <cell r="L178">
            <v>-1.6870195021277397</v>
          </cell>
          <cell r="M178">
            <v>-2.1499127945778085</v>
          </cell>
          <cell r="N178">
            <v>-1.96446794980249</v>
          </cell>
          <cell r="O178">
            <v>-3.0618751489474505</v>
          </cell>
          <cell r="P178">
            <v>-2.5758152669755106</v>
          </cell>
          <cell r="Q178">
            <v>-1.2389712182902173</v>
          </cell>
          <cell r="R178">
            <v>-0.4868764699115502</v>
          </cell>
          <cell r="S178">
            <v>-0.76345277352828589</v>
          </cell>
          <cell r="T178">
            <v>-0.44971808917756562</v>
          </cell>
        </row>
        <row r="179">
          <cell r="E179">
            <v>-0.66697455178079679</v>
          </cell>
          <cell r="F179">
            <v>-0.64097757193044202</v>
          </cell>
          <cell r="G179">
            <v>-0.62847320783177452</v>
          </cell>
          <cell r="H179">
            <v>-1.1705363313613049</v>
          </cell>
          <cell r="I179">
            <v>-1.5037716461433632</v>
          </cell>
          <cell r="J179">
            <v>-1.6435829368761006</v>
          </cell>
          <cell r="K179">
            <v>-2.2780402182902506</v>
          </cell>
          <cell r="L179">
            <v>-2.1942035427270454</v>
          </cell>
          <cell r="M179">
            <v>-1.1425817335931825</v>
          </cell>
          <cell r="N179">
            <v>-0.89900332091746549</v>
          </cell>
          <cell r="O179">
            <v>-1.7867750898796615</v>
          </cell>
          <cell r="P179">
            <v>-2.1242362736317304</v>
          </cell>
          <cell r="Q179">
            <v>-1.5818543764355653</v>
          </cell>
          <cell r="R179">
            <v>-1.0152663146372731</v>
          </cell>
          <cell r="S179">
            <v>-1.6054249620804342</v>
          </cell>
          <cell r="T179">
            <v>-1.2004298659144581</v>
          </cell>
        </row>
        <row r="180">
          <cell r="E180">
            <v>-0.86377732269103547</v>
          </cell>
          <cell r="F180">
            <v>-0.75215501909458737</v>
          </cell>
          <cell r="G180">
            <v>-1.3155165096118537</v>
          </cell>
          <cell r="H180">
            <v>-2.6610483173915824</v>
          </cell>
          <cell r="I180">
            <v>-3.1737119091675368</v>
          </cell>
          <cell r="J180">
            <v>-4.155772886076079</v>
          </cell>
          <cell r="K180">
            <v>-5.3356837453763433</v>
          </cell>
          <cell r="L180">
            <v>-6.5435746375148582</v>
          </cell>
          <cell r="M180">
            <v>-6.8443044702945173</v>
          </cell>
          <cell r="N180">
            <v>-6.733020354757727</v>
          </cell>
          <cell r="O180">
            <v>-7.2043533992334829</v>
          </cell>
          <cell r="P180">
            <v>-7.6831584735627843</v>
          </cell>
          <cell r="Q180">
            <v>-8.1746728527625692</v>
          </cell>
          <cell r="R180">
            <v>-8.1174730952020298</v>
          </cell>
          <cell r="S180">
            <v>-8.3031219177761244</v>
          </cell>
          <cell r="T180">
            <v>-8.3947949558828441</v>
          </cell>
        </row>
        <row r="181">
          <cell r="E181">
            <v>1.2351462182058199</v>
          </cell>
          <cell r="F181">
            <v>1.9127342269801844</v>
          </cell>
          <cell r="G181">
            <v>1.6826424718425841</v>
          </cell>
          <cell r="H181">
            <v>0.96075088808616016</v>
          </cell>
          <cell r="I181">
            <v>0.73247369184959865</v>
          </cell>
          <cell r="J181">
            <v>0.18681444313575923</v>
          </cell>
          <cell r="K181">
            <v>-0.33421178314834066</v>
          </cell>
          <cell r="L181">
            <v>-1.0063329250870936</v>
          </cell>
          <cell r="M181">
            <v>-5.4116405526308142E-2</v>
          </cell>
          <cell r="N181">
            <v>-0.25761804619415329</v>
          </cell>
          <cell r="O181">
            <v>0.15731181725017507</v>
          </cell>
          <cell r="P181">
            <v>1.3070711496829404</v>
          </cell>
          <cell r="Q181">
            <v>0.70368847194301765</v>
          </cell>
          <cell r="R181">
            <v>0.19079294407248426</v>
          </cell>
          <cell r="S181">
            <v>-3.9227786866995018E-2</v>
          </cell>
          <cell r="T181">
            <v>-0.27405720637507613</v>
          </cell>
        </row>
        <row r="182">
          <cell r="E182">
            <v>-4.9090864529278377</v>
          </cell>
          <cell r="F182">
            <v>-5.2363057007380647</v>
          </cell>
          <cell r="G182">
            <v>-4.8678592925091451</v>
          </cell>
          <cell r="H182">
            <v>-4.8977668338589098</v>
          </cell>
          <cell r="I182">
            <v>-3.4301687816701403</v>
          </cell>
          <cell r="J182">
            <v>-3.8369008708736061</v>
          </cell>
          <cell r="K182">
            <v>-4.2924523634272234</v>
          </cell>
          <cell r="L182">
            <v>-5.1824162899209654</v>
          </cell>
          <cell r="M182">
            <v>-3.6685295561288811</v>
          </cell>
          <cell r="N182">
            <v>-3.9420094529697352</v>
          </cell>
          <cell r="O182">
            <v>-1.6655221140990193</v>
          </cell>
          <cell r="P182">
            <v>-1.5310326727245638</v>
          </cell>
          <cell r="Q182">
            <v>-1.3363567942651002</v>
          </cell>
          <cell r="R182">
            <v>-0.22425582785510301</v>
          </cell>
          <cell r="S182">
            <v>-0.3734467124357792</v>
          </cell>
          <cell r="T182">
            <v>-7.41957984531183E-2</v>
          </cell>
        </row>
        <row r="183">
          <cell r="E183" t="e">
            <v>#N/A</v>
          </cell>
          <cell r="F183" t="e">
            <v>#N/A</v>
          </cell>
          <cell r="G183" t="e">
            <v>#N/A</v>
          </cell>
          <cell r="H183" t="e">
            <v>#N/A</v>
          </cell>
          <cell r="I183" t="e">
            <v>#N/A</v>
          </cell>
          <cell r="J183" t="e">
            <v>#N/A</v>
          </cell>
          <cell r="K183" t="e">
            <v>#N/A</v>
          </cell>
          <cell r="L183" t="e">
            <v>#N/A</v>
          </cell>
          <cell r="M183" t="e">
            <v>#N/A</v>
          </cell>
          <cell r="N183" t="e">
            <v>#N/A</v>
          </cell>
          <cell r="O183" t="e">
            <v>#N/A</v>
          </cell>
          <cell r="P183" t="e">
            <v>#N/A</v>
          </cell>
          <cell r="Q183" t="e">
            <v>#N/A</v>
          </cell>
          <cell r="R183" t="e">
            <v>#N/A</v>
          </cell>
          <cell r="S183" t="e">
            <v>#N/A</v>
          </cell>
          <cell r="T183" t="e">
            <v>#N/A</v>
          </cell>
        </row>
        <row r="184">
          <cell r="E184" t="e">
            <v>#N/A</v>
          </cell>
          <cell r="F184" t="e">
            <v>#N/A</v>
          </cell>
          <cell r="G184" t="e">
            <v>#N/A</v>
          </cell>
          <cell r="H184" t="e">
            <v>#N/A</v>
          </cell>
          <cell r="I184" t="e">
            <v>#N/A</v>
          </cell>
          <cell r="J184" t="e">
            <v>#N/A</v>
          </cell>
          <cell r="K184" t="e">
            <v>#N/A</v>
          </cell>
          <cell r="L184" t="e">
            <v>#N/A</v>
          </cell>
          <cell r="M184" t="e">
            <v>#N/A</v>
          </cell>
          <cell r="N184" t="e">
            <v>#N/A</v>
          </cell>
          <cell r="O184" t="e">
            <v>#N/A</v>
          </cell>
          <cell r="P184" t="e">
            <v>#N/A</v>
          </cell>
          <cell r="Q184" t="e">
            <v>#N/A</v>
          </cell>
          <cell r="R184" t="e">
            <v>#N/A</v>
          </cell>
          <cell r="S184" t="e">
            <v>#N/A</v>
          </cell>
          <cell r="T184" t="e">
            <v>#N/A</v>
          </cell>
        </row>
        <row r="185">
          <cell r="E185">
            <v>3.4358783781275335</v>
          </cell>
          <cell r="F185">
            <v>3.3011234964307121</v>
          </cell>
          <cell r="G185">
            <v>2.3114106499529541</v>
          </cell>
          <cell r="H185">
            <v>2.088249052523544</v>
          </cell>
          <cell r="I185">
            <v>-7.5758907567454514E-2</v>
          </cell>
          <cell r="J185">
            <v>0.27626323172735567</v>
          </cell>
          <cell r="K185">
            <v>0.7924809894235878</v>
          </cell>
          <cell r="L185">
            <v>0.609875813412593</v>
          </cell>
          <cell r="M185">
            <v>2.186944746991152</v>
          </cell>
          <cell r="N185">
            <v>1.8465557777153307</v>
          </cell>
          <cell r="O185">
            <v>1.941415947988574</v>
          </cell>
          <cell r="P185">
            <v>1.6806152890959467</v>
          </cell>
          <cell r="Q185">
            <v>1.6705596693668667</v>
          </cell>
          <cell r="R185">
            <v>1.6696899512284773</v>
          </cell>
          <cell r="S185">
            <v>1.3169411452999213</v>
          </cell>
          <cell r="T185">
            <v>0.94803887454880709</v>
          </cell>
        </row>
        <row r="186">
          <cell r="E186">
            <v>3.1267000784496091</v>
          </cell>
          <cell r="F186">
            <v>3.744437518408418</v>
          </cell>
          <cell r="G186">
            <v>3.425102866354429</v>
          </cell>
          <cell r="H186">
            <v>3.1782453784675511</v>
          </cell>
          <cell r="I186">
            <v>4.0051103113742528</v>
          </cell>
          <cell r="J186">
            <v>3.3594775133693915</v>
          </cell>
          <cell r="K186">
            <v>3.460377789595654</v>
          </cell>
          <cell r="L186">
            <v>4.1648057971770811</v>
          </cell>
          <cell r="M186">
            <v>3.739574372500968</v>
          </cell>
          <cell r="N186">
            <v>4.1846778489544931</v>
          </cell>
          <cell r="O186">
            <v>5.5263395769997885</v>
          </cell>
          <cell r="P186">
            <v>5.6987604597751869</v>
          </cell>
          <cell r="Q186">
            <v>4.8608269720793231</v>
          </cell>
          <cell r="R186">
            <v>3.8883591928194932</v>
          </cell>
          <cell r="S186">
            <v>3.4426309244831472</v>
          </cell>
          <cell r="T186">
            <v>3.1568295732066076</v>
          </cell>
        </row>
        <row r="187">
          <cell r="E187">
            <v>-12.176593082317915</v>
          </cell>
          <cell r="F187">
            <v>-12.261224913119641</v>
          </cell>
          <cell r="G187">
            <v>-11.871068714772406</v>
          </cell>
          <cell r="H187">
            <v>-11.452981848270113</v>
          </cell>
          <cell r="I187">
            <v>-10.773496340734894</v>
          </cell>
          <cell r="J187">
            <v>-10.497902202040876</v>
          </cell>
          <cell r="K187">
            <v>-9.861992466059192</v>
          </cell>
          <cell r="L187">
            <v>-9.4581058379099403</v>
          </cell>
          <cell r="M187">
            <v>-10.763337875809185</v>
          </cell>
          <cell r="N187">
            <v>-10.594104893038249</v>
          </cell>
          <cell r="O187">
            <v>-12.381466485588049</v>
          </cell>
          <cell r="P187">
            <v>-12.388897795611399</v>
          </cell>
          <cell r="Q187">
            <v>-12.320325903779079</v>
          </cell>
          <cell r="R187">
            <v>-11.543372667692793</v>
          </cell>
          <cell r="S187">
            <v>-10.749140855758938</v>
          </cell>
          <cell r="T187">
            <v>-10.589507657630051</v>
          </cell>
        </row>
        <row r="188">
          <cell r="E188">
            <v>6.9428764538821355</v>
          </cell>
          <cell r="F188">
            <v>6.8744317930582639</v>
          </cell>
          <cell r="G188">
            <v>6.6990657828606714</v>
          </cell>
          <cell r="H188">
            <v>6.5514977809168045</v>
          </cell>
          <cell r="I188">
            <v>6.8273040175463109</v>
          </cell>
          <cell r="J188">
            <v>6.7655024334284377</v>
          </cell>
          <cell r="K188">
            <v>6.2817129653844717</v>
          </cell>
          <cell r="L188">
            <v>5.928457855862689</v>
          </cell>
          <cell r="M188">
            <v>5.4123598380798228</v>
          </cell>
          <cell r="N188">
            <v>5.6118601095105731</v>
          </cell>
          <cell r="O188">
            <v>5.4179817565725301</v>
          </cell>
          <cell r="P188">
            <v>5.817999408774611</v>
          </cell>
          <cell r="Q188">
            <v>5.4207756471720785</v>
          </cell>
          <cell r="R188">
            <v>5.2383312478647923</v>
          </cell>
          <cell r="S188">
            <v>5.0963725462225256</v>
          </cell>
          <cell r="T188">
            <v>4.932163317809966</v>
          </cell>
        </row>
        <row r="189">
          <cell r="E189">
            <v>5.2776162781671871</v>
          </cell>
          <cell r="F189">
            <v>5.1046951035533965</v>
          </cell>
          <cell r="G189">
            <v>4.7713865314643726</v>
          </cell>
          <cell r="H189">
            <v>4.5062014623551647</v>
          </cell>
          <cell r="I189">
            <v>4.3264030555973534</v>
          </cell>
          <cell r="J189">
            <v>4.4296662313568334</v>
          </cell>
          <cell r="K189">
            <v>3.7114336713857625</v>
          </cell>
          <cell r="L189">
            <v>3.3975283537465941</v>
          </cell>
          <cell r="M189">
            <v>3.1484757643535204</v>
          </cell>
          <cell r="N189">
            <v>2.8517059020201856</v>
          </cell>
          <cell r="O189">
            <v>2.8662585267846481</v>
          </cell>
          <cell r="P189">
            <v>3.2618987100105556</v>
          </cell>
          <cell r="Q189">
            <v>3.3985155213496085</v>
          </cell>
          <cell r="R189">
            <v>2.8253647356972209</v>
          </cell>
          <cell r="S189">
            <v>1.8666825810041701</v>
          </cell>
          <cell r="T189">
            <v>1.8740529896634399</v>
          </cell>
        </row>
        <row r="190">
          <cell r="E190">
            <v>7.0085756631684006</v>
          </cell>
          <cell r="F190">
            <v>6.7430569064103025</v>
          </cell>
          <cell r="G190">
            <v>6.8256605441523419</v>
          </cell>
          <cell r="H190">
            <v>6.861958738805896</v>
          </cell>
          <cell r="I190">
            <v>7.2662356042720972</v>
          </cell>
          <cell r="J190">
            <v>7.3736507431692644</v>
          </cell>
          <cell r="K190">
            <v>7.6970852705791231</v>
          </cell>
          <cell r="L190">
            <v>7.7807353915226827</v>
          </cell>
          <cell r="M190">
            <v>7.6251376213271129</v>
          </cell>
          <cell r="N190">
            <v>7.1758749307201555</v>
          </cell>
          <cell r="O190">
            <v>7.152027742738909</v>
          </cell>
          <cell r="P190">
            <v>9.1009957703949595</v>
          </cell>
          <cell r="Q190">
            <v>10.639272179352972</v>
          </cell>
          <cell r="R190">
            <v>10.281701285010541</v>
          </cell>
          <cell r="S190">
            <v>9.2219382681239352</v>
          </cell>
          <cell r="T190">
            <v>9.2704203632641367</v>
          </cell>
        </row>
        <row r="191">
          <cell r="E191">
            <v>3.2342724493313781</v>
          </cell>
          <cell r="F191">
            <v>3.265882379338251</v>
          </cell>
          <cell r="G191">
            <v>3.4647512882710529</v>
          </cell>
          <cell r="H191">
            <v>3.3664259137656884</v>
          </cell>
          <cell r="I191">
            <v>3.2378017721248185</v>
          </cell>
          <cell r="J191">
            <v>2.9573476682594233</v>
          </cell>
          <cell r="K191">
            <v>2.7036077466005679</v>
          </cell>
          <cell r="L191">
            <v>1.8065810028038811</v>
          </cell>
          <cell r="M191">
            <v>2.1632636769538891</v>
          </cell>
          <cell r="N191">
            <v>2.8442197027587923</v>
          </cell>
          <cell r="O191">
            <v>2.2315732948552878</v>
          </cell>
          <cell r="P191">
            <v>2.992697283824846</v>
          </cell>
          <cell r="Q191">
            <v>3.6112250489909954</v>
          </cell>
          <cell r="R191">
            <v>3.542201315053596</v>
          </cell>
          <cell r="S191">
            <v>2.6299831011634893</v>
          </cell>
          <cell r="T191">
            <v>2.3171449193111613</v>
          </cell>
        </row>
        <row r="192">
          <cell r="E192">
            <v>-3.9007660872673071</v>
          </cell>
          <cell r="F192">
            <v>-2.4274135454582932</v>
          </cell>
          <cell r="G192">
            <v>-2.6103685459380372</v>
          </cell>
          <cell r="H192">
            <v>-2.9370204545630969</v>
          </cell>
          <cell r="I192">
            <v>-3.8973097611212708</v>
          </cell>
          <cell r="J192">
            <v>-3.0529512821961688</v>
          </cell>
          <cell r="K192">
            <v>-2.6893683400818205</v>
          </cell>
          <cell r="L192">
            <v>-1.6900233762733308</v>
          </cell>
          <cell r="M192">
            <v>-1.8190661706133611</v>
          </cell>
          <cell r="N192">
            <v>-2.4293309622324344</v>
          </cell>
          <cell r="O192">
            <v>-0.24438133745064761</v>
          </cell>
          <cell r="P192">
            <v>-0.67298213996571121</v>
          </cell>
          <cell r="Q192">
            <v>-0.66396055860059278</v>
          </cell>
          <cell r="R192">
            <v>-0.92656919513736824</v>
          </cell>
          <cell r="S192">
            <v>-0.37613435956384933</v>
          </cell>
          <cell r="T192">
            <v>-0.29881337882615355</v>
          </cell>
        </row>
        <row r="193">
          <cell r="E193">
            <v>-3.3593381486330927</v>
          </cell>
          <cell r="F193">
            <v>-4.3087103176881314</v>
          </cell>
          <cell r="G193">
            <v>-4.0382597951762094</v>
          </cell>
          <cell r="H193">
            <v>-3.3297878572632982</v>
          </cell>
          <cell r="I193">
            <v>-2.3922979046778678</v>
          </cell>
          <cell r="J193">
            <v>-3.0391635352610464</v>
          </cell>
          <cell r="K193">
            <v>-3.8058524947463894</v>
          </cell>
          <cell r="L193">
            <v>-3.6624183260691296</v>
          </cell>
          <cell r="M193">
            <v>-4.7950362851776376</v>
          </cell>
          <cell r="N193">
            <v>-5.2405456259729206</v>
          </cell>
          <cell r="O193">
            <v>-5.2040078477952676</v>
          </cell>
          <cell r="P193">
            <v>-3.4928992832455847</v>
          </cell>
          <cell r="Q193">
            <v>-3.3024894790158186</v>
          </cell>
          <cell r="R193">
            <v>-4.5772966516453124</v>
          </cell>
          <cell r="S193">
            <v>-5.4546643339669316</v>
          </cell>
          <cell r="T193">
            <v>-5.2417926079724992</v>
          </cell>
        </row>
        <row r="194">
          <cell r="E194">
            <v>4.7372540177111162</v>
          </cell>
          <cell r="F194">
            <v>4.1875505393639685</v>
          </cell>
          <cell r="G194">
            <v>4.2864275898694473</v>
          </cell>
          <cell r="H194">
            <v>4.9671806090969568</v>
          </cell>
          <cell r="I194">
            <v>4.9263860291639503</v>
          </cell>
          <cell r="J194">
            <v>4.958856946243742</v>
          </cell>
          <cell r="K194">
            <v>4.0745054834536489</v>
          </cell>
          <cell r="L194">
            <v>3.721149092548572</v>
          </cell>
          <cell r="M194">
            <v>3.698170337958878</v>
          </cell>
          <cell r="N194">
            <v>3.5340124800268029</v>
          </cell>
          <cell r="O194">
            <v>4.560438136583997</v>
          </cell>
          <cell r="P194">
            <v>3.4308808687308527</v>
          </cell>
          <cell r="Q194">
            <v>3.3005181537110175</v>
          </cell>
          <cell r="R194">
            <v>4.4121767272271057</v>
          </cell>
          <cell r="S194">
            <v>4.036382194906416</v>
          </cell>
          <cell r="T194">
            <v>3.7520783550339374</v>
          </cell>
        </row>
        <row r="195">
          <cell r="E195">
            <v>-6.6329457128428757</v>
          </cell>
          <cell r="F195">
            <v>-7.2676255087166908</v>
          </cell>
          <cell r="G195">
            <v>-8.1561426640630117</v>
          </cell>
          <cell r="H195">
            <v>-8.849486645575503</v>
          </cell>
          <cell r="I195">
            <v>-8.6385128425180966</v>
          </cell>
          <cell r="J195">
            <v>-8.8563848888498953</v>
          </cell>
          <cell r="K195">
            <v>-8.0522611341216859</v>
          </cell>
          <cell r="L195">
            <v>-7.7310872319082478</v>
          </cell>
          <cell r="M195">
            <v>-7.2282391147152225</v>
          </cell>
          <cell r="N195">
            <v>-7.482361455581092</v>
          </cell>
          <cell r="O195">
            <v>-7.5108338794420675</v>
          </cell>
          <cell r="P195">
            <v>-7.3617616804777199</v>
          </cell>
          <cell r="Q195">
            <v>-6.7832770788786334</v>
          </cell>
          <cell r="R195">
            <v>-6.5033368003956511</v>
          </cell>
          <cell r="S195">
            <v>-7.9861024101336255</v>
          </cell>
          <cell r="T195">
            <v>-7.9169592647901652</v>
          </cell>
        </row>
        <row r="196">
          <cell r="E196">
            <v>-3.2606063450633016</v>
          </cell>
          <cell r="F196">
            <v>-2.1235276066842985</v>
          </cell>
          <cell r="G196">
            <v>-1.6766531792549841</v>
          </cell>
          <cell r="H196">
            <v>-1.0252330290729859</v>
          </cell>
          <cell r="I196">
            <v>-0.4460760418899028</v>
          </cell>
          <cell r="J196">
            <v>-1.7152685171733637</v>
          </cell>
          <cell r="K196">
            <v>-2.0377701625967433</v>
          </cell>
          <cell r="L196">
            <v>-3.0960449343020358</v>
          </cell>
          <cell r="M196">
            <v>-3.2000711936038257</v>
          </cell>
          <cell r="N196">
            <v>-2.4423824227911481</v>
          </cell>
          <cell r="O196">
            <v>-2.3961251585197303</v>
          </cell>
          <cell r="P196">
            <v>-1.9337605854353299</v>
          </cell>
          <cell r="Q196">
            <v>-1.2215972665215276</v>
          </cell>
          <cell r="R196">
            <v>-0.77417037382335252</v>
          </cell>
          <cell r="S196">
            <v>-0.72332003172745374</v>
          </cell>
          <cell r="T196">
            <v>-0.36089713065778994</v>
          </cell>
        </row>
        <row r="197">
          <cell r="E197">
            <v>8.6944305713715693</v>
          </cell>
          <cell r="F197">
            <v>8.698870131347384</v>
          </cell>
          <cell r="G197">
            <v>8.6574484675850627</v>
          </cell>
          <cell r="H197">
            <v>8.9003345923475123</v>
          </cell>
          <cell r="I197">
            <v>7.5489666663849704</v>
          </cell>
          <cell r="J197">
            <v>4.9452812224940104</v>
          </cell>
          <cell r="K197">
            <v>2.855590549456025</v>
          </cell>
          <cell r="L197">
            <v>1.857260154577105</v>
          </cell>
          <cell r="M197">
            <v>1.1316020317700861</v>
          </cell>
          <cell r="N197">
            <v>1.3069660002085968</v>
          </cell>
          <cell r="O197">
            <v>0.86740901173226348</v>
          </cell>
          <cell r="P197">
            <v>1.2591001970989169E-2</v>
          </cell>
          <cell r="Q197">
            <v>-0.8066976041255316</v>
          </cell>
          <cell r="R197">
            <v>-2.9453003558722131</v>
          </cell>
          <cell r="S197">
            <v>-3.6084732015376915</v>
          </cell>
          <cell r="T197">
            <v>-3.6585545624747837</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0.vml"/><Relationship Id="rId3"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6:T197"/>
  <sheetViews>
    <sheetView workbookViewId="0"/>
  </sheetViews>
  <sheetFormatPr baseColWidth="10" defaultRowHeight="15" x14ac:dyDescent="0"/>
  <sheetData>
    <row r="6" spans="5:20">
      <c r="E6">
        <v>21</v>
      </c>
      <c r="F6">
        <v>21</v>
      </c>
      <c r="G6">
        <v>21</v>
      </c>
      <c r="H6">
        <v>21</v>
      </c>
      <c r="I6">
        <v>21</v>
      </c>
      <c r="J6">
        <v>21</v>
      </c>
      <c r="K6">
        <v>21</v>
      </c>
      <c r="L6">
        <v>21</v>
      </c>
      <c r="M6">
        <v>21</v>
      </c>
      <c r="N6">
        <v>21</v>
      </c>
      <c r="O6">
        <v>21</v>
      </c>
      <c r="P6">
        <v>21</v>
      </c>
      <c r="Q6">
        <v>21</v>
      </c>
      <c r="R6">
        <v>21</v>
      </c>
      <c r="S6">
        <v>21</v>
      </c>
      <c r="T6">
        <v>21</v>
      </c>
    </row>
    <row r="7" spans="5:20">
      <c r="E7">
        <v>24</v>
      </c>
      <c r="F7">
        <v>24</v>
      </c>
      <c r="G7">
        <v>24</v>
      </c>
      <c r="H7">
        <v>24</v>
      </c>
      <c r="I7">
        <v>24</v>
      </c>
      <c r="J7">
        <v>24</v>
      </c>
      <c r="K7">
        <v>24</v>
      </c>
      <c r="L7">
        <v>24</v>
      </c>
      <c r="M7">
        <v>24</v>
      </c>
      <c r="N7">
        <v>24</v>
      </c>
      <c r="O7">
        <v>24</v>
      </c>
      <c r="P7">
        <v>24</v>
      </c>
      <c r="Q7">
        <v>24</v>
      </c>
      <c r="R7">
        <v>24</v>
      </c>
      <c r="S7">
        <v>24</v>
      </c>
      <c r="T7">
        <v>24</v>
      </c>
    </row>
    <row r="8" spans="5:20">
      <c r="E8">
        <v>24</v>
      </c>
      <c r="F8">
        <v>24</v>
      </c>
      <c r="G8">
        <v>24</v>
      </c>
      <c r="H8">
        <v>24</v>
      </c>
      <c r="I8">
        <v>24</v>
      </c>
      <c r="J8">
        <v>24</v>
      </c>
      <c r="K8">
        <v>24</v>
      </c>
      <c r="L8">
        <v>24</v>
      </c>
      <c r="M8">
        <v>24</v>
      </c>
      <c r="N8">
        <v>24</v>
      </c>
      <c r="O8">
        <v>24</v>
      </c>
      <c r="P8">
        <v>24</v>
      </c>
      <c r="Q8">
        <v>24</v>
      </c>
      <c r="R8">
        <v>24</v>
      </c>
      <c r="S8">
        <v>24</v>
      </c>
      <c r="T8">
        <v>24</v>
      </c>
    </row>
    <row r="9" spans="5:20">
      <c r="E9">
        <v>17</v>
      </c>
      <c r="F9">
        <v>17</v>
      </c>
      <c r="G9">
        <v>17</v>
      </c>
      <c r="H9">
        <v>17</v>
      </c>
      <c r="I9">
        <v>17</v>
      </c>
      <c r="J9">
        <v>17</v>
      </c>
      <c r="K9">
        <v>17</v>
      </c>
      <c r="L9">
        <v>17</v>
      </c>
      <c r="M9">
        <v>17</v>
      </c>
      <c r="N9">
        <v>17</v>
      </c>
      <c r="O9">
        <v>17</v>
      </c>
      <c r="P9">
        <v>17</v>
      </c>
      <c r="Q9">
        <v>17</v>
      </c>
      <c r="R9">
        <v>17</v>
      </c>
      <c r="S9">
        <v>17</v>
      </c>
      <c r="T9">
        <v>17</v>
      </c>
    </row>
    <row r="10" spans="5:20">
      <c r="E10">
        <v>24</v>
      </c>
      <c r="F10">
        <v>24</v>
      </c>
      <c r="G10">
        <v>24</v>
      </c>
      <c r="H10">
        <v>24</v>
      </c>
      <c r="I10">
        <v>24</v>
      </c>
      <c r="J10">
        <v>24</v>
      </c>
      <c r="K10">
        <v>24</v>
      </c>
      <c r="L10">
        <v>24</v>
      </c>
      <c r="M10">
        <v>24</v>
      </c>
      <c r="N10">
        <v>24</v>
      </c>
      <c r="O10">
        <v>24</v>
      </c>
      <c r="P10">
        <v>24</v>
      </c>
      <c r="Q10">
        <v>24</v>
      </c>
      <c r="R10">
        <v>24</v>
      </c>
      <c r="S10">
        <v>24</v>
      </c>
      <c r="T10">
        <v>24</v>
      </c>
    </row>
    <row r="11" spans="5:20">
      <c r="E11">
        <v>24</v>
      </c>
      <c r="F11">
        <v>24</v>
      </c>
      <c r="G11">
        <v>24</v>
      </c>
      <c r="H11">
        <v>24</v>
      </c>
      <c r="I11">
        <v>24</v>
      </c>
      <c r="J11">
        <v>24</v>
      </c>
      <c r="K11">
        <v>24</v>
      </c>
      <c r="L11">
        <v>24</v>
      </c>
      <c r="M11">
        <v>24</v>
      </c>
      <c r="N11">
        <v>24</v>
      </c>
      <c r="O11">
        <v>24</v>
      </c>
      <c r="P11">
        <v>24</v>
      </c>
      <c r="Q11">
        <v>24</v>
      </c>
      <c r="R11">
        <v>24</v>
      </c>
      <c r="S11">
        <v>24</v>
      </c>
      <c r="T11">
        <v>24</v>
      </c>
    </row>
    <row r="12" spans="5:20">
      <c r="E12">
        <v>24</v>
      </c>
      <c r="F12">
        <v>24</v>
      </c>
      <c r="G12">
        <v>24</v>
      </c>
      <c r="H12">
        <v>24</v>
      </c>
      <c r="I12">
        <v>24</v>
      </c>
      <c r="J12">
        <v>24</v>
      </c>
      <c r="K12">
        <v>24</v>
      </c>
      <c r="L12">
        <v>24</v>
      </c>
      <c r="M12">
        <v>24</v>
      </c>
      <c r="N12">
        <v>24</v>
      </c>
      <c r="O12">
        <v>24</v>
      </c>
      <c r="P12">
        <v>24</v>
      </c>
      <c r="Q12">
        <v>24</v>
      </c>
      <c r="R12">
        <v>24</v>
      </c>
      <c r="S12">
        <v>24</v>
      </c>
      <c r="T12">
        <v>24</v>
      </c>
    </row>
    <row r="13" spans="5:20">
      <c r="E13">
        <v>24</v>
      </c>
      <c r="F13">
        <v>24</v>
      </c>
      <c r="G13">
        <v>24</v>
      </c>
      <c r="H13">
        <v>24</v>
      </c>
      <c r="I13">
        <v>24</v>
      </c>
      <c r="J13">
        <v>24</v>
      </c>
      <c r="K13">
        <v>24</v>
      </c>
      <c r="L13">
        <v>24</v>
      </c>
      <c r="M13">
        <v>24</v>
      </c>
      <c r="N13">
        <v>24</v>
      </c>
      <c r="O13">
        <v>24</v>
      </c>
      <c r="P13">
        <v>24</v>
      </c>
      <c r="Q13">
        <v>24</v>
      </c>
      <c r="R13">
        <v>24</v>
      </c>
      <c r="S13">
        <v>24</v>
      </c>
      <c r="T13">
        <v>24</v>
      </c>
    </row>
    <row r="14" spans="5:20">
      <c r="E14">
        <v>24</v>
      </c>
      <c r="F14">
        <v>24</v>
      </c>
      <c r="G14">
        <v>24</v>
      </c>
      <c r="H14">
        <v>24</v>
      </c>
      <c r="I14">
        <v>24</v>
      </c>
      <c r="J14">
        <v>24</v>
      </c>
      <c r="K14">
        <v>24</v>
      </c>
      <c r="L14">
        <v>24</v>
      </c>
      <c r="M14">
        <v>24</v>
      </c>
      <c r="N14">
        <v>24</v>
      </c>
      <c r="O14">
        <v>24</v>
      </c>
      <c r="P14">
        <v>24</v>
      </c>
      <c r="Q14">
        <v>24</v>
      </c>
      <c r="R14">
        <v>24</v>
      </c>
      <c r="S14">
        <v>24</v>
      </c>
      <c r="T14">
        <v>24</v>
      </c>
    </row>
    <row r="15" spans="5:20">
      <c r="E15">
        <v>24</v>
      </c>
      <c r="F15">
        <v>24</v>
      </c>
      <c r="G15">
        <v>24</v>
      </c>
      <c r="H15">
        <v>24</v>
      </c>
      <c r="I15">
        <v>24</v>
      </c>
      <c r="J15">
        <v>24</v>
      </c>
      <c r="K15">
        <v>24</v>
      </c>
      <c r="L15">
        <v>24</v>
      </c>
      <c r="M15">
        <v>24</v>
      </c>
      <c r="N15">
        <v>24</v>
      </c>
      <c r="O15">
        <v>24</v>
      </c>
      <c r="P15">
        <v>24</v>
      </c>
      <c r="Q15">
        <v>24</v>
      </c>
      <c r="R15">
        <v>24</v>
      </c>
      <c r="S15">
        <v>24</v>
      </c>
      <c r="T15">
        <v>24</v>
      </c>
    </row>
    <row r="16" spans="5:20">
      <c r="E16">
        <v>24</v>
      </c>
      <c r="F16">
        <v>24</v>
      </c>
      <c r="G16">
        <v>24</v>
      </c>
      <c r="H16">
        <v>24</v>
      </c>
      <c r="I16">
        <v>24</v>
      </c>
      <c r="J16">
        <v>24</v>
      </c>
      <c r="K16">
        <v>24</v>
      </c>
      <c r="L16">
        <v>24</v>
      </c>
      <c r="M16">
        <v>24</v>
      </c>
      <c r="N16">
        <v>24</v>
      </c>
      <c r="O16">
        <v>24</v>
      </c>
      <c r="P16">
        <v>24</v>
      </c>
      <c r="Q16">
        <v>24</v>
      </c>
      <c r="R16">
        <v>24</v>
      </c>
      <c r="S16">
        <v>24</v>
      </c>
      <c r="T16">
        <v>24</v>
      </c>
    </row>
    <row r="17" spans="5:20">
      <c r="E17">
        <v>24</v>
      </c>
      <c r="F17">
        <v>24</v>
      </c>
      <c r="G17">
        <v>24</v>
      </c>
      <c r="H17">
        <v>24</v>
      </c>
      <c r="I17">
        <v>24</v>
      </c>
      <c r="J17">
        <v>24</v>
      </c>
      <c r="K17">
        <v>24</v>
      </c>
      <c r="L17">
        <v>24</v>
      </c>
      <c r="M17">
        <v>24</v>
      </c>
      <c r="N17">
        <v>24</v>
      </c>
      <c r="O17">
        <v>24</v>
      </c>
      <c r="P17">
        <v>24</v>
      </c>
      <c r="Q17">
        <v>24</v>
      </c>
      <c r="R17">
        <v>24</v>
      </c>
      <c r="S17">
        <v>24</v>
      </c>
      <c r="T17">
        <v>24</v>
      </c>
    </row>
    <row r="18" spans="5:20">
      <c r="E18">
        <v>24</v>
      </c>
      <c r="F18">
        <v>24</v>
      </c>
      <c r="G18">
        <v>24</v>
      </c>
      <c r="H18">
        <v>24</v>
      </c>
      <c r="I18">
        <v>24</v>
      </c>
      <c r="J18">
        <v>24</v>
      </c>
      <c r="K18">
        <v>24</v>
      </c>
      <c r="L18">
        <v>24</v>
      </c>
      <c r="M18">
        <v>24</v>
      </c>
      <c r="N18">
        <v>24</v>
      </c>
      <c r="O18">
        <v>24</v>
      </c>
      <c r="P18">
        <v>24</v>
      </c>
      <c r="Q18">
        <v>24</v>
      </c>
      <c r="R18">
        <v>24</v>
      </c>
      <c r="S18">
        <v>24</v>
      </c>
      <c r="T18">
        <v>24</v>
      </c>
    </row>
    <row r="19" spans="5:20">
      <c r="E19">
        <v>24</v>
      </c>
      <c r="F19">
        <v>24</v>
      </c>
      <c r="G19">
        <v>24</v>
      </c>
      <c r="H19">
        <v>24</v>
      </c>
      <c r="I19">
        <v>24</v>
      </c>
      <c r="J19">
        <v>24</v>
      </c>
      <c r="K19">
        <v>24</v>
      </c>
      <c r="L19">
        <v>24</v>
      </c>
      <c r="M19">
        <v>24</v>
      </c>
      <c r="N19">
        <v>24</v>
      </c>
      <c r="O19">
        <v>24</v>
      </c>
      <c r="P19">
        <v>24</v>
      </c>
      <c r="Q19">
        <v>24</v>
      </c>
      <c r="R19">
        <v>24</v>
      </c>
      <c r="S19">
        <v>24</v>
      </c>
      <c r="T19">
        <v>24</v>
      </c>
    </row>
    <row r="20" spans="5:20">
      <c r="E20">
        <v>24</v>
      </c>
      <c r="F20">
        <v>24</v>
      </c>
      <c r="G20">
        <v>24</v>
      </c>
      <c r="H20">
        <v>24</v>
      </c>
      <c r="I20">
        <v>24</v>
      </c>
      <c r="J20">
        <v>24</v>
      </c>
      <c r="K20">
        <v>24</v>
      </c>
      <c r="L20">
        <v>24</v>
      </c>
      <c r="M20">
        <v>24</v>
      </c>
      <c r="N20">
        <v>24</v>
      </c>
      <c r="O20">
        <v>24</v>
      </c>
      <c r="P20">
        <v>24</v>
      </c>
      <c r="Q20">
        <v>24</v>
      </c>
      <c r="R20">
        <v>24</v>
      </c>
      <c r="S20">
        <v>24</v>
      </c>
      <c r="T20">
        <v>24</v>
      </c>
    </row>
    <row r="21" spans="5:20">
      <c r="E21">
        <v>24</v>
      </c>
      <c r="F21">
        <v>24</v>
      </c>
      <c r="G21">
        <v>24</v>
      </c>
      <c r="H21">
        <v>24</v>
      </c>
      <c r="I21">
        <v>24</v>
      </c>
      <c r="J21">
        <v>24</v>
      </c>
      <c r="K21">
        <v>24</v>
      </c>
      <c r="L21">
        <v>24</v>
      </c>
      <c r="M21">
        <v>24</v>
      </c>
      <c r="N21">
        <v>24</v>
      </c>
      <c r="O21">
        <v>24</v>
      </c>
      <c r="P21">
        <v>24</v>
      </c>
      <c r="Q21">
        <v>24</v>
      </c>
      <c r="R21">
        <v>24</v>
      </c>
      <c r="S21">
        <v>24</v>
      </c>
      <c r="T21">
        <v>24</v>
      </c>
    </row>
    <row r="22" spans="5:20">
      <c r="E22">
        <v>24</v>
      </c>
      <c r="F22">
        <v>24</v>
      </c>
      <c r="G22">
        <v>24</v>
      </c>
      <c r="H22">
        <v>24</v>
      </c>
      <c r="I22">
        <v>24</v>
      </c>
      <c r="J22">
        <v>24</v>
      </c>
      <c r="K22">
        <v>24</v>
      </c>
      <c r="L22">
        <v>24</v>
      </c>
      <c r="M22">
        <v>24</v>
      </c>
      <c r="N22">
        <v>24</v>
      </c>
      <c r="O22">
        <v>24</v>
      </c>
      <c r="P22">
        <v>24</v>
      </c>
      <c r="Q22">
        <v>24</v>
      </c>
      <c r="R22">
        <v>24</v>
      </c>
      <c r="S22">
        <v>24</v>
      </c>
      <c r="T22">
        <v>24</v>
      </c>
    </row>
    <row r="23" spans="5:20">
      <c r="E23">
        <v>24</v>
      </c>
      <c r="F23">
        <v>24</v>
      </c>
      <c r="G23">
        <v>24</v>
      </c>
      <c r="H23">
        <v>24</v>
      </c>
      <c r="I23">
        <v>24</v>
      </c>
      <c r="J23">
        <v>24</v>
      </c>
      <c r="K23">
        <v>24</v>
      </c>
      <c r="L23">
        <v>24</v>
      </c>
      <c r="M23">
        <v>24</v>
      </c>
      <c r="N23">
        <v>24</v>
      </c>
      <c r="O23">
        <v>24</v>
      </c>
      <c r="P23">
        <v>24</v>
      </c>
      <c r="Q23">
        <v>24</v>
      </c>
      <c r="R23">
        <v>24</v>
      </c>
      <c r="S23">
        <v>24</v>
      </c>
      <c r="T23">
        <v>24</v>
      </c>
    </row>
    <row r="24" spans="5:20">
      <c r="E24">
        <v>24</v>
      </c>
      <c r="F24">
        <v>24</v>
      </c>
      <c r="G24">
        <v>24</v>
      </c>
      <c r="H24">
        <v>24</v>
      </c>
      <c r="I24">
        <v>24</v>
      </c>
      <c r="J24">
        <v>24</v>
      </c>
      <c r="K24">
        <v>24</v>
      </c>
      <c r="L24">
        <v>24</v>
      </c>
      <c r="M24">
        <v>24</v>
      </c>
      <c r="N24">
        <v>24</v>
      </c>
      <c r="O24">
        <v>24</v>
      </c>
      <c r="P24">
        <v>24</v>
      </c>
      <c r="Q24">
        <v>24</v>
      </c>
      <c r="R24">
        <v>24</v>
      </c>
      <c r="S24">
        <v>24</v>
      </c>
      <c r="T24">
        <v>24</v>
      </c>
    </row>
    <row r="25" spans="5:20">
      <c r="E25">
        <v>24</v>
      </c>
      <c r="F25">
        <v>24</v>
      </c>
      <c r="G25">
        <v>24</v>
      </c>
      <c r="H25">
        <v>24</v>
      </c>
      <c r="I25">
        <v>24</v>
      </c>
      <c r="J25">
        <v>24</v>
      </c>
      <c r="K25">
        <v>24</v>
      </c>
      <c r="L25">
        <v>24</v>
      </c>
      <c r="M25">
        <v>24</v>
      </c>
      <c r="N25">
        <v>24</v>
      </c>
      <c r="O25">
        <v>24</v>
      </c>
      <c r="P25">
        <v>24</v>
      </c>
      <c r="Q25">
        <v>24</v>
      </c>
      <c r="R25">
        <v>24</v>
      </c>
      <c r="S25">
        <v>24</v>
      </c>
      <c r="T25">
        <v>24</v>
      </c>
    </row>
    <row r="26" spans="5:20">
      <c r="E26">
        <v>24</v>
      </c>
      <c r="F26">
        <v>24</v>
      </c>
      <c r="G26">
        <v>24</v>
      </c>
      <c r="H26">
        <v>24</v>
      </c>
      <c r="I26">
        <v>24</v>
      </c>
      <c r="J26">
        <v>24</v>
      </c>
      <c r="K26">
        <v>24</v>
      </c>
      <c r="L26">
        <v>24</v>
      </c>
      <c r="M26">
        <v>24</v>
      </c>
      <c r="N26">
        <v>24</v>
      </c>
      <c r="O26">
        <v>24</v>
      </c>
      <c r="P26">
        <v>24</v>
      </c>
      <c r="Q26">
        <v>24</v>
      </c>
      <c r="R26">
        <v>24</v>
      </c>
      <c r="S26">
        <v>24</v>
      </c>
      <c r="T26">
        <v>24</v>
      </c>
    </row>
    <row r="27" spans="5:20">
      <c r="E27">
        <v>24</v>
      </c>
      <c r="F27">
        <v>24</v>
      </c>
      <c r="G27">
        <v>24</v>
      </c>
      <c r="H27">
        <v>24</v>
      </c>
      <c r="I27">
        <v>24</v>
      </c>
      <c r="J27">
        <v>24</v>
      </c>
      <c r="K27">
        <v>24</v>
      </c>
      <c r="L27">
        <v>24</v>
      </c>
      <c r="M27">
        <v>24</v>
      </c>
      <c r="N27">
        <v>24</v>
      </c>
      <c r="O27">
        <v>24</v>
      </c>
      <c r="P27">
        <v>24</v>
      </c>
      <c r="Q27">
        <v>24</v>
      </c>
      <c r="R27">
        <v>24</v>
      </c>
      <c r="S27">
        <v>24</v>
      </c>
      <c r="T27">
        <v>24</v>
      </c>
    </row>
    <row r="28" spans="5:20">
      <c r="E28">
        <v>24</v>
      </c>
      <c r="F28">
        <v>24</v>
      </c>
      <c r="G28">
        <v>24</v>
      </c>
      <c r="H28">
        <v>24</v>
      </c>
      <c r="I28">
        <v>24</v>
      </c>
      <c r="J28">
        <v>24</v>
      </c>
      <c r="K28">
        <v>24</v>
      </c>
      <c r="L28">
        <v>24</v>
      </c>
      <c r="M28">
        <v>24</v>
      </c>
      <c r="N28">
        <v>24</v>
      </c>
      <c r="O28">
        <v>24</v>
      </c>
      <c r="P28">
        <v>24</v>
      </c>
      <c r="Q28">
        <v>24</v>
      </c>
      <c r="R28">
        <v>24</v>
      </c>
      <c r="S28">
        <v>24</v>
      </c>
      <c r="T28">
        <v>24</v>
      </c>
    </row>
    <row r="29" spans="5:20">
      <c r="E29">
        <v>24</v>
      </c>
      <c r="F29">
        <v>24</v>
      </c>
      <c r="G29">
        <v>24</v>
      </c>
      <c r="H29">
        <v>24</v>
      </c>
      <c r="I29">
        <v>24</v>
      </c>
      <c r="J29">
        <v>24</v>
      </c>
      <c r="K29">
        <v>24</v>
      </c>
      <c r="L29">
        <v>24</v>
      </c>
      <c r="M29">
        <v>24</v>
      </c>
      <c r="N29">
        <v>24</v>
      </c>
      <c r="O29">
        <v>24</v>
      </c>
      <c r="P29">
        <v>24</v>
      </c>
      <c r="Q29">
        <v>24</v>
      </c>
      <c r="R29">
        <v>24</v>
      </c>
      <c r="S29">
        <v>24</v>
      </c>
      <c r="T29">
        <v>24</v>
      </c>
    </row>
    <row r="30" spans="5:20">
      <c r="E30">
        <v>24</v>
      </c>
      <c r="F30">
        <v>24</v>
      </c>
      <c r="G30">
        <v>24</v>
      </c>
      <c r="H30">
        <v>24</v>
      </c>
      <c r="I30">
        <v>24</v>
      </c>
      <c r="J30">
        <v>24</v>
      </c>
      <c r="K30">
        <v>24</v>
      </c>
      <c r="L30">
        <v>24</v>
      </c>
      <c r="M30">
        <v>24</v>
      </c>
      <c r="N30">
        <v>24</v>
      </c>
      <c r="O30">
        <v>24</v>
      </c>
      <c r="P30">
        <v>24</v>
      </c>
      <c r="Q30">
        <v>24</v>
      </c>
      <c r="R30">
        <v>24</v>
      </c>
      <c r="S30">
        <v>24</v>
      </c>
      <c r="T30">
        <v>24</v>
      </c>
    </row>
    <row r="31" spans="5:20">
      <c r="E31">
        <v>24</v>
      </c>
      <c r="F31">
        <v>24</v>
      </c>
      <c r="G31">
        <v>24</v>
      </c>
      <c r="H31">
        <v>24</v>
      </c>
      <c r="I31">
        <v>24</v>
      </c>
      <c r="J31">
        <v>24</v>
      </c>
      <c r="K31">
        <v>24</v>
      </c>
      <c r="L31">
        <v>24</v>
      </c>
      <c r="M31">
        <v>24</v>
      </c>
      <c r="N31">
        <v>24</v>
      </c>
      <c r="O31">
        <v>24</v>
      </c>
      <c r="P31">
        <v>24</v>
      </c>
      <c r="Q31">
        <v>24</v>
      </c>
      <c r="R31">
        <v>24</v>
      </c>
      <c r="S31">
        <v>24</v>
      </c>
      <c r="T31">
        <v>24</v>
      </c>
    </row>
    <row r="32" spans="5:20">
      <c r="E32">
        <v>24</v>
      </c>
      <c r="F32">
        <v>24</v>
      </c>
      <c r="G32">
        <v>24</v>
      </c>
      <c r="H32">
        <v>24</v>
      </c>
      <c r="I32">
        <v>24</v>
      </c>
      <c r="J32">
        <v>24</v>
      </c>
      <c r="K32">
        <v>24</v>
      </c>
      <c r="L32">
        <v>24</v>
      </c>
      <c r="M32">
        <v>24</v>
      </c>
      <c r="N32">
        <v>24</v>
      </c>
      <c r="O32">
        <v>24</v>
      </c>
      <c r="P32">
        <v>24</v>
      </c>
      <c r="Q32">
        <v>24</v>
      </c>
      <c r="R32">
        <v>24</v>
      </c>
      <c r="S32">
        <v>24</v>
      </c>
      <c r="T32">
        <v>24</v>
      </c>
    </row>
    <row r="33" spans="5:20">
      <c r="E33">
        <v>24</v>
      </c>
      <c r="F33">
        <v>24</v>
      </c>
      <c r="G33">
        <v>24</v>
      </c>
      <c r="H33">
        <v>24</v>
      </c>
      <c r="I33">
        <v>24</v>
      </c>
      <c r="J33">
        <v>24</v>
      </c>
      <c r="K33">
        <v>24</v>
      </c>
      <c r="L33">
        <v>24</v>
      </c>
      <c r="M33">
        <v>24</v>
      </c>
      <c r="N33">
        <v>24</v>
      </c>
      <c r="O33">
        <v>24</v>
      </c>
      <c r="P33">
        <v>24</v>
      </c>
      <c r="Q33">
        <v>24</v>
      </c>
      <c r="R33">
        <v>24</v>
      </c>
      <c r="S33">
        <v>24</v>
      </c>
      <c r="T33">
        <v>24</v>
      </c>
    </row>
    <row r="34" spans="5:20">
      <c r="E34">
        <v>24</v>
      </c>
      <c r="F34">
        <v>24</v>
      </c>
      <c r="G34">
        <v>24</v>
      </c>
      <c r="H34">
        <v>24</v>
      </c>
      <c r="I34">
        <v>24</v>
      </c>
      <c r="J34">
        <v>24</v>
      </c>
      <c r="K34">
        <v>24</v>
      </c>
      <c r="L34">
        <v>24</v>
      </c>
      <c r="M34">
        <v>24</v>
      </c>
      <c r="N34">
        <v>24</v>
      </c>
      <c r="O34">
        <v>24</v>
      </c>
      <c r="P34">
        <v>24</v>
      </c>
      <c r="Q34">
        <v>24</v>
      </c>
      <c r="R34">
        <v>24</v>
      </c>
      <c r="S34">
        <v>24</v>
      </c>
      <c r="T34">
        <v>24</v>
      </c>
    </row>
    <row r="35" spans="5:20">
      <c r="E35">
        <v>24</v>
      </c>
      <c r="F35">
        <v>24</v>
      </c>
      <c r="G35">
        <v>24</v>
      </c>
      <c r="H35">
        <v>24</v>
      </c>
      <c r="I35">
        <v>24</v>
      </c>
      <c r="J35">
        <v>24</v>
      </c>
      <c r="K35">
        <v>24</v>
      </c>
      <c r="L35">
        <v>24</v>
      </c>
      <c r="M35">
        <v>24</v>
      </c>
      <c r="N35">
        <v>24</v>
      </c>
      <c r="O35">
        <v>24</v>
      </c>
      <c r="P35">
        <v>24</v>
      </c>
      <c r="Q35">
        <v>24</v>
      </c>
      <c r="R35">
        <v>24</v>
      </c>
      <c r="S35">
        <v>24</v>
      </c>
      <c r="T35">
        <v>24</v>
      </c>
    </row>
    <row r="36" spans="5:20">
      <c r="E36">
        <v>24</v>
      </c>
      <c r="F36">
        <v>24</v>
      </c>
      <c r="G36">
        <v>24</v>
      </c>
      <c r="H36">
        <v>24</v>
      </c>
      <c r="I36">
        <v>24</v>
      </c>
      <c r="J36">
        <v>24</v>
      </c>
      <c r="K36">
        <v>24</v>
      </c>
      <c r="L36">
        <v>24</v>
      </c>
      <c r="M36">
        <v>24</v>
      </c>
      <c r="N36">
        <v>24</v>
      </c>
      <c r="O36">
        <v>24</v>
      </c>
      <c r="P36">
        <v>24</v>
      </c>
      <c r="Q36">
        <v>24</v>
      </c>
      <c r="R36">
        <v>24</v>
      </c>
      <c r="S36">
        <v>24</v>
      </c>
      <c r="T36">
        <v>24</v>
      </c>
    </row>
    <row r="37" spans="5:20">
      <c r="E37">
        <v>24</v>
      </c>
      <c r="F37">
        <v>24</v>
      </c>
      <c r="G37">
        <v>24</v>
      </c>
      <c r="H37">
        <v>24</v>
      </c>
      <c r="I37">
        <v>24</v>
      </c>
      <c r="J37">
        <v>24</v>
      </c>
      <c r="K37">
        <v>24</v>
      </c>
      <c r="L37">
        <v>24</v>
      </c>
      <c r="M37">
        <v>24</v>
      </c>
      <c r="N37">
        <v>24</v>
      </c>
      <c r="O37">
        <v>24</v>
      </c>
      <c r="P37">
        <v>24</v>
      </c>
      <c r="Q37">
        <v>24</v>
      </c>
      <c r="R37">
        <v>24</v>
      </c>
      <c r="S37">
        <v>24</v>
      </c>
      <c r="T37">
        <v>24</v>
      </c>
    </row>
    <row r="38" spans="5:20">
      <c r="E38">
        <v>24</v>
      </c>
      <c r="F38">
        <v>24</v>
      </c>
      <c r="G38">
        <v>24</v>
      </c>
      <c r="H38">
        <v>24</v>
      </c>
      <c r="I38">
        <v>24</v>
      </c>
      <c r="J38">
        <v>24</v>
      </c>
      <c r="K38">
        <v>24</v>
      </c>
      <c r="L38">
        <v>24</v>
      </c>
      <c r="M38">
        <v>24</v>
      </c>
      <c r="N38">
        <v>24</v>
      </c>
      <c r="O38">
        <v>24</v>
      </c>
      <c r="P38">
        <v>24</v>
      </c>
      <c r="Q38">
        <v>24</v>
      </c>
      <c r="R38">
        <v>24</v>
      </c>
      <c r="S38">
        <v>24</v>
      </c>
      <c r="T38">
        <v>24</v>
      </c>
    </row>
    <row r="39" spans="5:20">
      <c r="E39">
        <v>24</v>
      </c>
      <c r="F39">
        <v>24</v>
      </c>
      <c r="G39">
        <v>24</v>
      </c>
      <c r="H39">
        <v>24</v>
      </c>
      <c r="I39">
        <v>24</v>
      </c>
      <c r="J39">
        <v>24</v>
      </c>
      <c r="K39">
        <v>24</v>
      </c>
      <c r="L39">
        <v>24</v>
      </c>
      <c r="M39">
        <v>24</v>
      </c>
      <c r="N39">
        <v>24</v>
      </c>
      <c r="O39">
        <v>24</v>
      </c>
      <c r="P39">
        <v>24</v>
      </c>
      <c r="Q39">
        <v>24</v>
      </c>
      <c r="R39">
        <v>24</v>
      </c>
      <c r="S39">
        <v>24</v>
      </c>
      <c r="T39">
        <v>24</v>
      </c>
    </row>
    <row r="40" spans="5:20">
      <c r="E40">
        <v>24</v>
      </c>
      <c r="F40">
        <v>24</v>
      </c>
      <c r="G40">
        <v>24</v>
      </c>
      <c r="H40">
        <v>24</v>
      </c>
      <c r="I40">
        <v>24</v>
      </c>
      <c r="J40">
        <v>24</v>
      </c>
      <c r="K40">
        <v>24</v>
      </c>
      <c r="L40">
        <v>24</v>
      </c>
      <c r="M40">
        <v>24</v>
      </c>
      <c r="N40">
        <v>24</v>
      </c>
      <c r="O40">
        <v>24</v>
      </c>
      <c r="P40">
        <v>24</v>
      </c>
      <c r="Q40">
        <v>24</v>
      </c>
      <c r="R40">
        <v>24</v>
      </c>
      <c r="S40">
        <v>24</v>
      </c>
      <c r="T40">
        <v>24</v>
      </c>
    </row>
    <row r="41" spans="5:20">
      <c r="E41">
        <v>24</v>
      </c>
      <c r="F41">
        <v>24</v>
      </c>
      <c r="G41">
        <v>24</v>
      </c>
      <c r="H41">
        <v>24</v>
      </c>
      <c r="I41">
        <v>24</v>
      </c>
      <c r="J41">
        <v>24</v>
      </c>
      <c r="K41">
        <v>24</v>
      </c>
      <c r="L41">
        <v>24</v>
      </c>
      <c r="M41">
        <v>24</v>
      </c>
      <c r="N41">
        <v>24</v>
      </c>
      <c r="O41">
        <v>24</v>
      </c>
      <c r="P41">
        <v>24</v>
      </c>
      <c r="Q41">
        <v>24</v>
      </c>
      <c r="R41">
        <v>24</v>
      </c>
      <c r="S41">
        <v>24</v>
      </c>
      <c r="T41">
        <v>24</v>
      </c>
    </row>
    <row r="42" spans="5:20">
      <c r="E42">
        <v>24</v>
      </c>
      <c r="F42">
        <v>24</v>
      </c>
      <c r="G42">
        <v>24</v>
      </c>
      <c r="H42">
        <v>24</v>
      </c>
      <c r="I42">
        <v>24</v>
      </c>
      <c r="J42">
        <v>24</v>
      </c>
      <c r="K42">
        <v>24</v>
      </c>
      <c r="L42">
        <v>24</v>
      </c>
      <c r="M42">
        <v>24</v>
      </c>
      <c r="N42">
        <v>24</v>
      </c>
      <c r="O42">
        <v>24</v>
      </c>
      <c r="P42">
        <v>24</v>
      </c>
      <c r="Q42">
        <v>24</v>
      </c>
      <c r="R42">
        <v>24</v>
      </c>
      <c r="S42">
        <v>24</v>
      </c>
      <c r="T42">
        <v>24</v>
      </c>
    </row>
    <row r="43" spans="5:20">
      <c r="E43">
        <v>24</v>
      </c>
      <c r="F43">
        <v>24</v>
      </c>
      <c r="G43">
        <v>24</v>
      </c>
      <c r="H43">
        <v>24</v>
      </c>
      <c r="I43">
        <v>24</v>
      </c>
      <c r="J43">
        <v>24</v>
      </c>
      <c r="K43">
        <v>24</v>
      </c>
      <c r="L43">
        <v>24</v>
      </c>
      <c r="M43">
        <v>24</v>
      </c>
      <c r="N43">
        <v>24</v>
      </c>
      <c r="O43">
        <v>24</v>
      </c>
      <c r="P43">
        <v>24</v>
      </c>
      <c r="Q43">
        <v>24</v>
      </c>
      <c r="R43">
        <v>24</v>
      </c>
      <c r="S43">
        <v>24</v>
      </c>
      <c r="T43">
        <v>24</v>
      </c>
    </row>
    <row r="44" spans="5:20">
      <c r="E44">
        <v>24</v>
      </c>
      <c r="F44">
        <v>24</v>
      </c>
      <c r="G44">
        <v>24</v>
      </c>
      <c r="H44">
        <v>24</v>
      </c>
      <c r="I44">
        <v>24</v>
      </c>
      <c r="J44">
        <v>24</v>
      </c>
      <c r="K44">
        <v>24</v>
      </c>
      <c r="L44">
        <v>24</v>
      </c>
      <c r="M44">
        <v>24</v>
      </c>
      <c r="N44">
        <v>24</v>
      </c>
      <c r="O44">
        <v>24</v>
      </c>
      <c r="P44">
        <v>24</v>
      </c>
      <c r="Q44">
        <v>24</v>
      </c>
      <c r="R44">
        <v>24</v>
      </c>
      <c r="S44">
        <v>24</v>
      </c>
      <c r="T44">
        <v>24</v>
      </c>
    </row>
    <row r="45" spans="5:20">
      <c r="E45">
        <v>19</v>
      </c>
      <c r="F45">
        <v>19</v>
      </c>
      <c r="G45">
        <v>19</v>
      </c>
      <c r="H45">
        <v>19</v>
      </c>
      <c r="I45">
        <v>19</v>
      </c>
      <c r="J45">
        <v>19</v>
      </c>
      <c r="K45">
        <v>19</v>
      </c>
      <c r="L45">
        <v>19</v>
      </c>
      <c r="M45">
        <v>19</v>
      </c>
      <c r="N45">
        <v>19</v>
      </c>
      <c r="O45">
        <v>19</v>
      </c>
      <c r="P45">
        <v>19</v>
      </c>
      <c r="Q45">
        <v>19</v>
      </c>
      <c r="R45">
        <v>19</v>
      </c>
      <c r="S45">
        <v>19</v>
      </c>
      <c r="T45">
        <v>19</v>
      </c>
    </row>
    <row r="46" spans="5:20">
      <c r="E46">
        <v>24</v>
      </c>
      <c r="F46">
        <v>24</v>
      </c>
      <c r="G46">
        <v>24</v>
      </c>
      <c r="H46">
        <v>24</v>
      </c>
      <c r="I46">
        <v>24</v>
      </c>
      <c r="J46">
        <v>24</v>
      </c>
      <c r="K46">
        <v>24</v>
      </c>
      <c r="L46">
        <v>24</v>
      </c>
      <c r="M46">
        <v>24</v>
      </c>
      <c r="N46">
        <v>24</v>
      </c>
      <c r="O46">
        <v>24</v>
      </c>
      <c r="P46">
        <v>24</v>
      </c>
      <c r="Q46">
        <v>24</v>
      </c>
      <c r="R46">
        <v>24</v>
      </c>
      <c r="S46">
        <v>24</v>
      </c>
      <c r="T46">
        <v>24</v>
      </c>
    </row>
    <row r="47" spans="5:20">
      <c r="E47">
        <v>24</v>
      </c>
      <c r="F47">
        <v>24</v>
      </c>
      <c r="G47">
        <v>24</v>
      </c>
      <c r="H47">
        <v>24</v>
      </c>
      <c r="I47">
        <v>24</v>
      </c>
      <c r="J47">
        <v>24</v>
      </c>
      <c r="K47">
        <v>24</v>
      </c>
      <c r="L47">
        <v>24</v>
      </c>
      <c r="M47">
        <v>24</v>
      </c>
      <c r="N47">
        <v>24</v>
      </c>
      <c r="O47">
        <v>24</v>
      </c>
      <c r="P47">
        <v>24</v>
      </c>
      <c r="Q47">
        <v>24</v>
      </c>
      <c r="R47">
        <v>24</v>
      </c>
      <c r="S47">
        <v>24</v>
      </c>
      <c r="T47">
        <v>24</v>
      </c>
    </row>
    <row r="48" spans="5:20">
      <c r="E48">
        <v>24</v>
      </c>
      <c r="F48">
        <v>24</v>
      </c>
      <c r="G48">
        <v>24</v>
      </c>
      <c r="H48">
        <v>24</v>
      </c>
      <c r="I48">
        <v>24</v>
      </c>
      <c r="J48">
        <v>24</v>
      </c>
      <c r="K48">
        <v>24</v>
      </c>
      <c r="L48">
        <v>24</v>
      </c>
      <c r="M48">
        <v>24</v>
      </c>
      <c r="N48">
        <v>24</v>
      </c>
      <c r="O48">
        <v>24</v>
      </c>
      <c r="P48">
        <v>24</v>
      </c>
      <c r="Q48">
        <v>24</v>
      </c>
      <c r="R48">
        <v>24</v>
      </c>
      <c r="S48">
        <v>24</v>
      </c>
      <c r="T48">
        <v>24</v>
      </c>
    </row>
    <row r="49" spans="5:20">
      <c r="E49">
        <v>24</v>
      </c>
      <c r="F49">
        <v>24</v>
      </c>
      <c r="G49">
        <v>24</v>
      </c>
      <c r="H49">
        <v>24</v>
      </c>
      <c r="I49">
        <v>24</v>
      </c>
      <c r="J49">
        <v>24</v>
      </c>
      <c r="K49">
        <v>24</v>
      </c>
      <c r="L49">
        <v>24</v>
      </c>
      <c r="M49">
        <v>24</v>
      </c>
      <c r="N49">
        <v>24</v>
      </c>
      <c r="O49">
        <v>24</v>
      </c>
      <c r="P49">
        <v>24</v>
      </c>
      <c r="Q49">
        <v>24</v>
      </c>
      <c r="R49">
        <v>24</v>
      </c>
      <c r="S49">
        <v>24</v>
      </c>
      <c r="T49">
        <v>24</v>
      </c>
    </row>
    <row r="50" spans="5:20">
      <c r="E50">
        <v>24</v>
      </c>
      <c r="F50">
        <v>24</v>
      </c>
      <c r="G50">
        <v>24</v>
      </c>
      <c r="H50">
        <v>24</v>
      </c>
      <c r="I50">
        <v>24</v>
      </c>
      <c r="J50">
        <v>24</v>
      </c>
      <c r="K50">
        <v>24</v>
      </c>
      <c r="L50">
        <v>24</v>
      </c>
      <c r="M50">
        <v>24</v>
      </c>
      <c r="N50">
        <v>24</v>
      </c>
      <c r="O50">
        <v>24</v>
      </c>
      <c r="P50">
        <v>24</v>
      </c>
      <c r="Q50">
        <v>24</v>
      </c>
      <c r="R50">
        <v>24</v>
      </c>
      <c r="S50">
        <v>24</v>
      </c>
      <c r="T50">
        <v>24</v>
      </c>
    </row>
    <row r="51" spans="5:20">
      <c r="E51">
        <v>24</v>
      </c>
      <c r="F51">
        <v>24</v>
      </c>
      <c r="G51">
        <v>24</v>
      </c>
      <c r="H51">
        <v>24</v>
      </c>
      <c r="I51">
        <v>24</v>
      </c>
      <c r="J51">
        <v>24</v>
      </c>
      <c r="K51">
        <v>24</v>
      </c>
      <c r="L51">
        <v>24</v>
      </c>
      <c r="M51">
        <v>24</v>
      </c>
      <c r="N51">
        <v>24</v>
      </c>
      <c r="O51">
        <v>24</v>
      </c>
      <c r="P51">
        <v>24</v>
      </c>
      <c r="Q51">
        <v>24</v>
      </c>
      <c r="R51">
        <v>24</v>
      </c>
      <c r="S51">
        <v>24</v>
      </c>
      <c r="T51">
        <v>24</v>
      </c>
    </row>
    <row r="52" spans="5:20">
      <c r="E52">
        <v>24</v>
      </c>
      <c r="F52">
        <v>24</v>
      </c>
      <c r="G52">
        <v>24</v>
      </c>
      <c r="H52">
        <v>24</v>
      </c>
      <c r="I52">
        <v>24</v>
      </c>
      <c r="J52">
        <v>24</v>
      </c>
      <c r="K52">
        <v>24</v>
      </c>
      <c r="L52">
        <v>24</v>
      </c>
      <c r="M52">
        <v>24</v>
      </c>
      <c r="N52">
        <v>24</v>
      </c>
      <c r="O52">
        <v>24</v>
      </c>
      <c r="P52">
        <v>24</v>
      </c>
      <c r="Q52">
        <v>24</v>
      </c>
      <c r="R52">
        <v>24</v>
      </c>
      <c r="S52">
        <v>24</v>
      </c>
      <c r="T52">
        <v>24</v>
      </c>
    </row>
    <row r="53" spans="5:20">
      <c r="E53">
        <v>24</v>
      </c>
      <c r="F53">
        <v>24</v>
      </c>
      <c r="G53">
        <v>24</v>
      </c>
      <c r="H53">
        <v>24</v>
      </c>
      <c r="I53">
        <v>24</v>
      </c>
      <c r="J53">
        <v>24</v>
      </c>
      <c r="K53">
        <v>24</v>
      </c>
      <c r="L53">
        <v>24</v>
      </c>
      <c r="M53">
        <v>24</v>
      </c>
      <c r="N53">
        <v>24</v>
      </c>
      <c r="O53">
        <v>24</v>
      </c>
      <c r="P53">
        <v>24</v>
      </c>
      <c r="Q53">
        <v>24</v>
      </c>
      <c r="R53">
        <v>24</v>
      </c>
      <c r="S53">
        <v>24</v>
      </c>
      <c r="T53">
        <v>24</v>
      </c>
    </row>
    <row r="54" spans="5:20">
      <c r="E54">
        <v>24</v>
      </c>
      <c r="F54">
        <v>24</v>
      </c>
      <c r="G54">
        <v>24</v>
      </c>
      <c r="H54">
        <v>24</v>
      </c>
      <c r="I54">
        <v>24</v>
      </c>
      <c r="J54">
        <v>24</v>
      </c>
      <c r="K54">
        <v>24</v>
      </c>
      <c r="L54">
        <v>24</v>
      </c>
      <c r="M54">
        <v>24</v>
      </c>
      <c r="N54">
        <v>24</v>
      </c>
      <c r="O54">
        <v>24</v>
      </c>
      <c r="P54">
        <v>24</v>
      </c>
      <c r="Q54">
        <v>24</v>
      </c>
      <c r="R54">
        <v>24</v>
      </c>
      <c r="S54">
        <v>24</v>
      </c>
      <c r="T54">
        <v>24</v>
      </c>
    </row>
    <row r="55" spans="5:20">
      <c r="E55">
        <v>24</v>
      </c>
      <c r="F55">
        <v>24</v>
      </c>
      <c r="G55">
        <v>24</v>
      </c>
      <c r="H55">
        <v>24</v>
      </c>
      <c r="I55">
        <v>24</v>
      </c>
      <c r="J55">
        <v>24</v>
      </c>
      <c r="K55">
        <v>24</v>
      </c>
      <c r="L55">
        <v>24</v>
      </c>
      <c r="M55">
        <v>24</v>
      </c>
      <c r="N55">
        <v>24</v>
      </c>
      <c r="O55">
        <v>24</v>
      </c>
      <c r="P55">
        <v>24</v>
      </c>
      <c r="Q55">
        <v>24</v>
      </c>
      <c r="R55">
        <v>24</v>
      </c>
      <c r="S55">
        <v>24</v>
      </c>
      <c r="T55">
        <v>24</v>
      </c>
    </row>
    <row r="56" spans="5:20">
      <c r="E56">
        <v>24</v>
      </c>
      <c r="F56">
        <v>24</v>
      </c>
      <c r="G56">
        <v>24</v>
      </c>
      <c r="H56">
        <v>24</v>
      </c>
      <c r="I56">
        <v>24</v>
      </c>
      <c r="J56">
        <v>24</v>
      </c>
      <c r="K56">
        <v>24</v>
      </c>
      <c r="L56">
        <v>24</v>
      </c>
      <c r="M56">
        <v>24</v>
      </c>
      <c r="N56">
        <v>24</v>
      </c>
      <c r="O56">
        <v>24</v>
      </c>
      <c r="P56">
        <v>24</v>
      </c>
      <c r="Q56">
        <v>24</v>
      </c>
      <c r="R56">
        <v>24</v>
      </c>
      <c r="S56">
        <v>24</v>
      </c>
      <c r="T56">
        <v>24</v>
      </c>
    </row>
    <row r="57" spans="5:20">
      <c r="E57">
        <v>24</v>
      </c>
      <c r="F57">
        <v>24</v>
      </c>
      <c r="G57">
        <v>24</v>
      </c>
      <c r="H57">
        <v>24</v>
      </c>
      <c r="I57">
        <v>24</v>
      </c>
      <c r="J57">
        <v>24</v>
      </c>
      <c r="K57">
        <v>24</v>
      </c>
      <c r="L57">
        <v>24</v>
      </c>
      <c r="M57">
        <v>24</v>
      </c>
      <c r="N57">
        <v>24</v>
      </c>
      <c r="O57">
        <v>24</v>
      </c>
      <c r="P57">
        <v>24</v>
      </c>
      <c r="Q57">
        <v>24</v>
      </c>
      <c r="R57">
        <v>24</v>
      </c>
      <c r="S57">
        <v>24</v>
      </c>
      <c r="T57">
        <v>24</v>
      </c>
    </row>
    <row r="58" spans="5:20">
      <c r="E58">
        <v>24</v>
      </c>
      <c r="F58">
        <v>24</v>
      </c>
      <c r="G58">
        <v>24</v>
      </c>
      <c r="H58">
        <v>24</v>
      </c>
      <c r="I58">
        <v>24</v>
      </c>
      <c r="J58">
        <v>24</v>
      </c>
      <c r="K58">
        <v>24</v>
      </c>
      <c r="L58">
        <v>24</v>
      </c>
      <c r="M58">
        <v>24</v>
      </c>
      <c r="N58">
        <v>24</v>
      </c>
      <c r="O58">
        <v>24</v>
      </c>
      <c r="P58">
        <v>24</v>
      </c>
      <c r="Q58">
        <v>24</v>
      </c>
      <c r="R58">
        <v>24</v>
      </c>
      <c r="S58">
        <v>24</v>
      </c>
      <c r="T58">
        <v>24</v>
      </c>
    </row>
    <row r="59" spans="5:20">
      <c r="E59">
        <v>24</v>
      </c>
      <c r="F59">
        <v>24</v>
      </c>
      <c r="G59">
        <v>24</v>
      </c>
      <c r="H59">
        <v>24</v>
      </c>
      <c r="I59">
        <v>24</v>
      </c>
      <c r="J59">
        <v>24</v>
      </c>
      <c r="K59">
        <v>24</v>
      </c>
      <c r="L59">
        <v>24</v>
      </c>
      <c r="M59">
        <v>24</v>
      </c>
      <c r="N59">
        <v>24</v>
      </c>
      <c r="O59">
        <v>24</v>
      </c>
      <c r="P59">
        <v>24</v>
      </c>
      <c r="Q59">
        <v>24</v>
      </c>
      <c r="R59">
        <v>24</v>
      </c>
      <c r="S59">
        <v>24</v>
      </c>
      <c r="T59">
        <v>24</v>
      </c>
    </row>
    <row r="60" spans="5:20">
      <c r="E60">
        <v>24</v>
      </c>
      <c r="F60">
        <v>24</v>
      </c>
      <c r="G60">
        <v>24</v>
      </c>
      <c r="H60">
        <v>24</v>
      </c>
      <c r="I60">
        <v>24</v>
      </c>
      <c r="J60">
        <v>24</v>
      </c>
      <c r="K60">
        <v>24</v>
      </c>
      <c r="L60">
        <v>24</v>
      </c>
      <c r="M60">
        <v>24</v>
      </c>
      <c r="N60">
        <v>24</v>
      </c>
      <c r="O60">
        <v>24</v>
      </c>
      <c r="P60">
        <v>24</v>
      </c>
      <c r="Q60">
        <v>24</v>
      </c>
      <c r="R60">
        <v>24</v>
      </c>
      <c r="S60">
        <v>24</v>
      </c>
      <c r="T60">
        <v>24</v>
      </c>
    </row>
    <row r="61" spans="5:20">
      <c r="E61">
        <v>24</v>
      </c>
      <c r="F61">
        <v>24</v>
      </c>
      <c r="G61">
        <v>24</v>
      </c>
      <c r="H61">
        <v>24</v>
      </c>
      <c r="I61">
        <v>24</v>
      </c>
      <c r="J61">
        <v>24</v>
      </c>
      <c r="K61">
        <v>24</v>
      </c>
      <c r="L61">
        <v>24</v>
      </c>
      <c r="M61">
        <v>24</v>
      </c>
      <c r="N61">
        <v>24</v>
      </c>
      <c r="O61">
        <v>24</v>
      </c>
      <c r="P61">
        <v>24</v>
      </c>
      <c r="Q61">
        <v>24</v>
      </c>
      <c r="R61">
        <v>24</v>
      </c>
      <c r="S61">
        <v>24</v>
      </c>
      <c r="T61">
        <v>24</v>
      </c>
    </row>
    <row r="62" spans="5:20">
      <c r="E62">
        <v>24</v>
      </c>
      <c r="F62">
        <v>24</v>
      </c>
      <c r="G62">
        <v>24</v>
      </c>
      <c r="H62">
        <v>24</v>
      </c>
      <c r="I62">
        <v>24</v>
      </c>
      <c r="J62">
        <v>24</v>
      </c>
      <c r="K62">
        <v>24</v>
      </c>
      <c r="L62">
        <v>24</v>
      </c>
      <c r="M62">
        <v>24</v>
      </c>
      <c r="N62">
        <v>24</v>
      </c>
      <c r="O62">
        <v>24</v>
      </c>
      <c r="P62">
        <v>24</v>
      </c>
      <c r="Q62">
        <v>24</v>
      </c>
      <c r="R62">
        <v>24</v>
      </c>
      <c r="S62">
        <v>24</v>
      </c>
      <c r="T62">
        <v>24</v>
      </c>
    </row>
    <row r="63" spans="5:20">
      <c r="E63">
        <v>24</v>
      </c>
      <c r="F63">
        <v>24</v>
      </c>
      <c r="G63">
        <v>24</v>
      </c>
      <c r="H63">
        <v>24</v>
      </c>
      <c r="I63">
        <v>24</v>
      </c>
      <c r="J63">
        <v>24</v>
      </c>
      <c r="K63">
        <v>24</v>
      </c>
      <c r="L63">
        <v>24</v>
      </c>
      <c r="M63">
        <v>24</v>
      </c>
      <c r="N63">
        <v>24</v>
      </c>
      <c r="O63">
        <v>24</v>
      </c>
      <c r="P63">
        <v>24</v>
      </c>
      <c r="Q63">
        <v>24</v>
      </c>
      <c r="R63">
        <v>24</v>
      </c>
      <c r="S63">
        <v>24</v>
      </c>
      <c r="T63">
        <v>24</v>
      </c>
    </row>
    <row r="64" spans="5:20">
      <c r="E64">
        <v>24</v>
      </c>
      <c r="F64">
        <v>24</v>
      </c>
      <c r="G64">
        <v>24</v>
      </c>
      <c r="H64">
        <v>24</v>
      </c>
      <c r="I64">
        <v>24</v>
      </c>
      <c r="J64">
        <v>24</v>
      </c>
      <c r="K64">
        <v>24</v>
      </c>
      <c r="L64">
        <v>24</v>
      </c>
      <c r="M64">
        <v>24</v>
      </c>
      <c r="N64">
        <v>24</v>
      </c>
      <c r="O64">
        <v>24</v>
      </c>
      <c r="P64">
        <v>24</v>
      </c>
      <c r="Q64">
        <v>24</v>
      </c>
      <c r="R64">
        <v>24</v>
      </c>
      <c r="S64">
        <v>24</v>
      </c>
      <c r="T64">
        <v>24</v>
      </c>
    </row>
    <row r="65" spans="5:20">
      <c r="E65">
        <v>24</v>
      </c>
      <c r="F65">
        <v>24</v>
      </c>
      <c r="G65">
        <v>24</v>
      </c>
      <c r="H65">
        <v>24</v>
      </c>
      <c r="I65">
        <v>24</v>
      </c>
      <c r="J65">
        <v>24</v>
      </c>
      <c r="K65">
        <v>24</v>
      </c>
      <c r="L65">
        <v>24</v>
      </c>
      <c r="M65">
        <v>24</v>
      </c>
      <c r="N65">
        <v>24</v>
      </c>
      <c r="O65">
        <v>24</v>
      </c>
      <c r="P65">
        <v>24</v>
      </c>
      <c r="Q65">
        <v>24</v>
      </c>
      <c r="R65">
        <v>24</v>
      </c>
      <c r="S65">
        <v>24</v>
      </c>
      <c r="T65">
        <v>24</v>
      </c>
    </row>
    <row r="66" spans="5:20">
      <c r="E66">
        <v>24</v>
      </c>
      <c r="F66">
        <v>24</v>
      </c>
      <c r="G66">
        <v>24</v>
      </c>
      <c r="H66">
        <v>24</v>
      </c>
      <c r="I66">
        <v>24</v>
      </c>
      <c r="J66">
        <v>24</v>
      </c>
      <c r="K66">
        <v>24</v>
      </c>
      <c r="L66">
        <v>24</v>
      </c>
      <c r="M66">
        <v>24</v>
      </c>
      <c r="N66">
        <v>24</v>
      </c>
      <c r="O66">
        <v>24</v>
      </c>
      <c r="P66">
        <v>24</v>
      </c>
      <c r="Q66">
        <v>24</v>
      </c>
      <c r="R66">
        <v>24</v>
      </c>
      <c r="S66">
        <v>24</v>
      </c>
      <c r="T66">
        <v>24</v>
      </c>
    </row>
    <row r="67" spans="5:20">
      <c r="E67">
        <v>24</v>
      </c>
      <c r="F67">
        <v>24</v>
      </c>
      <c r="G67">
        <v>24</v>
      </c>
      <c r="H67">
        <v>24</v>
      </c>
      <c r="I67">
        <v>24</v>
      </c>
      <c r="J67">
        <v>24</v>
      </c>
      <c r="K67">
        <v>24</v>
      </c>
      <c r="L67">
        <v>24</v>
      </c>
      <c r="M67">
        <v>24</v>
      </c>
      <c r="N67">
        <v>24</v>
      </c>
      <c r="O67">
        <v>24</v>
      </c>
      <c r="P67">
        <v>24</v>
      </c>
      <c r="Q67">
        <v>24</v>
      </c>
      <c r="R67">
        <v>24</v>
      </c>
      <c r="S67">
        <v>24</v>
      </c>
      <c r="T67">
        <v>24</v>
      </c>
    </row>
    <row r="68" spans="5:20">
      <c r="E68">
        <v>24</v>
      </c>
      <c r="F68">
        <v>24</v>
      </c>
      <c r="G68">
        <v>24</v>
      </c>
      <c r="H68">
        <v>24</v>
      </c>
      <c r="I68">
        <v>24</v>
      </c>
      <c r="J68">
        <v>24</v>
      </c>
      <c r="K68">
        <v>24</v>
      </c>
      <c r="L68">
        <v>24</v>
      </c>
      <c r="M68">
        <v>24</v>
      </c>
      <c r="N68">
        <v>24</v>
      </c>
      <c r="O68">
        <v>24</v>
      </c>
      <c r="P68">
        <v>24</v>
      </c>
      <c r="Q68">
        <v>24</v>
      </c>
      <c r="R68">
        <v>24</v>
      </c>
      <c r="S68">
        <v>24</v>
      </c>
      <c r="T68">
        <v>24</v>
      </c>
    </row>
    <row r="69" spans="5:20">
      <c r="E69">
        <v>24</v>
      </c>
      <c r="F69">
        <v>24</v>
      </c>
      <c r="G69">
        <v>24</v>
      </c>
      <c r="H69">
        <v>24</v>
      </c>
      <c r="I69">
        <v>24</v>
      </c>
      <c r="J69">
        <v>24</v>
      </c>
      <c r="K69">
        <v>24</v>
      </c>
      <c r="L69">
        <v>24</v>
      </c>
      <c r="M69">
        <v>24</v>
      </c>
      <c r="N69">
        <v>24</v>
      </c>
      <c r="O69">
        <v>24</v>
      </c>
      <c r="P69">
        <v>24</v>
      </c>
      <c r="Q69">
        <v>24</v>
      </c>
      <c r="R69">
        <v>24</v>
      </c>
      <c r="S69">
        <v>24</v>
      </c>
      <c r="T69">
        <v>24</v>
      </c>
    </row>
    <row r="70" spans="5:20">
      <c r="E70">
        <v>24</v>
      </c>
      <c r="F70">
        <v>24</v>
      </c>
      <c r="G70">
        <v>24</v>
      </c>
      <c r="H70">
        <v>24</v>
      </c>
      <c r="I70">
        <v>24</v>
      </c>
      <c r="J70">
        <v>24</v>
      </c>
      <c r="K70">
        <v>24</v>
      </c>
      <c r="L70">
        <v>24</v>
      </c>
      <c r="M70">
        <v>24</v>
      </c>
      <c r="N70">
        <v>24</v>
      </c>
      <c r="O70">
        <v>24</v>
      </c>
      <c r="P70">
        <v>24</v>
      </c>
      <c r="Q70">
        <v>24</v>
      </c>
      <c r="R70">
        <v>24</v>
      </c>
      <c r="S70">
        <v>24</v>
      </c>
      <c r="T70">
        <v>24</v>
      </c>
    </row>
    <row r="71" spans="5:20">
      <c r="E71">
        <v>24</v>
      </c>
      <c r="F71">
        <v>24</v>
      </c>
      <c r="G71">
        <v>24</v>
      </c>
      <c r="H71">
        <v>24</v>
      </c>
      <c r="I71">
        <v>24</v>
      </c>
      <c r="J71">
        <v>24</v>
      </c>
      <c r="K71">
        <v>24</v>
      </c>
      <c r="L71">
        <v>24</v>
      </c>
      <c r="M71">
        <v>24</v>
      </c>
      <c r="N71">
        <v>24</v>
      </c>
      <c r="O71">
        <v>24</v>
      </c>
      <c r="P71">
        <v>24</v>
      </c>
      <c r="Q71">
        <v>24</v>
      </c>
      <c r="R71">
        <v>24</v>
      </c>
      <c r="S71">
        <v>24</v>
      </c>
      <c r="T71">
        <v>24</v>
      </c>
    </row>
    <row r="72" spans="5:20">
      <c r="E72">
        <v>24</v>
      </c>
      <c r="F72">
        <v>24</v>
      </c>
      <c r="G72">
        <v>24</v>
      </c>
      <c r="H72">
        <v>24</v>
      </c>
      <c r="I72">
        <v>24</v>
      </c>
      <c r="J72">
        <v>24</v>
      </c>
      <c r="K72">
        <v>24</v>
      </c>
      <c r="L72">
        <v>24</v>
      </c>
      <c r="M72">
        <v>24</v>
      </c>
      <c r="N72">
        <v>24</v>
      </c>
      <c r="O72">
        <v>24</v>
      </c>
      <c r="P72">
        <v>24</v>
      </c>
      <c r="Q72">
        <v>24</v>
      </c>
      <c r="R72">
        <v>24</v>
      </c>
      <c r="S72">
        <v>24</v>
      </c>
      <c r="T72">
        <v>24</v>
      </c>
    </row>
    <row r="73" spans="5:20">
      <c r="E73">
        <v>24</v>
      </c>
      <c r="F73">
        <v>24</v>
      </c>
      <c r="G73">
        <v>24</v>
      </c>
      <c r="H73">
        <v>24</v>
      </c>
      <c r="I73">
        <v>24</v>
      </c>
      <c r="J73">
        <v>24</v>
      </c>
      <c r="K73">
        <v>24</v>
      </c>
      <c r="L73">
        <v>24</v>
      </c>
      <c r="M73">
        <v>24</v>
      </c>
      <c r="N73">
        <v>24</v>
      </c>
      <c r="O73">
        <v>24</v>
      </c>
      <c r="P73">
        <v>24</v>
      </c>
      <c r="Q73">
        <v>24</v>
      </c>
      <c r="R73">
        <v>24</v>
      </c>
      <c r="S73">
        <v>24</v>
      </c>
      <c r="T73">
        <v>24</v>
      </c>
    </row>
    <row r="74" spans="5:20">
      <c r="E74">
        <v>24</v>
      </c>
      <c r="F74">
        <v>24</v>
      </c>
      <c r="G74">
        <v>24</v>
      </c>
      <c r="H74">
        <v>24</v>
      </c>
      <c r="I74">
        <v>24</v>
      </c>
      <c r="J74">
        <v>24</v>
      </c>
      <c r="K74">
        <v>24</v>
      </c>
      <c r="L74">
        <v>24</v>
      </c>
      <c r="M74">
        <v>24</v>
      </c>
      <c r="N74">
        <v>24</v>
      </c>
      <c r="O74">
        <v>24</v>
      </c>
      <c r="P74">
        <v>24</v>
      </c>
      <c r="Q74">
        <v>24</v>
      </c>
      <c r="R74">
        <v>24</v>
      </c>
      <c r="S74">
        <v>24</v>
      </c>
      <c r="T74">
        <v>24</v>
      </c>
    </row>
    <row r="75" spans="5:20">
      <c r="E75">
        <v>24</v>
      </c>
      <c r="F75">
        <v>24</v>
      </c>
      <c r="G75">
        <v>24</v>
      </c>
      <c r="H75">
        <v>24</v>
      </c>
      <c r="I75">
        <v>24</v>
      </c>
      <c r="J75">
        <v>24</v>
      </c>
      <c r="K75">
        <v>24</v>
      </c>
      <c r="L75">
        <v>24</v>
      </c>
      <c r="M75">
        <v>24</v>
      </c>
      <c r="N75">
        <v>24</v>
      </c>
      <c r="O75">
        <v>24</v>
      </c>
      <c r="P75">
        <v>24</v>
      </c>
      <c r="Q75">
        <v>24</v>
      </c>
      <c r="R75">
        <v>24</v>
      </c>
      <c r="S75">
        <v>24</v>
      </c>
      <c r="T75">
        <v>24</v>
      </c>
    </row>
    <row r="76" spans="5:20">
      <c r="E76">
        <v>24</v>
      </c>
      <c r="F76">
        <v>24</v>
      </c>
      <c r="G76">
        <v>24</v>
      </c>
      <c r="H76">
        <v>24</v>
      </c>
      <c r="I76">
        <v>24</v>
      </c>
      <c r="J76">
        <v>24</v>
      </c>
      <c r="K76">
        <v>24</v>
      </c>
      <c r="L76">
        <v>24</v>
      </c>
      <c r="M76">
        <v>24</v>
      </c>
      <c r="N76">
        <v>24</v>
      </c>
      <c r="O76">
        <v>24</v>
      </c>
      <c r="P76">
        <v>24</v>
      </c>
      <c r="Q76">
        <v>24</v>
      </c>
      <c r="R76">
        <v>24</v>
      </c>
      <c r="S76">
        <v>24</v>
      </c>
      <c r="T76">
        <v>24</v>
      </c>
    </row>
    <row r="77" spans="5:20">
      <c r="E77">
        <v>24</v>
      </c>
      <c r="F77">
        <v>24</v>
      </c>
      <c r="G77">
        <v>24</v>
      </c>
      <c r="H77">
        <v>24</v>
      </c>
      <c r="I77">
        <v>24</v>
      </c>
      <c r="J77">
        <v>24</v>
      </c>
      <c r="K77">
        <v>24</v>
      </c>
      <c r="L77">
        <v>24</v>
      </c>
      <c r="M77">
        <v>24</v>
      </c>
      <c r="N77">
        <v>24</v>
      </c>
      <c r="O77">
        <v>24</v>
      </c>
      <c r="P77">
        <v>24</v>
      </c>
      <c r="Q77">
        <v>24</v>
      </c>
      <c r="R77">
        <v>24</v>
      </c>
      <c r="S77">
        <v>24</v>
      </c>
      <c r="T77">
        <v>24</v>
      </c>
    </row>
    <row r="78" spans="5:20">
      <c r="E78">
        <v>24</v>
      </c>
      <c r="F78">
        <v>24</v>
      </c>
      <c r="G78">
        <v>24</v>
      </c>
      <c r="H78">
        <v>24</v>
      </c>
      <c r="I78">
        <v>24</v>
      </c>
      <c r="J78">
        <v>24</v>
      </c>
      <c r="K78">
        <v>24</v>
      </c>
      <c r="L78">
        <v>24</v>
      </c>
      <c r="M78">
        <v>24</v>
      </c>
      <c r="N78">
        <v>24</v>
      </c>
      <c r="O78">
        <v>24</v>
      </c>
      <c r="P78">
        <v>24</v>
      </c>
      <c r="Q78">
        <v>24</v>
      </c>
      <c r="R78">
        <v>24</v>
      </c>
      <c r="S78">
        <v>24</v>
      </c>
      <c r="T78">
        <v>24</v>
      </c>
    </row>
    <row r="79" spans="5:20">
      <c r="E79">
        <v>24</v>
      </c>
      <c r="F79">
        <v>24</v>
      </c>
      <c r="G79">
        <v>24</v>
      </c>
      <c r="H79">
        <v>24</v>
      </c>
      <c r="I79">
        <v>24</v>
      </c>
      <c r="J79">
        <v>24</v>
      </c>
      <c r="K79">
        <v>24</v>
      </c>
      <c r="L79">
        <v>24</v>
      </c>
      <c r="M79">
        <v>24</v>
      </c>
      <c r="N79">
        <v>24</v>
      </c>
      <c r="O79">
        <v>24</v>
      </c>
      <c r="P79">
        <v>24</v>
      </c>
      <c r="Q79">
        <v>24</v>
      </c>
      <c r="R79">
        <v>24</v>
      </c>
      <c r="S79">
        <v>24</v>
      </c>
      <c r="T79">
        <v>24</v>
      </c>
    </row>
    <row r="80" spans="5:20">
      <c r="E80">
        <v>24</v>
      </c>
      <c r="F80">
        <v>24</v>
      </c>
      <c r="G80">
        <v>24</v>
      </c>
      <c r="H80">
        <v>24</v>
      </c>
      <c r="I80">
        <v>24</v>
      </c>
      <c r="J80">
        <v>24</v>
      </c>
      <c r="K80">
        <v>24</v>
      </c>
      <c r="L80">
        <v>24</v>
      </c>
      <c r="M80">
        <v>24</v>
      </c>
      <c r="N80">
        <v>24</v>
      </c>
      <c r="O80">
        <v>24</v>
      </c>
      <c r="P80">
        <v>24</v>
      </c>
      <c r="Q80">
        <v>24</v>
      </c>
      <c r="R80">
        <v>24</v>
      </c>
      <c r="S80">
        <v>24</v>
      </c>
      <c r="T80">
        <v>24</v>
      </c>
    </row>
    <row r="81" spans="5:20">
      <c r="E81">
        <v>24</v>
      </c>
      <c r="F81">
        <v>24</v>
      </c>
      <c r="G81">
        <v>24</v>
      </c>
      <c r="H81">
        <v>24</v>
      </c>
      <c r="I81">
        <v>24</v>
      </c>
      <c r="J81">
        <v>24</v>
      </c>
      <c r="K81">
        <v>24</v>
      </c>
      <c r="L81">
        <v>24</v>
      </c>
      <c r="M81">
        <v>24</v>
      </c>
      <c r="N81">
        <v>24</v>
      </c>
      <c r="O81">
        <v>24</v>
      </c>
      <c r="P81">
        <v>24</v>
      </c>
      <c r="Q81">
        <v>24</v>
      </c>
      <c r="R81">
        <v>24</v>
      </c>
      <c r="S81">
        <v>24</v>
      </c>
      <c r="T81">
        <v>24</v>
      </c>
    </row>
    <row r="82" spans="5:20">
      <c r="E82">
        <v>24</v>
      </c>
      <c r="F82">
        <v>24</v>
      </c>
      <c r="G82">
        <v>24</v>
      </c>
      <c r="H82">
        <v>24</v>
      </c>
      <c r="I82">
        <v>24</v>
      </c>
      <c r="J82">
        <v>24</v>
      </c>
      <c r="K82">
        <v>24</v>
      </c>
      <c r="L82">
        <v>24</v>
      </c>
      <c r="M82">
        <v>24</v>
      </c>
      <c r="N82">
        <v>24</v>
      </c>
      <c r="O82">
        <v>24</v>
      </c>
      <c r="P82">
        <v>24</v>
      </c>
      <c r="Q82">
        <v>24</v>
      </c>
      <c r="R82">
        <v>24</v>
      </c>
      <c r="S82">
        <v>24</v>
      </c>
      <c r="T82">
        <v>24</v>
      </c>
    </row>
    <row r="83" spans="5:20">
      <c r="E83">
        <v>24</v>
      </c>
      <c r="F83">
        <v>24</v>
      </c>
      <c r="G83">
        <v>24</v>
      </c>
      <c r="H83">
        <v>24</v>
      </c>
      <c r="I83">
        <v>24</v>
      </c>
      <c r="J83">
        <v>24</v>
      </c>
      <c r="K83">
        <v>24</v>
      </c>
      <c r="L83">
        <v>24</v>
      </c>
      <c r="M83">
        <v>24</v>
      </c>
      <c r="N83">
        <v>24</v>
      </c>
      <c r="O83">
        <v>24</v>
      </c>
      <c r="P83">
        <v>24</v>
      </c>
      <c r="Q83">
        <v>24</v>
      </c>
      <c r="R83">
        <v>24</v>
      </c>
      <c r="S83">
        <v>24</v>
      </c>
      <c r="T83">
        <v>24</v>
      </c>
    </row>
    <row r="84" spans="5:20">
      <c r="E84">
        <v>24</v>
      </c>
      <c r="F84">
        <v>24</v>
      </c>
      <c r="G84">
        <v>24</v>
      </c>
      <c r="H84">
        <v>24</v>
      </c>
      <c r="I84">
        <v>24</v>
      </c>
      <c r="J84">
        <v>24</v>
      </c>
      <c r="K84">
        <v>24</v>
      </c>
      <c r="L84">
        <v>24</v>
      </c>
      <c r="M84">
        <v>24</v>
      </c>
      <c r="N84">
        <v>24</v>
      </c>
      <c r="O84">
        <v>24</v>
      </c>
      <c r="P84">
        <v>24</v>
      </c>
      <c r="Q84">
        <v>24</v>
      </c>
      <c r="R84">
        <v>24</v>
      </c>
      <c r="S84">
        <v>24</v>
      </c>
      <c r="T84">
        <v>24</v>
      </c>
    </row>
    <row r="85" spans="5:20">
      <c r="E85">
        <v>24</v>
      </c>
      <c r="F85">
        <v>24</v>
      </c>
      <c r="G85">
        <v>24</v>
      </c>
      <c r="H85">
        <v>24</v>
      </c>
      <c r="I85">
        <v>24</v>
      </c>
      <c r="J85">
        <v>24</v>
      </c>
      <c r="K85">
        <v>24</v>
      </c>
      <c r="L85">
        <v>24</v>
      </c>
      <c r="M85">
        <v>24</v>
      </c>
      <c r="N85">
        <v>24</v>
      </c>
      <c r="O85">
        <v>24</v>
      </c>
      <c r="P85">
        <v>24</v>
      </c>
      <c r="Q85">
        <v>24</v>
      </c>
      <c r="R85">
        <v>24</v>
      </c>
      <c r="S85">
        <v>24</v>
      </c>
      <c r="T85">
        <v>24</v>
      </c>
    </row>
    <row r="86" spans="5:20">
      <c r="E86">
        <v>24</v>
      </c>
      <c r="F86">
        <v>24</v>
      </c>
      <c r="G86">
        <v>24</v>
      </c>
      <c r="H86">
        <v>24</v>
      </c>
      <c r="I86">
        <v>24</v>
      </c>
      <c r="J86">
        <v>24</v>
      </c>
      <c r="K86">
        <v>24</v>
      </c>
      <c r="L86">
        <v>24</v>
      </c>
      <c r="M86">
        <v>24</v>
      </c>
      <c r="N86">
        <v>24</v>
      </c>
      <c r="O86">
        <v>24</v>
      </c>
      <c r="P86">
        <v>24</v>
      </c>
      <c r="Q86">
        <v>24</v>
      </c>
      <c r="R86">
        <v>24</v>
      </c>
      <c r="S86">
        <v>24</v>
      </c>
      <c r="T86">
        <v>24</v>
      </c>
    </row>
    <row r="87" spans="5:20">
      <c r="E87">
        <v>24</v>
      </c>
      <c r="F87">
        <v>24</v>
      </c>
      <c r="G87">
        <v>24</v>
      </c>
      <c r="H87">
        <v>24</v>
      </c>
      <c r="I87">
        <v>24</v>
      </c>
      <c r="J87">
        <v>24</v>
      </c>
      <c r="K87">
        <v>24</v>
      </c>
      <c r="L87">
        <v>24</v>
      </c>
      <c r="M87">
        <v>24</v>
      </c>
      <c r="N87">
        <v>24</v>
      </c>
      <c r="O87">
        <v>24</v>
      </c>
      <c r="P87">
        <v>24</v>
      </c>
      <c r="Q87">
        <v>24</v>
      </c>
      <c r="R87">
        <v>24</v>
      </c>
      <c r="S87">
        <v>24</v>
      </c>
      <c r="T87">
        <v>24</v>
      </c>
    </row>
    <row r="88" spans="5:20">
      <c r="E88">
        <v>24</v>
      </c>
      <c r="F88">
        <v>24</v>
      </c>
      <c r="G88">
        <v>24</v>
      </c>
      <c r="H88">
        <v>24</v>
      </c>
      <c r="I88">
        <v>24</v>
      </c>
      <c r="J88">
        <v>24</v>
      </c>
      <c r="K88">
        <v>24</v>
      </c>
      <c r="L88">
        <v>24</v>
      </c>
      <c r="M88">
        <v>24</v>
      </c>
      <c r="N88">
        <v>24</v>
      </c>
      <c r="O88">
        <v>24</v>
      </c>
      <c r="P88">
        <v>24</v>
      </c>
      <c r="Q88">
        <v>24</v>
      </c>
      <c r="R88">
        <v>24</v>
      </c>
      <c r="S88">
        <v>24</v>
      </c>
      <c r="T88">
        <v>24</v>
      </c>
    </row>
    <row r="89" spans="5:20">
      <c r="E89">
        <v>24</v>
      </c>
      <c r="F89">
        <v>24</v>
      </c>
      <c r="G89">
        <v>24</v>
      </c>
      <c r="H89">
        <v>24</v>
      </c>
      <c r="I89">
        <v>24</v>
      </c>
      <c r="J89">
        <v>24</v>
      </c>
      <c r="K89">
        <v>24</v>
      </c>
      <c r="L89">
        <v>24</v>
      </c>
      <c r="M89">
        <v>24</v>
      </c>
      <c r="N89">
        <v>24</v>
      </c>
      <c r="O89">
        <v>24</v>
      </c>
      <c r="P89">
        <v>24</v>
      </c>
      <c r="Q89">
        <v>24</v>
      </c>
      <c r="R89">
        <v>24</v>
      </c>
      <c r="S89">
        <v>24</v>
      </c>
      <c r="T89">
        <v>24</v>
      </c>
    </row>
    <row r="90" spans="5:20">
      <c r="E90">
        <v>24</v>
      </c>
      <c r="F90">
        <v>24</v>
      </c>
      <c r="G90">
        <v>24</v>
      </c>
      <c r="H90">
        <v>24</v>
      </c>
      <c r="I90">
        <v>24</v>
      </c>
      <c r="J90">
        <v>24</v>
      </c>
      <c r="K90">
        <v>24</v>
      </c>
      <c r="L90">
        <v>24</v>
      </c>
      <c r="M90">
        <v>24</v>
      </c>
      <c r="N90">
        <v>24</v>
      </c>
      <c r="O90">
        <v>24</v>
      </c>
      <c r="P90">
        <v>24</v>
      </c>
      <c r="Q90">
        <v>24</v>
      </c>
      <c r="R90">
        <v>24</v>
      </c>
      <c r="S90">
        <v>24</v>
      </c>
      <c r="T90">
        <v>24</v>
      </c>
    </row>
    <row r="91" spans="5:20">
      <c r="E91">
        <v>24</v>
      </c>
      <c r="F91">
        <v>24</v>
      </c>
      <c r="G91">
        <v>24</v>
      </c>
      <c r="H91">
        <v>24</v>
      </c>
      <c r="I91">
        <v>24</v>
      </c>
      <c r="J91">
        <v>24</v>
      </c>
      <c r="K91">
        <v>24</v>
      </c>
      <c r="L91">
        <v>24</v>
      </c>
      <c r="M91">
        <v>24</v>
      </c>
      <c r="N91">
        <v>24</v>
      </c>
      <c r="O91">
        <v>24</v>
      </c>
      <c r="P91">
        <v>24</v>
      </c>
      <c r="Q91">
        <v>24</v>
      </c>
      <c r="R91">
        <v>24</v>
      </c>
      <c r="S91">
        <v>24</v>
      </c>
      <c r="T91">
        <v>24</v>
      </c>
    </row>
    <row r="92" spans="5:20">
      <c r="E92">
        <v>24</v>
      </c>
      <c r="F92">
        <v>24</v>
      </c>
      <c r="G92">
        <v>24</v>
      </c>
      <c r="H92">
        <v>24</v>
      </c>
      <c r="I92">
        <v>24</v>
      </c>
      <c r="J92">
        <v>24</v>
      </c>
      <c r="K92">
        <v>24</v>
      </c>
      <c r="L92">
        <v>24</v>
      </c>
      <c r="M92">
        <v>24</v>
      </c>
      <c r="N92">
        <v>24</v>
      </c>
      <c r="O92">
        <v>24</v>
      </c>
      <c r="P92">
        <v>24</v>
      </c>
      <c r="Q92">
        <v>24</v>
      </c>
      <c r="R92">
        <v>24</v>
      </c>
      <c r="S92">
        <v>24</v>
      </c>
      <c r="T92">
        <v>24</v>
      </c>
    </row>
    <row r="93" spans="5:20">
      <c r="E93">
        <v>22</v>
      </c>
      <c r="F93">
        <v>22</v>
      </c>
      <c r="G93">
        <v>22</v>
      </c>
      <c r="H93">
        <v>22</v>
      </c>
      <c r="I93">
        <v>22</v>
      </c>
      <c r="J93">
        <v>22</v>
      </c>
      <c r="K93">
        <v>22</v>
      </c>
      <c r="L93">
        <v>22</v>
      </c>
      <c r="M93">
        <v>22</v>
      </c>
      <c r="N93">
        <v>22</v>
      </c>
      <c r="O93">
        <v>22</v>
      </c>
      <c r="P93">
        <v>22</v>
      </c>
      <c r="Q93">
        <v>22</v>
      </c>
      <c r="R93">
        <v>22</v>
      </c>
      <c r="S93">
        <v>22</v>
      </c>
      <c r="T93">
        <v>22</v>
      </c>
    </row>
    <row r="94" spans="5:20">
      <c r="E94">
        <v>21</v>
      </c>
      <c r="F94">
        <v>21</v>
      </c>
      <c r="G94">
        <v>21</v>
      </c>
      <c r="H94">
        <v>21</v>
      </c>
      <c r="I94">
        <v>21</v>
      </c>
      <c r="J94">
        <v>21</v>
      </c>
      <c r="K94">
        <v>21</v>
      </c>
      <c r="L94">
        <v>21</v>
      </c>
      <c r="M94">
        <v>21</v>
      </c>
      <c r="N94">
        <v>21</v>
      </c>
      <c r="O94">
        <v>21</v>
      </c>
      <c r="P94">
        <v>21</v>
      </c>
      <c r="Q94">
        <v>21</v>
      </c>
      <c r="R94">
        <v>21</v>
      </c>
      <c r="S94">
        <v>21</v>
      </c>
      <c r="T94">
        <v>21</v>
      </c>
    </row>
    <row r="95" spans="5:20">
      <c r="E95">
        <v>24</v>
      </c>
      <c r="F95">
        <v>24</v>
      </c>
      <c r="G95">
        <v>24</v>
      </c>
      <c r="H95">
        <v>24</v>
      </c>
      <c r="I95">
        <v>24</v>
      </c>
      <c r="J95">
        <v>24</v>
      </c>
      <c r="K95">
        <v>24</v>
      </c>
      <c r="L95">
        <v>24</v>
      </c>
      <c r="M95">
        <v>24</v>
      </c>
      <c r="N95">
        <v>24</v>
      </c>
      <c r="O95">
        <v>24</v>
      </c>
      <c r="P95">
        <v>24</v>
      </c>
      <c r="Q95">
        <v>24</v>
      </c>
      <c r="R95">
        <v>24</v>
      </c>
      <c r="S95">
        <v>24</v>
      </c>
      <c r="T95">
        <v>24</v>
      </c>
    </row>
    <row r="96" spans="5:20">
      <c r="E96">
        <v>24</v>
      </c>
      <c r="F96">
        <v>24</v>
      </c>
      <c r="G96">
        <v>24</v>
      </c>
      <c r="H96">
        <v>24</v>
      </c>
      <c r="I96">
        <v>24</v>
      </c>
      <c r="J96">
        <v>24</v>
      </c>
      <c r="K96">
        <v>24</v>
      </c>
      <c r="L96">
        <v>24</v>
      </c>
      <c r="M96">
        <v>24</v>
      </c>
      <c r="N96">
        <v>24</v>
      </c>
      <c r="O96">
        <v>24</v>
      </c>
      <c r="P96">
        <v>24</v>
      </c>
      <c r="Q96">
        <v>24</v>
      </c>
      <c r="R96">
        <v>24</v>
      </c>
      <c r="S96">
        <v>24</v>
      </c>
      <c r="T96">
        <v>24</v>
      </c>
    </row>
    <row r="97" spans="5:20">
      <c r="E97">
        <v>24</v>
      </c>
      <c r="F97">
        <v>24</v>
      </c>
      <c r="G97">
        <v>24</v>
      </c>
      <c r="H97">
        <v>24</v>
      </c>
      <c r="I97">
        <v>24</v>
      </c>
      <c r="J97">
        <v>24</v>
      </c>
      <c r="K97">
        <v>24</v>
      </c>
      <c r="L97">
        <v>24</v>
      </c>
      <c r="M97">
        <v>24</v>
      </c>
      <c r="N97">
        <v>24</v>
      </c>
      <c r="O97">
        <v>24</v>
      </c>
      <c r="P97">
        <v>24</v>
      </c>
      <c r="Q97">
        <v>24</v>
      </c>
      <c r="R97">
        <v>24</v>
      </c>
      <c r="S97">
        <v>24</v>
      </c>
      <c r="T97">
        <v>24</v>
      </c>
    </row>
    <row r="98" spans="5:20">
      <c r="E98">
        <v>24</v>
      </c>
      <c r="F98">
        <v>24</v>
      </c>
      <c r="G98">
        <v>24</v>
      </c>
      <c r="H98">
        <v>24</v>
      </c>
      <c r="I98">
        <v>24</v>
      </c>
      <c r="J98">
        <v>24</v>
      </c>
      <c r="K98">
        <v>24</v>
      </c>
      <c r="L98">
        <v>24</v>
      </c>
      <c r="M98">
        <v>24</v>
      </c>
      <c r="N98">
        <v>24</v>
      </c>
      <c r="O98">
        <v>24</v>
      </c>
      <c r="P98">
        <v>24</v>
      </c>
      <c r="Q98">
        <v>24</v>
      </c>
      <c r="R98">
        <v>24</v>
      </c>
      <c r="S98">
        <v>24</v>
      </c>
      <c r="T98">
        <v>24</v>
      </c>
    </row>
    <row r="99" spans="5:20">
      <c r="E99">
        <v>24</v>
      </c>
      <c r="F99">
        <v>24</v>
      </c>
      <c r="G99">
        <v>24</v>
      </c>
      <c r="H99">
        <v>24</v>
      </c>
      <c r="I99">
        <v>24</v>
      </c>
      <c r="J99">
        <v>24</v>
      </c>
      <c r="K99">
        <v>24</v>
      </c>
      <c r="L99">
        <v>24</v>
      </c>
      <c r="M99">
        <v>24</v>
      </c>
      <c r="N99">
        <v>24</v>
      </c>
      <c r="O99">
        <v>24</v>
      </c>
      <c r="P99">
        <v>24</v>
      </c>
      <c r="Q99">
        <v>24</v>
      </c>
      <c r="R99">
        <v>24</v>
      </c>
      <c r="S99">
        <v>24</v>
      </c>
      <c r="T99">
        <v>24</v>
      </c>
    </row>
    <row r="100" spans="5:20">
      <c r="E100">
        <v>24</v>
      </c>
      <c r="F100">
        <v>24</v>
      </c>
      <c r="G100">
        <v>24</v>
      </c>
      <c r="H100">
        <v>24</v>
      </c>
      <c r="I100">
        <v>24</v>
      </c>
      <c r="J100">
        <v>24</v>
      </c>
      <c r="K100">
        <v>24</v>
      </c>
      <c r="L100">
        <v>24</v>
      </c>
      <c r="M100">
        <v>24</v>
      </c>
      <c r="N100">
        <v>24</v>
      </c>
      <c r="O100">
        <v>24</v>
      </c>
      <c r="P100">
        <v>24</v>
      </c>
      <c r="Q100">
        <v>24</v>
      </c>
      <c r="R100">
        <v>24</v>
      </c>
      <c r="S100">
        <v>24</v>
      </c>
      <c r="T100">
        <v>24</v>
      </c>
    </row>
    <row r="101" spans="5:20">
      <c r="E101">
        <v>24</v>
      </c>
      <c r="F101">
        <v>24</v>
      </c>
      <c r="G101">
        <v>24</v>
      </c>
      <c r="H101">
        <v>24</v>
      </c>
      <c r="I101">
        <v>24</v>
      </c>
      <c r="J101">
        <v>24</v>
      </c>
      <c r="K101">
        <v>24</v>
      </c>
      <c r="L101">
        <v>24</v>
      </c>
      <c r="M101">
        <v>24</v>
      </c>
      <c r="N101">
        <v>24</v>
      </c>
      <c r="O101">
        <v>24</v>
      </c>
      <c r="P101">
        <v>24</v>
      </c>
      <c r="Q101">
        <v>24</v>
      </c>
      <c r="R101">
        <v>24</v>
      </c>
      <c r="S101">
        <v>24</v>
      </c>
      <c r="T101">
        <v>24</v>
      </c>
    </row>
    <row r="102" spans="5:20">
      <c r="E102">
        <v>24</v>
      </c>
      <c r="F102">
        <v>24</v>
      </c>
      <c r="G102">
        <v>24</v>
      </c>
      <c r="H102">
        <v>24</v>
      </c>
      <c r="I102">
        <v>24</v>
      </c>
      <c r="J102">
        <v>24</v>
      </c>
      <c r="K102">
        <v>24</v>
      </c>
      <c r="L102">
        <v>24</v>
      </c>
      <c r="M102">
        <v>24</v>
      </c>
      <c r="N102">
        <v>24</v>
      </c>
      <c r="O102">
        <v>24</v>
      </c>
      <c r="P102">
        <v>24</v>
      </c>
      <c r="Q102">
        <v>24</v>
      </c>
      <c r="R102">
        <v>24</v>
      </c>
      <c r="S102">
        <v>24</v>
      </c>
      <c r="T102">
        <v>24</v>
      </c>
    </row>
    <row r="103" spans="5:20">
      <c r="E103">
        <v>24</v>
      </c>
      <c r="F103">
        <v>24</v>
      </c>
      <c r="G103">
        <v>24</v>
      </c>
      <c r="H103">
        <v>24</v>
      </c>
      <c r="I103">
        <v>24</v>
      </c>
      <c r="J103">
        <v>24</v>
      </c>
      <c r="K103">
        <v>24</v>
      </c>
      <c r="L103">
        <v>24</v>
      </c>
      <c r="M103">
        <v>24</v>
      </c>
      <c r="N103">
        <v>24</v>
      </c>
      <c r="O103">
        <v>24</v>
      </c>
      <c r="P103">
        <v>24</v>
      </c>
      <c r="Q103">
        <v>24</v>
      </c>
      <c r="R103">
        <v>24</v>
      </c>
      <c r="S103">
        <v>24</v>
      </c>
      <c r="T103">
        <v>24</v>
      </c>
    </row>
    <row r="104" spans="5:20">
      <c r="E104">
        <v>17</v>
      </c>
      <c r="F104">
        <v>17</v>
      </c>
      <c r="G104">
        <v>17</v>
      </c>
      <c r="H104">
        <v>17</v>
      </c>
      <c r="I104">
        <v>17</v>
      </c>
      <c r="J104">
        <v>17</v>
      </c>
      <c r="K104">
        <v>17</v>
      </c>
      <c r="L104">
        <v>17</v>
      </c>
      <c r="M104">
        <v>17</v>
      </c>
      <c r="N104">
        <v>17</v>
      </c>
      <c r="O104">
        <v>17</v>
      </c>
      <c r="P104">
        <v>17</v>
      </c>
      <c r="Q104">
        <v>17</v>
      </c>
      <c r="R104">
        <v>17</v>
      </c>
      <c r="S104">
        <v>17</v>
      </c>
      <c r="T104">
        <v>17</v>
      </c>
    </row>
    <row r="105" spans="5:20">
      <c r="E105">
        <v>24</v>
      </c>
      <c r="F105">
        <v>24</v>
      </c>
      <c r="G105">
        <v>24</v>
      </c>
      <c r="H105">
        <v>24</v>
      </c>
      <c r="I105">
        <v>24</v>
      </c>
      <c r="J105">
        <v>24</v>
      </c>
      <c r="K105">
        <v>24</v>
      </c>
      <c r="L105">
        <v>24</v>
      </c>
      <c r="M105">
        <v>24</v>
      </c>
      <c r="N105">
        <v>24</v>
      </c>
      <c r="O105">
        <v>24</v>
      </c>
      <c r="P105">
        <v>24</v>
      </c>
      <c r="Q105">
        <v>24</v>
      </c>
      <c r="R105">
        <v>24</v>
      </c>
      <c r="S105">
        <v>24</v>
      </c>
      <c r="T105">
        <v>24</v>
      </c>
    </row>
    <row r="106" spans="5:20">
      <c r="E106">
        <v>24</v>
      </c>
      <c r="F106">
        <v>24</v>
      </c>
      <c r="G106">
        <v>24</v>
      </c>
      <c r="H106">
        <v>24</v>
      </c>
      <c r="I106">
        <v>24</v>
      </c>
      <c r="J106">
        <v>24</v>
      </c>
      <c r="K106">
        <v>24</v>
      </c>
      <c r="L106">
        <v>24</v>
      </c>
      <c r="M106">
        <v>24</v>
      </c>
      <c r="N106">
        <v>24</v>
      </c>
      <c r="O106">
        <v>24</v>
      </c>
      <c r="P106">
        <v>24</v>
      </c>
      <c r="Q106">
        <v>24</v>
      </c>
      <c r="R106">
        <v>24</v>
      </c>
      <c r="S106">
        <v>24</v>
      </c>
      <c r="T106">
        <v>24</v>
      </c>
    </row>
    <row r="107" spans="5:20">
      <c r="E107">
        <v>24</v>
      </c>
      <c r="F107">
        <v>24</v>
      </c>
      <c r="G107">
        <v>24</v>
      </c>
      <c r="H107">
        <v>24</v>
      </c>
      <c r="I107">
        <v>24</v>
      </c>
      <c r="J107">
        <v>24</v>
      </c>
      <c r="K107">
        <v>24</v>
      </c>
      <c r="L107">
        <v>24</v>
      </c>
      <c r="M107">
        <v>24</v>
      </c>
      <c r="N107">
        <v>24</v>
      </c>
      <c r="O107">
        <v>24</v>
      </c>
      <c r="P107">
        <v>24</v>
      </c>
      <c r="Q107">
        <v>24</v>
      </c>
      <c r="R107">
        <v>24</v>
      </c>
      <c r="S107">
        <v>24</v>
      </c>
      <c r="T107">
        <v>24</v>
      </c>
    </row>
    <row r="108" spans="5:20">
      <c r="E108">
        <v>24</v>
      </c>
      <c r="F108">
        <v>24</v>
      </c>
      <c r="G108">
        <v>24</v>
      </c>
      <c r="H108">
        <v>24</v>
      </c>
      <c r="I108">
        <v>24</v>
      </c>
      <c r="J108">
        <v>24</v>
      </c>
      <c r="K108">
        <v>24</v>
      </c>
      <c r="L108">
        <v>24</v>
      </c>
      <c r="M108">
        <v>24</v>
      </c>
      <c r="N108">
        <v>24</v>
      </c>
      <c r="O108">
        <v>24</v>
      </c>
      <c r="P108">
        <v>24</v>
      </c>
      <c r="Q108">
        <v>24</v>
      </c>
      <c r="R108">
        <v>24</v>
      </c>
      <c r="S108">
        <v>24</v>
      </c>
      <c r="T108">
        <v>24</v>
      </c>
    </row>
    <row r="109" spans="5:20">
      <c r="E109">
        <v>24</v>
      </c>
      <c r="F109">
        <v>24</v>
      </c>
      <c r="G109">
        <v>24</v>
      </c>
      <c r="H109">
        <v>24</v>
      </c>
      <c r="I109">
        <v>24</v>
      </c>
      <c r="J109">
        <v>24</v>
      </c>
      <c r="K109">
        <v>24</v>
      </c>
      <c r="L109">
        <v>24</v>
      </c>
      <c r="M109">
        <v>24</v>
      </c>
      <c r="N109">
        <v>24</v>
      </c>
      <c r="O109">
        <v>24</v>
      </c>
      <c r="P109">
        <v>24</v>
      </c>
      <c r="Q109">
        <v>24</v>
      </c>
      <c r="R109">
        <v>24</v>
      </c>
      <c r="S109">
        <v>24</v>
      </c>
      <c r="T109">
        <v>24</v>
      </c>
    </row>
    <row r="110" spans="5:20">
      <c r="E110">
        <v>24</v>
      </c>
      <c r="F110">
        <v>24</v>
      </c>
      <c r="G110">
        <v>24</v>
      </c>
      <c r="H110">
        <v>24</v>
      </c>
      <c r="I110">
        <v>24</v>
      </c>
      <c r="J110">
        <v>24</v>
      </c>
      <c r="K110">
        <v>24</v>
      </c>
      <c r="L110">
        <v>24</v>
      </c>
      <c r="M110">
        <v>24</v>
      </c>
      <c r="N110">
        <v>24</v>
      </c>
      <c r="O110">
        <v>24</v>
      </c>
      <c r="P110">
        <v>24</v>
      </c>
      <c r="Q110">
        <v>24</v>
      </c>
      <c r="R110">
        <v>24</v>
      </c>
      <c r="S110">
        <v>24</v>
      </c>
      <c r="T110">
        <v>24</v>
      </c>
    </row>
    <row r="111" spans="5:20">
      <c r="E111">
        <v>24</v>
      </c>
      <c r="F111">
        <v>24</v>
      </c>
      <c r="G111">
        <v>24</v>
      </c>
      <c r="H111">
        <v>24</v>
      </c>
      <c r="I111">
        <v>24</v>
      </c>
      <c r="J111">
        <v>24</v>
      </c>
      <c r="K111">
        <v>24</v>
      </c>
      <c r="L111">
        <v>24</v>
      </c>
      <c r="M111">
        <v>24</v>
      </c>
      <c r="N111">
        <v>24</v>
      </c>
      <c r="O111">
        <v>24</v>
      </c>
      <c r="P111">
        <v>24</v>
      </c>
      <c r="Q111">
        <v>24</v>
      </c>
      <c r="R111">
        <v>24</v>
      </c>
      <c r="S111">
        <v>24</v>
      </c>
      <c r="T111">
        <v>24</v>
      </c>
    </row>
    <row r="112" spans="5:20">
      <c r="E112">
        <v>24</v>
      </c>
      <c r="F112">
        <v>24</v>
      </c>
      <c r="G112">
        <v>24</v>
      </c>
      <c r="H112">
        <v>24</v>
      </c>
      <c r="I112">
        <v>24</v>
      </c>
      <c r="J112">
        <v>24</v>
      </c>
      <c r="K112">
        <v>24</v>
      </c>
      <c r="L112">
        <v>24</v>
      </c>
      <c r="M112">
        <v>24</v>
      </c>
      <c r="N112">
        <v>24</v>
      </c>
      <c r="O112">
        <v>24</v>
      </c>
      <c r="P112">
        <v>24</v>
      </c>
      <c r="Q112">
        <v>24</v>
      </c>
      <c r="R112">
        <v>24</v>
      </c>
      <c r="S112">
        <v>24</v>
      </c>
      <c r="T112">
        <v>24</v>
      </c>
    </row>
    <row r="113" spans="5:20">
      <c r="E113">
        <v>24</v>
      </c>
      <c r="F113">
        <v>24</v>
      </c>
      <c r="G113">
        <v>24</v>
      </c>
      <c r="H113">
        <v>24</v>
      </c>
      <c r="I113">
        <v>24</v>
      </c>
      <c r="J113">
        <v>24</v>
      </c>
      <c r="K113">
        <v>24</v>
      </c>
      <c r="L113">
        <v>24</v>
      </c>
      <c r="M113">
        <v>24</v>
      </c>
      <c r="N113">
        <v>24</v>
      </c>
      <c r="O113">
        <v>24</v>
      </c>
      <c r="P113">
        <v>24</v>
      </c>
      <c r="Q113">
        <v>24</v>
      </c>
      <c r="R113">
        <v>24</v>
      </c>
      <c r="S113">
        <v>24</v>
      </c>
      <c r="T113">
        <v>24</v>
      </c>
    </row>
    <row r="114" spans="5:20">
      <c r="E114">
        <v>24</v>
      </c>
      <c r="F114">
        <v>24</v>
      </c>
      <c r="G114">
        <v>24</v>
      </c>
      <c r="H114">
        <v>24</v>
      </c>
      <c r="I114">
        <v>24</v>
      </c>
      <c r="J114">
        <v>24</v>
      </c>
      <c r="K114">
        <v>24</v>
      </c>
      <c r="L114">
        <v>24</v>
      </c>
      <c r="M114">
        <v>24</v>
      </c>
      <c r="N114">
        <v>24</v>
      </c>
      <c r="O114">
        <v>24</v>
      </c>
      <c r="P114">
        <v>24</v>
      </c>
      <c r="Q114">
        <v>24</v>
      </c>
      <c r="R114">
        <v>24</v>
      </c>
      <c r="S114">
        <v>24</v>
      </c>
      <c r="T114">
        <v>24</v>
      </c>
    </row>
    <row r="115" spans="5:20">
      <c r="E115">
        <v>24</v>
      </c>
      <c r="F115">
        <v>24</v>
      </c>
      <c r="G115">
        <v>24</v>
      </c>
      <c r="H115">
        <v>24</v>
      </c>
      <c r="I115">
        <v>24</v>
      </c>
      <c r="J115">
        <v>24</v>
      </c>
      <c r="K115">
        <v>24</v>
      </c>
      <c r="L115">
        <v>24</v>
      </c>
      <c r="M115">
        <v>24</v>
      </c>
      <c r="N115">
        <v>24</v>
      </c>
      <c r="O115">
        <v>24</v>
      </c>
      <c r="P115">
        <v>24</v>
      </c>
      <c r="Q115">
        <v>24</v>
      </c>
      <c r="R115">
        <v>24</v>
      </c>
      <c r="S115">
        <v>24</v>
      </c>
      <c r="T115">
        <v>24</v>
      </c>
    </row>
    <row r="116" spans="5:20">
      <c r="E116">
        <v>24</v>
      </c>
      <c r="F116">
        <v>24</v>
      </c>
      <c r="G116">
        <v>24</v>
      </c>
      <c r="H116">
        <v>24</v>
      </c>
      <c r="I116">
        <v>24</v>
      </c>
      <c r="J116">
        <v>24</v>
      </c>
      <c r="K116">
        <v>24</v>
      </c>
      <c r="L116">
        <v>24</v>
      </c>
      <c r="M116">
        <v>24</v>
      </c>
      <c r="N116">
        <v>24</v>
      </c>
      <c r="O116">
        <v>24</v>
      </c>
      <c r="P116">
        <v>24</v>
      </c>
      <c r="Q116">
        <v>24</v>
      </c>
      <c r="R116">
        <v>24</v>
      </c>
      <c r="S116">
        <v>24</v>
      </c>
      <c r="T116">
        <v>24</v>
      </c>
    </row>
    <row r="117" spans="5:20">
      <c r="E117">
        <v>24</v>
      </c>
      <c r="F117">
        <v>24</v>
      </c>
      <c r="G117">
        <v>24</v>
      </c>
      <c r="H117">
        <v>24</v>
      </c>
      <c r="I117">
        <v>24</v>
      </c>
      <c r="J117">
        <v>24</v>
      </c>
      <c r="K117">
        <v>24</v>
      </c>
      <c r="L117">
        <v>24</v>
      </c>
      <c r="M117">
        <v>24</v>
      </c>
      <c r="N117">
        <v>24</v>
      </c>
      <c r="O117">
        <v>24</v>
      </c>
      <c r="P117">
        <v>24</v>
      </c>
      <c r="Q117">
        <v>24</v>
      </c>
      <c r="R117">
        <v>24</v>
      </c>
      <c r="S117">
        <v>24</v>
      </c>
      <c r="T117">
        <v>24</v>
      </c>
    </row>
    <row r="118" spans="5:20">
      <c r="E118">
        <v>23</v>
      </c>
      <c r="F118">
        <v>23</v>
      </c>
      <c r="G118">
        <v>23</v>
      </c>
      <c r="H118">
        <v>23</v>
      </c>
      <c r="I118">
        <v>23</v>
      </c>
      <c r="J118">
        <v>23</v>
      </c>
      <c r="K118">
        <v>23</v>
      </c>
      <c r="L118">
        <v>23</v>
      </c>
      <c r="M118">
        <v>23</v>
      </c>
      <c r="N118">
        <v>23</v>
      </c>
      <c r="O118">
        <v>23</v>
      </c>
      <c r="P118">
        <v>23</v>
      </c>
      <c r="Q118">
        <v>23</v>
      </c>
      <c r="R118">
        <v>23</v>
      </c>
      <c r="S118">
        <v>23</v>
      </c>
      <c r="T118">
        <v>23</v>
      </c>
    </row>
    <row r="119" spans="5:20">
      <c r="E119">
        <v>20</v>
      </c>
      <c r="F119">
        <v>20</v>
      </c>
      <c r="G119">
        <v>20</v>
      </c>
      <c r="H119">
        <v>20</v>
      </c>
      <c r="I119">
        <v>20</v>
      </c>
      <c r="J119">
        <v>20</v>
      </c>
      <c r="K119">
        <v>20</v>
      </c>
      <c r="L119">
        <v>20</v>
      </c>
      <c r="M119">
        <v>20</v>
      </c>
      <c r="N119">
        <v>20</v>
      </c>
      <c r="O119">
        <v>20</v>
      </c>
      <c r="P119">
        <v>20</v>
      </c>
      <c r="Q119">
        <v>20</v>
      </c>
      <c r="R119">
        <v>20</v>
      </c>
      <c r="S119">
        <v>20</v>
      </c>
      <c r="T119">
        <v>20</v>
      </c>
    </row>
    <row r="120" spans="5:20">
      <c r="E120">
        <v>24</v>
      </c>
      <c r="F120">
        <v>24</v>
      </c>
      <c r="G120">
        <v>24</v>
      </c>
      <c r="H120">
        <v>24</v>
      </c>
      <c r="I120">
        <v>24</v>
      </c>
      <c r="J120">
        <v>24</v>
      </c>
      <c r="K120">
        <v>24</v>
      </c>
      <c r="L120">
        <v>24</v>
      </c>
      <c r="M120">
        <v>24</v>
      </c>
      <c r="N120">
        <v>24</v>
      </c>
      <c r="O120">
        <v>24</v>
      </c>
      <c r="P120">
        <v>24</v>
      </c>
      <c r="Q120">
        <v>24</v>
      </c>
      <c r="R120">
        <v>24</v>
      </c>
      <c r="S120">
        <v>24</v>
      </c>
      <c r="T120">
        <v>24</v>
      </c>
    </row>
    <row r="121" spans="5:20">
      <c r="E121">
        <v>24</v>
      </c>
      <c r="F121">
        <v>24</v>
      </c>
      <c r="G121">
        <v>24</v>
      </c>
      <c r="H121">
        <v>24</v>
      </c>
      <c r="I121">
        <v>24</v>
      </c>
      <c r="J121">
        <v>24</v>
      </c>
      <c r="K121">
        <v>24</v>
      </c>
      <c r="L121">
        <v>24</v>
      </c>
      <c r="M121">
        <v>24</v>
      </c>
      <c r="N121">
        <v>24</v>
      </c>
      <c r="O121">
        <v>24</v>
      </c>
      <c r="P121">
        <v>24</v>
      </c>
      <c r="Q121">
        <v>24</v>
      </c>
      <c r="R121">
        <v>24</v>
      </c>
      <c r="S121">
        <v>24</v>
      </c>
      <c r="T121">
        <v>24</v>
      </c>
    </row>
    <row r="122" spans="5:20">
      <c r="E122">
        <v>19</v>
      </c>
      <c r="F122">
        <v>19</v>
      </c>
      <c r="G122">
        <v>19</v>
      </c>
      <c r="H122">
        <v>19</v>
      </c>
      <c r="I122">
        <v>19</v>
      </c>
      <c r="J122">
        <v>19</v>
      </c>
      <c r="K122">
        <v>19</v>
      </c>
      <c r="L122">
        <v>19</v>
      </c>
      <c r="M122">
        <v>19</v>
      </c>
      <c r="N122">
        <v>19</v>
      </c>
      <c r="O122">
        <v>19</v>
      </c>
      <c r="P122">
        <v>19</v>
      </c>
      <c r="Q122">
        <v>19</v>
      </c>
      <c r="R122">
        <v>19</v>
      </c>
      <c r="S122">
        <v>19</v>
      </c>
      <c r="T122">
        <v>19</v>
      </c>
    </row>
    <row r="123" spans="5:20">
      <c r="E123">
        <v>23</v>
      </c>
      <c r="F123">
        <v>23</v>
      </c>
      <c r="G123">
        <v>23</v>
      </c>
      <c r="H123">
        <v>23</v>
      </c>
      <c r="I123">
        <v>23</v>
      </c>
      <c r="J123">
        <v>23</v>
      </c>
      <c r="K123">
        <v>23</v>
      </c>
      <c r="L123">
        <v>23</v>
      </c>
      <c r="M123">
        <v>23</v>
      </c>
      <c r="N123">
        <v>23</v>
      </c>
      <c r="O123">
        <v>23</v>
      </c>
      <c r="P123">
        <v>23</v>
      </c>
      <c r="Q123">
        <v>23</v>
      </c>
      <c r="R123">
        <v>23</v>
      </c>
      <c r="S123">
        <v>23</v>
      </c>
      <c r="T123">
        <v>23</v>
      </c>
    </row>
    <row r="124" spans="5:20">
      <c r="E124">
        <v>24</v>
      </c>
      <c r="F124">
        <v>24</v>
      </c>
      <c r="G124">
        <v>24</v>
      </c>
      <c r="H124">
        <v>24</v>
      </c>
      <c r="I124">
        <v>24</v>
      </c>
      <c r="J124">
        <v>24</v>
      </c>
      <c r="K124">
        <v>24</v>
      </c>
      <c r="L124">
        <v>24</v>
      </c>
      <c r="M124">
        <v>24</v>
      </c>
      <c r="N124">
        <v>24</v>
      </c>
      <c r="O124">
        <v>24</v>
      </c>
      <c r="P124">
        <v>24</v>
      </c>
      <c r="Q124">
        <v>24</v>
      </c>
      <c r="R124">
        <v>24</v>
      </c>
      <c r="S124">
        <v>24</v>
      </c>
      <c r="T124">
        <v>24</v>
      </c>
    </row>
    <row r="125" spans="5:20">
      <c r="E125">
        <v>24</v>
      </c>
      <c r="F125">
        <v>24</v>
      </c>
      <c r="G125">
        <v>24</v>
      </c>
      <c r="H125">
        <v>24</v>
      </c>
      <c r="I125">
        <v>24</v>
      </c>
      <c r="J125">
        <v>24</v>
      </c>
      <c r="K125">
        <v>24</v>
      </c>
      <c r="L125">
        <v>24</v>
      </c>
      <c r="M125">
        <v>24</v>
      </c>
      <c r="N125">
        <v>24</v>
      </c>
      <c r="O125">
        <v>24</v>
      </c>
      <c r="P125">
        <v>24</v>
      </c>
      <c r="Q125">
        <v>24</v>
      </c>
      <c r="R125">
        <v>24</v>
      </c>
      <c r="S125">
        <v>24</v>
      </c>
      <c r="T125">
        <v>24</v>
      </c>
    </row>
    <row r="126" spans="5:20">
      <c r="E126">
        <v>24</v>
      </c>
      <c r="F126">
        <v>24</v>
      </c>
      <c r="G126">
        <v>24</v>
      </c>
      <c r="H126">
        <v>24</v>
      </c>
      <c r="I126">
        <v>24</v>
      </c>
      <c r="J126">
        <v>24</v>
      </c>
      <c r="K126">
        <v>24</v>
      </c>
      <c r="L126">
        <v>24</v>
      </c>
      <c r="M126">
        <v>24</v>
      </c>
      <c r="N126">
        <v>24</v>
      </c>
      <c r="O126">
        <v>24</v>
      </c>
      <c r="P126">
        <v>24</v>
      </c>
      <c r="Q126">
        <v>24</v>
      </c>
      <c r="R126">
        <v>24</v>
      </c>
      <c r="S126">
        <v>24</v>
      </c>
      <c r="T126">
        <v>24</v>
      </c>
    </row>
    <row r="127" spans="5:20">
      <c r="E127">
        <v>18</v>
      </c>
      <c r="F127">
        <v>18</v>
      </c>
      <c r="G127">
        <v>18</v>
      </c>
      <c r="H127">
        <v>18</v>
      </c>
      <c r="I127">
        <v>18</v>
      </c>
      <c r="J127">
        <v>18</v>
      </c>
      <c r="K127">
        <v>18</v>
      </c>
      <c r="L127">
        <v>18</v>
      </c>
      <c r="M127">
        <v>18</v>
      </c>
      <c r="N127">
        <v>18</v>
      </c>
      <c r="O127">
        <v>18</v>
      </c>
      <c r="P127">
        <v>18</v>
      </c>
      <c r="Q127">
        <v>18</v>
      </c>
      <c r="R127">
        <v>18</v>
      </c>
      <c r="S127">
        <v>18</v>
      </c>
      <c r="T127">
        <v>18</v>
      </c>
    </row>
    <row r="128" spans="5:20">
      <c r="E128">
        <v>24</v>
      </c>
      <c r="F128">
        <v>24</v>
      </c>
      <c r="G128">
        <v>24</v>
      </c>
      <c r="H128">
        <v>24</v>
      </c>
      <c r="I128">
        <v>24</v>
      </c>
      <c r="J128">
        <v>24</v>
      </c>
      <c r="K128">
        <v>24</v>
      </c>
      <c r="L128">
        <v>24</v>
      </c>
      <c r="M128">
        <v>24</v>
      </c>
      <c r="N128">
        <v>24</v>
      </c>
      <c r="O128">
        <v>24</v>
      </c>
      <c r="P128">
        <v>24</v>
      </c>
      <c r="Q128">
        <v>24</v>
      </c>
      <c r="R128">
        <v>24</v>
      </c>
      <c r="S128">
        <v>24</v>
      </c>
      <c r="T128">
        <v>24</v>
      </c>
    </row>
    <row r="129" spans="5:20">
      <c r="E129">
        <v>24</v>
      </c>
      <c r="F129">
        <v>24</v>
      </c>
      <c r="G129">
        <v>24</v>
      </c>
      <c r="H129">
        <v>24</v>
      </c>
      <c r="I129">
        <v>24</v>
      </c>
      <c r="J129">
        <v>24</v>
      </c>
      <c r="K129">
        <v>24</v>
      </c>
      <c r="L129">
        <v>24</v>
      </c>
      <c r="M129">
        <v>24</v>
      </c>
      <c r="N129">
        <v>24</v>
      </c>
      <c r="O129">
        <v>24</v>
      </c>
      <c r="P129">
        <v>24</v>
      </c>
      <c r="Q129">
        <v>24</v>
      </c>
      <c r="R129">
        <v>24</v>
      </c>
      <c r="S129">
        <v>24</v>
      </c>
      <c r="T129">
        <v>24</v>
      </c>
    </row>
    <row r="130" spans="5:20">
      <c r="E130">
        <v>24</v>
      </c>
      <c r="F130">
        <v>24</v>
      </c>
      <c r="G130">
        <v>24</v>
      </c>
      <c r="H130">
        <v>24</v>
      </c>
      <c r="I130">
        <v>24</v>
      </c>
      <c r="J130">
        <v>24</v>
      </c>
      <c r="K130">
        <v>24</v>
      </c>
      <c r="L130">
        <v>24</v>
      </c>
      <c r="M130">
        <v>24</v>
      </c>
      <c r="N130">
        <v>24</v>
      </c>
      <c r="O130">
        <v>24</v>
      </c>
      <c r="P130">
        <v>24</v>
      </c>
      <c r="Q130">
        <v>24</v>
      </c>
      <c r="R130">
        <v>24</v>
      </c>
      <c r="S130">
        <v>24</v>
      </c>
      <c r="T130">
        <v>24</v>
      </c>
    </row>
    <row r="131" spans="5:20">
      <c r="E131">
        <v>24</v>
      </c>
      <c r="F131">
        <v>24</v>
      </c>
      <c r="G131">
        <v>24</v>
      </c>
      <c r="H131">
        <v>24</v>
      </c>
      <c r="I131">
        <v>24</v>
      </c>
      <c r="J131">
        <v>24</v>
      </c>
      <c r="K131">
        <v>24</v>
      </c>
      <c r="L131">
        <v>24</v>
      </c>
      <c r="M131">
        <v>24</v>
      </c>
      <c r="N131">
        <v>24</v>
      </c>
      <c r="O131">
        <v>24</v>
      </c>
      <c r="P131">
        <v>24</v>
      </c>
      <c r="Q131">
        <v>24</v>
      </c>
      <c r="R131">
        <v>24</v>
      </c>
      <c r="S131">
        <v>24</v>
      </c>
      <c r="T131">
        <v>24</v>
      </c>
    </row>
    <row r="132" spans="5:20">
      <c r="E132">
        <v>24</v>
      </c>
      <c r="F132">
        <v>24</v>
      </c>
      <c r="G132">
        <v>24</v>
      </c>
      <c r="H132">
        <v>24</v>
      </c>
      <c r="I132">
        <v>24</v>
      </c>
      <c r="J132">
        <v>24</v>
      </c>
      <c r="K132">
        <v>24</v>
      </c>
      <c r="L132">
        <v>24</v>
      </c>
      <c r="M132">
        <v>24</v>
      </c>
      <c r="N132">
        <v>24</v>
      </c>
      <c r="O132">
        <v>24</v>
      </c>
      <c r="P132">
        <v>24</v>
      </c>
      <c r="Q132">
        <v>24</v>
      </c>
      <c r="R132">
        <v>24</v>
      </c>
      <c r="S132">
        <v>24</v>
      </c>
      <c r="T132">
        <v>24</v>
      </c>
    </row>
    <row r="133" spans="5:20">
      <c r="E133">
        <v>24</v>
      </c>
      <c r="F133">
        <v>24</v>
      </c>
      <c r="G133">
        <v>24</v>
      </c>
      <c r="H133">
        <v>24</v>
      </c>
      <c r="I133">
        <v>24</v>
      </c>
      <c r="J133">
        <v>24</v>
      </c>
      <c r="K133">
        <v>24</v>
      </c>
      <c r="L133">
        <v>24</v>
      </c>
      <c r="M133">
        <v>24</v>
      </c>
      <c r="N133">
        <v>24</v>
      </c>
      <c r="O133">
        <v>24</v>
      </c>
      <c r="P133">
        <v>24</v>
      </c>
      <c r="Q133">
        <v>24</v>
      </c>
      <c r="R133">
        <v>24</v>
      </c>
      <c r="S133">
        <v>24</v>
      </c>
      <c r="T133">
        <v>24</v>
      </c>
    </row>
    <row r="134" spans="5:20">
      <c r="E134">
        <v>24</v>
      </c>
      <c r="F134">
        <v>24</v>
      </c>
      <c r="G134">
        <v>24</v>
      </c>
      <c r="H134">
        <v>24</v>
      </c>
      <c r="I134">
        <v>24</v>
      </c>
      <c r="J134">
        <v>24</v>
      </c>
      <c r="K134">
        <v>24</v>
      </c>
      <c r="L134">
        <v>24</v>
      </c>
      <c r="M134">
        <v>24</v>
      </c>
      <c r="N134">
        <v>24</v>
      </c>
      <c r="O134">
        <v>24</v>
      </c>
      <c r="P134">
        <v>24</v>
      </c>
      <c r="Q134">
        <v>24</v>
      </c>
      <c r="R134">
        <v>24</v>
      </c>
      <c r="S134">
        <v>24</v>
      </c>
      <c r="T134">
        <v>24</v>
      </c>
    </row>
    <row r="135" spans="5:20">
      <c r="E135">
        <v>24</v>
      </c>
      <c r="F135">
        <v>24</v>
      </c>
      <c r="G135">
        <v>24</v>
      </c>
      <c r="H135">
        <v>24</v>
      </c>
      <c r="I135">
        <v>24</v>
      </c>
      <c r="J135">
        <v>24</v>
      </c>
      <c r="K135">
        <v>24</v>
      </c>
      <c r="L135">
        <v>24</v>
      </c>
      <c r="M135">
        <v>24</v>
      </c>
      <c r="N135">
        <v>24</v>
      </c>
      <c r="O135">
        <v>24</v>
      </c>
      <c r="P135">
        <v>24</v>
      </c>
      <c r="Q135">
        <v>24</v>
      </c>
      <c r="R135">
        <v>24</v>
      </c>
      <c r="S135">
        <v>24</v>
      </c>
      <c r="T135">
        <v>24</v>
      </c>
    </row>
    <row r="136" spans="5:20">
      <c r="E136">
        <v>24</v>
      </c>
      <c r="F136">
        <v>24</v>
      </c>
      <c r="G136">
        <v>24</v>
      </c>
      <c r="H136">
        <v>24</v>
      </c>
      <c r="I136">
        <v>24</v>
      </c>
      <c r="J136">
        <v>24</v>
      </c>
      <c r="K136">
        <v>24</v>
      </c>
      <c r="L136">
        <v>24</v>
      </c>
      <c r="M136">
        <v>24</v>
      </c>
      <c r="N136">
        <v>24</v>
      </c>
      <c r="O136">
        <v>24</v>
      </c>
      <c r="P136">
        <v>24</v>
      </c>
      <c r="Q136">
        <v>24</v>
      </c>
      <c r="R136">
        <v>24</v>
      </c>
      <c r="S136">
        <v>24</v>
      </c>
      <c r="T136">
        <v>24</v>
      </c>
    </row>
    <row r="137" spans="5:20">
      <c r="E137">
        <v>24</v>
      </c>
      <c r="F137">
        <v>24</v>
      </c>
      <c r="G137">
        <v>24</v>
      </c>
      <c r="H137">
        <v>24</v>
      </c>
      <c r="I137">
        <v>24</v>
      </c>
      <c r="J137">
        <v>24</v>
      </c>
      <c r="K137">
        <v>24</v>
      </c>
      <c r="L137">
        <v>24</v>
      </c>
      <c r="M137">
        <v>24</v>
      </c>
      <c r="N137">
        <v>24</v>
      </c>
      <c r="O137">
        <v>24</v>
      </c>
      <c r="P137">
        <v>24</v>
      </c>
      <c r="Q137">
        <v>24</v>
      </c>
      <c r="R137">
        <v>24</v>
      </c>
      <c r="S137">
        <v>24</v>
      </c>
      <c r="T137">
        <v>24</v>
      </c>
    </row>
    <row r="138" spans="5:20">
      <c r="E138">
        <v>24</v>
      </c>
      <c r="F138">
        <v>24</v>
      </c>
      <c r="G138">
        <v>24</v>
      </c>
      <c r="H138">
        <v>24</v>
      </c>
      <c r="I138">
        <v>24</v>
      </c>
      <c r="J138">
        <v>24</v>
      </c>
      <c r="K138">
        <v>24</v>
      </c>
      <c r="L138">
        <v>24</v>
      </c>
      <c r="M138">
        <v>24</v>
      </c>
      <c r="N138">
        <v>24</v>
      </c>
      <c r="O138">
        <v>24</v>
      </c>
      <c r="P138">
        <v>24</v>
      </c>
      <c r="Q138">
        <v>24</v>
      </c>
      <c r="R138">
        <v>24</v>
      </c>
      <c r="S138">
        <v>24</v>
      </c>
      <c r="T138">
        <v>24</v>
      </c>
    </row>
    <row r="139" spans="5:20">
      <c r="E139">
        <v>24</v>
      </c>
      <c r="F139">
        <v>24</v>
      </c>
      <c r="G139">
        <v>24</v>
      </c>
      <c r="H139">
        <v>24</v>
      </c>
      <c r="I139">
        <v>24</v>
      </c>
      <c r="J139">
        <v>24</v>
      </c>
      <c r="K139">
        <v>24</v>
      </c>
      <c r="L139">
        <v>24</v>
      </c>
      <c r="M139">
        <v>24</v>
      </c>
      <c r="N139">
        <v>24</v>
      </c>
      <c r="O139">
        <v>24</v>
      </c>
      <c r="P139">
        <v>24</v>
      </c>
      <c r="Q139">
        <v>24</v>
      </c>
      <c r="R139">
        <v>24</v>
      </c>
      <c r="S139">
        <v>24</v>
      </c>
      <c r="T139">
        <v>24</v>
      </c>
    </row>
    <row r="140" spans="5:20">
      <c r="E140">
        <v>23</v>
      </c>
      <c r="F140">
        <v>23</v>
      </c>
      <c r="G140">
        <v>23</v>
      </c>
      <c r="H140">
        <v>23</v>
      </c>
      <c r="I140">
        <v>23</v>
      </c>
      <c r="J140">
        <v>23</v>
      </c>
      <c r="K140">
        <v>23</v>
      </c>
      <c r="L140">
        <v>23</v>
      </c>
      <c r="M140">
        <v>23</v>
      </c>
      <c r="N140">
        <v>23</v>
      </c>
      <c r="O140">
        <v>23</v>
      </c>
      <c r="P140">
        <v>23</v>
      </c>
      <c r="Q140">
        <v>23</v>
      </c>
      <c r="R140">
        <v>23</v>
      </c>
      <c r="S140">
        <v>23</v>
      </c>
      <c r="T140">
        <v>23</v>
      </c>
    </row>
    <row r="141" spans="5:20">
      <c r="E141">
        <v>24</v>
      </c>
      <c r="F141">
        <v>24</v>
      </c>
      <c r="G141">
        <v>24</v>
      </c>
      <c r="H141">
        <v>24</v>
      </c>
      <c r="I141">
        <v>24</v>
      </c>
      <c r="J141">
        <v>24</v>
      </c>
      <c r="K141">
        <v>24</v>
      </c>
      <c r="L141">
        <v>24</v>
      </c>
      <c r="M141">
        <v>24</v>
      </c>
      <c r="N141">
        <v>24</v>
      </c>
      <c r="O141">
        <v>24</v>
      </c>
      <c r="P141">
        <v>24</v>
      </c>
      <c r="Q141">
        <v>24</v>
      </c>
      <c r="R141">
        <v>24</v>
      </c>
      <c r="S141">
        <v>24</v>
      </c>
      <c r="T141">
        <v>24</v>
      </c>
    </row>
    <row r="142" spans="5:20">
      <c r="E142">
        <v>24</v>
      </c>
      <c r="F142">
        <v>24</v>
      </c>
      <c r="G142">
        <v>24</v>
      </c>
      <c r="H142">
        <v>24</v>
      </c>
      <c r="I142">
        <v>24</v>
      </c>
      <c r="J142">
        <v>24</v>
      </c>
      <c r="K142">
        <v>24</v>
      </c>
      <c r="L142">
        <v>24</v>
      </c>
      <c r="M142">
        <v>24</v>
      </c>
      <c r="N142">
        <v>24</v>
      </c>
      <c r="O142">
        <v>24</v>
      </c>
      <c r="P142">
        <v>24</v>
      </c>
      <c r="Q142">
        <v>24</v>
      </c>
      <c r="R142">
        <v>24</v>
      </c>
      <c r="S142">
        <v>24</v>
      </c>
      <c r="T142">
        <v>24</v>
      </c>
    </row>
    <row r="143" spans="5:20">
      <c r="E143">
        <v>24</v>
      </c>
      <c r="F143">
        <v>24</v>
      </c>
      <c r="G143">
        <v>24</v>
      </c>
      <c r="H143">
        <v>24</v>
      </c>
      <c r="I143">
        <v>24</v>
      </c>
      <c r="J143">
        <v>24</v>
      </c>
      <c r="K143">
        <v>24</v>
      </c>
      <c r="L143">
        <v>24</v>
      </c>
      <c r="M143">
        <v>24</v>
      </c>
      <c r="N143">
        <v>24</v>
      </c>
      <c r="O143">
        <v>24</v>
      </c>
      <c r="P143">
        <v>24</v>
      </c>
      <c r="Q143">
        <v>24</v>
      </c>
      <c r="R143">
        <v>24</v>
      </c>
      <c r="S143">
        <v>24</v>
      </c>
      <c r="T143">
        <v>24</v>
      </c>
    </row>
    <row r="144" spans="5:20">
      <c r="E144">
        <v>24</v>
      </c>
      <c r="F144">
        <v>24</v>
      </c>
      <c r="G144">
        <v>24</v>
      </c>
      <c r="H144">
        <v>24</v>
      </c>
      <c r="I144">
        <v>24</v>
      </c>
      <c r="J144">
        <v>24</v>
      </c>
      <c r="K144">
        <v>24</v>
      </c>
      <c r="L144">
        <v>24</v>
      </c>
      <c r="M144">
        <v>24</v>
      </c>
      <c r="N144">
        <v>24</v>
      </c>
      <c r="O144">
        <v>24</v>
      </c>
      <c r="P144">
        <v>24</v>
      </c>
      <c r="Q144">
        <v>24</v>
      </c>
      <c r="R144">
        <v>24</v>
      </c>
      <c r="S144">
        <v>24</v>
      </c>
      <c r="T144">
        <v>24</v>
      </c>
    </row>
    <row r="145" spans="5:20">
      <c r="E145">
        <v>24</v>
      </c>
      <c r="F145">
        <v>24</v>
      </c>
      <c r="G145">
        <v>24</v>
      </c>
      <c r="H145">
        <v>24</v>
      </c>
      <c r="I145">
        <v>24</v>
      </c>
      <c r="J145">
        <v>24</v>
      </c>
      <c r="K145">
        <v>24</v>
      </c>
      <c r="L145">
        <v>24</v>
      </c>
      <c r="M145">
        <v>24</v>
      </c>
      <c r="N145">
        <v>24</v>
      </c>
      <c r="O145">
        <v>24</v>
      </c>
      <c r="P145">
        <v>24</v>
      </c>
      <c r="Q145">
        <v>24</v>
      </c>
      <c r="R145">
        <v>24</v>
      </c>
      <c r="S145">
        <v>24</v>
      </c>
      <c r="T145">
        <v>24</v>
      </c>
    </row>
    <row r="146" spans="5:20">
      <c r="E146">
        <v>20</v>
      </c>
      <c r="F146">
        <v>20</v>
      </c>
      <c r="G146">
        <v>20</v>
      </c>
      <c r="H146">
        <v>20</v>
      </c>
      <c r="I146">
        <v>20</v>
      </c>
      <c r="J146">
        <v>20</v>
      </c>
      <c r="K146">
        <v>20</v>
      </c>
      <c r="L146">
        <v>20</v>
      </c>
      <c r="M146">
        <v>20</v>
      </c>
      <c r="N146">
        <v>20</v>
      </c>
      <c r="O146">
        <v>20</v>
      </c>
      <c r="P146">
        <v>20</v>
      </c>
      <c r="Q146">
        <v>20</v>
      </c>
      <c r="R146">
        <v>20</v>
      </c>
      <c r="S146">
        <v>20</v>
      </c>
      <c r="T146">
        <v>20</v>
      </c>
    </row>
    <row r="147" spans="5:20">
      <c r="E147">
        <v>24</v>
      </c>
      <c r="F147">
        <v>24</v>
      </c>
      <c r="G147">
        <v>24</v>
      </c>
      <c r="H147">
        <v>24</v>
      </c>
      <c r="I147">
        <v>24</v>
      </c>
      <c r="J147">
        <v>24</v>
      </c>
      <c r="K147">
        <v>24</v>
      </c>
      <c r="L147">
        <v>24</v>
      </c>
      <c r="M147">
        <v>24</v>
      </c>
      <c r="N147">
        <v>24</v>
      </c>
      <c r="O147">
        <v>24</v>
      </c>
      <c r="P147">
        <v>24</v>
      </c>
      <c r="Q147">
        <v>24</v>
      </c>
      <c r="R147">
        <v>24</v>
      </c>
      <c r="S147">
        <v>24</v>
      </c>
      <c r="T147">
        <v>24</v>
      </c>
    </row>
    <row r="148" spans="5:20">
      <c r="E148">
        <v>24</v>
      </c>
      <c r="F148">
        <v>24</v>
      </c>
      <c r="G148">
        <v>24</v>
      </c>
      <c r="H148">
        <v>24</v>
      </c>
      <c r="I148">
        <v>24</v>
      </c>
      <c r="J148">
        <v>24</v>
      </c>
      <c r="K148">
        <v>24</v>
      </c>
      <c r="L148">
        <v>24</v>
      </c>
      <c r="M148">
        <v>24</v>
      </c>
      <c r="N148">
        <v>24</v>
      </c>
      <c r="O148">
        <v>24</v>
      </c>
      <c r="P148">
        <v>24</v>
      </c>
      <c r="Q148">
        <v>24</v>
      </c>
      <c r="R148">
        <v>24</v>
      </c>
      <c r="S148">
        <v>24</v>
      </c>
      <c r="T148">
        <v>24</v>
      </c>
    </row>
    <row r="149" spans="5:20">
      <c r="E149">
        <v>24</v>
      </c>
      <c r="F149">
        <v>24</v>
      </c>
      <c r="G149">
        <v>24</v>
      </c>
      <c r="H149">
        <v>24</v>
      </c>
      <c r="I149">
        <v>24</v>
      </c>
      <c r="J149">
        <v>24</v>
      </c>
      <c r="K149">
        <v>24</v>
      </c>
      <c r="L149">
        <v>24</v>
      </c>
      <c r="M149">
        <v>24</v>
      </c>
      <c r="N149">
        <v>24</v>
      </c>
      <c r="O149">
        <v>24</v>
      </c>
      <c r="P149">
        <v>24</v>
      </c>
      <c r="Q149">
        <v>24</v>
      </c>
      <c r="R149">
        <v>24</v>
      </c>
      <c r="S149">
        <v>24</v>
      </c>
      <c r="T149">
        <v>24</v>
      </c>
    </row>
    <row r="150" spans="5:20">
      <c r="E150">
        <v>23</v>
      </c>
      <c r="F150">
        <v>23</v>
      </c>
      <c r="G150">
        <v>23</v>
      </c>
      <c r="H150">
        <v>23</v>
      </c>
      <c r="I150">
        <v>23</v>
      </c>
      <c r="J150">
        <v>23</v>
      </c>
      <c r="K150">
        <v>23</v>
      </c>
      <c r="L150">
        <v>23</v>
      </c>
      <c r="M150">
        <v>23</v>
      </c>
      <c r="N150">
        <v>23</v>
      </c>
      <c r="O150">
        <v>23</v>
      </c>
      <c r="P150">
        <v>23</v>
      </c>
      <c r="Q150">
        <v>23</v>
      </c>
      <c r="R150">
        <v>23</v>
      </c>
      <c r="S150">
        <v>23</v>
      </c>
      <c r="T150">
        <v>23</v>
      </c>
    </row>
    <row r="151" spans="5:20">
      <c r="E151">
        <v>23</v>
      </c>
      <c r="F151">
        <v>23</v>
      </c>
      <c r="G151">
        <v>23</v>
      </c>
      <c r="H151">
        <v>23</v>
      </c>
      <c r="I151">
        <v>23</v>
      </c>
      <c r="J151">
        <v>23</v>
      </c>
      <c r="K151">
        <v>23</v>
      </c>
      <c r="L151">
        <v>23</v>
      </c>
      <c r="M151">
        <v>23</v>
      </c>
      <c r="N151">
        <v>23</v>
      </c>
      <c r="O151">
        <v>23</v>
      </c>
      <c r="P151">
        <v>23</v>
      </c>
      <c r="Q151">
        <v>23</v>
      </c>
      <c r="R151">
        <v>23</v>
      </c>
      <c r="S151">
        <v>23</v>
      </c>
      <c r="T151">
        <v>23</v>
      </c>
    </row>
    <row r="152" spans="5:20">
      <c r="E152">
        <v>24</v>
      </c>
      <c r="F152">
        <v>24</v>
      </c>
      <c r="G152">
        <v>24</v>
      </c>
      <c r="H152">
        <v>24</v>
      </c>
      <c r="I152">
        <v>24</v>
      </c>
      <c r="J152">
        <v>24</v>
      </c>
      <c r="K152">
        <v>24</v>
      </c>
      <c r="L152">
        <v>24</v>
      </c>
      <c r="M152">
        <v>24</v>
      </c>
      <c r="N152">
        <v>24</v>
      </c>
      <c r="O152">
        <v>24</v>
      </c>
      <c r="P152">
        <v>24</v>
      </c>
      <c r="Q152">
        <v>24</v>
      </c>
      <c r="R152">
        <v>24</v>
      </c>
      <c r="S152">
        <v>24</v>
      </c>
      <c r="T152">
        <v>24</v>
      </c>
    </row>
    <row r="153" spans="5:20">
      <c r="E153">
        <v>20</v>
      </c>
      <c r="F153">
        <v>20</v>
      </c>
      <c r="G153">
        <v>20</v>
      </c>
      <c r="H153">
        <v>20</v>
      </c>
      <c r="I153">
        <v>20</v>
      </c>
      <c r="J153">
        <v>20</v>
      </c>
      <c r="K153">
        <v>20</v>
      </c>
      <c r="L153">
        <v>20</v>
      </c>
      <c r="M153">
        <v>20</v>
      </c>
      <c r="N153">
        <v>20</v>
      </c>
      <c r="O153">
        <v>20</v>
      </c>
      <c r="P153">
        <v>20</v>
      </c>
      <c r="Q153">
        <v>20</v>
      </c>
      <c r="R153">
        <v>20</v>
      </c>
      <c r="S153">
        <v>20</v>
      </c>
      <c r="T153">
        <v>20</v>
      </c>
    </row>
    <row r="154" spans="5:20">
      <c r="E154">
        <v>23</v>
      </c>
      <c r="F154">
        <v>23</v>
      </c>
      <c r="G154">
        <v>23</v>
      </c>
      <c r="H154">
        <v>23</v>
      </c>
      <c r="I154">
        <v>23</v>
      </c>
      <c r="J154">
        <v>23</v>
      </c>
      <c r="K154">
        <v>23</v>
      </c>
      <c r="L154">
        <v>23</v>
      </c>
      <c r="M154">
        <v>23</v>
      </c>
      <c r="N154">
        <v>23</v>
      </c>
      <c r="O154">
        <v>23</v>
      </c>
      <c r="P154">
        <v>23</v>
      </c>
      <c r="Q154">
        <v>23</v>
      </c>
      <c r="R154">
        <v>23</v>
      </c>
      <c r="S154">
        <v>23</v>
      </c>
      <c r="T154">
        <v>23</v>
      </c>
    </row>
    <row r="155" spans="5:20">
      <c r="E155">
        <v>23</v>
      </c>
      <c r="F155">
        <v>23</v>
      </c>
      <c r="G155">
        <v>23</v>
      </c>
      <c r="H155">
        <v>23</v>
      </c>
      <c r="I155">
        <v>23</v>
      </c>
      <c r="J155">
        <v>23</v>
      </c>
      <c r="K155">
        <v>23</v>
      </c>
      <c r="L155">
        <v>23</v>
      </c>
      <c r="M155">
        <v>23</v>
      </c>
      <c r="N155">
        <v>23</v>
      </c>
      <c r="O155">
        <v>23</v>
      </c>
      <c r="P155">
        <v>23</v>
      </c>
      <c r="Q155">
        <v>23</v>
      </c>
      <c r="R155">
        <v>23</v>
      </c>
      <c r="S155">
        <v>23</v>
      </c>
      <c r="T155">
        <v>23</v>
      </c>
    </row>
    <row r="156" spans="5:20">
      <c r="E156">
        <v>24</v>
      </c>
      <c r="F156">
        <v>24</v>
      </c>
      <c r="G156">
        <v>24</v>
      </c>
      <c r="H156">
        <v>24</v>
      </c>
      <c r="I156">
        <v>24</v>
      </c>
      <c r="J156">
        <v>24</v>
      </c>
      <c r="K156">
        <v>24</v>
      </c>
      <c r="L156">
        <v>24</v>
      </c>
      <c r="M156">
        <v>24</v>
      </c>
      <c r="N156">
        <v>24</v>
      </c>
      <c r="O156">
        <v>24</v>
      </c>
      <c r="P156">
        <v>24</v>
      </c>
      <c r="Q156">
        <v>24</v>
      </c>
      <c r="R156">
        <v>24</v>
      </c>
      <c r="S156">
        <v>24</v>
      </c>
      <c r="T156">
        <v>24</v>
      </c>
    </row>
    <row r="157" spans="5:20">
      <c r="E157">
        <v>20</v>
      </c>
      <c r="F157">
        <v>20</v>
      </c>
      <c r="G157">
        <v>20</v>
      </c>
      <c r="H157">
        <v>20</v>
      </c>
      <c r="I157">
        <v>20</v>
      </c>
      <c r="J157">
        <v>20</v>
      </c>
      <c r="K157">
        <v>20</v>
      </c>
      <c r="L157">
        <v>20</v>
      </c>
      <c r="M157">
        <v>20</v>
      </c>
      <c r="N157">
        <v>20</v>
      </c>
      <c r="O157">
        <v>20</v>
      </c>
      <c r="P157">
        <v>20</v>
      </c>
      <c r="Q157">
        <v>20</v>
      </c>
      <c r="R157">
        <v>20</v>
      </c>
      <c r="S157">
        <v>20</v>
      </c>
      <c r="T157">
        <v>20</v>
      </c>
    </row>
    <row r="158" spans="5:20">
      <c r="E158">
        <v>23</v>
      </c>
      <c r="F158">
        <v>23</v>
      </c>
      <c r="G158">
        <v>23</v>
      </c>
      <c r="H158">
        <v>23</v>
      </c>
      <c r="I158">
        <v>23</v>
      </c>
      <c r="J158">
        <v>23</v>
      </c>
      <c r="K158">
        <v>23</v>
      </c>
      <c r="L158">
        <v>23</v>
      </c>
      <c r="M158">
        <v>23</v>
      </c>
      <c r="N158">
        <v>23</v>
      </c>
      <c r="O158">
        <v>23</v>
      </c>
      <c r="P158">
        <v>23</v>
      </c>
      <c r="Q158">
        <v>23</v>
      </c>
      <c r="R158">
        <v>23</v>
      </c>
      <c r="S158">
        <v>23</v>
      </c>
      <c r="T158">
        <v>23</v>
      </c>
    </row>
    <row r="159" spans="5:20">
      <c r="E159">
        <v>24</v>
      </c>
      <c r="F159">
        <v>24</v>
      </c>
      <c r="G159">
        <v>24</v>
      </c>
      <c r="H159">
        <v>24</v>
      </c>
      <c r="I159">
        <v>24</v>
      </c>
      <c r="J159">
        <v>24</v>
      </c>
      <c r="K159">
        <v>24</v>
      </c>
      <c r="L159">
        <v>24</v>
      </c>
      <c r="M159">
        <v>24</v>
      </c>
      <c r="N159">
        <v>24</v>
      </c>
      <c r="O159">
        <v>24</v>
      </c>
      <c r="P159">
        <v>24</v>
      </c>
      <c r="Q159">
        <v>24</v>
      </c>
      <c r="R159">
        <v>24</v>
      </c>
      <c r="S159">
        <v>24</v>
      </c>
      <c r="T159">
        <v>24</v>
      </c>
    </row>
    <row r="160" spans="5:20">
      <c r="E160">
        <v>24</v>
      </c>
      <c r="F160">
        <v>24</v>
      </c>
      <c r="G160">
        <v>24</v>
      </c>
      <c r="H160">
        <v>24</v>
      </c>
      <c r="I160">
        <v>24</v>
      </c>
      <c r="J160">
        <v>24</v>
      </c>
      <c r="K160">
        <v>24</v>
      </c>
      <c r="L160">
        <v>24</v>
      </c>
      <c r="M160">
        <v>24</v>
      </c>
      <c r="N160">
        <v>24</v>
      </c>
      <c r="O160">
        <v>24</v>
      </c>
      <c r="P160">
        <v>24</v>
      </c>
      <c r="Q160">
        <v>24</v>
      </c>
      <c r="R160">
        <v>24</v>
      </c>
      <c r="S160">
        <v>24</v>
      </c>
      <c r="T160">
        <v>24</v>
      </c>
    </row>
    <row r="161" spans="5:20">
      <c r="E161">
        <v>24</v>
      </c>
      <c r="F161">
        <v>24</v>
      </c>
      <c r="G161">
        <v>24</v>
      </c>
      <c r="H161">
        <v>24</v>
      </c>
      <c r="I161">
        <v>24</v>
      </c>
      <c r="J161">
        <v>24</v>
      </c>
      <c r="K161">
        <v>24</v>
      </c>
      <c r="L161">
        <v>24</v>
      </c>
      <c r="M161">
        <v>24</v>
      </c>
      <c r="N161">
        <v>24</v>
      </c>
      <c r="O161">
        <v>24</v>
      </c>
      <c r="P161">
        <v>24</v>
      </c>
      <c r="Q161">
        <v>24</v>
      </c>
      <c r="R161">
        <v>24</v>
      </c>
      <c r="S161">
        <v>24</v>
      </c>
      <c r="T161">
        <v>24</v>
      </c>
    </row>
    <row r="162" spans="5:20">
      <c r="E162">
        <v>24</v>
      </c>
      <c r="F162">
        <v>24</v>
      </c>
      <c r="G162">
        <v>24</v>
      </c>
      <c r="H162">
        <v>24</v>
      </c>
      <c r="I162">
        <v>24</v>
      </c>
      <c r="J162">
        <v>24</v>
      </c>
      <c r="K162">
        <v>24</v>
      </c>
      <c r="L162">
        <v>24</v>
      </c>
      <c r="M162">
        <v>24</v>
      </c>
      <c r="N162">
        <v>24</v>
      </c>
      <c r="O162">
        <v>24</v>
      </c>
      <c r="P162">
        <v>24</v>
      </c>
      <c r="Q162">
        <v>24</v>
      </c>
      <c r="R162">
        <v>24</v>
      </c>
      <c r="S162">
        <v>24</v>
      </c>
      <c r="T162">
        <v>24</v>
      </c>
    </row>
    <row r="163" spans="5:20">
      <c r="E163">
        <v>24</v>
      </c>
      <c r="F163">
        <v>24</v>
      </c>
      <c r="G163">
        <v>24</v>
      </c>
      <c r="H163">
        <v>24</v>
      </c>
      <c r="I163">
        <v>24</v>
      </c>
      <c r="J163">
        <v>24</v>
      </c>
      <c r="K163">
        <v>24</v>
      </c>
      <c r="L163">
        <v>24</v>
      </c>
      <c r="M163">
        <v>24</v>
      </c>
      <c r="N163">
        <v>24</v>
      </c>
      <c r="O163">
        <v>24</v>
      </c>
      <c r="P163">
        <v>24</v>
      </c>
      <c r="Q163">
        <v>24</v>
      </c>
      <c r="R163">
        <v>24</v>
      </c>
      <c r="S163">
        <v>24</v>
      </c>
      <c r="T163">
        <v>24</v>
      </c>
    </row>
    <row r="164" spans="5:20">
      <c r="E164">
        <v>23</v>
      </c>
      <c r="F164">
        <v>23</v>
      </c>
      <c r="G164">
        <v>23</v>
      </c>
      <c r="H164">
        <v>23</v>
      </c>
      <c r="I164">
        <v>23</v>
      </c>
      <c r="J164">
        <v>23</v>
      </c>
      <c r="K164">
        <v>23</v>
      </c>
      <c r="L164">
        <v>23</v>
      </c>
      <c r="M164">
        <v>23</v>
      </c>
      <c r="N164">
        <v>23</v>
      </c>
      <c r="O164">
        <v>23</v>
      </c>
      <c r="P164">
        <v>23</v>
      </c>
      <c r="Q164">
        <v>23</v>
      </c>
      <c r="R164">
        <v>23</v>
      </c>
      <c r="S164">
        <v>23</v>
      </c>
      <c r="T164">
        <v>23</v>
      </c>
    </row>
    <row r="165" spans="5:20">
      <c r="E165">
        <v>24</v>
      </c>
      <c r="F165">
        <v>24</v>
      </c>
      <c r="G165">
        <v>24</v>
      </c>
      <c r="H165">
        <v>24</v>
      </c>
      <c r="I165">
        <v>24</v>
      </c>
      <c r="J165">
        <v>24</v>
      </c>
      <c r="K165">
        <v>24</v>
      </c>
      <c r="L165">
        <v>24</v>
      </c>
      <c r="M165">
        <v>24</v>
      </c>
      <c r="N165">
        <v>24</v>
      </c>
      <c r="O165">
        <v>24</v>
      </c>
      <c r="P165">
        <v>24</v>
      </c>
      <c r="Q165">
        <v>24</v>
      </c>
      <c r="R165">
        <v>24</v>
      </c>
      <c r="S165">
        <v>24</v>
      </c>
      <c r="T165">
        <v>24</v>
      </c>
    </row>
    <row r="166" spans="5:20">
      <c r="E166">
        <v>24</v>
      </c>
      <c r="F166">
        <v>24</v>
      </c>
      <c r="G166">
        <v>24</v>
      </c>
      <c r="H166">
        <v>24</v>
      </c>
      <c r="I166">
        <v>24</v>
      </c>
      <c r="J166">
        <v>24</v>
      </c>
      <c r="K166">
        <v>24</v>
      </c>
      <c r="L166">
        <v>24</v>
      </c>
      <c r="M166">
        <v>24</v>
      </c>
      <c r="N166">
        <v>24</v>
      </c>
      <c r="O166">
        <v>24</v>
      </c>
      <c r="P166">
        <v>24</v>
      </c>
      <c r="Q166">
        <v>24</v>
      </c>
      <c r="R166">
        <v>24</v>
      </c>
      <c r="S166">
        <v>24</v>
      </c>
      <c r="T166">
        <v>24</v>
      </c>
    </row>
    <row r="167" spans="5:20">
      <c r="E167">
        <v>24</v>
      </c>
      <c r="F167">
        <v>24</v>
      </c>
      <c r="G167">
        <v>24</v>
      </c>
      <c r="H167">
        <v>24</v>
      </c>
      <c r="I167">
        <v>24</v>
      </c>
      <c r="J167">
        <v>24</v>
      </c>
      <c r="K167">
        <v>24</v>
      </c>
      <c r="L167">
        <v>24</v>
      </c>
      <c r="M167">
        <v>24</v>
      </c>
      <c r="N167">
        <v>24</v>
      </c>
      <c r="O167">
        <v>24</v>
      </c>
      <c r="P167">
        <v>24</v>
      </c>
      <c r="Q167">
        <v>24</v>
      </c>
      <c r="R167">
        <v>24</v>
      </c>
      <c r="S167">
        <v>24</v>
      </c>
      <c r="T167">
        <v>24</v>
      </c>
    </row>
    <row r="168" spans="5:20">
      <c r="E168">
        <v>24</v>
      </c>
      <c r="F168">
        <v>24</v>
      </c>
      <c r="G168">
        <v>24</v>
      </c>
      <c r="H168">
        <v>24</v>
      </c>
      <c r="I168">
        <v>24</v>
      </c>
      <c r="J168">
        <v>24</v>
      </c>
      <c r="K168">
        <v>24</v>
      </c>
      <c r="L168">
        <v>24</v>
      </c>
      <c r="M168">
        <v>24</v>
      </c>
      <c r="N168">
        <v>24</v>
      </c>
      <c r="O168">
        <v>24</v>
      </c>
      <c r="P168">
        <v>24</v>
      </c>
      <c r="Q168">
        <v>24</v>
      </c>
      <c r="R168">
        <v>24</v>
      </c>
      <c r="S168">
        <v>24</v>
      </c>
      <c r="T168">
        <v>24</v>
      </c>
    </row>
    <row r="169" spans="5:20">
      <c r="E169">
        <v>24</v>
      </c>
      <c r="F169">
        <v>24</v>
      </c>
      <c r="G169">
        <v>24</v>
      </c>
      <c r="H169">
        <v>24</v>
      </c>
      <c r="I169">
        <v>24</v>
      </c>
      <c r="J169">
        <v>24</v>
      </c>
      <c r="K169">
        <v>24</v>
      </c>
      <c r="L169">
        <v>24</v>
      </c>
      <c r="M169">
        <v>24</v>
      </c>
      <c r="N169">
        <v>24</v>
      </c>
      <c r="O169">
        <v>24</v>
      </c>
      <c r="P169">
        <v>24</v>
      </c>
      <c r="Q169">
        <v>24</v>
      </c>
      <c r="R169">
        <v>24</v>
      </c>
      <c r="S169">
        <v>24</v>
      </c>
      <c r="T169">
        <v>24</v>
      </c>
    </row>
    <row r="170" spans="5:20">
      <c r="E170">
        <v>24</v>
      </c>
      <c r="F170">
        <v>24</v>
      </c>
      <c r="G170">
        <v>24</v>
      </c>
      <c r="H170">
        <v>24</v>
      </c>
      <c r="I170">
        <v>24</v>
      </c>
      <c r="J170">
        <v>24</v>
      </c>
      <c r="K170">
        <v>24</v>
      </c>
      <c r="L170">
        <v>24</v>
      </c>
      <c r="M170">
        <v>24</v>
      </c>
      <c r="N170">
        <v>24</v>
      </c>
      <c r="O170">
        <v>24</v>
      </c>
      <c r="P170">
        <v>24</v>
      </c>
      <c r="Q170">
        <v>24</v>
      </c>
      <c r="R170">
        <v>24</v>
      </c>
      <c r="S170">
        <v>24</v>
      </c>
      <c r="T170">
        <v>24</v>
      </c>
    </row>
    <row r="171" spans="5:20">
      <c r="E171">
        <v>24</v>
      </c>
      <c r="F171">
        <v>24</v>
      </c>
      <c r="G171">
        <v>24</v>
      </c>
      <c r="H171">
        <v>24</v>
      </c>
      <c r="I171">
        <v>24</v>
      </c>
      <c r="J171">
        <v>24</v>
      </c>
      <c r="K171">
        <v>24</v>
      </c>
      <c r="L171">
        <v>24</v>
      </c>
      <c r="M171">
        <v>24</v>
      </c>
      <c r="N171">
        <v>24</v>
      </c>
      <c r="O171">
        <v>24</v>
      </c>
      <c r="P171">
        <v>24</v>
      </c>
      <c r="Q171">
        <v>24</v>
      </c>
      <c r="R171">
        <v>24</v>
      </c>
      <c r="S171">
        <v>24</v>
      </c>
      <c r="T171">
        <v>24</v>
      </c>
    </row>
    <row r="172" spans="5:20">
      <c r="E172">
        <v>24</v>
      </c>
      <c r="F172">
        <v>24</v>
      </c>
      <c r="G172">
        <v>24</v>
      </c>
      <c r="H172">
        <v>24</v>
      </c>
      <c r="I172">
        <v>24</v>
      </c>
      <c r="J172">
        <v>24</v>
      </c>
      <c r="K172">
        <v>24</v>
      </c>
      <c r="L172">
        <v>24</v>
      </c>
      <c r="M172">
        <v>24</v>
      </c>
      <c r="N172">
        <v>24</v>
      </c>
      <c r="O172">
        <v>24</v>
      </c>
      <c r="P172">
        <v>24</v>
      </c>
      <c r="Q172">
        <v>24</v>
      </c>
      <c r="R172">
        <v>24</v>
      </c>
      <c r="S172">
        <v>24</v>
      </c>
      <c r="T172">
        <v>24</v>
      </c>
    </row>
    <row r="173" spans="5:20">
      <c r="E173">
        <v>24</v>
      </c>
      <c r="F173">
        <v>24</v>
      </c>
      <c r="G173">
        <v>24</v>
      </c>
      <c r="H173">
        <v>24</v>
      </c>
      <c r="I173">
        <v>24</v>
      </c>
      <c r="J173">
        <v>24</v>
      </c>
      <c r="K173">
        <v>24</v>
      </c>
      <c r="L173">
        <v>24</v>
      </c>
      <c r="M173">
        <v>24</v>
      </c>
      <c r="N173">
        <v>24</v>
      </c>
      <c r="O173">
        <v>24</v>
      </c>
      <c r="P173">
        <v>24</v>
      </c>
      <c r="Q173">
        <v>24</v>
      </c>
      <c r="R173">
        <v>24</v>
      </c>
      <c r="S173">
        <v>24</v>
      </c>
      <c r="T173">
        <v>24</v>
      </c>
    </row>
    <row r="174" spans="5:20">
      <c r="E174">
        <v>24</v>
      </c>
      <c r="F174">
        <v>24</v>
      </c>
      <c r="G174">
        <v>24</v>
      </c>
      <c r="H174">
        <v>24</v>
      </c>
      <c r="I174">
        <v>24</v>
      </c>
      <c r="J174">
        <v>24</v>
      </c>
      <c r="K174">
        <v>24</v>
      </c>
      <c r="L174">
        <v>24</v>
      </c>
      <c r="M174">
        <v>24</v>
      </c>
      <c r="N174">
        <v>24</v>
      </c>
      <c r="O174">
        <v>24</v>
      </c>
      <c r="P174">
        <v>24</v>
      </c>
      <c r="Q174">
        <v>24</v>
      </c>
      <c r="R174">
        <v>24</v>
      </c>
      <c r="S174">
        <v>24</v>
      </c>
      <c r="T174">
        <v>24</v>
      </c>
    </row>
    <row r="175" spans="5:20">
      <c r="E175">
        <v>24</v>
      </c>
      <c r="F175">
        <v>24</v>
      </c>
      <c r="G175">
        <v>24</v>
      </c>
      <c r="H175">
        <v>24</v>
      </c>
      <c r="I175">
        <v>24</v>
      </c>
      <c r="J175">
        <v>24</v>
      </c>
      <c r="K175">
        <v>24</v>
      </c>
      <c r="L175">
        <v>24</v>
      </c>
      <c r="M175">
        <v>24</v>
      </c>
      <c r="N175">
        <v>24</v>
      </c>
      <c r="O175">
        <v>24</v>
      </c>
      <c r="P175">
        <v>24</v>
      </c>
      <c r="Q175">
        <v>24</v>
      </c>
      <c r="R175">
        <v>24</v>
      </c>
      <c r="S175">
        <v>24</v>
      </c>
      <c r="T175">
        <v>24</v>
      </c>
    </row>
    <row r="176" spans="5:20">
      <c r="E176">
        <v>24</v>
      </c>
      <c r="F176">
        <v>24</v>
      </c>
      <c r="G176">
        <v>24</v>
      </c>
      <c r="H176">
        <v>24</v>
      </c>
      <c r="I176">
        <v>24</v>
      </c>
      <c r="J176">
        <v>24</v>
      </c>
      <c r="K176">
        <v>24</v>
      </c>
      <c r="L176">
        <v>24</v>
      </c>
      <c r="M176">
        <v>24</v>
      </c>
      <c r="N176">
        <v>24</v>
      </c>
      <c r="O176">
        <v>24</v>
      </c>
      <c r="P176">
        <v>24</v>
      </c>
      <c r="Q176">
        <v>24</v>
      </c>
      <c r="R176">
        <v>24</v>
      </c>
      <c r="S176">
        <v>24</v>
      </c>
      <c r="T176">
        <v>24</v>
      </c>
    </row>
    <row r="177" spans="5:20">
      <c r="E177">
        <v>21</v>
      </c>
      <c r="F177">
        <v>21</v>
      </c>
      <c r="G177">
        <v>21</v>
      </c>
      <c r="H177">
        <v>21</v>
      </c>
      <c r="I177">
        <v>21</v>
      </c>
      <c r="J177">
        <v>21</v>
      </c>
      <c r="K177">
        <v>21</v>
      </c>
      <c r="L177">
        <v>21</v>
      </c>
      <c r="M177">
        <v>21</v>
      </c>
      <c r="N177">
        <v>21</v>
      </c>
      <c r="O177">
        <v>21</v>
      </c>
      <c r="P177">
        <v>21</v>
      </c>
      <c r="Q177">
        <v>21</v>
      </c>
      <c r="R177">
        <v>21</v>
      </c>
      <c r="S177">
        <v>21</v>
      </c>
      <c r="T177">
        <v>21</v>
      </c>
    </row>
    <row r="178" spans="5:20">
      <c r="E178">
        <v>24</v>
      </c>
      <c r="F178">
        <v>24</v>
      </c>
      <c r="G178">
        <v>24</v>
      </c>
      <c r="H178">
        <v>24</v>
      </c>
      <c r="I178">
        <v>24</v>
      </c>
      <c r="J178">
        <v>24</v>
      </c>
      <c r="K178">
        <v>24</v>
      </c>
      <c r="L178">
        <v>24</v>
      </c>
      <c r="M178">
        <v>24</v>
      </c>
      <c r="N178">
        <v>24</v>
      </c>
      <c r="O178">
        <v>24</v>
      </c>
      <c r="P178">
        <v>24</v>
      </c>
      <c r="Q178">
        <v>24</v>
      </c>
      <c r="R178">
        <v>24</v>
      </c>
      <c r="S178">
        <v>24</v>
      </c>
      <c r="T178">
        <v>24</v>
      </c>
    </row>
    <row r="179" spans="5:20">
      <c r="E179">
        <v>24</v>
      </c>
      <c r="F179">
        <v>24</v>
      </c>
      <c r="G179">
        <v>24</v>
      </c>
      <c r="H179">
        <v>24</v>
      </c>
      <c r="I179">
        <v>24</v>
      </c>
      <c r="J179">
        <v>24</v>
      </c>
      <c r="K179">
        <v>24</v>
      </c>
      <c r="L179">
        <v>24</v>
      </c>
      <c r="M179">
        <v>24</v>
      </c>
      <c r="N179">
        <v>24</v>
      </c>
      <c r="O179">
        <v>24</v>
      </c>
      <c r="P179">
        <v>24</v>
      </c>
      <c r="Q179">
        <v>24</v>
      </c>
      <c r="R179">
        <v>24</v>
      </c>
      <c r="S179">
        <v>24</v>
      </c>
      <c r="T179">
        <v>24</v>
      </c>
    </row>
    <row r="180" spans="5:20">
      <c r="E180">
        <v>24</v>
      </c>
      <c r="F180">
        <v>24</v>
      </c>
      <c r="G180">
        <v>24</v>
      </c>
      <c r="H180">
        <v>24</v>
      </c>
      <c r="I180">
        <v>24</v>
      </c>
      <c r="J180">
        <v>24</v>
      </c>
      <c r="K180">
        <v>24</v>
      </c>
      <c r="L180">
        <v>24</v>
      </c>
      <c r="M180">
        <v>24</v>
      </c>
      <c r="N180">
        <v>24</v>
      </c>
      <c r="O180">
        <v>24</v>
      </c>
      <c r="P180">
        <v>24</v>
      </c>
      <c r="Q180">
        <v>24</v>
      </c>
      <c r="R180">
        <v>24</v>
      </c>
      <c r="S180">
        <v>24</v>
      </c>
      <c r="T180">
        <v>24</v>
      </c>
    </row>
    <row r="181" spans="5:20">
      <c r="E181">
        <v>24</v>
      </c>
      <c r="F181">
        <v>24</v>
      </c>
      <c r="G181">
        <v>24</v>
      </c>
      <c r="H181">
        <v>24</v>
      </c>
      <c r="I181">
        <v>24</v>
      </c>
      <c r="J181">
        <v>24</v>
      </c>
      <c r="K181">
        <v>24</v>
      </c>
      <c r="L181">
        <v>24</v>
      </c>
      <c r="M181">
        <v>24</v>
      </c>
      <c r="N181">
        <v>24</v>
      </c>
      <c r="O181">
        <v>24</v>
      </c>
      <c r="P181">
        <v>24</v>
      </c>
      <c r="Q181">
        <v>24</v>
      </c>
      <c r="R181">
        <v>24</v>
      </c>
      <c r="S181">
        <v>24</v>
      </c>
      <c r="T181">
        <v>24</v>
      </c>
    </row>
    <row r="182" spans="5:20">
      <c r="E182">
        <v>24</v>
      </c>
      <c r="F182">
        <v>24</v>
      </c>
      <c r="G182">
        <v>24</v>
      </c>
      <c r="H182">
        <v>24</v>
      </c>
      <c r="I182">
        <v>24</v>
      </c>
      <c r="J182">
        <v>24</v>
      </c>
      <c r="K182">
        <v>24</v>
      </c>
      <c r="L182">
        <v>24</v>
      </c>
      <c r="M182">
        <v>24</v>
      </c>
      <c r="N182">
        <v>24</v>
      </c>
      <c r="O182">
        <v>24</v>
      </c>
      <c r="P182">
        <v>24</v>
      </c>
      <c r="Q182">
        <v>24</v>
      </c>
      <c r="R182">
        <v>24</v>
      </c>
      <c r="S182">
        <v>24</v>
      </c>
      <c r="T182">
        <v>24</v>
      </c>
    </row>
    <row r="183" spans="5:20">
      <c r="E183">
        <v>24</v>
      </c>
      <c r="F183">
        <v>24</v>
      </c>
      <c r="G183">
        <v>24</v>
      </c>
      <c r="H183">
        <v>24</v>
      </c>
      <c r="I183">
        <v>24</v>
      </c>
      <c r="J183">
        <v>24</v>
      </c>
      <c r="K183">
        <v>24</v>
      </c>
      <c r="L183">
        <v>24</v>
      </c>
      <c r="M183">
        <v>24</v>
      </c>
      <c r="N183">
        <v>24</v>
      </c>
      <c r="O183">
        <v>24</v>
      </c>
      <c r="P183">
        <v>24</v>
      </c>
      <c r="Q183">
        <v>24</v>
      </c>
      <c r="R183">
        <v>24</v>
      </c>
      <c r="S183">
        <v>24</v>
      </c>
      <c r="T183">
        <v>24</v>
      </c>
    </row>
    <row r="184" spans="5:20">
      <c r="E184">
        <v>20</v>
      </c>
      <c r="F184">
        <v>20</v>
      </c>
      <c r="G184">
        <v>20</v>
      </c>
      <c r="H184">
        <v>20</v>
      </c>
      <c r="I184">
        <v>20</v>
      </c>
      <c r="J184">
        <v>20</v>
      </c>
      <c r="K184">
        <v>20</v>
      </c>
      <c r="L184">
        <v>20</v>
      </c>
      <c r="M184">
        <v>20</v>
      </c>
      <c r="N184">
        <v>20</v>
      </c>
      <c r="O184">
        <v>20</v>
      </c>
      <c r="P184">
        <v>20</v>
      </c>
      <c r="Q184">
        <v>20</v>
      </c>
      <c r="R184">
        <v>20</v>
      </c>
      <c r="S184">
        <v>20</v>
      </c>
      <c r="T184">
        <v>20</v>
      </c>
    </row>
    <row r="185" spans="5:20">
      <c r="E185">
        <v>24</v>
      </c>
      <c r="F185">
        <v>24</v>
      </c>
      <c r="G185">
        <v>24</v>
      </c>
      <c r="H185">
        <v>24</v>
      </c>
      <c r="I185">
        <v>24</v>
      </c>
      <c r="J185">
        <v>24</v>
      </c>
      <c r="K185">
        <v>24</v>
      </c>
      <c r="L185">
        <v>24</v>
      </c>
      <c r="M185">
        <v>24</v>
      </c>
      <c r="N185">
        <v>24</v>
      </c>
      <c r="O185">
        <v>24</v>
      </c>
      <c r="P185">
        <v>24</v>
      </c>
      <c r="Q185">
        <v>24</v>
      </c>
      <c r="R185">
        <v>24</v>
      </c>
      <c r="S185">
        <v>24</v>
      </c>
      <c r="T185">
        <v>24</v>
      </c>
    </row>
    <row r="186" spans="5:20">
      <c r="E186">
        <v>24</v>
      </c>
      <c r="F186">
        <v>24</v>
      </c>
      <c r="G186">
        <v>24</v>
      </c>
      <c r="H186">
        <v>24</v>
      </c>
      <c r="I186">
        <v>24</v>
      </c>
      <c r="J186">
        <v>24</v>
      </c>
      <c r="K186">
        <v>24</v>
      </c>
      <c r="L186">
        <v>24</v>
      </c>
      <c r="M186">
        <v>24</v>
      </c>
      <c r="N186">
        <v>24</v>
      </c>
      <c r="O186">
        <v>24</v>
      </c>
      <c r="P186">
        <v>24</v>
      </c>
      <c r="Q186">
        <v>24</v>
      </c>
      <c r="R186">
        <v>24</v>
      </c>
      <c r="S186">
        <v>24</v>
      </c>
      <c r="T186">
        <v>24</v>
      </c>
    </row>
    <row r="187" spans="5:20">
      <c r="E187">
        <v>24</v>
      </c>
      <c r="F187">
        <v>24</v>
      </c>
      <c r="G187">
        <v>24</v>
      </c>
      <c r="H187">
        <v>24</v>
      </c>
      <c r="I187">
        <v>24</v>
      </c>
      <c r="J187">
        <v>24</v>
      </c>
      <c r="K187">
        <v>24</v>
      </c>
      <c r="L187">
        <v>24</v>
      </c>
      <c r="M187">
        <v>24</v>
      </c>
      <c r="N187">
        <v>24</v>
      </c>
      <c r="O187">
        <v>24</v>
      </c>
      <c r="P187">
        <v>24</v>
      </c>
      <c r="Q187">
        <v>24</v>
      </c>
      <c r="R187">
        <v>24</v>
      </c>
      <c r="S187">
        <v>24</v>
      </c>
      <c r="T187">
        <v>24</v>
      </c>
    </row>
    <row r="188" spans="5:20">
      <c r="E188">
        <v>24</v>
      </c>
      <c r="F188">
        <v>24</v>
      </c>
      <c r="G188">
        <v>24</v>
      </c>
      <c r="H188">
        <v>24</v>
      </c>
      <c r="I188">
        <v>24</v>
      </c>
      <c r="J188">
        <v>24</v>
      </c>
      <c r="K188">
        <v>24</v>
      </c>
      <c r="L188">
        <v>24</v>
      </c>
      <c r="M188">
        <v>24</v>
      </c>
      <c r="N188">
        <v>24</v>
      </c>
      <c r="O188">
        <v>24</v>
      </c>
      <c r="P188">
        <v>24</v>
      </c>
      <c r="Q188">
        <v>24</v>
      </c>
      <c r="R188">
        <v>24</v>
      </c>
      <c r="S188">
        <v>24</v>
      </c>
      <c r="T188">
        <v>24</v>
      </c>
    </row>
    <row r="189" spans="5:20">
      <c r="E189">
        <v>24</v>
      </c>
      <c r="F189">
        <v>24</v>
      </c>
      <c r="G189">
        <v>24</v>
      </c>
      <c r="H189">
        <v>24</v>
      </c>
      <c r="I189">
        <v>24</v>
      </c>
      <c r="J189">
        <v>24</v>
      </c>
      <c r="K189">
        <v>24</v>
      </c>
      <c r="L189">
        <v>24</v>
      </c>
      <c r="M189">
        <v>24</v>
      </c>
      <c r="N189">
        <v>24</v>
      </c>
      <c r="O189">
        <v>24</v>
      </c>
      <c r="P189">
        <v>24</v>
      </c>
      <c r="Q189">
        <v>24</v>
      </c>
      <c r="R189">
        <v>24</v>
      </c>
      <c r="S189">
        <v>24</v>
      </c>
      <c r="T189">
        <v>24</v>
      </c>
    </row>
    <row r="190" spans="5:20">
      <c r="E190">
        <v>24</v>
      </c>
      <c r="F190">
        <v>24</v>
      </c>
      <c r="G190">
        <v>24</v>
      </c>
      <c r="H190">
        <v>24</v>
      </c>
      <c r="I190">
        <v>24</v>
      </c>
      <c r="J190">
        <v>24</v>
      </c>
      <c r="K190">
        <v>24</v>
      </c>
      <c r="L190">
        <v>24</v>
      </c>
      <c r="M190">
        <v>24</v>
      </c>
      <c r="N190">
        <v>24</v>
      </c>
      <c r="O190">
        <v>24</v>
      </c>
      <c r="P190">
        <v>24</v>
      </c>
      <c r="Q190">
        <v>24</v>
      </c>
      <c r="R190">
        <v>24</v>
      </c>
      <c r="S190">
        <v>24</v>
      </c>
      <c r="T190">
        <v>24</v>
      </c>
    </row>
    <row r="191" spans="5:20">
      <c r="E191">
        <v>24</v>
      </c>
      <c r="F191">
        <v>24</v>
      </c>
      <c r="G191">
        <v>24</v>
      </c>
      <c r="H191">
        <v>24</v>
      </c>
      <c r="I191">
        <v>24</v>
      </c>
      <c r="J191">
        <v>24</v>
      </c>
      <c r="K191">
        <v>24</v>
      </c>
      <c r="L191">
        <v>24</v>
      </c>
      <c r="M191">
        <v>24</v>
      </c>
      <c r="N191">
        <v>24</v>
      </c>
      <c r="O191">
        <v>24</v>
      </c>
      <c r="P191">
        <v>24</v>
      </c>
      <c r="Q191">
        <v>24</v>
      </c>
      <c r="R191">
        <v>24</v>
      </c>
      <c r="S191">
        <v>24</v>
      </c>
      <c r="T191">
        <v>24</v>
      </c>
    </row>
    <row r="192" spans="5:20">
      <c r="E192">
        <v>24</v>
      </c>
      <c r="F192">
        <v>24</v>
      </c>
      <c r="G192">
        <v>24</v>
      </c>
      <c r="H192">
        <v>24</v>
      </c>
      <c r="I192">
        <v>24</v>
      </c>
      <c r="J192">
        <v>24</v>
      </c>
      <c r="K192">
        <v>24</v>
      </c>
      <c r="L192">
        <v>24</v>
      </c>
      <c r="M192">
        <v>24</v>
      </c>
      <c r="N192">
        <v>24</v>
      </c>
      <c r="O192">
        <v>24</v>
      </c>
      <c r="P192">
        <v>24</v>
      </c>
      <c r="Q192">
        <v>24</v>
      </c>
      <c r="R192">
        <v>24</v>
      </c>
      <c r="S192">
        <v>24</v>
      </c>
      <c r="T192">
        <v>24</v>
      </c>
    </row>
    <row r="193" spans="5:20">
      <c r="E193">
        <v>24</v>
      </c>
      <c r="F193">
        <v>24</v>
      </c>
      <c r="G193">
        <v>24</v>
      </c>
      <c r="H193">
        <v>24</v>
      </c>
      <c r="I193">
        <v>24</v>
      </c>
      <c r="J193">
        <v>24</v>
      </c>
      <c r="K193">
        <v>24</v>
      </c>
      <c r="L193">
        <v>24</v>
      </c>
      <c r="M193">
        <v>24</v>
      </c>
      <c r="N193">
        <v>24</v>
      </c>
      <c r="O193">
        <v>24</v>
      </c>
      <c r="P193">
        <v>24</v>
      </c>
      <c r="Q193">
        <v>24</v>
      </c>
      <c r="R193">
        <v>24</v>
      </c>
      <c r="S193">
        <v>24</v>
      </c>
      <c r="T193">
        <v>24</v>
      </c>
    </row>
    <row r="194" spans="5:20">
      <c r="E194">
        <v>24</v>
      </c>
      <c r="F194">
        <v>24</v>
      </c>
      <c r="G194">
        <v>24</v>
      </c>
      <c r="H194">
        <v>24</v>
      </c>
      <c r="I194">
        <v>24</v>
      </c>
      <c r="J194">
        <v>24</v>
      </c>
      <c r="K194">
        <v>24</v>
      </c>
      <c r="L194">
        <v>24</v>
      </c>
      <c r="M194">
        <v>24</v>
      </c>
      <c r="N194">
        <v>24</v>
      </c>
      <c r="O194">
        <v>24</v>
      </c>
      <c r="P194">
        <v>24</v>
      </c>
      <c r="Q194">
        <v>24</v>
      </c>
      <c r="R194">
        <v>24</v>
      </c>
      <c r="S194">
        <v>24</v>
      </c>
      <c r="T194">
        <v>24</v>
      </c>
    </row>
    <row r="195" spans="5:20">
      <c r="E195">
        <v>24</v>
      </c>
      <c r="F195">
        <v>24</v>
      </c>
      <c r="G195">
        <v>24</v>
      </c>
      <c r="H195">
        <v>24</v>
      </c>
      <c r="I195">
        <v>24</v>
      </c>
      <c r="J195">
        <v>24</v>
      </c>
      <c r="K195">
        <v>24</v>
      </c>
      <c r="L195">
        <v>24</v>
      </c>
      <c r="M195">
        <v>24</v>
      </c>
      <c r="N195">
        <v>24</v>
      </c>
      <c r="O195">
        <v>24</v>
      </c>
      <c r="P195">
        <v>24</v>
      </c>
      <c r="Q195">
        <v>24</v>
      </c>
      <c r="R195">
        <v>24</v>
      </c>
      <c r="S195">
        <v>24</v>
      </c>
      <c r="T195">
        <v>24</v>
      </c>
    </row>
    <row r="196" spans="5:20">
      <c r="E196">
        <v>24</v>
      </c>
      <c r="F196">
        <v>24</v>
      </c>
      <c r="G196">
        <v>24</v>
      </c>
      <c r="H196">
        <v>24</v>
      </c>
      <c r="I196">
        <v>24</v>
      </c>
      <c r="J196">
        <v>24</v>
      </c>
      <c r="K196">
        <v>24</v>
      </c>
      <c r="L196">
        <v>24</v>
      </c>
      <c r="M196">
        <v>24</v>
      </c>
      <c r="N196">
        <v>24</v>
      </c>
      <c r="O196">
        <v>24</v>
      </c>
      <c r="P196">
        <v>24</v>
      </c>
      <c r="Q196">
        <v>24</v>
      </c>
      <c r="R196">
        <v>24</v>
      </c>
      <c r="S196">
        <v>24</v>
      </c>
      <c r="T196">
        <v>24</v>
      </c>
    </row>
    <row r="197" spans="5:20">
      <c r="E197">
        <v>24</v>
      </c>
      <c r="F197">
        <v>24</v>
      </c>
      <c r="G197">
        <v>24</v>
      </c>
      <c r="H197">
        <v>24</v>
      </c>
      <c r="I197">
        <v>24</v>
      </c>
      <c r="J197">
        <v>24</v>
      </c>
      <c r="K197">
        <v>24</v>
      </c>
      <c r="L197">
        <v>24</v>
      </c>
      <c r="M197">
        <v>24</v>
      </c>
      <c r="N197">
        <v>24</v>
      </c>
      <c r="O197">
        <v>24</v>
      </c>
      <c r="P197">
        <v>24</v>
      </c>
      <c r="Q197">
        <v>24</v>
      </c>
      <c r="R197">
        <v>24</v>
      </c>
      <c r="S197">
        <v>24</v>
      </c>
      <c r="T197">
        <v>24</v>
      </c>
    </row>
  </sheetData>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X1048576"/>
  <sheetViews>
    <sheetView tabSelected="1" workbookViewId="0">
      <selection activeCell="B3" sqref="B3:B26"/>
    </sheetView>
  </sheetViews>
  <sheetFormatPr baseColWidth="10" defaultRowHeight="15" x14ac:dyDescent="0.75"/>
  <cols>
    <col min="1" max="1" width="6.1640625" customWidth="1"/>
    <col min="2" max="2" width="10.83203125" style="17"/>
    <col min="3" max="3" width="24.33203125" customWidth="1"/>
    <col min="5" max="5" width="21.33203125" customWidth="1"/>
    <col min="6" max="6" width="21" customWidth="1"/>
    <col min="7" max="7" width="5.83203125" customWidth="1"/>
    <col min="8" max="8" width="7.6640625" customWidth="1"/>
    <col min="9" max="9" width="7.83203125" customWidth="1"/>
    <col min="10" max="10" width="7" customWidth="1"/>
    <col min="11" max="11" width="7.6640625" customWidth="1"/>
    <col min="13" max="13" width="15.6640625" customWidth="1"/>
    <col min="15" max="15" width="10.83203125" style="14"/>
    <col min="16" max="16" width="10.83203125" style="17"/>
    <col min="22" max="22" width="22.33203125" customWidth="1"/>
  </cols>
  <sheetData>
    <row r="1" spans="1:24">
      <c r="A1" s="3" t="s">
        <v>680</v>
      </c>
      <c r="C1" s="22" t="s">
        <v>573</v>
      </c>
      <c r="D1" s="23"/>
      <c r="E1" s="23"/>
      <c r="F1" s="23"/>
      <c r="G1" s="23"/>
      <c r="H1" s="23"/>
      <c r="I1" s="23"/>
      <c r="J1" s="23"/>
      <c r="K1" s="23"/>
      <c r="L1" s="23"/>
      <c r="O1" s="73" t="s">
        <v>572</v>
      </c>
      <c r="P1" s="73"/>
    </row>
    <row r="2" spans="1:24">
      <c r="B2" s="21" t="s">
        <v>36</v>
      </c>
      <c r="C2" s="2" t="s">
        <v>38</v>
      </c>
      <c r="D2" s="2" t="s">
        <v>429</v>
      </c>
      <c r="E2" s="62" t="s">
        <v>423</v>
      </c>
      <c r="F2" s="2"/>
      <c r="G2" s="2" t="s">
        <v>584</v>
      </c>
      <c r="H2" s="2" t="s">
        <v>568</v>
      </c>
      <c r="I2" s="2" t="s">
        <v>569</v>
      </c>
      <c r="J2" s="2" t="s">
        <v>570</v>
      </c>
      <c r="K2" s="2"/>
      <c r="L2" s="2"/>
      <c r="O2" s="2" t="s">
        <v>574</v>
      </c>
      <c r="P2" s="2" t="s">
        <v>575</v>
      </c>
      <c r="X2" s="21" t="s">
        <v>36</v>
      </c>
    </row>
    <row r="3" spans="1:24">
      <c r="A3">
        <v>1</v>
      </c>
      <c r="B3" s="71">
        <v>1</v>
      </c>
      <c r="C3" t="s">
        <v>554</v>
      </c>
      <c r="D3" s="6" t="s">
        <v>427</v>
      </c>
      <c r="E3" t="s">
        <v>681</v>
      </c>
      <c r="F3" s="9" t="s">
        <v>483</v>
      </c>
      <c r="G3" s="10">
        <v>1</v>
      </c>
      <c r="H3">
        <v>0</v>
      </c>
      <c r="I3">
        <v>1</v>
      </c>
      <c r="J3">
        <v>1</v>
      </c>
      <c r="O3" s="12" t="s">
        <v>40</v>
      </c>
      <c r="P3" s="15" t="s">
        <v>39</v>
      </c>
      <c r="U3" t="s">
        <v>501</v>
      </c>
      <c r="V3" t="s">
        <v>4</v>
      </c>
      <c r="X3" s="17"/>
    </row>
    <row r="4" spans="1:24">
      <c r="A4">
        <v>2</v>
      </c>
      <c r="B4" s="71">
        <v>1</v>
      </c>
      <c r="C4" t="s">
        <v>558</v>
      </c>
      <c r="D4" s="6" t="s">
        <v>427</v>
      </c>
      <c r="E4" t="s">
        <v>681</v>
      </c>
      <c r="F4" s="9" t="s">
        <v>488</v>
      </c>
      <c r="G4" s="10">
        <v>1</v>
      </c>
      <c r="H4">
        <v>0</v>
      </c>
      <c r="I4">
        <v>100</v>
      </c>
      <c r="J4">
        <v>1</v>
      </c>
      <c r="O4" s="12" t="s">
        <v>42</v>
      </c>
      <c r="P4" s="15" t="s">
        <v>41</v>
      </c>
      <c r="U4" t="s">
        <v>502</v>
      </c>
      <c r="V4" t="s">
        <v>0</v>
      </c>
      <c r="X4" s="17" t="s">
        <v>566</v>
      </c>
    </row>
    <row r="5" spans="1:24">
      <c r="A5">
        <v>3</v>
      </c>
      <c r="B5" s="71">
        <v>1</v>
      </c>
      <c r="C5" t="s">
        <v>567</v>
      </c>
      <c r="D5" s="6" t="s">
        <v>427</v>
      </c>
      <c r="E5" t="s">
        <v>681</v>
      </c>
      <c r="F5" s="24" t="s">
        <v>489</v>
      </c>
      <c r="G5" s="10">
        <v>1</v>
      </c>
      <c r="H5">
        <v>0</v>
      </c>
      <c r="I5">
        <v>100</v>
      </c>
      <c r="J5">
        <v>0</v>
      </c>
      <c r="O5" s="12" t="s">
        <v>44</v>
      </c>
      <c r="P5" s="15" t="s">
        <v>43</v>
      </c>
      <c r="U5" t="s">
        <v>503</v>
      </c>
      <c r="V5" t="s">
        <v>3</v>
      </c>
      <c r="X5" s="17" t="s">
        <v>566</v>
      </c>
    </row>
    <row r="6" spans="1:24">
      <c r="A6">
        <v>4</v>
      </c>
      <c r="B6" s="71">
        <v>1</v>
      </c>
      <c r="C6" t="s">
        <v>555</v>
      </c>
      <c r="D6" s="6" t="s">
        <v>427</v>
      </c>
      <c r="E6" t="s">
        <v>681</v>
      </c>
      <c r="F6" s="9" t="s">
        <v>484</v>
      </c>
      <c r="G6" s="10">
        <v>1</v>
      </c>
      <c r="H6">
        <v>1.5</v>
      </c>
      <c r="I6">
        <v>5.5</v>
      </c>
      <c r="J6">
        <v>1</v>
      </c>
      <c r="O6" s="12" t="s">
        <v>46</v>
      </c>
      <c r="P6" s="15" t="s">
        <v>45</v>
      </c>
      <c r="U6" t="s">
        <v>504</v>
      </c>
      <c r="V6" t="s">
        <v>1</v>
      </c>
      <c r="X6" s="17" t="s">
        <v>566</v>
      </c>
    </row>
    <row r="7" spans="1:24">
      <c r="A7">
        <v>5</v>
      </c>
      <c r="B7" s="71">
        <v>1</v>
      </c>
      <c r="C7" t="s">
        <v>556</v>
      </c>
      <c r="D7" s="6" t="s">
        <v>427</v>
      </c>
      <c r="E7" t="s">
        <v>681</v>
      </c>
      <c r="F7" s="9" t="s">
        <v>480</v>
      </c>
      <c r="G7" s="10">
        <v>1</v>
      </c>
      <c r="H7">
        <v>0</v>
      </c>
      <c r="I7">
        <v>1500</v>
      </c>
      <c r="J7">
        <v>1</v>
      </c>
      <c r="O7" s="12" t="s">
        <v>48</v>
      </c>
      <c r="P7" s="15" t="s">
        <v>47</v>
      </c>
      <c r="U7" t="s">
        <v>505</v>
      </c>
      <c r="V7" t="s">
        <v>2</v>
      </c>
      <c r="X7" s="17" t="s">
        <v>566</v>
      </c>
    </row>
    <row r="8" spans="1:24">
      <c r="A8">
        <v>6</v>
      </c>
      <c r="B8" s="71">
        <v>1</v>
      </c>
      <c r="C8" t="s">
        <v>557</v>
      </c>
      <c r="D8" s="6" t="s">
        <v>427</v>
      </c>
      <c r="E8" t="s">
        <v>681</v>
      </c>
      <c r="F8" s="9" t="s">
        <v>565</v>
      </c>
      <c r="G8" s="10">
        <v>1</v>
      </c>
      <c r="H8">
        <v>0</v>
      </c>
      <c r="I8">
        <v>100</v>
      </c>
      <c r="J8">
        <v>0</v>
      </c>
      <c r="O8" s="12" t="s">
        <v>50</v>
      </c>
      <c r="P8" s="15" t="s">
        <v>49</v>
      </c>
      <c r="U8" t="s">
        <v>506</v>
      </c>
      <c r="V8" s="1" t="s">
        <v>35</v>
      </c>
      <c r="X8" s="17" t="s">
        <v>566</v>
      </c>
    </row>
    <row r="9" spans="1:24">
      <c r="A9">
        <v>7</v>
      </c>
      <c r="B9" s="71">
        <v>1</v>
      </c>
      <c r="C9" t="s">
        <v>578</v>
      </c>
      <c r="D9" s="6" t="s">
        <v>426</v>
      </c>
      <c r="E9" t="s">
        <v>681</v>
      </c>
      <c r="F9" s="9" t="s">
        <v>579</v>
      </c>
      <c r="G9" s="10">
        <v>1</v>
      </c>
      <c r="H9">
        <v>-20</v>
      </c>
      <c r="I9">
        <v>100</v>
      </c>
      <c r="J9">
        <v>1</v>
      </c>
      <c r="O9" s="12" t="s">
        <v>52</v>
      </c>
      <c r="P9" s="15" t="s">
        <v>51</v>
      </c>
      <c r="U9" t="s">
        <v>532</v>
      </c>
      <c r="V9" s="1" t="s">
        <v>5</v>
      </c>
      <c r="X9" s="17" t="s">
        <v>566</v>
      </c>
    </row>
    <row r="10" spans="1:24">
      <c r="A10">
        <v>8</v>
      </c>
      <c r="B10" s="71">
        <v>1</v>
      </c>
      <c r="C10" t="s">
        <v>560</v>
      </c>
      <c r="D10" s="6" t="s">
        <v>427</v>
      </c>
      <c r="E10" t="s">
        <v>681</v>
      </c>
      <c r="F10" s="9" t="s">
        <v>492</v>
      </c>
      <c r="G10" s="10">
        <v>1</v>
      </c>
      <c r="H10">
        <v>0</v>
      </c>
      <c r="I10">
        <v>100</v>
      </c>
      <c r="J10">
        <v>1</v>
      </c>
      <c r="O10" s="12" t="s">
        <v>54</v>
      </c>
      <c r="P10" s="15" t="s">
        <v>53</v>
      </c>
      <c r="U10" t="s">
        <v>507</v>
      </c>
      <c r="V10" t="s">
        <v>6</v>
      </c>
      <c r="X10" s="17" t="s">
        <v>566</v>
      </c>
    </row>
    <row r="11" spans="1:24">
      <c r="A11">
        <v>9</v>
      </c>
      <c r="B11" s="71">
        <v>1</v>
      </c>
      <c r="C11" t="s">
        <v>536</v>
      </c>
      <c r="D11" s="6" t="s">
        <v>427</v>
      </c>
      <c r="E11" t="s">
        <v>681</v>
      </c>
      <c r="F11" t="s">
        <v>477</v>
      </c>
      <c r="G11" s="10">
        <v>1</v>
      </c>
      <c r="H11">
        <v>0</v>
      </c>
      <c r="I11">
        <v>1</v>
      </c>
      <c r="J11">
        <v>0</v>
      </c>
      <c r="O11" s="12" t="s">
        <v>56</v>
      </c>
      <c r="P11" s="15" t="s">
        <v>55</v>
      </c>
      <c r="U11" t="s">
        <v>508</v>
      </c>
      <c r="V11" t="s">
        <v>7</v>
      </c>
      <c r="X11" s="17" t="s">
        <v>566</v>
      </c>
    </row>
    <row r="12" spans="1:24">
      <c r="A12">
        <v>10</v>
      </c>
      <c r="B12" s="71">
        <v>1</v>
      </c>
      <c r="C12" t="s">
        <v>561</v>
      </c>
      <c r="D12" s="6" t="s">
        <v>426</v>
      </c>
      <c r="E12" t="s">
        <v>681</v>
      </c>
      <c r="F12" s="9" t="s">
        <v>494</v>
      </c>
      <c r="G12" s="10">
        <v>1</v>
      </c>
      <c r="H12">
        <v>0</v>
      </c>
      <c r="I12">
        <v>0.5</v>
      </c>
      <c r="J12">
        <v>1</v>
      </c>
      <c r="O12" s="12" t="s">
        <v>58</v>
      </c>
      <c r="P12" s="15" t="s">
        <v>57</v>
      </c>
      <c r="U12" t="s">
        <v>509</v>
      </c>
      <c r="V12" t="s">
        <v>8</v>
      </c>
      <c r="X12" s="17" t="s">
        <v>566</v>
      </c>
    </row>
    <row r="13" spans="1:24">
      <c r="A13">
        <v>11</v>
      </c>
      <c r="B13" s="71">
        <v>1</v>
      </c>
      <c r="C13" t="s">
        <v>537</v>
      </c>
      <c r="D13" s="6" t="s">
        <v>426</v>
      </c>
      <c r="E13" t="s">
        <v>681</v>
      </c>
      <c r="F13" t="s">
        <v>485</v>
      </c>
      <c r="G13" s="10">
        <v>1</v>
      </c>
      <c r="H13">
        <v>0</v>
      </c>
      <c r="I13">
        <v>1</v>
      </c>
      <c r="J13">
        <v>1</v>
      </c>
      <c r="O13" s="12" t="s">
        <v>60</v>
      </c>
      <c r="P13" s="15" t="s">
        <v>59</v>
      </c>
      <c r="U13" t="s">
        <v>510</v>
      </c>
      <c r="V13" t="s">
        <v>9</v>
      </c>
      <c r="X13" s="17" t="s">
        <v>566</v>
      </c>
    </row>
    <row r="14" spans="1:24">
      <c r="A14">
        <v>12</v>
      </c>
      <c r="B14" s="71">
        <v>1</v>
      </c>
      <c r="C14" t="s">
        <v>538</v>
      </c>
      <c r="D14" s="6" t="s">
        <v>427</v>
      </c>
      <c r="E14" t="s">
        <v>681</v>
      </c>
      <c r="F14" t="s">
        <v>493</v>
      </c>
      <c r="G14" s="10">
        <v>1</v>
      </c>
      <c r="H14">
        <v>0</v>
      </c>
      <c r="I14">
        <v>10</v>
      </c>
      <c r="J14">
        <v>1</v>
      </c>
      <c r="O14" s="12" t="s">
        <v>62</v>
      </c>
      <c r="P14" s="15" t="s">
        <v>61</v>
      </c>
      <c r="V14" t="s">
        <v>10</v>
      </c>
      <c r="X14" s="17" t="s">
        <v>566</v>
      </c>
    </row>
    <row r="15" spans="1:24">
      <c r="A15">
        <v>13</v>
      </c>
      <c r="B15" s="71">
        <v>1</v>
      </c>
      <c r="C15" t="s">
        <v>543</v>
      </c>
      <c r="D15" s="6" t="s">
        <v>426</v>
      </c>
      <c r="E15" t="s">
        <v>681</v>
      </c>
      <c r="F15" s="9" t="s">
        <v>534</v>
      </c>
      <c r="G15" s="10">
        <v>1</v>
      </c>
      <c r="H15">
        <v>0</v>
      </c>
      <c r="I15">
        <v>0.4</v>
      </c>
      <c r="J15">
        <v>1</v>
      </c>
      <c r="O15" s="12" t="s">
        <v>64</v>
      </c>
      <c r="P15" s="15" t="s">
        <v>63</v>
      </c>
      <c r="U15" t="s">
        <v>511</v>
      </c>
      <c r="V15" t="s">
        <v>11</v>
      </c>
      <c r="X15" s="17" t="s">
        <v>566</v>
      </c>
    </row>
    <row r="16" spans="1:24">
      <c r="A16">
        <v>14</v>
      </c>
      <c r="B16" s="71">
        <v>1</v>
      </c>
      <c r="C16" t="s">
        <v>547</v>
      </c>
      <c r="D16" s="6" t="s">
        <v>427</v>
      </c>
      <c r="E16" t="s">
        <v>681</v>
      </c>
      <c r="F16" s="9" t="s">
        <v>486</v>
      </c>
      <c r="G16" s="10">
        <v>1</v>
      </c>
      <c r="H16">
        <v>0</v>
      </c>
      <c r="I16">
        <v>25</v>
      </c>
      <c r="J16">
        <v>0</v>
      </c>
      <c r="O16" s="12" t="s">
        <v>66</v>
      </c>
      <c r="P16" s="15" t="s">
        <v>65</v>
      </c>
      <c r="U16" t="s">
        <v>512</v>
      </c>
      <c r="V16" t="s">
        <v>12</v>
      </c>
      <c r="X16" s="17" t="s">
        <v>566</v>
      </c>
    </row>
    <row r="17" spans="1:24">
      <c r="A17">
        <v>15</v>
      </c>
      <c r="B17" s="71">
        <v>1</v>
      </c>
      <c r="C17" t="s">
        <v>545</v>
      </c>
      <c r="D17" s="6" t="s">
        <v>427</v>
      </c>
      <c r="E17" t="s">
        <v>681</v>
      </c>
      <c r="F17" s="9" t="s">
        <v>487</v>
      </c>
      <c r="G17" s="10">
        <v>1</v>
      </c>
      <c r="H17">
        <v>35</v>
      </c>
      <c r="I17">
        <v>85</v>
      </c>
      <c r="J17">
        <v>0</v>
      </c>
      <c r="O17" s="12" t="s">
        <v>68</v>
      </c>
      <c r="P17" s="15" t="s">
        <v>67</v>
      </c>
      <c r="U17" t="s">
        <v>533</v>
      </c>
      <c r="V17" t="s">
        <v>13</v>
      </c>
      <c r="X17" s="17"/>
    </row>
    <row r="18" spans="1:24">
      <c r="A18">
        <v>16</v>
      </c>
      <c r="B18" s="71">
        <v>1</v>
      </c>
      <c r="C18" t="s">
        <v>577</v>
      </c>
      <c r="D18" s="6" t="s">
        <v>428</v>
      </c>
      <c r="E18" t="s">
        <v>681</v>
      </c>
      <c r="F18" s="9" t="s">
        <v>576</v>
      </c>
      <c r="G18" s="10">
        <v>1</v>
      </c>
      <c r="H18">
        <v>0</v>
      </c>
      <c r="I18">
        <v>0.5</v>
      </c>
      <c r="J18">
        <v>1</v>
      </c>
      <c r="O18" s="12" t="s">
        <v>70</v>
      </c>
      <c r="P18" s="15" t="s">
        <v>69</v>
      </c>
      <c r="U18" t="s">
        <v>513</v>
      </c>
      <c r="V18" t="s">
        <v>14</v>
      </c>
      <c r="X18" s="17" t="s">
        <v>566</v>
      </c>
    </row>
    <row r="19" spans="1:24">
      <c r="A19">
        <v>17</v>
      </c>
      <c r="B19" s="71">
        <v>1</v>
      </c>
      <c r="C19" t="s">
        <v>544</v>
      </c>
      <c r="D19" s="6" t="s">
        <v>427</v>
      </c>
      <c r="E19" t="s">
        <v>681</v>
      </c>
      <c r="F19" s="9" t="s">
        <v>482</v>
      </c>
      <c r="G19" s="10">
        <v>1</v>
      </c>
      <c r="H19">
        <v>0</v>
      </c>
      <c r="I19">
        <v>100</v>
      </c>
      <c r="J19">
        <v>1</v>
      </c>
      <c r="O19" s="12" t="s">
        <v>72</v>
      </c>
      <c r="P19" s="15" t="s">
        <v>71</v>
      </c>
      <c r="V19" t="s">
        <v>15</v>
      </c>
      <c r="X19" s="17"/>
    </row>
    <row r="20" spans="1:24">
      <c r="A20">
        <v>18</v>
      </c>
      <c r="B20" s="71">
        <v>1</v>
      </c>
      <c r="C20" t="s">
        <v>546</v>
      </c>
      <c r="D20" s="6" t="s">
        <v>426</v>
      </c>
      <c r="E20" t="s">
        <v>681</v>
      </c>
      <c r="F20" s="9" t="s">
        <v>495</v>
      </c>
      <c r="G20" s="10">
        <v>1</v>
      </c>
      <c r="H20">
        <v>0</v>
      </c>
      <c r="I20">
        <v>4</v>
      </c>
      <c r="J20">
        <v>1</v>
      </c>
      <c r="O20" s="12" t="s">
        <v>74</v>
      </c>
      <c r="P20" s="15" t="s">
        <v>73</v>
      </c>
      <c r="U20" t="s">
        <v>514</v>
      </c>
      <c r="V20" s="3" t="s">
        <v>16</v>
      </c>
      <c r="X20" s="17"/>
    </row>
    <row r="21" spans="1:24">
      <c r="A21">
        <v>19</v>
      </c>
      <c r="B21" s="71">
        <v>1</v>
      </c>
      <c r="C21" t="s">
        <v>539</v>
      </c>
      <c r="D21" s="6" t="s">
        <v>427</v>
      </c>
      <c r="E21" t="s">
        <v>681</v>
      </c>
      <c r="F21" s="9" t="s">
        <v>478</v>
      </c>
      <c r="G21" s="10">
        <v>1</v>
      </c>
      <c r="H21">
        <v>0</v>
      </c>
      <c r="I21">
        <v>100</v>
      </c>
      <c r="J21">
        <v>1</v>
      </c>
      <c r="O21" s="12" t="s">
        <v>76</v>
      </c>
      <c r="P21" s="15" t="s">
        <v>75</v>
      </c>
      <c r="U21" t="s">
        <v>515</v>
      </c>
      <c r="V21" s="3" t="s">
        <v>17</v>
      </c>
      <c r="X21" s="17"/>
    </row>
    <row r="22" spans="1:24">
      <c r="A22">
        <v>20</v>
      </c>
      <c r="B22" s="71">
        <v>1</v>
      </c>
      <c r="C22" t="s">
        <v>540</v>
      </c>
      <c r="D22" s="6" t="s">
        <v>427</v>
      </c>
      <c r="E22" t="s">
        <v>681</v>
      </c>
      <c r="F22" s="9" t="s">
        <v>479</v>
      </c>
      <c r="G22" s="10">
        <v>1</v>
      </c>
      <c r="H22">
        <v>0</v>
      </c>
      <c r="I22">
        <v>1</v>
      </c>
      <c r="J22">
        <v>1</v>
      </c>
      <c r="O22" s="12" t="s">
        <v>78</v>
      </c>
      <c r="P22" s="15" t="s">
        <v>77</v>
      </c>
      <c r="U22" t="s">
        <v>516</v>
      </c>
      <c r="V22" t="s">
        <v>18</v>
      </c>
      <c r="X22" s="17"/>
    </row>
    <row r="23" spans="1:24">
      <c r="A23">
        <v>21</v>
      </c>
      <c r="B23" s="71">
        <v>1</v>
      </c>
      <c r="C23" t="s">
        <v>541</v>
      </c>
      <c r="D23" s="6" t="s">
        <v>427</v>
      </c>
      <c r="E23" t="s">
        <v>681</v>
      </c>
      <c r="F23" s="9" t="s">
        <v>476</v>
      </c>
      <c r="G23" s="10">
        <v>1</v>
      </c>
      <c r="H23">
        <v>0</v>
      </c>
      <c r="I23">
        <v>100</v>
      </c>
      <c r="J23">
        <v>0</v>
      </c>
      <c r="O23" s="12" t="s">
        <v>430</v>
      </c>
      <c r="P23" s="15" t="s">
        <v>79</v>
      </c>
      <c r="U23" t="s">
        <v>517</v>
      </c>
      <c r="V23" t="s">
        <v>19</v>
      </c>
      <c r="X23" s="17"/>
    </row>
    <row r="24" spans="1:24">
      <c r="A24">
        <v>22</v>
      </c>
      <c r="B24" s="71">
        <v>1</v>
      </c>
      <c r="C24" t="s">
        <v>542</v>
      </c>
      <c r="D24" s="6" t="s">
        <v>427</v>
      </c>
      <c r="E24" t="s">
        <v>681</v>
      </c>
      <c r="F24" s="9" t="s">
        <v>481</v>
      </c>
      <c r="G24" s="10">
        <v>1</v>
      </c>
      <c r="H24">
        <v>0</v>
      </c>
      <c r="I24">
        <v>1</v>
      </c>
      <c r="J24">
        <v>1</v>
      </c>
      <c r="O24" s="12" t="s">
        <v>447</v>
      </c>
      <c r="P24" s="15" t="s">
        <v>81</v>
      </c>
      <c r="U24" t="s">
        <v>518</v>
      </c>
      <c r="V24" t="s">
        <v>20</v>
      </c>
      <c r="X24" s="17"/>
    </row>
    <row r="25" spans="1:24">
      <c r="A25">
        <v>23</v>
      </c>
      <c r="B25" s="71">
        <v>1</v>
      </c>
      <c r="C25" t="s">
        <v>552</v>
      </c>
      <c r="D25" s="6" t="s">
        <v>426</v>
      </c>
      <c r="E25" t="s">
        <v>681</v>
      </c>
      <c r="F25" s="9" t="s">
        <v>490</v>
      </c>
      <c r="G25" s="10">
        <v>1</v>
      </c>
      <c r="H25">
        <v>0</v>
      </c>
      <c r="I25">
        <v>100</v>
      </c>
      <c r="J25">
        <v>1</v>
      </c>
      <c r="O25" s="12" t="s">
        <v>84</v>
      </c>
      <c r="P25" s="15" t="s">
        <v>83</v>
      </c>
      <c r="U25" t="s">
        <v>519</v>
      </c>
      <c r="V25" t="s">
        <v>21</v>
      </c>
      <c r="X25" s="17" t="s">
        <v>566</v>
      </c>
    </row>
    <row r="26" spans="1:24">
      <c r="A26">
        <v>24</v>
      </c>
      <c r="B26" s="71">
        <v>1</v>
      </c>
      <c r="C26" t="s">
        <v>553</v>
      </c>
      <c r="D26" s="6" t="s">
        <v>427</v>
      </c>
      <c r="E26" t="s">
        <v>681</v>
      </c>
      <c r="F26" s="9" t="s">
        <v>491</v>
      </c>
      <c r="G26" s="10">
        <v>1</v>
      </c>
      <c r="H26">
        <v>0</v>
      </c>
      <c r="I26">
        <v>100</v>
      </c>
      <c r="J26">
        <v>0</v>
      </c>
      <c r="O26" s="12" t="s">
        <v>86</v>
      </c>
      <c r="P26" s="15" t="s">
        <v>85</v>
      </c>
      <c r="U26" t="s">
        <v>520</v>
      </c>
      <c r="V26" t="s">
        <v>22</v>
      </c>
      <c r="X26" s="17" t="s">
        <v>566</v>
      </c>
    </row>
    <row r="27" spans="1:24">
      <c r="A27">
        <v>25</v>
      </c>
      <c r="B27" s="71"/>
      <c r="C27" s="9" t="s">
        <v>608</v>
      </c>
      <c r="D27" s="6" t="s">
        <v>426</v>
      </c>
      <c r="F27" s="9" t="s">
        <v>611</v>
      </c>
      <c r="G27">
        <v>5.7099999999999998E-2</v>
      </c>
      <c r="H27">
        <v>0</v>
      </c>
      <c r="I27">
        <v>100</v>
      </c>
      <c r="J27">
        <v>1</v>
      </c>
      <c r="O27" s="12" t="s">
        <v>88</v>
      </c>
      <c r="P27" s="15" t="s">
        <v>87</v>
      </c>
      <c r="U27" t="s">
        <v>521</v>
      </c>
      <c r="V27" t="s">
        <v>23</v>
      </c>
      <c r="X27" s="17" t="s">
        <v>566</v>
      </c>
    </row>
    <row r="28" spans="1:24">
      <c r="A28" s="60">
        <v>26</v>
      </c>
      <c r="B28" s="71"/>
      <c r="C28" s="9" t="s">
        <v>621</v>
      </c>
      <c r="D28" s="6" t="s">
        <v>426</v>
      </c>
      <c r="F28" s="9" t="s">
        <v>607</v>
      </c>
      <c r="G28">
        <v>5.7099999999999998E-2</v>
      </c>
      <c r="H28">
        <v>0</v>
      </c>
      <c r="I28">
        <v>100</v>
      </c>
      <c r="J28">
        <v>1</v>
      </c>
      <c r="O28" s="12" t="s">
        <v>90</v>
      </c>
      <c r="P28" s="15" t="s">
        <v>89</v>
      </c>
      <c r="U28" t="s">
        <v>522</v>
      </c>
      <c r="V28" t="s">
        <v>24</v>
      </c>
      <c r="X28" s="17" t="s">
        <v>566</v>
      </c>
    </row>
    <row r="29" spans="1:24">
      <c r="A29">
        <v>27</v>
      </c>
      <c r="B29" s="71"/>
      <c r="C29" s="9" t="s">
        <v>622</v>
      </c>
      <c r="D29" s="6" t="s">
        <v>426</v>
      </c>
      <c r="F29" s="9" t="s">
        <v>609</v>
      </c>
      <c r="G29">
        <v>5.7099999999999998E-2</v>
      </c>
      <c r="H29">
        <v>0</v>
      </c>
      <c r="I29">
        <v>100</v>
      </c>
      <c r="J29">
        <v>1</v>
      </c>
      <c r="O29" s="12" t="s">
        <v>92</v>
      </c>
      <c r="P29" s="15" t="s">
        <v>91</v>
      </c>
      <c r="U29" t="s">
        <v>523</v>
      </c>
      <c r="V29" t="s">
        <v>25</v>
      </c>
      <c r="X29" s="17" t="s">
        <v>566</v>
      </c>
    </row>
    <row r="30" spans="1:24">
      <c r="A30">
        <v>28</v>
      </c>
      <c r="B30" s="71"/>
      <c r="C30" s="9" t="s">
        <v>623</v>
      </c>
      <c r="D30" s="6" t="s">
        <v>426</v>
      </c>
      <c r="F30" s="9" t="s">
        <v>612</v>
      </c>
      <c r="G30">
        <v>5.7099999999999998E-2</v>
      </c>
      <c r="H30">
        <v>0</v>
      </c>
      <c r="I30">
        <v>100</v>
      </c>
      <c r="J30">
        <v>1</v>
      </c>
      <c r="O30" s="12" t="s">
        <v>94</v>
      </c>
      <c r="P30" s="15" t="s">
        <v>93</v>
      </c>
      <c r="U30" t="s">
        <v>524</v>
      </c>
      <c r="V30" s="3" t="s">
        <v>26</v>
      </c>
      <c r="X30" s="17" t="s">
        <v>566</v>
      </c>
    </row>
    <row r="31" spans="1:24">
      <c r="A31">
        <v>29</v>
      </c>
      <c r="B31" s="71"/>
      <c r="C31" s="9" t="s">
        <v>624</v>
      </c>
      <c r="D31" s="6" t="s">
        <v>426</v>
      </c>
      <c r="F31" s="9" t="s">
        <v>613</v>
      </c>
      <c r="G31" s="11">
        <v>5.7099999999999998E-2</v>
      </c>
      <c r="H31">
        <v>0</v>
      </c>
      <c r="I31">
        <v>100</v>
      </c>
      <c r="J31">
        <v>1</v>
      </c>
      <c r="O31" s="12" t="s">
        <v>96</v>
      </c>
      <c r="P31" s="15" t="s">
        <v>95</v>
      </c>
      <c r="U31" t="s">
        <v>525</v>
      </c>
      <c r="V31" t="s">
        <v>27</v>
      </c>
      <c r="X31" s="17" t="s">
        <v>566</v>
      </c>
    </row>
    <row r="32" spans="1:24">
      <c r="A32">
        <v>30</v>
      </c>
      <c r="B32" s="71"/>
      <c r="C32" s="9" t="s">
        <v>626</v>
      </c>
      <c r="D32" s="6" t="s">
        <v>426</v>
      </c>
      <c r="F32" s="9" t="s">
        <v>615</v>
      </c>
      <c r="G32" s="11">
        <v>5.7099999999999998E-2</v>
      </c>
      <c r="H32">
        <v>0</v>
      </c>
      <c r="I32">
        <v>100</v>
      </c>
      <c r="J32">
        <v>1</v>
      </c>
      <c r="O32" s="12" t="s">
        <v>98</v>
      </c>
      <c r="P32" s="15" t="s">
        <v>97</v>
      </c>
      <c r="U32" t="s">
        <v>526</v>
      </c>
      <c r="V32" t="s">
        <v>28</v>
      </c>
      <c r="X32" s="17" t="s">
        <v>566</v>
      </c>
    </row>
    <row r="33" spans="1:24">
      <c r="A33">
        <v>31</v>
      </c>
      <c r="B33" s="71"/>
      <c r="C33" s="9" t="s">
        <v>610</v>
      </c>
      <c r="D33" s="6" t="s">
        <v>426</v>
      </c>
      <c r="F33" s="9" t="s">
        <v>618</v>
      </c>
      <c r="G33" s="11">
        <v>5.7099999999999998E-2</v>
      </c>
      <c r="H33">
        <v>0</v>
      </c>
      <c r="I33">
        <v>100</v>
      </c>
      <c r="J33">
        <v>1</v>
      </c>
      <c r="O33" s="12" t="s">
        <v>100</v>
      </c>
      <c r="P33" s="15" t="s">
        <v>99</v>
      </c>
      <c r="V33" t="s">
        <v>29</v>
      </c>
      <c r="X33" s="17" t="s">
        <v>566</v>
      </c>
    </row>
    <row r="34" spans="1:24">
      <c r="A34">
        <v>32</v>
      </c>
      <c r="B34" s="71"/>
      <c r="C34" t="s">
        <v>550</v>
      </c>
      <c r="D34" s="6" t="s">
        <v>426</v>
      </c>
      <c r="F34" s="9" t="s">
        <v>564</v>
      </c>
      <c r="G34" s="10">
        <v>0.1</v>
      </c>
      <c r="H34">
        <v>-2.5</v>
      </c>
      <c r="I34">
        <v>2.5</v>
      </c>
      <c r="J34">
        <v>1</v>
      </c>
      <c r="O34" s="12" t="s">
        <v>102</v>
      </c>
      <c r="P34" s="15" t="s">
        <v>101</v>
      </c>
      <c r="U34" t="s">
        <v>527</v>
      </c>
      <c r="V34" t="s">
        <v>30</v>
      </c>
      <c r="X34" s="17"/>
    </row>
    <row r="35" spans="1:24">
      <c r="A35">
        <v>33</v>
      </c>
      <c r="B35" s="71"/>
      <c r="C35" t="s">
        <v>551</v>
      </c>
      <c r="D35" s="6" t="s">
        <v>426</v>
      </c>
      <c r="F35" s="9" t="s">
        <v>535</v>
      </c>
      <c r="G35" s="10">
        <v>0.1</v>
      </c>
      <c r="H35">
        <v>-2.5</v>
      </c>
      <c r="I35">
        <v>2.5</v>
      </c>
      <c r="J35">
        <v>1</v>
      </c>
      <c r="O35" s="12" t="s">
        <v>448</v>
      </c>
      <c r="P35" s="15" t="s">
        <v>103</v>
      </c>
      <c r="V35" t="s">
        <v>31</v>
      </c>
      <c r="X35" s="17"/>
    </row>
    <row r="36" spans="1:24">
      <c r="A36">
        <v>34</v>
      </c>
      <c r="B36" s="71"/>
      <c r="C36" s="9" t="s">
        <v>627</v>
      </c>
      <c r="D36" s="6" t="s">
        <v>426</v>
      </c>
      <c r="F36" s="9" t="s">
        <v>619</v>
      </c>
      <c r="G36" s="11">
        <v>0.1</v>
      </c>
      <c r="H36">
        <v>-2.5</v>
      </c>
      <c r="I36">
        <v>2.5</v>
      </c>
      <c r="J36">
        <v>1</v>
      </c>
      <c r="O36" s="12" t="s">
        <v>106</v>
      </c>
      <c r="P36" s="15" t="s">
        <v>105</v>
      </c>
      <c r="U36" s="20" t="s">
        <v>529</v>
      </c>
      <c r="V36" t="s">
        <v>32</v>
      </c>
      <c r="X36" s="17"/>
    </row>
    <row r="37" spans="1:24">
      <c r="A37">
        <v>35</v>
      </c>
      <c r="B37" s="71"/>
      <c r="C37" t="s">
        <v>655</v>
      </c>
      <c r="D37" s="6" t="s">
        <v>427</v>
      </c>
      <c r="F37" s="9" t="s">
        <v>497</v>
      </c>
      <c r="G37" s="10">
        <v>0.05</v>
      </c>
      <c r="H37">
        <v>0</v>
      </c>
      <c r="I37">
        <v>90</v>
      </c>
      <c r="J37">
        <v>1</v>
      </c>
      <c r="O37" s="12" t="s">
        <v>108</v>
      </c>
      <c r="P37" s="15" t="s">
        <v>107</v>
      </c>
      <c r="U37" s="20" t="s">
        <v>528</v>
      </c>
      <c r="V37" t="s">
        <v>33</v>
      </c>
    </row>
    <row r="38" spans="1:24">
      <c r="A38">
        <v>36</v>
      </c>
      <c r="B38" s="71"/>
      <c r="C38" t="s">
        <v>548</v>
      </c>
      <c r="D38" s="6" t="s">
        <v>427</v>
      </c>
      <c r="F38" s="9" t="s">
        <v>562</v>
      </c>
      <c r="G38" s="10">
        <v>0.1</v>
      </c>
      <c r="H38">
        <v>0</v>
      </c>
      <c r="I38">
        <v>70</v>
      </c>
      <c r="J38">
        <v>1</v>
      </c>
      <c r="O38" s="12" t="s">
        <v>110</v>
      </c>
      <c r="P38" s="15" t="s">
        <v>109</v>
      </c>
      <c r="U38" t="s">
        <v>530</v>
      </c>
      <c r="V38" t="s">
        <v>34</v>
      </c>
    </row>
    <row r="39" spans="1:24">
      <c r="A39">
        <v>37</v>
      </c>
      <c r="B39" s="71"/>
      <c r="C39" s="9" t="s">
        <v>628</v>
      </c>
      <c r="D39" s="6" t="s">
        <v>426</v>
      </c>
      <c r="F39" s="9" t="s">
        <v>620</v>
      </c>
      <c r="G39" s="11">
        <v>0.1</v>
      </c>
      <c r="H39">
        <v>-2.5</v>
      </c>
      <c r="I39">
        <v>2.5</v>
      </c>
      <c r="J39">
        <v>1</v>
      </c>
      <c r="O39" s="12" t="s">
        <v>112</v>
      </c>
      <c r="P39" s="15" t="s">
        <v>111</v>
      </c>
      <c r="U39" t="s">
        <v>531</v>
      </c>
    </row>
    <row r="40" spans="1:24">
      <c r="A40">
        <v>38</v>
      </c>
      <c r="B40" s="71"/>
      <c r="C40" s="9" t="s">
        <v>625</v>
      </c>
      <c r="D40" s="6" t="s">
        <v>426</v>
      </c>
      <c r="F40" s="9" t="s">
        <v>614</v>
      </c>
      <c r="G40" s="11">
        <v>0.05</v>
      </c>
      <c r="H40">
        <v>0</v>
      </c>
      <c r="I40">
        <v>100</v>
      </c>
      <c r="J40">
        <v>1</v>
      </c>
      <c r="O40" s="12" t="s">
        <v>114</v>
      </c>
      <c r="P40" s="15" t="s">
        <v>113</v>
      </c>
    </row>
    <row r="41" spans="1:24">
      <c r="A41">
        <v>39</v>
      </c>
      <c r="B41" s="71"/>
      <c r="C41" t="s">
        <v>559</v>
      </c>
      <c r="D41" s="6" t="s">
        <v>426</v>
      </c>
      <c r="F41" s="9" t="s">
        <v>616</v>
      </c>
      <c r="G41" s="11"/>
      <c r="H41">
        <v>0</v>
      </c>
      <c r="I41">
        <v>100</v>
      </c>
      <c r="J41">
        <v>1</v>
      </c>
      <c r="O41" s="12" t="s">
        <v>116</v>
      </c>
      <c r="P41" s="15" t="s">
        <v>115</v>
      </c>
    </row>
    <row r="42" spans="1:24">
      <c r="A42">
        <v>40</v>
      </c>
      <c r="B42" s="71"/>
      <c r="C42" t="s">
        <v>571</v>
      </c>
      <c r="D42" s="6" t="s">
        <v>426</v>
      </c>
      <c r="F42" s="9" t="s">
        <v>617</v>
      </c>
      <c r="G42" s="11"/>
      <c r="H42">
        <v>0</v>
      </c>
      <c r="I42">
        <v>100</v>
      </c>
      <c r="J42">
        <v>1</v>
      </c>
      <c r="O42" s="12" t="s">
        <v>431</v>
      </c>
      <c r="P42" s="15" t="s">
        <v>117</v>
      </c>
    </row>
    <row r="43" spans="1:24">
      <c r="A43">
        <v>41</v>
      </c>
      <c r="B43" s="71"/>
      <c r="C43" t="s">
        <v>633</v>
      </c>
      <c r="D43" s="6" t="s">
        <v>427</v>
      </c>
      <c r="F43" s="9" t="s">
        <v>563</v>
      </c>
      <c r="G43" s="10"/>
      <c r="H43">
        <v>0</v>
      </c>
      <c r="I43">
        <v>1</v>
      </c>
      <c r="J43">
        <v>1</v>
      </c>
      <c r="O43" s="12" t="s">
        <v>120</v>
      </c>
      <c r="P43" s="15" t="s">
        <v>119</v>
      </c>
    </row>
    <row r="44" spans="1:24">
      <c r="A44">
        <v>42</v>
      </c>
      <c r="B44" s="71"/>
      <c r="C44" t="s">
        <v>629</v>
      </c>
      <c r="D44" s="6" t="s">
        <v>425</v>
      </c>
      <c r="F44" s="24" t="s">
        <v>498</v>
      </c>
      <c r="G44" s="10"/>
      <c r="H44">
        <v>0</v>
      </c>
      <c r="I44">
        <v>1</v>
      </c>
      <c r="J44">
        <v>1</v>
      </c>
      <c r="O44" s="12" t="s">
        <v>122</v>
      </c>
      <c r="P44" s="15" t="s">
        <v>121</v>
      </c>
    </row>
    <row r="45" spans="1:24">
      <c r="A45">
        <v>43</v>
      </c>
      <c r="B45" s="71"/>
      <c r="C45" t="s">
        <v>630</v>
      </c>
      <c r="D45" s="6" t="s">
        <v>425</v>
      </c>
      <c r="F45" s="9" t="s">
        <v>499</v>
      </c>
      <c r="G45" s="10"/>
      <c r="H45">
        <v>0</v>
      </c>
      <c r="I45">
        <v>1</v>
      </c>
      <c r="J45">
        <v>1</v>
      </c>
      <c r="O45" s="12" t="s">
        <v>124</v>
      </c>
      <c r="P45" s="15" t="s">
        <v>123</v>
      </c>
    </row>
    <row r="46" spans="1:24">
      <c r="A46">
        <v>44</v>
      </c>
      <c r="B46" s="61"/>
      <c r="C46" t="s">
        <v>634</v>
      </c>
      <c r="D46" s="6" t="s">
        <v>428</v>
      </c>
      <c r="F46" s="9" t="s">
        <v>500</v>
      </c>
      <c r="G46" s="10"/>
      <c r="H46">
        <v>0</v>
      </c>
      <c r="I46">
        <v>1</v>
      </c>
      <c r="J46">
        <v>1</v>
      </c>
      <c r="O46" s="12" t="s">
        <v>126</v>
      </c>
      <c r="P46" s="15" t="s">
        <v>125</v>
      </c>
    </row>
    <row r="47" spans="1:24">
      <c r="A47">
        <v>45</v>
      </c>
      <c r="B47" s="61"/>
      <c r="C47" t="s">
        <v>637</v>
      </c>
      <c r="D47" s="6" t="s">
        <v>428</v>
      </c>
      <c r="O47" s="12" t="s">
        <v>128</v>
      </c>
      <c r="P47" s="15" t="s">
        <v>127</v>
      </c>
    </row>
    <row r="48" spans="1:24">
      <c r="A48">
        <v>46</v>
      </c>
      <c r="B48" s="61"/>
      <c r="C48" t="s">
        <v>549</v>
      </c>
      <c r="D48" s="6" t="s">
        <v>427</v>
      </c>
      <c r="F48" s="9" t="s">
        <v>496</v>
      </c>
      <c r="G48" s="10"/>
      <c r="H48">
        <v>0</v>
      </c>
      <c r="I48">
        <v>100</v>
      </c>
      <c r="J48">
        <v>1</v>
      </c>
      <c r="O48" s="12" t="s">
        <v>130</v>
      </c>
      <c r="P48" s="15" t="s">
        <v>129</v>
      </c>
    </row>
    <row r="49" spans="1:16">
      <c r="A49">
        <v>47</v>
      </c>
      <c r="B49" s="61"/>
      <c r="C49" t="s">
        <v>679</v>
      </c>
      <c r="D49">
        <v>0</v>
      </c>
      <c r="H49">
        <v>0</v>
      </c>
      <c r="I49">
        <v>200</v>
      </c>
      <c r="J49">
        <v>1</v>
      </c>
      <c r="O49" s="12" t="s">
        <v>132</v>
      </c>
      <c r="P49" s="15" t="s">
        <v>131</v>
      </c>
    </row>
    <row r="50" spans="1:16">
      <c r="A50">
        <v>48</v>
      </c>
      <c r="O50" s="12" t="s">
        <v>134</v>
      </c>
      <c r="P50" s="15" t="s">
        <v>133</v>
      </c>
    </row>
    <row r="51" spans="1:16">
      <c r="D51" s="6"/>
      <c r="O51" s="12" t="s">
        <v>136</v>
      </c>
      <c r="P51" s="15" t="s">
        <v>135</v>
      </c>
    </row>
    <row r="52" spans="1:16">
      <c r="D52" s="6"/>
      <c r="O52" s="12" t="s">
        <v>432</v>
      </c>
      <c r="P52" s="15" t="s">
        <v>137</v>
      </c>
    </row>
    <row r="53" spans="1:16">
      <c r="E53" s="9"/>
      <c r="F53" s="9"/>
      <c r="G53" s="10"/>
      <c r="O53" s="12" t="s">
        <v>140</v>
      </c>
      <c r="P53" s="15" t="s">
        <v>139</v>
      </c>
    </row>
    <row r="54" spans="1:16">
      <c r="L54" s="10">
        <f>SUM(G27:G40)</f>
        <v>0.99969999999999992</v>
      </c>
      <c r="O54" s="12" t="s">
        <v>142</v>
      </c>
      <c r="P54" s="15" t="s">
        <v>141</v>
      </c>
    </row>
    <row r="55" spans="1:16">
      <c r="O55" s="12" t="s">
        <v>144</v>
      </c>
      <c r="P55" s="15" t="s">
        <v>143</v>
      </c>
    </row>
    <row r="56" spans="1:16">
      <c r="O56" s="12" t="s">
        <v>146</v>
      </c>
      <c r="P56" s="15" t="s">
        <v>145</v>
      </c>
    </row>
    <row r="57" spans="1:16">
      <c r="E57" s="9"/>
      <c r="F57" s="9"/>
      <c r="G57" s="10"/>
      <c r="O57" s="12" t="s">
        <v>148</v>
      </c>
      <c r="P57" s="15" t="s">
        <v>147</v>
      </c>
    </row>
    <row r="58" spans="1:16">
      <c r="O58" s="12" t="s">
        <v>150</v>
      </c>
      <c r="P58" s="15" t="s">
        <v>149</v>
      </c>
    </row>
    <row r="59" spans="1:16">
      <c r="O59" s="12" t="s">
        <v>152</v>
      </c>
      <c r="P59" s="15" t="s">
        <v>151</v>
      </c>
    </row>
    <row r="60" spans="1:16">
      <c r="E60" s="9"/>
      <c r="F60" s="9"/>
      <c r="G60" s="10"/>
      <c r="O60" s="12" t="s">
        <v>154</v>
      </c>
      <c r="P60" s="15" t="s">
        <v>153</v>
      </c>
    </row>
    <row r="61" spans="1:16">
      <c r="E61" s="9"/>
      <c r="F61" s="9"/>
      <c r="G61" s="10"/>
      <c r="O61" s="12" t="s">
        <v>156</v>
      </c>
      <c r="P61" s="15" t="s">
        <v>155</v>
      </c>
    </row>
    <row r="62" spans="1:16">
      <c r="E62" s="9"/>
      <c r="F62" s="9"/>
      <c r="G62" s="10"/>
      <c r="O62" s="12" t="s">
        <v>158</v>
      </c>
      <c r="P62" s="15" t="s">
        <v>157</v>
      </c>
    </row>
    <row r="63" spans="1:16">
      <c r="E63" s="9"/>
      <c r="F63" s="9"/>
      <c r="G63" s="10"/>
      <c r="O63" s="12" t="s">
        <v>160</v>
      </c>
      <c r="P63" s="15" t="s">
        <v>159</v>
      </c>
    </row>
    <row r="64" spans="1:16">
      <c r="E64" s="9"/>
      <c r="F64" s="9"/>
      <c r="G64" s="10"/>
      <c r="O64" s="12" t="s">
        <v>162</v>
      </c>
      <c r="P64" s="15" t="s">
        <v>161</v>
      </c>
    </row>
    <row r="65" spans="5:16">
      <c r="E65" s="9"/>
      <c r="F65" s="9"/>
      <c r="G65" s="10"/>
      <c r="O65" s="12" t="s">
        <v>164</v>
      </c>
      <c r="P65" s="15" t="s">
        <v>163</v>
      </c>
    </row>
    <row r="66" spans="5:16">
      <c r="E66" s="9"/>
      <c r="F66" s="9"/>
      <c r="G66" s="10"/>
      <c r="O66" s="12" t="s">
        <v>166</v>
      </c>
      <c r="P66" s="15" t="s">
        <v>165</v>
      </c>
    </row>
    <row r="67" spans="5:16">
      <c r="E67" s="9"/>
      <c r="F67" s="9"/>
      <c r="G67" s="10"/>
      <c r="O67" s="12" t="s">
        <v>168</v>
      </c>
      <c r="P67" s="15" t="s">
        <v>167</v>
      </c>
    </row>
    <row r="68" spans="5:16">
      <c r="E68" s="9"/>
      <c r="F68" s="9"/>
      <c r="G68" s="10"/>
      <c r="O68" s="12" t="s">
        <v>170</v>
      </c>
      <c r="P68" s="15" t="s">
        <v>169</v>
      </c>
    </row>
    <row r="69" spans="5:16">
      <c r="E69" s="9"/>
      <c r="F69" s="9"/>
      <c r="G69" s="10"/>
      <c r="O69" s="12" t="s">
        <v>172</v>
      </c>
      <c r="P69" s="15" t="s">
        <v>171</v>
      </c>
    </row>
    <row r="70" spans="5:16">
      <c r="E70" s="9"/>
      <c r="F70" s="9"/>
      <c r="G70" s="10"/>
      <c r="O70" s="12" t="s">
        <v>174</v>
      </c>
      <c r="P70" s="15" t="s">
        <v>173</v>
      </c>
    </row>
    <row r="71" spans="5:16">
      <c r="E71" s="9"/>
      <c r="F71" s="9"/>
      <c r="G71" s="10"/>
      <c r="O71" s="12" t="s">
        <v>176</v>
      </c>
      <c r="P71" s="15" t="s">
        <v>175</v>
      </c>
    </row>
    <row r="72" spans="5:16">
      <c r="E72" s="9"/>
      <c r="F72" s="9"/>
      <c r="G72" s="10"/>
      <c r="O72" s="12" t="s">
        <v>178</v>
      </c>
      <c r="P72" s="15" t="s">
        <v>177</v>
      </c>
    </row>
    <row r="73" spans="5:16">
      <c r="E73" s="9"/>
      <c r="F73" s="9"/>
      <c r="G73" s="10"/>
      <c r="O73" s="12" t="s">
        <v>180</v>
      </c>
      <c r="P73" s="15" t="s">
        <v>179</v>
      </c>
    </row>
    <row r="74" spans="5:16">
      <c r="E74" s="9"/>
      <c r="F74" s="9"/>
      <c r="G74" s="10"/>
      <c r="O74" s="12" t="s">
        <v>182</v>
      </c>
      <c r="P74" s="15" t="s">
        <v>181</v>
      </c>
    </row>
    <row r="75" spans="5:16">
      <c r="E75" s="9"/>
      <c r="F75" s="9"/>
      <c r="G75" s="10"/>
      <c r="O75" s="12" t="s">
        <v>184</v>
      </c>
      <c r="P75" s="15" t="s">
        <v>183</v>
      </c>
    </row>
    <row r="76" spans="5:16">
      <c r="E76" s="9"/>
      <c r="F76" s="9"/>
      <c r="G76" s="10"/>
      <c r="O76" s="12" t="s">
        <v>186</v>
      </c>
      <c r="P76" s="15" t="s">
        <v>185</v>
      </c>
    </row>
    <row r="77" spans="5:16">
      <c r="E77" s="9"/>
      <c r="F77" s="9"/>
      <c r="G77" s="10"/>
      <c r="O77" s="12" t="s">
        <v>188</v>
      </c>
      <c r="P77" s="15" t="s">
        <v>187</v>
      </c>
    </row>
    <row r="78" spans="5:16">
      <c r="E78" s="9"/>
      <c r="F78" s="9"/>
      <c r="G78" s="10"/>
      <c r="O78" s="12" t="s">
        <v>190</v>
      </c>
      <c r="P78" s="15" t="s">
        <v>189</v>
      </c>
    </row>
    <row r="79" spans="5:16">
      <c r="E79" s="9"/>
      <c r="F79" s="9"/>
      <c r="G79" s="10"/>
      <c r="O79" s="12" t="s">
        <v>192</v>
      </c>
      <c r="P79" s="15" t="s">
        <v>191</v>
      </c>
    </row>
    <row r="80" spans="5:16">
      <c r="E80" s="9"/>
      <c r="F80" s="9"/>
      <c r="G80" s="10"/>
      <c r="O80" s="12" t="s">
        <v>433</v>
      </c>
      <c r="P80" s="15" t="s">
        <v>193</v>
      </c>
    </row>
    <row r="81" spans="5:16">
      <c r="E81" s="9"/>
      <c r="F81" s="9"/>
      <c r="G81" s="10"/>
      <c r="O81" s="12" t="s">
        <v>196</v>
      </c>
      <c r="P81" s="15" t="s">
        <v>195</v>
      </c>
    </row>
    <row r="82" spans="5:16">
      <c r="E82" s="9"/>
      <c r="F82" s="9"/>
      <c r="G82" s="10"/>
      <c r="O82" s="12" t="s">
        <v>198</v>
      </c>
      <c r="P82" s="15" t="s">
        <v>197</v>
      </c>
    </row>
    <row r="83" spans="5:16">
      <c r="E83" s="9"/>
      <c r="F83" s="9"/>
      <c r="G83" s="10"/>
      <c r="O83" s="12" t="s">
        <v>200</v>
      </c>
      <c r="P83" s="15" t="s">
        <v>199</v>
      </c>
    </row>
    <row r="84" spans="5:16">
      <c r="E84" s="9"/>
      <c r="F84" s="9"/>
      <c r="G84" s="10"/>
      <c r="O84" s="12" t="s">
        <v>202</v>
      </c>
      <c r="P84" s="15" t="s">
        <v>201</v>
      </c>
    </row>
    <row r="85" spans="5:16">
      <c r="E85" s="9"/>
      <c r="F85" s="9"/>
      <c r="G85" s="10"/>
      <c r="O85" s="12" t="s">
        <v>204</v>
      </c>
      <c r="P85" s="15" t="s">
        <v>203</v>
      </c>
    </row>
    <row r="86" spans="5:16">
      <c r="E86" s="9"/>
      <c r="F86" s="9"/>
      <c r="G86" s="10"/>
      <c r="O86" s="12" t="s">
        <v>206</v>
      </c>
      <c r="P86" s="15" t="s">
        <v>205</v>
      </c>
    </row>
    <row r="87" spans="5:16">
      <c r="E87" s="9"/>
      <c r="F87" s="9"/>
      <c r="G87" s="10"/>
      <c r="O87" s="12" t="s">
        <v>208</v>
      </c>
      <c r="P87" s="15" t="s">
        <v>207</v>
      </c>
    </row>
    <row r="88" spans="5:16">
      <c r="E88" s="9"/>
      <c r="F88" s="9"/>
      <c r="G88" s="10"/>
      <c r="O88" s="12" t="s">
        <v>210</v>
      </c>
      <c r="P88" s="15" t="s">
        <v>209</v>
      </c>
    </row>
    <row r="89" spans="5:16">
      <c r="E89" s="9"/>
      <c r="F89" s="9"/>
      <c r="G89" s="10"/>
      <c r="O89" s="12" t="s">
        <v>212</v>
      </c>
      <c r="P89" s="15" t="s">
        <v>211</v>
      </c>
    </row>
    <row r="90" spans="5:16">
      <c r="E90" s="9"/>
      <c r="F90" s="9"/>
      <c r="G90" s="10"/>
      <c r="O90" s="12" t="s">
        <v>214</v>
      </c>
      <c r="P90" s="15" t="s">
        <v>213</v>
      </c>
    </row>
    <row r="91" spans="5:16">
      <c r="E91" s="9"/>
      <c r="F91" s="9"/>
      <c r="G91" s="10"/>
      <c r="O91" s="12" t="s">
        <v>434</v>
      </c>
      <c r="P91" s="15" t="s">
        <v>215</v>
      </c>
    </row>
    <row r="92" spans="5:16">
      <c r="E92" s="9"/>
      <c r="F92" s="9"/>
      <c r="G92" s="10"/>
      <c r="O92" s="12" t="s">
        <v>435</v>
      </c>
      <c r="P92" s="15" t="s">
        <v>217</v>
      </c>
    </row>
    <row r="93" spans="5:16">
      <c r="E93" s="9"/>
      <c r="F93" s="9"/>
      <c r="G93" s="10"/>
      <c r="O93" s="12" t="s">
        <v>220</v>
      </c>
      <c r="P93" s="15" t="s">
        <v>219</v>
      </c>
    </row>
    <row r="94" spans="5:16">
      <c r="E94" s="9"/>
      <c r="F94" s="9"/>
      <c r="G94" s="10"/>
      <c r="O94" s="12" t="s">
        <v>222</v>
      </c>
      <c r="P94" s="15" t="s">
        <v>221</v>
      </c>
    </row>
    <row r="95" spans="5:16">
      <c r="E95" s="9"/>
      <c r="F95" s="9"/>
      <c r="G95" s="10"/>
      <c r="O95" s="12" t="s">
        <v>436</v>
      </c>
      <c r="P95" s="15" t="s">
        <v>223</v>
      </c>
    </row>
    <row r="96" spans="5:16">
      <c r="E96" s="9"/>
      <c r="F96" s="9"/>
      <c r="G96" s="10"/>
      <c r="O96" s="12" t="s">
        <v>226</v>
      </c>
      <c r="P96" s="15" t="s">
        <v>225</v>
      </c>
    </row>
    <row r="97" spans="5:16">
      <c r="E97" s="9"/>
      <c r="F97" s="9"/>
      <c r="G97" s="10"/>
      <c r="O97" s="12" t="s">
        <v>228</v>
      </c>
      <c r="P97" s="15" t="s">
        <v>227</v>
      </c>
    </row>
    <row r="98" spans="5:16">
      <c r="E98" s="9"/>
      <c r="F98" s="9"/>
      <c r="G98" s="10"/>
      <c r="O98" s="12" t="s">
        <v>230</v>
      </c>
      <c r="P98" s="15" t="s">
        <v>229</v>
      </c>
    </row>
    <row r="99" spans="5:16">
      <c r="E99" s="9"/>
      <c r="F99" s="9"/>
      <c r="G99" s="10"/>
      <c r="O99" s="13" t="s">
        <v>232</v>
      </c>
      <c r="P99" s="16" t="s">
        <v>231</v>
      </c>
    </row>
    <row r="100" spans="5:16">
      <c r="E100" s="9"/>
      <c r="F100" s="9"/>
      <c r="G100" s="10"/>
      <c r="O100" s="13" t="s">
        <v>437</v>
      </c>
      <c r="P100" s="16" t="s">
        <v>233</v>
      </c>
    </row>
    <row r="101" spans="5:16" ht="30">
      <c r="E101" s="9"/>
      <c r="F101" s="9"/>
      <c r="G101" s="10"/>
      <c r="O101" s="13" t="s">
        <v>236</v>
      </c>
      <c r="P101" s="16" t="s">
        <v>235</v>
      </c>
    </row>
    <row r="102" spans="5:16">
      <c r="E102" s="9"/>
      <c r="F102" s="9"/>
      <c r="G102" s="10"/>
      <c r="O102" s="13" t="s">
        <v>238</v>
      </c>
      <c r="P102" s="16" t="s">
        <v>237</v>
      </c>
    </row>
    <row r="103" spans="5:16" ht="30">
      <c r="E103" s="9"/>
      <c r="F103" s="9"/>
      <c r="G103" s="10"/>
      <c r="O103" s="13" t="s">
        <v>240</v>
      </c>
      <c r="P103" s="16" t="s">
        <v>239</v>
      </c>
    </row>
    <row r="104" spans="5:16" ht="30">
      <c r="E104" s="9"/>
      <c r="F104" s="9"/>
      <c r="G104" s="10"/>
      <c r="O104" s="13" t="s">
        <v>242</v>
      </c>
      <c r="P104" s="16" t="s">
        <v>241</v>
      </c>
    </row>
    <row r="105" spans="5:16">
      <c r="E105" s="9"/>
      <c r="F105" s="9"/>
      <c r="G105" s="10"/>
      <c r="O105" s="13" t="s">
        <v>244</v>
      </c>
      <c r="P105" s="16" t="s">
        <v>243</v>
      </c>
    </row>
    <row r="106" spans="5:16">
      <c r="E106" s="9"/>
      <c r="F106" s="9"/>
      <c r="G106" s="10"/>
      <c r="O106" s="13" t="s">
        <v>246</v>
      </c>
      <c r="P106" s="16" t="s">
        <v>245</v>
      </c>
    </row>
    <row r="107" spans="5:16">
      <c r="E107" s="9"/>
      <c r="F107" s="9"/>
      <c r="G107" s="10"/>
      <c r="O107" s="13" t="s">
        <v>248</v>
      </c>
      <c r="P107" s="16" t="s">
        <v>247</v>
      </c>
    </row>
    <row r="108" spans="5:16">
      <c r="E108" s="9"/>
      <c r="F108" s="9"/>
      <c r="G108" s="10"/>
      <c r="O108" s="13" t="s">
        <v>250</v>
      </c>
      <c r="P108" s="16" t="s">
        <v>249</v>
      </c>
    </row>
    <row r="109" spans="5:16">
      <c r="E109" s="9"/>
      <c r="F109" s="9"/>
      <c r="G109" s="10"/>
      <c r="O109" s="13" t="s">
        <v>252</v>
      </c>
      <c r="P109" s="16" t="s">
        <v>251</v>
      </c>
    </row>
    <row r="110" spans="5:16" ht="30">
      <c r="E110" s="9"/>
      <c r="F110" s="9"/>
      <c r="G110" s="10"/>
      <c r="O110" s="13" t="s">
        <v>254</v>
      </c>
      <c r="P110" s="16" t="s">
        <v>253</v>
      </c>
    </row>
    <row r="111" spans="5:16">
      <c r="E111" s="9"/>
      <c r="F111" s="9"/>
      <c r="G111" s="10"/>
      <c r="O111" s="13" t="s">
        <v>256</v>
      </c>
      <c r="P111" s="16" t="s">
        <v>255</v>
      </c>
    </row>
    <row r="112" spans="5:16">
      <c r="E112" s="9"/>
      <c r="F112" s="9"/>
      <c r="G112" s="10"/>
      <c r="O112" s="13" t="s">
        <v>258</v>
      </c>
      <c r="P112" s="16" t="s">
        <v>257</v>
      </c>
    </row>
    <row r="113" spans="5:16">
      <c r="E113" s="9"/>
      <c r="F113" s="9"/>
      <c r="G113" s="10"/>
      <c r="O113" s="13" t="s">
        <v>260</v>
      </c>
      <c r="P113" s="16" t="s">
        <v>259</v>
      </c>
    </row>
    <row r="114" spans="5:16" ht="30">
      <c r="E114" s="9"/>
      <c r="F114" s="9"/>
      <c r="G114" s="10"/>
      <c r="O114" s="13" t="s">
        <v>438</v>
      </c>
      <c r="P114" s="16" t="s">
        <v>261</v>
      </c>
    </row>
    <row r="115" spans="5:16">
      <c r="E115" s="9"/>
      <c r="F115" s="9"/>
      <c r="G115" s="10"/>
      <c r="O115" s="13" t="s">
        <v>439</v>
      </c>
      <c r="P115" s="16" t="s">
        <v>263</v>
      </c>
    </row>
    <row r="116" spans="5:16">
      <c r="E116" s="9"/>
      <c r="F116" s="9"/>
      <c r="G116" s="10"/>
      <c r="O116" s="13" t="s">
        <v>266</v>
      </c>
      <c r="P116" s="16" t="s">
        <v>265</v>
      </c>
    </row>
    <row r="117" spans="5:16">
      <c r="E117" s="9"/>
      <c r="F117" s="9"/>
      <c r="G117" s="10"/>
      <c r="O117" s="13" t="s">
        <v>268</v>
      </c>
      <c r="P117" s="16" t="s">
        <v>267</v>
      </c>
    </row>
    <row r="118" spans="5:16">
      <c r="E118" s="9"/>
      <c r="F118" s="9"/>
      <c r="G118" s="10"/>
      <c r="O118" s="13" t="s">
        <v>270</v>
      </c>
      <c r="P118" s="16" t="s">
        <v>269</v>
      </c>
    </row>
    <row r="119" spans="5:16" ht="30">
      <c r="E119" s="9"/>
      <c r="F119" s="9"/>
      <c r="G119" s="10"/>
      <c r="O119" s="13" t="s">
        <v>272</v>
      </c>
      <c r="P119" s="16" t="s">
        <v>271</v>
      </c>
    </row>
    <row r="120" spans="5:16">
      <c r="E120" s="9"/>
      <c r="F120" s="9"/>
      <c r="G120" s="10"/>
      <c r="O120" s="13" t="s">
        <v>274</v>
      </c>
      <c r="P120" s="16" t="s">
        <v>273</v>
      </c>
    </row>
    <row r="121" spans="5:16" ht="30">
      <c r="E121" s="9"/>
      <c r="F121" s="9"/>
      <c r="G121" s="10"/>
      <c r="O121" s="13" t="s">
        <v>276</v>
      </c>
      <c r="P121" s="16" t="s">
        <v>275</v>
      </c>
    </row>
    <row r="122" spans="5:16">
      <c r="E122" s="9"/>
      <c r="F122" s="9"/>
      <c r="G122" s="10"/>
      <c r="O122" s="13" t="s">
        <v>278</v>
      </c>
      <c r="P122" s="16" t="s">
        <v>277</v>
      </c>
    </row>
    <row r="123" spans="5:16">
      <c r="E123" s="9"/>
      <c r="F123" s="9"/>
      <c r="G123" s="10"/>
      <c r="O123" s="13" t="s">
        <v>280</v>
      </c>
      <c r="P123" s="16" t="s">
        <v>279</v>
      </c>
    </row>
    <row r="124" spans="5:16">
      <c r="E124" s="9"/>
      <c r="F124" s="9"/>
      <c r="G124" s="10"/>
      <c r="O124" s="13" t="s">
        <v>282</v>
      </c>
      <c r="P124" s="16" t="s">
        <v>281</v>
      </c>
    </row>
    <row r="125" spans="5:16">
      <c r="E125" s="9"/>
      <c r="F125" s="9"/>
      <c r="G125" s="10"/>
      <c r="O125" s="13" t="s">
        <v>284</v>
      </c>
      <c r="P125" s="16" t="s">
        <v>283</v>
      </c>
    </row>
    <row r="126" spans="5:16" ht="30">
      <c r="E126" s="9"/>
      <c r="F126" s="9"/>
      <c r="G126" s="10"/>
      <c r="O126" s="13" t="s">
        <v>286</v>
      </c>
      <c r="P126" s="16" t="s">
        <v>285</v>
      </c>
    </row>
    <row r="127" spans="5:16" ht="30">
      <c r="E127" s="9"/>
      <c r="F127" s="9"/>
      <c r="G127" s="10"/>
      <c r="O127" s="13" t="s">
        <v>288</v>
      </c>
      <c r="P127" s="16" t="s">
        <v>287</v>
      </c>
    </row>
    <row r="128" spans="5:16">
      <c r="E128" s="9"/>
      <c r="F128" s="9"/>
      <c r="G128" s="10"/>
      <c r="O128" s="13" t="s">
        <v>290</v>
      </c>
      <c r="P128" s="16" t="s">
        <v>289</v>
      </c>
    </row>
    <row r="129" spans="5:16">
      <c r="E129" s="9"/>
      <c r="F129" s="9"/>
      <c r="G129" s="10"/>
      <c r="O129" s="13" t="s">
        <v>292</v>
      </c>
      <c r="P129" s="16" t="s">
        <v>291</v>
      </c>
    </row>
    <row r="130" spans="5:16">
      <c r="E130" s="9"/>
      <c r="F130" s="9"/>
      <c r="G130" s="10"/>
      <c r="O130" s="13" t="s">
        <v>294</v>
      </c>
      <c r="P130" s="16" t="s">
        <v>293</v>
      </c>
    </row>
    <row r="131" spans="5:16">
      <c r="E131" s="9"/>
      <c r="F131" s="9"/>
      <c r="G131" s="10"/>
      <c r="O131" s="13" t="s">
        <v>296</v>
      </c>
      <c r="P131" s="16" t="s">
        <v>295</v>
      </c>
    </row>
    <row r="132" spans="5:16">
      <c r="E132" s="9"/>
      <c r="F132" s="9"/>
      <c r="G132" s="10"/>
      <c r="O132" s="13" t="s">
        <v>298</v>
      </c>
      <c r="P132" s="16" t="s">
        <v>297</v>
      </c>
    </row>
    <row r="133" spans="5:16">
      <c r="E133" s="9"/>
      <c r="F133" s="9"/>
      <c r="G133" s="10"/>
      <c r="O133" s="13" t="s">
        <v>300</v>
      </c>
      <c r="P133" s="16" t="s">
        <v>299</v>
      </c>
    </row>
    <row r="134" spans="5:16">
      <c r="E134" s="9"/>
      <c r="F134" s="9"/>
      <c r="G134" s="10"/>
      <c r="O134" s="13" t="s">
        <v>302</v>
      </c>
      <c r="P134" s="16" t="s">
        <v>301</v>
      </c>
    </row>
    <row r="135" spans="5:16">
      <c r="E135" s="9"/>
      <c r="F135" s="9"/>
      <c r="G135" s="10"/>
      <c r="O135" s="13" t="s">
        <v>304</v>
      </c>
      <c r="P135" s="16" t="s">
        <v>303</v>
      </c>
    </row>
    <row r="136" spans="5:16" ht="30">
      <c r="E136" s="9"/>
      <c r="F136" s="9"/>
      <c r="G136" s="10"/>
      <c r="O136" s="13" t="s">
        <v>306</v>
      </c>
      <c r="P136" s="16" t="s">
        <v>305</v>
      </c>
    </row>
    <row r="137" spans="5:16">
      <c r="E137" s="9"/>
      <c r="F137" s="9"/>
      <c r="G137" s="10"/>
      <c r="O137" s="13" t="s">
        <v>308</v>
      </c>
      <c r="P137" s="16" t="s">
        <v>307</v>
      </c>
    </row>
    <row r="138" spans="5:16">
      <c r="E138" s="9"/>
      <c r="F138" s="9"/>
      <c r="G138" s="10"/>
      <c r="O138" s="13" t="s">
        <v>310</v>
      </c>
      <c r="P138" s="16" t="s">
        <v>309</v>
      </c>
    </row>
    <row r="139" spans="5:16">
      <c r="E139" s="9"/>
      <c r="F139" s="9"/>
      <c r="G139" s="10"/>
      <c r="O139" s="13" t="s">
        <v>312</v>
      </c>
      <c r="P139" s="16" t="s">
        <v>311</v>
      </c>
    </row>
    <row r="140" spans="5:16">
      <c r="E140" s="9"/>
      <c r="F140" s="9"/>
      <c r="G140" s="10"/>
      <c r="O140" s="13" t="s">
        <v>314</v>
      </c>
      <c r="P140" s="16" t="s">
        <v>313</v>
      </c>
    </row>
    <row r="141" spans="5:16">
      <c r="E141" s="9"/>
      <c r="F141" s="9"/>
      <c r="G141" s="10"/>
      <c r="O141" s="13" t="s">
        <v>316</v>
      </c>
      <c r="P141" s="16" t="s">
        <v>315</v>
      </c>
    </row>
    <row r="142" spans="5:16">
      <c r="E142" s="9"/>
      <c r="F142" s="9"/>
      <c r="G142" s="10"/>
      <c r="O142" s="13" t="s">
        <v>318</v>
      </c>
      <c r="P142" s="16" t="s">
        <v>317</v>
      </c>
    </row>
    <row r="143" spans="5:16">
      <c r="E143" s="9"/>
      <c r="F143" s="9"/>
      <c r="G143" s="10"/>
      <c r="O143" s="13" t="s">
        <v>320</v>
      </c>
      <c r="P143" s="16" t="s">
        <v>319</v>
      </c>
    </row>
    <row r="144" spans="5:16">
      <c r="E144" s="9"/>
      <c r="F144" s="9"/>
      <c r="G144" s="10"/>
      <c r="O144" s="13" t="s">
        <v>440</v>
      </c>
      <c r="P144" s="16" t="s">
        <v>321</v>
      </c>
    </row>
    <row r="145" spans="5:16">
      <c r="E145" s="9"/>
      <c r="F145" s="9"/>
      <c r="G145" s="10"/>
      <c r="O145" s="13" t="s">
        <v>324</v>
      </c>
      <c r="P145" s="16" t="s">
        <v>323</v>
      </c>
    </row>
    <row r="146" spans="5:16" ht="30">
      <c r="E146" s="9"/>
      <c r="F146" s="9"/>
      <c r="G146" s="10"/>
      <c r="O146" s="13" t="s">
        <v>326</v>
      </c>
      <c r="P146" s="16" t="s">
        <v>325</v>
      </c>
    </row>
    <row r="147" spans="5:16">
      <c r="E147" s="9"/>
      <c r="F147" s="9"/>
      <c r="G147" s="10"/>
      <c r="O147" s="13" t="s">
        <v>328</v>
      </c>
      <c r="P147" s="16" t="s">
        <v>327</v>
      </c>
    </row>
    <row r="148" spans="5:16" ht="45">
      <c r="E148" s="9"/>
      <c r="F148" s="9"/>
      <c r="G148" s="10"/>
      <c r="O148" s="13" t="s">
        <v>441</v>
      </c>
      <c r="P148" s="16" t="s">
        <v>329</v>
      </c>
    </row>
    <row r="149" spans="5:16">
      <c r="E149" s="9"/>
      <c r="F149" s="9"/>
      <c r="G149" s="10"/>
      <c r="O149" s="13" t="s">
        <v>332</v>
      </c>
      <c r="P149" s="16" t="s">
        <v>331</v>
      </c>
    </row>
    <row r="150" spans="5:16">
      <c r="E150" s="9"/>
      <c r="F150" s="9"/>
      <c r="G150" s="10"/>
      <c r="O150" s="13" t="s">
        <v>334</v>
      </c>
      <c r="P150" s="16" t="s">
        <v>333</v>
      </c>
    </row>
    <row r="151" spans="5:16" ht="30">
      <c r="E151" s="9"/>
      <c r="F151" s="9"/>
      <c r="G151" s="10"/>
      <c r="O151" s="13" t="s">
        <v>442</v>
      </c>
      <c r="P151" s="16" t="s">
        <v>335</v>
      </c>
    </row>
    <row r="152" spans="5:16" ht="30">
      <c r="E152" s="9"/>
      <c r="F152" s="9"/>
      <c r="G152" s="10"/>
      <c r="O152" s="13" t="s">
        <v>338</v>
      </c>
      <c r="P152" s="16" t="s">
        <v>337</v>
      </c>
    </row>
    <row r="153" spans="5:16">
      <c r="E153" s="9"/>
      <c r="F153" s="9"/>
      <c r="G153" s="10"/>
      <c r="O153" s="13" t="s">
        <v>340</v>
      </c>
      <c r="P153" s="16" t="s">
        <v>339</v>
      </c>
    </row>
    <row r="154" spans="5:16">
      <c r="E154" s="9"/>
      <c r="F154" s="9"/>
      <c r="G154" s="10"/>
      <c r="O154" s="13" t="s">
        <v>342</v>
      </c>
      <c r="P154" s="16" t="s">
        <v>341</v>
      </c>
    </row>
    <row r="155" spans="5:16">
      <c r="E155" s="9"/>
      <c r="F155" s="9"/>
      <c r="G155" s="10"/>
      <c r="O155" s="13" t="s">
        <v>344</v>
      </c>
      <c r="P155" s="16" t="s">
        <v>343</v>
      </c>
    </row>
    <row r="156" spans="5:16" ht="30">
      <c r="E156" s="9"/>
      <c r="F156" s="9"/>
      <c r="G156" s="10"/>
      <c r="O156" s="13" t="s">
        <v>346</v>
      </c>
      <c r="P156" s="16" t="s">
        <v>345</v>
      </c>
    </row>
    <row r="157" spans="5:16">
      <c r="E157" s="9"/>
      <c r="F157" s="9"/>
      <c r="G157" s="10"/>
      <c r="O157" s="13" t="s">
        <v>348</v>
      </c>
      <c r="P157" s="16" t="s">
        <v>347</v>
      </c>
    </row>
    <row r="158" spans="5:16">
      <c r="E158" s="9"/>
      <c r="F158" s="9"/>
      <c r="G158" s="10"/>
      <c r="O158" s="13" t="s">
        <v>350</v>
      </c>
      <c r="P158" s="16" t="s">
        <v>349</v>
      </c>
    </row>
    <row r="159" spans="5:16">
      <c r="E159" s="9"/>
      <c r="F159" s="9"/>
      <c r="G159" s="10"/>
      <c r="O159" s="13" t="s">
        <v>352</v>
      </c>
      <c r="P159" s="16" t="s">
        <v>351</v>
      </c>
    </row>
    <row r="160" spans="5:16" ht="30">
      <c r="E160" s="9"/>
      <c r="F160" s="9"/>
      <c r="G160" s="10"/>
      <c r="O160" s="13" t="s">
        <v>354</v>
      </c>
      <c r="P160" s="16" t="s">
        <v>353</v>
      </c>
    </row>
    <row r="161" spans="5:16">
      <c r="E161" s="9"/>
      <c r="F161" s="9"/>
      <c r="G161" s="10"/>
      <c r="O161" s="13" t="s">
        <v>356</v>
      </c>
      <c r="P161" s="16" t="s">
        <v>355</v>
      </c>
    </row>
    <row r="162" spans="5:16" ht="30">
      <c r="E162" s="9"/>
      <c r="F162" s="9"/>
      <c r="G162" s="10"/>
      <c r="O162" s="13" t="s">
        <v>358</v>
      </c>
      <c r="P162" s="16" t="s">
        <v>357</v>
      </c>
    </row>
    <row r="163" spans="5:16">
      <c r="E163" s="9"/>
      <c r="F163" s="9"/>
      <c r="G163" s="10"/>
      <c r="O163" s="13" t="s">
        <v>360</v>
      </c>
      <c r="P163" s="16" t="s">
        <v>359</v>
      </c>
    </row>
    <row r="164" spans="5:16">
      <c r="E164" s="9"/>
      <c r="F164" s="9"/>
      <c r="G164" s="10"/>
      <c r="O164" s="13" t="s">
        <v>362</v>
      </c>
      <c r="P164" s="16" t="s">
        <v>361</v>
      </c>
    </row>
    <row r="165" spans="5:16">
      <c r="E165" s="9"/>
      <c r="F165" s="9"/>
      <c r="G165" s="10"/>
      <c r="O165" s="13" t="s">
        <v>364</v>
      </c>
      <c r="P165" s="16" t="s">
        <v>363</v>
      </c>
    </row>
    <row r="166" spans="5:16">
      <c r="E166" s="9"/>
      <c r="F166" s="9"/>
      <c r="G166" s="10"/>
      <c r="O166" s="13" t="s">
        <v>366</v>
      </c>
      <c r="P166" s="16" t="s">
        <v>365</v>
      </c>
    </row>
    <row r="167" spans="5:16">
      <c r="E167" s="9"/>
      <c r="F167" s="9"/>
      <c r="G167" s="10"/>
      <c r="O167" s="13" t="s">
        <v>368</v>
      </c>
      <c r="P167" s="16" t="s">
        <v>367</v>
      </c>
    </row>
    <row r="168" spans="5:16">
      <c r="E168" s="9"/>
      <c r="F168" s="9"/>
      <c r="G168" s="10"/>
      <c r="O168" s="13" t="s">
        <v>370</v>
      </c>
      <c r="P168" s="16" t="s">
        <v>369</v>
      </c>
    </row>
    <row r="169" spans="5:16">
      <c r="E169" s="9"/>
      <c r="F169" s="9"/>
      <c r="G169" s="10"/>
      <c r="O169" s="13" t="s">
        <v>372</v>
      </c>
      <c r="P169" s="16" t="s">
        <v>371</v>
      </c>
    </row>
    <row r="170" spans="5:16">
      <c r="E170" s="9"/>
      <c r="F170" s="9"/>
      <c r="G170" s="10"/>
      <c r="O170" s="13" t="s">
        <v>443</v>
      </c>
      <c r="P170" s="16" t="s">
        <v>373</v>
      </c>
    </row>
    <row r="171" spans="5:16">
      <c r="E171" s="9"/>
      <c r="F171" s="9"/>
      <c r="G171" s="10"/>
      <c r="O171" s="13" t="s">
        <v>376</v>
      </c>
      <c r="P171" s="16" t="s">
        <v>375</v>
      </c>
    </row>
    <row r="172" spans="5:16">
      <c r="E172" s="9"/>
      <c r="F172" s="9"/>
      <c r="G172" s="10"/>
      <c r="O172" s="13" t="s">
        <v>444</v>
      </c>
      <c r="P172" s="16" t="s">
        <v>377</v>
      </c>
    </row>
    <row r="173" spans="5:16">
      <c r="E173" s="9"/>
      <c r="F173" s="9"/>
      <c r="G173" s="10"/>
      <c r="O173" s="13" t="s">
        <v>380</v>
      </c>
      <c r="P173" s="16" t="s">
        <v>379</v>
      </c>
    </row>
    <row r="174" spans="5:16" ht="30">
      <c r="E174" s="9"/>
      <c r="F174" s="9"/>
      <c r="G174" s="10"/>
      <c r="O174" s="13" t="s">
        <v>382</v>
      </c>
      <c r="P174" s="16" t="s">
        <v>381</v>
      </c>
    </row>
    <row r="175" spans="5:16">
      <c r="E175" s="9"/>
      <c r="F175" s="9"/>
      <c r="G175" s="10"/>
      <c r="O175" s="13" t="s">
        <v>384</v>
      </c>
      <c r="P175" s="16" t="s">
        <v>383</v>
      </c>
    </row>
    <row r="176" spans="5:16">
      <c r="E176" s="9"/>
      <c r="F176" s="9"/>
      <c r="G176" s="10"/>
      <c r="O176" s="13" t="s">
        <v>386</v>
      </c>
      <c r="P176" s="16" t="s">
        <v>385</v>
      </c>
    </row>
    <row r="177" spans="5:16" ht="30">
      <c r="E177" s="9"/>
      <c r="F177" s="9"/>
      <c r="G177" s="10"/>
      <c r="O177" s="13" t="s">
        <v>445</v>
      </c>
      <c r="P177" s="16" t="s">
        <v>387</v>
      </c>
    </row>
    <row r="178" spans="5:16">
      <c r="E178" s="9"/>
      <c r="F178" s="9"/>
      <c r="G178" s="10"/>
      <c r="O178" s="13" t="s">
        <v>390</v>
      </c>
      <c r="P178" s="16" t="s">
        <v>389</v>
      </c>
    </row>
    <row r="179" spans="5:16">
      <c r="E179" s="9"/>
      <c r="F179" s="9"/>
      <c r="G179" s="10"/>
      <c r="O179" s="13" t="s">
        <v>392</v>
      </c>
      <c r="P179" s="16" t="s">
        <v>391</v>
      </c>
    </row>
    <row r="180" spans="5:16" ht="30">
      <c r="E180" s="9"/>
      <c r="F180" s="9"/>
      <c r="G180" s="10"/>
      <c r="O180" s="13" t="s">
        <v>394</v>
      </c>
      <c r="P180" s="16" t="s">
        <v>393</v>
      </c>
    </row>
    <row r="181" spans="5:16">
      <c r="E181" s="9"/>
      <c r="F181" s="9"/>
      <c r="G181" s="10"/>
      <c r="O181" s="13" t="s">
        <v>396</v>
      </c>
      <c r="P181" s="16" t="s">
        <v>395</v>
      </c>
    </row>
    <row r="182" spans="5:16">
      <c r="E182" s="9"/>
      <c r="F182" s="9"/>
      <c r="G182" s="10"/>
      <c r="O182" s="13" t="s">
        <v>398</v>
      </c>
      <c r="P182" s="16" t="s">
        <v>397</v>
      </c>
    </row>
    <row r="183" spans="5:16">
      <c r="E183" s="9"/>
      <c r="F183" s="9"/>
      <c r="G183" s="10"/>
      <c r="O183" s="13" t="s">
        <v>400</v>
      </c>
      <c r="P183" s="16" t="s">
        <v>399</v>
      </c>
    </row>
    <row r="184" spans="5:16" ht="45">
      <c r="E184" s="9"/>
      <c r="F184" s="9"/>
      <c r="G184" s="10"/>
      <c r="O184" s="13" t="s">
        <v>402</v>
      </c>
      <c r="P184" s="16" t="s">
        <v>401</v>
      </c>
    </row>
    <row r="185" spans="5:16" ht="30">
      <c r="E185" s="9"/>
      <c r="F185" s="9"/>
      <c r="G185" s="10"/>
      <c r="O185" s="13" t="s">
        <v>404</v>
      </c>
      <c r="P185" s="16" t="s">
        <v>403</v>
      </c>
    </row>
    <row r="186" spans="5:16" ht="30">
      <c r="E186" s="9"/>
      <c r="F186" s="9"/>
      <c r="G186" s="10"/>
      <c r="O186" s="13" t="s">
        <v>406</v>
      </c>
      <c r="P186" s="16" t="s">
        <v>405</v>
      </c>
    </row>
    <row r="187" spans="5:16">
      <c r="E187" s="9"/>
      <c r="F187" s="9"/>
      <c r="G187" s="10"/>
      <c r="O187" s="13" t="s">
        <v>408</v>
      </c>
      <c r="P187" s="16" t="s">
        <v>407</v>
      </c>
    </row>
    <row r="188" spans="5:16">
      <c r="E188" s="9"/>
      <c r="F188" s="9"/>
      <c r="G188" s="10"/>
      <c r="O188" s="13" t="s">
        <v>410</v>
      </c>
      <c r="P188" s="16" t="s">
        <v>409</v>
      </c>
    </row>
    <row r="189" spans="5:16">
      <c r="E189" s="9"/>
      <c r="F189" s="9"/>
      <c r="G189" s="10"/>
      <c r="O189" s="13" t="s">
        <v>412</v>
      </c>
      <c r="P189" s="16" t="s">
        <v>411</v>
      </c>
    </row>
    <row r="190" spans="5:16">
      <c r="E190" s="9"/>
      <c r="F190" s="9"/>
      <c r="G190" s="10"/>
      <c r="O190" s="13" t="s">
        <v>446</v>
      </c>
      <c r="P190" s="16" t="s">
        <v>413</v>
      </c>
    </row>
    <row r="191" spans="5:16">
      <c r="E191" s="9"/>
      <c r="F191" s="9"/>
      <c r="G191" s="10"/>
      <c r="O191" s="13" t="s">
        <v>416</v>
      </c>
      <c r="P191" s="16" t="s">
        <v>415</v>
      </c>
    </row>
    <row r="192" spans="5:16">
      <c r="E192" s="9"/>
      <c r="F192" s="9"/>
      <c r="G192" s="10"/>
      <c r="O192" s="13" t="s">
        <v>418</v>
      </c>
      <c r="P192" s="16" t="s">
        <v>417</v>
      </c>
    </row>
    <row r="193" spans="5:16">
      <c r="E193" s="9"/>
      <c r="F193" s="9"/>
      <c r="G193" s="10"/>
      <c r="O193" s="13" t="s">
        <v>420</v>
      </c>
      <c r="P193" s="16" t="s">
        <v>419</v>
      </c>
    </row>
    <row r="194" spans="5:16">
      <c r="E194" s="9"/>
      <c r="F194" s="9"/>
      <c r="G194" s="10"/>
      <c r="O194" s="13" t="s">
        <v>422</v>
      </c>
      <c r="P194" s="16" t="s">
        <v>421</v>
      </c>
    </row>
    <row r="195" spans="5:16">
      <c r="E195" s="9"/>
      <c r="F195" s="9"/>
      <c r="G195" s="10"/>
    </row>
    <row r="196" spans="5:16">
      <c r="E196" s="9"/>
      <c r="F196" s="9"/>
      <c r="G196" s="10"/>
    </row>
    <row r="197" spans="5:16">
      <c r="E197" s="9"/>
      <c r="F197" s="9"/>
      <c r="G197" s="10"/>
    </row>
    <row r="198" spans="5:16">
      <c r="E198" s="9"/>
      <c r="F198" s="9"/>
      <c r="G198" s="10"/>
    </row>
    <row r="199" spans="5:16">
      <c r="E199" s="9"/>
      <c r="F199" s="9"/>
      <c r="G199" s="10"/>
    </row>
    <row r="200" spans="5:16">
      <c r="E200" s="9"/>
      <c r="F200" s="9"/>
      <c r="G200" s="10"/>
    </row>
    <row r="201" spans="5:16">
      <c r="E201" s="9"/>
      <c r="F201" s="9"/>
      <c r="G201" s="10"/>
    </row>
    <row r="202" spans="5:16">
      <c r="E202" s="9"/>
      <c r="F202" s="9"/>
      <c r="G202" s="10"/>
    </row>
    <row r="203" spans="5:16">
      <c r="E203" s="9"/>
      <c r="F203" s="9"/>
      <c r="G203" s="10"/>
    </row>
    <row r="204" spans="5:16">
      <c r="E204" s="9"/>
      <c r="F204" s="9"/>
      <c r="G204" s="10"/>
    </row>
    <row r="205" spans="5:16">
      <c r="E205" s="9"/>
      <c r="F205" s="9"/>
      <c r="G205" s="10"/>
    </row>
    <row r="206" spans="5:16">
      <c r="E206" s="9"/>
      <c r="F206" s="9"/>
      <c r="G206" s="10"/>
    </row>
    <row r="207" spans="5:16">
      <c r="E207" s="9"/>
      <c r="F207" s="9"/>
      <c r="G207" s="10"/>
    </row>
    <row r="208" spans="5:16">
      <c r="E208" s="9"/>
      <c r="F208" s="9"/>
      <c r="G208" s="10"/>
    </row>
    <row r="209" spans="5:7">
      <c r="E209" s="9"/>
      <c r="F209" s="9"/>
      <c r="G209" s="10"/>
    </row>
    <row r="210" spans="5:7">
      <c r="E210" s="9"/>
      <c r="F210" s="9"/>
      <c r="G210" s="10"/>
    </row>
    <row r="211" spans="5:7">
      <c r="E211" s="9"/>
      <c r="F211" s="9"/>
      <c r="G211" s="10"/>
    </row>
    <row r="212" spans="5:7">
      <c r="E212" s="9"/>
      <c r="F212" s="9"/>
      <c r="G212" s="10"/>
    </row>
    <row r="213" spans="5:7">
      <c r="E213" s="9"/>
      <c r="F213" s="9"/>
      <c r="G213" s="10"/>
    </row>
    <row r="214" spans="5:7">
      <c r="E214" s="9"/>
      <c r="F214" s="9"/>
      <c r="G214" s="10"/>
    </row>
    <row r="215" spans="5:7">
      <c r="E215" s="9"/>
      <c r="F215" s="9"/>
      <c r="G215" s="10"/>
    </row>
    <row r="216" spans="5:7">
      <c r="E216" s="9"/>
      <c r="F216" s="9"/>
      <c r="G216" s="10"/>
    </row>
    <row r="217" spans="5:7">
      <c r="E217" s="9"/>
      <c r="F217" s="9"/>
      <c r="G217" s="10"/>
    </row>
    <row r="218" spans="5:7">
      <c r="E218" s="9"/>
      <c r="F218" s="9"/>
      <c r="G218" s="10"/>
    </row>
    <row r="219" spans="5:7">
      <c r="E219" s="9"/>
      <c r="F219" s="9"/>
      <c r="G219" s="10"/>
    </row>
    <row r="220" spans="5:7">
      <c r="E220" s="9"/>
      <c r="F220" s="9"/>
      <c r="G220" s="10"/>
    </row>
    <row r="221" spans="5:7">
      <c r="E221" s="9"/>
      <c r="F221" s="9"/>
      <c r="G221" s="10"/>
    </row>
    <row r="222" spans="5:7">
      <c r="E222" s="9"/>
      <c r="F222" s="9"/>
      <c r="G222" s="10"/>
    </row>
    <row r="223" spans="5:7">
      <c r="E223" s="9"/>
      <c r="F223" s="9"/>
      <c r="G223" s="10"/>
    </row>
    <row r="224" spans="5:7">
      <c r="E224" s="9"/>
      <c r="F224" s="9"/>
      <c r="G224" s="10"/>
    </row>
    <row r="225" spans="5:7">
      <c r="E225" s="9"/>
      <c r="F225" s="9"/>
      <c r="G225" s="10"/>
    </row>
    <row r="226" spans="5:7">
      <c r="E226" s="9"/>
      <c r="F226" s="9"/>
      <c r="G226" s="10"/>
    </row>
    <row r="227" spans="5:7">
      <c r="E227" s="9"/>
      <c r="F227" s="9"/>
      <c r="G227" s="10"/>
    </row>
    <row r="228" spans="5:7">
      <c r="E228" s="9"/>
      <c r="F228" s="9"/>
      <c r="G228" s="10"/>
    </row>
    <row r="229" spans="5:7">
      <c r="E229" s="9"/>
      <c r="F229" s="9"/>
      <c r="G229" s="10"/>
    </row>
    <row r="230" spans="5:7">
      <c r="E230" s="9"/>
      <c r="F230" s="9"/>
      <c r="G230" s="10"/>
    </row>
    <row r="231" spans="5:7">
      <c r="E231" s="9"/>
      <c r="F231" s="9"/>
      <c r="G231" s="10"/>
    </row>
    <row r="232" spans="5:7">
      <c r="E232" s="9"/>
      <c r="F232" s="9"/>
      <c r="G232" s="10"/>
    </row>
    <row r="233" spans="5:7">
      <c r="E233" s="9"/>
      <c r="F233" s="9"/>
      <c r="G233" s="10"/>
    </row>
    <row r="234" spans="5:7">
      <c r="E234" s="9"/>
      <c r="F234" s="9"/>
      <c r="G234" s="10"/>
    </row>
    <row r="235" spans="5:7">
      <c r="E235" s="9"/>
      <c r="F235" s="9"/>
      <c r="G235" s="10"/>
    </row>
    <row r="236" spans="5:7">
      <c r="E236" s="9"/>
      <c r="F236" s="9"/>
      <c r="G236" s="10"/>
    </row>
    <row r="237" spans="5:7">
      <c r="E237" s="9"/>
      <c r="F237" s="9"/>
      <c r="G237" s="10"/>
    </row>
    <row r="238" spans="5:7">
      <c r="E238" s="9"/>
      <c r="F238" s="9"/>
      <c r="G238" s="10"/>
    </row>
    <row r="239" spans="5:7">
      <c r="E239" s="9"/>
      <c r="F239" s="9"/>
      <c r="G239" s="10"/>
    </row>
    <row r="240" spans="5:7">
      <c r="E240" s="9"/>
      <c r="F240" s="9"/>
      <c r="G240" s="10"/>
    </row>
    <row r="241" spans="5:7">
      <c r="E241" s="9"/>
      <c r="F241" s="9"/>
      <c r="G241" s="10"/>
    </row>
    <row r="242" spans="5:7">
      <c r="E242" s="9"/>
      <c r="F242" s="9"/>
      <c r="G242" s="10"/>
    </row>
    <row r="243" spans="5:7">
      <c r="E243" s="9"/>
      <c r="F243" s="9"/>
      <c r="G243" s="10"/>
    </row>
    <row r="244" spans="5:7">
      <c r="E244" s="9"/>
      <c r="F244" s="9"/>
      <c r="G244" s="10"/>
    </row>
    <row r="245" spans="5:7">
      <c r="E245" s="9"/>
      <c r="F245" s="9"/>
      <c r="G245" s="10"/>
    </row>
    <row r="246" spans="5:7">
      <c r="E246" s="9"/>
      <c r="F246" s="9"/>
      <c r="G246" s="10"/>
    </row>
    <row r="247" spans="5:7">
      <c r="E247" s="9"/>
      <c r="F247" s="9"/>
      <c r="G247" s="10"/>
    </row>
    <row r="248" spans="5:7">
      <c r="E248" s="9"/>
      <c r="F248" s="9"/>
      <c r="G248" s="10"/>
    </row>
    <row r="249" spans="5:7">
      <c r="E249" s="9"/>
      <c r="F249" s="9"/>
      <c r="G249" s="10"/>
    </row>
    <row r="250" spans="5:7">
      <c r="E250" s="9"/>
      <c r="F250" s="9"/>
      <c r="G250" s="10"/>
    </row>
    <row r="251" spans="5:7">
      <c r="E251" s="9"/>
      <c r="F251" s="9"/>
      <c r="G251" s="10"/>
    </row>
    <row r="252" spans="5:7">
      <c r="E252" s="9"/>
      <c r="F252" s="9"/>
      <c r="G252" s="10"/>
    </row>
    <row r="253" spans="5:7">
      <c r="E253" s="9"/>
      <c r="F253" s="9"/>
      <c r="G253" s="10"/>
    </row>
    <row r="254" spans="5:7">
      <c r="E254" s="9"/>
      <c r="F254" s="9"/>
      <c r="G254" s="10"/>
    </row>
    <row r="255" spans="5:7">
      <c r="E255" s="9"/>
      <c r="F255" s="9"/>
      <c r="G255" s="10"/>
    </row>
    <row r="256" spans="5:7">
      <c r="E256" s="9"/>
      <c r="F256" s="9"/>
      <c r="G256" s="10"/>
    </row>
    <row r="257" spans="5:7">
      <c r="E257" s="9"/>
      <c r="F257" s="9"/>
      <c r="G257" s="10"/>
    </row>
    <row r="258" spans="5:7">
      <c r="E258" s="9"/>
      <c r="F258" s="9"/>
      <c r="G258" s="10"/>
    </row>
    <row r="259" spans="5:7">
      <c r="E259" s="9"/>
      <c r="F259" s="9"/>
      <c r="G259" s="10"/>
    </row>
    <row r="260" spans="5:7">
      <c r="E260" s="9"/>
      <c r="F260" s="9"/>
      <c r="G260" s="10"/>
    </row>
    <row r="261" spans="5:7">
      <c r="E261" s="9"/>
      <c r="F261" s="9"/>
      <c r="G261" s="10"/>
    </row>
    <row r="262" spans="5:7">
      <c r="E262" s="9"/>
      <c r="F262" s="9"/>
      <c r="G262" s="10"/>
    </row>
    <row r="263" spans="5:7">
      <c r="E263" s="9"/>
      <c r="F263" s="9"/>
      <c r="G263" s="10"/>
    </row>
    <row r="264" spans="5:7">
      <c r="E264" s="9"/>
      <c r="F264" s="9"/>
      <c r="G264" s="10"/>
    </row>
    <row r="265" spans="5:7">
      <c r="E265" s="9"/>
      <c r="F265" s="9"/>
      <c r="G265" s="10"/>
    </row>
    <row r="266" spans="5:7">
      <c r="E266" s="9"/>
      <c r="F266" s="9"/>
      <c r="G266" s="10"/>
    </row>
    <row r="267" spans="5:7">
      <c r="E267" s="9"/>
      <c r="F267" s="9"/>
      <c r="G267" s="10"/>
    </row>
    <row r="268" spans="5:7">
      <c r="E268" s="9"/>
      <c r="F268" s="9"/>
      <c r="G268" s="10"/>
    </row>
    <row r="269" spans="5:7">
      <c r="E269" s="9"/>
      <c r="F269" s="9"/>
      <c r="G269" s="10"/>
    </row>
    <row r="270" spans="5:7">
      <c r="E270" s="9"/>
      <c r="F270" s="9"/>
      <c r="G270" s="10"/>
    </row>
    <row r="271" spans="5:7">
      <c r="E271" s="9"/>
      <c r="F271" s="9"/>
      <c r="G271" s="10"/>
    </row>
    <row r="272" spans="5:7">
      <c r="E272" s="9"/>
      <c r="F272" s="9"/>
      <c r="G272" s="10"/>
    </row>
    <row r="273" spans="5:7">
      <c r="E273" s="9"/>
      <c r="F273" s="9"/>
      <c r="G273" s="10"/>
    </row>
    <row r="274" spans="5:7">
      <c r="E274" s="9"/>
      <c r="F274" s="9"/>
      <c r="G274" s="10"/>
    </row>
    <row r="275" spans="5:7">
      <c r="E275" s="9"/>
      <c r="F275" s="9"/>
      <c r="G275" s="10"/>
    </row>
    <row r="276" spans="5:7">
      <c r="E276" s="9"/>
      <c r="F276" s="9"/>
      <c r="G276" s="10"/>
    </row>
    <row r="277" spans="5:7">
      <c r="E277" s="9"/>
      <c r="F277" s="9"/>
      <c r="G277" s="10"/>
    </row>
    <row r="278" spans="5:7">
      <c r="E278" s="9"/>
      <c r="F278" s="9"/>
      <c r="G278" s="10"/>
    </row>
    <row r="279" spans="5:7">
      <c r="E279" s="9"/>
      <c r="F279" s="9"/>
      <c r="G279" s="10"/>
    </row>
    <row r="280" spans="5:7">
      <c r="E280" s="9"/>
      <c r="F280" s="9"/>
      <c r="G280" s="10"/>
    </row>
    <row r="281" spans="5:7">
      <c r="E281" s="9"/>
      <c r="F281" s="9"/>
      <c r="G281" s="10"/>
    </row>
    <row r="282" spans="5:7">
      <c r="E282" s="9"/>
      <c r="F282" s="9"/>
      <c r="G282" s="10"/>
    </row>
    <row r="283" spans="5:7">
      <c r="E283" s="9"/>
      <c r="F283" s="9"/>
      <c r="G283" s="10"/>
    </row>
    <row r="284" spans="5:7">
      <c r="E284" s="9"/>
      <c r="F284" s="9"/>
      <c r="G284" s="10"/>
    </row>
    <row r="285" spans="5:7">
      <c r="E285" s="9"/>
      <c r="F285" s="9"/>
      <c r="G285" s="10"/>
    </row>
    <row r="286" spans="5:7">
      <c r="E286" s="9"/>
      <c r="F286" s="9"/>
      <c r="G286" s="10"/>
    </row>
    <row r="287" spans="5:7">
      <c r="E287" s="9"/>
      <c r="F287" s="9"/>
      <c r="G287" s="10"/>
    </row>
    <row r="288" spans="5:7">
      <c r="E288" s="9"/>
      <c r="F288" s="9"/>
      <c r="G288" s="10"/>
    </row>
    <row r="289" spans="5:7">
      <c r="E289" s="9"/>
      <c r="F289" s="9"/>
      <c r="G289" s="10"/>
    </row>
    <row r="290" spans="5:7">
      <c r="E290" s="9"/>
      <c r="F290" s="9"/>
      <c r="G290" s="10"/>
    </row>
    <row r="291" spans="5:7">
      <c r="E291" s="9"/>
      <c r="F291" s="9"/>
      <c r="G291" s="10"/>
    </row>
    <row r="292" spans="5:7">
      <c r="E292" s="9"/>
      <c r="F292" s="9"/>
      <c r="G292" s="10"/>
    </row>
    <row r="293" spans="5:7">
      <c r="E293" s="9"/>
      <c r="F293" s="9"/>
      <c r="G293" s="10"/>
    </row>
    <row r="294" spans="5:7">
      <c r="E294" s="9"/>
      <c r="F294" s="9"/>
      <c r="G294" s="10"/>
    </row>
    <row r="295" spans="5:7">
      <c r="E295" s="9"/>
      <c r="F295" s="9"/>
      <c r="G295" s="10"/>
    </row>
    <row r="296" spans="5:7">
      <c r="E296" s="9"/>
      <c r="F296" s="9"/>
      <c r="G296" s="10"/>
    </row>
    <row r="297" spans="5:7">
      <c r="E297" s="9"/>
      <c r="F297" s="9"/>
      <c r="G297" s="10"/>
    </row>
    <row r="298" spans="5:7">
      <c r="E298" s="9"/>
      <c r="F298" s="9"/>
      <c r="G298" s="10"/>
    </row>
    <row r="299" spans="5:7">
      <c r="E299" s="9"/>
      <c r="F299" s="9"/>
      <c r="G299" s="10"/>
    </row>
    <row r="300" spans="5:7">
      <c r="E300" s="9"/>
      <c r="F300" s="9"/>
      <c r="G300" s="10"/>
    </row>
    <row r="301" spans="5:7">
      <c r="E301" s="9"/>
      <c r="F301" s="9"/>
      <c r="G301" s="10"/>
    </row>
    <row r="302" spans="5:7">
      <c r="E302" s="9"/>
      <c r="F302" s="9"/>
      <c r="G302" s="10"/>
    </row>
    <row r="303" spans="5:7">
      <c r="E303" s="9"/>
      <c r="F303" s="9"/>
      <c r="G303" s="10"/>
    </row>
    <row r="304" spans="5:7">
      <c r="E304" s="9"/>
      <c r="F304" s="9"/>
      <c r="G304" s="10"/>
    </row>
    <row r="305" spans="5:7">
      <c r="E305" s="9"/>
      <c r="F305" s="9"/>
      <c r="G305" s="10"/>
    </row>
    <row r="306" spans="5:7">
      <c r="E306" s="9"/>
      <c r="F306" s="9"/>
      <c r="G306" s="10"/>
    </row>
    <row r="307" spans="5:7">
      <c r="E307" s="9"/>
      <c r="F307" s="9"/>
      <c r="G307" s="10"/>
    </row>
    <row r="308" spans="5:7">
      <c r="E308" s="9"/>
      <c r="F308" s="9"/>
      <c r="G308" s="10"/>
    </row>
    <row r="309" spans="5:7">
      <c r="E309" s="9"/>
      <c r="F309" s="9"/>
      <c r="G309" s="10"/>
    </row>
    <row r="310" spans="5:7">
      <c r="E310" s="9"/>
      <c r="F310" s="9"/>
      <c r="G310" s="10"/>
    </row>
    <row r="311" spans="5:7">
      <c r="E311" s="9"/>
      <c r="F311" s="9"/>
      <c r="G311" s="10"/>
    </row>
    <row r="312" spans="5:7">
      <c r="E312" s="9"/>
      <c r="F312" s="9"/>
      <c r="G312" s="10"/>
    </row>
    <row r="313" spans="5:7">
      <c r="E313" s="9"/>
      <c r="F313" s="9"/>
      <c r="G313" s="10"/>
    </row>
    <row r="314" spans="5:7">
      <c r="E314" s="9"/>
      <c r="F314" s="9"/>
      <c r="G314" s="10"/>
    </row>
    <row r="315" spans="5:7">
      <c r="E315" s="9"/>
      <c r="F315" s="9"/>
      <c r="G315" s="10"/>
    </row>
    <row r="316" spans="5:7">
      <c r="E316" s="9"/>
      <c r="F316" s="9"/>
      <c r="G316" s="10"/>
    </row>
    <row r="317" spans="5:7">
      <c r="E317" s="9"/>
      <c r="F317" s="9"/>
      <c r="G317" s="10"/>
    </row>
    <row r="318" spans="5:7">
      <c r="E318" s="9"/>
      <c r="F318" s="9"/>
      <c r="G318" s="10"/>
    </row>
    <row r="319" spans="5:7">
      <c r="E319" s="9"/>
      <c r="F319" s="9"/>
      <c r="G319" s="10"/>
    </row>
    <row r="320" spans="5:7">
      <c r="E320" s="9"/>
      <c r="F320" s="9"/>
      <c r="G320" s="10"/>
    </row>
    <row r="321" spans="5:7">
      <c r="E321" s="9"/>
      <c r="F321" s="9"/>
      <c r="G321" s="10"/>
    </row>
    <row r="322" spans="5:7">
      <c r="E322" s="9"/>
      <c r="F322" s="9"/>
      <c r="G322" s="10"/>
    </row>
    <row r="323" spans="5:7">
      <c r="E323" s="9"/>
      <c r="F323" s="9"/>
      <c r="G323" s="10"/>
    </row>
    <row r="324" spans="5:7">
      <c r="E324" s="9"/>
      <c r="F324" s="9"/>
      <c r="G324" s="10"/>
    </row>
    <row r="325" spans="5:7">
      <c r="E325" s="9"/>
      <c r="F325" s="9"/>
      <c r="G325" s="10"/>
    </row>
    <row r="326" spans="5:7">
      <c r="E326" s="9"/>
      <c r="F326" s="9"/>
      <c r="G326" s="10"/>
    </row>
    <row r="327" spans="5:7">
      <c r="E327" s="9"/>
      <c r="F327" s="9"/>
      <c r="G327" s="10"/>
    </row>
    <row r="328" spans="5:7">
      <c r="E328" s="9"/>
      <c r="F328" s="9"/>
      <c r="G328" s="10"/>
    </row>
    <row r="329" spans="5:7">
      <c r="E329" s="9"/>
      <c r="F329" s="9"/>
      <c r="G329" s="10"/>
    </row>
    <row r="330" spans="5:7">
      <c r="E330" s="9"/>
      <c r="F330" s="9"/>
      <c r="G330" s="10"/>
    </row>
    <row r="331" spans="5:7">
      <c r="E331" s="9"/>
      <c r="F331" s="9"/>
      <c r="G331" s="10"/>
    </row>
    <row r="332" spans="5:7">
      <c r="E332" s="9"/>
      <c r="F332" s="9"/>
      <c r="G332" s="10"/>
    </row>
    <row r="333" spans="5:7">
      <c r="E333" s="9"/>
      <c r="F333" s="9"/>
      <c r="G333" s="10"/>
    </row>
    <row r="334" spans="5:7">
      <c r="E334" s="9"/>
      <c r="F334" s="9"/>
      <c r="G334" s="10"/>
    </row>
    <row r="335" spans="5:7">
      <c r="E335" s="9"/>
      <c r="F335" s="9"/>
      <c r="G335" s="10"/>
    </row>
    <row r="336" spans="5:7">
      <c r="E336" s="9"/>
      <c r="F336" s="9"/>
      <c r="G336" s="10"/>
    </row>
    <row r="337" spans="5:7">
      <c r="E337" s="9"/>
      <c r="F337" s="9"/>
      <c r="G337" s="10"/>
    </row>
    <row r="338" spans="5:7">
      <c r="E338" s="9"/>
      <c r="F338" s="9"/>
      <c r="G338" s="10"/>
    </row>
    <row r="339" spans="5:7">
      <c r="E339" s="9"/>
      <c r="F339" s="9"/>
      <c r="G339" s="10"/>
    </row>
    <row r="340" spans="5:7">
      <c r="E340" s="9"/>
      <c r="F340" s="9"/>
      <c r="G340" s="10"/>
    </row>
    <row r="341" spans="5:7">
      <c r="E341" s="9"/>
      <c r="F341" s="9"/>
      <c r="G341" s="10"/>
    </row>
    <row r="342" spans="5:7">
      <c r="E342" s="9"/>
      <c r="F342" s="9"/>
      <c r="G342" s="10"/>
    </row>
    <row r="343" spans="5:7">
      <c r="E343" s="9"/>
      <c r="F343" s="9"/>
      <c r="G343" s="10"/>
    </row>
    <row r="344" spans="5:7">
      <c r="E344" s="9"/>
      <c r="F344" s="9"/>
      <c r="G344" s="10"/>
    </row>
    <row r="345" spans="5:7">
      <c r="E345" s="9"/>
      <c r="F345" s="9"/>
      <c r="G345" s="10"/>
    </row>
    <row r="346" spans="5:7">
      <c r="E346" s="9"/>
      <c r="F346" s="9"/>
      <c r="G346" s="10"/>
    </row>
    <row r="347" spans="5:7">
      <c r="E347" s="9"/>
      <c r="F347" s="9"/>
      <c r="G347" s="10"/>
    </row>
    <row r="348" spans="5:7">
      <c r="E348" s="9"/>
      <c r="F348" s="9"/>
      <c r="G348" s="10"/>
    </row>
    <row r="349" spans="5:7">
      <c r="E349" s="9"/>
      <c r="F349" s="9"/>
      <c r="G349" s="10"/>
    </row>
    <row r="350" spans="5:7">
      <c r="E350" s="9"/>
      <c r="F350" s="9"/>
      <c r="G350" s="10"/>
    </row>
    <row r="351" spans="5:7">
      <c r="E351" s="9"/>
      <c r="F351" s="9"/>
      <c r="G351" s="10"/>
    </row>
    <row r="352" spans="5:7">
      <c r="E352" s="9"/>
      <c r="F352" s="9"/>
      <c r="G352" s="10"/>
    </row>
    <row r="353" spans="5:7">
      <c r="E353" s="9"/>
      <c r="F353" s="9"/>
      <c r="G353" s="10"/>
    </row>
    <row r="354" spans="5:7">
      <c r="E354" s="9"/>
      <c r="F354" s="9"/>
      <c r="G354" s="10"/>
    </row>
    <row r="355" spans="5:7">
      <c r="E355" s="9"/>
      <c r="F355" s="9"/>
      <c r="G355" s="10"/>
    </row>
    <row r="356" spans="5:7">
      <c r="E356" s="9"/>
      <c r="F356" s="9"/>
      <c r="G356" s="10"/>
    </row>
    <row r="357" spans="5:7">
      <c r="E357" s="9"/>
      <c r="F357" s="9"/>
      <c r="G357" s="10"/>
    </row>
    <row r="358" spans="5:7">
      <c r="E358" s="9"/>
      <c r="F358" s="9"/>
      <c r="G358" s="10"/>
    </row>
    <row r="359" spans="5:7">
      <c r="E359" s="9"/>
      <c r="F359" s="9"/>
      <c r="G359" s="10"/>
    </row>
    <row r="360" spans="5:7">
      <c r="E360" s="9"/>
      <c r="F360" s="9"/>
      <c r="G360" s="10"/>
    </row>
    <row r="361" spans="5:7">
      <c r="E361" s="9"/>
      <c r="F361" s="9"/>
      <c r="G361" s="10"/>
    </row>
    <row r="362" spans="5:7">
      <c r="E362" s="9"/>
      <c r="F362" s="9"/>
      <c r="G362" s="10"/>
    </row>
    <row r="363" spans="5:7">
      <c r="E363" s="9"/>
      <c r="F363" s="9"/>
      <c r="G363" s="10"/>
    </row>
    <row r="364" spans="5:7">
      <c r="E364" s="9"/>
      <c r="F364" s="9"/>
      <c r="G364" s="10"/>
    </row>
    <row r="365" spans="5:7">
      <c r="E365" s="9"/>
      <c r="F365" s="9"/>
      <c r="G365" s="10"/>
    </row>
    <row r="366" spans="5:7">
      <c r="E366" s="9"/>
      <c r="F366" s="9"/>
      <c r="G366" s="10"/>
    </row>
    <row r="367" spans="5:7">
      <c r="E367" s="9"/>
      <c r="F367" s="9"/>
      <c r="G367" s="10"/>
    </row>
    <row r="368" spans="5:7">
      <c r="E368" s="9"/>
      <c r="F368" s="9"/>
      <c r="G368" s="10"/>
    </row>
    <row r="369" spans="5:7">
      <c r="E369" s="9"/>
      <c r="F369" s="9"/>
      <c r="G369" s="10"/>
    </row>
    <row r="370" spans="5:7">
      <c r="E370" s="9"/>
      <c r="F370" s="9"/>
      <c r="G370" s="10"/>
    </row>
    <row r="371" spans="5:7">
      <c r="E371" s="9"/>
      <c r="F371" s="9"/>
      <c r="G371" s="10"/>
    </row>
    <row r="372" spans="5:7">
      <c r="E372" s="9"/>
      <c r="F372" s="9"/>
      <c r="G372" s="10"/>
    </row>
    <row r="373" spans="5:7">
      <c r="E373" s="9"/>
      <c r="F373" s="9"/>
      <c r="G373" s="10"/>
    </row>
    <row r="374" spans="5:7">
      <c r="E374" s="9"/>
      <c r="F374" s="9"/>
      <c r="G374" s="10"/>
    </row>
    <row r="375" spans="5:7">
      <c r="E375" s="9"/>
      <c r="F375" s="9"/>
      <c r="G375" s="10"/>
    </row>
    <row r="376" spans="5:7">
      <c r="E376" s="9"/>
      <c r="F376" s="9"/>
      <c r="G376" s="10"/>
    </row>
    <row r="377" spans="5:7">
      <c r="E377" s="9"/>
      <c r="F377" s="9"/>
      <c r="G377" s="10"/>
    </row>
    <row r="378" spans="5:7">
      <c r="E378" s="9"/>
      <c r="F378" s="9"/>
      <c r="G378" s="10"/>
    </row>
    <row r="379" spans="5:7">
      <c r="E379" s="9"/>
      <c r="F379" s="9"/>
      <c r="G379" s="10"/>
    </row>
    <row r="380" spans="5:7">
      <c r="E380" s="9"/>
      <c r="F380" s="9"/>
      <c r="G380" s="10"/>
    </row>
    <row r="381" spans="5:7">
      <c r="E381" s="9"/>
      <c r="F381" s="9"/>
      <c r="G381" s="10"/>
    </row>
    <row r="382" spans="5:7">
      <c r="E382" s="9"/>
      <c r="F382" s="9"/>
      <c r="G382" s="10"/>
    </row>
    <row r="383" spans="5:7">
      <c r="E383" s="9"/>
      <c r="F383" s="9"/>
      <c r="G383" s="10"/>
    </row>
    <row r="384" spans="5:7">
      <c r="E384" s="9"/>
      <c r="F384" s="9"/>
      <c r="G384" s="10"/>
    </row>
    <row r="385" spans="5:7">
      <c r="E385" s="9"/>
      <c r="F385" s="9"/>
      <c r="G385" s="10"/>
    </row>
    <row r="386" spans="5:7">
      <c r="E386" s="9"/>
      <c r="F386" s="9"/>
      <c r="G386" s="10"/>
    </row>
    <row r="387" spans="5:7">
      <c r="E387" s="9"/>
      <c r="F387" s="9"/>
      <c r="G387" s="10"/>
    </row>
    <row r="388" spans="5:7">
      <c r="E388" s="9"/>
      <c r="F388" s="9"/>
      <c r="G388" s="10"/>
    </row>
    <row r="389" spans="5:7">
      <c r="E389" s="9"/>
      <c r="F389" s="9"/>
      <c r="G389" s="10"/>
    </row>
    <row r="390" spans="5:7">
      <c r="E390" s="9"/>
      <c r="F390" s="9"/>
      <c r="G390" s="10"/>
    </row>
    <row r="391" spans="5:7">
      <c r="E391" s="9"/>
      <c r="F391" s="9"/>
      <c r="G391" s="10"/>
    </row>
    <row r="392" spans="5:7">
      <c r="E392" s="9"/>
      <c r="F392" s="9"/>
      <c r="G392" s="10"/>
    </row>
    <row r="393" spans="5:7">
      <c r="E393" s="9"/>
      <c r="F393" s="9"/>
      <c r="G393" s="10"/>
    </row>
    <row r="394" spans="5:7">
      <c r="E394" s="9"/>
      <c r="F394" s="9"/>
      <c r="G394" s="10"/>
    </row>
    <row r="395" spans="5:7">
      <c r="E395" s="9"/>
      <c r="F395" s="9"/>
      <c r="G395" s="10"/>
    </row>
    <row r="396" spans="5:7">
      <c r="E396" s="9"/>
      <c r="F396" s="9"/>
      <c r="G396" s="10"/>
    </row>
    <row r="397" spans="5:7">
      <c r="E397" s="9"/>
      <c r="F397" s="9"/>
      <c r="G397" s="10"/>
    </row>
    <row r="398" spans="5:7">
      <c r="E398" s="9"/>
      <c r="F398" s="9"/>
      <c r="G398" s="10"/>
    </row>
    <row r="399" spans="5:7">
      <c r="E399" s="9"/>
      <c r="F399" s="9"/>
      <c r="G399" s="10"/>
    </row>
    <row r="400" spans="5:7">
      <c r="E400" s="9"/>
      <c r="F400" s="9"/>
      <c r="G400" s="10"/>
    </row>
    <row r="401" spans="5:7">
      <c r="E401" s="9"/>
      <c r="F401" s="9"/>
      <c r="G401" s="10"/>
    </row>
    <row r="402" spans="5:7">
      <c r="E402" s="9"/>
      <c r="F402" s="9"/>
      <c r="G402" s="10"/>
    </row>
    <row r="403" spans="5:7">
      <c r="E403" s="9"/>
      <c r="F403" s="9"/>
      <c r="G403" s="10"/>
    </row>
    <row r="404" spans="5:7">
      <c r="E404" s="9"/>
      <c r="F404" s="9"/>
      <c r="G404" s="10"/>
    </row>
    <row r="405" spans="5:7">
      <c r="E405" s="9"/>
      <c r="F405" s="9"/>
      <c r="G405" s="10"/>
    </row>
    <row r="406" spans="5:7">
      <c r="E406" s="9"/>
      <c r="F406" s="9"/>
      <c r="G406" s="10"/>
    </row>
    <row r="407" spans="5:7">
      <c r="E407" s="9"/>
      <c r="F407" s="9"/>
      <c r="G407" s="10"/>
    </row>
    <row r="408" spans="5:7">
      <c r="E408" s="9"/>
      <c r="F408" s="9"/>
      <c r="G408" s="10"/>
    </row>
    <row r="409" spans="5:7">
      <c r="E409" s="9"/>
      <c r="F409" s="9"/>
      <c r="G409" s="10"/>
    </row>
    <row r="410" spans="5:7">
      <c r="E410" s="9"/>
      <c r="F410" s="9"/>
      <c r="G410" s="10"/>
    </row>
    <row r="411" spans="5:7">
      <c r="E411" s="9"/>
      <c r="F411" s="9"/>
      <c r="G411" s="10"/>
    </row>
    <row r="412" spans="5:7">
      <c r="E412" s="9"/>
      <c r="F412" s="9"/>
      <c r="G412" s="10"/>
    </row>
    <row r="413" spans="5:7">
      <c r="E413" s="9"/>
      <c r="F413" s="9"/>
      <c r="G413" s="10"/>
    </row>
    <row r="414" spans="5:7">
      <c r="E414" s="9"/>
      <c r="F414" s="9"/>
      <c r="G414" s="10"/>
    </row>
    <row r="415" spans="5:7">
      <c r="E415" s="9"/>
      <c r="F415" s="9"/>
      <c r="G415" s="10"/>
    </row>
    <row r="416" spans="5:7">
      <c r="E416" s="9"/>
      <c r="F416" s="9"/>
      <c r="G416" s="10"/>
    </row>
    <row r="417" spans="5:7">
      <c r="E417" s="9"/>
      <c r="F417" s="9"/>
      <c r="G417" s="10"/>
    </row>
    <row r="418" spans="5:7">
      <c r="E418" s="9"/>
      <c r="F418" s="9"/>
      <c r="G418" s="10"/>
    </row>
    <row r="419" spans="5:7">
      <c r="E419" s="9"/>
      <c r="F419" s="9"/>
      <c r="G419" s="10"/>
    </row>
    <row r="420" spans="5:7">
      <c r="E420" s="9"/>
      <c r="F420" s="9"/>
      <c r="G420" s="10"/>
    </row>
    <row r="421" spans="5:7">
      <c r="E421" s="9"/>
      <c r="F421" s="9"/>
      <c r="G421" s="10"/>
    </row>
    <row r="422" spans="5:7">
      <c r="E422" s="9"/>
      <c r="F422" s="9"/>
      <c r="G422" s="10"/>
    </row>
    <row r="423" spans="5:7">
      <c r="E423" s="9"/>
      <c r="F423" s="9"/>
      <c r="G423" s="10"/>
    </row>
    <row r="424" spans="5:7">
      <c r="E424" s="9"/>
      <c r="F424" s="9"/>
      <c r="G424" s="10"/>
    </row>
    <row r="425" spans="5:7">
      <c r="E425" s="9"/>
      <c r="F425" s="9"/>
      <c r="G425" s="10"/>
    </row>
    <row r="426" spans="5:7">
      <c r="E426" s="9"/>
      <c r="F426" s="9"/>
      <c r="G426" s="10"/>
    </row>
    <row r="427" spans="5:7">
      <c r="E427" s="9"/>
      <c r="F427" s="9"/>
      <c r="G427" s="10"/>
    </row>
    <row r="428" spans="5:7">
      <c r="E428" s="9"/>
      <c r="F428" s="9"/>
      <c r="G428" s="10"/>
    </row>
    <row r="429" spans="5:7">
      <c r="E429" s="9"/>
      <c r="F429" s="9"/>
      <c r="G429" s="10"/>
    </row>
    <row r="430" spans="5:7">
      <c r="E430" s="9"/>
      <c r="F430" s="9"/>
      <c r="G430" s="10"/>
    </row>
    <row r="431" spans="5:7">
      <c r="E431" s="9"/>
      <c r="F431" s="9"/>
      <c r="G431" s="10"/>
    </row>
    <row r="432" spans="5:7">
      <c r="E432" s="9"/>
      <c r="F432" s="9"/>
      <c r="G432" s="10"/>
    </row>
    <row r="433" spans="5:7">
      <c r="E433" s="9"/>
      <c r="F433" s="9"/>
      <c r="G433" s="10"/>
    </row>
    <row r="434" spans="5:7">
      <c r="E434" s="9"/>
      <c r="F434" s="9"/>
      <c r="G434" s="10"/>
    </row>
    <row r="435" spans="5:7">
      <c r="E435" s="9"/>
      <c r="F435" s="9"/>
      <c r="G435" s="10"/>
    </row>
    <row r="436" spans="5:7">
      <c r="E436" s="9"/>
      <c r="F436" s="9"/>
      <c r="G436" s="10"/>
    </row>
    <row r="437" spans="5:7">
      <c r="E437" s="9"/>
      <c r="F437" s="9"/>
      <c r="G437" s="10"/>
    </row>
    <row r="438" spans="5:7">
      <c r="E438" s="9"/>
      <c r="F438" s="9"/>
      <c r="G438" s="10"/>
    </row>
    <row r="439" spans="5:7">
      <c r="E439" s="9"/>
      <c r="F439" s="9"/>
      <c r="G439" s="10"/>
    </row>
    <row r="440" spans="5:7">
      <c r="E440" s="9"/>
      <c r="F440" s="9"/>
      <c r="G440" s="10"/>
    </row>
    <row r="441" spans="5:7">
      <c r="E441" s="9"/>
      <c r="F441" s="9"/>
      <c r="G441" s="10"/>
    </row>
    <row r="442" spans="5:7">
      <c r="E442" s="9"/>
      <c r="F442" s="9"/>
      <c r="G442" s="10"/>
    </row>
    <row r="443" spans="5:7">
      <c r="E443" s="9"/>
      <c r="F443" s="9"/>
      <c r="G443" s="10"/>
    </row>
    <row r="444" spans="5:7">
      <c r="E444" s="9"/>
      <c r="F444" s="9"/>
      <c r="G444" s="10"/>
    </row>
    <row r="445" spans="5:7">
      <c r="E445" s="9"/>
      <c r="F445" s="9"/>
      <c r="G445" s="10"/>
    </row>
    <row r="446" spans="5:7">
      <c r="E446" s="9"/>
      <c r="F446" s="9"/>
      <c r="G446" s="10"/>
    </row>
    <row r="447" spans="5:7">
      <c r="E447" s="9"/>
      <c r="F447" s="9"/>
      <c r="G447" s="10"/>
    </row>
    <row r="448" spans="5:7">
      <c r="E448" s="9"/>
      <c r="F448" s="9"/>
      <c r="G448" s="10"/>
    </row>
    <row r="449" spans="5:7">
      <c r="E449" s="9"/>
      <c r="F449" s="9"/>
      <c r="G449" s="10"/>
    </row>
    <row r="450" spans="5:7">
      <c r="E450" s="9"/>
      <c r="F450" s="9"/>
      <c r="G450" s="10"/>
    </row>
    <row r="451" spans="5:7">
      <c r="E451" s="9"/>
      <c r="F451" s="9"/>
      <c r="G451" s="10"/>
    </row>
    <row r="452" spans="5:7">
      <c r="E452" s="9"/>
      <c r="F452" s="9"/>
      <c r="G452" s="10"/>
    </row>
    <row r="453" spans="5:7">
      <c r="E453" s="9"/>
      <c r="F453" s="9"/>
      <c r="G453" s="10"/>
    </row>
    <row r="454" spans="5:7">
      <c r="E454" s="9"/>
      <c r="F454" s="9"/>
      <c r="G454" s="10"/>
    </row>
    <row r="455" spans="5:7">
      <c r="E455" s="9"/>
      <c r="F455" s="9"/>
      <c r="G455" s="10"/>
    </row>
    <row r="456" spans="5:7">
      <c r="E456" s="9"/>
      <c r="F456" s="9"/>
      <c r="G456" s="10"/>
    </row>
    <row r="457" spans="5:7">
      <c r="E457" s="9"/>
      <c r="F457" s="9"/>
      <c r="G457" s="10"/>
    </row>
    <row r="458" spans="5:7">
      <c r="E458" s="9"/>
      <c r="F458" s="9"/>
      <c r="G458" s="10"/>
    </row>
    <row r="459" spans="5:7">
      <c r="E459" s="9"/>
      <c r="F459" s="9"/>
      <c r="G459" s="10"/>
    </row>
    <row r="460" spans="5:7">
      <c r="E460" s="9"/>
      <c r="F460" s="9"/>
      <c r="G460" s="10"/>
    </row>
    <row r="461" spans="5:7">
      <c r="E461" s="9"/>
      <c r="F461" s="9"/>
      <c r="G461" s="10"/>
    </row>
    <row r="462" spans="5:7">
      <c r="E462" s="9"/>
      <c r="F462" s="9"/>
      <c r="G462" s="10"/>
    </row>
    <row r="463" spans="5:7">
      <c r="E463" s="9"/>
      <c r="F463" s="9"/>
      <c r="G463" s="10"/>
    </row>
    <row r="464" spans="5:7">
      <c r="E464" s="9"/>
      <c r="F464" s="9"/>
      <c r="G464" s="10"/>
    </row>
    <row r="465" spans="5:7">
      <c r="E465" s="9"/>
      <c r="F465" s="9"/>
      <c r="G465" s="10"/>
    </row>
    <row r="466" spans="5:7">
      <c r="E466" s="9"/>
      <c r="F466" s="9"/>
      <c r="G466" s="10"/>
    </row>
    <row r="467" spans="5:7">
      <c r="E467" s="9"/>
      <c r="F467" s="9"/>
      <c r="G467" s="10"/>
    </row>
    <row r="468" spans="5:7">
      <c r="E468" s="9"/>
      <c r="F468" s="9"/>
      <c r="G468" s="10"/>
    </row>
    <row r="469" spans="5:7">
      <c r="E469" s="9"/>
      <c r="F469" s="9"/>
      <c r="G469" s="10"/>
    </row>
    <row r="470" spans="5:7">
      <c r="E470" s="9"/>
      <c r="F470" s="9"/>
      <c r="G470" s="10"/>
    </row>
    <row r="471" spans="5:7">
      <c r="E471" s="9"/>
      <c r="F471" s="9"/>
      <c r="G471" s="10"/>
    </row>
    <row r="472" spans="5:7">
      <c r="E472" s="9"/>
      <c r="F472" s="9"/>
      <c r="G472" s="10"/>
    </row>
    <row r="473" spans="5:7">
      <c r="E473" s="9"/>
      <c r="F473" s="9"/>
      <c r="G473" s="10"/>
    </row>
    <row r="474" spans="5:7">
      <c r="E474" s="9"/>
      <c r="F474" s="9"/>
      <c r="G474" s="10"/>
    </row>
    <row r="475" spans="5:7">
      <c r="E475" s="9"/>
      <c r="F475" s="9"/>
      <c r="G475" s="10"/>
    </row>
    <row r="476" spans="5:7">
      <c r="E476" s="9"/>
      <c r="F476" s="9"/>
      <c r="G476" s="10"/>
    </row>
    <row r="477" spans="5:7">
      <c r="E477" s="9"/>
      <c r="F477" s="9"/>
      <c r="G477" s="10"/>
    </row>
    <row r="478" spans="5:7">
      <c r="E478" s="9"/>
      <c r="F478" s="9"/>
      <c r="G478" s="10"/>
    </row>
    <row r="479" spans="5:7">
      <c r="E479" s="9"/>
      <c r="F479" s="9"/>
      <c r="G479" s="10"/>
    </row>
    <row r="480" spans="5:7">
      <c r="E480" s="9"/>
      <c r="F480" s="9"/>
      <c r="G480" s="10"/>
    </row>
    <row r="481" spans="5:7">
      <c r="E481" s="9"/>
      <c r="F481" s="9"/>
      <c r="G481" s="10"/>
    </row>
    <row r="482" spans="5:7">
      <c r="E482" s="9"/>
      <c r="F482" s="9"/>
      <c r="G482" s="10"/>
    </row>
    <row r="483" spans="5:7">
      <c r="E483" s="9"/>
      <c r="F483" s="9"/>
      <c r="G483" s="10"/>
    </row>
    <row r="484" spans="5:7">
      <c r="E484" s="9"/>
      <c r="F484" s="9"/>
      <c r="G484" s="10"/>
    </row>
    <row r="485" spans="5:7">
      <c r="E485" s="9"/>
      <c r="F485" s="9"/>
      <c r="G485" s="10"/>
    </row>
    <row r="486" spans="5:7">
      <c r="E486" s="9"/>
      <c r="F486" s="9"/>
      <c r="G486" s="10"/>
    </row>
    <row r="487" spans="5:7">
      <c r="E487" s="9"/>
      <c r="F487" s="9"/>
      <c r="G487" s="10"/>
    </row>
    <row r="488" spans="5:7">
      <c r="E488" s="9"/>
      <c r="F488" s="9"/>
      <c r="G488" s="10"/>
    </row>
    <row r="489" spans="5:7">
      <c r="E489" s="9"/>
      <c r="F489" s="9"/>
      <c r="G489" s="10"/>
    </row>
    <row r="490" spans="5:7">
      <c r="E490" s="9"/>
      <c r="F490" s="9"/>
      <c r="G490" s="10"/>
    </row>
    <row r="491" spans="5:7">
      <c r="E491" s="9"/>
      <c r="F491" s="9"/>
      <c r="G491" s="10"/>
    </row>
    <row r="492" spans="5:7">
      <c r="E492" s="9"/>
      <c r="F492" s="9"/>
      <c r="G492" s="10"/>
    </row>
    <row r="493" spans="5:7">
      <c r="E493" s="9"/>
      <c r="F493" s="9"/>
      <c r="G493" s="10"/>
    </row>
    <row r="494" spans="5:7">
      <c r="E494" s="9"/>
      <c r="F494" s="9"/>
      <c r="G494" s="10"/>
    </row>
    <row r="495" spans="5:7">
      <c r="E495" s="9"/>
      <c r="F495" s="9"/>
      <c r="G495" s="10"/>
    </row>
    <row r="496" spans="5:7">
      <c r="E496" s="9"/>
      <c r="F496" s="9"/>
      <c r="G496" s="10"/>
    </row>
    <row r="497" spans="5:7">
      <c r="E497" s="9"/>
      <c r="F497" s="9"/>
      <c r="G497" s="10"/>
    </row>
    <row r="498" spans="5:7">
      <c r="E498" s="9"/>
      <c r="F498" s="9"/>
      <c r="G498" s="10"/>
    </row>
    <row r="499" spans="5:7">
      <c r="E499" s="9"/>
      <c r="F499" s="9"/>
      <c r="G499" s="10"/>
    </row>
    <row r="500" spans="5:7">
      <c r="E500" s="9"/>
      <c r="F500" s="9"/>
      <c r="G500" s="10"/>
    </row>
    <row r="501" spans="5:7">
      <c r="E501" s="9"/>
      <c r="F501" s="9"/>
      <c r="G501" s="10"/>
    </row>
    <row r="502" spans="5:7">
      <c r="E502" s="9"/>
      <c r="F502" s="9"/>
      <c r="G502" s="10"/>
    </row>
    <row r="503" spans="5:7">
      <c r="E503" s="9"/>
      <c r="F503" s="9"/>
      <c r="G503" s="10"/>
    </row>
    <row r="504" spans="5:7">
      <c r="E504" s="9"/>
      <c r="F504" s="9"/>
      <c r="G504" s="10"/>
    </row>
    <row r="505" spans="5:7">
      <c r="E505" s="9"/>
      <c r="F505" s="9"/>
      <c r="G505" s="10"/>
    </row>
    <row r="506" spans="5:7">
      <c r="E506" s="9"/>
      <c r="F506" s="9"/>
      <c r="G506" s="10"/>
    </row>
    <row r="507" spans="5:7">
      <c r="E507" s="9"/>
      <c r="F507" s="9"/>
      <c r="G507" s="10"/>
    </row>
    <row r="508" spans="5:7">
      <c r="E508" s="9"/>
      <c r="F508" s="9"/>
      <c r="G508" s="10"/>
    </row>
    <row r="509" spans="5:7">
      <c r="E509" s="9"/>
      <c r="F509" s="9"/>
      <c r="G509" s="10"/>
    </row>
    <row r="510" spans="5:7">
      <c r="E510" s="9"/>
      <c r="F510" s="9"/>
      <c r="G510" s="10"/>
    </row>
    <row r="511" spans="5:7">
      <c r="E511" s="9"/>
      <c r="F511" s="9"/>
      <c r="G511" s="10"/>
    </row>
    <row r="512" spans="5:7">
      <c r="E512" s="9"/>
      <c r="F512" s="9"/>
      <c r="G512" s="10"/>
    </row>
    <row r="513" spans="5:7">
      <c r="E513" s="9"/>
      <c r="F513" s="9"/>
      <c r="G513" s="10"/>
    </row>
    <row r="514" spans="5:7">
      <c r="E514" s="9"/>
      <c r="F514" s="9"/>
      <c r="G514" s="10"/>
    </row>
    <row r="515" spans="5:7">
      <c r="E515" s="9"/>
      <c r="F515" s="9"/>
      <c r="G515" s="10"/>
    </row>
    <row r="516" spans="5:7">
      <c r="E516" s="9"/>
      <c r="F516" s="9"/>
      <c r="G516" s="10"/>
    </row>
    <row r="517" spans="5:7">
      <c r="E517" s="9"/>
      <c r="F517" s="9"/>
      <c r="G517" s="10"/>
    </row>
    <row r="518" spans="5:7">
      <c r="E518" s="9"/>
      <c r="F518" s="9"/>
      <c r="G518" s="10"/>
    </row>
    <row r="519" spans="5:7">
      <c r="E519" s="9"/>
      <c r="F519" s="9"/>
      <c r="G519" s="10"/>
    </row>
    <row r="520" spans="5:7">
      <c r="E520" s="9"/>
      <c r="F520" s="9"/>
      <c r="G520" s="10"/>
    </row>
    <row r="521" spans="5:7">
      <c r="E521" s="9"/>
      <c r="F521" s="9"/>
      <c r="G521" s="10"/>
    </row>
    <row r="522" spans="5:7">
      <c r="E522" s="9"/>
      <c r="F522" s="9"/>
      <c r="G522" s="10"/>
    </row>
    <row r="523" spans="5:7">
      <c r="E523" s="9"/>
      <c r="F523" s="9"/>
      <c r="G523" s="10"/>
    </row>
    <row r="524" spans="5:7">
      <c r="E524" s="9"/>
      <c r="F524" s="9"/>
      <c r="G524" s="10"/>
    </row>
    <row r="525" spans="5:7">
      <c r="E525" s="9"/>
      <c r="F525" s="9"/>
      <c r="G525" s="10"/>
    </row>
    <row r="526" spans="5:7">
      <c r="E526" s="9"/>
      <c r="F526" s="9"/>
      <c r="G526" s="10"/>
    </row>
    <row r="527" spans="5:7">
      <c r="E527" s="9"/>
      <c r="F527" s="9"/>
      <c r="G527" s="10"/>
    </row>
    <row r="528" spans="5:7">
      <c r="E528" s="9"/>
      <c r="F528" s="9"/>
      <c r="G528" s="10"/>
    </row>
    <row r="529" spans="5:7">
      <c r="E529" s="9"/>
      <c r="F529" s="9"/>
      <c r="G529" s="10"/>
    </row>
    <row r="530" spans="5:7">
      <c r="E530" s="9"/>
      <c r="F530" s="9"/>
      <c r="G530" s="10"/>
    </row>
    <row r="531" spans="5:7">
      <c r="E531" s="9"/>
      <c r="F531" s="9"/>
      <c r="G531" s="10"/>
    </row>
    <row r="532" spans="5:7">
      <c r="E532" s="9"/>
      <c r="F532" s="9"/>
      <c r="G532" s="10"/>
    </row>
    <row r="533" spans="5:7">
      <c r="E533" s="9"/>
      <c r="F533" s="9"/>
      <c r="G533" s="10"/>
    </row>
    <row r="534" spans="5:7">
      <c r="E534" s="9"/>
      <c r="F534" s="9"/>
      <c r="G534" s="10"/>
    </row>
    <row r="535" spans="5:7">
      <c r="E535" s="9"/>
      <c r="F535" s="9"/>
      <c r="G535" s="10"/>
    </row>
    <row r="536" spans="5:7">
      <c r="E536" s="9"/>
      <c r="F536" s="9"/>
      <c r="G536" s="10"/>
    </row>
    <row r="537" spans="5:7">
      <c r="E537" s="9"/>
      <c r="F537" s="9"/>
      <c r="G537" s="10"/>
    </row>
    <row r="538" spans="5:7">
      <c r="E538" s="9"/>
      <c r="F538" s="9"/>
      <c r="G538" s="10"/>
    </row>
    <row r="539" spans="5:7">
      <c r="E539" s="9"/>
      <c r="F539" s="9"/>
      <c r="G539" s="10"/>
    </row>
    <row r="540" spans="5:7">
      <c r="E540" s="9"/>
      <c r="F540" s="9"/>
      <c r="G540" s="10"/>
    </row>
    <row r="541" spans="5:7">
      <c r="E541" s="9"/>
      <c r="F541" s="9"/>
      <c r="G541" s="10"/>
    </row>
    <row r="542" spans="5:7">
      <c r="E542" s="9"/>
      <c r="F542" s="9"/>
      <c r="G542" s="10"/>
    </row>
    <row r="543" spans="5:7">
      <c r="E543" s="9"/>
      <c r="F543" s="9"/>
      <c r="G543" s="10"/>
    </row>
    <row r="544" spans="5:7">
      <c r="E544" s="9"/>
      <c r="F544" s="9"/>
      <c r="G544" s="10"/>
    </row>
    <row r="545" spans="5:7">
      <c r="E545" s="9"/>
      <c r="F545" s="9"/>
      <c r="G545" s="10"/>
    </row>
    <row r="546" spans="5:7">
      <c r="E546" s="9"/>
      <c r="F546" s="9"/>
      <c r="G546" s="10"/>
    </row>
    <row r="547" spans="5:7">
      <c r="E547" s="9"/>
      <c r="F547" s="9"/>
      <c r="G547" s="10"/>
    </row>
    <row r="548" spans="5:7">
      <c r="E548" s="9"/>
      <c r="F548" s="9"/>
      <c r="G548" s="10"/>
    </row>
    <row r="549" spans="5:7">
      <c r="E549" s="9"/>
      <c r="F549" s="9"/>
      <c r="G549" s="10"/>
    </row>
    <row r="550" spans="5:7">
      <c r="E550" s="9"/>
      <c r="F550" s="9"/>
      <c r="G550" s="10"/>
    </row>
    <row r="551" spans="5:7">
      <c r="E551" s="9"/>
      <c r="F551" s="9"/>
      <c r="G551" s="10"/>
    </row>
    <row r="552" spans="5:7">
      <c r="E552" s="9"/>
      <c r="F552" s="9"/>
      <c r="G552" s="10"/>
    </row>
    <row r="553" spans="5:7">
      <c r="E553" s="9"/>
      <c r="F553" s="9"/>
      <c r="G553" s="10"/>
    </row>
    <row r="554" spans="5:7">
      <c r="E554" s="9"/>
      <c r="F554" s="9"/>
      <c r="G554" s="10"/>
    </row>
    <row r="555" spans="5:7">
      <c r="E555" s="9"/>
      <c r="F555" s="9"/>
      <c r="G555" s="10"/>
    </row>
    <row r="556" spans="5:7">
      <c r="E556" s="9"/>
      <c r="F556" s="9"/>
      <c r="G556" s="10"/>
    </row>
    <row r="557" spans="5:7">
      <c r="E557" s="9"/>
      <c r="F557" s="9"/>
      <c r="G557" s="10"/>
    </row>
    <row r="558" spans="5:7">
      <c r="E558" s="9"/>
      <c r="F558" s="9"/>
      <c r="G558" s="10"/>
    </row>
    <row r="559" spans="5:7">
      <c r="E559" s="9"/>
      <c r="F559" s="9"/>
      <c r="G559" s="10"/>
    </row>
    <row r="560" spans="5:7">
      <c r="E560" s="9"/>
      <c r="F560" s="9"/>
      <c r="G560" s="10"/>
    </row>
    <row r="561" spans="5:7">
      <c r="E561" s="9"/>
      <c r="F561" s="9"/>
      <c r="G561" s="10"/>
    </row>
    <row r="562" spans="5:7">
      <c r="E562" s="9"/>
      <c r="F562" s="9"/>
      <c r="G562" s="10"/>
    </row>
    <row r="563" spans="5:7">
      <c r="E563" s="9"/>
      <c r="F563" s="9"/>
      <c r="G563" s="10"/>
    </row>
    <row r="564" spans="5:7">
      <c r="E564" s="9"/>
      <c r="F564" s="9"/>
      <c r="G564" s="10"/>
    </row>
    <row r="565" spans="5:7">
      <c r="E565" s="9"/>
      <c r="F565" s="9"/>
      <c r="G565" s="10"/>
    </row>
    <row r="566" spans="5:7">
      <c r="E566" s="9"/>
      <c r="F566" s="9"/>
      <c r="G566" s="10"/>
    </row>
    <row r="567" spans="5:7">
      <c r="E567" s="9"/>
      <c r="F567" s="9"/>
      <c r="G567" s="10"/>
    </row>
    <row r="568" spans="5:7">
      <c r="E568" s="9"/>
      <c r="F568" s="9"/>
      <c r="G568" s="10"/>
    </row>
    <row r="569" spans="5:7">
      <c r="E569" s="9"/>
      <c r="F569" s="9"/>
      <c r="G569" s="10"/>
    </row>
    <row r="570" spans="5:7">
      <c r="E570" s="9"/>
      <c r="F570" s="9"/>
      <c r="G570" s="10"/>
    </row>
    <row r="571" spans="5:7">
      <c r="E571" s="9"/>
      <c r="F571" s="9"/>
      <c r="G571" s="10"/>
    </row>
    <row r="572" spans="5:7">
      <c r="E572" s="9"/>
      <c r="F572" s="9"/>
      <c r="G572" s="10"/>
    </row>
    <row r="573" spans="5:7">
      <c r="E573" s="9"/>
      <c r="F573" s="9"/>
      <c r="G573" s="10"/>
    </row>
    <row r="574" spans="5:7">
      <c r="E574" s="9"/>
      <c r="F574" s="9"/>
      <c r="G574" s="10"/>
    </row>
    <row r="575" spans="5:7">
      <c r="E575" s="9"/>
      <c r="F575" s="9"/>
      <c r="G575" s="10"/>
    </row>
    <row r="576" spans="5:7">
      <c r="E576" s="9"/>
      <c r="F576" s="9"/>
      <c r="G576" s="10"/>
    </row>
    <row r="577" spans="5:7">
      <c r="E577" s="9"/>
      <c r="F577" s="9"/>
      <c r="G577" s="10"/>
    </row>
    <row r="578" spans="5:7">
      <c r="E578" s="9"/>
      <c r="F578" s="9"/>
      <c r="G578" s="10"/>
    </row>
    <row r="579" spans="5:7">
      <c r="E579" s="9"/>
      <c r="F579" s="9"/>
      <c r="G579" s="10"/>
    </row>
    <row r="580" spans="5:7">
      <c r="E580" s="9"/>
      <c r="F580" s="9"/>
      <c r="G580" s="10"/>
    </row>
    <row r="581" spans="5:7">
      <c r="E581" s="9"/>
      <c r="F581" s="9"/>
      <c r="G581" s="10"/>
    </row>
    <row r="582" spans="5:7">
      <c r="E582" s="9"/>
      <c r="F582" s="9"/>
      <c r="G582" s="10"/>
    </row>
    <row r="583" spans="5:7">
      <c r="E583" s="9"/>
      <c r="F583" s="9"/>
      <c r="G583" s="10"/>
    </row>
    <row r="584" spans="5:7">
      <c r="E584" s="9"/>
      <c r="F584" s="9"/>
      <c r="G584" s="10"/>
    </row>
    <row r="585" spans="5:7">
      <c r="E585" s="9"/>
      <c r="F585" s="9"/>
      <c r="G585" s="10"/>
    </row>
    <row r="586" spans="5:7">
      <c r="E586" s="9"/>
      <c r="F586" s="9"/>
      <c r="G586" s="10"/>
    </row>
    <row r="587" spans="5:7">
      <c r="E587" s="9"/>
      <c r="F587" s="9"/>
      <c r="G587" s="10"/>
    </row>
    <row r="588" spans="5:7">
      <c r="E588" s="9"/>
      <c r="F588" s="9"/>
      <c r="G588" s="10"/>
    </row>
    <row r="589" spans="5:7">
      <c r="E589" s="9"/>
      <c r="F589" s="9"/>
      <c r="G589" s="10"/>
    </row>
    <row r="590" spans="5:7">
      <c r="E590" s="9"/>
      <c r="F590" s="9"/>
      <c r="G590" s="10"/>
    </row>
    <row r="591" spans="5:7">
      <c r="E591" s="9"/>
      <c r="F591" s="9"/>
      <c r="G591" s="10"/>
    </row>
    <row r="592" spans="5:7">
      <c r="E592" s="9"/>
      <c r="F592" s="9"/>
      <c r="G592" s="10"/>
    </row>
    <row r="593" spans="5:7">
      <c r="E593" s="9"/>
      <c r="F593" s="9"/>
      <c r="G593" s="10"/>
    </row>
    <row r="594" spans="5:7">
      <c r="E594" s="9"/>
      <c r="F594" s="9"/>
      <c r="G594" s="10"/>
    </row>
    <row r="595" spans="5:7">
      <c r="E595" s="9"/>
      <c r="F595" s="9"/>
      <c r="G595" s="10"/>
    </row>
    <row r="596" spans="5:7">
      <c r="E596" s="9"/>
      <c r="F596" s="9"/>
      <c r="G596" s="10"/>
    </row>
    <row r="597" spans="5:7">
      <c r="E597" s="9"/>
      <c r="F597" s="9"/>
      <c r="G597" s="10"/>
    </row>
    <row r="598" spans="5:7">
      <c r="E598" s="9"/>
      <c r="F598" s="9"/>
      <c r="G598" s="10"/>
    </row>
    <row r="599" spans="5:7">
      <c r="E599" s="9"/>
      <c r="F599" s="9"/>
      <c r="G599" s="10"/>
    </row>
    <row r="600" spans="5:7">
      <c r="E600" s="9"/>
      <c r="F600" s="9"/>
      <c r="G600" s="10"/>
    </row>
    <row r="601" spans="5:7">
      <c r="E601" s="9"/>
      <c r="F601" s="9"/>
      <c r="G601" s="10"/>
    </row>
    <row r="602" spans="5:7">
      <c r="E602" s="9"/>
      <c r="F602" s="9"/>
      <c r="G602" s="10"/>
    </row>
    <row r="603" spans="5:7">
      <c r="E603" s="9"/>
      <c r="F603" s="9"/>
      <c r="G603" s="10"/>
    </row>
    <row r="604" spans="5:7">
      <c r="E604" s="9"/>
      <c r="F604" s="9"/>
      <c r="G604" s="10"/>
    </row>
    <row r="605" spans="5:7">
      <c r="E605" s="9"/>
      <c r="F605" s="9"/>
      <c r="G605" s="10"/>
    </row>
    <row r="606" spans="5:7">
      <c r="E606" s="9"/>
      <c r="F606" s="9"/>
      <c r="G606" s="10"/>
    </row>
    <row r="607" spans="5:7">
      <c r="E607" s="9"/>
      <c r="F607" s="9"/>
      <c r="G607" s="10"/>
    </row>
    <row r="608" spans="5:7">
      <c r="E608" s="9"/>
      <c r="F608" s="9"/>
      <c r="G608" s="10"/>
    </row>
    <row r="609" spans="5:7">
      <c r="E609" s="9"/>
      <c r="F609" s="9"/>
      <c r="G609" s="10"/>
    </row>
    <row r="610" spans="5:7">
      <c r="E610" s="9"/>
      <c r="F610" s="9"/>
      <c r="G610" s="10"/>
    </row>
    <row r="611" spans="5:7">
      <c r="E611" s="9"/>
      <c r="F611" s="9"/>
      <c r="G611" s="10"/>
    </row>
    <row r="612" spans="5:7">
      <c r="E612" s="9"/>
      <c r="F612" s="9"/>
      <c r="G612" s="10"/>
    </row>
    <row r="613" spans="5:7">
      <c r="E613" s="9"/>
      <c r="F613" s="9"/>
      <c r="G613" s="10"/>
    </row>
    <row r="614" spans="5:7">
      <c r="E614" s="9"/>
      <c r="F614" s="9"/>
      <c r="G614" s="10"/>
    </row>
    <row r="615" spans="5:7">
      <c r="E615" s="9"/>
      <c r="F615" s="9"/>
      <c r="G615" s="10"/>
    </row>
    <row r="616" spans="5:7">
      <c r="E616" s="9"/>
      <c r="F616" s="9"/>
      <c r="G616" s="10"/>
    </row>
    <row r="617" spans="5:7">
      <c r="E617" s="9"/>
      <c r="F617" s="9"/>
      <c r="G617" s="10"/>
    </row>
    <row r="618" spans="5:7">
      <c r="E618" s="9"/>
      <c r="F618" s="9"/>
      <c r="G618" s="10"/>
    </row>
    <row r="619" spans="5:7">
      <c r="E619" s="9"/>
      <c r="F619" s="9"/>
      <c r="G619" s="10"/>
    </row>
    <row r="620" spans="5:7">
      <c r="E620" s="9"/>
      <c r="F620" s="9"/>
      <c r="G620" s="10"/>
    </row>
    <row r="621" spans="5:7">
      <c r="E621" s="9"/>
      <c r="F621" s="9"/>
      <c r="G621" s="10"/>
    </row>
    <row r="622" spans="5:7">
      <c r="E622" s="9"/>
      <c r="F622" s="9"/>
      <c r="G622" s="10"/>
    </row>
    <row r="623" spans="5:7">
      <c r="E623" s="9"/>
      <c r="F623" s="9"/>
      <c r="G623" s="10"/>
    </row>
    <row r="624" spans="5:7">
      <c r="E624" s="9"/>
      <c r="F624" s="9"/>
      <c r="G624" s="10"/>
    </row>
    <row r="625" spans="5:7">
      <c r="E625" s="9"/>
      <c r="F625" s="9"/>
      <c r="G625" s="10"/>
    </row>
    <row r="626" spans="5:7">
      <c r="E626" s="9"/>
      <c r="F626" s="9"/>
      <c r="G626" s="10"/>
    </row>
    <row r="627" spans="5:7">
      <c r="E627" s="9"/>
      <c r="F627" s="9"/>
      <c r="G627" s="10"/>
    </row>
    <row r="628" spans="5:7">
      <c r="E628" s="9"/>
      <c r="F628" s="9"/>
      <c r="G628" s="10"/>
    </row>
    <row r="629" spans="5:7">
      <c r="E629" s="9"/>
      <c r="F629" s="9"/>
      <c r="G629" s="10"/>
    </row>
    <row r="630" spans="5:7">
      <c r="E630" s="9"/>
      <c r="F630" s="9"/>
      <c r="G630" s="10"/>
    </row>
    <row r="631" spans="5:7">
      <c r="E631" s="9"/>
      <c r="F631" s="9"/>
      <c r="G631" s="10"/>
    </row>
    <row r="632" spans="5:7">
      <c r="E632" s="9"/>
      <c r="F632" s="9"/>
      <c r="G632" s="10"/>
    </row>
    <row r="633" spans="5:7">
      <c r="E633" s="9"/>
      <c r="F633" s="9"/>
      <c r="G633" s="10"/>
    </row>
    <row r="634" spans="5:7">
      <c r="E634" s="9"/>
      <c r="F634" s="9"/>
      <c r="G634" s="10"/>
    </row>
    <row r="635" spans="5:7">
      <c r="E635" s="9"/>
      <c r="F635" s="9"/>
      <c r="G635" s="10"/>
    </row>
    <row r="636" spans="5:7">
      <c r="E636" s="9"/>
      <c r="F636" s="9"/>
      <c r="G636" s="10"/>
    </row>
    <row r="637" spans="5:7">
      <c r="E637" s="9"/>
      <c r="F637" s="9"/>
      <c r="G637" s="10"/>
    </row>
    <row r="638" spans="5:7">
      <c r="E638" s="9"/>
      <c r="F638" s="9"/>
      <c r="G638" s="10"/>
    </row>
    <row r="639" spans="5:7">
      <c r="E639" s="9"/>
      <c r="F639" s="9"/>
      <c r="G639" s="10"/>
    </row>
    <row r="640" spans="5:7">
      <c r="E640" s="9"/>
      <c r="F640" s="9"/>
      <c r="G640" s="10"/>
    </row>
    <row r="641" spans="5:7">
      <c r="E641" s="9"/>
      <c r="F641" s="9"/>
      <c r="G641" s="10"/>
    </row>
    <row r="642" spans="5:7">
      <c r="E642" s="9"/>
      <c r="F642" s="9"/>
      <c r="G642" s="10"/>
    </row>
    <row r="643" spans="5:7">
      <c r="E643" s="9"/>
      <c r="F643" s="9"/>
      <c r="G643" s="10"/>
    </row>
    <row r="644" spans="5:7">
      <c r="E644" s="9"/>
      <c r="F644" s="9"/>
      <c r="G644" s="10"/>
    </row>
    <row r="645" spans="5:7">
      <c r="E645" s="9"/>
      <c r="F645" s="9"/>
      <c r="G645" s="10"/>
    </row>
    <row r="646" spans="5:7">
      <c r="E646" s="9"/>
      <c r="F646" s="9"/>
      <c r="G646" s="10"/>
    </row>
    <row r="647" spans="5:7">
      <c r="E647" s="9"/>
      <c r="F647" s="9"/>
      <c r="G647" s="10"/>
    </row>
    <row r="648" spans="5:7">
      <c r="E648" s="9"/>
      <c r="F648" s="9"/>
      <c r="G648" s="10"/>
    </row>
    <row r="649" spans="5:7">
      <c r="E649" s="9"/>
      <c r="F649" s="9"/>
      <c r="G649" s="10"/>
    </row>
    <row r="650" spans="5:7">
      <c r="E650" s="9"/>
      <c r="F650" s="9"/>
      <c r="G650" s="10"/>
    </row>
    <row r="651" spans="5:7">
      <c r="E651" s="9"/>
      <c r="F651" s="9"/>
      <c r="G651" s="10"/>
    </row>
    <row r="652" spans="5:7">
      <c r="E652" s="9"/>
      <c r="F652" s="9"/>
      <c r="G652" s="10"/>
    </row>
    <row r="653" spans="5:7">
      <c r="E653" s="9"/>
      <c r="F653" s="9"/>
      <c r="G653" s="10"/>
    </row>
    <row r="654" spans="5:7">
      <c r="E654" s="9"/>
      <c r="F654" s="9"/>
      <c r="G654" s="10"/>
    </row>
    <row r="655" spans="5:7">
      <c r="E655" s="9"/>
      <c r="F655" s="9"/>
      <c r="G655" s="10"/>
    </row>
    <row r="656" spans="5:7">
      <c r="E656" s="9"/>
      <c r="F656" s="9"/>
      <c r="G656" s="10"/>
    </row>
    <row r="657" spans="5:7">
      <c r="E657" s="9"/>
      <c r="F657" s="9"/>
      <c r="G657" s="10"/>
    </row>
    <row r="658" spans="5:7">
      <c r="E658" s="9"/>
      <c r="F658" s="9"/>
      <c r="G658" s="10"/>
    </row>
    <row r="659" spans="5:7">
      <c r="E659" s="9"/>
      <c r="F659" s="9"/>
      <c r="G659" s="10"/>
    </row>
    <row r="660" spans="5:7">
      <c r="E660" s="9"/>
      <c r="F660" s="9"/>
      <c r="G660" s="10"/>
    </row>
    <row r="661" spans="5:7">
      <c r="E661" s="9"/>
      <c r="F661" s="9"/>
      <c r="G661" s="10"/>
    </row>
    <row r="662" spans="5:7">
      <c r="E662" s="9"/>
      <c r="F662" s="9"/>
      <c r="G662" s="10"/>
    </row>
    <row r="663" spans="5:7">
      <c r="E663" s="9"/>
      <c r="F663" s="9"/>
      <c r="G663" s="10"/>
    </row>
    <row r="664" spans="5:7">
      <c r="E664" s="9"/>
      <c r="F664" s="9"/>
      <c r="G664" s="10"/>
    </row>
    <row r="665" spans="5:7">
      <c r="E665" s="9"/>
      <c r="F665" s="9"/>
      <c r="G665" s="10"/>
    </row>
    <row r="666" spans="5:7">
      <c r="E666" s="9"/>
      <c r="F666" s="9"/>
      <c r="G666" s="10"/>
    </row>
    <row r="667" spans="5:7">
      <c r="E667" s="9"/>
      <c r="F667" s="9"/>
      <c r="G667" s="10"/>
    </row>
    <row r="668" spans="5:7">
      <c r="E668" s="9"/>
      <c r="F668" s="9"/>
      <c r="G668" s="10"/>
    </row>
    <row r="669" spans="5:7">
      <c r="E669" s="9"/>
      <c r="F669" s="9"/>
      <c r="G669" s="10"/>
    </row>
    <row r="670" spans="5:7">
      <c r="E670" s="9"/>
      <c r="F670" s="9"/>
      <c r="G670" s="10"/>
    </row>
    <row r="671" spans="5:7">
      <c r="E671" s="9"/>
      <c r="F671" s="9"/>
      <c r="G671" s="10"/>
    </row>
    <row r="672" spans="5:7">
      <c r="E672" s="9"/>
      <c r="F672" s="9"/>
      <c r="G672" s="10"/>
    </row>
    <row r="673" spans="5:7">
      <c r="E673" s="9"/>
      <c r="F673" s="9"/>
      <c r="G673" s="10"/>
    </row>
    <row r="674" spans="5:7">
      <c r="E674" s="9"/>
      <c r="F674" s="9"/>
      <c r="G674" s="10"/>
    </row>
    <row r="675" spans="5:7">
      <c r="E675" s="9"/>
      <c r="F675" s="9"/>
      <c r="G675" s="10"/>
    </row>
    <row r="676" spans="5:7">
      <c r="E676" s="9"/>
      <c r="F676" s="9"/>
      <c r="G676" s="10"/>
    </row>
    <row r="677" spans="5:7">
      <c r="E677" s="9"/>
      <c r="F677" s="9"/>
      <c r="G677" s="10"/>
    </row>
    <row r="678" spans="5:7">
      <c r="E678" s="9"/>
      <c r="F678" s="9"/>
      <c r="G678" s="10"/>
    </row>
    <row r="679" spans="5:7">
      <c r="E679" s="9"/>
      <c r="F679" s="9"/>
      <c r="G679" s="10"/>
    </row>
    <row r="680" spans="5:7">
      <c r="E680" s="9"/>
      <c r="F680" s="9"/>
      <c r="G680" s="10"/>
    </row>
    <row r="681" spans="5:7">
      <c r="E681" s="9"/>
      <c r="F681" s="9"/>
      <c r="G681" s="10"/>
    </row>
    <row r="682" spans="5:7">
      <c r="E682" s="9"/>
      <c r="F682" s="9"/>
      <c r="G682" s="10"/>
    </row>
    <row r="683" spans="5:7">
      <c r="E683" s="9"/>
      <c r="F683" s="9"/>
      <c r="G683" s="10"/>
    </row>
    <row r="684" spans="5:7">
      <c r="E684" s="9"/>
      <c r="F684" s="9"/>
      <c r="G684" s="10"/>
    </row>
    <row r="685" spans="5:7">
      <c r="E685" s="9"/>
      <c r="F685" s="9"/>
      <c r="G685" s="10"/>
    </row>
    <row r="686" spans="5:7">
      <c r="E686" s="9"/>
      <c r="F686" s="9"/>
      <c r="G686" s="10"/>
    </row>
    <row r="687" spans="5:7">
      <c r="E687" s="9"/>
      <c r="F687" s="9"/>
      <c r="G687" s="10"/>
    </row>
    <row r="688" spans="5:7">
      <c r="E688" s="9"/>
      <c r="F688" s="9"/>
      <c r="G688" s="10"/>
    </row>
    <row r="689" spans="5:7">
      <c r="E689" s="9"/>
      <c r="F689" s="9"/>
      <c r="G689" s="10"/>
    </row>
    <row r="690" spans="5:7">
      <c r="E690" s="9"/>
      <c r="F690" s="9"/>
      <c r="G690" s="10"/>
    </row>
    <row r="691" spans="5:7">
      <c r="E691" s="9"/>
      <c r="F691" s="9"/>
      <c r="G691" s="10"/>
    </row>
    <row r="692" spans="5:7">
      <c r="E692" s="9"/>
      <c r="F692" s="9"/>
      <c r="G692" s="10"/>
    </row>
    <row r="693" spans="5:7">
      <c r="E693" s="9"/>
      <c r="F693" s="9"/>
      <c r="G693" s="10"/>
    </row>
    <row r="694" spans="5:7">
      <c r="E694" s="9"/>
      <c r="F694" s="9"/>
      <c r="G694" s="10"/>
    </row>
    <row r="695" spans="5:7">
      <c r="E695" s="9"/>
      <c r="F695" s="9"/>
      <c r="G695" s="10"/>
    </row>
    <row r="696" spans="5:7">
      <c r="E696" s="9"/>
      <c r="F696" s="9"/>
      <c r="G696" s="10"/>
    </row>
    <row r="697" spans="5:7">
      <c r="E697" s="9"/>
      <c r="F697" s="9"/>
      <c r="G697" s="10"/>
    </row>
    <row r="698" spans="5:7">
      <c r="E698" s="9"/>
      <c r="F698" s="9"/>
      <c r="G698" s="10"/>
    </row>
    <row r="699" spans="5:7">
      <c r="E699" s="9"/>
      <c r="F699" s="9"/>
      <c r="G699" s="10"/>
    </row>
    <row r="700" spans="5:7">
      <c r="E700" s="9"/>
      <c r="F700" s="9"/>
      <c r="G700" s="10"/>
    </row>
    <row r="701" spans="5:7">
      <c r="E701" s="9"/>
      <c r="F701" s="9"/>
      <c r="G701" s="10"/>
    </row>
    <row r="702" spans="5:7">
      <c r="E702" s="9"/>
      <c r="F702" s="9"/>
      <c r="G702" s="10"/>
    </row>
    <row r="703" spans="5:7">
      <c r="E703" s="9"/>
      <c r="F703" s="9"/>
      <c r="G703" s="10"/>
    </row>
    <row r="704" spans="5:7">
      <c r="E704" s="9"/>
      <c r="F704" s="9"/>
      <c r="G704" s="10"/>
    </row>
    <row r="705" spans="5:7">
      <c r="E705" s="9"/>
      <c r="F705" s="9"/>
      <c r="G705" s="10"/>
    </row>
    <row r="706" spans="5:7">
      <c r="E706" s="9"/>
      <c r="F706" s="9"/>
      <c r="G706" s="10"/>
    </row>
    <row r="707" spans="5:7">
      <c r="E707" s="9"/>
      <c r="F707" s="9"/>
      <c r="G707" s="10"/>
    </row>
    <row r="708" spans="5:7">
      <c r="E708" s="9"/>
      <c r="F708" s="9"/>
      <c r="G708" s="10"/>
    </row>
    <row r="709" spans="5:7">
      <c r="E709" s="9"/>
      <c r="F709" s="9"/>
      <c r="G709" s="10"/>
    </row>
    <row r="710" spans="5:7">
      <c r="E710" s="9"/>
      <c r="F710" s="9"/>
      <c r="G710" s="10"/>
    </row>
    <row r="711" spans="5:7">
      <c r="E711" s="9"/>
      <c r="F711" s="9"/>
      <c r="G711" s="10"/>
    </row>
    <row r="712" spans="5:7">
      <c r="E712" s="9"/>
      <c r="F712" s="9"/>
      <c r="G712" s="10"/>
    </row>
    <row r="713" spans="5:7">
      <c r="E713" s="9"/>
      <c r="F713" s="9"/>
      <c r="G713" s="10"/>
    </row>
    <row r="714" spans="5:7">
      <c r="E714" s="9"/>
      <c r="F714" s="9"/>
      <c r="G714" s="10"/>
    </row>
    <row r="715" spans="5:7">
      <c r="E715" s="9"/>
      <c r="F715" s="9"/>
      <c r="G715" s="10"/>
    </row>
    <row r="716" spans="5:7">
      <c r="E716" s="9"/>
      <c r="F716" s="9"/>
      <c r="G716" s="10"/>
    </row>
    <row r="717" spans="5:7">
      <c r="E717" s="9"/>
      <c r="F717" s="9"/>
      <c r="G717" s="10"/>
    </row>
    <row r="718" spans="5:7">
      <c r="E718" s="9"/>
      <c r="F718" s="9"/>
      <c r="G718" s="10"/>
    </row>
    <row r="719" spans="5:7">
      <c r="E719" s="9"/>
      <c r="F719" s="9"/>
      <c r="G719" s="10"/>
    </row>
    <row r="720" spans="5:7">
      <c r="E720" s="9"/>
      <c r="F720" s="9"/>
      <c r="G720" s="10"/>
    </row>
    <row r="721" spans="5:7">
      <c r="E721" s="9"/>
      <c r="F721" s="9"/>
      <c r="G721" s="10"/>
    </row>
    <row r="722" spans="5:7">
      <c r="E722" s="9"/>
      <c r="F722" s="9"/>
      <c r="G722" s="10"/>
    </row>
    <row r="723" spans="5:7">
      <c r="E723" s="9"/>
      <c r="F723" s="9"/>
      <c r="G723" s="10"/>
    </row>
    <row r="724" spans="5:7">
      <c r="E724" s="9"/>
      <c r="F724" s="9"/>
      <c r="G724" s="10"/>
    </row>
    <row r="725" spans="5:7">
      <c r="E725" s="9"/>
      <c r="F725" s="9"/>
      <c r="G725" s="10"/>
    </row>
    <row r="726" spans="5:7">
      <c r="E726" s="9"/>
      <c r="F726" s="9"/>
      <c r="G726" s="10"/>
    </row>
    <row r="727" spans="5:7">
      <c r="E727" s="9"/>
      <c r="F727" s="9"/>
      <c r="G727" s="10"/>
    </row>
    <row r="728" spans="5:7">
      <c r="E728" s="9"/>
      <c r="F728" s="9"/>
      <c r="G728" s="10"/>
    </row>
    <row r="729" spans="5:7">
      <c r="E729" s="9"/>
      <c r="F729" s="9"/>
      <c r="G729" s="10"/>
    </row>
    <row r="730" spans="5:7">
      <c r="E730" s="9"/>
      <c r="F730" s="9"/>
      <c r="G730" s="10"/>
    </row>
    <row r="731" spans="5:7">
      <c r="E731" s="9"/>
      <c r="F731" s="9"/>
      <c r="G731" s="10"/>
    </row>
    <row r="732" spans="5:7">
      <c r="E732" s="9"/>
      <c r="F732" s="9"/>
      <c r="G732" s="10"/>
    </row>
    <row r="733" spans="5:7">
      <c r="E733" s="9"/>
      <c r="F733" s="9"/>
      <c r="G733" s="10"/>
    </row>
    <row r="734" spans="5:7">
      <c r="E734" s="9"/>
      <c r="F734" s="9"/>
      <c r="G734" s="10"/>
    </row>
    <row r="735" spans="5:7">
      <c r="E735" s="9"/>
      <c r="F735" s="9"/>
      <c r="G735" s="10"/>
    </row>
    <row r="736" spans="5:7">
      <c r="E736" s="9"/>
      <c r="F736" s="9"/>
      <c r="G736" s="10"/>
    </row>
    <row r="737" spans="5:7">
      <c r="E737" s="9"/>
      <c r="F737" s="9"/>
      <c r="G737" s="10"/>
    </row>
    <row r="738" spans="5:7">
      <c r="E738" s="9"/>
      <c r="F738" s="9"/>
      <c r="G738" s="10"/>
    </row>
    <row r="739" spans="5:7">
      <c r="E739" s="9"/>
      <c r="F739" s="9"/>
      <c r="G739" s="10"/>
    </row>
    <row r="740" spans="5:7">
      <c r="E740" s="9"/>
      <c r="F740" s="9"/>
      <c r="G740" s="10"/>
    </row>
    <row r="741" spans="5:7">
      <c r="E741" s="9"/>
      <c r="F741" s="9"/>
      <c r="G741" s="10"/>
    </row>
    <row r="742" spans="5:7">
      <c r="E742" s="9"/>
      <c r="F742" s="9"/>
      <c r="G742" s="10"/>
    </row>
    <row r="743" spans="5:7">
      <c r="E743" s="9"/>
      <c r="F743" s="9"/>
      <c r="G743" s="10"/>
    </row>
    <row r="744" spans="5:7">
      <c r="E744" s="9"/>
      <c r="F744" s="9"/>
      <c r="G744" s="10"/>
    </row>
    <row r="745" spans="5:7">
      <c r="E745" s="9"/>
      <c r="F745" s="9"/>
      <c r="G745" s="10"/>
    </row>
    <row r="746" spans="5:7">
      <c r="E746" s="9"/>
      <c r="F746" s="9"/>
      <c r="G746" s="10"/>
    </row>
    <row r="747" spans="5:7">
      <c r="E747" s="9"/>
      <c r="F747" s="9"/>
      <c r="G747" s="10"/>
    </row>
    <row r="748" spans="5:7">
      <c r="E748" s="9"/>
      <c r="F748" s="9"/>
      <c r="G748" s="10"/>
    </row>
    <row r="749" spans="5:7">
      <c r="E749" s="9"/>
      <c r="F749" s="9"/>
      <c r="G749" s="10"/>
    </row>
    <row r="750" spans="5:7">
      <c r="E750" s="9"/>
      <c r="F750" s="9"/>
      <c r="G750" s="10"/>
    </row>
    <row r="751" spans="5:7">
      <c r="E751" s="9"/>
      <c r="F751" s="9"/>
      <c r="G751" s="10"/>
    </row>
    <row r="752" spans="5:7">
      <c r="E752" s="9"/>
      <c r="F752" s="9"/>
      <c r="G752" s="10"/>
    </row>
    <row r="753" spans="5:7">
      <c r="E753" s="9"/>
      <c r="F753" s="9"/>
      <c r="G753" s="10"/>
    </row>
    <row r="754" spans="5:7">
      <c r="E754" s="9"/>
      <c r="F754" s="9"/>
      <c r="G754" s="10"/>
    </row>
    <row r="755" spans="5:7">
      <c r="E755" s="9"/>
      <c r="F755" s="9"/>
      <c r="G755" s="10"/>
    </row>
    <row r="756" spans="5:7">
      <c r="E756" s="9"/>
      <c r="F756" s="9"/>
      <c r="G756" s="10"/>
    </row>
    <row r="757" spans="5:7">
      <c r="E757" s="9"/>
      <c r="F757" s="9"/>
      <c r="G757" s="10"/>
    </row>
    <row r="758" spans="5:7">
      <c r="E758" s="9"/>
      <c r="F758" s="9"/>
      <c r="G758" s="10"/>
    </row>
    <row r="759" spans="5:7">
      <c r="E759" s="9"/>
      <c r="F759" s="9"/>
      <c r="G759" s="10"/>
    </row>
    <row r="760" spans="5:7">
      <c r="E760" s="9"/>
      <c r="F760" s="9"/>
      <c r="G760" s="10"/>
    </row>
    <row r="761" spans="5:7">
      <c r="E761" s="9"/>
      <c r="F761" s="9"/>
      <c r="G761" s="10"/>
    </row>
    <row r="762" spans="5:7">
      <c r="E762" s="9"/>
      <c r="F762" s="9"/>
      <c r="G762" s="10"/>
    </row>
    <row r="763" spans="5:7">
      <c r="E763" s="9"/>
      <c r="F763" s="9"/>
      <c r="G763" s="10"/>
    </row>
    <row r="764" spans="5:7">
      <c r="E764" s="9"/>
      <c r="F764" s="9"/>
      <c r="G764" s="10"/>
    </row>
    <row r="765" spans="5:7">
      <c r="E765" s="9"/>
      <c r="F765" s="9"/>
      <c r="G765" s="10"/>
    </row>
    <row r="766" spans="5:7">
      <c r="E766" s="9"/>
      <c r="F766" s="9"/>
      <c r="G766" s="10"/>
    </row>
    <row r="767" spans="5:7">
      <c r="E767" s="9"/>
      <c r="F767" s="9"/>
      <c r="G767" s="10"/>
    </row>
    <row r="768" spans="5:7">
      <c r="E768" s="9"/>
      <c r="F768" s="9"/>
      <c r="G768" s="10"/>
    </row>
    <row r="769" spans="5:7">
      <c r="E769" s="9"/>
      <c r="F769" s="9"/>
      <c r="G769" s="10"/>
    </row>
    <row r="770" spans="5:7">
      <c r="E770" s="9"/>
      <c r="F770" s="9"/>
      <c r="G770" s="10"/>
    </row>
    <row r="771" spans="5:7">
      <c r="E771" s="9"/>
      <c r="F771" s="9"/>
      <c r="G771" s="10"/>
    </row>
    <row r="772" spans="5:7">
      <c r="E772" s="9"/>
      <c r="F772" s="9"/>
      <c r="G772" s="10"/>
    </row>
    <row r="773" spans="5:7">
      <c r="E773" s="9"/>
      <c r="F773" s="9"/>
      <c r="G773" s="10"/>
    </row>
    <row r="774" spans="5:7">
      <c r="E774" s="9"/>
      <c r="F774" s="9"/>
      <c r="G774" s="10"/>
    </row>
    <row r="775" spans="5:7">
      <c r="E775" s="9"/>
      <c r="F775" s="9"/>
      <c r="G775" s="10"/>
    </row>
    <row r="776" spans="5:7">
      <c r="E776" s="9"/>
      <c r="F776" s="9"/>
      <c r="G776" s="10"/>
    </row>
    <row r="777" spans="5:7">
      <c r="E777" s="9"/>
      <c r="F777" s="9"/>
      <c r="G777" s="10"/>
    </row>
    <row r="778" spans="5:7">
      <c r="E778" s="9"/>
      <c r="F778" s="9"/>
      <c r="G778" s="10"/>
    </row>
    <row r="779" spans="5:7">
      <c r="E779" s="9"/>
      <c r="F779" s="9"/>
      <c r="G779" s="10"/>
    </row>
    <row r="780" spans="5:7">
      <c r="E780" s="9"/>
      <c r="F780" s="9"/>
      <c r="G780" s="10"/>
    </row>
    <row r="781" spans="5:7">
      <c r="E781" s="9"/>
      <c r="F781" s="9"/>
      <c r="G781" s="10"/>
    </row>
    <row r="782" spans="5:7">
      <c r="E782" s="9"/>
      <c r="F782" s="9"/>
      <c r="G782" s="10"/>
    </row>
    <row r="783" spans="5:7">
      <c r="E783" s="9"/>
      <c r="F783" s="9"/>
      <c r="G783" s="10"/>
    </row>
    <row r="784" spans="5:7">
      <c r="E784" s="9"/>
      <c r="F784" s="9"/>
      <c r="G784" s="10"/>
    </row>
    <row r="785" spans="5:7">
      <c r="E785" s="9"/>
      <c r="F785" s="9"/>
      <c r="G785" s="10"/>
    </row>
    <row r="786" spans="5:7">
      <c r="E786" s="9"/>
      <c r="F786" s="9"/>
      <c r="G786" s="10"/>
    </row>
    <row r="787" spans="5:7">
      <c r="E787" s="9"/>
      <c r="F787" s="9"/>
      <c r="G787" s="10"/>
    </row>
    <row r="788" spans="5:7">
      <c r="E788" s="9"/>
      <c r="F788" s="9"/>
      <c r="G788" s="10"/>
    </row>
    <row r="789" spans="5:7">
      <c r="E789" s="9"/>
      <c r="F789" s="9"/>
      <c r="G789" s="10"/>
    </row>
    <row r="790" spans="5:7">
      <c r="E790" s="9"/>
      <c r="F790" s="9"/>
      <c r="G790" s="10"/>
    </row>
    <row r="791" spans="5:7">
      <c r="E791" s="9"/>
      <c r="F791" s="9"/>
      <c r="G791" s="10"/>
    </row>
    <row r="792" spans="5:7">
      <c r="E792" s="9"/>
      <c r="F792" s="9"/>
      <c r="G792" s="10"/>
    </row>
    <row r="793" spans="5:7">
      <c r="E793" s="9"/>
      <c r="F793" s="9"/>
      <c r="G793" s="10"/>
    </row>
    <row r="794" spans="5:7">
      <c r="E794" s="9"/>
      <c r="F794" s="9"/>
      <c r="G794" s="10"/>
    </row>
    <row r="795" spans="5:7">
      <c r="E795" s="9"/>
      <c r="F795" s="9"/>
      <c r="G795" s="10"/>
    </row>
    <row r="796" spans="5:7">
      <c r="E796" s="9"/>
      <c r="F796" s="9"/>
      <c r="G796" s="10"/>
    </row>
    <row r="797" spans="5:7">
      <c r="E797" s="9"/>
      <c r="F797" s="9"/>
      <c r="G797" s="10"/>
    </row>
    <row r="798" spans="5:7">
      <c r="E798" s="9"/>
      <c r="F798" s="9"/>
      <c r="G798" s="10"/>
    </row>
    <row r="799" spans="5:7">
      <c r="E799" s="9"/>
      <c r="F799" s="9"/>
      <c r="G799" s="10"/>
    </row>
    <row r="800" spans="5:7">
      <c r="E800" s="9"/>
      <c r="F800" s="9"/>
      <c r="G800" s="10"/>
    </row>
    <row r="801" spans="5:7">
      <c r="E801" s="9"/>
      <c r="F801" s="9"/>
      <c r="G801" s="10"/>
    </row>
    <row r="802" spans="5:7">
      <c r="E802" s="9"/>
      <c r="F802" s="9"/>
      <c r="G802" s="10"/>
    </row>
    <row r="803" spans="5:7">
      <c r="E803" s="9"/>
      <c r="F803" s="9"/>
      <c r="G803" s="10"/>
    </row>
    <row r="804" spans="5:7">
      <c r="E804" s="9"/>
      <c r="F804" s="9"/>
      <c r="G804" s="10"/>
    </row>
    <row r="805" spans="5:7">
      <c r="E805" s="9"/>
      <c r="F805" s="9"/>
      <c r="G805" s="10"/>
    </row>
    <row r="806" spans="5:7">
      <c r="E806" s="9"/>
      <c r="F806" s="9"/>
      <c r="G806" s="10"/>
    </row>
    <row r="807" spans="5:7">
      <c r="E807" s="9"/>
      <c r="F807" s="9"/>
      <c r="G807" s="10"/>
    </row>
    <row r="808" spans="5:7">
      <c r="E808" s="9"/>
      <c r="F808" s="9"/>
      <c r="G808" s="10"/>
    </row>
    <row r="809" spans="5:7">
      <c r="E809" s="9"/>
      <c r="F809" s="9"/>
      <c r="G809" s="10"/>
    </row>
    <row r="810" spans="5:7">
      <c r="E810" s="9"/>
      <c r="F810" s="9"/>
      <c r="G810" s="10"/>
    </row>
    <row r="811" spans="5:7">
      <c r="E811" s="9"/>
      <c r="F811" s="9"/>
      <c r="G811" s="10"/>
    </row>
    <row r="812" spans="5:7">
      <c r="E812" s="9"/>
      <c r="F812" s="9"/>
      <c r="G812" s="10"/>
    </row>
    <row r="813" spans="5:7">
      <c r="E813" s="9"/>
      <c r="F813" s="9"/>
      <c r="G813" s="10"/>
    </row>
    <row r="814" spans="5:7">
      <c r="E814" s="9"/>
      <c r="F814" s="9"/>
      <c r="G814" s="10"/>
    </row>
    <row r="815" spans="5:7">
      <c r="E815" s="9"/>
      <c r="F815" s="9"/>
      <c r="G815" s="10"/>
    </row>
    <row r="816" spans="5:7">
      <c r="E816" s="9"/>
      <c r="F816" s="9"/>
      <c r="G816" s="10"/>
    </row>
    <row r="817" spans="5:7">
      <c r="E817" s="9"/>
      <c r="F817" s="9"/>
      <c r="G817" s="10"/>
    </row>
    <row r="818" spans="5:7">
      <c r="E818" s="9"/>
      <c r="F818" s="9"/>
      <c r="G818" s="10"/>
    </row>
    <row r="819" spans="5:7">
      <c r="E819" s="9"/>
      <c r="F819" s="9"/>
      <c r="G819" s="10"/>
    </row>
    <row r="820" spans="5:7">
      <c r="E820" s="9"/>
      <c r="F820" s="9"/>
      <c r="G820" s="10"/>
    </row>
    <row r="821" spans="5:7">
      <c r="E821" s="9"/>
      <c r="F821" s="9"/>
      <c r="G821" s="10"/>
    </row>
    <row r="822" spans="5:7">
      <c r="E822" s="9"/>
      <c r="F822" s="9"/>
      <c r="G822" s="10"/>
    </row>
    <row r="823" spans="5:7">
      <c r="E823" s="9"/>
      <c r="F823" s="9"/>
      <c r="G823" s="10"/>
    </row>
    <row r="824" spans="5:7">
      <c r="E824" s="9"/>
      <c r="F824" s="9"/>
      <c r="G824" s="10"/>
    </row>
    <row r="825" spans="5:7">
      <c r="E825" s="9"/>
      <c r="F825" s="9"/>
      <c r="G825" s="10"/>
    </row>
    <row r="826" spans="5:7">
      <c r="E826" s="9"/>
      <c r="F826" s="9"/>
      <c r="G826" s="10"/>
    </row>
    <row r="827" spans="5:7">
      <c r="E827" s="9"/>
      <c r="F827" s="9"/>
      <c r="G827" s="10"/>
    </row>
    <row r="828" spans="5:7">
      <c r="E828" s="9"/>
      <c r="F828" s="9"/>
      <c r="G828" s="10"/>
    </row>
    <row r="829" spans="5:7">
      <c r="E829" s="9"/>
      <c r="F829" s="9"/>
      <c r="G829" s="10"/>
    </row>
    <row r="830" spans="5:7">
      <c r="E830" s="9"/>
      <c r="F830" s="9"/>
      <c r="G830" s="10"/>
    </row>
    <row r="831" spans="5:7">
      <c r="E831" s="9"/>
      <c r="F831" s="9"/>
      <c r="G831" s="10"/>
    </row>
    <row r="832" spans="5:7">
      <c r="E832" s="9"/>
      <c r="F832" s="9"/>
      <c r="G832" s="10"/>
    </row>
    <row r="833" spans="5:7">
      <c r="E833" s="9"/>
      <c r="F833" s="9"/>
      <c r="G833" s="10"/>
    </row>
    <row r="834" spans="5:7">
      <c r="E834" s="9"/>
      <c r="F834" s="9"/>
      <c r="G834" s="10"/>
    </row>
    <row r="835" spans="5:7">
      <c r="E835" s="9"/>
      <c r="F835" s="9"/>
      <c r="G835" s="10"/>
    </row>
    <row r="836" spans="5:7">
      <c r="E836" s="9"/>
      <c r="F836" s="9"/>
      <c r="G836" s="10"/>
    </row>
    <row r="837" spans="5:7">
      <c r="E837" s="9"/>
      <c r="F837" s="9"/>
      <c r="G837" s="10"/>
    </row>
    <row r="838" spans="5:7">
      <c r="E838" s="9"/>
      <c r="F838" s="9"/>
      <c r="G838" s="10"/>
    </row>
    <row r="839" spans="5:7">
      <c r="E839" s="9"/>
      <c r="F839" s="9"/>
      <c r="G839" s="10"/>
    </row>
    <row r="840" spans="5:7">
      <c r="E840" s="9"/>
      <c r="F840" s="9"/>
      <c r="G840" s="10"/>
    </row>
    <row r="841" spans="5:7">
      <c r="E841" s="9"/>
      <c r="F841" s="9"/>
      <c r="G841" s="10"/>
    </row>
    <row r="842" spans="5:7">
      <c r="E842" s="9"/>
      <c r="F842" s="9"/>
      <c r="G842" s="10"/>
    </row>
    <row r="843" spans="5:7">
      <c r="E843" s="9"/>
      <c r="F843" s="9"/>
      <c r="G843" s="10"/>
    </row>
    <row r="844" spans="5:7">
      <c r="E844" s="9"/>
      <c r="F844" s="9"/>
      <c r="G844" s="10"/>
    </row>
    <row r="845" spans="5:7">
      <c r="E845" s="9"/>
      <c r="F845" s="9"/>
      <c r="G845" s="10"/>
    </row>
    <row r="846" spans="5:7">
      <c r="E846" s="9"/>
      <c r="F846" s="9"/>
      <c r="G846" s="10"/>
    </row>
    <row r="847" spans="5:7">
      <c r="E847" s="9"/>
      <c r="F847" s="9"/>
      <c r="G847" s="10"/>
    </row>
    <row r="848" spans="5:7">
      <c r="E848" s="9"/>
      <c r="F848" s="9"/>
      <c r="G848" s="10"/>
    </row>
    <row r="849" spans="5:7">
      <c r="E849" s="9"/>
      <c r="F849" s="9"/>
      <c r="G849" s="10"/>
    </row>
    <row r="850" spans="5:7">
      <c r="E850" s="9"/>
      <c r="F850" s="9"/>
      <c r="G850" s="10"/>
    </row>
    <row r="851" spans="5:7">
      <c r="E851" s="9"/>
      <c r="F851" s="9"/>
      <c r="G851" s="10"/>
    </row>
    <row r="852" spans="5:7">
      <c r="E852" s="9"/>
      <c r="F852" s="9"/>
      <c r="G852" s="10"/>
    </row>
    <row r="853" spans="5:7">
      <c r="E853" s="9"/>
      <c r="F853" s="9"/>
      <c r="G853" s="10"/>
    </row>
    <row r="854" spans="5:7">
      <c r="E854" s="9"/>
      <c r="F854" s="9"/>
      <c r="G854" s="10"/>
    </row>
    <row r="855" spans="5:7">
      <c r="E855" s="9"/>
      <c r="F855" s="9"/>
      <c r="G855" s="10"/>
    </row>
    <row r="856" spans="5:7">
      <c r="E856" s="9"/>
      <c r="F856" s="9"/>
      <c r="G856" s="10"/>
    </row>
    <row r="857" spans="5:7">
      <c r="E857" s="9"/>
      <c r="F857" s="9"/>
      <c r="G857" s="10"/>
    </row>
    <row r="858" spans="5:7">
      <c r="E858" s="9"/>
      <c r="F858" s="9"/>
      <c r="G858" s="10"/>
    </row>
    <row r="859" spans="5:7">
      <c r="E859" s="9"/>
      <c r="F859" s="9"/>
      <c r="G859" s="10"/>
    </row>
    <row r="860" spans="5:7">
      <c r="E860" s="9"/>
      <c r="F860" s="9"/>
      <c r="G860" s="10"/>
    </row>
    <row r="861" spans="5:7">
      <c r="E861" s="9"/>
      <c r="F861" s="9"/>
      <c r="G861" s="10"/>
    </row>
    <row r="862" spans="5:7">
      <c r="E862" s="9"/>
      <c r="F862" s="9"/>
      <c r="G862" s="10"/>
    </row>
    <row r="863" spans="5:7">
      <c r="E863" s="9"/>
      <c r="F863" s="9"/>
      <c r="G863" s="10"/>
    </row>
    <row r="864" spans="5:7">
      <c r="E864" s="9"/>
      <c r="F864" s="9"/>
      <c r="G864" s="10"/>
    </row>
    <row r="865" spans="5:7">
      <c r="E865" s="9"/>
      <c r="F865" s="9"/>
      <c r="G865" s="10"/>
    </row>
    <row r="866" spans="5:7">
      <c r="E866" s="9"/>
      <c r="F866" s="9"/>
      <c r="G866" s="10"/>
    </row>
    <row r="867" spans="5:7">
      <c r="E867" s="9"/>
      <c r="F867" s="9"/>
      <c r="G867" s="10"/>
    </row>
    <row r="868" spans="5:7">
      <c r="E868" s="9"/>
      <c r="F868" s="9"/>
      <c r="G868" s="10"/>
    </row>
    <row r="869" spans="5:7">
      <c r="E869" s="9"/>
      <c r="F869" s="9"/>
      <c r="G869" s="10"/>
    </row>
    <row r="870" spans="5:7">
      <c r="E870" s="9"/>
      <c r="F870" s="9"/>
      <c r="G870" s="10"/>
    </row>
    <row r="871" spans="5:7">
      <c r="E871" s="9"/>
      <c r="F871" s="9"/>
      <c r="G871" s="10"/>
    </row>
    <row r="872" spans="5:7">
      <c r="E872" s="9"/>
      <c r="F872" s="9"/>
      <c r="G872" s="10"/>
    </row>
    <row r="873" spans="5:7">
      <c r="E873" s="9"/>
      <c r="F873" s="9"/>
      <c r="G873" s="10"/>
    </row>
    <row r="874" spans="5:7">
      <c r="E874" s="9"/>
      <c r="F874" s="9"/>
      <c r="G874" s="10"/>
    </row>
    <row r="875" spans="5:7">
      <c r="E875" s="9"/>
      <c r="F875" s="9"/>
      <c r="G875" s="10"/>
    </row>
    <row r="876" spans="5:7">
      <c r="E876" s="9"/>
      <c r="F876" s="9"/>
      <c r="G876" s="10"/>
    </row>
    <row r="877" spans="5:7">
      <c r="E877" s="9"/>
      <c r="F877" s="9"/>
      <c r="G877" s="10"/>
    </row>
    <row r="878" spans="5:7">
      <c r="E878" s="9"/>
      <c r="F878" s="9"/>
      <c r="G878" s="10"/>
    </row>
    <row r="879" spans="5:7">
      <c r="E879" s="9"/>
      <c r="F879" s="9"/>
      <c r="G879" s="10"/>
    </row>
    <row r="880" spans="5:7">
      <c r="E880" s="9"/>
      <c r="F880" s="9"/>
      <c r="G880" s="10"/>
    </row>
    <row r="881" spans="5:7">
      <c r="E881" s="9"/>
      <c r="F881" s="9"/>
      <c r="G881" s="10"/>
    </row>
    <row r="882" spans="5:7">
      <c r="E882" s="9"/>
      <c r="F882" s="9"/>
      <c r="G882" s="10"/>
    </row>
    <row r="883" spans="5:7">
      <c r="E883" s="9"/>
      <c r="F883" s="9"/>
      <c r="G883" s="10"/>
    </row>
    <row r="884" spans="5:7">
      <c r="E884" s="9"/>
      <c r="F884" s="9"/>
      <c r="G884" s="10"/>
    </row>
    <row r="885" spans="5:7">
      <c r="E885" s="9"/>
      <c r="F885" s="9"/>
      <c r="G885" s="10"/>
    </row>
    <row r="886" spans="5:7">
      <c r="E886" s="9"/>
      <c r="F886" s="9"/>
      <c r="G886" s="10"/>
    </row>
    <row r="887" spans="5:7">
      <c r="E887" s="9"/>
      <c r="F887" s="9"/>
      <c r="G887" s="10"/>
    </row>
    <row r="888" spans="5:7">
      <c r="E888" s="9"/>
      <c r="F888" s="9"/>
      <c r="G888" s="10"/>
    </row>
    <row r="889" spans="5:7">
      <c r="E889" s="9"/>
      <c r="F889" s="9"/>
      <c r="G889" s="10"/>
    </row>
    <row r="890" spans="5:7">
      <c r="E890" s="9"/>
      <c r="F890" s="9"/>
      <c r="G890" s="10"/>
    </row>
    <row r="891" spans="5:7">
      <c r="E891" s="9"/>
      <c r="F891" s="9"/>
      <c r="G891" s="10"/>
    </row>
    <row r="892" spans="5:7">
      <c r="E892" s="9"/>
      <c r="F892" s="9"/>
      <c r="G892" s="10"/>
    </row>
    <row r="893" spans="5:7">
      <c r="E893" s="9"/>
      <c r="F893" s="9"/>
      <c r="G893" s="10"/>
    </row>
    <row r="894" spans="5:7">
      <c r="E894" s="9"/>
      <c r="F894" s="9"/>
      <c r="G894" s="10"/>
    </row>
    <row r="895" spans="5:7">
      <c r="E895" s="9"/>
      <c r="F895" s="9"/>
      <c r="G895" s="10"/>
    </row>
    <row r="896" spans="5:7">
      <c r="E896" s="9"/>
      <c r="F896" s="9"/>
      <c r="G896" s="10"/>
    </row>
    <row r="897" spans="5:7">
      <c r="E897" s="9"/>
      <c r="F897" s="9"/>
      <c r="G897" s="10"/>
    </row>
    <row r="898" spans="5:7">
      <c r="E898" s="9"/>
      <c r="F898" s="9"/>
      <c r="G898" s="10"/>
    </row>
    <row r="899" spans="5:7">
      <c r="E899" s="9"/>
      <c r="F899" s="9"/>
      <c r="G899" s="10"/>
    </row>
    <row r="900" spans="5:7">
      <c r="E900" s="9"/>
      <c r="F900" s="9"/>
      <c r="G900" s="10"/>
    </row>
    <row r="901" spans="5:7">
      <c r="E901" s="9"/>
      <c r="F901" s="9"/>
      <c r="G901" s="10"/>
    </row>
    <row r="902" spans="5:7">
      <c r="E902" s="9"/>
      <c r="F902" s="9"/>
      <c r="G902" s="10"/>
    </row>
    <row r="903" spans="5:7">
      <c r="E903" s="9"/>
      <c r="F903" s="9"/>
      <c r="G903" s="10"/>
    </row>
    <row r="904" spans="5:7">
      <c r="E904" s="9"/>
      <c r="F904" s="9"/>
      <c r="G904" s="10"/>
    </row>
    <row r="905" spans="5:7">
      <c r="E905" s="9"/>
      <c r="F905" s="9"/>
      <c r="G905" s="10"/>
    </row>
    <row r="906" spans="5:7">
      <c r="E906" s="9"/>
      <c r="F906" s="9"/>
      <c r="G906" s="10"/>
    </row>
    <row r="907" spans="5:7">
      <c r="E907" s="9"/>
      <c r="F907" s="9"/>
      <c r="G907" s="10"/>
    </row>
    <row r="908" spans="5:7">
      <c r="E908" s="9"/>
      <c r="F908" s="9"/>
      <c r="G908" s="10"/>
    </row>
    <row r="909" spans="5:7">
      <c r="E909" s="9"/>
      <c r="F909" s="9"/>
      <c r="G909" s="10"/>
    </row>
    <row r="910" spans="5:7">
      <c r="E910" s="9"/>
      <c r="F910" s="9"/>
      <c r="G910" s="10"/>
    </row>
    <row r="911" spans="5:7">
      <c r="E911" s="9"/>
      <c r="F911" s="9"/>
      <c r="G911" s="10"/>
    </row>
    <row r="912" spans="5:7">
      <c r="E912" s="9"/>
      <c r="F912" s="9"/>
      <c r="G912" s="10"/>
    </row>
    <row r="913" spans="5:7">
      <c r="E913" s="9"/>
      <c r="F913" s="9"/>
      <c r="G913" s="10"/>
    </row>
    <row r="914" spans="5:7">
      <c r="E914" s="9"/>
      <c r="F914" s="9"/>
      <c r="G914" s="10"/>
    </row>
    <row r="915" spans="5:7">
      <c r="E915" s="9"/>
      <c r="F915" s="9"/>
      <c r="G915" s="10"/>
    </row>
    <row r="916" spans="5:7">
      <c r="E916" s="9"/>
      <c r="F916" s="9"/>
      <c r="G916" s="10"/>
    </row>
    <row r="917" spans="5:7">
      <c r="E917" s="9"/>
      <c r="F917" s="9"/>
      <c r="G917" s="10"/>
    </row>
    <row r="918" spans="5:7">
      <c r="E918" s="9"/>
      <c r="F918" s="9"/>
      <c r="G918" s="10"/>
    </row>
    <row r="919" spans="5:7">
      <c r="E919" s="9"/>
      <c r="F919" s="9"/>
      <c r="G919" s="10"/>
    </row>
    <row r="920" spans="5:7">
      <c r="E920" s="9"/>
      <c r="F920" s="9"/>
      <c r="G920" s="10"/>
    </row>
    <row r="921" spans="5:7">
      <c r="E921" s="9"/>
      <c r="F921" s="9"/>
      <c r="G921" s="10"/>
    </row>
    <row r="922" spans="5:7">
      <c r="E922" s="9"/>
      <c r="F922" s="9"/>
      <c r="G922" s="10"/>
    </row>
    <row r="923" spans="5:7">
      <c r="E923" s="9"/>
      <c r="F923" s="9"/>
      <c r="G923" s="10"/>
    </row>
    <row r="924" spans="5:7">
      <c r="E924" s="9"/>
      <c r="F924" s="9"/>
      <c r="G924" s="10"/>
    </row>
    <row r="925" spans="5:7">
      <c r="E925" s="9"/>
      <c r="F925" s="9"/>
      <c r="G925" s="10"/>
    </row>
    <row r="926" spans="5:7">
      <c r="E926" s="9"/>
      <c r="F926" s="9"/>
      <c r="G926" s="10"/>
    </row>
    <row r="927" spans="5:7">
      <c r="E927" s="9"/>
      <c r="F927" s="9"/>
      <c r="G927" s="10"/>
    </row>
    <row r="928" spans="5:7">
      <c r="E928" s="9"/>
      <c r="F928" s="9"/>
      <c r="G928" s="10"/>
    </row>
    <row r="929" spans="5:7">
      <c r="E929" s="9"/>
      <c r="F929" s="9"/>
      <c r="G929" s="10"/>
    </row>
    <row r="930" spans="5:7">
      <c r="E930" s="9"/>
      <c r="F930" s="9"/>
      <c r="G930" s="10"/>
    </row>
    <row r="931" spans="5:7">
      <c r="E931" s="9"/>
      <c r="F931" s="9"/>
      <c r="G931" s="10"/>
    </row>
    <row r="932" spans="5:7">
      <c r="E932" s="9"/>
      <c r="F932" s="9"/>
      <c r="G932" s="10"/>
    </row>
    <row r="933" spans="5:7">
      <c r="E933" s="9"/>
      <c r="F933" s="9"/>
      <c r="G933" s="10"/>
    </row>
    <row r="934" spans="5:7">
      <c r="E934" s="9"/>
      <c r="F934" s="9"/>
      <c r="G934" s="10"/>
    </row>
    <row r="935" spans="5:7">
      <c r="E935" s="9"/>
      <c r="F935" s="9"/>
      <c r="G935" s="10"/>
    </row>
    <row r="936" spans="5:7">
      <c r="E936" s="9"/>
      <c r="F936" s="9"/>
      <c r="G936" s="10"/>
    </row>
    <row r="937" spans="5:7">
      <c r="E937" s="9"/>
      <c r="F937" s="9"/>
      <c r="G937" s="10"/>
    </row>
    <row r="938" spans="5:7">
      <c r="E938" s="9"/>
      <c r="F938" s="9"/>
      <c r="G938" s="10"/>
    </row>
    <row r="939" spans="5:7">
      <c r="E939" s="9"/>
      <c r="F939" s="9"/>
      <c r="G939" s="10"/>
    </row>
    <row r="940" spans="5:7">
      <c r="E940" s="9"/>
      <c r="F940" s="9"/>
      <c r="G940" s="10"/>
    </row>
    <row r="941" spans="5:7">
      <c r="E941" s="9"/>
      <c r="F941" s="9"/>
      <c r="G941" s="10"/>
    </row>
    <row r="942" spans="5:7">
      <c r="E942" s="9"/>
      <c r="F942" s="9"/>
      <c r="G942" s="10"/>
    </row>
    <row r="943" spans="5:7">
      <c r="E943" s="9"/>
      <c r="F943" s="9"/>
      <c r="G943" s="10"/>
    </row>
    <row r="944" spans="5:7">
      <c r="E944" s="9"/>
      <c r="F944" s="9"/>
      <c r="G944" s="10"/>
    </row>
    <row r="945" spans="5:7">
      <c r="E945" s="9"/>
      <c r="F945" s="9"/>
      <c r="G945" s="10"/>
    </row>
    <row r="946" spans="5:7">
      <c r="E946" s="9"/>
      <c r="F946" s="9"/>
      <c r="G946" s="10"/>
    </row>
    <row r="947" spans="5:7">
      <c r="E947" s="9"/>
      <c r="F947" s="9"/>
      <c r="G947" s="10"/>
    </row>
    <row r="948" spans="5:7">
      <c r="E948" s="9"/>
      <c r="F948" s="9"/>
      <c r="G948" s="10"/>
    </row>
    <row r="949" spans="5:7">
      <c r="E949" s="9"/>
      <c r="F949" s="9"/>
      <c r="G949" s="10"/>
    </row>
    <row r="950" spans="5:7">
      <c r="E950" s="9"/>
      <c r="F950" s="9"/>
      <c r="G950" s="10"/>
    </row>
    <row r="951" spans="5:7">
      <c r="E951" s="9"/>
      <c r="F951" s="9"/>
      <c r="G951" s="10"/>
    </row>
    <row r="952" spans="5:7">
      <c r="E952" s="9"/>
      <c r="F952" s="9"/>
      <c r="G952" s="10"/>
    </row>
    <row r="953" spans="5:7">
      <c r="E953" s="9"/>
      <c r="F953" s="9"/>
      <c r="G953" s="10"/>
    </row>
    <row r="954" spans="5:7">
      <c r="E954" s="9"/>
      <c r="F954" s="9"/>
      <c r="G954" s="10"/>
    </row>
    <row r="955" spans="5:7">
      <c r="E955" s="9"/>
      <c r="F955" s="9"/>
      <c r="G955" s="10"/>
    </row>
    <row r="956" spans="5:7">
      <c r="E956" s="9"/>
      <c r="F956" s="9"/>
      <c r="G956" s="10"/>
    </row>
    <row r="957" spans="5:7">
      <c r="E957" s="9"/>
      <c r="F957" s="9"/>
      <c r="G957" s="10"/>
    </row>
    <row r="958" spans="5:7">
      <c r="E958" s="9"/>
      <c r="F958" s="9"/>
      <c r="G958" s="10"/>
    </row>
    <row r="959" spans="5:7">
      <c r="E959" s="9"/>
      <c r="F959" s="9"/>
      <c r="G959" s="10"/>
    </row>
    <row r="960" spans="5:7">
      <c r="E960" s="9"/>
      <c r="F960" s="9"/>
      <c r="G960" s="10"/>
    </row>
    <row r="961" spans="5:7">
      <c r="E961" s="9"/>
      <c r="F961" s="9"/>
      <c r="G961" s="10"/>
    </row>
    <row r="962" spans="5:7">
      <c r="E962" s="9"/>
      <c r="F962" s="9"/>
      <c r="G962" s="10"/>
    </row>
    <row r="963" spans="5:7">
      <c r="E963" s="9"/>
      <c r="F963" s="9"/>
      <c r="G963" s="10"/>
    </row>
    <row r="964" spans="5:7">
      <c r="E964" s="9"/>
      <c r="F964" s="9"/>
      <c r="G964" s="10"/>
    </row>
    <row r="965" spans="5:7">
      <c r="E965" s="9"/>
      <c r="F965" s="9"/>
      <c r="G965" s="10"/>
    </row>
    <row r="966" spans="5:7">
      <c r="E966" s="9"/>
      <c r="F966" s="9"/>
      <c r="G966" s="10"/>
    </row>
    <row r="967" spans="5:7">
      <c r="E967" s="9"/>
      <c r="F967" s="9"/>
      <c r="G967" s="10"/>
    </row>
    <row r="968" spans="5:7">
      <c r="E968" s="9"/>
      <c r="F968" s="9"/>
      <c r="G968" s="10"/>
    </row>
    <row r="969" spans="5:7">
      <c r="E969" s="9"/>
      <c r="F969" s="9"/>
      <c r="G969" s="10"/>
    </row>
    <row r="970" spans="5:7">
      <c r="E970" s="9"/>
      <c r="F970" s="9"/>
      <c r="G970" s="10"/>
    </row>
    <row r="971" spans="5:7">
      <c r="E971" s="9"/>
      <c r="F971" s="9"/>
      <c r="G971" s="10"/>
    </row>
    <row r="972" spans="5:7">
      <c r="E972" s="9"/>
      <c r="F972" s="9"/>
      <c r="G972" s="10"/>
    </row>
    <row r="973" spans="5:7">
      <c r="E973" s="9"/>
      <c r="F973" s="9"/>
      <c r="G973" s="10"/>
    </row>
    <row r="974" spans="5:7">
      <c r="E974" s="9"/>
      <c r="F974" s="9"/>
      <c r="G974" s="10"/>
    </row>
    <row r="975" spans="5:7">
      <c r="E975" s="9"/>
      <c r="F975" s="9"/>
      <c r="G975" s="10"/>
    </row>
    <row r="976" spans="5:7">
      <c r="E976" s="9"/>
      <c r="F976" s="9"/>
      <c r="G976" s="10"/>
    </row>
    <row r="977" spans="5:7">
      <c r="E977" s="9"/>
      <c r="F977" s="9"/>
      <c r="G977" s="10"/>
    </row>
    <row r="978" spans="5:7">
      <c r="E978" s="9"/>
      <c r="F978" s="9"/>
      <c r="G978" s="10"/>
    </row>
    <row r="979" spans="5:7">
      <c r="E979" s="9"/>
      <c r="F979" s="9"/>
      <c r="G979" s="10"/>
    </row>
    <row r="980" spans="5:7">
      <c r="E980" s="9"/>
      <c r="F980" s="9"/>
      <c r="G980" s="10"/>
    </row>
    <row r="981" spans="5:7">
      <c r="E981" s="9"/>
      <c r="F981" s="9"/>
      <c r="G981" s="10"/>
    </row>
    <row r="982" spans="5:7">
      <c r="E982" s="9"/>
      <c r="F982" s="9"/>
      <c r="G982" s="10"/>
    </row>
    <row r="983" spans="5:7">
      <c r="E983" s="9"/>
      <c r="F983" s="9"/>
      <c r="G983" s="10"/>
    </row>
    <row r="984" spans="5:7">
      <c r="E984" s="9"/>
      <c r="F984" s="9"/>
      <c r="G984" s="10"/>
    </row>
    <row r="985" spans="5:7">
      <c r="E985" s="9"/>
      <c r="F985" s="9"/>
      <c r="G985" s="10"/>
    </row>
    <row r="986" spans="5:7">
      <c r="E986" s="9"/>
      <c r="F986" s="9"/>
      <c r="G986" s="10"/>
    </row>
    <row r="987" spans="5:7">
      <c r="E987" s="9"/>
      <c r="F987" s="9"/>
      <c r="G987" s="10"/>
    </row>
    <row r="988" spans="5:7">
      <c r="E988" s="9"/>
      <c r="F988" s="9"/>
      <c r="G988" s="10"/>
    </row>
    <row r="989" spans="5:7">
      <c r="E989" s="9"/>
      <c r="F989" s="9"/>
      <c r="G989" s="10"/>
    </row>
    <row r="990" spans="5:7">
      <c r="E990" s="9"/>
      <c r="F990" s="9"/>
      <c r="G990" s="10"/>
    </row>
    <row r="991" spans="5:7">
      <c r="E991" s="9"/>
      <c r="F991" s="9"/>
      <c r="G991" s="10"/>
    </row>
    <row r="992" spans="5:7">
      <c r="E992" s="9"/>
      <c r="F992" s="9"/>
      <c r="G992" s="10"/>
    </row>
    <row r="993" spans="5:7">
      <c r="E993" s="9"/>
      <c r="F993" s="9"/>
      <c r="G993" s="10"/>
    </row>
    <row r="994" spans="5:7">
      <c r="E994" s="9"/>
      <c r="F994" s="9"/>
      <c r="G994" s="10"/>
    </row>
    <row r="995" spans="5:7">
      <c r="E995" s="9"/>
      <c r="F995" s="9"/>
      <c r="G995" s="10"/>
    </row>
    <row r="996" spans="5:7">
      <c r="E996" s="9"/>
      <c r="F996" s="9"/>
      <c r="G996" s="10"/>
    </row>
    <row r="997" spans="5:7">
      <c r="E997" s="9"/>
      <c r="F997" s="9"/>
      <c r="G997" s="10"/>
    </row>
    <row r="998" spans="5:7">
      <c r="E998" s="9"/>
      <c r="F998" s="9"/>
      <c r="G998" s="10"/>
    </row>
    <row r="999" spans="5:7">
      <c r="E999" s="9"/>
      <c r="F999" s="9"/>
      <c r="G999" s="10"/>
    </row>
    <row r="1000" spans="5:7">
      <c r="E1000" s="9"/>
      <c r="F1000" s="9"/>
      <c r="G1000" s="10"/>
    </row>
    <row r="1001" spans="5:7">
      <c r="E1001" s="9"/>
      <c r="F1001" s="9"/>
      <c r="G1001" s="10"/>
    </row>
    <row r="1002" spans="5:7">
      <c r="E1002" s="9"/>
      <c r="F1002" s="9"/>
      <c r="G1002" s="10"/>
    </row>
    <row r="1003" spans="5:7">
      <c r="E1003" s="9"/>
      <c r="F1003" s="9"/>
      <c r="G1003" s="10"/>
    </row>
    <row r="1004" spans="5:7">
      <c r="E1004" s="9"/>
      <c r="F1004" s="9"/>
      <c r="G1004" s="10"/>
    </row>
    <row r="1005" spans="5:7">
      <c r="E1005" s="9"/>
      <c r="F1005" s="9"/>
      <c r="G1005" s="10"/>
    </row>
    <row r="1006" spans="5:7">
      <c r="E1006" s="9"/>
      <c r="F1006" s="9"/>
      <c r="G1006" s="10"/>
    </row>
    <row r="1007" spans="5:7">
      <c r="E1007" s="9"/>
      <c r="F1007" s="9"/>
      <c r="G1007" s="10"/>
    </row>
    <row r="1008" spans="5:7">
      <c r="E1008" s="9"/>
      <c r="F1008" s="9"/>
      <c r="G1008" s="10"/>
    </row>
    <row r="1009" spans="5:7">
      <c r="E1009" s="9"/>
      <c r="F1009" s="9"/>
      <c r="G1009" s="10"/>
    </row>
    <row r="1010" spans="5:7">
      <c r="E1010" s="9"/>
      <c r="F1010" s="9"/>
      <c r="G1010" s="10"/>
    </row>
    <row r="1011" spans="5:7">
      <c r="E1011" s="9"/>
      <c r="F1011" s="9"/>
      <c r="G1011" s="10"/>
    </row>
    <row r="1012" spans="5:7">
      <c r="E1012" s="9"/>
      <c r="F1012" s="9"/>
      <c r="G1012" s="10"/>
    </row>
    <row r="1013" spans="5:7">
      <c r="E1013" s="9"/>
      <c r="F1013" s="9"/>
      <c r="G1013" s="10"/>
    </row>
    <row r="1014" spans="5:7">
      <c r="E1014" s="9"/>
      <c r="F1014" s="9"/>
      <c r="G1014" s="10"/>
    </row>
    <row r="1015" spans="5:7">
      <c r="E1015" s="9"/>
      <c r="F1015" s="9"/>
      <c r="G1015" s="10"/>
    </row>
    <row r="1016" spans="5:7">
      <c r="E1016" s="9"/>
      <c r="F1016" s="9"/>
      <c r="G1016" s="10"/>
    </row>
    <row r="1017" spans="5:7">
      <c r="E1017" s="9"/>
      <c r="F1017" s="9"/>
      <c r="G1017" s="10"/>
    </row>
    <row r="1018" spans="5:7">
      <c r="E1018" s="9"/>
      <c r="F1018" s="9"/>
      <c r="G1018" s="10"/>
    </row>
    <row r="1019" spans="5:7">
      <c r="E1019" s="9"/>
      <c r="F1019" s="9"/>
      <c r="G1019" s="10"/>
    </row>
    <row r="1020" spans="5:7">
      <c r="E1020" s="9"/>
      <c r="F1020" s="9"/>
      <c r="G1020" s="10"/>
    </row>
    <row r="1021" spans="5:7">
      <c r="E1021" s="9"/>
      <c r="F1021" s="9"/>
      <c r="G1021" s="10"/>
    </row>
    <row r="1022" spans="5:7">
      <c r="E1022" s="9"/>
      <c r="F1022" s="9"/>
      <c r="G1022" s="10"/>
    </row>
    <row r="1023" spans="5:7">
      <c r="E1023" s="9"/>
      <c r="F1023" s="9"/>
      <c r="G1023" s="10"/>
    </row>
    <row r="1024" spans="5:7">
      <c r="E1024" s="9"/>
      <c r="F1024" s="9"/>
      <c r="G1024" s="10"/>
    </row>
    <row r="1025" spans="5:7">
      <c r="E1025" s="9"/>
      <c r="F1025" s="9"/>
      <c r="G1025" s="10"/>
    </row>
    <row r="1026" spans="5:7">
      <c r="E1026" s="9"/>
      <c r="F1026" s="9"/>
      <c r="G1026" s="10"/>
    </row>
    <row r="1027" spans="5:7">
      <c r="E1027" s="9"/>
      <c r="F1027" s="9"/>
      <c r="G1027" s="10"/>
    </row>
    <row r="1028" spans="5:7">
      <c r="E1028" s="9"/>
      <c r="F1028" s="9"/>
      <c r="G1028" s="10"/>
    </row>
    <row r="1029" spans="5:7">
      <c r="E1029" s="9"/>
      <c r="F1029" s="9"/>
      <c r="G1029" s="10"/>
    </row>
    <row r="1030" spans="5:7">
      <c r="E1030" s="9"/>
      <c r="F1030" s="9"/>
      <c r="G1030" s="10"/>
    </row>
    <row r="1031" spans="5:7">
      <c r="E1031" s="9"/>
      <c r="F1031" s="9"/>
      <c r="G1031" s="10"/>
    </row>
    <row r="1032" spans="5:7">
      <c r="E1032" s="9"/>
      <c r="F1032" s="9"/>
      <c r="G1032" s="10"/>
    </row>
    <row r="1033" spans="5:7">
      <c r="E1033" s="9"/>
      <c r="F1033" s="9"/>
      <c r="G1033" s="10"/>
    </row>
    <row r="1034" spans="5:7">
      <c r="E1034" s="9"/>
      <c r="F1034" s="9"/>
      <c r="G1034" s="10"/>
    </row>
    <row r="1035" spans="5:7">
      <c r="E1035" s="9"/>
      <c r="F1035" s="9"/>
      <c r="G1035" s="10"/>
    </row>
    <row r="1036" spans="5:7">
      <c r="E1036" s="9"/>
      <c r="F1036" s="9"/>
      <c r="G1036" s="10"/>
    </row>
    <row r="1037" spans="5:7">
      <c r="E1037" s="9"/>
      <c r="F1037" s="9"/>
      <c r="G1037" s="10"/>
    </row>
    <row r="1038" spans="5:7">
      <c r="E1038" s="9"/>
      <c r="F1038" s="9"/>
      <c r="G1038" s="10"/>
    </row>
    <row r="1039" spans="5:7">
      <c r="E1039" s="9"/>
      <c r="F1039" s="9"/>
      <c r="G1039" s="10"/>
    </row>
    <row r="1040" spans="5:7">
      <c r="E1040" s="9"/>
      <c r="F1040" s="9"/>
      <c r="G1040" s="10"/>
    </row>
    <row r="1041" spans="5:7">
      <c r="E1041" s="9"/>
      <c r="F1041" s="9"/>
      <c r="G1041" s="10"/>
    </row>
    <row r="1042" spans="5:7">
      <c r="E1042" s="9"/>
      <c r="F1042" s="9"/>
      <c r="G1042" s="10"/>
    </row>
    <row r="1043" spans="5:7">
      <c r="E1043" s="9"/>
      <c r="F1043" s="9"/>
      <c r="G1043" s="10"/>
    </row>
    <row r="1044" spans="5:7">
      <c r="E1044" s="9"/>
      <c r="F1044" s="9"/>
      <c r="G1044" s="10"/>
    </row>
    <row r="1045" spans="5:7">
      <c r="E1045" s="9"/>
      <c r="F1045" s="9"/>
      <c r="G1045" s="10"/>
    </row>
    <row r="1046" spans="5:7">
      <c r="E1046" s="9"/>
      <c r="F1046" s="9"/>
      <c r="G1046" s="10"/>
    </row>
    <row r="1047" spans="5:7">
      <c r="E1047" s="9"/>
      <c r="F1047" s="9"/>
      <c r="G1047" s="10"/>
    </row>
    <row r="1048" spans="5:7">
      <c r="E1048" s="9"/>
      <c r="F1048" s="9"/>
      <c r="G1048" s="10"/>
    </row>
    <row r="1049" spans="5:7">
      <c r="E1049" s="9"/>
      <c r="F1049" s="9"/>
      <c r="G1049" s="10"/>
    </row>
    <row r="1050" spans="5:7">
      <c r="E1050" s="9"/>
      <c r="F1050" s="9"/>
      <c r="G1050" s="10"/>
    </row>
    <row r="1051" spans="5:7">
      <c r="E1051" s="9"/>
      <c r="F1051" s="9"/>
      <c r="G1051" s="10"/>
    </row>
    <row r="1052" spans="5:7">
      <c r="E1052" s="9"/>
      <c r="F1052" s="9"/>
      <c r="G1052" s="10"/>
    </row>
    <row r="1053" spans="5:7">
      <c r="E1053" s="9"/>
      <c r="F1053" s="9"/>
      <c r="G1053" s="10"/>
    </row>
    <row r="1054" spans="5:7">
      <c r="E1054" s="9"/>
      <c r="F1054" s="9"/>
      <c r="G1054" s="10"/>
    </row>
    <row r="1055" spans="5:7">
      <c r="E1055" s="9"/>
      <c r="F1055" s="9"/>
      <c r="G1055" s="10"/>
    </row>
    <row r="1056" spans="5:7">
      <c r="E1056" s="9"/>
      <c r="F1056" s="9"/>
      <c r="G1056" s="10"/>
    </row>
    <row r="1057" spans="5:7">
      <c r="E1057" s="9"/>
      <c r="F1057" s="9"/>
      <c r="G1057" s="10"/>
    </row>
    <row r="1058" spans="5:7">
      <c r="E1058" s="9"/>
      <c r="F1058" s="9"/>
      <c r="G1058" s="10"/>
    </row>
    <row r="1059" spans="5:7">
      <c r="E1059" s="9"/>
      <c r="F1059" s="9"/>
      <c r="G1059" s="10"/>
    </row>
    <row r="1060" spans="5:7">
      <c r="E1060" s="9"/>
      <c r="F1060" s="9"/>
      <c r="G1060" s="10"/>
    </row>
    <row r="1061" spans="5:7">
      <c r="E1061" s="9"/>
      <c r="F1061" s="9"/>
      <c r="G1061" s="10"/>
    </row>
    <row r="1062" spans="5:7">
      <c r="E1062" s="9"/>
      <c r="F1062" s="9"/>
      <c r="G1062" s="10"/>
    </row>
    <row r="1063" spans="5:7">
      <c r="E1063" s="9"/>
      <c r="F1063" s="9"/>
      <c r="G1063" s="10"/>
    </row>
    <row r="1064" spans="5:7">
      <c r="E1064" s="9"/>
      <c r="F1064" s="9"/>
      <c r="G1064" s="10"/>
    </row>
    <row r="1065" spans="5:7">
      <c r="E1065" s="9"/>
      <c r="F1065" s="9"/>
      <c r="G1065" s="10"/>
    </row>
    <row r="1066" spans="5:7">
      <c r="E1066" s="9"/>
      <c r="F1066" s="9"/>
      <c r="G1066" s="10"/>
    </row>
    <row r="1067" spans="5:7">
      <c r="E1067" s="9"/>
      <c r="F1067" s="9"/>
      <c r="G1067" s="10"/>
    </row>
    <row r="1068" spans="5:7">
      <c r="E1068" s="9"/>
      <c r="F1068" s="9"/>
      <c r="G1068" s="10"/>
    </row>
    <row r="1069" spans="5:7">
      <c r="E1069" s="9"/>
      <c r="F1069" s="9"/>
      <c r="G1069" s="10"/>
    </row>
    <row r="1070" spans="5:7">
      <c r="E1070" s="9"/>
      <c r="F1070" s="9"/>
      <c r="G1070" s="10"/>
    </row>
    <row r="1071" spans="5:7">
      <c r="E1071" s="9"/>
      <c r="F1071" s="9"/>
      <c r="G1071" s="10"/>
    </row>
    <row r="1072" spans="5:7">
      <c r="E1072" s="9"/>
      <c r="F1072" s="9"/>
      <c r="G1072" s="10"/>
    </row>
    <row r="1073" spans="5:7">
      <c r="E1073" s="9"/>
      <c r="F1073" s="9"/>
      <c r="G1073" s="10"/>
    </row>
    <row r="1074" spans="5:7">
      <c r="E1074" s="9"/>
      <c r="F1074" s="9"/>
      <c r="G1074" s="10"/>
    </row>
    <row r="1075" spans="5:7">
      <c r="E1075" s="9"/>
      <c r="F1075" s="9"/>
      <c r="G1075" s="10"/>
    </row>
    <row r="1076" spans="5:7">
      <c r="E1076" s="9"/>
      <c r="F1076" s="9"/>
      <c r="G1076" s="10"/>
    </row>
    <row r="1077" spans="5:7">
      <c r="E1077" s="9"/>
      <c r="F1077" s="9"/>
      <c r="G1077" s="10"/>
    </row>
    <row r="1078" spans="5:7">
      <c r="E1078" s="9"/>
      <c r="F1078" s="9"/>
      <c r="G1078" s="10"/>
    </row>
    <row r="1079" spans="5:7">
      <c r="E1079" s="9"/>
      <c r="F1079" s="9"/>
      <c r="G1079" s="10"/>
    </row>
    <row r="1080" spans="5:7">
      <c r="E1080" s="9"/>
      <c r="F1080" s="9"/>
      <c r="G1080" s="10"/>
    </row>
    <row r="1081" spans="5:7">
      <c r="E1081" s="9"/>
      <c r="F1081" s="9"/>
      <c r="G1081" s="10"/>
    </row>
    <row r="1082" spans="5:7">
      <c r="E1082" s="9"/>
      <c r="F1082" s="9"/>
      <c r="G1082" s="10"/>
    </row>
    <row r="1083" spans="5:7">
      <c r="E1083" s="9"/>
      <c r="F1083" s="9"/>
      <c r="G1083" s="10"/>
    </row>
    <row r="1084" spans="5:7">
      <c r="E1084" s="9"/>
      <c r="F1084" s="9"/>
      <c r="G1084" s="10"/>
    </row>
    <row r="1085" spans="5:7">
      <c r="E1085" s="9"/>
      <c r="F1085" s="9"/>
      <c r="G1085" s="10"/>
    </row>
    <row r="1086" spans="5:7">
      <c r="E1086" s="9"/>
      <c r="F1086" s="9"/>
      <c r="G1086" s="10"/>
    </row>
    <row r="1087" spans="5:7">
      <c r="E1087" s="9"/>
      <c r="F1087" s="9"/>
      <c r="G1087" s="10"/>
    </row>
    <row r="1088" spans="5:7">
      <c r="E1088" s="9"/>
      <c r="F1088" s="9"/>
      <c r="G1088" s="10"/>
    </row>
    <row r="1089" spans="5:7">
      <c r="E1089" s="9"/>
      <c r="F1089" s="9"/>
      <c r="G1089" s="10"/>
    </row>
    <row r="1090" spans="5:7">
      <c r="E1090" s="9"/>
      <c r="F1090" s="9"/>
      <c r="G1090" s="10"/>
    </row>
    <row r="1091" spans="5:7">
      <c r="E1091" s="9"/>
      <c r="F1091" s="9"/>
      <c r="G1091" s="10"/>
    </row>
    <row r="1092" spans="5:7">
      <c r="E1092" s="9"/>
      <c r="F1092" s="9"/>
      <c r="G1092" s="10"/>
    </row>
    <row r="1093" spans="5:7">
      <c r="E1093" s="9"/>
      <c r="F1093" s="9"/>
      <c r="G1093" s="10"/>
    </row>
    <row r="1094" spans="5:7">
      <c r="E1094" s="9"/>
      <c r="F1094" s="9"/>
      <c r="G1094" s="10"/>
    </row>
    <row r="1095" spans="5:7">
      <c r="E1095" s="9"/>
      <c r="F1095" s="9"/>
      <c r="G1095" s="10"/>
    </row>
    <row r="1096" spans="5:7">
      <c r="E1096" s="9"/>
      <c r="F1096" s="9"/>
      <c r="G1096" s="10"/>
    </row>
    <row r="1097" spans="5:7">
      <c r="E1097" s="9"/>
      <c r="F1097" s="9"/>
      <c r="G1097" s="10"/>
    </row>
    <row r="1098" spans="5:7">
      <c r="E1098" s="9"/>
      <c r="F1098" s="9"/>
      <c r="G1098" s="10"/>
    </row>
    <row r="1099" spans="5:7">
      <c r="E1099" s="9"/>
      <c r="F1099" s="9"/>
      <c r="G1099" s="10"/>
    </row>
    <row r="1100" spans="5:7">
      <c r="E1100" s="9"/>
      <c r="F1100" s="9"/>
      <c r="G1100" s="10"/>
    </row>
    <row r="1101" spans="5:7">
      <c r="E1101" s="9"/>
      <c r="F1101" s="9"/>
      <c r="G1101" s="10"/>
    </row>
    <row r="1102" spans="5:7">
      <c r="E1102" s="9"/>
      <c r="F1102" s="9"/>
      <c r="G1102" s="10"/>
    </row>
    <row r="1103" spans="5:7">
      <c r="E1103" s="9"/>
      <c r="F1103" s="9"/>
      <c r="G1103" s="10"/>
    </row>
    <row r="1104" spans="5:7">
      <c r="E1104" s="9"/>
      <c r="F1104" s="9"/>
      <c r="G1104" s="10"/>
    </row>
    <row r="1105" spans="5:7">
      <c r="E1105" s="9"/>
      <c r="F1105" s="9"/>
      <c r="G1105" s="10"/>
    </row>
    <row r="1106" spans="5:7">
      <c r="E1106" s="9"/>
      <c r="F1106" s="9"/>
      <c r="G1106" s="10"/>
    </row>
    <row r="1107" spans="5:7">
      <c r="E1107" s="9"/>
      <c r="F1107" s="9"/>
      <c r="G1107" s="10"/>
    </row>
    <row r="1108" spans="5:7">
      <c r="E1108" s="9"/>
      <c r="F1108" s="9"/>
      <c r="G1108" s="10"/>
    </row>
    <row r="1109" spans="5:7">
      <c r="E1109" s="9"/>
      <c r="F1109" s="9"/>
      <c r="G1109" s="10"/>
    </row>
    <row r="1110" spans="5:7">
      <c r="E1110" s="9"/>
      <c r="F1110" s="9"/>
      <c r="G1110" s="10"/>
    </row>
    <row r="1111" spans="5:7">
      <c r="E1111" s="9"/>
      <c r="F1111" s="9"/>
      <c r="G1111" s="10"/>
    </row>
    <row r="1112" spans="5:7">
      <c r="E1112" s="9"/>
      <c r="F1112" s="9"/>
      <c r="G1112" s="10"/>
    </row>
    <row r="1113" spans="5:7">
      <c r="E1113" s="9"/>
      <c r="F1113" s="9"/>
      <c r="G1113" s="10"/>
    </row>
    <row r="1114" spans="5:7">
      <c r="E1114" s="9"/>
      <c r="F1114" s="9"/>
      <c r="G1114" s="10"/>
    </row>
    <row r="1115" spans="5:7">
      <c r="E1115" s="9"/>
      <c r="F1115" s="9"/>
      <c r="G1115" s="10"/>
    </row>
    <row r="1116" spans="5:7">
      <c r="E1116" s="9"/>
      <c r="F1116" s="9"/>
      <c r="G1116" s="10"/>
    </row>
    <row r="1117" spans="5:7">
      <c r="E1117" s="9"/>
      <c r="F1117" s="9"/>
      <c r="G1117" s="10"/>
    </row>
    <row r="1118" spans="5:7">
      <c r="E1118" s="9"/>
      <c r="F1118" s="9"/>
      <c r="G1118" s="10"/>
    </row>
    <row r="1119" spans="5:7">
      <c r="E1119" s="9"/>
      <c r="F1119" s="9"/>
      <c r="G1119" s="10"/>
    </row>
    <row r="1120" spans="5:7">
      <c r="E1120" s="9"/>
      <c r="F1120" s="9"/>
      <c r="G1120" s="10"/>
    </row>
    <row r="1121" spans="5:7">
      <c r="E1121" s="9"/>
      <c r="F1121" s="9"/>
      <c r="G1121" s="10"/>
    </row>
    <row r="1122" spans="5:7">
      <c r="E1122" s="9"/>
      <c r="F1122" s="9"/>
      <c r="G1122" s="10"/>
    </row>
    <row r="1123" spans="5:7">
      <c r="E1123" s="9"/>
      <c r="F1123" s="9"/>
      <c r="G1123" s="10"/>
    </row>
    <row r="1124" spans="5:7">
      <c r="E1124" s="9"/>
      <c r="F1124" s="9"/>
      <c r="G1124" s="10"/>
    </row>
    <row r="1125" spans="5:7">
      <c r="E1125" s="9"/>
      <c r="F1125" s="9"/>
      <c r="G1125" s="10"/>
    </row>
    <row r="1126" spans="5:7">
      <c r="E1126" s="9"/>
      <c r="F1126" s="9"/>
      <c r="G1126" s="10"/>
    </row>
    <row r="1127" spans="5:7">
      <c r="E1127" s="9"/>
      <c r="F1127" s="9"/>
      <c r="G1127" s="10"/>
    </row>
    <row r="1128" spans="5:7">
      <c r="E1128" s="9"/>
      <c r="F1128" s="9"/>
      <c r="G1128" s="10"/>
    </row>
    <row r="1129" spans="5:7">
      <c r="E1129" s="9"/>
      <c r="F1129" s="9"/>
      <c r="G1129" s="10"/>
    </row>
    <row r="1130" spans="5:7">
      <c r="E1130" s="9"/>
      <c r="F1130" s="9"/>
      <c r="G1130" s="10"/>
    </row>
    <row r="1131" spans="5:7">
      <c r="E1131" s="9"/>
      <c r="F1131" s="9"/>
      <c r="G1131" s="10"/>
    </row>
    <row r="1132" spans="5:7">
      <c r="E1132" s="9"/>
      <c r="F1132" s="9"/>
      <c r="G1132" s="10"/>
    </row>
    <row r="1133" spans="5:7">
      <c r="E1133" s="9"/>
      <c r="F1133" s="9"/>
      <c r="G1133" s="10"/>
    </row>
    <row r="1134" spans="5:7">
      <c r="E1134" s="9"/>
      <c r="F1134" s="9"/>
      <c r="G1134" s="10"/>
    </row>
    <row r="1135" spans="5:7">
      <c r="E1135" s="9"/>
      <c r="F1135" s="9"/>
      <c r="G1135" s="10"/>
    </row>
    <row r="1136" spans="5:7">
      <c r="E1136" s="9"/>
      <c r="F1136" s="9"/>
      <c r="G1136" s="10"/>
    </row>
    <row r="1137" spans="5:7">
      <c r="E1137" s="9"/>
      <c r="F1137" s="9"/>
      <c r="G1137" s="10"/>
    </row>
    <row r="1138" spans="5:7">
      <c r="E1138" s="9"/>
      <c r="F1138" s="9"/>
      <c r="G1138" s="10"/>
    </row>
    <row r="1139" spans="5:7">
      <c r="E1139" s="9"/>
      <c r="F1139" s="9"/>
      <c r="G1139" s="10"/>
    </row>
    <row r="1140" spans="5:7">
      <c r="E1140" s="9"/>
      <c r="F1140" s="9"/>
      <c r="G1140" s="10"/>
    </row>
    <row r="1141" spans="5:7">
      <c r="E1141" s="9"/>
      <c r="F1141" s="9"/>
      <c r="G1141" s="10"/>
    </row>
    <row r="1142" spans="5:7">
      <c r="E1142" s="9"/>
      <c r="F1142" s="9"/>
      <c r="G1142" s="10"/>
    </row>
    <row r="1143" spans="5:7">
      <c r="E1143" s="9"/>
      <c r="F1143" s="9"/>
      <c r="G1143" s="10"/>
    </row>
    <row r="1144" spans="5:7">
      <c r="E1144" s="9"/>
      <c r="F1144" s="9"/>
      <c r="G1144" s="10"/>
    </row>
    <row r="1145" spans="5:7">
      <c r="E1145" s="9"/>
      <c r="F1145" s="9"/>
      <c r="G1145" s="10"/>
    </row>
    <row r="1146" spans="5:7">
      <c r="E1146" s="9"/>
      <c r="F1146" s="9"/>
      <c r="G1146" s="10"/>
    </row>
    <row r="1147" spans="5:7">
      <c r="E1147" s="9"/>
      <c r="F1147" s="9"/>
      <c r="G1147" s="10"/>
    </row>
    <row r="1148" spans="5:7">
      <c r="E1148" s="9"/>
      <c r="F1148" s="9"/>
      <c r="G1148" s="10"/>
    </row>
    <row r="1149" spans="5:7">
      <c r="E1149" s="9"/>
      <c r="F1149" s="9"/>
      <c r="G1149" s="10"/>
    </row>
    <row r="1150" spans="5:7">
      <c r="E1150" s="9"/>
      <c r="F1150" s="9"/>
      <c r="G1150" s="10"/>
    </row>
    <row r="1151" spans="5:7">
      <c r="E1151" s="9"/>
      <c r="F1151" s="9"/>
      <c r="G1151" s="10"/>
    </row>
    <row r="1152" spans="5:7">
      <c r="E1152" s="9"/>
      <c r="F1152" s="9"/>
      <c r="G1152" s="10"/>
    </row>
    <row r="1153" spans="5:7">
      <c r="E1153" s="9"/>
      <c r="F1153" s="9"/>
      <c r="G1153" s="10"/>
    </row>
    <row r="1154" spans="5:7">
      <c r="E1154" s="9"/>
      <c r="F1154" s="9"/>
      <c r="G1154" s="10"/>
    </row>
    <row r="1155" spans="5:7">
      <c r="E1155" s="9"/>
      <c r="F1155" s="9"/>
      <c r="G1155" s="10"/>
    </row>
    <row r="1156" spans="5:7">
      <c r="E1156" s="9"/>
      <c r="F1156" s="9"/>
      <c r="G1156" s="10"/>
    </row>
    <row r="1157" spans="5:7">
      <c r="E1157" s="9"/>
      <c r="F1157" s="9"/>
      <c r="G1157" s="10"/>
    </row>
    <row r="1158" spans="5:7">
      <c r="E1158" s="9"/>
      <c r="F1158" s="9"/>
      <c r="G1158" s="10"/>
    </row>
    <row r="1159" spans="5:7">
      <c r="E1159" s="9"/>
      <c r="F1159" s="9"/>
      <c r="G1159" s="10"/>
    </row>
    <row r="1160" spans="5:7">
      <c r="E1160" s="9"/>
      <c r="F1160" s="9"/>
      <c r="G1160" s="10"/>
    </row>
    <row r="1161" spans="5:7">
      <c r="E1161" s="9"/>
      <c r="F1161" s="9"/>
      <c r="G1161" s="10"/>
    </row>
    <row r="1162" spans="5:7">
      <c r="E1162" s="9"/>
      <c r="F1162" s="9"/>
      <c r="G1162" s="10"/>
    </row>
    <row r="1163" spans="5:7">
      <c r="E1163" s="9"/>
      <c r="F1163" s="9"/>
      <c r="G1163" s="10"/>
    </row>
    <row r="1164" spans="5:7">
      <c r="E1164" s="9"/>
      <c r="F1164" s="9"/>
      <c r="G1164" s="10"/>
    </row>
    <row r="1165" spans="5:7">
      <c r="E1165" s="9"/>
      <c r="F1165" s="9"/>
      <c r="G1165" s="10"/>
    </row>
    <row r="1166" spans="5:7">
      <c r="E1166" s="9"/>
      <c r="F1166" s="9"/>
      <c r="G1166" s="10"/>
    </row>
    <row r="1167" spans="5:7">
      <c r="E1167" s="9"/>
      <c r="F1167" s="9"/>
      <c r="G1167" s="10"/>
    </row>
    <row r="1168" spans="5:7">
      <c r="E1168" s="9"/>
      <c r="F1168" s="9"/>
      <c r="G1168" s="10"/>
    </row>
    <row r="1169" spans="5:7">
      <c r="E1169" s="9"/>
      <c r="F1169" s="9"/>
      <c r="G1169" s="10"/>
    </row>
    <row r="1170" spans="5:7">
      <c r="E1170" s="9"/>
      <c r="F1170" s="9"/>
      <c r="G1170" s="10"/>
    </row>
    <row r="1171" spans="5:7">
      <c r="E1171" s="9"/>
      <c r="F1171" s="9"/>
      <c r="G1171" s="10"/>
    </row>
    <row r="1172" spans="5:7">
      <c r="E1172" s="9"/>
      <c r="F1172" s="9"/>
      <c r="G1172" s="10"/>
    </row>
    <row r="1173" spans="5:7">
      <c r="E1173" s="9"/>
      <c r="F1173" s="9"/>
      <c r="G1173" s="10"/>
    </row>
    <row r="1174" spans="5:7">
      <c r="E1174" s="9"/>
      <c r="F1174" s="9"/>
      <c r="G1174" s="10"/>
    </row>
    <row r="1175" spans="5:7">
      <c r="E1175" s="9"/>
      <c r="F1175" s="9"/>
      <c r="G1175" s="10"/>
    </row>
    <row r="1176" spans="5:7">
      <c r="E1176" s="9"/>
      <c r="F1176" s="9"/>
      <c r="G1176" s="10"/>
    </row>
    <row r="1177" spans="5:7">
      <c r="E1177" s="9"/>
      <c r="F1177" s="9"/>
      <c r="G1177" s="10"/>
    </row>
    <row r="1178" spans="5:7">
      <c r="E1178" s="9"/>
      <c r="F1178" s="9"/>
      <c r="G1178" s="10"/>
    </row>
    <row r="1179" spans="5:7">
      <c r="E1179" s="9"/>
      <c r="F1179" s="9"/>
      <c r="G1179" s="10"/>
    </row>
    <row r="1180" spans="5:7">
      <c r="E1180" s="9"/>
      <c r="F1180" s="9"/>
      <c r="G1180" s="10"/>
    </row>
    <row r="1181" spans="5:7">
      <c r="E1181" s="9"/>
      <c r="F1181" s="9"/>
      <c r="G1181" s="10"/>
    </row>
    <row r="1182" spans="5:7">
      <c r="E1182" s="9"/>
      <c r="F1182" s="9"/>
      <c r="G1182" s="10"/>
    </row>
    <row r="1183" spans="5:7">
      <c r="E1183" s="9"/>
      <c r="F1183" s="9"/>
      <c r="G1183" s="10"/>
    </row>
    <row r="1184" spans="5:7">
      <c r="E1184" s="9"/>
      <c r="F1184" s="9"/>
      <c r="G1184" s="10"/>
    </row>
    <row r="1185" spans="5:7">
      <c r="E1185" s="9"/>
      <c r="F1185" s="9"/>
      <c r="G1185" s="10"/>
    </row>
    <row r="1186" spans="5:7">
      <c r="E1186" s="9"/>
      <c r="F1186" s="9"/>
      <c r="G1186" s="10"/>
    </row>
    <row r="1187" spans="5:7">
      <c r="E1187" s="9"/>
      <c r="F1187" s="9"/>
      <c r="G1187" s="10"/>
    </row>
    <row r="1188" spans="5:7">
      <c r="E1188" s="9"/>
      <c r="F1188" s="9"/>
      <c r="G1188" s="10"/>
    </row>
    <row r="1189" spans="5:7">
      <c r="E1189" s="9"/>
      <c r="F1189" s="9"/>
      <c r="G1189" s="10"/>
    </row>
    <row r="1190" spans="5:7">
      <c r="E1190" s="9"/>
      <c r="F1190" s="9"/>
      <c r="G1190" s="10"/>
    </row>
    <row r="1191" spans="5:7">
      <c r="E1191" s="9"/>
      <c r="F1191" s="9"/>
      <c r="G1191" s="10"/>
    </row>
    <row r="1192" spans="5:7">
      <c r="E1192" s="9"/>
      <c r="F1192" s="9"/>
      <c r="G1192" s="10"/>
    </row>
    <row r="1193" spans="5:7">
      <c r="E1193" s="9"/>
      <c r="F1193" s="9"/>
      <c r="G1193" s="10"/>
    </row>
    <row r="1194" spans="5:7">
      <c r="E1194" s="9"/>
      <c r="F1194" s="9"/>
      <c r="G1194" s="10"/>
    </row>
    <row r="1195" spans="5:7">
      <c r="E1195" s="9"/>
      <c r="F1195" s="9"/>
      <c r="G1195" s="10"/>
    </row>
    <row r="1196" spans="5:7">
      <c r="E1196" s="9"/>
      <c r="F1196" s="9"/>
      <c r="G1196" s="10"/>
    </row>
    <row r="1197" spans="5:7">
      <c r="E1197" s="9"/>
      <c r="F1197" s="9"/>
      <c r="G1197" s="10"/>
    </row>
    <row r="1198" spans="5:7">
      <c r="E1198" s="9"/>
      <c r="F1198" s="9"/>
      <c r="G1198" s="10"/>
    </row>
    <row r="1199" spans="5:7">
      <c r="E1199" s="9"/>
      <c r="F1199" s="9"/>
      <c r="G1199" s="10"/>
    </row>
    <row r="1200" spans="5:7">
      <c r="E1200" s="9"/>
      <c r="F1200" s="9"/>
      <c r="G1200" s="10"/>
    </row>
    <row r="1201" spans="5:7">
      <c r="E1201" s="9"/>
      <c r="F1201" s="9"/>
      <c r="G1201" s="10"/>
    </row>
    <row r="1202" spans="5:7">
      <c r="E1202" s="9"/>
      <c r="F1202" s="9"/>
      <c r="G1202" s="10"/>
    </row>
    <row r="1203" spans="5:7">
      <c r="E1203" s="9"/>
      <c r="F1203" s="9"/>
      <c r="G1203" s="10"/>
    </row>
    <row r="1204" spans="5:7">
      <c r="E1204" s="9"/>
      <c r="F1204" s="9"/>
      <c r="G1204" s="10"/>
    </row>
    <row r="1205" spans="5:7">
      <c r="E1205" s="9"/>
      <c r="F1205" s="9"/>
      <c r="G1205" s="10"/>
    </row>
    <row r="1206" spans="5:7">
      <c r="E1206" s="9"/>
      <c r="F1206" s="9"/>
      <c r="G1206" s="10"/>
    </row>
    <row r="1207" spans="5:7">
      <c r="E1207" s="9"/>
      <c r="F1207" s="9"/>
      <c r="G1207" s="10"/>
    </row>
    <row r="1208" spans="5:7">
      <c r="E1208" s="9"/>
      <c r="F1208" s="9"/>
      <c r="G1208" s="10"/>
    </row>
    <row r="1209" spans="5:7">
      <c r="E1209" s="9"/>
      <c r="F1209" s="9"/>
      <c r="G1209" s="10"/>
    </row>
    <row r="1210" spans="5:7">
      <c r="E1210" s="9"/>
      <c r="F1210" s="9"/>
      <c r="G1210" s="10"/>
    </row>
    <row r="1211" spans="5:7">
      <c r="E1211" s="9"/>
      <c r="F1211" s="9"/>
      <c r="G1211" s="10"/>
    </row>
    <row r="1212" spans="5:7">
      <c r="E1212" s="9"/>
      <c r="F1212" s="9"/>
      <c r="G1212" s="10"/>
    </row>
    <row r="1213" spans="5:7">
      <c r="E1213" s="9"/>
      <c r="F1213" s="9"/>
      <c r="G1213" s="10"/>
    </row>
    <row r="1214" spans="5:7">
      <c r="E1214" s="9"/>
      <c r="F1214" s="9"/>
      <c r="G1214" s="10"/>
    </row>
    <row r="1215" spans="5:7">
      <c r="E1215" s="9"/>
      <c r="F1215" s="9"/>
      <c r="G1215" s="10"/>
    </row>
    <row r="1216" spans="5:7">
      <c r="E1216" s="9"/>
      <c r="F1216" s="9"/>
      <c r="G1216" s="10"/>
    </row>
    <row r="1217" spans="5:7">
      <c r="E1217" s="9"/>
      <c r="F1217" s="9"/>
      <c r="G1217" s="10"/>
    </row>
    <row r="1218" spans="5:7">
      <c r="E1218" s="9"/>
      <c r="F1218" s="9"/>
      <c r="G1218" s="10"/>
    </row>
    <row r="1219" spans="5:7">
      <c r="E1219" s="9"/>
      <c r="F1219" s="9"/>
      <c r="G1219" s="10"/>
    </row>
    <row r="1220" spans="5:7">
      <c r="E1220" s="9"/>
      <c r="F1220" s="9"/>
      <c r="G1220" s="10"/>
    </row>
    <row r="1221" spans="5:7">
      <c r="E1221" s="9"/>
      <c r="F1221" s="9"/>
      <c r="G1221" s="10"/>
    </row>
    <row r="1222" spans="5:7">
      <c r="E1222" s="9"/>
      <c r="F1222" s="9"/>
      <c r="G1222" s="10"/>
    </row>
    <row r="1223" spans="5:7">
      <c r="E1223" s="9"/>
      <c r="F1223" s="9"/>
      <c r="G1223" s="10"/>
    </row>
    <row r="1224" spans="5:7">
      <c r="E1224" s="9"/>
      <c r="F1224" s="9"/>
      <c r="G1224" s="10"/>
    </row>
    <row r="1225" spans="5:7">
      <c r="E1225" s="9"/>
      <c r="F1225" s="9"/>
      <c r="G1225" s="10"/>
    </row>
    <row r="1226" spans="5:7">
      <c r="E1226" s="9"/>
      <c r="F1226" s="9"/>
      <c r="G1226" s="10"/>
    </row>
    <row r="1227" spans="5:7">
      <c r="E1227" s="9"/>
      <c r="F1227" s="9"/>
      <c r="G1227" s="10"/>
    </row>
    <row r="1228" spans="5:7">
      <c r="E1228" s="9"/>
      <c r="F1228" s="9"/>
      <c r="G1228" s="10"/>
    </row>
    <row r="1229" spans="5:7">
      <c r="E1229" s="9"/>
      <c r="F1229" s="9"/>
      <c r="G1229" s="10"/>
    </row>
    <row r="1230" spans="5:7">
      <c r="E1230" s="9"/>
      <c r="F1230" s="9"/>
      <c r="G1230" s="10"/>
    </row>
    <row r="1231" spans="5:7">
      <c r="E1231" s="9"/>
      <c r="F1231" s="9"/>
      <c r="G1231" s="10"/>
    </row>
    <row r="1232" spans="5:7">
      <c r="E1232" s="9"/>
      <c r="F1232" s="9"/>
      <c r="G1232" s="10"/>
    </row>
    <row r="1233" spans="5:7">
      <c r="E1233" s="9"/>
      <c r="F1233" s="9"/>
      <c r="G1233" s="10"/>
    </row>
    <row r="1234" spans="5:7">
      <c r="E1234" s="9"/>
      <c r="F1234" s="9"/>
      <c r="G1234" s="10"/>
    </row>
    <row r="1235" spans="5:7">
      <c r="E1235" s="9"/>
      <c r="F1235" s="9"/>
      <c r="G1235" s="10"/>
    </row>
    <row r="1236" spans="5:7">
      <c r="E1236" s="9"/>
      <c r="F1236" s="9"/>
      <c r="G1236" s="10"/>
    </row>
    <row r="1237" spans="5:7">
      <c r="E1237" s="9"/>
      <c r="F1237" s="9"/>
      <c r="G1237" s="10"/>
    </row>
    <row r="1238" spans="5:7">
      <c r="E1238" s="9"/>
      <c r="F1238" s="9"/>
      <c r="G1238" s="10"/>
    </row>
    <row r="1239" spans="5:7">
      <c r="E1239" s="9"/>
      <c r="F1239" s="9"/>
      <c r="G1239" s="10"/>
    </row>
    <row r="1240" spans="5:7">
      <c r="E1240" s="9"/>
      <c r="F1240" s="9"/>
      <c r="G1240" s="10"/>
    </row>
    <row r="1241" spans="5:7">
      <c r="E1241" s="9"/>
      <c r="F1241" s="9"/>
      <c r="G1241" s="10"/>
    </row>
    <row r="1242" spans="5:7">
      <c r="E1242" s="9"/>
      <c r="F1242" s="9"/>
      <c r="G1242" s="10"/>
    </row>
    <row r="1243" spans="5:7">
      <c r="E1243" s="9"/>
      <c r="F1243" s="9"/>
      <c r="G1243" s="10"/>
    </row>
    <row r="1244" spans="5:7">
      <c r="E1244" s="9"/>
      <c r="F1244" s="9"/>
      <c r="G1244" s="10"/>
    </row>
    <row r="1245" spans="5:7">
      <c r="E1245" s="9"/>
      <c r="F1245" s="9"/>
      <c r="G1245" s="10"/>
    </row>
    <row r="1246" spans="5:7">
      <c r="E1246" s="9"/>
      <c r="F1246" s="9"/>
      <c r="G1246" s="10"/>
    </row>
    <row r="1247" spans="5:7">
      <c r="E1247" s="9"/>
      <c r="F1247" s="9"/>
      <c r="G1247" s="10"/>
    </row>
    <row r="1248" spans="5:7">
      <c r="E1248" s="9"/>
      <c r="F1248" s="9"/>
      <c r="G1248" s="10"/>
    </row>
    <row r="1249" spans="5:7">
      <c r="E1249" s="9"/>
      <c r="F1249" s="9"/>
      <c r="G1249" s="10"/>
    </row>
    <row r="1250" spans="5:7">
      <c r="E1250" s="9"/>
      <c r="F1250" s="9"/>
      <c r="G1250" s="10"/>
    </row>
    <row r="1251" spans="5:7">
      <c r="E1251" s="9"/>
      <c r="F1251" s="9"/>
      <c r="G1251" s="10"/>
    </row>
    <row r="1252" spans="5:7">
      <c r="E1252" s="9"/>
      <c r="F1252" s="9"/>
      <c r="G1252" s="10"/>
    </row>
    <row r="1253" spans="5:7">
      <c r="E1253" s="9"/>
      <c r="F1253" s="9"/>
      <c r="G1253" s="10"/>
    </row>
    <row r="1254" spans="5:7">
      <c r="E1254" s="9"/>
      <c r="F1254" s="9"/>
      <c r="G1254" s="10"/>
    </row>
    <row r="1255" spans="5:7">
      <c r="E1255" s="9"/>
      <c r="F1255" s="9"/>
      <c r="G1255" s="10"/>
    </row>
    <row r="1256" spans="5:7">
      <c r="E1256" s="9"/>
      <c r="F1256" s="9"/>
      <c r="G1256" s="10"/>
    </row>
    <row r="1257" spans="5:7">
      <c r="E1257" s="9"/>
      <c r="F1257" s="9"/>
      <c r="G1257" s="10"/>
    </row>
    <row r="1258" spans="5:7">
      <c r="E1258" s="9"/>
      <c r="F1258" s="9"/>
      <c r="G1258" s="10"/>
    </row>
    <row r="1259" spans="5:7">
      <c r="E1259" s="9"/>
      <c r="F1259" s="9"/>
      <c r="G1259" s="10"/>
    </row>
    <row r="1260" spans="5:7">
      <c r="E1260" s="9"/>
      <c r="F1260" s="9"/>
      <c r="G1260" s="10"/>
    </row>
    <row r="1261" spans="5:7">
      <c r="E1261" s="9"/>
      <c r="F1261" s="9"/>
      <c r="G1261" s="10"/>
    </row>
    <row r="1262" spans="5:7">
      <c r="E1262" s="9"/>
      <c r="F1262" s="9"/>
      <c r="G1262" s="10"/>
    </row>
    <row r="1263" spans="5:7">
      <c r="E1263" s="9"/>
      <c r="F1263" s="9"/>
      <c r="G1263" s="10"/>
    </row>
    <row r="1264" spans="5:7">
      <c r="E1264" s="9"/>
      <c r="F1264" s="9"/>
      <c r="G1264" s="10"/>
    </row>
    <row r="1265" spans="5:7">
      <c r="E1265" s="9"/>
      <c r="F1265" s="9"/>
      <c r="G1265" s="10"/>
    </row>
    <row r="1266" spans="5:7">
      <c r="E1266" s="9"/>
      <c r="F1266" s="9"/>
      <c r="G1266" s="10"/>
    </row>
    <row r="1267" spans="5:7">
      <c r="E1267" s="9"/>
      <c r="F1267" s="9"/>
      <c r="G1267" s="10"/>
    </row>
    <row r="1268" spans="5:7">
      <c r="E1268" s="9"/>
      <c r="F1268" s="9"/>
      <c r="G1268" s="10"/>
    </row>
    <row r="1269" spans="5:7">
      <c r="E1269" s="9"/>
      <c r="F1269" s="9"/>
      <c r="G1269" s="10"/>
    </row>
    <row r="1270" spans="5:7">
      <c r="E1270" s="9"/>
      <c r="F1270" s="9"/>
      <c r="G1270" s="10"/>
    </row>
    <row r="1271" spans="5:7">
      <c r="E1271" s="9"/>
      <c r="F1271" s="9"/>
      <c r="G1271" s="10"/>
    </row>
    <row r="1272" spans="5:7">
      <c r="E1272" s="9"/>
      <c r="F1272" s="9"/>
      <c r="G1272" s="10"/>
    </row>
    <row r="1273" spans="5:7">
      <c r="E1273" s="9"/>
      <c r="F1273" s="9"/>
      <c r="G1273" s="10"/>
    </row>
    <row r="1274" spans="5:7">
      <c r="E1274" s="9"/>
      <c r="F1274" s="9"/>
      <c r="G1274" s="10"/>
    </row>
    <row r="1275" spans="5:7">
      <c r="E1275" s="9"/>
      <c r="F1275" s="9"/>
      <c r="G1275" s="10"/>
    </row>
    <row r="1276" spans="5:7">
      <c r="E1276" s="9"/>
      <c r="F1276" s="9"/>
      <c r="G1276" s="10"/>
    </row>
    <row r="1277" spans="5:7">
      <c r="E1277" s="9"/>
      <c r="F1277" s="9"/>
      <c r="G1277" s="10"/>
    </row>
    <row r="1278" spans="5:7">
      <c r="E1278" s="9"/>
      <c r="F1278" s="9"/>
      <c r="G1278" s="10"/>
    </row>
    <row r="1279" spans="5:7">
      <c r="E1279" s="9"/>
      <c r="F1279" s="9"/>
      <c r="G1279" s="10"/>
    </row>
    <row r="1280" spans="5:7">
      <c r="E1280" s="9"/>
      <c r="F1280" s="9"/>
      <c r="G1280" s="10"/>
    </row>
    <row r="1281" spans="5:7">
      <c r="E1281" s="9"/>
      <c r="F1281" s="9"/>
      <c r="G1281" s="10"/>
    </row>
    <row r="1282" spans="5:7">
      <c r="E1282" s="9"/>
      <c r="F1282" s="9"/>
      <c r="G1282" s="10"/>
    </row>
    <row r="1283" spans="5:7">
      <c r="E1283" s="9"/>
      <c r="F1283" s="9"/>
      <c r="G1283" s="10"/>
    </row>
    <row r="1284" spans="5:7">
      <c r="E1284" s="9"/>
      <c r="F1284" s="9"/>
      <c r="G1284" s="10"/>
    </row>
    <row r="1285" spans="5:7">
      <c r="E1285" s="9"/>
      <c r="F1285" s="9"/>
      <c r="G1285" s="10"/>
    </row>
    <row r="1286" spans="5:7">
      <c r="E1286" s="9"/>
      <c r="F1286" s="9"/>
      <c r="G1286" s="10"/>
    </row>
    <row r="1287" spans="5:7">
      <c r="E1287" s="9"/>
      <c r="F1287" s="9"/>
      <c r="G1287" s="10"/>
    </row>
    <row r="1288" spans="5:7">
      <c r="E1288" s="9"/>
      <c r="F1288" s="9"/>
      <c r="G1288" s="10"/>
    </row>
    <row r="1289" spans="5:7">
      <c r="E1289" s="9"/>
      <c r="F1289" s="9"/>
      <c r="G1289" s="10"/>
    </row>
    <row r="1290" spans="5:7">
      <c r="E1290" s="9"/>
      <c r="F1290" s="9"/>
      <c r="G1290" s="10"/>
    </row>
    <row r="1291" spans="5:7">
      <c r="E1291" s="9"/>
      <c r="F1291" s="9"/>
      <c r="G1291" s="10"/>
    </row>
    <row r="1292" spans="5:7">
      <c r="E1292" s="9"/>
      <c r="F1292" s="9"/>
      <c r="G1292" s="10"/>
    </row>
    <row r="1293" spans="5:7">
      <c r="E1293" s="9"/>
      <c r="F1293" s="9"/>
      <c r="G1293" s="10"/>
    </row>
    <row r="1294" spans="5:7">
      <c r="E1294" s="9"/>
      <c r="F1294" s="9"/>
      <c r="G1294" s="10"/>
    </row>
    <row r="1295" spans="5:7">
      <c r="E1295" s="9"/>
      <c r="F1295" s="9"/>
      <c r="G1295" s="10"/>
    </row>
    <row r="1296" spans="5:7">
      <c r="E1296" s="9"/>
      <c r="F1296" s="9"/>
      <c r="G1296" s="10"/>
    </row>
    <row r="1297" spans="5:7">
      <c r="E1297" s="9"/>
      <c r="F1297" s="9"/>
      <c r="G1297" s="10"/>
    </row>
    <row r="1298" spans="5:7">
      <c r="E1298" s="9"/>
      <c r="F1298" s="9"/>
      <c r="G1298" s="10"/>
    </row>
    <row r="1299" spans="5:7">
      <c r="E1299" s="9"/>
      <c r="F1299" s="9"/>
      <c r="G1299" s="10"/>
    </row>
    <row r="1300" spans="5:7">
      <c r="E1300" s="9"/>
      <c r="F1300" s="9"/>
      <c r="G1300" s="10"/>
    </row>
    <row r="1301" spans="5:7">
      <c r="E1301" s="9"/>
      <c r="F1301" s="9"/>
      <c r="G1301" s="10"/>
    </row>
    <row r="1302" spans="5:7">
      <c r="E1302" s="9"/>
      <c r="F1302" s="9"/>
      <c r="G1302" s="10"/>
    </row>
    <row r="1303" spans="5:7">
      <c r="E1303" s="9"/>
      <c r="F1303" s="9"/>
      <c r="G1303" s="10"/>
    </row>
    <row r="1304" spans="5:7">
      <c r="E1304" s="9"/>
      <c r="F1304" s="9"/>
      <c r="G1304" s="10"/>
    </row>
    <row r="1305" spans="5:7">
      <c r="E1305" s="9"/>
      <c r="F1305" s="9"/>
      <c r="G1305" s="10"/>
    </row>
    <row r="1306" spans="5:7">
      <c r="E1306" s="9"/>
      <c r="F1306" s="9"/>
      <c r="G1306" s="10"/>
    </row>
    <row r="1307" spans="5:7">
      <c r="E1307" s="9"/>
      <c r="F1307" s="9"/>
      <c r="G1307" s="10"/>
    </row>
    <row r="1308" spans="5:7">
      <c r="E1308" s="9"/>
      <c r="F1308" s="9"/>
      <c r="G1308" s="10"/>
    </row>
    <row r="1309" spans="5:7">
      <c r="E1309" s="9"/>
      <c r="F1309" s="9"/>
      <c r="G1309" s="10"/>
    </row>
    <row r="1310" spans="5:7">
      <c r="E1310" s="9"/>
      <c r="F1310" s="9"/>
      <c r="G1310" s="10"/>
    </row>
    <row r="1311" spans="5:7">
      <c r="E1311" s="9"/>
      <c r="F1311" s="9"/>
      <c r="G1311" s="10"/>
    </row>
    <row r="1312" spans="5:7">
      <c r="E1312" s="9"/>
      <c r="F1312" s="9"/>
      <c r="G1312" s="10"/>
    </row>
    <row r="1313" spans="5:7">
      <c r="E1313" s="9"/>
      <c r="F1313" s="9"/>
      <c r="G1313" s="10"/>
    </row>
    <row r="1314" spans="5:7">
      <c r="E1314" s="9"/>
      <c r="F1314" s="9"/>
      <c r="G1314" s="10"/>
    </row>
    <row r="1315" spans="5:7">
      <c r="E1315" s="9"/>
      <c r="F1315" s="9"/>
      <c r="G1315" s="10"/>
    </row>
    <row r="1316" spans="5:7">
      <c r="E1316" s="9"/>
      <c r="F1316" s="9"/>
      <c r="G1316" s="10"/>
    </row>
    <row r="1317" spans="5:7">
      <c r="E1317" s="9"/>
      <c r="F1317" s="9"/>
      <c r="G1317" s="10"/>
    </row>
    <row r="1318" spans="5:7">
      <c r="E1318" s="9"/>
      <c r="F1318" s="9"/>
      <c r="G1318" s="10"/>
    </row>
    <row r="1319" spans="5:7">
      <c r="E1319" s="9"/>
      <c r="F1319" s="9"/>
      <c r="G1319" s="10"/>
    </row>
    <row r="1320" spans="5:7">
      <c r="E1320" s="9"/>
      <c r="F1320" s="9"/>
      <c r="G1320" s="10"/>
    </row>
    <row r="1321" spans="5:7">
      <c r="E1321" s="9"/>
      <c r="F1321" s="9"/>
      <c r="G1321" s="10"/>
    </row>
    <row r="1322" spans="5:7">
      <c r="E1322" s="9"/>
      <c r="F1322" s="9"/>
      <c r="G1322" s="10"/>
    </row>
    <row r="1323" spans="5:7">
      <c r="E1323" s="9"/>
      <c r="F1323" s="9"/>
      <c r="G1323" s="10"/>
    </row>
    <row r="1324" spans="5:7">
      <c r="E1324" s="9"/>
      <c r="F1324" s="9"/>
      <c r="G1324" s="10"/>
    </row>
    <row r="1325" spans="5:7">
      <c r="E1325" s="9"/>
      <c r="F1325" s="9"/>
      <c r="G1325" s="10"/>
    </row>
    <row r="1326" spans="5:7">
      <c r="E1326" s="9"/>
      <c r="F1326" s="9"/>
      <c r="G1326" s="10"/>
    </row>
    <row r="1327" spans="5:7">
      <c r="E1327" s="9"/>
      <c r="F1327" s="9"/>
      <c r="G1327" s="10"/>
    </row>
    <row r="1328" spans="5:7">
      <c r="E1328" s="9"/>
      <c r="F1328" s="9"/>
      <c r="G1328" s="10"/>
    </row>
    <row r="1329" spans="5:7">
      <c r="E1329" s="9"/>
      <c r="F1329" s="9"/>
      <c r="G1329" s="10"/>
    </row>
    <row r="1330" spans="5:7">
      <c r="E1330" s="9"/>
      <c r="F1330" s="9"/>
      <c r="G1330" s="10"/>
    </row>
    <row r="1331" spans="5:7">
      <c r="E1331" s="9"/>
      <c r="F1331" s="9"/>
      <c r="G1331" s="10"/>
    </row>
    <row r="1332" spans="5:7">
      <c r="E1332" s="9"/>
      <c r="F1332" s="9"/>
      <c r="G1332" s="10"/>
    </row>
    <row r="1333" spans="5:7">
      <c r="E1333" s="9"/>
      <c r="F1333" s="9"/>
      <c r="G1333" s="10"/>
    </row>
    <row r="1334" spans="5:7">
      <c r="E1334" s="9"/>
      <c r="F1334" s="9"/>
      <c r="G1334" s="10"/>
    </row>
    <row r="1335" spans="5:7">
      <c r="E1335" s="9"/>
      <c r="F1335" s="9"/>
      <c r="G1335" s="10"/>
    </row>
    <row r="1336" spans="5:7">
      <c r="E1336" s="9"/>
      <c r="F1336" s="9"/>
      <c r="G1336" s="10"/>
    </row>
    <row r="1337" spans="5:7">
      <c r="E1337" s="9"/>
      <c r="F1337" s="9"/>
      <c r="G1337" s="10"/>
    </row>
    <row r="1338" spans="5:7">
      <c r="E1338" s="9"/>
      <c r="F1338" s="9"/>
      <c r="G1338" s="10"/>
    </row>
    <row r="1339" spans="5:7">
      <c r="E1339" s="9"/>
      <c r="F1339" s="9"/>
      <c r="G1339" s="10"/>
    </row>
    <row r="1340" spans="5:7">
      <c r="E1340" s="9"/>
      <c r="F1340" s="9"/>
      <c r="G1340" s="10"/>
    </row>
    <row r="1341" spans="5:7">
      <c r="E1341" s="9"/>
      <c r="F1341" s="9"/>
      <c r="G1341" s="10"/>
    </row>
    <row r="1342" spans="5:7">
      <c r="E1342" s="9"/>
      <c r="F1342" s="9"/>
      <c r="G1342" s="10"/>
    </row>
    <row r="1343" spans="5:7">
      <c r="E1343" s="9"/>
      <c r="F1343" s="9"/>
      <c r="G1343" s="10"/>
    </row>
    <row r="1344" spans="5:7">
      <c r="E1344" s="9"/>
      <c r="F1344" s="9"/>
      <c r="G1344" s="10"/>
    </row>
    <row r="1345" spans="5:7">
      <c r="E1345" s="9"/>
      <c r="F1345" s="9"/>
      <c r="G1345" s="10"/>
    </row>
    <row r="1346" spans="5:7">
      <c r="E1346" s="9"/>
      <c r="F1346" s="9"/>
      <c r="G1346" s="10"/>
    </row>
    <row r="1347" spans="5:7">
      <c r="E1347" s="9"/>
      <c r="F1347" s="9"/>
      <c r="G1347" s="10"/>
    </row>
    <row r="1348" spans="5:7">
      <c r="E1348" s="9"/>
      <c r="F1348" s="9"/>
      <c r="G1348" s="10"/>
    </row>
    <row r="1349" spans="5:7">
      <c r="E1349" s="9"/>
      <c r="F1349" s="9"/>
      <c r="G1349" s="10"/>
    </row>
    <row r="1350" spans="5:7">
      <c r="E1350" s="9"/>
      <c r="F1350" s="9"/>
      <c r="G1350" s="10"/>
    </row>
    <row r="1351" spans="5:7">
      <c r="E1351" s="9"/>
      <c r="F1351" s="9"/>
      <c r="G1351" s="10"/>
    </row>
    <row r="1352" spans="5:7">
      <c r="E1352" s="9"/>
      <c r="F1352" s="9"/>
      <c r="G1352" s="10"/>
    </row>
    <row r="1353" spans="5:7">
      <c r="E1353" s="9"/>
      <c r="F1353" s="9"/>
      <c r="G1353" s="10"/>
    </row>
    <row r="1354" spans="5:7">
      <c r="E1354" s="9"/>
      <c r="F1354" s="9"/>
      <c r="G1354" s="10"/>
    </row>
    <row r="1355" spans="5:7">
      <c r="E1355" s="9"/>
      <c r="F1355" s="9"/>
      <c r="G1355" s="10"/>
    </row>
    <row r="1356" spans="5:7">
      <c r="E1356" s="9"/>
      <c r="F1356" s="9"/>
      <c r="G1356" s="10"/>
    </row>
    <row r="1357" spans="5:7">
      <c r="E1357" s="9"/>
      <c r="F1357" s="9"/>
      <c r="G1357" s="10"/>
    </row>
    <row r="1358" spans="5:7">
      <c r="E1358" s="9"/>
      <c r="F1358" s="9"/>
      <c r="G1358" s="10"/>
    </row>
    <row r="1359" spans="5:7">
      <c r="E1359" s="9"/>
      <c r="F1359" s="9"/>
      <c r="G1359" s="10"/>
    </row>
    <row r="1360" spans="5:7">
      <c r="E1360" s="9"/>
      <c r="F1360" s="9"/>
      <c r="G1360" s="10"/>
    </row>
    <row r="1361" spans="5:7">
      <c r="E1361" s="9"/>
      <c r="F1361" s="9"/>
      <c r="G1361" s="10"/>
    </row>
    <row r="1362" spans="5:7">
      <c r="E1362" s="9"/>
      <c r="F1362" s="9"/>
      <c r="G1362" s="10"/>
    </row>
    <row r="1363" spans="5:7">
      <c r="E1363" s="9"/>
      <c r="F1363" s="9"/>
      <c r="G1363" s="10"/>
    </row>
    <row r="1364" spans="5:7">
      <c r="E1364" s="9"/>
      <c r="F1364" s="9"/>
      <c r="G1364" s="10"/>
    </row>
    <row r="1365" spans="5:7">
      <c r="E1365" s="9"/>
      <c r="F1365" s="9"/>
      <c r="G1365" s="10"/>
    </row>
    <row r="1366" spans="5:7">
      <c r="E1366" s="9"/>
      <c r="F1366" s="9"/>
      <c r="G1366" s="10"/>
    </row>
    <row r="1367" spans="5:7">
      <c r="E1367" s="9"/>
      <c r="F1367" s="9"/>
      <c r="G1367" s="10"/>
    </row>
    <row r="1368" spans="5:7">
      <c r="E1368" s="9"/>
      <c r="F1368" s="9"/>
      <c r="G1368" s="10"/>
    </row>
    <row r="1369" spans="5:7">
      <c r="E1369" s="9"/>
      <c r="F1369" s="9"/>
      <c r="G1369" s="10"/>
    </row>
    <row r="1370" spans="5:7">
      <c r="E1370" s="9"/>
      <c r="F1370" s="9"/>
      <c r="G1370" s="10"/>
    </row>
    <row r="1371" spans="5:7">
      <c r="E1371" s="9"/>
      <c r="F1371" s="9"/>
      <c r="G1371" s="10"/>
    </row>
    <row r="1372" spans="5:7">
      <c r="E1372" s="9"/>
      <c r="F1372" s="9"/>
      <c r="G1372" s="10"/>
    </row>
    <row r="1373" spans="5:7">
      <c r="E1373" s="9"/>
      <c r="F1373" s="9"/>
      <c r="G1373" s="10"/>
    </row>
    <row r="1374" spans="5:7">
      <c r="E1374" s="9"/>
      <c r="F1374" s="9"/>
      <c r="G1374" s="10"/>
    </row>
    <row r="1375" spans="5:7">
      <c r="E1375" s="9"/>
      <c r="F1375" s="9"/>
      <c r="G1375" s="10"/>
    </row>
    <row r="1376" spans="5:7">
      <c r="E1376" s="9"/>
      <c r="F1376" s="9"/>
      <c r="G1376" s="10"/>
    </row>
    <row r="1377" spans="5:7">
      <c r="E1377" s="9"/>
      <c r="F1377" s="9"/>
      <c r="G1377" s="10"/>
    </row>
    <row r="1378" spans="5:7">
      <c r="E1378" s="9"/>
      <c r="F1378" s="9"/>
      <c r="G1378" s="10"/>
    </row>
    <row r="1379" spans="5:7">
      <c r="E1379" s="9"/>
      <c r="F1379" s="9"/>
      <c r="G1379" s="10"/>
    </row>
    <row r="1380" spans="5:7">
      <c r="E1380" s="9"/>
      <c r="F1380" s="9"/>
      <c r="G1380" s="10"/>
    </row>
    <row r="1381" spans="5:7">
      <c r="E1381" s="9"/>
      <c r="F1381" s="9"/>
      <c r="G1381" s="10"/>
    </row>
    <row r="1382" spans="5:7">
      <c r="E1382" s="9"/>
      <c r="F1382" s="9"/>
      <c r="G1382" s="10"/>
    </row>
    <row r="1383" spans="5:7">
      <c r="E1383" s="9"/>
      <c r="F1383" s="9"/>
      <c r="G1383" s="10"/>
    </row>
    <row r="1384" spans="5:7">
      <c r="E1384" s="9"/>
      <c r="F1384" s="9"/>
      <c r="G1384" s="10"/>
    </row>
    <row r="1385" spans="5:7">
      <c r="E1385" s="9"/>
      <c r="F1385" s="9"/>
      <c r="G1385" s="10"/>
    </row>
    <row r="1386" spans="5:7">
      <c r="E1386" s="9"/>
      <c r="F1386" s="9"/>
      <c r="G1386" s="10"/>
    </row>
    <row r="1387" spans="5:7">
      <c r="E1387" s="9"/>
      <c r="F1387" s="9"/>
      <c r="G1387" s="10"/>
    </row>
    <row r="1388" spans="5:7">
      <c r="E1388" s="9"/>
      <c r="F1388" s="9"/>
      <c r="G1388" s="10"/>
    </row>
    <row r="1389" spans="5:7">
      <c r="E1389" s="9"/>
      <c r="F1389" s="9"/>
      <c r="G1389" s="10"/>
    </row>
    <row r="1390" spans="5:7">
      <c r="E1390" s="9"/>
      <c r="F1390" s="9"/>
      <c r="G1390" s="10"/>
    </row>
    <row r="1391" spans="5:7">
      <c r="E1391" s="9"/>
      <c r="F1391" s="9"/>
      <c r="G1391" s="10"/>
    </row>
    <row r="1392" spans="5:7">
      <c r="E1392" s="9"/>
      <c r="F1392" s="9"/>
      <c r="G1392" s="10"/>
    </row>
    <row r="1393" spans="5:7">
      <c r="E1393" s="9"/>
      <c r="F1393" s="9"/>
      <c r="G1393" s="10"/>
    </row>
    <row r="1394" spans="5:7">
      <c r="E1394" s="9"/>
      <c r="F1394" s="9"/>
      <c r="G1394" s="10"/>
    </row>
    <row r="1395" spans="5:7">
      <c r="E1395" s="9"/>
      <c r="F1395" s="9"/>
      <c r="G1395" s="10"/>
    </row>
    <row r="1396" spans="5:7">
      <c r="E1396" s="9"/>
      <c r="F1396" s="9"/>
      <c r="G1396" s="10"/>
    </row>
    <row r="1397" spans="5:7">
      <c r="E1397" s="9"/>
      <c r="F1397" s="9"/>
      <c r="G1397" s="10"/>
    </row>
    <row r="1398" spans="5:7">
      <c r="E1398" s="9"/>
      <c r="F1398" s="9"/>
      <c r="G1398" s="10"/>
    </row>
    <row r="1399" spans="5:7">
      <c r="E1399" s="9"/>
      <c r="F1399" s="9"/>
      <c r="G1399" s="10"/>
    </row>
    <row r="1400" spans="5:7">
      <c r="E1400" s="9"/>
      <c r="F1400" s="9"/>
      <c r="G1400" s="10"/>
    </row>
    <row r="1401" spans="5:7">
      <c r="E1401" s="9"/>
      <c r="F1401" s="9"/>
      <c r="G1401" s="10"/>
    </row>
    <row r="1402" spans="5:7">
      <c r="E1402" s="9"/>
      <c r="F1402" s="9"/>
      <c r="G1402" s="10"/>
    </row>
    <row r="1403" spans="5:7">
      <c r="E1403" s="9"/>
      <c r="F1403" s="9"/>
      <c r="G1403" s="10"/>
    </row>
    <row r="1404" spans="5:7">
      <c r="E1404" s="9"/>
      <c r="F1404" s="9"/>
      <c r="G1404" s="10"/>
    </row>
    <row r="1405" spans="5:7">
      <c r="E1405" s="9"/>
      <c r="F1405" s="9"/>
      <c r="G1405" s="10"/>
    </row>
    <row r="1406" spans="5:7">
      <c r="E1406" s="9"/>
      <c r="F1406" s="9"/>
      <c r="G1406" s="10"/>
    </row>
    <row r="1407" spans="5:7">
      <c r="E1407" s="9"/>
      <c r="F1407" s="9"/>
      <c r="G1407" s="10"/>
    </row>
    <row r="1408" spans="5:7">
      <c r="E1408" s="9"/>
      <c r="F1408" s="9"/>
      <c r="G1408" s="10"/>
    </row>
    <row r="1409" spans="5:7">
      <c r="E1409" s="9"/>
      <c r="F1409" s="9"/>
      <c r="G1409" s="10"/>
    </row>
    <row r="1410" spans="5:7">
      <c r="E1410" s="9"/>
      <c r="F1410" s="9"/>
      <c r="G1410" s="10"/>
    </row>
    <row r="1411" spans="5:7">
      <c r="E1411" s="9"/>
      <c r="F1411" s="9"/>
      <c r="G1411" s="10"/>
    </row>
    <row r="1412" spans="5:7">
      <c r="E1412" s="9"/>
      <c r="F1412" s="9"/>
      <c r="G1412" s="10"/>
    </row>
    <row r="1413" spans="5:7">
      <c r="E1413" s="9"/>
      <c r="F1413" s="9"/>
      <c r="G1413" s="10"/>
    </row>
    <row r="1414" spans="5:7">
      <c r="E1414" s="9"/>
      <c r="F1414" s="9"/>
      <c r="G1414" s="10"/>
    </row>
    <row r="1415" spans="5:7">
      <c r="E1415" s="9"/>
      <c r="F1415" s="9"/>
      <c r="G1415" s="10"/>
    </row>
    <row r="1416" spans="5:7">
      <c r="E1416" s="9"/>
      <c r="F1416" s="9"/>
      <c r="G1416" s="10"/>
    </row>
    <row r="1417" spans="5:7">
      <c r="E1417" s="9"/>
      <c r="F1417" s="9"/>
      <c r="G1417" s="10"/>
    </row>
    <row r="1418" spans="5:7">
      <c r="E1418" s="9"/>
      <c r="F1418" s="9"/>
      <c r="G1418" s="10"/>
    </row>
    <row r="1419" spans="5:7">
      <c r="E1419" s="9"/>
      <c r="F1419" s="9"/>
      <c r="G1419" s="10"/>
    </row>
    <row r="1420" spans="5:7">
      <c r="E1420" s="9"/>
      <c r="F1420" s="9"/>
      <c r="G1420" s="10"/>
    </row>
    <row r="1421" spans="5:7">
      <c r="E1421" s="9"/>
      <c r="F1421" s="9"/>
      <c r="G1421" s="10"/>
    </row>
    <row r="1422" spans="5:7">
      <c r="E1422" s="9"/>
      <c r="F1422" s="9"/>
      <c r="G1422" s="10"/>
    </row>
    <row r="1423" spans="5:7">
      <c r="E1423" s="9"/>
      <c r="F1423" s="9"/>
      <c r="G1423" s="10"/>
    </row>
    <row r="1424" spans="5:7">
      <c r="E1424" s="9"/>
      <c r="F1424" s="9"/>
      <c r="G1424" s="10"/>
    </row>
    <row r="1425" spans="5:7">
      <c r="E1425" s="9"/>
      <c r="F1425" s="9"/>
      <c r="G1425" s="10"/>
    </row>
    <row r="1426" spans="5:7">
      <c r="E1426" s="9"/>
      <c r="F1426" s="9"/>
      <c r="G1426" s="10"/>
    </row>
    <row r="1427" spans="5:7">
      <c r="E1427" s="9"/>
      <c r="F1427" s="9"/>
      <c r="G1427" s="10"/>
    </row>
    <row r="1428" spans="5:7">
      <c r="E1428" s="9"/>
      <c r="F1428" s="9"/>
      <c r="G1428" s="10"/>
    </row>
    <row r="1429" spans="5:7">
      <c r="E1429" s="9"/>
      <c r="F1429" s="9"/>
      <c r="G1429" s="10"/>
    </row>
    <row r="1430" spans="5:7">
      <c r="E1430" s="9"/>
      <c r="F1430" s="9"/>
      <c r="G1430" s="10"/>
    </row>
    <row r="1431" spans="5:7">
      <c r="E1431" s="9"/>
      <c r="F1431" s="9"/>
      <c r="G1431" s="10"/>
    </row>
    <row r="1432" spans="5:7">
      <c r="E1432" s="9"/>
      <c r="F1432" s="9"/>
      <c r="G1432" s="10"/>
    </row>
    <row r="1433" spans="5:7">
      <c r="E1433" s="9"/>
      <c r="F1433" s="9"/>
      <c r="G1433" s="10"/>
    </row>
    <row r="1434" spans="5:7">
      <c r="E1434" s="9"/>
      <c r="F1434" s="9"/>
      <c r="G1434" s="10"/>
    </row>
    <row r="1435" spans="5:7">
      <c r="E1435" s="9"/>
      <c r="F1435" s="9"/>
      <c r="G1435" s="10"/>
    </row>
    <row r="1436" spans="5:7">
      <c r="E1436" s="9"/>
      <c r="F1436" s="9"/>
      <c r="G1436" s="10"/>
    </row>
    <row r="1437" spans="5:7">
      <c r="E1437" s="9"/>
      <c r="F1437" s="9"/>
      <c r="G1437" s="10"/>
    </row>
    <row r="1438" spans="5:7">
      <c r="E1438" s="9"/>
      <c r="F1438" s="9"/>
      <c r="G1438" s="10"/>
    </row>
    <row r="1439" spans="5:7">
      <c r="E1439" s="9"/>
      <c r="F1439" s="9"/>
      <c r="G1439" s="10"/>
    </row>
    <row r="1440" spans="5:7">
      <c r="E1440" s="9"/>
      <c r="F1440" s="9"/>
      <c r="G1440" s="10"/>
    </row>
    <row r="1441" spans="5:7">
      <c r="E1441" s="9"/>
      <c r="F1441" s="9"/>
      <c r="G1441" s="10"/>
    </row>
    <row r="1442" spans="5:7">
      <c r="E1442" s="9"/>
      <c r="F1442" s="9"/>
      <c r="G1442" s="10"/>
    </row>
    <row r="1443" spans="5:7">
      <c r="E1443" s="9"/>
      <c r="F1443" s="9"/>
      <c r="G1443" s="10"/>
    </row>
    <row r="1444" spans="5:7">
      <c r="E1444" s="9"/>
      <c r="F1444" s="9"/>
      <c r="G1444" s="10"/>
    </row>
    <row r="1445" spans="5:7">
      <c r="E1445" s="9"/>
      <c r="F1445" s="9"/>
      <c r="G1445" s="10"/>
    </row>
    <row r="1446" spans="5:7">
      <c r="E1446" s="9"/>
      <c r="F1446" s="9"/>
      <c r="G1446" s="10"/>
    </row>
    <row r="1447" spans="5:7">
      <c r="E1447" s="9"/>
      <c r="F1447" s="9"/>
      <c r="G1447" s="10"/>
    </row>
    <row r="1448" spans="5:7">
      <c r="E1448" s="9"/>
      <c r="F1448" s="9"/>
      <c r="G1448" s="10"/>
    </row>
    <row r="1449" spans="5:7">
      <c r="E1449" s="9"/>
      <c r="F1449" s="9"/>
      <c r="G1449" s="10"/>
    </row>
    <row r="1450" spans="5:7">
      <c r="E1450" s="9"/>
      <c r="F1450" s="9"/>
      <c r="G1450" s="10"/>
    </row>
    <row r="1451" spans="5:7">
      <c r="E1451" s="9"/>
      <c r="F1451" s="9"/>
      <c r="G1451" s="10"/>
    </row>
    <row r="1452" spans="5:7">
      <c r="E1452" s="9"/>
      <c r="F1452" s="9"/>
      <c r="G1452" s="10"/>
    </row>
    <row r="1453" spans="5:7">
      <c r="E1453" s="9"/>
      <c r="F1453" s="9"/>
      <c r="G1453" s="10"/>
    </row>
    <row r="1454" spans="5:7">
      <c r="E1454" s="9"/>
      <c r="F1454" s="9"/>
      <c r="G1454" s="10"/>
    </row>
    <row r="1455" spans="5:7">
      <c r="E1455" s="9"/>
      <c r="F1455" s="9"/>
      <c r="G1455" s="10"/>
    </row>
    <row r="1456" spans="5:7">
      <c r="E1456" s="9"/>
      <c r="F1456" s="9"/>
      <c r="G1456" s="10"/>
    </row>
    <row r="1457" spans="5:7">
      <c r="E1457" s="9"/>
      <c r="F1457" s="9"/>
      <c r="G1457" s="10"/>
    </row>
    <row r="1458" spans="5:7">
      <c r="E1458" s="9"/>
      <c r="F1458" s="9"/>
      <c r="G1458" s="10"/>
    </row>
    <row r="1459" spans="5:7">
      <c r="E1459" s="9"/>
      <c r="F1459" s="9"/>
      <c r="G1459" s="10"/>
    </row>
    <row r="1460" spans="5:7">
      <c r="E1460" s="9"/>
      <c r="F1460" s="9"/>
      <c r="G1460" s="10"/>
    </row>
    <row r="1461" spans="5:7">
      <c r="E1461" s="9"/>
      <c r="F1461" s="9"/>
      <c r="G1461" s="10"/>
    </row>
    <row r="1462" spans="5:7">
      <c r="E1462" s="9"/>
      <c r="F1462" s="9"/>
      <c r="G1462" s="10"/>
    </row>
    <row r="1463" spans="5:7">
      <c r="E1463" s="9"/>
      <c r="F1463" s="9"/>
      <c r="G1463" s="10"/>
    </row>
    <row r="1464" spans="5:7">
      <c r="E1464" s="9"/>
      <c r="F1464" s="9"/>
      <c r="G1464" s="10"/>
    </row>
    <row r="1465" spans="5:7">
      <c r="E1465" s="9"/>
      <c r="F1465" s="9"/>
      <c r="G1465" s="10"/>
    </row>
    <row r="1466" spans="5:7">
      <c r="E1466" s="9"/>
      <c r="F1466" s="9"/>
      <c r="G1466" s="10"/>
    </row>
    <row r="1467" spans="5:7">
      <c r="E1467" s="9"/>
      <c r="F1467" s="9"/>
      <c r="G1467" s="10"/>
    </row>
    <row r="1468" spans="5:7">
      <c r="E1468" s="9"/>
      <c r="F1468" s="9"/>
      <c r="G1468" s="10"/>
    </row>
    <row r="1469" spans="5:7">
      <c r="E1469" s="9"/>
      <c r="F1469" s="9"/>
      <c r="G1469" s="10"/>
    </row>
    <row r="1470" spans="5:7">
      <c r="E1470" s="9"/>
      <c r="F1470" s="9"/>
      <c r="G1470" s="10"/>
    </row>
    <row r="1471" spans="5:7">
      <c r="E1471" s="9"/>
      <c r="F1471" s="9"/>
      <c r="G1471" s="10"/>
    </row>
    <row r="1472" spans="5:7">
      <c r="E1472" s="9"/>
      <c r="F1472" s="9"/>
      <c r="G1472" s="10"/>
    </row>
    <row r="1473" spans="5:7">
      <c r="E1473" s="9"/>
      <c r="F1473" s="9"/>
      <c r="G1473" s="10"/>
    </row>
    <row r="1474" spans="5:7">
      <c r="E1474" s="9"/>
      <c r="F1474" s="9"/>
      <c r="G1474" s="10"/>
    </row>
    <row r="1475" spans="5:7">
      <c r="E1475" s="9"/>
      <c r="F1475" s="9"/>
      <c r="G1475" s="10"/>
    </row>
    <row r="1476" spans="5:7">
      <c r="E1476" s="9"/>
      <c r="F1476" s="9"/>
      <c r="G1476" s="10"/>
    </row>
    <row r="1477" spans="5:7">
      <c r="E1477" s="9"/>
      <c r="F1477" s="9"/>
      <c r="G1477" s="10"/>
    </row>
    <row r="1478" spans="5:7">
      <c r="E1478" s="9"/>
      <c r="F1478" s="9"/>
      <c r="G1478" s="10"/>
    </row>
    <row r="1479" spans="5:7">
      <c r="E1479" s="9"/>
      <c r="F1479" s="9"/>
      <c r="G1479" s="10"/>
    </row>
    <row r="1480" spans="5:7">
      <c r="E1480" s="9"/>
      <c r="F1480" s="9"/>
      <c r="G1480" s="10"/>
    </row>
    <row r="1481" spans="5:7">
      <c r="E1481" s="9"/>
      <c r="F1481" s="9"/>
      <c r="G1481" s="10"/>
    </row>
    <row r="1482" spans="5:7">
      <c r="E1482" s="9"/>
      <c r="F1482" s="9"/>
      <c r="G1482" s="10"/>
    </row>
    <row r="1483" spans="5:7">
      <c r="E1483" s="9"/>
      <c r="F1483" s="9"/>
      <c r="G1483" s="10"/>
    </row>
    <row r="1484" spans="5:7">
      <c r="E1484" s="9"/>
      <c r="F1484" s="9"/>
      <c r="G1484" s="10"/>
    </row>
    <row r="1485" spans="5:7">
      <c r="E1485" s="9"/>
      <c r="F1485" s="9"/>
      <c r="G1485" s="10"/>
    </row>
    <row r="1486" spans="5:7">
      <c r="E1486" s="9"/>
      <c r="F1486" s="9"/>
      <c r="G1486" s="10"/>
    </row>
    <row r="1487" spans="5:7">
      <c r="E1487" s="9"/>
      <c r="F1487" s="9"/>
      <c r="G1487" s="10"/>
    </row>
    <row r="1488" spans="5:7">
      <c r="E1488" s="9"/>
      <c r="F1488" s="9"/>
      <c r="G1488" s="10"/>
    </row>
    <row r="1489" spans="5:7">
      <c r="E1489" s="9"/>
      <c r="F1489" s="9"/>
      <c r="G1489" s="10"/>
    </row>
    <row r="1490" spans="5:7">
      <c r="E1490" s="9"/>
      <c r="F1490" s="9"/>
      <c r="G1490" s="10"/>
    </row>
    <row r="1491" spans="5:7">
      <c r="E1491" s="9"/>
      <c r="F1491" s="9"/>
      <c r="G1491" s="10"/>
    </row>
    <row r="1492" spans="5:7">
      <c r="E1492" s="9"/>
      <c r="F1492" s="9"/>
      <c r="G1492" s="10"/>
    </row>
    <row r="1493" spans="5:7">
      <c r="E1493" s="9"/>
      <c r="F1493" s="9"/>
      <c r="G1493" s="10"/>
    </row>
    <row r="1494" spans="5:7">
      <c r="E1494" s="9"/>
      <c r="F1494" s="9"/>
      <c r="G1494" s="10"/>
    </row>
    <row r="1495" spans="5:7">
      <c r="E1495" s="9"/>
      <c r="F1495" s="9"/>
      <c r="G1495" s="10"/>
    </row>
    <row r="1496" spans="5:7">
      <c r="E1496" s="9"/>
      <c r="F1496" s="9"/>
      <c r="G1496" s="10"/>
    </row>
    <row r="1497" spans="5:7">
      <c r="E1497" s="9"/>
      <c r="F1497" s="9"/>
      <c r="G1497" s="10"/>
    </row>
    <row r="1498" spans="5:7">
      <c r="E1498" s="9"/>
      <c r="F1498" s="9"/>
      <c r="G1498" s="10"/>
    </row>
    <row r="1499" spans="5:7">
      <c r="E1499" s="9"/>
      <c r="F1499" s="9"/>
      <c r="G1499" s="10"/>
    </row>
    <row r="1500" spans="5:7">
      <c r="E1500" s="9"/>
      <c r="F1500" s="9"/>
      <c r="G1500" s="10"/>
    </row>
    <row r="1501" spans="5:7">
      <c r="E1501" s="9"/>
      <c r="F1501" s="9"/>
      <c r="G1501" s="10"/>
    </row>
    <row r="1502" spans="5:7">
      <c r="E1502" s="9"/>
      <c r="F1502" s="9"/>
      <c r="G1502" s="10"/>
    </row>
    <row r="1503" spans="5:7">
      <c r="E1503" s="9"/>
      <c r="F1503" s="9"/>
      <c r="G1503" s="10"/>
    </row>
    <row r="1504" spans="5:7">
      <c r="E1504" s="9"/>
      <c r="F1504" s="9"/>
      <c r="G1504" s="10"/>
    </row>
    <row r="1505" spans="5:7">
      <c r="E1505" s="9"/>
      <c r="F1505" s="9"/>
      <c r="G1505" s="10"/>
    </row>
    <row r="1506" spans="5:7">
      <c r="E1506" s="9"/>
      <c r="F1506" s="9"/>
      <c r="G1506" s="10"/>
    </row>
    <row r="1507" spans="5:7">
      <c r="E1507" s="9"/>
      <c r="F1507" s="9"/>
      <c r="G1507" s="10"/>
    </row>
    <row r="1508" spans="5:7">
      <c r="E1508" s="9"/>
      <c r="F1508" s="9"/>
      <c r="G1508" s="10"/>
    </row>
    <row r="1509" spans="5:7">
      <c r="E1509" s="9"/>
      <c r="F1509" s="9"/>
      <c r="G1509" s="10"/>
    </row>
    <row r="1510" spans="5:7">
      <c r="E1510" s="9"/>
      <c r="F1510" s="9"/>
      <c r="G1510" s="10"/>
    </row>
    <row r="1511" spans="5:7">
      <c r="E1511" s="9"/>
      <c r="F1511" s="9"/>
      <c r="G1511" s="10"/>
    </row>
    <row r="1512" spans="5:7">
      <c r="E1512" s="9"/>
      <c r="F1512" s="9"/>
      <c r="G1512" s="10"/>
    </row>
    <row r="1513" spans="5:7">
      <c r="E1513" s="9"/>
      <c r="F1513" s="9"/>
      <c r="G1513" s="10"/>
    </row>
    <row r="1514" spans="5:7">
      <c r="E1514" s="9"/>
      <c r="F1514" s="9"/>
      <c r="G1514" s="10"/>
    </row>
    <row r="1515" spans="5:7">
      <c r="E1515" s="9"/>
      <c r="F1515" s="9"/>
      <c r="G1515" s="10"/>
    </row>
    <row r="1516" spans="5:7">
      <c r="E1516" s="9"/>
      <c r="F1516" s="9"/>
      <c r="G1516" s="10"/>
    </row>
    <row r="1517" spans="5:7">
      <c r="E1517" s="9"/>
      <c r="F1517" s="9"/>
      <c r="G1517" s="10"/>
    </row>
    <row r="1518" spans="5:7">
      <c r="E1518" s="9"/>
      <c r="F1518" s="9"/>
      <c r="G1518" s="10"/>
    </row>
    <row r="1519" spans="5:7">
      <c r="E1519" s="9"/>
      <c r="F1519" s="9"/>
      <c r="G1519" s="10"/>
    </row>
    <row r="1520" spans="5:7">
      <c r="E1520" s="9"/>
      <c r="F1520" s="9"/>
      <c r="G1520" s="10"/>
    </row>
    <row r="1521" spans="5:7">
      <c r="E1521" s="9"/>
      <c r="F1521" s="9"/>
      <c r="G1521" s="10"/>
    </row>
    <row r="1522" spans="5:7">
      <c r="E1522" s="9"/>
      <c r="F1522" s="9"/>
      <c r="G1522" s="10"/>
    </row>
    <row r="1523" spans="5:7">
      <c r="E1523" s="9"/>
      <c r="F1523" s="9"/>
      <c r="G1523" s="10"/>
    </row>
    <row r="1524" spans="5:7">
      <c r="E1524" s="9"/>
      <c r="F1524" s="9"/>
      <c r="G1524" s="10"/>
    </row>
    <row r="1525" spans="5:7">
      <c r="E1525" s="9"/>
      <c r="F1525" s="9"/>
      <c r="G1525" s="10"/>
    </row>
    <row r="1526" spans="5:7">
      <c r="E1526" s="9"/>
      <c r="F1526" s="9"/>
      <c r="G1526" s="10"/>
    </row>
    <row r="1527" spans="5:7">
      <c r="E1527" s="9"/>
      <c r="F1527" s="9"/>
      <c r="G1527" s="10"/>
    </row>
    <row r="1528" spans="5:7">
      <c r="E1528" s="9"/>
      <c r="F1528" s="9"/>
      <c r="G1528" s="10"/>
    </row>
    <row r="1529" spans="5:7">
      <c r="E1529" s="9"/>
      <c r="F1529" s="9"/>
      <c r="G1529" s="10"/>
    </row>
    <row r="1530" spans="5:7">
      <c r="E1530" s="9"/>
      <c r="F1530" s="9"/>
      <c r="G1530" s="10"/>
    </row>
    <row r="1531" spans="5:7">
      <c r="E1531" s="9"/>
      <c r="F1531" s="9"/>
      <c r="G1531" s="10"/>
    </row>
    <row r="1532" spans="5:7">
      <c r="E1532" s="9"/>
      <c r="F1532" s="9"/>
      <c r="G1532" s="10"/>
    </row>
    <row r="1533" spans="5:7">
      <c r="E1533" s="9"/>
      <c r="F1533" s="9"/>
      <c r="G1533" s="10"/>
    </row>
    <row r="1534" spans="5:7">
      <c r="E1534" s="9"/>
      <c r="F1534" s="9"/>
      <c r="G1534" s="10"/>
    </row>
    <row r="1535" spans="5:7">
      <c r="E1535" s="9"/>
      <c r="F1535" s="9"/>
      <c r="G1535" s="10"/>
    </row>
    <row r="1536" spans="5:7">
      <c r="E1536" s="9"/>
      <c r="F1536" s="9"/>
      <c r="G1536" s="10"/>
    </row>
    <row r="1537" spans="5:7">
      <c r="E1537" s="9"/>
      <c r="F1537" s="9"/>
      <c r="G1537" s="10"/>
    </row>
    <row r="1538" spans="5:7">
      <c r="E1538" s="9"/>
      <c r="F1538" s="9"/>
      <c r="G1538" s="10"/>
    </row>
    <row r="1539" spans="5:7">
      <c r="E1539" s="9"/>
      <c r="F1539" s="9"/>
      <c r="G1539" s="10"/>
    </row>
    <row r="1540" spans="5:7">
      <c r="E1540" s="9"/>
      <c r="F1540" s="9"/>
      <c r="G1540" s="10"/>
    </row>
    <row r="1541" spans="5:7">
      <c r="E1541" s="9"/>
      <c r="F1541" s="9"/>
      <c r="G1541" s="10"/>
    </row>
    <row r="1542" spans="5:7">
      <c r="E1542" s="9"/>
      <c r="F1542" s="9"/>
      <c r="G1542" s="10"/>
    </row>
    <row r="1543" spans="5:7">
      <c r="E1543" s="9"/>
      <c r="F1543" s="9"/>
      <c r="G1543" s="10"/>
    </row>
    <row r="1544" spans="5:7">
      <c r="E1544" s="9"/>
      <c r="F1544" s="9"/>
      <c r="G1544" s="10"/>
    </row>
    <row r="1545" spans="5:7">
      <c r="E1545" s="9"/>
      <c r="F1545" s="9"/>
      <c r="G1545" s="10"/>
    </row>
    <row r="1546" spans="5:7">
      <c r="E1546" s="9"/>
      <c r="F1546" s="9"/>
      <c r="G1546" s="10"/>
    </row>
    <row r="1547" spans="5:7">
      <c r="E1547" s="9"/>
      <c r="F1547" s="9"/>
      <c r="G1547" s="10"/>
    </row>
    <row r="1548" spans="5:7">
      <c r="E1548" s="9"/>
      <c r="F1548" s="9"/>
      <c r="G1548" s="10"/>
    </row>
    <row r="1549" spans="5:7">
      <c r="E1549" s="9"/>
      <c r="F1549" s="9"/>
      <c r="G1549" s="10"/>
    </row>
    <row r="1550" spans="5:7">
      <c r="E1550" s="9"/>
      <c r="F1550" s="9"/>
      <c r="G1550" s="10"/>
    </row>
    <row r="1551" spans="5:7">
      <c r="E1551" s="9"/>
      <c r="F1551" s="9"/>
      <c r="G1551" s="10"/>
    </row>
    <row r="1552" spans="5:7">
      <c r="E1552" s="9"/>
      <c r="F1552" s="9"/>
      <c r="G1552" s="10"/>
    </row>
    <row r="1553" spans="5:7">
      <c r="E1553" s="9"/>
      <c r="F1553" s="9"/>
      <c r="G1553" s="10"/>
    </row>
    <row r="1554" spans="5:7">
      <c r="E1554" s="9"/>
      <c r="F1554" s="9"/>
      <c r="G1554" s="10"/>
    </row>
    <row r="1555" spans="5:7">
      <c r="E1555" s="9"/>
      <c r="F1555" s="9"/>
      <c r="G1555" s="10"/>
    </row>
    <row r="1556" spans="5:7">
      <c r="E1556" s="9"/>
      <c r="F1556" s="9"/>
      <c r="G1556" s="10"/>
    </row>
    <row r="1557" spans="5:7">
      <c r="E1557" s="9"/>
      <c r="F1557" s="9"/>
      <c r="G1557" s="10"/>
    </row>
    <row r="1558" spans="5:7">
      <c r="E1558" s="9"/>
      <c r="F1558" s="9"/>
      <c r="G1558" s="10"/>
    </row>
    <row r="1559" spans="5:7">
      <c r="E1559" s="9"/>
      <c r="F1559" s="9"/>
      <c r="G1559" s="10"/>
    </row>
    <row r="1560" spans="5:7">
      <c r="E1560" s="9"/>
      <c r="F1560" s="9"/>
      <c r="G1560" s="10"/>
    </row>
    <row r="1561" spans="5:7">
      <c r="E1561" s="9"/>
      <c r="F1561" s="9"/>
      <c r="G1561" s="10"/>
    </row>
    <row r="1562" spans="5:7">
      <c r="E1562" s="9"/>
      <c r="F1562" s="9"/>
      <c r="G1562" s="10"/>
    </row>
    <row r="1563" spans="5:7">
      <c r="E1563" s="9"/>
      <c r="F1563" s="9"/>
      <c r="G1563" s="10"/>
    </row>
    <row r="1564" spans="5:7">
      <c r="E1564" s="9"/>
      <c r="F1564" s="9"/>
      <c r="G1564" s="10"/>
    </row>
    <row r="1565" spans="5:7">
      <c r="E1565" s="9"/>
      <c r="F1565" s="9"/>
      <c r="G1565" s="10"/>
    </row>
    <row r="1566" spans="5:7">
      <c r="E1566" s="9"/>
      <c r="F1566" s="9"/>
      <c r="G1566" s="10"/>
    </row>
    <row r="1567" spans="5:7">
      <c r="E1567" s="9"/>
      <c r="F1567" s="9"/>
      <c r="G1567" s="10"/>
    </row>
    <row r="1568" spans="5:7">
      <c r="E1568" s="9"/>
      <c r="F1568" s="9"/>
      <c r="G1568" s="10"/>
    </row>
    <row r="1569" spans="5:7">
      <c r="E1569" s="9"/>
      <c r="F1569" s="9"/>
      <c r="G1569" s="10"/>
    </row>
    <row r="1570" spans="5:7">
      <c r="E1570" s="9"/>
      <c r="F1570" s="9"/>
      <c r="G1570" s="10"/>
    </row>
    <row r="1571" spans="5:7">
      <c r="E1571" s="9"/>
      <c r="F1571" s="9"/>
      <c r="G1571" s="10"/>
    </row>
    <row r="1572" spans="5:7">
      <c r="E1572" s="9"/>
      <c r="F1572" s="9"/>
      <c r="G1572" s="10"/>
    </row>
    <row r="1573" spans="5:7">
      <c r="E1573" s="9"/>
      <c r="F1573" s="9"/>
      <c r="G1573" s="10"/>
    </row>
    <row r="1574" spans="5:7">
      <c r="E1574" s="9"/>
      <c r="F1574" s="9"/>
      <c r="G1574" s="10"/>
    </row>
    <row r="1575" spans="5:7">
      <c r="E1575" s="9"/>
      <c r="F1575" s="9"/>
      <c r="G1575" s="10"/>
    </row>
    <row r="1576" spans="5:7">
      <c r="E1576" s="9"/>
      <c r="F1576" s="9"/>
      <c r="G1576" s="10"/>
    </row>
    <row r="1577" spans="5:7">
      <c r="E1577" s="9"/>
      <c r="F1577" s="9"/>
      <c r="G1577" s="10"/>
    </row>
    <row r="1578" spans="5:7">
      <c r="E1578" s="9"/>
      <c r="F1578" s="9"/>
      <c r="G1578" s="10"/>
    </row>
    <row r="1579" spans="5:7">
      <c r="E1579" s="9"/>
      <c r="F1579" s="9"/>
      <c r="G1579" s="10"/>
    </row>
    <row r="1580" spans="5:7">
      <c r="E1580" s="9"/>
      <c r="F1580" s="9"/>
      <c r="G1580" s="10"/>
    </row>
    <row r="1581" spans="5:7">
      <c r="E1581" s="9"/>
      <c r="F1581" s="9"/>
      <c r="G1581" s="10"/>
    </row>
    <row r="1582" spans="5:7">
      <c r="E1582" s="9"/>
      <c r="F1582" s="9"/>
      <c r="G1582" s="10"/>
    </row>
    <row r="1583" spans="5:7">
      <c r="E1583" s="9"/>
      <c r="F1583" s="9"/>
      <c r="G1583" s="10"/>
    </row>
    <row r="1584" spans="5:7">
      <c r="E1584" s="9"/>
      <c r="F1584" s="9"/>
      <c r="G1584" s="10"/>
    </row>
    <row r="1585" spans="5:7">
      <c r="E1585" s="9"/>
      <c r="F1585" s="9"/>
      <c r="G1585" s="10"/>
    </row>
    <row r="1586" spans="5:7">
      <c r="E1586" s="9"/>
      <c r="F1586" s="9"/>
      <c r="G1586" s="10"/>
    </row>
    <row r="1587" spans="5:7">
      <c r="E1587" s="9"/>
      <c r="F1587" s="9"/>
      <c r="G1587" s="10"/>
    </row>
    <row r="1588" spans="5:7">
      <c r="E1588" s="9"/>
      <c r="F1588" s="9"/>
      <c r="G1588" s="10"/>
    </row>
    <row r="1589" spans="5:7">
      <c r="E1589" s="9"/>
      <c r="F1589" s="9"/>
      <c r="G1589" s="10"/>
    </row>
    <row r="1590" spans="5:7">
      <c r="E1590" s="9"/>
      <c r="F1590" s="9"/>
      <c r="G1590" s="10"/>
    </row>
    <row r="1591" spans="5:7">
      <c r="E1591" s="9"/>
      <c r="F1591" s="9"/>
      <c r="G1591" s="10"/>
    </row>
    <row r="1592" spans="5:7">
      <c r="E1592" s="9"/>
      <c r="F1592" s="9"/>
      <c r="G1592" s="10"/>
    </row>
    <row r="1593" spans="5:7">
      <c r="E1593" s="9"/>
      <c r="F1593" s="9"/>
      <c r="G1593" s="10"/>
    </row>
    <row r="1594" spans="5:7">
      <c r="E1594" s="9"/>
      <c r="F1594" s="9"/>
      <c r="G1594" s="10"/>
    </row>
    <row r="1595" spans="5:7">
      <c r="E1595" s="9"/>
      <c r="F1595" s="9"/>
      <c r="G1595" s="10"/>
    </row>
    <row r="1596" spans="5:7">
      <c r="E1596" s="9"/>
      <c r="F1596" s="9"/>
      <c r="G1596" s="10"/>
    </row>
    <row r="1597" spans="5:7">
      <c r="E1597" s="9"/>
      <c r="F1597" s="9"/>
      <c r="G1597" s="10"/>
    </row>
    <row r="1598" spans="5:7">
      <c r="E1598" s="9"/>
      <c r="F1598" s="9"/>
      <c r="G1598" s="10"/>
    </row>
    <row r="1599" spans="5:7">
      <c r="E1599" s="9"/>
      <c r="F1599" s="9"/>
      <c r="G1599" s="10"/>
    </row>
    <row r="1600" spans="5:7">
      <c r="E1600" s="9"/>
      <c r="F1600" s="9"/>
      <c r="G1600" s="10"/>
    </row>
    <row r="1601" spans="5:7">
      <c r="E1601" s="9"/>
      <c r="F1601" s="9"/>
      <c r="G1601" s="10"/>
    </row>
    <row r="1602" spans="5:7">
      <c r="E1602" s="9"/>
      <c r="F1602" s="9"/>
      <c r="G1602" s="10"/>
    </row>
    <row r="1603" spans="5:7">
      <c r="E1603" s="9"/>
      <c r="F1603" s="9"/>
      <c r="G1603" s="10"/>
    </row>
    <row r="1604" spans="5:7">
      <c r="E1604" s="9"/>
      <c r="F1604" s="9"/>
      <c r="G1604" s="10"/>
    </row>
    <row r="1605" spans="5:7">
      <c r="E1605" s="9"/>
      <c r="F1605" s="9"/>
      <c r="G1605" s="10"/>
    </row>
    <row r="1606" spans="5:7">
      <c r="E1606" s="9"/>
      <c r="F1606" s="9"/>
      <c r="G1606" s="10"/>
    </row>
    <row r="1607" spans="5:7">
      <c r="E1607" s="9"/>
      <c r="F1607" s="9"/>
      <c r="G1607" s="10"/>
    </row>
    <row r="1608" spans="5:7">
      <c r="E1608" s="9"/>
      <c r="F1608" s="9"/>
      <c r="G1608" s="10"/>
    </row>
    <row r="1609" spans="5:7">
      <c r="E1609" s="9"/>
      <c r="F1609" s="9"/>
      <c r="G1609" s="10"/>
    </row>
    <row r="1610" spans="5:7">
      <c r="E1610" s="9"/>
      <c r="F1610" s="9"/>
      <c r="G1610" s="10"/>
    </row>
    <row r="1611" spans="5:7">
      <c r="E1611" s="9"/>
      <c r="F1611" s="9"/>
      <c r="G1611" s="10"/>
    </row>
    <row r="1612" spans="5:7">
      <c r="E1612" s="9"/>
      <c r="F1612" s="9"/>
      <c r="G1612" s="10"/>
    </row>
    <row r="1613" spans="5:7">
      <c r="E1613" s="9"/>
      <c r="F1613" s="9"/>
      <c r="G1613" s="10"/>
    </row>
    <row r="1614" spans="5:7">
      <c r="E1614" s="9"/>
      <c r="F1614" s="9"/>
      <c r="G1614" s="10"/>
    </row>
    <row r="1615" spans="5:7">
      <c r="E1615" s="9"/>
      <c r="F1615" s="9"/>
      <c r="G1615" s="10"/>
    </row>
    <row r="1616" spans="5:7">
      <c r="E1616" s="9"/>
      <c r="F1616" s="9"/>
      <c r="G1616" s="10"/>
    </row>
    <row r="1617" spans="5:7">
      <c r="E1617" s="9"/>
      <c r="F1617" s="9"/>
      <c r="G1617" s="10"/>
    </row>
    <row r="1618" spans="5:7">
      <c r="E1618" s="9"/>
      <c r="F1618" s="9"/>
      <c r="G1618" s="10"/>
    </row>
    <row r="1619" spans="5:7">
      <c r="E1619" s="9"/>
      <c r="F1619" s="9"/>
      <c r="G1619" s="10"/>
    </row>
    <row r="1620" spans="5:7">
      <c r="E1620" s="9"/>
      <c r="F1620" s="9"/>
      <c r="G1620" s="10"/>
    </row>
    <row r="1621" spans="5:7">
      <c r="E1621" s="9"/>
      <c r="F1621" s="9"/>
      <c r="G1621" s="10"/>
    </row>
    <row r="1622" spans="5:7">
      <c r="E1622" s="9"/>
      <c r="F1622" s="9"/>
      <c r="G1622" s="10"/>
    </row>
    <row r="1623" spans="5:7">
      <c r="E1623" s="9"/>
      <c r="F1623" s="9"/>
      <c r="G1623" s="10"/>
    </row>
    <row r="1624" spans="5:7">
      <c r="E1624" s="9"/>
      <c r="F1624" s="9"/>
      <c r="G1624" s="10"/>
    </row>
    <row r="1625" spans="5:7">
      <c r="E1625" s="9"/>
      <c r="F1625" s="9"/>
      <c r="G1625" s="10"/>
    </row>
    <row r="1626" spans="5:7">
      <c r="E1626" s="9"/>
      <c r="F1626" s="9"/>
      <c r="G1626" s="10"/>
    </row>
    <row r="1627" spans="5:7">
      <c r="E1627" s="9"/>
      <c r="F1627" s="9"/>
      <c r="G1627" s="10"/>
    </row>
    <row r="1628" spans="5:7">
      <c r="E1628" s="9"/>
      <c r="F1628" s="9"/>
      <c r="G1628" s="10"/>
    </row>
    <row r="1629" spans="5:7">
      <c r="E1629" s="9"/>
      <c r="F1629" s="9"/>
      <c r="G1629" s="10"/>
    </row>
    <row r="1630" spans="5:7">
      <c r="E1630" s="9"/>
      <c r="F1630" s="9"/>
      <c r="G1630" s="10"/>
    </row>
    <row r="1631" spans="5:7">
      <c r="E1631" s="9"/>
      <c r="F1631" s="9"/>
      <c r="G1631" s="10"/>
    </row>
    <row r="1632" spans="5:7">
      <c r="E1632" s="9"/>
      <c r="F1632" s="9"/>
      <c r="G1632" s="10"/>
    </row>
    <row r="1633" spans="5:7">
      <c r="E1633" s="9"/>
      <c r="F1633" s="9"/>
      <c r="G1633" s="10"/>
    </row>
    <row r="1634" spans="5:7">
      <c r="E1634" s="9"/>
      <c r="F1634" s="9"/>
      <c r="G1634" s="10"/>
    </row>
    <row r="1635" spans="5:7">
      <c r="E1635" s="9"/>
      <c r="F1635" s="9"/>
      <c r="G1635" s="10"/>
    </row>
    <row r="1636" spans="5:7">
      <c r="E1636" s="9"/>
      <c r="F1636" s="9"/>
      <c r="G1636" s="10"/>
    </row>
    <row r="1637" spans="5:7">
      <c r="E1637" s="9"/>
      <c r="F1637" s="9"/>
      <c r="G1637" s="10"/>
    </row>
    <row r="1638" spans="5:7">
      <c r="E1638" s="9"/>
      <c r="F1638" s="9"/>
      <c r="G1638" s="10"/>
    </row>
    <row r="1639" spans="5:7">
      <c r="E1639" s="9"/>
      <c r="F1639" s="9"/>
      <c r="G1639" s="10"/>
    </row>
    <row r="1640" spans="5:7">
      <c r="E1640" s="9"/>
      <c r="F1640" s="9"/>
      <c r="G1640" s="10"/>
    </row>
    <row r="1641" spans="5:7">
      <c r="E1641" s="9"/>
      <c r="F1641" s="9"/>
      <c r="G1641" s="10"/>
    </row>
    <row r="1642" spans="5:7">
      <c r="E1642" s="9"/>
      <c r="F1642" s="9"/>
      <c r="G1642" s="10"/>
    </row>
    <row r="1643" spans="5:7">
      <c r="E1643" s="9"/>
      <c r="F1643" s="9"/>
      <c r="G1643" s="10"/>
    </row>
    <row r="1644" spans="5:7">
      <c r="E1644" s="9"/>
      <c r="F1644" s="9"/>
      <c r="G1644" s="10"/>
    </row>
    <row r="1645" spans="5:7">
      <c r="E1645" s="9"/>
      <c r="F1645" s="9"/>
      <c r="G1645" s="10"/>
    </row>
    <row r="1646" spans="5:7">
      <c r="E1646" s="9"/>
      <c r="F1646" s="9"/>
      <c r="G1646" s="10"/>
    </row>
    <row r="1647" spans="5:7">
      <c r="E1647" s="9"/>
      <c r="F1647" s="9"/>
      <c r="G1647" s="10"/>
    </row>
    <row r="1648" spans="5:7">
      <c r="E1648" s="9"/>
      <c r="F1648" s="9"/>
      <c r="G1648" s="10"/>
    </row>
    <row r="1649" spans="5:7">
      <c r="E1649" s="9"/>
      <c r="F1649" s="9"/>
      <c r="G1649" s="10"/>
    </row>
    <row r="1650" spans="5:7">
      <c r="E1650" s="9"/>
      <c r="F1650" s="9"/>
      <c r="G1650" s="10"/>
    </row>
    <row r="1651" spans="5:7">
      <c r="E1651" s="9"/>
      <c r="F1651" s="9"/>
      <c r="G1651" s="10"/>
    </row>
    <row r="1652" spans="5:7">
      <c r="E1652" s="9"/>
      <c r="F1652" s="9"/>
      <c r="G1652" s="10"/>
    </row>
    <row r="1653" spans="5:7">
      <c r="E1653" s="9"/>
      <c r="F1653" s="9"/>
      <c r="G1653" s="10"/>
    </row>
    <row r="1654" spans="5:7">
      <c r="E1654" s="9"/>
      <c r="F1654" s="9"/>
      <c r="G1654" s="10"/>
    </row>
    <row r="1655" spans="5:7">
      <c r="E1655" s="9"/>
      <c r="F1655" s="9"/>
      <c r="G1655" s="10"/>
    </row>
    <row r="1656" spans="5:7">
      <c r="E1656" s="9"/>
      <c r="F1656" s="9"/>
      <c r="G1656" s="10"/>
    </row>
    <row r="1657" spans="5:7">
      <c r="E1657" s="9"/>
      <c r="F1657" s="9"/>
      <c r="G1657" s="10"/>
    </row>
    <row r="1658" spans="5:7">
      <c r="E1658" s="9"/>
      <c r="F1658" s="9"/>
      <c r="G1658" s="10"/>
    </row>
    <row r="1659" spans="5:7">
      <c r="E1659" s="9"/>
      <c r="F1659" s="9"/>
      <c r="G1659" s="10"/>
    </row>
    <row r="1660" spans="5:7">
      <c r="E1660" s="9"/>
      <c r="F1660" s="9"/>
      <c r="G1660" s="10"/>
    </row>
    <row r="1661" spans="5:7">
      <c r="E1661" s="9"/>
      <c r="F1661" s="9"/>
      <c r="G1661" s="10"/>
    </row>
    <row r="1662" spans="5:7">
      <c r="E1662" s="9"/>
      <c r="F1662" s="9"/>
      <c r="G1662" s="10"/>
    </row>
    <row r="1663" spans="5:7">
      <c r="E1663" s="9"/>
      <c r="F1663" s="9"/>
      <c r="G1663" s="10"/>
    </row>
    <row r="1664" spans="5:7">
      <c r="E1664" s="9"/>
      <c r="F1664" s="9"/>
      <c r="G1664" s="10"/>
    </row>
    <row r="1665" spans="5:7">
      <c r="E1665" s="9"/>
      <c r="F1665" s="9"/>
      <c r="G1665" s="10"/>
    </row>
    <row r="1666" spans="5:7">
      <c r="E1666" s="9"/>
      <c r="F1666" s="9"/>
      <c r="G1666" s="10"/>
    </row>
    <row r="1667" spans="5:7">
      <c r="E1667" s="9"/>
      <c r="F1667" s="9"/>
      <c r="G1667" s="10"/>
    </row>
    <row r="1668" spans="5:7">
      <c r="E1668" s="9"/>
      <c r="F1668" s="9"/>
      <c r="G1668" s="10"/>
    </row>
    <row r="1669" spans="5:7">
      <c r="E1669" s="9"/>
      <c r="F1669" s="9"/>
      <c r="G1669" s="10"/>
    </row>
    <row r="1670" spans="5:7">
      <c r="E1670" s="9"/>
      <c r="F1670" s="9"/>
      <c r="G1670" s="10"/>
    </row>
    <row r="1671" spans="5:7">
      <c r="E1671" s="9"/>
      <c r="F1671" s="9"/>
      <c r="G1671" s="10"/>
    </row>
    <row r="1672" spans="5:7">
      <c r="E1672" s="9"/>
      <c r="F1672" s="9"/>
      <c r="G1672" s="10"/>
    </row>
    <row r="1673" spans="5:7">
      <c r="E1673" s="9"/>
      <c r="F1673" s="9"/>
      <c r="G1673" s="10"/>
    </row>
    <row r="1674" spans="5:7">
      <c r="E1674" s="9"/>
      <c r="F1674" s="9"/>
      <c r="G1674" s="10"/>
    </row>
    <row r="1675" spans="5:7">
      <c r="E1675" s="9"/>
      <c r="F1675" s="9"/>
      <c r="G1675" s="10"/>
    </row>
    <row r="1676" spans="5:7">
      <c r="E1676" s="9"/>
      <c r="F1676" s="9"/>
      <c r="G1676" s="10"/>
    </row>
    <row r="1677" spans="5:7">
      <c r="E1677" s="9"/>
      <c r="F1677" s="9"/>
      <c r="G1677" s="10"/>
    </row>
    <row r="1678" spans="5:7">
      <c r="E1678" s="9"/>
      <c r="F1678" s="9"/>
      <c r="G1678" s="10"/>
    </row>
    <row r="1679" spans="5:7">
      <c r="E1679" s="9"/>
      <c r="F1679" s="9"/>
      <c r="G1679" s="10"/>
    </row>
    <row r="1680" spans="5:7">
      <c r="E1680" s="9"/>
      <c r="F1680" s="9"/>
      <c r="G1680" s="10"/>
    </row>
    <row r="1681" spans="5:7">
      <c r="E1681" s="9"/>
      <c r="F1681" s="9"/>
      <c r="G1681" s="10"/>
    </row>
    <row r="1682" spans="5:7">
      <c r="E1682" s="9"/>
      <c r="F1682" s="9"/>
      <c r="G1682" s="10"/>
    </row>
    <row r="1683" spans="5:7">
      <c r="E1683" s="9"/>
      <c r="F1683" s="9"/>
      <c r="G1683" s="10"/>
    </row>
    <row r="1684" spans="5:7">
      <c r="E1684" s="9"/>
      <c r="F1684" s="9"/>
      <c r="G1684" s="10"/>
    </row>
    <row r="1685" spans="5:7">
      <c r="E1685" s="9"/>
      <c r="F1685" s="9"/>
      <c r="G1685" s="10"/>
    </row>
    <row r="1686" spans="5:7">
      <c r="E1686" s="9"/>
      <c r="F1686" s="9"/>
      <c r="G1686" s="10"/>
    </row>
    <row r="1687" spans="5:7">
      <c r="E1687" s="9"/>
      <c r="F1687" s="9"/>
      <c r="G1687" s="10"/>
    </row>
    <row r="1688" spans="5:7">
      <c r="E1688" s="9"/>
      <c r="F1688" s="9"/>
      <c r="G1688" s="10"/>
    </row>
    <row r="1689" spans="5:7">
      <c r="E1689" s="9"/>
      <c r="F1689" s="9"/>
      <c r="G1689" s="10"/>
    </row>
    <row r="1690" spans="5:7">
      <c r="E1690" s="9"/>
      <c r="F1690" s="9"/>
      <c r="G1690" s="10"/>
    </row>
    <row r="1691" spans="5:7">
      <c r="E1691" s="9"/>
      <c r="F1691" s="9"/>
      <c r="G1691" s="10"/>
    </row>
    <row r="1692" spans="5:7">
      <c r="E1692" s="9"/>
      <c r="F1692" s="9"/>
      <c r="G1692" s="10"/>
    </row>
    <row r="1693" spans="5:7">
      <c r="E1693" s="9"/>
      <c r="F1693" s="9"/>
      <c r="G1693" s="10"/>
    </row>
    <row r="1694" spans="5:7">
      <c r="E1694" s="9"/>
      <c r="F1694" s="9"/>
      <c r="G1694" s="10"/>
    </row>
    <row r="1695" spans="5:7">
      <c r="E1695" s="9"/>
      <c r="F1695" s="9"/>
      <c r="G1695" s="10"/>
    </row>
    <row r="1696" spans="5:7">
      <c r="E1696" s="9"/>
      <c r="F1696" s="9"/>
      <c r="G1696" s="10"/>
    </row>
    <row r="1697" spans="5:7">
      <c r="E1697" s="9"/>
      <c r="F1697" s="9"/>
      <c r="G1697" s="10"/>
    </row>
    <row r="1698" spans="5:7">
      <c r="E1698" s="9"/>
      <c r="F1698" s="9"/>
      <c r="G1698" s="10"/>
    </row>
    <row r="1699" spans="5:7">
      <c r="E1699" s="9"/>
      <c r="F1699" s="9"/>
      <c r="G1699" s="10"/>
    </row>
    <row r="1700" spans="5:7">
      <c r="E1700" s="9"/>
      <c r="F1700" s="9"/>
      <c r="G1700" s="10"/>
    </row>
    <row r="1701" spans="5:7">
      <c r="E1701" s="9"/>
      <c r="F1701" s="9"/>
      <c r="G1701" s="10"/>
    </row>
    <row r="1702" spans="5:7">
      <c r="E1702" s="9"/>
      <c r="F1702" s="9"/>
      <c r="G1702" s="10"/>
    </row>
    <row r="1703" spans="5:7">
      <c r="E1703" s="9"/>
      <c r="F1703" s="9"/>
      <c r="G1703" s="10"/>
    </row>
    <row r="1704" spans="5:7">
      <c r="E1704" s="9"/>
      <c r="F1704" s="9"/>
      <c r="G1704" s="10"/>
    </row>
    <row r="1705" spans="5:7">
      <c r="E1705" s="9"/>
      <c r="F1705" s="9"/>
      <c r="G1705" s="10"/>
    </row>
    <row r="1706" spans="5:7">
      <c r="E1706" s="9"/>
      <c r="F1706" s="9"/>
      <c r="G1706" s="10"/>
    </row>
    <row r="1707" spans="5:7">
      <c r="E1707" s="9"/>
      <c r="F1707" s="9"/>
      <c r="G1707" s="10"/>
    </row>
    <row r="1708" spans="5:7">
      <c r="E1708" s="9"/>
      <c r="F1708" s="9"/>
      <c r="G1708" s="10"/>
    </row>
    <row r="1709" spans="5:7">
      <c r="E1709" s="9"/>
      <c r="F1709" s="9"/>
      <c r="G1709" s="10"/>
    </row>
    <row r="1710" spans="5:7">
      <c r="E1710" s="9"/>
      <c r="F1710" s="9"/>
      <c r="G1710" s="10"/>
    </row>
    <row r="1711" spans="5:7">
      <c r="E1711" s="9"/>
      <c r="F1711" s="9"/>
      <c r="G1711" s="10"/>
    </row>
    <row r="1712" spans="5:7">
      <c r="E1712" s="9"/>
      <c r="F1712" s="9"/>
      <c r="G1712" s="10"/>
    </row>
    <row r="1713" spans="5:7">
      <c r="E1713" s="9"/>
      <c r="F1713" s="9"/>
      <c r="G1713" s="10"/>
    </row>
    <row r="1714" spans="5:7">
      <c r="E1714" s="9"/>
      <c r="F1714" s="9"/>
      <c r="G1714" s="10"/>
    </row>
    <row r="1715" spans="5:7">
      <c r="E1715" s="9"/>
      <c r="F1715" s="9"/>
      <c r="G1715" s="10"/>
    </row>
    <row r="1716" spans="5:7">
      <c r="E1716" s="9"/>
      <c r="F1716" s="9"/>
      <c r="G1716" s="10"/>
    </row>
    <row r="1717" spans="5:7">
      <c r="E1717" s="9"/>
      <c r="F1717" s="9"/>
      <c r="G1717" s="10"/>
    </row>
    <row r="1718" spans="5:7">
      <c r="E1718" s="9"/>
      <c r="F1718" s="9"/>
      <c r="G1718" s="10"/>
    </row>
    <row r="1719" spans="5:7">
      <c r="E1719" s="9"/>
      <c r="F1719" s="9"/>
      <c r="G1719" s="10"/>
    </row>
    <row r="1720" spans="5:7">
      <c r="E1720" s="9"/>
      <c r="F1720" s="9"/>
      <c r="G1720" s="10"/>
    </row>
    <row r="1721" spans="5:7">
      <c r="E1721" s="9"/>
      <c r="F1721" s="9"/>
      <c r="G1721" s="10"/>
    </row>
    <row r="1722" spans="5:7">
      <c r="E1722" s="9"/>
      <c r="F1722" s="9"/>
      <c r="G1722" s="10"/>
    </row>
    <row r="1723" spans="5:7">
      <c r="E1723" s="9"/>
      <c r="F1723" s="9"/>
      <c r="G1723" s="10"/>
    </row>
    <row r="1724" spans="5:7">
      <c r="E1724" s="9"/>
      <c r="F1724" s="9"/>
      <c r="G1724" s="10"/>
    </row>
    <row r="1725" spans="5:7">
      <c r="E1725" s="9"/>
      <c r="F1725" s="9"/>
      <c r="G1725" s="10"/>
    </row>
    <row r="1726" spans="5:7">
      <c r="E1726" s="9"/>
      <c r="F1726" s="9"/>
      <c r="G1726" s="10"/>
    </row>
    <row r="1727" spans="5:7">
      <c r="E1727" s="9"/>
      <c r="F1727" s="9"/>
      <c r="G1727" s="10"/>
    </row>
    <row r="1728" spans="5:7">
      <c r="E1728" s="9"/>
      <c r="F1728" s="9"/>
      <c r="G1728" s="10"/>
    </row>
    <row r="1729" spans="5:7">
      <c r="E1729" s="9"/>
      <c r="F1729" s="9"/>
      <c r="G1729" s="10"/>
    </row>
    <row r="1730" spans="5:7">
      <c r="E1730" s="9"/>
      <c r="F1730" s="9"/>
      <c r="G1730" s="10"/>
    </row>
    <row r="1731" spans="5:7">
      <c r="E1731" s="9"/>
      <c r="F1731" s="9"/>
      <c r="G1731" s="10"/>
    </row>
    <row r="1732" spans="5:7">
      <c r="E1732" s="9"/>
      <c r="F1732" s="9"/>
      <c r="G1732" s="10"/>
    </row>
    <row r="1733" spans="5:7">
      <c r="E1733" s="9"/>
      <c r="F1733" s="9"/>
      <c r="G1733" s="10"/>
    </row>
    <row r="1734" spans="5:7">
      <c r="E1734" s="9"/>
      <c r="F1734" s="9"/>
      <c r="G1734" s="10"/>
    </row>
    <row r="1735" spans="5:7">
      <c r="E1735" s="9"/>
      <c r="F1735" s="9"/>
      <c r="G1735" s="10"/>
    </row>
    <row r="1736" spans="5:7">
      <c r="E1736" s="9"/>
      <c r="F1736" s="9"/>
      <c r="G1736" s="10"/>
    </row>
    <row r="1737" spans="5:7">
      <c r="E1737" s="9"/>
      <c r="F1737" s="9"/>
      <c r="G1737" s="10"/>
    </row>
    <row r="1738" spans="5:7">
      <c r="E1738" s="9"/>
      <c r="F1738" s="9"/>
      <c r="G1738" s="10"/>
    </row>
    <row r="1739" spans="5:7">
      <c r="E1739" s="9"/>
      <c r="F1739" s="9"/>
      <c r="G1739" s="10"/>
    </row>
    <row r="1740" spans="5:7">
      <c r="E1740" s="9"/>
      <c r="F1740" s="9"/>
      <c r="G1740" s="10"/>
    </row>
    <row r="1741" spans="5:7">
      <c r="E1741" s="9"/>
      <c r="F1741" s="9"/>
      <c r="G1741" s="10"/>
    </row>
    <row r="1742" spans="5:7">
      <c r="E1742" s="9"/>
      <c r="F1742" s="9"/>
      <c r="G1742" s="10"/>
    </row>
    <row r="1743" spans="5:7">
      <c r="E1743" s="9"/>
      <c r="F1743" s="9"/>
      <c r="G1743" s="10"/>
    </row>
    <row r="1744" spans="5:7">
      <c r="E1744" s="9"/>
      <c r="F1744" s="9"/>
      <c r="G1744" s="10"/>
    </row>
    <row r="1745" spans="5:7">
      <c r="E1745" s="9"/>
      <c r="F1745" s="9"/>
      <c r="G1745" s="10"/>
    </row>
    <row r="1746" spans="5:7">
      <c r="E1746" s="9"/>
      <c r="F1746" s="9"/>
      <c r="G1746" s="10"/>
    </row>
    <row r="1747" spans="5:7">
      <c r="E1747" s="9"/>
      <c r="F1747" s="9"/>
      <c r="G1747" s="10"/>
    </row>
    <row r="1748" spans="5:7">
      <c r="E1748" s="9"/>
      <c r="F1748" s="9"/>
      <c r="G1748" s="10"/>
    </row>
    <row r="1749" spans="5:7">
      <c r="E1749" s="9"/>
      <c r="F1749" s="9"/>
      <c r="G1749" s="10"/>
    </row>
    <row r="1750" spans="5:7">
      <c r="E1750" s="9"/>
      <c r="F1750" s="9"/>
      <c r="G1750" s="10"/>
    </row>
    <row r="1751" spans="5:7">
      <c r="E1751" s="9"/>
      <c r="F1751" s="9"/>
      <c r="G1751" s="10"/>
    </row>
    <row r="1752" spans="5:7">
      <c r="E1752" s="9"/>
      <c r="F1752" s="9"/>
      <c r="G1752" s="10"/>
    </row>
    <row r="1753" spans="5:7">
      <c r="E1753" s="9"/>
      <c r="F1753" s="9"/>
      <c r="G1753" s="10"/>
    </row>
    <row r="1754" spans="5:7">
      <c r="E1754" s="9"/>
      <c r="F1754" s="9"/>
      <c r="G1754" s="10"/>
    </row>
    <row r="1755" spans="5:7">
      <c r="E1755" s="9"/>
      <c r="F1755" s="9"/>
      <c r="G1755" s="10"/>
    </row>
    <row r="1756" spans="5:7">
      <c r="E1756" s="9"/>
      <c r="F1756" s="9"/>
      <c r="G1756" s="10"/>
    </row>
    <row r="1757" spans="5:7">
      <c r="E1757" s="9"/>
      <c r="F1757" s="9"/>
      <c r="G1757" s="10"/>
    </row>
    <row r="1758" spans="5:7">
      <c r="E1758" s="9"/>
      <c r="F1758" s="9"/>
      <c r="G1758" s="10"/>
    </row>
    <row r="1759" spans="5:7">
      <c r="E1759" s="9"/>
      <c r="F1759" s="9"/>
      <c r="G1759" s="10"/>
    </row>
    <row r="1760" spans="5:7">
      <c r="E1760" s="9"/>
      <c r="F1760" s="9"/>
      <c r="G1760" s="10"/>
    </row>
    <row r="1761" spans="5:7">
      <c r="E1761" s="9"/>
      <c r="F1761" s="9"/>
      <c r="G1761" s="10"/>
    </row>
    <row r="1762" spans="5:7">
      <c r="E1762" s="9"/>
      <c r="F1762" s="9"/>
      <c r="G1762" s="10"/>
    </row>
    <row r="1763" spans="5:7">
      <c r="E1763" s="9"/>
      <c r="F1763" s="9"/>
      <c r="G1763" s="10"/>
    </row>
    <row r="1764" spans="5:7">
      <c r="E1764" s="9"/>
      <c r="F1764" s="9"/>
      <c r="G1764" s="10"/>
    </row>
    <row r="1765" spans="5:7">
      <c r="E1765" s="9"/>
      <c r="F1765" s="9"/>
      <c r="G1765" s="10"/>
    </row>
    <row r="1766" spans="5:7">
      <c r="E1766" s="9"/>
      <c r="F1766" s="9"/>
      <c r="G1766" s="10"/>
    </row>
    <row r="1767" spans="5:7">
      <c r="E1767" s="9"/>
      <c r="F1767" s="9"/>
      <c r="G1767" s="10"/>
    </row>
    <row r="1768" spans="5:7">
      <c r="E1768" s="9"/>
      <c r="F1768" s="9"/>
      <c r="G1768" s="10"/>
    </row>
    <row r="1769" spans="5:7">
      <c r="E1769" s="9"/>
      <c r="F1769" s="9"/>
      <c r="G1769" s="10"/>
    </row>
    <row r="1770" spans="5:7">
      <c r="E1770" s="9"/>
      <c r="F1770" s="9"/>
      <c r="G1770" s="10"/>
    </row>
    <row r="1771" spans="5:7">
      <c r="E1771" s="9"/>
      <c r="F1771" s="9"/>
      <c r="G1771" s="10"/>
    </row>
    <row r="1772" spans="5:7">
      <c r="E1772" s="9"/>
      <c r="F1772" s="9"/>
      <c r="G1772" s="10"/>
    </row>
    <row r="1773" spans="5:7">
      <c r="E1773" s="9"/>
      <c r="F1773" s="9"/>
      <c r="G1773" s="10"/>
    </row>
    <row r="1774" spans="5:7">
      <c r="E1774" s="9"/>
      <c r="F1774" s="9"/>
      <c r="G1774" s="10"/>
    </row>
    <row r="1775" spans="5:7">
      <c r="E1775" s="9"/>
      <c r="F1775" s="9"/>
      <c r="G1775" s="10"/>
    </row>
    <row r="1776" spans="5:7">
      <c r="E1776" s="9"/>
      <c r="F1776" s="9"/>
      <c r="G1776" s="10"/>
    </row>
    <row r="1777" spans="5:7">
      <c r="E1777" s="9"/>
      <c r="F1777" s="9"/>
      <c r="G1777" s="10"/>
    </row>
    <row r="1778" spans="5:7">
      <c r="E1778" s="9"/>
      <c r="F1778" s="9"/>
      <c r="G1778" s="10"/>
    </row>
    <row r="1779" spans="5:7">
      <c r="E1779" s="9"/>
      <c r="F1779" s="9"/>
      <c r="G1779" s="10"/>
    </row>
    <row r="1780" spans="5:7">
      <c r="E1780" s="9"/>
      <c r="F1780" s="9"/>
      <c r="G1780" s="10"/>
    </row>
    <row r="1781" spans="5:7">
      <c r="E1781" s="9"/>
      <c r="F1781" s="9"/>
      <c r="G1781" s="10"/>
    </row>
    <row r="1782" spans="5:7">
      <c r="E1782" s="9"/>
      <c r="F1782" s="9"/>
      <c r="G1782" s="10"/>
    </row>
    <row r="1783" spans="5:7">
      <c r="E1783" s="9"/>
      <c r="F1783" s="9"/>
      <c r="G1783" s="10"/>
    </row>
    <row r="1784" spans="5:7">
      <c r="E1784" s="9"/>
      <c r="F1784" s="9"/>
      <c r="G1784" s="10"/>
    </row>
    <row r="1785" spans="5:7">
      <c r="E1785" s="9"/>
      <c r="F1785" s="9"/>
      <c r="G1785" s="10"/>
    </row>
    <row r="1786" spans="5:7">
      <c r="E1786" s="9"/>
      <c r="F1786" s="9"/>
      <c r="G1786" s="10"/>
    </row>
    <row r="1787" spans="5:7">
      <c r="E1787" s="9"/>
      <c r="F1787" s="9"/>
      <c r="G1787" s="10"/>
    </row>
    <row r="1788" spans="5:7">
      <c r="E1788" s="9"/>
      <c r="F1788" s="9"/>
      <c r="G1788" s="10"/>
    </row>
    <row r="1789" spans="5:7">
      <c r="E1789" s="9"/>
      <c r="F1789" s="9"/>
      <c r="G1789" s="10"/>
    </row>
    <row r="1790" spans="5:7">
      <c r="E1790" s="9"/>
      <c r="F1790" s="9"/>
      <c r="G1790" s="10"/>
    </row>
    <row r="1791" spans="5:7">
      <c r="E1791" s="9"/>
      <c r="F1791" s="9"/>
      <c r="G1791" s="10"/>
    </row>
    <row r="1792" spans="5:7">
      <c r="E1792" s="9"/>
      <c r="F1792" s="9"/>
      <c r="G1792" s="10"/>
    </row>
    <row r="1793" spans="5:7">
      <c r="E1793" s="9"/>
      <c r="F1793" s="9"/>
      <c r="G1793" s="10"/>
    </row>
    <row r="1794" spans="5:7">
      <c r="E1794" s="9"/>
      <c r="F1794" s="9"/>
      <c r="G1794" s="10"/>
    </row>
    <row r="1795" spans="5:7">
      <c r="E1795" s="9"/>
      <c r="F1795" s="9"/>
      <c r="G1795" s="10"/>
    </row>
    <row r="1796" spans="5:7">
      <c r="E1796" s="9"/>
      <c r="F1796" s="9"/>
      <c r="G1796" s="10"/>
    </row>
    <row r="1797" spans="5:7">
      <c r="E1797" s="9"/>
      <c r="F1797" s="9"/>
      <c r="G1797" s="10"/>
    </row>
    <row r="1798" spans="5:7">
      <c r="E1798" s="9"/>
      <c r="F1798" s="9"/>
      <c r="G1798" s="10"/>
    </row>
    <row r="1799" spans="5:7">
      <c r="E1799" s="9"/>
      <c r="F1799" s="9"/>
      <c r="G1799" s="10"/>
    </row>
    <row r="1800" spans="5:7">
      <c r="E1800" s="9"/>
      <c r="F1800" s="9"/>
      <c r="G1800" s="10"/>
    </row>
    <row r="1801" spans="5:7">
      <c r="E1801" s="9"/>
      <c r="F1801" s="9"/>
      <c r="G1801" s="10"/>
    </row>
    <row r="1802" spans="5:7">
      <c r="E1802" s="9"/>
      <c r="F1802" s="9"/>
      <c r="G1802" s="10"/>
    </row>
    <row r="1803" spans="5:7">
      <c r="E1803" s="9"/>
      <c r="F1803" s="9"/>
      <c r="G1803" s="10"/>
    </row>
    <row r="1804" spans="5:7">
      <c r="E1804" s="9"/>
      <c r="F1804" s="9"/>
      <c r="G1804" s="10"/>
    </row>
    <row r="1805" spans="5:7">
      <c r="E1805" s="9"/>
      <c r="F1805" s="9"/>
      <c r="G1805" s="10"/>
    </row>
    <row r="1806" spans="5:7">
      <c r="E1806" s="9"/>
      <c r="F1806" s="9"/>
      <c r="G1806" s="10"/>
    </row>
    <row r="1807" spans="5:7">
      <c r="E1807" s="9"/>
      <c r="F1807" s="9"/>
      <c r="G1807" s="10"/>
    </row>
    <row r="1808" spans="5:7">
      <c r="E1808" s="9"/>
      <c r="F1808" s="9"/>
      <c r="G1808" s="10"/>
    </row>
    <row r="1809" spans="5:7">
      <c r="E1809" s="9"/>
      <c r="F1809" s="9"/>
      <c r="G1809" s="10"/>
    </row>
    <row r="1810" spans="5:7">
      <c r="E1810" s="9"/>
      <c r="F1810" s="9"/>
      <c r="G1810" s="10"/>
    </row>
    <row r="1811" spans="5:7">
      <c r="E1811" s="9"/>
      <c r="F1811" s="9"/>
      <c r="G1811" s="10"/>
    </row>
    <row r="1812" spans="5:7">
      <c r="E1812" s="9"/>
      <c r="F1812" s="9"/>
      <c r="G1812" s="10"/>
    </row>
    <row r="1813" spans="5:7">
      <c r="E1813" s="9"/>
      <c r="F1813" s="9"/>
      <c r="G1813" s="10"/>
    </row>
    <row r="1814" spans="5:7">
      <c r="E1814" s="9"/>
      <c r="F1814" s="9"/>
      <c r="G1814" s="10"/>
    </row>
    <row r="1815" spans="5:7">
      <c r="E1815" s="9"/>
      <c r="F1815" s="9"/>
      <c r="G1815" s="10"/>
    </row>
    <row r="1816" spans="5:7">
      <c r="E1816" s="9"/>
      <c r="F1816" s="9"/>
      <c r="G1816" s="10"/>
    </row>
    <row r="1817" spans="5:7">
      <c r="E1817" s="9"/>
      <c r="F1817" s="9"/>
      <c r="G1817" s="10"/>
    </row>
    <row r="1818" spans="5:7">
      <c r="E1818" s="9"/>
      <c r="F1818" s="9"/>
      <c r="G1818" s="10"/>
    </row>
    <row r="1819" spans="5:7">
      <c r="E1819" s="9"/>
      <c r="F1819" s="9"/>
      <c r="G1819" s="10"/>
    </row>
    <row r="1820" spans="5:7">
      <c r="E1820" s="9"/>
      <c r="F1820" s="9"/>
      <c r="G1820" s="10"/>
    </row>
    <row r="1821" spans="5:7">
      <c r="E1821" s="9"/>
      <c r="F1821" s="9"/>
      <c r="G1821" s="10"/>
    </row>
    <row r="1822" spans="5:7">
      <c r="E1822" s="9"/>
      <c r="F1822" s="9"/>
      <c r="G1822" s="10"/>
    </row>
    <row r="1823" spans="5:7">
      <c r="E1823" s="9"/>
      <c r="F1823" s="9"/>
      <c r="G1823" s="10"/>
    </row>
    <row r="1824" spans="5:7">
      <c r="E1824" s="9"/>
      <c r="F1824" s="9"/>
      <c r="G1824" s="10"/>
    </row>
    <row r="1825" spans="5:7">
      <c r="E1825" s="9"/>
      <c r="F1825" s="9"/>
      <c r="G1825" s="10"/>
    </row>
    <row r="1826" spans="5:7">
      <c r="E1826" s="9"/>
      <c r="F1826" s="9"/>
      <c r="G1826" s="10"/>
    </row>
    <row r="1827" spans="5:7">
      <c r="E1827" s="9"/>
      <c r="F1827" s="9"/>
      <c r="G1827" s="10"/>
    </row>
    <row r="1828" spans="5:7">
      <c r="E1828" s="9"/>
      <c r="F1828" s="9"/>
      <c r="G1828" s="10"/>
    </row>
    <row r="1829" spans="5:7">
      <c r="E1829" s="9"/>
      <c r="F1829" s="9"/>
      <c r="G1829" s="10"/>
    </row>
    <row r="1830" spans="5:7">
      <c r="E1830" s="9"/>
      <c r="F1830" s="9"/>
      <c r="G1830" s="10"/>
    </row>
    <row r="1831" spans="5:7">
      <c r="E1831" s="9"/>
      <c r="F1831" s="9"/>
      <c r="G1831" s="10"/>
    </row>
    <row r="1832" spans="5:7">
      <c r="E1832" s="9"/>
      <c r="F1832" s="9"/>
      <c r="G1832" s="10"/>
    </row>
    <row r="1833" spans="5:7">
      <c r="E1833" s="9"/>
      <c r="F1833" s="9"/>
      <c r="G1833" s="10"/>
    </row>
    <row r="1834" spans="5:7">
      <c r="E1834" s="9"/>
      <c r="F1834" s="9"/>
      <c r="G1834" s="10"/>
    </row>
    <row r="1835" spans="5:7">
      <c r="E1835" s="9"/>
      <c r="F1835" s="9"/>
      <c r="G1835" s="10"/>
    </row>
    <row r="1836" spans="5:7">
      <c r="E1836" s="9"/>
      <c r="F1836" s="9"/>
      <c r="G1836" s="10"/>
    </row>
    <row r="1837" spans="5:7">
      <c r="E1837" s="9"/>
      <c r="F1837" s="9"/>
      <c r="G1837" s="10"/>
    </row>
    <row r="1838" spans="5:7">
      <c r="E1838" s="9"/>
      <c r="F1838" s="9"/>
      <c r="G1838" s="10"/>
    </row>
    <row r="1839" spans="5:7">
      <c r="E1839" s="9"/>
      <c r="F1839" s="9"/>
      <c r="G1839" s="10"/>
    </row>
    <row r="1840" spans="5:7">
      <c r="E1840" s="9"/>
      <c r="F1840" s="9"/>
      <c r="G1840" s="10"/>
    </row>
    <row r="1841" spans="5:7">
      <c r="E1841" s="9"/>
      <c r="F1841" s="9"/>
      <c r="G1841" s="10"/>
    </row>
    <row r="1842" spans="5:7">
      <c r="E1842" s="9"/>
      <c r="F1842" s="9"/>
      <c r="G1842" s="10"/>
    </row>
    <row r="1843" spans="5:7">
      <c r="E1843" s="9"/>
      <c r="F1843" s="9"/>
      <c r="G1843" s="10"/>
    </row>
    <row r="1844" spans="5:7">
      <c r="E1844" s="9"/>
      <c r="F1844" s="9"/>
      <c r="G1844" s="10"/>
    </row>
    <row r="1845" spans="5:7">
      <c r="E1845" s="9"/>
      <c r="F1845" s="9"/>
      <c r="G1845" s="10"/>
    </row>
    <row r="1846" spans="5:7">
      <c r="E1846" s="9"/>
      <c r="F1846" s="9"/>
      <c r="G1846" s="10"/>
    </row>
    <row r="1847" spans="5:7">
      <c r="E1847" s="9"/>
      <c r="F1847" s="9"/>
      <c r="G1847" s="10"/>
    </row>
    <row r="1848" spans="5:7">
      <c r="E1848" s="9"/>
      <c r="F1848" s="9"/>
      <c r="G1848" s="10"/>
    </row>
    <row r="1849" spans="5:7">
      <c r="E1849" s="9"/>
      <c r="F1849" s="9"/>
      <c r="G1849" s="10"/>
    </row>
    <row r="1850" spans="5:7">
      <c r="E1850" s="9"/>
      <c r="F1850" s="9"/>
      <c r="G1850" s="10"/>
    </row>
    <row r="1851" spans="5:7">
      <c r="E1851" s="9"/>
      <c r="F1851" s="9"/>
      <c r="G1851" s="10"/>
    </row>
    <row r="1852" spans="5:7">
      <c r="E1852" s="9"/>
      <c r="F1852" s="9"/>
      <c r="G1852" s="10"/>
    </row>
    <row r="1853" spans="5:7">
      <c r="E1853" s="9"/>
      <c r="F1853" s="9"/>
      <c r="G1853" s="10"/>
    </row>
    <row r="1854" spans="5:7">
      <c r="E1854" s="9"/>
      <c r="F1854" s="9"/>
      <c r="G1854" s="10"/>
    </row>
    <row r="1855" spans="5:7">
      <c r="E1855" s="9"/>
      <c r="F1855" s="9"/>
      <c r="G1855" s="10"/>
    </row>
    <row r="1856" spans="5:7">
      <c r="E1856" s="9"/>
      <c r="F1856" s="9"/>
      <c r="G1856" s="10"/>
    </row>
    <row r="1857" spans="5:7">
      <c r="E1857" s="9"/>
      <c r="F1857" s="9"/>
      <c r="G1857" s="10"/>
    </row>
    <row r="1858" spans="5:7">
      <c r="E1858" s="9"/>
      <c r="F1858" s="9"/>
      <c r="G1858" s="10"/>
    </row>
    <row r="1859" spans="5:7">
      <c r="E1859" s="9"/>
      <c r="F1859" s="9"/>
      <c r="G1859" s="10"/>
    </row>
    <row r="1860" spans="5:7">
      <c r="E1860" s="9"/>
      <c r="F1860" s="9"/>
      <c r="G1860" s="10"/>
    </row>
    <row r="1861" spans="5:7">
      <c r="E1861" s="9"/>
      <c r="F1861" s="9"/>
      <c r="G1861" s="10"/>
    </row>
    <row r="1862" spans="5:7">
      <c r="E1862" s="9"/>
      <c r="F1862" s="9"/>
      <c r="G1862" s="10"/>
    </row>
    <row r="1863" spans="5:7">
      <c r="E1863" s="9"/>
      <c r="F1863" s="9"/>
      <c r="G1863" s="10"/>
    </row>
    <row r="1864" spans="5:7">
      <c r="E1864" s="9"/>
      <c r="F1864" s="9"/>
      <c r="G1864" s="10"/>
    </row>
    <row r="1865" spans="5:7">
      <c r="E1865" s="9"/>
      <c r="F1865" s="9"/>
      <c r="G1865" s="10"/>
    </row>
    <row r="1866" spans="5:7">
      <c r="E1866" s="9"/>
      <c r="F1866" s="9"/>
      <c r="G1866" s="10"/>
    </row>
    <row r="1867" spans="5:7">
      <c r="E1867" s="9"/>
      <c r="F1867" s="9"/>
      <c r="G1867" s="10"/>
    </row>
    <row r="1868" spans="5:7">
      <c r="E1868" s="9"/>
      <c r="F1868" s="9"/>
      <c r="G1868" s="10"/>
    </row>
    <row r="1869" spans="5:7">
      <c r="E1869" s="9"/>
      <c r="F1869" s="9"/>
      <c r="G1869" s="10"/>
    </row>
    <row r="1870" spans="5:7">
      <c r="E1870" s="9"/>
      <c r="F1870" s="9"/>
      <c r="G1870" s="10"/>
    </row>
    <row r="1871" spans="5:7">
      <c r="E1871" s="9"/>
      <c r="F1871" s="9"/>
      <c r="G1871" s="10"/>
    </row>
    <row r="1872" spans="5:7">
      <c r="E1872" s="9"/>
      <c r="F1872" s="9"/>
      <c r="G1872" s="10"/>
    </row>
    <row r="1873" spans="5:7">
      <c r="E1873" s="9"/>
      <c r="F1873" s="9"/>
      <c r="G1873" s="10"/>
    </row>
    <row r="1874" spans="5:7">
      <c r="E1874" s="9"/>
      <c r="F1874" s="9"/>
      <c r="G1874" s="10"/>
    </row>
    <row r="1875" spans="5:7">
      <c r="E1875" s="9"/>
      <c r="F1875" s="9"/>
      <c r="G1875" s="10"/>
    </row>
    <row r="1876" spans="5:7">
      <c r="E1876" s="9"/>
      <c r="F1876" s="9"/>
      <c r="G1876" s="10"/>
    </row>
    <row r="1877" spans="5:7">
      <c r="E1877" s="9"/>
      <c r="F1877" s="9"/>
      <c r="G1877" s="10"/>
    </row>
    <row r="1878" spans="5:7">
      <c r="E1878" s="9"/>
      <c r="F1878" s="9"/>
      <c r="G1878" s="10"/>
    </row>
    <row r="1879" spans="5:7">
      <c r="E1879" s="9"/>
      <c r="F1879" s="9"/>
      <c r="G1879" s="10"/>
    </row>
    <row r="1880" spans="5:7">
      <c r="E1880" s="9"/>
      <c r="F1880" s="9"/>
      <c r="G1880" s="10"/>
    </row>
    <row r="1881" spans="5:7">
      <c r="E1881" s="9"/>
      <c r="F1881" s="9"/>
      <c r="G1881" s="10"/>
    </row>
    <row r="1882" spans="5:7">
      <c r="E1882" s="9"/>
      <c r="F1882" s="9"/>
      <c r="G1882" s="10"/>
    </row>
    <row r="1883" spans="5:7">
      <c r="E1883" s="9"/>
      <c r="F1883" s="9"/>
      <c r="G1883" s="10"/>
    </row>
    <row r="1884" spans="5:7">
      <c r="E1884" s="9"/>
      <c r="F1884" s="9"/>
      <c r="G1884" s="10"/>
    </row>
    <row r="1885" spans="5:7">
      <c r="E1885" s="9"/>
      <c r="F1885" s="9"/>
      <c r="G1885" s="10"/>
    </row>
    <row r="1886" spans="5:7">
      <c r="E1886" s="9"/>
      <c r="F1886" s="9"/>
      <c r="G1886" s="10"/>
    </row>
    <row r="1887" spans="5:7">
      <c r="E1887" s="9"/>
      <c r="F1887" s="9"/>
      <c r="G1887" s="10"/>
    </row>
    <row r="1888" spans="5:7">
      <c r="E1888" s="9"/>
      <c r="F1888" s="9"/>
      <c r="G1888" s="10"/>
    </row>
    <row r="1889" spans="5:7">
      <c r="E1889" s="9"/>
      <c r="F1889" s="9"/>
      <c r="G1889" s="10"/>
    </row>
    <row r="1890" spans="5:7">
      <c r="E1890" s="9"/>
      <c r="F1890" s="9"/>
      <c r="G1890" s="10"/>
    </row>
    <row r="1891" spans="5:7">
      <c r="E1891" s="9"/>
      <c r="F1891" s="9"/>
      <c r="G1891" s="10"/>
    </row>
    <row r="1892" spans="5:7">
      <c r="E1892" s="9"/>
      <c r="F1892" s="9"/>
      <c r="G1892" s="10"/>
    </row>
    <row r="1893" spans="5:7">
      <c r="E1893" s="9"/>
      <c r="F1893" s="9"/>
      <c r="G1893" s="10"/>
    </row>
    <row r="1894" spans="5:7">
      <c r="E1894" s="9"/>
      <c r="F1894" s="9"/>
      <c r="G1894" s="10"/>
    </row>
    <row r="1895" spans="5:7">
      <c r="E1895" s="9"/>
      <c r="F1895" s="9"/>
      <c r="G1895" s="10"/>
    </row>
    <row r="1896" spans="5:7">
      <c r="E1896" s="9"/>
      <c r="F1896" s="9"/>
      <c r="G1896" s="10"/>
    </row>
    <row r="1897" spans="5:7">
      <c r="E1897" s="9"/>
      <c r="F1897" s="9"/>
      <c r="G1897" s="10"/>
    </row>
    <row r="1898" spans="5:7">
      <c r="E1898" s="9"/>
      <c r="F1898" s="9"/>
      <c r="G1898" s="10"/>
    </row>
    <row r="1899" spans="5:7">
      <c r="E1899" s="9"/>
      <c r="F1899" s="9"/>
      <c r="G1899" s="10"/>
    </row>
    <row r="1900" spans="5:7">
      <c r="E1900" s="9"/>
      <c r="F1900" s="9"/>
      <c r="G1900" s="10"/>
    </row>
    <row r="1901" spans="5:7">
      <c r="E1901" s="9"/>
      <c r="F1901" s="9"/>
      <c r="G1901" s="10"/>
    </row>
    <row r="1902" spans="5:7">
      <c r="E1902" s="9"/>
      <c r="F1902" s="9"/>
      <c r="G1902" s="10"/>
    </row>
    <row r="1903" spans="5:7">
      <c r="E1903" s="9"/>
      <c r="F1903" s="9"/>
      <c r="G1903" s="10"/>
    </row>
    <row r="1904" spans="5:7">
      <c r="E1904" s="9"/>
      <c r="F1904" s="9"/>
      <c r="G1904" s="10"/>
    </row>
    <row r="1905" spans="5:7">
      <c r="E1905" s="9"/>
      <c r="F1905" s="9"/>
      <c r="G1905" s="10"/>
    </row>
    <row r="1906" spans="5:7">
      <c r="E1906" s="9"/>
      <c r="F1906" s="9"/>
      <c r="G1906" s="10"/>
    </row>
    <row r="1907" spans="5:7">
      <c r="E1907" s="9"/>
      <c r="F1907" s="9"/>
      <c r="G1907" s="10"/>
    </row>
    <row r="1908" spans="5:7">
      <c r="E1908" s="9"/>
      <c r="F1908" s="9"/>
      <c r="G1908" s="10"/>
    </row>
    <row r="1909" spans="5:7">
      <c r="E1909" s="9"/>
      <c r="F1909" s="9"/>
      <c r="G1909" s="10"/>
    </row>
    <row r="1910" spans="5:7">
      <c r="E1910" s="9"/>
      <c r="F1910" s="9"/>
      <c r="G1910" s="10"/>
    </row>
    <row r="1911" spans="5:7">
      <c r="E1911" s="9"/>
      <c r="F1911" s="9"/>
      <c r="G1911" s="10"/>
    </row>
    <row r="1912" spans="5:7">
      <c r="E1912" s="9"/>
      <c r="F1912" s="9"/>
      <c r="G1912" s="10"/>
    </row>
    <row r="1913" spans="5:7">
      <c r="E1913" s="9"/>
      <c r="F1913" s="9"/>
      <c r="G1913" s="10"/>
    </row>
    <row r="1914" spans="5:7">
      <c r="E1914" s="9"/>
      <c r="F1914" s="9"/>
      <c r="G1914" s="10"/>
    </row>
    <row r="1915" spans="5:7">
      <c r="E1915" s="9"/>
      <c r="F1915" s="9"/>
      <c r="G1915" s="10"/>
    </row>
    <row r="1916" spans="5:7">
      <c r="E1916" s="9"/>
      <c r="F1916" s="9"/>
      <c r="G1916" s="10"/>
    </row>
    <row r="1917" spans="5:7">
      <c r="E1917" s="9"/>
      <c r="F1917" s="9"/>
      <c r="G1917" s="10"/>
    </row>
    <row r="1918" spans="5:7">
      <c r="E1918" s="9"/>
      <c r="F1918" s="9"/>
      <c r="G1918" s="10"/>
    </row>
    <row r="1919" spans="5:7">
      <c r="E1919" s="9"/>
      <c r="F1919" s="9"/>
      <c r="G1919" s="10"/>
    </row>
    <row r="1920" spans="5:7">
      <c r="E1920" s="9"/>
      <c r="F1920" s="9"/>
      <c r="G1920" s="10"/>
    </row>
    <row r="1921" spans="5:7">
      <c r="E1921" s="9"/>
      <c r="F1921" s="9"/>
      <c r="G1921" s="10"/>
    </row>
    <row r="1922" spans="5:7">
      <c r="E1922" s="9"/>
      <c r="F1922" s="9"/>
      <c r="G1922" s="10"/>
    </row>
    <row r="1923" spans="5:7">
      <c r="E1923" s="9"/>
      <c r="F1923" s="9"/>
      <c r="G1923" s="10"/>
    </row>
    <row r="1924" spans="5:7">
      <c r="E1924" s="9"/>
      <c r="F1924" s="9"/>
      <c r="G1924" s="10"/>
    </row>
    <row r="1925" spans="5:7">
      <c r="E1925" s="9"/>
      <c r="F1925" s="9"/>
      <c r="G1925" s="10"/>
    </row>
    <row r="1926" spans="5:7">
      <c r="E1926" s="9"/>
      <c r="F1926" s="9"/>
      <c r="G1926" s="10"/>
    </row>
    <row r="1927" spans="5:7">
      <c r="E1927" s="9"/>
      <c r="F1927" s="9"/>
      <c r="G1927" s="10"/>
    </row>
    <row r="1928" spans="5:7">
      <c r="E1928" s="9"/>
      <c r="F1928" s="9"/>
      <c r="G1928" s="10"/>
    </row>
    <row r="1929" spans="5:7">
      <c r="E1929" s="9"/>
      <c r="F1929" s="9"/>
      <c r="G1929" s="10"/>
    </row>
    <row r="1930" spans="5:7">
      <c r="E1930" s="9"/>
      <c r="F1930" s="9"/>
      <c r="G1930" s="10"/>
    </row>
    <row r="1931" spans="5:7">
      <c r="E1931" s="9"/>
      <c r="F1931" s="9"/>
      <c r="G1931" s="10"/>
    </row>
    <row r="1932" spans="5:7">
      <c r="E1932" s="9"/>
      <c r="F1932" s="9"/>
      <c r="G1932" s="10"/>
    </row>
    <row r="1933" spans="5:7">
      <c r="E1933" s="9"/>
      <c r="F1933" s="9"/>
      <c r="G1933" s="10"/>
    </row>
    <row r="1934" spans="5:7">
      <c r="E1934" s="9"/>
      <c r="F1934" s="9"/>
      <c r="G1934" s="10"/>
    </row>
    <row r="1935" spans="5:7">
      <c r="E1935" s="9"/>
      <c r="F1935" s="9"/>
      <c r="G1935" s="10"/>
    </row>
    <row r="1936" spans="5:7">
      <c r="E1936" s="9"/>
      <c r="F1936" s="9"/>
      <c r="G1936" s="10"/>
    </row>
    <row r="1937" spans="5:7">
      <c r="E1937" s="9"/>
      <c r="F1937" s="9"/>
      <c r="G1937" s="10"/>
    </row>
    <row r="1938" spans="5:7">
      <c r="E1938" s="9"/>
      <c r="F1938" s="9"/>
      <c r="G1938" s="10"/>
    </row>
    <row r="1939" spans="5:7">
      <c r="E1939" s="9"/>
      <c r="F1939" s="9"/>
      <c r="G1939" s="10"/>
    </row>
    <row r="1940" spans="5:7">
      <c r="E1940" s="9"/>
      <c r="F1940" s="9"/>
      <c r="G1940" s="10"/>
    </row>
    <row r="1941" spans="5:7">
      <c r="E1941" s="9"/>
      <c r="F1941" s="9"/>
      <c r="G1941" s="10"/>
    </row>
    <row r="1942" spans="5:7">
      <c r="E1942" s="9"/>
      <c r="F1942" s="9"/>
      <c r="G1942" s="10"/>
    </row>
    <row r="1943" spans="5:7">
      <c r="E1943" s="9"/>
      <c r="F1943" s="9"/>
      <c r="G1943" s="10"/>
    </row>
    <row r="1944" spans="5:7">
      <c r="E1944" s="9"/>
      <c r="F1944" s="9"/>
      <c r="G1944" s="10"/>
    </row>
    <row r="1945" spans="5:7">
      <c r="E1945" s="9"/>
      <c r="F1945" s="9"/>
      <c r="G1945" s="10"/>
    </row>
    <row r="1946" spans="5:7">
      <c r="E1946" s="9"/>
      <c r="F1946" s="9"/>
      <c r="G1946" s="10"/>
    </row>
    <row r="1947" spans="5:7">
      <c r="E1947" s="9"/>
      <c r="F1947" s="9"/>
      <c r="G1947" s="10"/>
    </row>
    <row r="1948" spans="5:7">
      <c r="E1948" s="9"/>
      <c r="F1948" s="9"/>
      <c r="G1948" s="10"/>
    </row>
    <row r="1949" spans="5:7">
      <c r="E1949" s="9"/>
      <c r="F1949" s="9"/>
      <c r="G1949" s="10"/>
    </row>
    <row r="1950" spans="5:7">
      <c r="E1950" s="9"/>
      <c r="F1950" s="9"/>
      <c r="G1950" s="10"/>
    </row>
    <row r="1951" spans="5:7">
      <c r="E1951" s="9"/>
      <c r="F1951" s="9"/>
      <c r="G1951" s="10"/>
    </row>
    <row r="1952" spans="5:7">
      <c r="E1952" s="9"/>
      <c r="F1952" s="9"/>
      <c r="G1952" s="10"/>
    </row>
    <row r="1953" spans="5:7">
      <c r="E1953" s="9"/>
      <c r="F1953" s="9"/>
      <c r="G1953" s="10"/>
    </row>
    <row r="1954" spans="5:7">
      <c r="E1954" s="9"/>
      <c r="F1954" s="9"/>
      <c r="G1954" s="10"/>
    </row>
    <row r="1955" spans="5:7">
      <c r="E1955" s="9"/>
      <c r="F1955" s="9"/>
      <c r="G1955" s="10"/>
    </row>
    <row r="1956" spans="5:7">
      <c r="E1956" s="9"/>
      <c r="F1956" s="9"/>
      <c r="G1956" s="10"/>
    </row>
    <row r="1957" spans="5:7">
      <c r="E1957" s="9"/>
      <c r="F1957" s="9"/>
      <c r="G1957" s="10"/>
    </row>
    <row r="1958" spans="5:7">
      <c r="E1958" s="9"/>
      <c r="F1958" s="9"/>
      <c r="G1958" s="10"/>
    </row>
    <row r="1959" spans="5:7">
      <c r="E1959" s="9"/>
      <c r="F1959" s="9"/>
      <c r="G1959" s="10"/>
    </row>
    <row r="1960" spans="5:7">
      <c r="E1960" s="9"/>
      <c r="F1960" s="9"/>
      <c r="G1960" s="10"/>
    </row>
    <row r="1961" spans="5:7">
      <c r="E1961" s="9"/>
      <c r="F1961" s="9"/>
      <c r="G1961" s="10"/>
    </row>
    <row r="1962" spans="5:7">
      <c r="E1962" s="9"/>
      <c r="F1962" s="9"/>
      <c r="G1962" s="10"/>
    </row>
    <row r="1963" spans="5:7">
      <c r="E1963" s="9"/>
      <c r="F1963" s="9"/>
      <c r="G1963" s="10"/>
    </row>
    <row r="1964" spans="5:7">
      <c r="E1964" s="9"/>
      <c r="F1964" s="9"/>
      <c r="G1964" s="10"/>
    </row>
    <row r="1965" spans="5:7">
      <c r="E1965" s="9"/>
      <c r="F1965" s="9"/>
      <c r="G1965" s="10"/>
    </row>
    <row r="1966" spans="5:7">
      <c r="E1966" s="9"/>
      <c r="F1966" s="9"/>
      <c r="G1966" s="10"/>
    </row>
    <row r="1967" spans="5:7">
      <c r="E1967" s="9"/>
      <c r="F1967" s="9"/>
      <c r="G1967" s="10"/>
    </row>
    <row r="1968" spans="5:7">
      <c r="E1968" s="9"/>
      <c r="F1968" s="9"/>
      <c r="G1968" s="10"/>
    </row>
    <row r="1969" spans="5:7">
      <c r="E1969" s="9"/>
      <c r="F1969" s="9"/>
      <c r="G1969" s="10"/>
    </row>
    <row r="1970" spans="5:7">
      <c r="E1970" s="9"/>
      <c r="F1970" s="9"/>
      <c r="G1970" s="10"/>
    </row>
    <row r="1971" spans="5:7">
      <c r="E1971" s="9"/>
      <c r="F1971" s="9"/>
      <c r="G1971" s="10"/>
    </row>
    <row r="1972" spans="5:7">
      <c r="E1972" s="9"/>
      <c r="F1972" s="9"/>
      <c r="G1972" s="10"/>
    </row>
    <row r="1973" spans="5:7">
      <c r="E1973" s="9"/>
      <c r="F1973" s="9"/>
      <c r="G1973" s="10"/>
    </row>
    <row r="1974" spans="5:7">
      <c r="E1974" s="9"/>
      <c r="F1974" s="9"/>
      <c r="G1974" s="10"/>
    </row>
    <row r="1975" spans="5:7">
      <c r="E1975" s="9"/>
      <c r="F1975" s="9"/>
      <c r="G1975" s="10"/>
    </row>
    <row r="1976" spans="5:7">
      <c r="E1976" s="9"/>
      <c r="F1976" s="9"/>
      <c r="G1976" s="10"/>
    </row>
    <row r="1977" spans="5:7">
      <c r="E1977" s="9"/>
      <c r="F1977" s="9"/>
      <c r="G1977" s="10"/>
    </row>
    <row r="1978" spans="5:7">
      <c r="E1978" s="9"/>
      <c r="F1978" s="9"/>
      <c r="G1978" s="10"/>
    </row>
    <row r="1979" spans="5:7">
      <c r="E1979" s="9"/>
      <c r="F1979" s="9"/>
      <c r="G1979" s="10"/>
    </row>
    <row r="1980" spans="5:7">
      <c r="E1980" s="9"/>
      <c r="F1980" s="9"/>
      <c r="G1980" s="10"/>
    </row>
    <row r="1981" spans="5:7">
      <c r="E1981" s="9"/>
      <c r="F1981" s="9"/>
      <c r="G1981" s="10"/>
    </row>
    <row r="1982" spans="5:7">
      <c r="E1982" s="9"/>
      <c r="F1982" s="9"/>
      <c r="G1982" s="10"/>
    </row>
    <row r="1983" spans="5:7">
      <c r="E1983" s="9"/>
      <c r="F1983" s="9"/>
      <c r="G1983" s="10"/>
    </row>
    <row r="1984" spans="5:7">
      <c r="E1984" s="9"/>
      <c r="F1984" s="9"/>
      <c r="G1984" s="10"/>
    </row>
    <row r="1985" spans="5:7">
      <c r="E1985" s="9"/>
      <c r="F1985" s="9"/>
      <c r="G1985" s="10"/>
    </row>
    <row r="1986" spans="5:7">
      <c r="E1986" s="9"/>
      <c r="F1986" s="9"/>
      <c r="G1986" s="10"/>
    </row>
    <row r="1987" spans="5:7">
      <c r="E1987" s="9"/>
      <c r="F1987" s="9"/>
      <c r="G1987" s="10"/>
    </row>
    <row r="1988" spans="5:7">
      <c r="E1988" s="9"/>
      <c r="F1988" s="9"/>
      <c r="G1988" s="10"/>
    </row>
    <row r="1989" spans="5:7">
      <c r="E1989" s="9"/>
      <c r="F1989" s="9"/>
      <c r="G1989" s="10"/>
    </row>
    <row r="1990" spans="5:7">
      <c r="E1990" s="9"/>
      <c r="F1990" s="9"/>
      <c r="G1990" s="10"/>
    </row>
    <row r="1991" spans="5:7">
      <c r="E1991" s="9"/>
      <c r="F1991" s="9"/>
      <c r="G1991" s="10"/>
    </row>
    <row r="1992" spans="5:7">
      <c r="E1992" s="9"/>
      <c r="F1992" s="9"/>
      <c r="G1992" s="10"/>
    </row>
    <row r="1993" spans="5:7">
      <c r="E1993" s="9"/>
      <c r="F1993" s="9"/>
      <c r="G1993" s="10"/>
    </row>
    <row r="1994" spans="5:7">
      <c r="E1994" s="9"/>
      <c r="F1994" s="9"/>
      <c r="G1994" s="10"/>
    </row>
    <row r="1995" spans="5:7">
      <c r="E1995" s="9"/>
      <c r="F1995" s="9"/>
      <c r="G1995" s="10"/>
    </row>
    <row r="1996" spans="5:7">
      <c r="E1996" s="9"/>
      <c r="F1996" s="9"/>
      <c r="G1996" s="10"/>
    </row>
    <row r="1997" spans="5:7">
      <c r="E1997" s="9"/>
      <c r="F1997" s="9"/>
      <c r="G1997" s="10"/>
    </row>
    <row r="1998" spans="5:7">
      <c r="E1998" s="9"/>
      <c r="F1998" s="9"/>
      <c r="G1998" s="10"/>
    </row>
    <row r="1999" spans="5:7">
      <c r="E1999" s="9"/>
      <c r="F1999" s="9"/>
      <c r="G1999" s="10"/>
    </row>
    <row r="2000" spans="5:7">
      <c r="E2000" s="9"/>
      <c r="F2000" s="9"/>
      <c r="G2000" s="10"/>
    </row>
    <row r="2001" spans="5:7">
      <c r="E2001" s="9"/>
      <c r="F2001" s="9"/>
      <c r="G2001" s="10"/>
    </row>
    <row r="2002" spans="5:7">
      <c r="E2002" s="9"/>
      <c r="F2002" s="9"/>
      <c r="G2002" s="10"/>
    </row>
    <row r="2003" spans="5:7">
      <c r="E2003" s="9"/>
      <c r="F2003" s="9"/>
      <c r="G2003" s="10"/>
    </row>
    <row r="2004" spans="5:7">
      <c r="E2004" s="9"/>
      <c r="F2004" s="9"/>
      <c r="G2004" s="10"/>
    </row>
    <row r="2005" spans="5:7">
      <c r="E2005" s="9"/>
      <c r="F2005" s="9"/>
      <c r="G2005" s="10"/>
    </row>
    <row r="2006" spans="5:7">
      <c r="E2006" s="9"/>
      <c r="F2006" s="9"/>
      <c r="G2006" s="10"/>
    </row>
    <row r="2007" spans="5:7">
      <c r="E2007" s="9"/>
      <c r="F2007" s="9"/>
      <c r="G2007" s="10"/>
    </row>
    <row r="2008" spans="5:7">
      <c r="E2008" s="9"/>
      <c r="F2008" s="9"/>
      <c r="G2008" s="10"/>
    </row>
    <row r="2009" spans="5:7">
      <c r="E2009" s="9"/>
      <c r="F2009" s="9"/>
      <c r="G2009" s="10"/>
    </row>
    <row r="2010" spans="5:7">
      <c r="E2010" s="9"/>
      <c r="F2010" s="9"/>
      <c r="G2010" s="10"/>
    </row>
    <row r="2011" spans="5:7">
      <c r="E2011" s="9"/>
      <c r="F2011" s="9"/>
      <c r="G2011" s="10"/>
    </row>
    <row r="2012" spans="5:7">
      <c r="E2012" s="9"/>
      <c r="F2012" s="9"/>
      <c r="G2012" s="10"/>
    </row>
    <row r="2013" spans="5:7">
      <c r="E2013" s="9"/>
      <c r="F2013" s="9"/>
      <c r="G2013" s="10"/>
    </row>
    <row r="2014" spans="5:7">
      <c r="E2014" s="9"/>
      <c r="F2014" s="9"/>
      <c r="G2014" s="10"/>
    </row>
    <row r="2015" spans="5:7">
      <c r="E2015" s="9"/>
      <c r="F2015" s="9"/>
      <c r="G2015" s="10"/>
    </row>
    <row r="2016" spans="5:7">
      <c r="E2016" s="9"/>
      <c r="F2016" s="9"/>
      <c r="G2016" s="10"/>
    </row>
    <row r="2017" spans="5:7">
      <c r="E2017" s="9"/>
      <c r="F2017" s="9"/>
      <c r="G2017" s="10"/>
    </row>
    <row r="2018" spans="5:7">
      <c r="E2018" s="9"/>
      <c r="F2018" s="9"/>
      <c r="G2018" s="10"/>
    </row>
    <row r="2019" spans="5:7">
      <c r="E2019" s="9"/>
      <c r="F2019" s="9"/>
      <c r="G2019" s="10"/>
    </row>
    <row r="2020" spans="5:7">
      <c r="E2020" s="9"/>
      <c r="F2020" s="9"/>
      <c r="G2020" s="10"/>
    </row>
    <row r="2021" spans="5:7">
      <c r="E2021" s="9"/>
      <c r="F2021" s="9"/>
      <c r="G2021" s="10"/>
    </row>
    <row r="2022" spans="5:7">
      <c r="E2022" s="9"/>
      <c r="F2022" s="9"/>
      <c r="G2022" s="10"/>
    </row>
    <row r="2023" spans="5:7">
      <c r="E2023" s="9"/>
      <c r="F2023" s="9"/>
      <c r="G2023" s="10"/>
    </row>
    <row r="2024" spans="5:7">
      <c r="E2024" s="9"/>
      <c r="F2024" s="9"/>
      <c r="G2024" s="10"/>
    </row>
    <row r="2025" spans="5:7">
      <c r="E2025" s="9"/>
      <c r="F2025" s="9"/>
      <c r="G2025" s="10"/>
    </row>
    <row r="2026" spans="5:7">
      <c r="E2026" s="9"/>
      <c r="F2026" s="9"/>
      <c r="G2026" s="10"/>
    </row>
    <row r="2027" spans="5:7">
      <c r="E2027" s="9"/>
      <c r="F2027" s="9"/>
      <c r="G2027" s="10"/>
    </row>
    <row r="2028" spans="5:7">
      <c r="E2028" s="9"/>
      <c r="F2028" s="9"/>
      <c r="G2028" s="10"/>
    </row>
    <row r="2029" spans="5:7">
      <c r="E2029" s="9"/>
      <c r="F2029" s="9"/>
      <c r="G2029" s="10"/>
    </row>
    <row r="2030" spans="5:7">
      <c r="E2030" s="9"/>
      <c r="F2030" s="9"/>
      <c r="G2030" s="10"/>
    </row>
    <row r="2031" spans="5:7">
      <c r="E2031" s="9"/>
      <c r="F2031" s="9"/>
      <c r="G2031" s="10"/>
    </row>
    <row r="2032" spans="5:7">
      <c r="E2032" s="9"/>
      <c r="F2032" s="9"/>
      <c r="G2032" s="10"/>
    </row>
    <row r="2033" spans="5:7">
      <c r="E2033" s="9"/>
      <c r="F2033" s="9"/>
      <c r="G2033" s="10"/>
    </row>
    <row r="2034" spans="5:7">
      <c r="E2034" s="9"/>
      <c r="F2034" s="9"/>
      <c r="G2034" s="10"/>
    </row>
    <row r="2035" spans="5:7">
      <c r="E2035" s="9"/>
      <c r="F2035" s="9"/>
      <c r="G2035" s="10"/>
    </row>
    <row r="2036" spans="5:7">
      <c r="E2036" s="9"/>
      <c r="F2036" s="9"/>
      <c r="G2036" s="10"/>
    </row>
    <row r="2037" spans="5:7">
      <c r="E2037" s="9"/>
      <c r="F2037" s="9"/>
      <c r="G2037" s="10"/>
    </row>
    <row r="2038" spans="5:7">
      <c r="E2038" s="9"/>
      <c r="F2038" s="9"/>
      <c r="G2038" s="10"/>
    </row>
    <row r="2039" spans="5:7">
      <c r="E2039" s="9"/>
      <c r="F2039" s="9"/>
      <c r="G2039" s="10"/>
    </row>
    <row r="2040" spans="5:7">
      <c r="E2040" s="9"/>
      <c r="F2040" s="9"/>
      <c r="G2040" s="10"/>
    </row>
    <row r="2041" spans="5:7">
      <c r="E2041" s="9"/>
      <c r="F2041" s="9"/>
      <c r="G2041" s="10"/>
    </row>
    <row r="2042" spans="5:7">
      <c r="E2042" s="9"/>
      <c r="F2042" s="9"/>
      <c r="G2042" s="10"/>
    </row>
    <row r="2043" spans="5:7">
      <c r="E2043" s="9"/>
      <c r="F2043" s="9"/>
      <c r="G2043" s="10"/>
    </row>
    <row r="2044" spans="5:7">
      <c r="E2044" s="9"/>
      <c r="F2044" s="9"/>
      <c r="G2044" s="10"/>
    </row>
    <row r="2045" spans="5:7">
      <c r="E2045" s="9"/>
      <c r="F2045" s="9"/>
      <c r="G2045" s="10"/>
    </row>
    <row r="2046" spans="5:7">
      <c r="E2046" s="9"/>
      <c r="F2046" s="9"/>
      <c r="G2046" s="10"/>
    </row>
    <row r="2047" spans="5:7">
      <c r="E2047" s="9"/>
      <c r="F2047" s="9"/>
      <c r="G2047" s="10"/>
    </row>
    <row r="2048" spans="5:7">
      <c r="E2048" s="9"/>
      <c r="F2048" s="9"/>
      <c r="G2048" s="10"/>
    </row>
    <row r="2049" spans="5:7">
      <c r="E2049" s="9"/>
      <c r="F2049" s="9"/>
      <c r="G2049" s="10"/>
    </row>
    <row r="2050" spans="5:7">
      <c r="E2050" s="9"/>
      <c r="F2050" s="9"/>
      <c r="G2050" s="10"/>
    </row>
    <row r="2051" spans="5:7">
      <c r="E2051" s="9"/>
      <c r="F2051" s="9"/>
      <c r="G2051" s="10"/>
    </row>
    <row r="2052" spans="5:7">
      <c r="E2052" s="9"/>
      <c r="F2052" s="9"/>
      <c r="G2052" s="10"/>
    </row>
    <row r="2053" spans="5:7">
      <c r="E2053" s="9"/>
      <c r="F2053" s="9"/>
      <c r="G2053" s="10"/>
    </row>
    <row r="2054" spans="5:7">
      <c r="E2054" s="9"/>
      <c r="F2054" s="9"/>
      <c r="G2054" s="10"/>
    </row>
    <row r="2055" spans="5:7">
      <c r="E2055" s="9"/>
      <c r="F2055" s="9"/>
      <c r="G2055" s="10"/>
    </row>
    <row r="2056" spans="5:7">
      <c r="E2056" s="9"/>
      <c r="F2056" s="9"/>
      <c r="G2056" s="10"/>
    </row>
    <row r="2057" spans="5:7">
      <c r="E2057" s="9"/>
      <c r="F2057" s="9"/>
      <c r="G2057" s="10"/>
    </row>
    <row r="2058" spans="5:7">
      <c r="E2058" s="9"/>
      <c r="F2058" s="9"/>
      <c r="G2058" s="10"/>
    </row>
    <row r="2059" spans="5:7">
      <c r="E2059" s="9"/>
      <c r="F2059" s="9"/>
      <c r="G2059" s="10"/>
    </row>
    <row r="2060" spans="5:7">
      <c r="E2060" s="9"/>
      <c r="F2060" s="9"/>
      <c r="G2060" s="10"/>
    </row>
    <row r="2061" spans="5:7">
      <c r="E2061" s="9"/>
      <c r="F2061" s="9"/>
      <c r="G2061" s="10"/>
    </row>
    <row r="2062" spans="5:7">
      <c r="E2062" s="9"/>
      <c r="F2062" s="9"/>
      <c r="G2062" s="10"/>
    </row>
    <row r="2063" spans="5:7">
      <c r="E2063" s="9"/>
      <c r="F2063" s="9"/>
      <c r="G2063" s="10"/>
    </row>
    <row r="2064" spans="5:7">
      <c r="E2064" s="9"/>
      <c r="F2064" s="9"/>
      <c r="G2064" s="10"/>
    </row>
    <row r="2065" spans="5:7">
      <c r="E2065" s="9"/>
      <c r="F2065" s="9"/>
      <c r="G2065" s="10"/>
    </row>
    <row r="2066" spans="5:7">
      <c r="E2066" s="9"/>
      <c r="F2066" s="9"/>
      <c r="G2066" s="10"/>
    </row>
    <row r="2067" spans="5:7">
      <c r="E2067" s="9"/>
      <c r="F2067" s="9"/>
      <c r="G2067" s="10"/>
    </row>
    <row r="2068" spans="5:7">
      <c r="E2068" s="9"/>
      <c r="F2068" s="9"/>
      <c r="G2068" s="10"/>
    </row>
    <row r="2069" spans="5:7">
      <c r="E2069" s="9"/>
      <c r="F2069" s="9"/>
      <c r="G2069" s="10"/>
    </row>
    <row r="2070" spans="5:7">
      <c r="E2070" s="9"/>
      <c r="F2070" s="9"/>
      <c r="G2070" s="10"/>
    </row>
    <row r="2071" spans="5:7">
      <c r="E2071" s="9"/>
      <c r="F2071" s="9"/>
      <c r="G2071" s="10"/>
    </row>
    <row r="2072" spans="5:7">
      <c r="E2072" s="9"/>
      <c r="F2072" s="9"/>
      <c r="G2072" s="10"/>
    </row>
    <row r="2073" spans="5:7">
      <c r="E2073" s="9"/>
      <c r="F2073" s="9"/>
      <c r="G2073" s="10"/>
    </row>
    <row r="2074" spans="5:7">
      <c r="E2074" s="9"/>
      <c r="F2074" s="9"/>
      <c r="G2074" s="10"/>
    </row>
    <row r="2075" spans="5:7">
      <c r="E2075" s="9"/>
      <c r="F2075" s="9"/>
      <c r="G2075" s="10"/>
    </row>
    <row r="2076" spans="5:7">
      <c r="E2076" s="9"/>
      <c r="F2076" s="9"/>
      <c r="G2076" s="10"/>
    </row>
    <row r="2077" spans="5:7">
      <c r="E2077" s="9"/>
      <c r="F2077" s="9"/>
      <c r="G2077" s="10"/>
    </row>
    <row r="2078" spans="5:7">
      <c r="E2078" s="9"/>
      <c r="F2078" s="9"/>
      <c r="G2078" s="10"/>
    </row>
    <row r="2079" spans="5:7">
      <c r="E2079" s="9"/>
      <c r="F2079" s="9"/>
      <c r="G2079" s="10"/>
    </row>
    <row r="2080" spans="5:7">
      <c r="E2080" s="9"/>
      <c r="F2080" s="9"/>
      <c r="G2080" s="10"/>
    </row>
    <row r="2081" spans="5:7">
      <c r="E2081" s="9"/>
      <c r="F2081" s="9"/>
      <c r="G2081" s="10"/>
    </row>
    <row r="2082" spans="5:7">
      <c r="E2082" s="9"/>
      <c r="F2082" s="9"/>
      <c r="G2082" s="10"/>
    </row>
    <row r="2083" spans="5:7">
      <c r="E2083" s="9"/>
      <c r="F2083" s="9"/>
      <c r="G2083" s="10"/>
    </row>
    <row r="2084" spans="5:7">
      <c r="E2084" s="9"/>
      <c r="F2084" s="9"/>
      <c r="G2084" s="10"/>
    </row>
    <row r="2085" spans="5:7">
      <c r="E2085" s="9"/>
      <c r="F2085" s="9"/>
      <c r="G2085" s="10"/>
    </row>
    <row r="2086" spans="5:7">
      <c r="E2086" s="9"/>
      <c r="F2086" s="9"/>
      <c r="G2086" s="10"/>
    </row>
    <row r="2087" spans="5:7">
      <c r="E2087" s="9"/>
      <c r="F2087" s="9"/>
      <c r="G2087" s="10"/>
    </row>
    <row r="2088" spans="5:7">
      <c r="E2088" s="9"/>
      <c r="F2088" s="9"/>
      <c r="G2088" s="10"/>
    </row>
    <row r="2089" spans="5:7">
      <c r="E2089" s="9"/>
      <c r="F2089" s="9"/>
      <c r="G2089" s="10"/>
    </row>
    <row r="2090" spans="5:7">
      <c r="E2090" s="9"/>
      <c r="F2090" s="9"/>
      <c r="G2090" s="10"/>
    </row>
    <row r="2091" spans="5:7">
      <c r="E2091" s="9"/>
      <c r="F2091" s="9"/>
      <c r="G2091" s="10"/>
    </row>
    <row r="2092" spans="5:7">
      <c r="E2092" s="9"/>
      <c r="F2092" s="9"/>
      <c r="G2092" s="10"/>
    </row>
    <row r="2093" spans="5:7">
      <c r="E2093" s="9"/>
      <c r="F2093" s="9"/>
      <c r="G2093" s="10"/>
    </row>
    <row r="2094" spans="5:7">
      <c r="E2094" s="9"/>
      <c r="F2094" s="9"/>
      <c r="G2094" s="10"/>
    </row>
    <row r="2095" spans="5:7">
      <c r="E2095" s="9"/>
      <c r="F2095" s="9"/>
      <c r="G2095" s="10"/>
    </row>
    <row r="2096" spans="5:7">
      <c r="E2096" s="9"/>
      <c r="F2096" s="9"/>
      <c r="G2096" s="10"/>
    </row>
    <row r="2097" spans="5:7">
      <c r="E2097" s="9"/>
      <c r="F2097" s="9"/>
      <c r="G2097" s="10"/>
    </row>
    <row r="2098" spans="5:7">
      <c r="E2098" s="9"/>
      <c r="F2098" s="9"/>
      <c r="G2098" s="10"/>
    </row>
    <row r="2099" spans="5:7">
      <c r="E2099" s="9"/>
      <c r="F2099" s="9"/>
      <c r="G2099" s="10"/>
    </row>
    <row r="2100" spans="5:7">
      <c r="E2100" s="9"/>
      <c r="F2100" s="9"/>
      <c r="G2100" s="10"/>
    </row>
    <row r="2101" spans="5:7">
      <c r="E2101" s="9"/>
      <c r="F2101" s="9"/>
      <c r="G2101" s="10"/>
    </row>
    <row r="2102" spans="5:7">
      <c r="E2102" s="9"/>
      <c r="F2102" s="9"/>
      <c r="G2102" s="10"/>
    </row>
    <row r="2103" spans="5:7">
      <c r="E2103" s="9"/>
      <c r="F2103" s="9"/>
      <c r="G2103" s="10"/>
    </row>
    <row r="2104" spans="5:7">
      <c r="E2104" s="9"/>
      <c r="F2104" s="9"/>
      <c r="G2104" s="10"/>
    </row>
    <row r="2105" spans="5:7">
      <c r="E2105" s="9"/>
      <c r="F2105" s="9"/>
      <c r="G2105" s="10"/>
    </row>
    <row r="2106" spans="5:7">
      <c r="E2106" s="9"/>
      <c r="F2106" s="9"/>
      <c r="G2106" s="10"/>
    </row>
    <row r="2107" spans="5:7">
      <c r="E2107" s="9"/>
      <c r="F2107" s="9"/>
      <c r="G2107" s="10"/>
    </row>
    <row r="2108" spans="5:7">
      <c r="E2108" s="9"/>
      <c r="F2108" s="9"/>
      <c r="G2108" s="10"/>
    </row>
    <row r="2109" spans="5:7">
      <c r="E2109" s="9"/>
      <c r="F2109" s="9"/>
      <c r="G2109" s="10"/>
    </row>
    <row r="2110" spans="5:7">
      <c r="E2110" s="9"/>
      <c r="F2110" s="9"/>
      <c r="G2110" s="10"/>
    </row>
    <row r="2111" spans="5:7">
      <c r="E2111" s="9"/>
      <c r="F2111" s="9"/>
      <c r="G2111" s="10"/>
    </row>
    <row r="2112" spans="5:7">
      <c r="E2112" s="9"/>
      <c r="F2112" s="9"/>
      <c r="G2112" s="10"/>
    </row>
    <row r="2113" spans="5:7">
      <c r="E2113" s="9"/>
      <c r="F2113" s="9"/>
      <c r="G2113" s="10"/>
    </row>
    <row r="2114" spans="5:7">
      <c r="E2114" s="9"/>
      <c r="F2114" s="9"/>
      <c r="G2114" s="10"/>
    </row>
    <row r="2115" spans="5:7">
      <c r="E2115" s="9"/>
      <c r="F2115" s="9"/>
      <c r="G2115" s="10"/>
    </row>
    <row r="2116" spans="5:7">
      <c r="E2116" s="9"/>
      <c r="F2116" s="9"/>
      <c r="G2116" s="10"/>
    </row>
    <row r="2117" spans="5:7">
      <c r="E2117" s="9"/>
      <c r="F2117" s="9"/>
      <c r="G2117" s="10"/>
    </row>
    <row r="2118" spans="5:7">
      <c r="E2118" s="9"/>
      <c r="F2118" s="9"/>
      <c r="G2118" s="10"/>
    </row>
    <row r="2119" spans="5:7">
      <c r="E2119" s="9"/>
      <c r="F2119" s="9"/>
      <c r="G2119" s="10"/>
    </row>
    <row r="2120" spans="5:7">
      <c r="E2120" s="9"/>
      <c r="F2120" s="9"/>
      <c r="G2120" s="10"/>
    </row>
    <row r="2121" spans="5:7">
      <c r="E2121" s="9"/>
      <c r="F2121" s="9"/>
      <c r="G2121" s="10"/>
    </row>
    <row r="2122" spans="5:7">
      <c r="E2122" s="9"/>
      <c r="F2122" s="9"/>
      <c r="G2122" s="10"/>
    </row>
    <row r="2123" spans="5:7">
      <c r="E2123" s="9"/>
      <c r="F2123" s="9"/>
      <c r="G2123" s="10"/>
    </row>
    <row r="2124" spans="5:7">
      <c r="E2124" s="9"/>
      <c r="F2124" s="9"/>
      <c r="G2124" s="10"/>
    </row>
    <row r="2125" spans="5:7">
      <c r="E2125" s="9"/>
      <c r="F2125" s="9"/>
      <c r="G2125" s="10"/>
    </row>
    <row r="2126" spans="5:7">
      <c r="E2126" s="9"/>
      <c r="F2126" s="9"/>
      <c r="G2126" s="10"/>
    </row>
    <row r="2127" spans="5:7">
      <c r="E2127" s="9"/>
      <c r="F2127" s="9"/>
      <c r="G2127" s="10"/>
    </row>
    <row r="2128" spans="5:7">
      <c r="E2128" s="9"/>
      <c r="F2128" s="9"/>
      <c r="G2128" s="10"/>
    </row>
    <row r="2129" spans="5:7">
      <c r="E2129" s="9"/>
      <c r="F2129" s="9"/>
      <c r="G2129" s="10"/>
    </row>
    <row r="2130" spans="5:7">
      <c r="E2130" s="9"/>
      <c r="F2130" s="9"/>
      <c r="G2130" s="10"/>
    </row>
    <row r="2131" spans="5:7">
      <c r="E2131" s="9"/>
      <c r="F2131" s="9"/>
      <c r="G2131" s="10"/>
    </row>
    <row r="2132" spans="5:7">
      <c r="E2132" s="9"/>
      <c r="F2132" s="9"/>
      <c r="G2132" s="10"/>
    </row>
    <row r="2133" spans="5:7">
      <c r="E2133" s="9"/>
      <c r="F2133" s="9"/>
      <c r="G2133" s="10"/>
    </row>
    <row r="2134" spans="5:7">
      <c r="E2134" s="9"/>
      <c r="F2134" s="9"/>
      <c r="G2134" s="10"/>
    </row>
    <row r="2135" spans="5:7">
      <c r="E2135" s="9"/>
      <c r="F2135" s="9"/>
      <c r="G2135" s="10"/>
    </row>
    <row r="2136" spans="5:7">
      <c r="E2136" s="9"/>
      <c r="F2136" s="9"/>
      <c r="G2136" s="10"/>
    </row>
    <row r="2137" spans="5:7">
      <c r="E2137" s="9"/>
      <c r="F2137" s="9"/>
      <c r="G2137" s="10"/>
    </row>
    <row r="2138" spans="5:7">
      <c r="E2138" s="9"/>
      <c r="F2138" s="9"/>
      <c r="G2138" s="10"/>
    </row>
    <row r="2139" spans="5:7">
      <c r="E2139" s="9"/>
      <c r="F2139" s="9"/>
      <c r="G2139" s="10"/>
    </row>
    <row r="2140" spans="5:7">
      <c r="E2140" s="9"/>
      <c r="F2140" s="9"/>
      <c r="G2140" s="10"/>
    </row>
    <row r="2141" spans="5:7">
      <c r="E2141" s="9"/>
      <c r="F2141" s="9"/>
      <c r="G2141" s="10"/>
    </row>
    <row r="2142" spans="5:7">
      <c r="E2142" s="9"/>
      <c r="F2142" s="9"/>
      <c r="G2142" s="10"/>
    </row>
    <row r="2143" spans="5:7">
      <c r="E2143" s="9"/>
      <c r="F2143" s="9"/>
      <c r="G2143" s="10"/>
    </row>
    <row r="2144" spans="5:7">
      <c r="E2144" s="9"/>
      <c r="F2144" s="9"/>
      <c r="G2144" s="10"/>
    </row>
    <row r="2145" spans="5:7">
      <c r="E2145" s="9"/>
      <c r="F2145" s="9"/>
      <c r="G2145" s="10"/>
    </row>
    <row r="2146" spans="5:7">
      <c r="E2146" s="9"/>
      <c r="F2146" s="9"/>
      <c r="G2146" s="10"/>
    </row>
    <row r="2147" spans="5:7">
      <c r="E2147" s="9"/>
      <c r="F2147" s="9"/>
      <c r="G2147" s="10"/>
    </row>
    <row r="2148" spans="5:7">
      <c r="E2148" s="9"/>
      <c r="F2148" s="9"/>
      <c r="G2148" s="10"/>
    </row>
    <row r="2149" spans="5:7">
      <c r="E2149" s="9"/>
      <c r="F2149" s="9"/>
      <c r="G2149" s="10"/>
    </row>
    <row r="2150" spans="5:7">
      <c r="E2150" s="9"/>
      <c r="F2150" s="9"/>
      <c r="G2150" s="10"/>
    </row>
    <row r="2151" spans="5:7">
      <c r="E2151" s="9"/>
      <c r="F2151" s="9"/>
      <c r="G2151" s="10"/>
    </row>
    <row r="2152" spans="5:7">
      <c r="E2152" s="9"/>
      <c r="F2152" s="9"/>
      <c r="G2152" s="10"/>
    </row>
    <row r="2153" spans="5:7">
      <c r="E2153" s="9"/>
      <c r="F2153" s="9"/>
      <c r="G2153" s="10"/>
    </row>
    <row r="2154" spans="5:7">
      <c r="E2154" s="9"/>
      <c r="F2154" s="9"/>
      <c r="G2154" s="10"/>
    </row>
    <row r="2155" spans="5:7">
      <c r="E2155" s="9"/>
      <c r="F2155" s="9"/>
      <c r="G2155" s="10"/>
    </row>
    <row r="2156" spans="5:7">
      <c r="E2156" s="9"/>
      <c r="F2156" s="9"/>
      <c r="G2156" s="10"/>
    </row>
    <row r="2157" spans="5:7">
      <c r="E2157" s="9"/>
      <c r="F2157" s="9"/>
      <c r="G2157" s="10"/>
    </row>
    <row r="2158" spans="5:7">
      <c r="E2158" s="9"/>
      <c r="F2158" s="9"/>
      <c r="G2158" s="10"/>
    </row>
    <row r="2159" spans="5:7">
      <c r="E2159" s="9"/>
      <c r="F2159" s="9"/>
      <c r="G2159" s="10"/>
    </row>
    <row r="2160" spans="5:7">
      <c r="E2160" s="9"/>
      <c r="F2160" s="9"/>
      <c r="G2160" s="10"/>
    </row>
    <row r="2161" spans="5:7">
      <c r="E2161" s="9"/>
      <c r="F2161" s="9"/>
      <c r="G2161" s="10"/>
    </row>
    <row r="2162" spans="5:7">
      <c r="E2162" s="9"/>
      <c r="F2162" s="9"/>
      <c r="G2162" s="10"/>
    </row>
    <row r="2163" spans="5:7">
      <c r="E2163" s="9"/>
      <c r="F2163" s="9"/>
      <c r="G2163" s="10"/>
    </row>
    <row r="2164" spans="5:7">
      <c r="E2164" s="9"/>
      <c r="F2164" s="9"/>
      <c r="G2164" s="10"/>
    </row>
    <row r="2165" spans="5:7">
      <c r="E2165" s="9"/>
      <c r="F2165" s="9"/>
      <c r="G2165" s="10"/>
    </row>
    <row r="2166" spans="5:7">
      <c r="E2166" s="9"/>
      <c r="F2166" s="9"/>
      <c r="G2166" s="10"/>
    </row>
    <row r="2167" spans="5:7">
      <c r="E2167" s="9"/>
      <c r="F2167" s="9"/>
      <c r="G2167" s="10"/>
    </row>
    <row r="2168" spans="5:7">
      <c r="E2168" s="9"/>
      <c r="F2168" s="9"/>
      <c r="G2168" s="10"/>
    </row>
    <row r="2169" spans="5:7">
      <c r="E2169" s="9"/>
      <c r="F2169" s="9"/>
      <c r="G2169" s="10"/>
    </row>
    <row r="2170" spans="5:7">
      <c r="E2170" s="9"/>
      <c r="F2170" s="9"/>
      <c r="G2170" s="10"/>
    </row>
    <row r="2171" spans="5:7">
      <c r="E2171" s="9"/>
      <c r="F2171" s="9"/>
      <c r="G2171" s="10"/>
    </row>
    <row r="2172" spans="5:7">
      <c r="E2172" s="9"/>
      <c r="F2172" s="9"/>
      <c r="G2172" s="10"/>
    </row>
    <row r="2173" spans="5:7">
      <c r="E2173" s="9"/>
      <c r="F2173" s="9"/>
      <c r="G2173" s="10"/>
    </row>
    <row r="2174" spans="5:7">
      <c r="E2174" s="9"/>
      <c r="F2174" s="9"/>
      <c r="G2174" s="10"/>
    </row>
    <row r="2175" spans="5:7">
      <c r="E2175" s="9"/>
      <c r="F2175" s="9"/>
      <c r="G2175" s="10"/>
    </row>
    <row r="2176" spans="5:7">
      <c r="E2176" s="9"/>
      <c r="F2176" s="9"/>
      <c r="G2176" s="10"/>
    </row>
    <row r="2177" spans="5:7">
      <c r="E2177" s="9"/>
      <c r="F2177" s="9"/>
      <c r="G2177" s="10"/>
    </row>
    <row r="2178" spans="5:7">
      <c r="E2178" s="9"/>
      <c r="F2178" s="9"/>
      <c r="G2178" s="10"/>
    </row>
    <row r="2179" spans="5:7">
      <c r="E2179" s="9"/>
      <c r="F2179" s="9"/>
      <c r="G2179" s="10"/>
    </row>
    <row r="2180" spans="5:7">
      <c r="E2180" s="9"/>
      <c r="F2180" s="9"/>
      <c r="G2180" s="10"/>
    </row>
    <row r="2181" spans="5:7">
      <c r="E2181" s="9"/>
      <c r="F2181" s="9"/>
      <c r="G2181" s="10"/>
    </row>
    <row r="2182" spans="5:7">
      <c r="E2182" s="9"/>
      <c r="F2182" s="9"/>
      <c r="G2182" s="10"/>
    </row>
    <row r="2183" spans="5:7">
      <c r="E2183" s="9"/>
      <c r="F2183" s="9"/>
      <c r="G2183" s="10"/>
    </row>
    <row r="2184" spans="5:7">
      <c r="E2184" s="9"/>
      <c r="F2184" s="9"/>
      <c r="G2184" s="10"/>
    </row>
    <row r="2185" spans="5:7">
      <c r="E2185" s="9"/>
      <c r="F2185" s="9"/>
      <c r="G2185" s="10"/>
    </row>
    <row r="2186" spans="5:7">
      <c r="E2186" s="9"/>
      <c r="F2186" s="9"/>
      <c r="G2186" s="10"/>
    </row>
    <row r="2187" spans="5:7">
      <c r="E2187" s="9"/>
      <c r="F2187" s="9"/>
      <c r="G2187" s="10"/>
    </row>
    <row r="2188" spans="5:7">
      <c r="E2188" s="9"/>
      <c r="F2188" s="9"/>
      <c r="G2188" s="10"/>
    </row>
    <row r="2189" spans="5:7">
      <c r="E2189" s="9"/>
      <c r="F2189" s="9"/>
      <c r="G2189" s="10"/>
    </row>
    <row r="2190" spans="5:7">
      <c r="E2190" s="9"/>
      <c r="F2190" s="9"/>
      <c r="G2190" s="10"/>
    </row>
    <row r="2191" spans="5:7">
      <c r="E2191" s="9"/>
      <c r="F2191" s="9"/>
      <c r="G2191" s="10"/>
    </row>
    <row r="2192" spans="5:7">
      <c r="E2192" s="9"/>
      <c r="F2192" s="9"/>
      <c r="G2192" s="10"/>
    </row>
    <row r="2193" spans="5:7">
      <c r="E2193" s="9"/>
      <c r="F2193" s="9"/>
      <c r="G2193" s="10"/>
    </row>
    <row r="2194" spans="5:7">
      <c r="E2194" s="9"/>
      <c r="F2194" s="9"/>
      <c r="G2194" s="10"/>
    </row>
    <row r="2195" spans="5:7">
      <c r="E2195" s="9"/>
      <c r="F2195" s="9"/>
      <c r="G2195" s="10"/>
    </row>
    <row r="2196" spans="5:7">
      <c r="E2196" s="9"/>
      <c r="F2196" s="9"/>
      <c r="G2196" s="10"/>
    </row>
    <row r="2197" spans="5:7">
      <c r="E2197" s="9"/>
      <c r="F2197" s="9"/>
      <c r="G2197" s="10"/>
    </row>
    <row r="2198" spans="5:7">
      <c r="E2198" s="9"/>
      <c r="F2198" s="9"/>
      <c r="G2198" s="10"/>
    </row>
    <row r="2199" spans="5:7">
      <c r="E2199" s="9"/>
      <c r="F2199" s="9"/>
      <c r="G2199" s="10"/>
    </row>
    <row r="2200" spans="5:7">
      <c r="E2200" s="9"/>
      <c r="F2200" s="9"/>
      <c r="G2200" s="10"/>
    </row>
    <row r="2201" spans="5:7">
      <c r="E2201" s="9"/>
      <c r="F2201" s="9"/>
      <c r="G2201" s="10"/>
    </row>
    <row r="2202" spans="5:7">
      <c r="E2202" s="9"/>
      <c r="F2202" s="9"/>
      <c r="G2202" s="10"/>
    </row>
    <row r="2203" spans="5:7">
      <c r="E2203" s="9"/>
      <c r="F2203" s="9"/>
      <c r="G2203" s="10"/>
    </row>
    <row r="2204" spans="5:7">
      <c r="E2204" s="9"/>
      <c r="F2204" s="9"/>
      <c r="G2204" s="10"/>
    </row>
    <row r="2205" spans="5:7">
      <c r="E2205" s="9"/>
      <c r="F2205" s="9"/>
      <c r="G2205" s="10"/>
    </row>
    <row r="2206" spans="5:7">
      <c r="E2206" s="9"/>
      <c r="F2206" s="9"/>
      <c r="G2206" s="10"/>
    </row>
    <row r="2207" spans="5:7">
      <c r="E2207" s="9"/>
      <c r="F2207" s="9"/>
      <c r="G2207" s="10"/>
    </row>
    <row r="2208" spans="5:7">
      <c r="E2208" s="9"/>
      <c r="F2208" s="9"/>
      <c r="G2208" s="10"/>
    </row>
    <row r="2209" spans="5:7">
      <c r="E2209" s="9"/>
      <c r="F2209" s="9"/>
      <c r="G2209" s="10"/>
    </row>
    <row r="2210" spans="5:7">
      <c r="E2210" s="9"/>
      <c r="F2210" s="9"/>
      <c r="G2210" s="10"/>
    </row>
    <row r="2211" spans="5:7">
      <c r="E2211" s="9"/>
      <c r="F2211" s="9"/>
      <c r="G2211" s="10"/>
    </row>
    <row r="2212" spans="5:7">
      <c r="E2212" s="9"/>
      <c r="F2212" s="9"/>
      <c r="G2212" s="10"/>
    </row>
    <row r="2213" spans="5:7">
      <c r="E2213" s="9"/>
      <c r="F2213" s="9"/>
      <c r="G2213" s="10"/>
    </row>
    <row r="2214" spans="5:7">
      <c r="E2214" s="9"/>
      <c r="F2214" s="9"/>
      <c r="G2214" s="10"/>
    </row>
    <row r="2215" spans="5:7">
      <c r="E2215" s="9"/>
      <c r="F2215" s="9"/>
      <c r="G2215" s="10"/>
    </row>
    <row r="2216" spans="5:7">
      <c r="E2216" s="9"/>
      <c r="F2216" s="9"/>
      <c r="G2216" s="10"/>
    </row>
    <row r="2217" spans="5:7">
      <c r="E2217" s="9"/>
      <c r="F2217" s="9"/>
      <c r="G2217" s="10"/>
    </row>
    <row r="2218" spans="5:7">
      <c r="E2218" s="9"/>
      <c r="F2218" s="9"/>
      <c r="G2218" s="10"/>
    </row>
    <row r="2219" spans="5:7">
      <c r="E2219" s="9"/>
      <c r="F2219" s="9"/>
      <c r="G2219" s="10"/>
    </row>
    <row r="2220" spans="5:7">
      <c r="E2220" s="9"/>
      <c r="F2220" s="9"/>
      <c r="G2220" s="10"/>
    </row>
    <row r="2221" spans="5:7">
      <c r="E2221" s="9"/>
      <c r="F2221" s="9"/>
      <c r="G2221" s="10"/>
    </row>
    <row r="2222" spans="5:7">
      <c r="E2222" s="9"/>
      <c r="F2222" s="9"/>
      <c r="G2222" s="10"/>
    </row>
    <row r="2223" spans="5:7">
      <c r="E2223" s="9"/>
      <c r="F2223" s="9"/>
      <c r="G2223" s="10"/>
    </row>
    <row r="2224" spans="5:7">
      <c r="E2224" s="9"/>
      <c r="F2224" s="9"/>
      <c r="G2224" s="10"/>
    </row>
    <row r="2225" spans="5:7">
      <c r="E2225" s="9"/>
      <c r="F2225" s="9"/>
      <c r="G2225" s="10"/>
    </row>
    <row r="2226" spans="5:7">
      <c r="E2226" s="9"/>
      <c r="F2226" s="9"/>
      <c r="G2226" s="10"/>
    </row>
    <row r="2227" spans="5:7">
      <c r="E2227" s="9"/>
      <c r="F2227" s="9"/>
      <c r="G2227" s="10"/>
    </row>
    <row r="2228" spans="5:7">
      <c r="E2228" s="9"/>
      <c r="F2228" s="9"/>
      <c r="G2228" s="10"/>
    </row>
    <row r="2229" spans="5:7">
      <c r="E2229" s="9"/>
      <c r="F2229" s="9"/>
      <c r="G2229" s="10"/>
    </row>
    <row r="2230" spans="5:7">
      <c r="E2230" s="9"/>
      <c r="F2230" s="9"/>
      <c r="G2230" s="10"/>
    </row>
    <row r="2231" spans="5:7">
      <c r="E2231" s="9"/>
      <c r="F2231" s="9"/>
      <c r="G2231" s="10"/>
    </row>
    <row r="2232" spans="5:7">
      <c r="E2232" s="9"/>
      <c r="F2232" s="9"/>
      <c r="G2232" s="10"/>
    </row>
    <row r="2233" spans="5:7">
      <c r="E2233" s="9"/>
      <c r="F2233" s="9"/>
      <c r="G2233" s="10"/>
    </row>
    <row r="2234" spans="5:7">
      <c r="E2234" s="9"/>
      <c r="F2234" s="9"/>
      <c r="G2234" s="10"/>
    </row>
    <row r="2235" spans="5:7">
      <c r="E2235" s="9"/>
      <c r="F2235" s="9"/>
      <c r="G2235" s="10"/>
    </row>
    <row r="2236" spans="5:7">
      <c r="E2236" s="9"/>
      <c r="F2236" s="9"/>
      <c r="G2236" s="10"/>
    </row>
    <row r="2237" spans="5:7">
      <c r="E2237" s="9"/>
      <c r="F2237" s="9"/>
      <c r="G2237" s="10"/>
    </row>
    <row r="2238" spans="5:7">
      <c r="E2238" s="9"/>
      <c r="F2238" s="9"/>
      <c r="G2238" s="10"/>
    </row>
    <row r="2239" spans="5:7">
      <c r="E2239" s="9"/>
      <c r="F2239" s="9"/>
      <c r="G2239" s="10"/>
    </row>
    <row r="2240" spans="5:7">
      <c r="E2240" s="9"/>
      <c r="F2240" s="9"/>
      <c r="G2240" s="10"/>
    </row>
    <row r="2241" spans="5:7">
      <c r="E2241" s="9"/>
      <c r="F2241" s="9"/>
      <c r="G2241" s="10"/>
    </row>
    <row r="2242" spans="5:7">
      <c r="E2242" s="9"/>
      <c r="F2242" s="9"/>
      <c r="G2242" s="10"/>
    </row>
    <row r="2243" spans="5:7">
      <c r="E2243" s="9"/>
      <c r="F2243" s="9"/>
      <c r="G2243" s="10"/>
    </row>
    <row r="2244" spans="5:7">
      <c r="E2244" s="9"/>
      <c r="F2244" s="9"/>
      <c r="G2244" s="10"/>
    </row>
    <row r="2245" spans="5:7">
      <c r="E2245" s="9"/>
      <c r="F2245" s="9"/>
      <c r="G2245" s="10"/>
    </row>
    <row r="2246" spans="5:7">
      <c r="E2246" s="9"/>
      <c r="F2246" s="9"/>
      <c r="G2246" s="10"/>
    </row>
    <row r="2247" spans="5:7">
      <c r="E2247" s="9"/>
      <c r="F2247" s="9"/>
      <c r="G2247" s="10"/>
    </row>
    <row r="2248" spans="5:7">
      <c r="E2248" s="9"/>
      <c r="F2248" s="9"/>
      <c r="G2248" s="10"/>
    </row>
    <row r="2249" spans="5:7">
      <c r="E2249" s="9"/>
      <c r="F2249" s="9"/>
      <c r="G2249" s="10"/>
    </row>
    <row r="2250" spans="5:7">
      <c r="E2250" s="9"/>
      <c r="F2250" s="9"/>
      <c r="G2250" s="10"/>
    </row>
    <row r="2251" spans="5:7">
      <c r="E2251" s="9"/>
      <c r="F2251" s="9"/>
      <c r="G2251" s="10"/>
    </row>
    <row r="2252" spans="5:7">
      <c r="E2252" s="9"/>
      <c r="F2252" s="9"/>
      <c r="G2252" s="10"/>
    </row>
    <row r="2253" spans="5:7">
      <c r="E2253" s="9"/>
      <c r="F2253" s="9"/>
      <c r="G2253" s="10"/>
    </row>
    <row r="2254" spans="5:7">
      <c r="E2254" s="9"/>
      <c r="F2254" s="9"/>
      <c r="G2254" s="10"/>
    </row>
    <row r="2255" spans="5:7">
      <c r="E2255" s="9"/>
      <c r="F2255" s="9"/>
      <c r="G2255" s="10"/>
    </row>
    <row r="2256" spans="5:7">
      <c r="E2256" s="9"/>
      <c r="F2256" s="9"/>
      <c r="G2256" s="10"/>
    </row>
    <row r="2257" spans="5:7">
      <c r="E2257" s="9"/>
      <c r="F2257" s="9"/>
      <c r="G2257" s="10"/>
    </row>
    <row r="2258" spans="5:7">
      <c r="E2258" s="9"/>
      <c r="F2258" s="9"/>
      <c r="G2258" s="10"/>
    </row>
    <row r="2259" spans="5:7">
      <c r="E2259" s="9"/>
      <c r="F2259" s="9"/>
      <c r="G2259" s="10"/>
    </row>
    <row r="2260" spans="5:7">
      <c r="E2260" s="9"/>
      <c r="F2260" s="9"/>
      <c r="G2260" s="10"/>
    </row>
    <row r="2261" spans="5:7">
      <c r="E2261" s="9"/>
      <c r="F2261" s="9"/>
      <c r="G2261" s="10"/>
    </row>
    <row r="2262" spans="5:7">
      <c r="E2262" s="9"/>
      <c r="F2262" s="9"/>
      <c r="G2262" s="10"/>
    </row>
    <row r="2263" spans="5:7">
      <c r="E2263" s="9"/>
      <c r="F2263" s="9"/>
      <c r="G2263" s="10"/>
    </row>
    <row r="2264" spans="5:7">
      <c r="E2264" s="9"/>
      <c r="F2264" s="9"/>
      <c r="G2264" s="10"/>
    </row>
    <row r="2265" spans="5:7">
      <c r="E2265" s="9"/>
      <c r="F2265" s="9"/>
      <c r="G2265" s="10"/>
    </row>
    <row r="2266" spans="5:7">
      <c r="E2266" s="9"/>
      <c r="F2266" s="9"/>
      <c r="G2266" s="10"/>
    </row>
    <row r="2267" spans="5:7">
      <c r="E2267" s="9"/>
      <c r="F2267" s="9"/>
      <c r="G2267" s="10"/>
    </row>
    <row r="2268" spans="5:7">
      <c r="E2268" s="9"/>
      <c r="F2268" s="9"/>
      <c r="G2268" s="10"/>
    </row>
    <row r="2269" spans="5:7">
      <c r="E2269" s="9"/>
      <c r="F2269" s="9"/>
      <c r="G2269" s="10"/>
    </row>
    <row r="2270" spans="5:7">
      <c r="E2270" s="9"/>
      <c r="F2270" s="9"/>
      <c r="G2270" s="10"/>
    </row>
    <row r="2271" spans="5:7">
      <c r="E2271" s="9"/>
      <c r="F2271" s="9"/>
      <c r="G2271" s="10"/>
    </row>
    <row r="2272" spans="5:7">
      <c r="E2272" s="9"/>
      <c r="F2272" s="9"/>
      <c r="G2272" s="10"/>
    </row>
    <row r="2273" spans="5:7">
      <c r="E2273" s="9"/>
      <c r="F2273" s="9"/>
      <c r="G2273" s="10"/>
    </row>
    <row r="2274" spans="5:7">
      <c r="E2274" s="9"/>
      <c r="F2274" s="9"/>
      <c r="G2274" s="10"/>
    </row>
    <row r="2275" spans="5:7">
      <c r="E2275" s="9"/>
      <c r="F2275" s="9"/>
      <c r="G2275" s="10"/>
    </row>
    <row r="2276" spans="5:7">
      <c r="E2276" s="9"/>
      <c r="F2276" s="9"/>
      <c r="G2276" s="10"/>
    </row>
    <row r="2277" spans="5:7">
      <c r="E2277" s="9"/>
      <c r="F2277" s="9"/>
      <c r="G2277" s="10"/>
    </row>
    <row r="2278" spans="5:7">
      <c r="E2278" s="9"/>
      <c r="F2278" s="9"/>
      <c r="G2278" s="10"/>
    </row>
    <row r="2279" spans="5:7">
      <c r="E2279" s="9"/>
      <c r="F2279" s="9"/>
      <c r="G2279" s="10"/>
    </row>
    <row r="2280" spans="5:7">
      <c r="E2280" s="9"/>
      <c r="F2280" s="9"/>
      <c r="G2280" s="10"/>
    </row>
    <row r="2281" spans="5:7">
      <c r="E2281" s="9"/>
      <c r="F2281" s="9"/>
      <c r="G2281" s="10"/>
    </row>
    <row r="2282" spans="5:7">
      <c r="E2282" s="9"/>
      <c r="F2282" s="9"/>
      <c r="G2282" s="10"/>
    </row>
    <row r="2283" spans="5:7">
      <c r="E2283" s="9"/>
      <c r="F2283" s="9"/>
      <c r="G2283" s="10"/>
    </row>
    <row r="2284" spans="5:7">
      <c r="E2284" s="9"/>
      <c r="F2284" s="9"/>
      <c r="G2284" s="10"/>
    </row>
    <row r="2285" spans="5:7">
      <c r="E2285" s="9"/>
      <c r="F2285" s="9"/>
      <c r="G2285" s="10"/>
    </row>
    <row r="2286" spans="5:7">
      <c r="E2286" s="9"/>
      <c r="F2286" s="9"/>
      <c r="G2286" s="10"/>
    </row>
    <row r="2287" spans="5:7">
      <c r="E2287" s="9"/>
      <c r="F2287" s="9"/>
      <c r="G2287" s="10"/>
    </row>
    <row r="2288" spans="5:7">
      <c r="E2288" s="9"/>
      <c r="F2288" s="9"/>
      <c r="G2288" s="10"/>
    </row>
    <row r="2289" spans="5:7">
      <c r="E2289" s="9"/>
      <c r="F2289" s="9"/>
      <c r="G2289" s="10"/>
    </row>
    <row r="2290" spans="5:7">
      <c r="E2290" s="9"/>
      <c r="F2290" s="9"/>
      <c r="G2290" s="10"/>
    </row>
    <row r="2291" spans="5:7">
      <c r="E2291" s="9"/>
      <c r="F2291" s="9"/>
      <c r="G2291" s="10"/>
    </row>
    <row r="2292" spans="5:7">
      <c r="E2292" s="9"/>
      <c r="F2292" s="9"/>
      <c r="G2292" s="10"/>
    </row>
    <row r="2293" spans="5:7">
      <c r="E2293" s="9"/>
      <c r="F2293" s="9"/>
      <c r="G2293" s="10"/>
    </row>
    <row r="2294" spans="5:7">
      <c r="E2294" s="9"/>
      <c r="F2294" s="9"/>
      <c r="G2294" s="10"/>
    </row>
    <row r="2295" spans="5:7">
      <c r="E2295" s="9"/>
      <c r="F2295" s="9"/>
      <c r="G2295" s="10"/>
    </row>
    <row r="2296" spans="5:7">
      <c r="E2296" s="9"/>
      <c r="F2296" s="9"/>
      <c r="G2296" s="10"/>
    </row>
    <row r="2297" spans="5:7">
      <c r="E2297" s="9"/>
      <c r="F2297" s="9"/>
      <c r="G2297" s="10"/>
    </row>
    <row r="2298" spans="5:7">
      <c r="E2298" s="9"/>
      <c r="F2298" s="9"/>
      <c r="G2298" s="10"/>
    </row>
    <row r="2299" spans="5:7">
      <c r="E2299" s="9"/>
      <c r="F2299" s="9"/>
      <c r="G2299" s="10"/>
    </row>
    <row r="2300" spans="5:7">
      <c r="E2300" s="9"/>
      <c r="F2300" s="9"/>
      <c r="G2300" s="10"/>
    </row>
    <row r="2301" spans="5:7">
      <c r="E2301" s="9"/>
      <c r="F2301" s="9"/>
      <c r="G2301" s="10"/>
    </row>
    <row r="2302" spans="5:7">
      <c r="E2302" s="9"/>
      <c r="F2302" s="9"/>
      <c r="G2302" s="10"/>
    </row>
    <row r="2303" spans="5:7">
      <c r="E2303" s="9"/>
      <c r="F2303" s="9"/>
      <c r="G2303" s="10"/>
    </row>
    <row r="2304" spans="5:7">
      <c r="E2304" s="9"/>
      <c r="F2304" s="9"/>
      <c r="G2304" s="10"/>
    </row>
    <row r="2305" spans="5:7">
      <c r="E2305" s="9"/>
      <c r="F2305" s="9"/>
      <c r="G2305" s="10"/>
    </row>
    <row r="2306" spans="5:7">
      <c r="E2306" s="9"/>
      <c r="F2306" s="9"/>
      <c r="G2306" s="10"/>
    </row>
    <row r="2307" spans="5:7">
      <c r="E2307" s="9"/>
      <c r="F2307" s="9"/>
      <c r="G2307" s="10"/>
    </row>
    <row r="2308" spans="5:7">
      <c r="E2308" s="9"/>
      <c r="F2308" s="9"/>
      <c r="G2308" s="10"/>
    </row>
    <row r="2309" spans="5:7">
      <c r="E2309" s="9"/>
      <c r="F2309" s="9"/>
      <c r="G2309" s="10"/>
    </row>
    <row r="2310" spans="5:7">
      <c r="E2310" s="9"/>
      <c r="F2310" s="9"/>
      <c r="G2310" s="10"/>
    </row>
    <row r="2311" spans="5:7">
      <c r="E2311" s="9"/>
      <c r="F2311" s="9"/>
      <c r="G2311" s="10"/>
    </row>
    <row r="2312" spans="5:7">
      <c r="E2312" s="9"/>
      <c r="F2312" s="9"/>
      <c r="G2312" s="10"/>
    </row>
    <row r="2313" spans="5:7">
      <c r="E2313" s="9"/>
      <c r="F2313" s="9"/>
      <c r="G2313" s="10"/>
    </row>
    <row r="2314" spans="5:7">
      <c r="E2314" s="9"/>
      <c r="F2314" s="9"/>
      <c r="G2314" s="10"/>
    </row>
    <row r="2315" spans="5:7">
      <c r="E2315" s="9"/>
      <c r="F2315" s="9"/>
      <c r="G2315" s="10"/>
    </row>
    <row r="2316" spans="5:7">
      <c r="E2316" s="9"/>
      <c r="F2316" s="9"/>
      <c r="G2316" s="10"/>
    </row>
    <row r="2317" spans="5:7">
      <c r="E2317" s="9"/>
      <c r="F2317" s="9"/>
      <c r="G2317" s="10"/>
    </row>
    <row r="2318" spans="5:7">
      <c r="E2318" s="9"/>
      <c r="F2318" s="9"/>
      <c r="G2318" s="10"/>
    </row>
    <row r="2319" spans="5:7">
      <c r="E2319" s="9"/>
      <c r="F2319" s="9"/>
      <c r="G2319" s="10"/>
    </row>
    <row r="2320" spans="5:7">
      <c r="E2320" s="9"/>
      <c r="F2320" s="9"/>
      <c r="G2320" s="10"/>
    </row>
    <row r="2321" spans="5:7">
      <c r="E2321" s="9"/>
      <c r="F2321" s="9"/>
      <c r="G2321" s="10"/>
    </row>
    <row r="2322" spans="5:7">
      <c r="E2322" s="9"/>
      <c r="F2322" s="9"/>
      <c r="G2322" s="10"/>
    </row>
    <row r="2323" spans="5:7">
      <c r="E2323" s="9"/>
      <c r="F2323" s="9"/>
      <c r="G2323" s="10"/>
    </row>
    <row r="2324" spans="5:7">
      <c r="E2324" s="9"/>
      <c r="F2324" s="9"/>
      <c r="G2324" s="10"/>
    </row>
    <row r="2325" spans="5:7">
      <c r="E2325" s="9"/>
      <c r="F2325" s="9"/>
      <c r="G2325" s="10"/>
    </row>
    <row r="2326" spans="5:7">
      <c r="E2326" s="9"/>
      <c r="F2326" s="9"/>
      <c r="G2326" s="10"/>
    </row>
    <row r="2327" spans="5:7">
      <c r="E2327" s="9"/>
      <c r="F2327" s="9"/>
      <c r="G2327" s="10"/>
    </row>
    <row r="2328" spans="5:7">
      <c r="E2328" s="9"/>
      <c r="F2328" s="9"/>
      <c r="G2328" s="10"/>
    </row>
    <row r="2329" spans="5:7">
      <c r="E2329" s="9"/>
      <c r="F2329" s="9"/>
      <c r="G2329" s="10"/>
    </row>
    <row r="2330" spans="5:7">
      <c r="E2330" s="9"/>
      <c r="F2330" s="9"/>
      <c r="G2330" s="10"/>
    </row>
    <row r="2331" spans="5:7">
      <c r="E2331" s="9"/>
      <c r="F2331" s="9"/>
      <c r="G2331" s="10"/>
    </row>
    <row r="2332" spans="5:7">
      <c r="E2332" s="9"/>
      <c r="F2332" s="9"/>
      <c r="G2332" s="10"/>
    </row>
    <row r="2333" spans="5:7">
      <c r="E2333" s="9"/>
      <c r="F2333" s="9"/>
      <c r="G2333" s="10"/>
    </row>
    <row r="2334" spans="5:7">
      <c r="E2334" s="9"/>
      <c r="F2334" s="9"/>
      <c r="G2334" s="10"/>
    </row>
    <row r="2335" spans="5:7">
      <c r="E2335" s="9"/>
      <c r="F2335" s="9"/>
      <c r="G2335" s="10"/>
    </row>
    <row r="2336" spans="5:7">
      <c r="E2336" s="9"/>
      <c r="F2336" s="9"/>
      <c r="G2336" s="10"/>
    </row>
    <row r="2337" spans="5:7">
      <c r="E2337" s="9"/>
      <c r="F2337" s="9"/>
      <c r="G2337" s="10"/>
    </row>
    <row r="2338" spans="5:7">
      <c r="E2338" s="9"/>
      <c r="F2338" s="9"/>
      <c r="G2338" s="10"/>
    </row>
    <row r="2339" spans="5:7">
      <c r="E2339" s="9"/>
      <c r="F2339" s="9"/>
      <c r="G2339" s="10"/>
    </row>
    <row r="2340" spans="5:7">
      <c r="E2340" s="9"/>
      <c r="F2340" s="9"/>
      <c r="G2340" s="10"/>
    </row>
    <row r="2341" spans="5:7">
      <c r="E2341" s="9"/>
      <c r="F2341" s="9"/>
      <c r="G2341" s="10"/>
    </row>
    <row r="2342" spans="5:7">
      <c r="E2342" s="9"/>
      <c r="F2342" s="9"/>
      <c r="G2342" s="10"/>
    </row>
    <row r="2343" spans="5:7">
      <c r="E2343" s="9"/>
      <c r="F2343" s="9"/>
      <c r="G2343" s="10"/>
    </row>
    <row r="2344" spans="5:7">
      <c r="E2344" s="9"/>
      <c r="F2344" s="9"/>
      <c r="G2344" s="10"/>
    </row>
    <row r="2345" spans="5:7">
      <c r="E2345" s="9"/>
      <c r="F2345" s="9"/>
      <c r="G2345" s="10"/>
    </row>
    <row r="2346" spans="5:7">
      <c r="E2346" s="9"/>
      <c r="F2346" s="9"/>
      <c r="G2346" s="10"/>
    </row>
    <row r="2347" spans="5:7">
      <c r="E2347" s="9"/>
      <c r="F2347" s="9"/>
      <c r="G2347" s="10"/>
    </row>
    <row r="2348" spans="5:7">
      <c r="E2348" s="9"/>
      <c r="F2348" s="9"/>
      <c r="G2348" s="10"/>
    </row>
    <row r="2349" spans="5:7">
      <c r="E2349" s="9"/>
      <c r="F2349" s="9"/>
      <c r="G2349" s="10"/>
    </row>
    <row r="2350" spans="5:7">
      <c r="E2350" s="9"/>
      <c r="F2350" s="9"/>
      <c r="G2350" s="10"/>
    </row>
    <row r="2351" spans="5:7">
      <c r="E2351" s="9"/>
      <c r="F2351" s="9"/>
      <c r="G2351" s="10"/>
    </row>
    <row r="2352" spans="5:7">
      <c r="E2352" s="9"/>
      <c r="F2352" s="9"/>
      <c r="G2352" s="10"/>
    </row>
    <row r="2353" spans="5:7">
      <c r="E2353" s="9"/>
      <c r="F2353" s="9"/>
      <c r="G2353" s="10"/>
    </row>
    <row r="2354" spans="5:7">
      <c r="E2354" s="9"/>
      <c r="F2354" s="9"/>
      <c r="G2354" s="10"/>
    </row>
    <row r="2355" spans="5:7">
      <c r="E2355" s="9"/>
      <c r="F2355" s="9"/>
      <c r="G2355" s="10"/>
    </row>
    <row r="2356" spans="5:7">
      <c r="E2356" s="9"/>
      <c r="F2356" s="9"/>
      <c r="G2356" s="10"/>
    </row>
    <row r="2357" spans="5:7">
      <c r="E2357" s="9"/>
      <c r="F2357" s="9"/>
      <c r="G2357" s="10"/>
    </row>
    <row r="2358" spans="5:7">
      <c r="E2358" s="9"/>
      <c r="F2358" s="9"/>
      <c r="G2358" s="10"/>
    </row>
    <row r="2359" spans="5:7">
      <c r="E2359" s="9"/>
      <c r="F2359" s="9"/>
      <c r="G2359" s="10"/>
    </row>
    <row r="2360" spans="5:7">
      <c r="E2360" s="9"/>
      <c r="F2360" s="9"/>
      <c r="G2360" s="10"/>
    </row>
    <row r="2361" spans="5:7">
      <c r="E2361" s="9"/>
      <c r="F2361" s="9"/>
      <c r="G2361" s="10"/>
    </row>
    <row r="2362" spans="5:7">
      <c r="E2362" s="9"/>
      <c r="F2362" s="9"/>
      <c r="G2362" s="10"/>
    </row>
    <row r="2363" spans="5:7">
      <c r="E2363" s="9"/>
      <c r="F2363" s="9"/>
      <c r="G2363" s="10"/>
    </row>
    <row r="2364" spans="5:7">
      <c r="E2364" s="9"/>
      <c r="F2364" s="9"/>
      <c r="G2364" s="10"/>
    </row>
    <row r="2365" spans="5:7">
      <c r="E2365" s="9"/>
      <c r="F2365" s="9"/>
      <c r="G2365" s="10"/>
    </row>
    <row r="2366" spans="5:7">
      <c r="E2366" s="9"/>
      <c r="F2366" s="9"/>
      <c r="G2366" s="10"/>
    </row>
    <row r="2367" spans="5:7">
      <c r="E2367" s="9"/>
      <c r="F2367" s="9"/>
      <c r="G2367" s="10"/>
    </row>
    <row r="2368" spans="5:7">
      <c r="E2368" s="9"/>
      <c r="F2368" s="9"/>
      <c r="G2368" s="10"/>
    </row>
    <row r="2369" spans="5:7">
      <c r="E2369" s="9"/>
      <c r="F2369" s="9"/>
      <c r="G2369" s="10"/>
    </row>
    <row r="2370" spans="5:7">
      <c r="E2370" s="9"/>
      <c r="F2370" s="9"/>
      <c r="G2370" s="10"/>
    </row>
    <row r="2371" spans="5:7">
      <c r="E2371" s="9"/>
      <c r="F2371" s="9"/>
      <c r="G2371" s="10"/>
    </row>
    <row r="2372" spans="5:7">
      <c r="E2372" s="9"/>
      <c r="F2372" s="9"/>
      <c r="G2372" s="10"/>
    </row>
    <row r="2373" spans="5:7">
      <c r="E2373" s="9"/>
      <c r="F2373" s="9"/>
      <c r="G2373" s="10"/>
    </row>
    <row r="2374" spans="5:7">
      <c r="E2374" s="9"/>
      <c r="F2374" s="9"/>
      <c r="G2374" s="10"/>
    </row>
    <row r="2375" spans="5:7">
      <c r="E2375" s="9"/>
      <c r="F2375" s="9"/>
      <c r="G2375" s="10"/>
    </row>
    <row r="2376" spans="5:7">
      <c r="E2376" s="9"/>
      <c r="F2376" s="9"/>
      <c r="G2376" s="10"/>
    </row>
    <row r="2377" spans="5:7">
      <c r="E2377" s="9"/>
      <c r="F2377" s="9"/>
      <c r="G2377" s="10"/>
    </row>
    <row r="2378" spans="5:7">
      <c r="E2378" s="9"/>
      <c r="F2378" s="9"/>
      <c r="G2378" s="10"/>
    </row>
    <row r="2379" spans="5:7">
      <c r="E2379" s="9"/>
      <c r="F2379" s="9"/>
      <c r="G2379" s="10"/>
    </row>
    <row r="2380" spans="5:7">
      <c r="E2380" s="9"/>
      <c r="F2380" s="9"/>
      <c r="G2380" s="10"/>
    </row>
    <row r="2381" spans="5:7">
      <c r="E2381" s="9"/>
      <c r="F2381" s="9"/>
      <c r="G2381" s="10"/>
    </row>
    <row r="2382" spans="5:7">
      <c r="E2382" s="9"/>
      <c r="F2382" s="9"/>
      <c r="G2382" s="10"/>
    </row>
    <row r="2383" spans="5:7">
      <c r="E2383" s="9"/>
      <c r="F2383" s="9"/>
      <c r="G2383" s="10"/>
    </row>
    <row r="2384" spans="5:7">
      <c r="E2384" s="9"/>
      <c r="F2384" s="9"/>
      <c r="G2384" s="10"/>
    </row>
    <row r="2385" spans="5:7">
      <c r="E2385" s="9"/>
      <c r="F2385" s="9"/>
      <c r="G2385" s="10"/>
    </row>
    <row r="2386" spans="5:7">
      <c r="E2386" s="9"/>
      <c r="F2386" s="9"/>
      <c r="G2386" s="10"/>
    </row>
    <row r="2387" spans="5:7">
      <c r="E2387" s="9"/>
      <c r="F2387" s="9"/>
      <c r="G2387" s="10"/>
    </row>
    <row r="2388" spans="5:7">
      <c r="E2388" s="9"/>
      <c r="F2388" s="9"/>
      <c r="G2388" s="10"/>
    </row>
    <row r="2389" spans="5:7">
      <c r="E2389" s="9"/>
      <c r="F2389" s="9"/>
      <c r="G2389" s="10"/>
    </row>
    <row r="2390" spans="5:7">
      <c r="E2390" s="9"/>
      <c r="F2390" s="9"/>
      <c r="G2390" s="10"/>
    </row>
    <row r="2391" spans="5:7">
      <c r="E2391" s="9"/>
      <c r="F2391" s="9"/>
      <c r="G2391" s="10"/>
    </row>
    <row r="2392" spans="5:7">
      <c r="E2392" s="9"/>
      <c r="F2392" s="9"/>
      <c r="G2392" s="10"/>
    </row>
    <row r="2393" spans="5:7">
      <c r="E2393" s="9"/>
      <c r="F2393" s="9"/>
      <c r="G2393" s="10"/>
    </row>
    <row r="2394" spans="5:7">
      <c r="E2394" s="9"/>
      <c r="F2394" s="9"/>
      <c r="G2394" s="10"/>
    </row>
    <row r="2395" spans="5:7">
      <c r="E2395" s="9"/>
      <c r="F2395" s="9"/>
      <c r="G2395" s="10"/>
    </row>
    <row r="2396" spans="5:7">
      <c r="E2396" s="9"/>
      <c r="F2396" s="9"/>
      <c r="G2396" s="10"/>
    </row>
    <row r="2397" spans="5:7">
      <c r="E2397" s="9"/>
      <c r="F2397" s="9"/>
      <c r="G2397" s="10"/>
    </row>
    <row r="2398" spans="5:7">
      <c r="E2398" s="9"/>
      <c r="F2398" s="9"/>
      <c r="G2398" s="10"/>
    </row>
    <row r="2399" spans="5:7">
      <c r="E2399" s="9"/>
      <c r="F2399" s="9"/>
      <c r="G2399" s="10"/>
    </row>
    <row r="2400" spans="5:7">
      <c r="E2400" s="9"/>
      <c r="F2400" s="9"/>
      <c r="G2400" s="10"/>
    </row>
    <row r="2401" spans="5:7">
      <c r="E2401" s="9"/>
      <c r="F2401" s="9"/>
      <c r="G2401" s="10"/>
    </row>
    <row r="2402" spans="5:7">
      <c r="E2402" s="9"/>
      <c r="F2402" s="9"/>
      <c r="G2402" s="10"/>
    </row>
    <row r="2403" spans="5:7">
      <c r="E2403" s="9"/>
      <c r="F2403" s="9"/>
      <c r="G2403" s="10"/>
    </row>
    <row r="2404" spans="5:7">
      <c r="E2404" s="9"/>
      <c r="F2404" s="9"/>
      <c r="G2404" s="10"/>
    </row>
    <row r="2405" spans="5:7">
      <c r="E2405" s="9"/>
      <c r="F2405" s="9"/>
      <c r="G2405" s="10"/>
    </row>
    <row r="2406" spans="5:7">
      <c r="E2406" s="9"/>
      <c r="F2406" s="9"/>
      <c r="G2406" s="10"/>
    </row>
    <row r="2407" spans="5:7">
      <c r="E2407" s="9"/>
      <c r="F2407" s="9"/>
      <c r="G2407" s="10"/>
    </row>
    <row r="2408" spans="5:7">
      <c r="E2408" s="9"/>
      <c r="F2408" s="9"/>
      <c r="G2408" s="10"/>
    </row>
    <row r="2409" spans="5:7">
      <c r="E2409" s="9"/>
      <c r="F2409" s="9"/>
      <c r="G2409" s="10"/>
    </row>
    <row r="2410" spans="5:7">
      <c r="E2410" s="9"/>
      <c r="F2410" s="9"/>
      <c r="G2410" s="10"/>
    </row>
    <row r="2411" spans="5:7">
      <c r="E2411" s="9"/>
      <c r="F2411" s="9"/>
      <c r="G2411" s="10"/>
    </row>
    <row r="2412" spans="5:7">
      <c r="E2412" s="9"/>
      <c r="F2412" s="9"/>
      <c r="G2412" s="10"/>
    </row>
    <row r="2413" spans="5:7">
      <c r="E2413" s="9"/>
      <c r="F2413" s="9"/>
      <c r="G2413" s="10"/>
    </row>
    <row r="2414" spans="5:7">
      <c r="E2414" s="9"/>
      <c r="F2414" s="9"/>
      <c r="G2414" s="10"/>
    </row>
    <row r="2415" spans="5:7">
      <c r="E2415" s="9"/>
      <c r="F2415" s="9"/>
      <c r="G2415" s="10"/>
    </row>
    <row r="2416" spans="5:7">
      <c r="E2416" s="9"/>
      <c r="F2416" s="9"/>
      <c r="G2416" s="10"/>
    </row>
    <row r="2417" spans="5:7">
      <c r="E2417" s="9"/>
      <c r="F2417" s="9"/>
      <c r="G2417" s="10"/>
    </row>
    <row r="2418" spans="5:7">
      <c r="E2418" s="9"/>
      <c r="F2418" s="9"/>
      <c r="G2418" s="10"/>
    </row>
    <row r="2419" spans="5:7">
      <c r="E2419" s="9"/>
      <c r="F2419" s="9"/>
      <c r="G2419" s="10"/>
    </row>
    <row r="2420" spans="5:7">
      <c r="E2420" s="9"/>
      <c r="F2420" s="9"/>
      <c r="G2420" s="10"/>
    </row>
    <row r="2421" spans="5:7">
      <c r="E2421" s="9"/>
      <c r="F2421" s="9"/>
      <c r="G2421" s="10"/>
    </row>
    <row r="2422" spans="5:7">
      <c r="E2422" s="9"/>
      <c r="F2422" s="9"/>
      <c r="G2422" s="10"/>
    </row>
    <row r="2423" spans="5:7">
      <c r="E2423" s="9"/>
      <c r="F2423" s="9"/>
      <c r="G2423" s="10"/>
    </row>
    <row r="2424" spans="5:7">
      <c r="E2424" s="9"/>
      <c r="F2424" s="9"/>
      <c r="G2424" s="10"/>
    </row>
    <row r="2425" spans="5:7">
      <c r="E2425" s="9"/>
      <c r="F2425" s="9"/>
      <c r="G2425" s="10"/>
    </row>
    <row r="2426" spans="5:7">
      <c r="E2426" s="9"/>
      <c r="F2426" s="9"/>
      <c r="G2426" s="10"/>
    </row>
    <row r="2427" spans="5:7">
      <c r="E2427" s="9"/>
      <c r="F2427" s="9"/>
      <c r="G2427" s="10"/>
    </row>
    <row r="2428" spans="5:7">
      <c r="E2428" s="9"/>
      <c r="F2428" s="9"/>
      <c r="G2428" s="10"/>
    </row>
    <row r="2429" spans="5:7">
      <c r="E2429" s="9"/>
      <c r="F2429" s="9"/>
      <c r="G2429" s="10"/>
    </row>
    <row r="2430" spans="5:7">
      <c r="E2430" s="9"/>
      <c r="F2430" s="9"/>
      <c r="G2430" s="10"/>
    </row>
    <row r="2431" spans="5:7">
      <c r="E2431" s="9"/>
      <c r="F2431" s="9"/>
      <c r="G2431" s="10"/>
    </row>
    <row r="2432" spans="5:7">
      <c r="E2432" s="9"/>
      <c r="F2432" s="9"/>
      <c r="G2432" s="10"/>
    </row>
    <row r="2433" spans="5:7">
      <c r="E2433" s="9"/>
      <c r="F2433" s="9"/>
      <c r="G2433" s="10"/>
    </row>
    <row r="2434" spans="5:7">
      <c r="E2434" s="9"/>
      <c r="F2434" s="9"/>
      <c r="G2434" s="10"/>
    </row>
    <row r="2435" spans="5:7">
      <c r="E2435" s="9"/>
      <c r="F2435" s="9"/>
      <c r="G2435" s="10"/>
    </row>
    <row r="2436" spans="5:7">
      <c r="E2436" s="9"/>
      <c r="F2436" s="9"/>
      <c r="G2436" s="10"/>
    </row>
    <row r="2437" spans="5:7">
      <c r="E2437" s="9"/>
      <c r="F2437" s="9"/>
      <c r="G2437" s="10"/>
    </row>
    <row r="2438" spans="5:7">
      <c r="E2438" s="9"/>
      <c r="F2438" s="9"/>
      <c r="G2438" s="10"/>
    </row>
    <row r="2439" spans="5:7">
      <c r="E2439" s="9"/>
      <c r="F2439" s="9"/>
      <c r="G2439" s="10"/>
    </row>
    <row r="2440" spans="5:7">
      <c r="E2440" s="9"/>
      <c r="F2440" s="9"/>
      <c r="G2440" s="10"/>
    </row>
    <row r="2441" spans="5:7">
      <c r="E2441" s="9"/>
      <c r="F2441" s="9"/>
      <c r="G2441" s="10"/>
    </row>
    <row r="2442" spans="5:7">
      <c r="E2442" s="9"/>
      <c r="F2442" s="9"/>
      <c r="G2442" s="10"/>
    </row>
    <row r="2443" spans="5:7">
      <c r="E2443" s="9"/>
      <c r="F2443" s="9"/>
      <c r="G2443" s="10"/>
    </row>
    <row r="2444" spans="5:7">
      <c r="E2444" s="9"/>
      <c r="F2444" s="9"/>
      <c r="G2444" s="10"/>
    </row>
    <row r="2445" spans="5:7">
      <c r="E2445" s="9"/>
      <c r="F2445" s="9"/>
      <c r="G2445" s="10"/>
    </row>
    <row r="2446" spans="5:7">
      <c r="E2446" s="9"/>
      <c r="F2446" s="9"/>
      <c r="G2446" s="10"/>
    </row>
    <row r="2447" spans="5:7">
      <c r="E2447" s="9"/>
      <c r="F2447" s="9"/>
      <c r="G2447" s="10"/>
    </row>
    <row r="2448" spans="5:7">
      <c r="E2448" s="9"/>
      <c r="F2448" s="9"/>
      <c r="G2448" s="10"/>
    </row>
    <row r="2449" spans="5:7">
      <c r="E2449" s="9"/>
      <c r="F2449" s="9"/>
      <c r="G2449" s="10"/>
    </row>
    <row r="2450" spans="5:7">
      <c r="E2450" s="9"/>
      <c r="F2450" s="9"/>
      <c r="G2450" s="10"/>
    </row>
    <row r="2451" spans="5:7">
      <c r="E2451" s="9"/>
      <c r="F2451" s="9"/>
      <c r="G2451" s="10"/>
    </row>
    <row r="2452" spans="5:7">
      <c r="E2452" s="9"/>
      <c r="F2452" s="9"/>
      <c r="G2452" s="10"/>
    </row>
    <row r="2453" spans="5:7">
      <c r="E2453" s="9"/>
      <c r="F2453" s="9"/>
      <c r="G2453" s="10"/>
    </row>
    <row r="2454" spans="5:7">
      <c r="E2454" s="9"/>
      <c r="F2454" s="9"/>
      <c r="G2454" s="10"/>
    </row>
    <row r="2455" spans="5:7">
      <c r="E2455" s="9"/>
      <c r="F2455" s="9"/>
      <c r="G2455" s="10"/>
    </row>
    <row r="2456" spans="5:7">
      <c r="E2456" s="9"/>
      <c r="F2456" s="9"/>
      <c r="G2456" s="10"/>
    </row>
    <row r="2457" spans="5:7">
      <c r="E2457" s="9"/>
      <c r="F2457" s="9"/>
      <c r="G2457" s="10"/>
    </row>
    <row r="2458" spans="5:7">
      <c r="E2458" s="9"/>
      <c r="F2458" s="9"/>
      <c r="G2458" s="10"/>
    </row>
    <row r="2459" spans="5:7">
      <c r="E2459" s="9"/>
      <c r="F2459" s="9"/>
      <c r="G2459" s="10"/>
    </row>
    <row r="2460" spans="5:7">
      <c r="E2460" s="9"/>
      <c r="F2460" s="9"/>
      <c r="G2460" s="10"/>
    </row>
    <row r="2461" spans="5:7">
      <c r="E2461" s="9"/>
      <c r="F2461" s="9"/>
      <c r="G2461" s="10"/>
    </row>
    <row r="2462" spans="5:7">
      <c r="E2462" s="9"/>
      <c r="F2462" s="9"/>
      <c r="G2462" s="10"/>
    </row>
    <row r="2463" spans="5:7">
      <c r="E2463" s="9"/>
      <c r="F2463" s="9"/>
      <c r="G2463" s="10"/>
    </row>
    <row r="2464" spans="5:7">
      <c r="E2464" s="9"/>
      <c r="F2464" s="9"/>
      <c r="G2464" s="10"/>
    </row>
    <row r="2465" spans="5:7">
      <c r="E2465" s="9"/>
      <c r="F2465" s="9"/>
      <c r="G2465" s="10"/>
    </row>
    <row r="2466" spans="5:7">
      <c r="E2466" s="9"/>
      <c r="F2466" s="9"/>
      <c r="G2466" s="10"/>
    </row>
    <row r="2467" spans="5:7">
      <c r="E2467" s="9"/>
      <c r="F2467" s="9"/>
      <c r="G2467" s="10"/>
    </row>
    <row r="2468" spans="5:7">
      <c r="E2468" s="9"/>
      <c r="F2468" s="9"/>
      <c r="G2468" s="10"/>
    </row>
    <row r="2469" spans="5:7">
      <c r="E2469" s="9"/>
      <c r="F2469" s="9"/>
      <c r="G2469" s="10"/>
    </row>
    <row r="2470" spans="5:7">
      <c r="E2470" s="9"/>
      <c r="F2470" s="9"/>
      <c r="G2470" s="10"/>
    </row>
    <row r="2471" spans="5:7">
      <c r="E2471" s="9"/>
      <c r="F2471" s="9"/>
      <c r="G2471" s="10"/>
    </row>
    <row r="2472" spans="5:7">
      <c r="E2472" s="9"/>
      <c r="F2472" s="9"/>
      <c r="G2472" s="10"/>
    </row>
    <row r="2473" spans="5:7">
      <c r="E2473" s="9"/>
      <c r="F2473" s="9"/>
      <c r="G2473" s="10"/>
    </row>
    <row r="2474" spans="5:7">
      <c r="E2474" s="9"/>
      <c r="F2474" s="9"/>
      <c r="G2474" s="10"/>
    </row>
    <row r="2475" spans="5:7">
      <c r="E2475" s="9"/>
      <c r="F2475" s="9"/>
      <c r="G2475" s="10"/>
    </row>
    <row r="2476" spans="5:7">
      <c r="E2476" s="9"/>
      <c r="F2476" s="9"/>
      <c r="G2476" s="10"/>
    </row>
    <row r="2477" spans="5:7">
      <c r="E2477" s="9"/>
      <c r="F2477" s="9"/>
      <c r="G2477" s="10"/>
    </row>
    <row r="2478" spans="5:7">
      <c r="E2478" s="9"/>
      <c r="F2478" s="9"/>
      <c r="G2478" s="10"/>
    </row>
    <row r="2479" spans="5:7">
      <c r="E2479" s="9"/>
      <c r="F2479" s="9"/>
      <c r="G2479" s="10"/>
    </row>
    <row r="2480" spans="5:7">
      <c r="E2480" s="9"/>
      <c r="F2480" s="9"/>
      <c r="G2480" s="10"/>
    </row>
    <row r="2481" spans="5:7">
      <c r="E2481" s="9"/>
      <c r="F2481" s="9"/>
      <c r="G2481" s="10"/>
    </row>
    <row r="2482" spans="5:7">
      <c r="E2482" s="9"/>
      <c r="F2482" s="9"/>
      <c r="G2482" s="10"/>
    </row>
    <row r="2483" spans="5:7">
      <c r="E2483" s="9"/>
      <c r="F2483" s="9"/>
      <c r="G2483" s="10"/>
    </row>
    <row r="2484" spans="5:7">
      <c r="E2484" s="9"/>
      <c r="F2484" s="9"/>
      <c r="G2484" s="10"/>
    </row>
    <row r="2485" spans="5:7">
      <c r="E2485" s="9"/>
      <c r="F2485" s="9"/>
      <c r="G2485" s="10"/>
    </row>
    <row r="2486" spans="5:7">
      <c r="E2486" s="9"/>
      <c r="F2486" s="9"/>
      <c r="G2486" s="10"/>
    </row>
    <row r="2487" spans="5:7">
      <c r="E2487" s="9"/>
      <c r="F2487" s="9"/>
      <c r="G2487" s="10"/>
    </row>
    <row r="2488" spans="5:7">
      <c r="E2488" s="9"/>
      <c r="F2488" s="9"/>
      <c r="G2488" s="10"/>
    </row>
    <row r="2489" spans="5:7">
      <c r="E2489" s="9"/>
      <c r="F2489" s="9"/>
      <c r="G2489" s="10"/>
    </row>
    <row r="2490" spans="5:7">
      <c r="E2490" s="9"/>
      <c r="F2490" s="9"/>
      <c r="G2490" s="10"/>
    </row>
    <row r="2491" spans="5:7">
      <c r="E2491" s="9"/>
      <c r="F2491" s="9"/>
      <c r="G2491" s="10"/>
    </row>
    <row r="2492" spans="5:7">
      <c r="E2492" s="9"/>
      <c r="F2492" s="9"/>
      <c r="G2492" s="10"/>
    </row>
    <row r="2493" spans="5:7">
      <c r="E2493" s="9"/>
      <c r="F2493" s="9"/>
      <c r="G2493" s="10"/>
    </row>
    <row r="2494" spans="5:7">
      <c r="E2494" s="9"/>
      <c r="F2494" s="9"/>
      <c r="G2494" s="10"/>
    </row>
    <row r="2495" spans="5:7">
      <c r="E2495" s="9"/>
      <c r="F2495" s="9"/>
      <c r="G2495" s="10"/>
    </row>
    <row r="2496" spans="5:7">
      <c r="E2496" s="9"/>
      <c r="F2496" s="9"/>
      <c r="G2496" s="10"/>
    </row>
    <row r="2497" spans="5:7">
      <c r="E2497" s="9"/>
      <c r="F2497" s="9"/>
      <c r="G2497" s="10"/>
    </row>
    <row r="2498" spans="5:7">
      <c r="E2498" s="9"/>
      <c r="F2498" s="9"/>
      <c r="G2498" s="10"/>
    </row>
    <row r="2499" spans="5:7">
      <c r="E2499" s="9"/>
      <c r="F2499" s="9"/>
      <c r="G2499" s="10"/>
    </row>
    <row r="2500" spans="5:7">
      <c r="E2500" s="9"/>
      <c r="F2500" s="9"/>
      <c r="G2500" s="10"/>
    </row>
    <row r="2501" spans="5:7">
      <c r="E2501" s="9"/>
      <c r="F2501" s="9"/>
      <c r="G2501" s="10"/>
    </row>
    <row r="2502" spans="5:7">
      <c r="E2502" s="9"/>
      <c r="F2502" s="9"/>
      <c r="G2502" s="10"/>
    </row>
    <row r="2503" spans="5:7">
      <c r="E2503" s="9"/>
      <c r="F2503" s="9"/>
      <c r="G2503" s="10"/>
    </row>
    <row r="2504" spans="5:7">
      <c r="E2504" s="9"/>
      <c r="F2504" s="9"/>
      <c r="G2504" s="10"/>
    </row>
    <row r="2505" spans="5:7">
      <c r="E2505" s="9"/>
      <c r="F2505" s="9"/>
      <c r="G2505" s="10"/>
    </row>
    <row r="2506" spans="5:7">
      <c r="E2506" s="9"/>
      <c r="F2506" s="9"/>
      <c r="G2506" s="10"/>
    </row>
    <row r="2507" spans="5:7">
      <c r="E2507" s="9"/>
      <c r="F2507" s="9"/>
      <c r="G2507" s="10"/>
    </row>
    <row r="2508" spans="5:7">
      <c r="E2508" s="9"/>
      <c r="F2508" s="9"/>
      <c r="G2508" s="10"/>
    </row>
    <row r="2509" spans="5:7">
      <c r="E2509" s="9"/>
      <c r="F2509" s="9"/>
      <c r="G2509" s="10"/>
    </row>
    <row r="2510" spans="5:7">
      <c r="E2510" s="9"/>
      <c r="F2510" s="9"/>
      <c r="G2510" s="10"/>
    </row>
    <row r="2511" spans="5:7">
      <c r="E2511" s="9"/>
      <c r="F2511" s="9"/>
      <c r="G2511" s="10"/>
    </row>
    <row r="2512" spans="5:7">
      <c r="E2512" s="9"/>
      <c r="F2512" s="9"/>
      <c r="G2512" s="10"/>
    </row>
    <row r="2513" spans="5:7">
      <c r="E2513" s="9"/>
      <c r="F2513" s="9"/>
      <c r="G2513" s="10"/>
    </row>
    <row r="2514" spans="5:7">
      <c r="E2514" s="9"/>
      <c r="F2514" s="9"/>
      <c r="G2514" s="10"/>
    </row>
    <row r="2515" spans="5:7">
      <c r="E2515" s="9"/>
      <c r="F2515" s="9"/>
      <c r="G2515" s="10"/>
    </row>
    <row r="2516" spans="5:7">
      <c r="E2516" s="9"/>
      <c r="F2516" s="9"/>
      <c r="G2516" s="10"/>
    </row>
    <row r="2517" spans="5:7">
      <c r="E2517" s="9"/>
      <c r="F2517" s="9"/>
      <c r="G2517" s="10"/>
    </row>
    <row r="2518" spans="5:7">
      <c r="E2518" s="9"/>
      <c r="F2518" s="9"/>
      <c r="G2518" s="10"/>
    </row>
    <row r="2519" spans="5:7">
      <c r="E2519" s="9"/>
      <c r="F2519" s="9"/>
      <c r="G2519" s="10"/>
    </row>
    <row r="2520" spans="5:7">
      <c r="E2520" s="9"/>
      <c r="F2520" s="9"/>
      <c r="G2520" s="10"/>
    </row>
    <row r="2521" spans="5:7">
      <c r="E2521" s="9"/>
      <c r="F2521" s="9"/>
      <c r="G2521" s="10"/>
    </row>
    <row r="2522" spans="5:7">
      <c r="E2522" s="9"/>
      <c r="F2522" s="9"/>
      <c r="G2522" s="10"/>
    </row>
    <row r="2523" spans="5:7">
      <c r="E2523" s="9"/>
      <c r="F2523" s="9"/>
      <c r="G2523" s="10"/>
    </row>
    <row r="2524" spans="5:7">
      <c r="E2524" s="9"/>
      <c r="F2524" s="9"/>
      <c r="G2524" s="10"/>
    </row>
    <row r="2525" spans="5:7">
      <c r="E2525" s="9"/>
      <c r="F2525" s="9"/>
      <c r="G2525" s="10"/>
    </row>
    <row r="2526" spans="5:7">
      <c r="E2526" s="9"/>
      <c r="F2526" s="9"/>
      <c r="G2526" s="10"/>
    </row>
    <row r="2527" spans="5:7">
      <c r="E2527" s="9"/>
      <c r="F2527" s="9"/>
      <c r="G2527" s="10"/>
    </row>
    <row r="2528" spans="5:7">
      <c r="E2528" s="9"/>
      <c r="F2528" s="9"/>
      <c r="G2528" s="10"/>
    </row>
    <row r="2529" spans="5:7">
      <c r="E2529" s="9"/>
      <c r="F2529" s="9"/>
      <c r="G2529" s="10"/>
    </row>
    <row r="2530" spans="5:7">
      <c r="E2530" s="9"/>
      <c r="F2530" s="9"/>
      <c r="G2530" s="10"/>
    </row>
    <row r="2531" spans="5:7">
      <c r="E2531" s="9"/>
      <c r="F2531" s="9"/>
      <c r="G2531" s="10"/>
    </row>
    <row r="2532" spans="5:7">
      <c r="E2532" s="9"/>
      <c r="F2532" s="9"/>
      <c r="G2532" s="10"/>
    </row>
    <row r="2533" spans="5:7">
      <c r="E2533" s="9"/>
      <c r="F2533" s="9"/>
      <c r="G2533" s="10"/>
    </row>
    <row r="2534" spans="5:7">
      <c r="E2534" s="9"/>
      <c r="F2534" s="9"/>
      <c r="G2534" s="10"/>
    </row>
    <row r="2535" spans="5:7">
      <c r="E2535" s="9"/>
      <c r="F2535" s="9"/>
      <c r="G2535" s="10"/>
    </row>
    <row r="2536" spans="5:7">
      <c r="E2536" s="9"/>
      <c r="F2536" s="9"/>
      <c r="G2536" s="10"/>
    </row>
    <row r="2537" spans="5:7">
      <c r="E2537" s="9"/>
      <c r="F2537" s="9"/>
      <c r="G2537" s="10"/>
    </row>
    <row r="2538" spans="5:7">
      <c r="E2538" s="9"/>
      <c r="F2538" s="9"/>
      <c r="G2538" s="10"/>
    </row>
    <row r="2539" spans="5:7">
      <c r="E2539" s="9"/>
      <c r="F2539" s="9"/>
      <c r="G2539" s="10"/>
    </row>
    <row r="2540" spans="5:7">
      <c r="E2540" s="9"/>
      <c r="F2540" s="9"/>
      <c r="G2540" s="10"/>
    </row>
    <row r="2541" spans="5:7">
      <c r="E2541" s="9"/>
      <c r="F2541" s="9"/>
      <c r="G2541" s="10"/>
    </row>
    <row r="2542" spans="5:7">
      <c r="E2542" s="9"/>
      <c r="F2542" s="9"/>
      <c r="G2542" s="10"/>
    </row>
    <row r="2543" spans="5:7">
      <c r="E2543" s="9"/>
      <c r="F2543" s="9"/>
      <c r="G2543" s="10"/>
    </row>
    <row r="2544" spans="5:7">
      <c r="E2544" s="9"/>
      <c r="F2544" s="9"/>
      <c r="G2544" s="10"/>
    </row>
    <row r="2545" spans="5:7">
      <c r="E2545" s="9"/>
      <c r="F2545" s="9"/>
      <c r="G2545" s="10"/>
    </row>
    <row r="2546" spans="5:7">
      <c r="E2546" s="9"/>
      <c r="F2546" s="9"/>
      <c r="G2546" s="10"/>
    </row>
    <row r="2547" spans="5:7">
      <c r="E2547" s="9"/>
      <c r="F2547" s="9"/>
      <c r="G2547" s="10"/>
    </row>
    <row r="2548" spans="5:7">
      <c r="E2548" s="9"/>
      <c r="F2548" s="9"/>
      <c r="G2548" s="10"/>
    </row>
    <row r="2549" spans="5:7">
      <c r="E2549" s="9"/>
      <c r="F2549" s="9"/>
      <c r="G2549" s="10"/>
    </row>
    <row r="2550" spans="5:7">
      <c r="E2550" s="9"/>
      <c r="F2550" s="9"/>
      <c r="G2550" s="10"/>
    </row>
    <row r="2551" spans="5:7">
      <c r="E2551" s="9"/>
      <c r="F2551" s="9"/>
      <c r="G2551" s="10"/>
    </row>
    <row r="2552" spans="5:7">
      <c r="E2552" s="9"/>
      <c r="F2552" s="9"/>
      <c r="G2552" s="10"/>
    </row>
    <row r="2553" spans="5:7">
      <c r="E2553" s="9"/>
      <c r="F2553" s="9"/>
      <c r="G2553" s="10"/>
    </row>
    <row r="2554" spans="5:7">
      <c r="E2554" s="9"/>
      <c r="F2554" s="9"/>
      <c r="G2554" s="10"/>
    </row>
    <row r="2555" spans="5:7">
      <c r="E2555" s="9"/>
      <c r="F2555" s="9"/>
      <c r="G2555" s="10"/>
    </row>
    <row r="2556" spans="5:7">
      <c r="E2556" s="9"/>
      <c r="F2556" s="9"/>
      <c r="G2556" s="10"/>
    </row>
    <row r="2557" spans="5:7">
      <c r="E2557" s="9"/>
      <c r="F2557" s="9"/>
      <c r="G2557" s="10"/>
    </row>
    <row r="2558" spans="5:7">
      <c r="E2558" s="9"/>
      <c r="F2558" s="9"/>
      <c r="G2558" s="10"/>
    </row>
    <row r="2559" spans="5:7">
      <c r="E2559" s="9"/>
      <c r="F2559" s="9"/>
      <c r="G2559" s="10"/>
    </row>
    <row r="2560" spans="5:7">
      <c r="E2560" s="9"/>
      <c r="F2560" s="9"/>
      <c r="G2560" s="10"/>
    </row>
    <row r="2561" spans="5:7">
      <c r="E2561" s="9"/>
      <c r="F2561" s="9"/>
      <c r="G2561" s="10"/>
    </row>
    <row r="2562" spans="5:7">
      <c r="E2562" s="9"/>
      <c r="F2562" s="9"/>
      <c r="G2562" s="10"/>
    </row>
    <row r="2563" spans="5:7">
      <c r="E2563" s="9"/>
      <c r="F2563" s="9"/>
      <c r="G2563" s="10"/>
    </row>
    <row r="2564" spans="5:7">
      <c r="E2564" s="9"/>
      <c r="F2564" s="9"/>
      <c r="G2564" s="10"/>
    </row>
    <row r="2565" spans="5:7">
      <c r="E2565" s="9"/>
      <c r="F2565" s="9"/>
      <c r="G2565" s="10"/>
    </row>
    <row r="2566" spans="5:7">
      <c r="E2566" s="9"/>
      <c r="F2566" s="9"/>
      <c r="G2566" s="10"/>
    </row>
    <row r="2567" spans="5:7">
      <c r="E2567" s="9"/>
      <c r="F2567" s="9"/>
      <c r="G2567" s="10"/>
    </row>
    <row r="2568" spans="5:7">
      <c r="E2568" s="9"/>
      <c r="F2568" s="9"/>
      <c r="G2568" s="10"/>
    </row>
    <row r="2569" spans="5:7">
      <c r="E2569" s="9"/>
      <c r="F2569" s="9"/>
      <c r="G2569" s="10"/>
    </row>
    <row r="2570" spans="5:7">
      <c r="E2570" s="9"/>
      <c r="F2570" s="9"/>
      <c r="G2570" s="10"/>
    </row>
    <row r="2571" spans="5:7">
      <c r="E2571" s="9"/>
      <c r="F2571" s="9"/>
      <c r="G2571" s="10"/>
    </row>
    <row r="2572" spans="5:7">
      <c r="E2572" s="9"/>
      <c r="F2572" s="9"/>
      <c r="G2572" s="10"/>
    </row>
    <row r="2573" spans="5:7">
      <c r="E2573" s="9"/>
      <c r="F2573" s="9"/>
      <c r="G2573" s="10"/>
    </row>
    <row r="2574" spans="5:7">
      <c r="E2574" s="9"/>
      <c r="F2574" s="9"/>
      <c r="G2574" s="10"/>
    </row>
    <row r="2575" spans="5:7">
      <c r="E2575" s="9"/>
      <c r="F2575" s="9"/>
      <c r="G2575" s="10"/>
    </row>
    <row r="2576" spans="5:7">
      <c r="E2576" s="9"/>
      <c r="F2576" s="9"/>
      <c r="G2576" s="10"/>
    </row>
    <row r="2577" spans="5:7">
      <c r="E2577" s="9"/>
      <c r="F2577" s="9"/>
      <c r="G2577" s="10"/>
    </row>
    <row r="2578" spans="5:7">
      <c r="E2578" s="9"/>
      <c r="F2578" s="9"/>
      <c r="G2578" s="10"/>
    </row>
    <row r="2579" spans="5:7">
      <c r="E2579" s="9"/>
      <c r="F2579" s="9"/>
      <c r="G2579" s="10"/>
    </row>
    <row r="2580" spans="5:7">
      <c r="E2580" s="9"/>
      <c r="F2580" s="9"/>
      <c r="G2580" s="10"/>
    </row>
    <row r="2581" spans="5:7">
      <c r="E2581" s="9"/>
      <c r="F2581" s="9"/>
      <c r="G2581" s="10"/>
    </row>
    <row r="2582" spans="5:7">
      <c r="E2582" s="9"/>
      <c r="F2582" s="9"/>
      <c r="G2582" s="10"/>
    </row>
    <row r="2583" spans="5:7">
      <c r="E2583" s="9"/>
      <c r="F2583" s="9"/>
      <c r="G2583" s="10"/>
    </row>
    <row r="2584" spans="5:7">
      <c r="E2584" s="9"/>
      <c r="F2584" s="9"/>
      <c r="G2584" s="10"/>
    </row>
    <row r="2585" spans="5:7">
      <c r="E2585" s="9"/>
      <c r="F2585" s="9"/>
      <c r="G2585" s="10"/>
    </row>
    <row r="2586" spans="5:7">
      <c r="E2586" s="9"/>
      <c r="F2586" s="9"/>
      <c r="G2586" s="10"/>
    </row>
    <row r="2587" spans="5:7">
      <c r="E2587" s="9"/>
      <c r="F2587" s="9"/>
      <c r="G2587" s="10"/>
    </row>
    <row r="2588" spans="5:7">
      <c r="E2588" s="9"/>
      <c r="F2588" s="9"/>
      <c r="G2588" s="10"/>
    </row>
    <row r="2589" spans="5:7">
      <c r="E2589" s="9"/>
      <c r="F2589" s="9"/>
      <c r="G2589" s="10"/>
    </row>
    <row r="2590" spans="5:7">
      <c r="E2590" s="9"/>
      <c r="F2590" s="9"/>
      <c r="G2590" s="10"/>
    </row>
    <row r="2591" spans="5:7">
      <c r="E2591" s="9"/>
      <c r="F2591" s="9"/>
      <c r="G2591" s="10"/>
    </row>
    <row r="2592" spans="5:7">
      <c r="E2592" s="9"/>
      <c r="F2592" s="9"/>
      <c r="G2592" s="10"/>
    </row>
    <row r="2593" spans="5:7">
      <c r="E2593" s="9"/>
      <c r="F2593" s="9"/>
      <c r="G2593" s="10"/>
    </row>
    <row r="2594" spans="5:7">
      <c r="E2594" s="9"/>
      <c r="F2594" s="9"/>
      <c r="G2594" s="10"/>
    </row>
    <row r="2595" spans="5:7">
      <c r="E2595" s="9"/>
      <c r="F2595" s="9"/>
      <c r="G2595" s="10"/>
    </row>
    <row r="2596" spans="5:7">
      <c r="E2596" s="9"/>
      <c r="F2596" s="9"/>
      <c r="G2596" s="10"/>
    </row>
    <row r="2597" spans="5:7">
      <c r="E2597" s="9"/>
      <c r="F2597" s="9"/>
      <c r="G2597" s="10"/>
    </row>
    <row r="2598" spans="5:7">
      <c r="E2598" s="9"/>
      <c r="F2598" s="9"/>
      <c r="G2598" s="10"/>
    </row>
    <row r="2599" spans="5:7">
      <c r="E2599" s="9"/>
      <c r="F2599" s="9"/>
      <c r="G2599" s="10"/>
    </row>
    <row r="2600" spans="5:7">
      <c r="E2600" s="9"/>
      <c r="F2600" s="9"/>
      <c r="G2600" s="10"/>
    </row>
    <row r="2601" spans="5:7">
      <c r="E2601" s="9"/>
      <c r="F2601" s="9"/>
      <c r="G2601" s="10"/>
    </row>
    <row r="2602" spans="5:7">
      <c r="E2602" s="9"/>
      <c r="F2602" s="9"/>
      <c r="G2602" s="10"/>
    </row>
    <row r="2603" spans="5:7">
      <c r="E2603" s="9"/>
      <c r="F2603" s="9"/>
      <c r="G2603" s="10"/>
    </row>
    <row r="2604" spans="5:7">
      <c r="E2604" s="9"/>
      <c r="F2604" s="9"/>
      <c r="G2604" s="10"/>
    </row>
    <row r="2605" spans="5:7">
      <c r="E2605" s="9"/>
      <c r="F2605" s="9"/>
      <c r="G2605" s="10"/>
    </row>
    <row r="2606" spans="5:7">
      <c r="E2606" s="9"/>
      <c r="F2606" s="9"/>
      <c r="G2606" s="10"/>
    </row>
    <row r="2607" spans="5:7">
      <c r="E2607" s="9"/>
      <c r="F2607" s="9"/>
      <c r="G2607" s="10"/>
    </row>
    <row r="2608" spans="5:7">
      <c r="E2608" s="9"/>
      <c r="F2608" s="9"/>
      <c r="G2608" s="10"/>
    </row>
    <row r="2609" spans="5:7">
      <c r="E2609" s="9"/>
      <c r="F2609" s="9"/>
      <c r="G2609" s="10"/>
    </row>
    <row r="2610" spans="5:7">
      <c r="E2610" s="9"/>
      <c r="F2610" s="9"/>
      <c r="G2610" s="10"/>
    </row>
    <row r="2611" spans="5:7">
      <c r="E2611" s="9"/>
      <c r="F2611" s="9"/>
      <c r="G2611" s="10"/>
    </row>
    <row r="2612" spans="5:7">
      <c r="E2612" s="9"/>
      <c r="F2612" s="9"/>
      <c r="G2612" s="10"/>
    </row>
    <row r="2613" spans="5:7">
      <c r="E2613" s="9"/>
      <c r="F2613" s="9"/>
      <c r="G2613" s="10"/>
    </row>
    <row r="2614" spans="5:7">
      <c r="E2614" s="9"/>
      <c r="F2614" s="9"/>
      <c r="G2614" s="10"/>
    </row>
    <row r="2615" spans="5:7">
      <c r="E2615" s="9"/>
      <c r="F2615" s="9"/>
      <c r="G2615" s="10"/>
    </row>
    <row r="2616" spans="5:7">
      <c r="E2616" s="9"/>
      <c r="F2616" s="9"/>
      <c r="G2616" s="10"/>
    </row>
    <row r="2617" spans="5:7">
      <c r="E2617" s="9"/>
      <c r="F2617" s="9"/>
      <c r="G2617" s="10"/>
    </row>
    <row r="2618" spans="5:7">
      <c r="E2618" s="9"/>
      <c r="F2618" s="9"/>
      <c r="G2618" s="10"/>
    </row>
    <row r="2619" spans="5:7">
      <c r="E2619" s="9"/>
      <c r="F2619" s="9"/>
      <c r="G2619" s="10"/>
    </row>
    <row r="2620" spans="5:7">
      <c r="E2620" s="9"/>
      <c r="F2620" s="9"/>
      <c r="G2620" s="10"/>
    </row>
    <row r="2621" spans="5:7">
      <c r="E2621" s="9"/>
      <c r="F2621" s="9"/>
      <c r="G2621" s="10"/>
    </row>
    <row r="2622" spans="5:7">
      <c r="E2622" s="9"/>
      <c r="F2622" s="9"/>
      <c r="G2622" s="10"/>
    </row>
    <row r="2623" spans="5:7">
      <c r="E2623" s="9"/>
      <c r="F2623" s="9"/>
      <c r="G2623" s="10"/>
    </row>
    <row r="2624" spans="5:7">
      <c r="E2624" s="9"/>
      <c r="F2624" s="9"/>
      <c r="G2624" s="10"/>
    </row>
    <row r="2625" spans="5:7">
      <c r="E2625" s="9"/>
      <c r="F2625" s="9"/>
      <c r="G2625" s="10"/>
    </row>
    <row r="2626" spans="5:7">
      <c r="E2626" s="9"/>
      <c r="F2626" s="9"/>
      <c r="G2626" s="10"/>
    </row>
    <row r="2627" spans="5:7">
      <c r="E2627" s="9"/>
      <c r="F2627" s="9"/>
      <c r="G2627" s="10"/>
    </row>
    <row r="2628" spans="5:7">
      <c r="E2628" s="9"/>
      <c r="F2628" s="9"/>
      <c r="G2628" s="10"/>
    </row>
    <row r="2629" spans="5:7">
      <c r="E2629" s="9"/>
      <c r="F2629" s="9"/>
      <c r="G2629" s="10"/>
    </row>
    <row r="2630" spans="5:7">
      <c r="E2630" s="9"/>
      <c r="F2630" s="9"/>
      <c r="G2630" s="10"/>
    </row>
    <row r="2631" spans="5:7">
      <c r="E2631" s="9"/>
      <c r="F2631" s="9"/>
      <c r="G2631" s="10"/>
    </row>
    <row r="2632" spans="5:7">
      <c r="E2632" s="9"/>
      <c r="F2632" s="9"/>
      <c r="G2632" s="10"/>
    </row>
    <row r="2633" spans="5:7">
      <c r="E2633" s="9"/>
      <c r="F2633" s="9"/>
      <c r="G2633" s="10"/>
    </row>
    <row r="2634" spans="5:7">
      <c r="E2634" s="9"/>
      <c r="F2634" s="9"/>
      <c r="G2634" s="10"/>
    </row>
    <row r="2635" spans="5:7">
      <c r="E2635" s="9"/>
      <c r="F2635" s="9"/>
      <c r="G2635" s="10"/>
    </row>
    <row r="2636" spans="5:7">
      <c r="E2636" s="9"/>
      <c r="F2636" s="9"/>
      <c r="G2636" s="10"/>
    </row>
    <row r="2637" spans="5:7">
      <c r="E2637" s="9"/>
      <c r="F2637" s="9"/>
      <c r="G2637" s="10"/>
    </row>
    <row r="2638" spans="5:7">
      <c r="E2638" s="9"/>
      <c r="F2638" s="9"/>
      <c r="G2638" s="10"/>
    </row>
    <row r="2639" spans="5:7">
      <c r="E2639" s="9"/>
      <c r="F2639" s="9"/>
      <c r="G2639" s="10"/>
    </row>
    <row r="2640" spans="5:7">
      <c r="E2640" s="9"/>
      <c r="F2640" s="9"/>
      <c r="G2640" s="10"/>
    </row>
    <row r="2641" spans="5:7">
      <c r="E2641" s="9"/>
      <c r="F2641" s="9"/>
      <c r="G2641" s="10"/>
    </row>
    <row r="2642" spans="5:7">
      <c r="E2642" s="9"/>
      <c r="F2642" s="9"/>
      <c r="G2642" s="10"/>
    </row>
    <row r="2643" spans="5:7">
      <c r="E2643" s="9"/>
      <c r="F2643" s="9"/>
      <c r="G2643" s="10"/>
    </row>
    <row r="2644" spans="5:7">
      <c r="E2644" s="9"/>
      <c r="F2644" s="9"/>
      <c r="G2644" s="10"/>
    </row>
    <row r="2645" spans="5:7">
      <c r="E2645" s="9"/>
      <c r="F2645" s="9"/>
      <c r="G2645" s="10"/>
    </row>
    <row r="2646" spans="5:7">
      <c r="E2646" s="9"/>
      <c r="F2646" s="9"/>
      <c r="G2646" s="10"/>
    </row>
    <row r="2647" spans="5:7">
      <c r="E2647" s="9"/>
      <c r="F2647" s="9"/>
      <c r="G2647" s="10"/>
    </row>
    <row r="2648" spans="5:7">
      <c r="E2648" s="9"/>
      <c r="F2648" s="9"/>
      <c r="G2648" s="10"/>
    </row>
    <row r="2649" spans="5:7">
      <c r="E2649" s="9"/>
      <c r="F2649" s="9"/>
      <c r="G2649" s="10"/>
    </row>
    <row r="2650" spans="5:7">
      <c r="E2650" s="9"/>
      <c r="F2650" s="9"/>
      <c r="G2650" s="10"/>
    </row>
    <row r="2651" spans="5:7">
      <c r="E2651" s="9"/>
      <c r="F2651" s="9"/>
      <c r="G2651" s="10"/>
    </row>
    <row r="2652" spans="5:7">
      <c r="E2652" s="9"/>
      <c r="F2652" s="9"/>
      <c r="G2652" s="10"/>
    </row>
    <row r="2653" spans="5:7">
      <c r="E2653" s="9"/>
      <c r="F2653" s="9"/>
      <c r="G2653" s="10"/>
    </row>
    <row r="2654" spans="5:7">
      <c r="E2654" s="9"/>
      <c r="F2654" s="9"/>
      <c r="G2654" s="10"/>
    </row>
    <row r="2655" spans="5:7">
      <c r="E2655" s="9"/>
      <c r="F2655" s="9"/>
      <c r="G2655" s="10"/>
    </row>
    <row r="2656" spans="5:7">
      <c r="E2656" s="9"/>
      <c r="F2656" s="9"/>
      <c r="G2656" s="10"/>
    </row>
    <row r="2657" spans="5:7">
      <c r="E2657" s="9"/>
      <c r="F2657" s="9"/>
      <c r="G2657" s="10"/>
    </row>
    <row r="2658" spans="5:7">
      <c r="E2658" s="9"/>
      <c r="F2658" s="9"/>
      <c r="G2658" s="10"/>
    </row>
    <row r="2659" spans="5:7">
      <c r="E2659" s="9"/>
      <c r="F2659" s="9"/>
      <c r="G2659" s="10"/>
    </row>
    <row r="2660" spans="5:7">
      <c r="E2660" s="9"/>
      <c r="F2660" s="9"/>
      <c r="G2660" s="10"/>
    </row>
    <row r="2661" spans="5:7">
      <c r="E2661" s="9"/>
      <c r="F2661" s="9"/>
      <c r="G2661" s="10"/>
    </row>
    <row r="2662" spans="5:7">
      <c r="E2662" s="9"/>
      <c r="F2662" s="9"/>
      <c r="G2662" s="10"/>
    </row>
    <row r="2663" spans="5:7">
      <c r="E2663" s="9"/>
      <c r="F2663" s="9"/>
      <c r="G2663" s="10"/>
    </row>
    <row r="2664" spans="5:7">
      <c r="E2664" s="9"/>
      <c r="F2664" s="9"/>
      <c r="G2664" s="10"/>
    </row>
    <row r="2665" spans="5:7">
      <c r="E2665" s="9"/>
      <c r="F2665" s="9"/>
      <c r="G2665" s="10"/>
    </row>
    <row r="2666" spans="5:7">
      <c r="E2666" s="9"/>
      <c r="F2666" s="9"/>
      <c r="G2666" s="10"/>
    </row>
    <row r="2667" spans="5:7">
      <c r="E2667" s="9"/>
      <c r="F2667" s="9"/>
      <c r="G2667" s="10"/>
    </row>
    <row r="2668" spans="5:7">
      <c r="E2668" s="9"/>
      <c r="F2668" s="9"/>
      <c r="G2668" s="10"/>
    </row>
    <row r="2669" spans="5:7">
      <c r="E2669" s="9"/>
      <c r="F2669" s="9"/>
      <c r="G2669" s="10"/>
    </row>
    <row r="2670" spans="5:7">
      <c r="E2670" s="9"/>
      <c r="F2670" s="9"/>
      <c r="G2670" s="10"/>
    </row>
    <row r="2671" spans="5:7">
      <c r="E2671" s="9"/>
      <c r="F2671" s="9"/>
      <c r="G2671" s="10"/>
    </row>
    <row r="2672" spans="5:7">
      <c r="E2672" s="9"/>
      <c r="F2672" s="9"/>
      <c r="G2672" s="10"/>
    </row>
    <row r="2673" spans="5:7">
      <c r="E2673" s="9"/>
      <c r="F2673" s="9"/>
      <c r="G2673" s="10"/>
    </row>
    <row r="2674" spans="5:7">
      <c r="E2674" s="9"/>
      <c r="F2674" s="9"/>
      <c r="G2674" s="10"/>
    </row>
    <row r="2675" spans="5:7">
      <c r="E2675" s="9"/>
      <c r="F2675" s="9"/>
      <c r="G2675" s="10"/>
    </row>
    <row r="2676" spans="5:7">
      <c r="E2676" s="9"/>
      <c r="F2676" s="9"/>
      <c r="G2676" s="10"/>
    </row>
    <row r="2677" spans="5:7">
      <c r="E2677" s="9"/>
      <c r="F2677" s="9"/>
      <c r="G2677" s="10"/>
    </row>
    <row r="2678" spans="5:7">
      <c r="E2678" s="9"/>
      <c r="F2678" s="9"/>
      <c r="G2678" s="10"/>
    </row>
    <row r="2679" spans="5:7">
      <c r="E2679" s="9"/>
      <c r="F2679" s="9"/>
      <c r="G2679" s="10"/>
    </row>
    <row r="2680" spans="5:7">
      <c r="E2680" s="9"/>
      <c r="F2680" s="9"/>
      <c r="G2680" s="10"/>
    </row>
    <row r="2681" spans="5:7">
      <c r="E2681" s="9"/>
      <c r="F2681" s="9"/>
      <c r="G2681" s="10"/>
    </row>
    <row r="2682" spans="5:7">
      <c r="E2682" s="9"/>
      <c r="F2682" s="9"/>
      <c r="G2682" s="10"/>
    </row>
    <row r="2683" spans="5:7">
      <c r="E2683" s="9"/>
      <c r="F2683" s="9"/>
      <c r="G2683" s="10"/>
    </row>
    <row r="2684" spans="5:7">
      <c r="E2684" s="9"/>
      <c r="F2684" s="9"/>
      <c r="G2684" s="10"/>
    </row>
    <row r="2685" spans="5:7">
      <c r="E2685" s="9"/>
      <c r="F2685" s="9"/>
      <c r="G2685" s="10"/>
    </row>
    <row r="2686" spans="5:7">
      <c r="E2686" s="9"/>
      <c r="F2686" s="9"/>
      <c r="G2686" s="10"/>
    </row>
    <row r="2687" spans="5:7">
      <c r="E2687" s="9"/>
      <c r="F2687" s="9"/>
      <c r="G2687" s="10"/>
    </row>
    <row r="2688" spans="5:7">
      <c r="E2688" s="9"/>
      <c r="F2688" s="9"/>
      <c r="G2688" s="10"/>
    </row>
    <row r="2689" spans="5:7">
      <c r="E2689" s="9"/>
      <c r="F2689" s="9"/>
      <c r="G2689" s="10"/>
    </row>
    <row r="2690" spans="5:7">
      <c r="E2690" s="9"/>
      <c r="F2690" s="9"/>
      <c r="G2690" s="10"/>
    </row>
    <row r="2691" spans="5:7">
      <c r="E2691" s="9"/>
      <c r="F2691" s="9"/>
      <c r="G2691" s="10"/>
    </row>
    <row r="2692" spans="5:7">
      <c r="E2692" s="9"/>
      <c r="F2692" s="9"/>
      <c r="G2692" s="10"/>
    </row>
    <row r="2693" spans="5:7">
      <c r="E2693" s="9"/>
      <c r="F2693" s="9"/>
      <c r="G2693" s="10"/>
    </row>
    <row r="2694" spans="5:7">
      <c r="E2694" s="9"/>
      <c r="F2694" s="9"/>
      <c r="G2694" s="10"/>
    </row>
    <row r="2695" spans="5:7">
      <c r="E2695" s="9"/>
      <c r="F2695" s="9"/>
      <c r="G2695" s="10"/>
    </row>
    <row r="2696" spans="5:7">
      <c r="E2696" s="9"/>
      <c r="F2696" s="9"/>
      <c r="G2696" s="10"/>
    </row>
    <row r="2697" spans="5:7">
      <c r="E2697" s="9"/>
      <c r="F2697" s="9"/>
      <c r="G2697" s="10"/>
    </row>
    <row r="2698" spans="5:7">
      <c r="E2698" s="9"/>
      <c r="F2698" s="9"/>
      <c r="G2698" s="10"/>
    </row>
    <row r="2699" spans="5:7">
      <c r="E2699" s="9"/>
      <c r="F2699" s="9"/>
      <c r="G2699" s="10"/>
    </row>
    <row r="2700" spans="5:7">
      <c r="E2700" s="9"/>
      <c r="F2700" s="9"/>
      <c r="G2700" s="10"/>
    </row>
    <row r="2701" spans="5:7">
      <c r="E2701" s="9"/>
      <c r="F2701" s="9"/>
      <c r="G2701" s="10"/>
    </row>
    <row r="2702" spans="5:7">
      <c r="E2702" s="9"/>
      <c r="F2702" s="9"/>
      <c r="G2702" s="10"/>
    </row>
    <row r="2703" spans="5:7">
      <c r="E2703" s="9"/>
      <c r="F2703" s="9"/>
      <c r="G2703" s="10"/>
    </row>
    <row r="2704" spans="5:7">
      <c r="E2704" s="9"/>
      <c r="F2704" s="9"/>
      <c r="G2704" s="10"/>
    </row>
    <row r="2705" spans="5:7">
      <c r="E2705" s="9"/>
      <c r="F2705" s="9"/>
      <c r="G2705" s="10"/>
    </row>
    <row r="2706" spans="5:7">
      <c r="E2706" s="9"/>
      <c r="F2706" s="9"/>
      <c r="G2706" s="10"/>
    </row>
    <row r="2707" spans="5:7">
      <c r="E2707" s="9"/>
      <c r="F2707" s="9"/>
      <c r="G2707" s="10"/>
    </row>
    <row r="2708" spans="5:7">
      <c r="E2708" s="9"/>
      <c r="F2708" s="9"/>
      <c r="G2708" s="10"/>
    </row>
    <row r="2709" spans="5:7">
      <c r="E2709" s="9"/>
      <c r="F2709" s="9"/>
      <c r="G2709" s="10"/>
    </row>
    <row r="2710" spans="5:7">
      <c r="E2710" s="9"/>
      <c r="F2710" s="9"/>
      <c r="G2710" s="10"/>
    </row>
    <row r="2711" spans="5:7">
      <c r="E2711" s="9"/>
      <c r="F2711" s="9"/>
      <c r="G2711" s="10"/>
    </row>
    <row r="2712" spans="5:7">
      <c r="E2712" s="9"/>
      <c r="F2712" s="9"/>
      <c r="G2712" s="10"/>
    </row>
    <row r="2713" spans="5:7">
      <c r="E2713" s="9"/>
      <c r="F2713" s="9"/>
      <c r="G2713" s="10"/>
    </row>
    <row r="2714" spans="5:7">
      <c r="E2714" s="9"/>
      <c r="F2714" s="9"/>
      <c r="G2714" s="10"/>
    </row>
    <row r="2715" spans="5:7">
      <c r="E2715" s="9"/>
      <c r="F2715" s="9"/>
      <c r="G2715" s="10"/>
    </row>
    <row r="2716" spans="5:7">
      <c r="E2716" s="9"/>
      <c r="F2716" s="9"/>
      <c r="G2716" s="10"/>
    </row>
    <row r="2717" spans="5:7">
      <c r="E2717" s="9"/>
      <c r="F2717" s="9"/>
      <c r="G2717" s="10"/>
    </row>
    <row r="2718" spans="5:7">
      <c r="E2718" s="9"/>
      <c r="F2718" s="9"/>
      <c r="G2718" s="10"/>
    </row>
    <row r="2719" spans="5:7">
      <c r="E2719" s="9"/>
      <c r="F2719" s="9"/>
      <c r="G2719" s="10"/>
    </row>
    <row r="2720" spans="5:7">
      <c r="E2720" s="9"/>
      <c r="F2720" s="9"/>
      <c r="G2720" s="10"/>
    </row>
    <row r="2721" spans="5:7">
      <c r="E2721" s="9"/>
      <c r="F2721" s="9"/>
      <c r="G2721" s="10"/>
    </row>
    <row r="2722" spans="5:7">
      <c r="E2722" s="9"/>
      <c r="F2722" s="9"/>
      <c r="G2722" s="10"/>
    </row>
    <row r="2723" spans="5:7">
      <c r="E2723" s="9"/>
      <c r="F2723" s="9"/>
      <c r="G2723" s="10"/>
    </row>
    <row r="2724" spans="5:7">
      <c r="E2724" s="9"/>
      <c r="F2724" s="9"/>
      <c r="G2724" s="10"/>
    </row>
    <row r="2725" spans="5:7">
      <c r="E2725" s="9"/>
      <c r="F2725" s="9"/>
      <c r="G2725" s="10"/>
    </row>
    <row r="2726" spans="5:7">
      <c r="E2726" s="9"/>
      <c r="F2726" s="9"/>
      <c r="G2726" s="10"/>
    </row>
    <row r="2727" spans="5:7">
      <c r="E2727" s="9"/>
      <c r="F2727" s="9"/>
      <c r="G2727" s="10"/>
    </row>
    <row r="2728" spans="5:7">
      <c r="E2728" s="9"/>
      <c r="F2728" s="9"/>
      <c r="G2728" s="10"/>
    </row>
    <row r="2729" spans="5:7">
      <c r="E2729" s="9"/>
      <c r="F2729" s="9"/>
      <c r="G2729" s="10"/>
    </row>
    <row r="2730" spans="5:7">
      <c r="E2730" s="9"/>
      <c r="F2730" s="9"/>
      <c r="G2730" s="10"/>
    </row>
    <row r="2731" spans="5:7">
      <c r="E2731" s="9"/>
      <c r="F2731" s="9"/>
      <c r="G2731" s="10"/>
    </row>
    <row r="2732" spans="5:7">
      <c r="E2732" s="9"/>
      <c r="F2732" s="9"/>
      <c r="G2732" s="10"/>
    </row>
    <row r="2733" spans="5:7">
      <c r="E2733" s="9"/>
      <c r="F2733" s="9"/>
      <c r="G2733" s="10"/>
    </row>
    <row r="2734" spans="5:7">
      <c r="E2734" s="9"/>
      <c r="F2734" s="9"/>
      <c r="G2734" s="10"/>
    </row>
    <row r="2735" spans="5:7">
      <c r="E2735" s="9"/>
      <c r="F2735" s="9"/>
      <c r="G2735" s="10"/>
    </row>
    <row r="2736" spans="5:7">
      <c r="E2736" s="9"/>
      <c r="F2736" s="9"/>
      <c r="G2736" s="10"/>
    </row>
    <row r="2737" spans="5:7">
      <c r="E2737" s="9"/>
      <c r="F2737" s="9"/>
      <c r="G2737" s="10"/>
    </row>
    <row r="2738" spans="5:7">
      <c r="E2738" s="9"/>
      <c r="F2738" s="9"/>
      <c r="G2738" s="10"/>
    </row>
    <row r="2739" spans="5:7">
      <c r="E2739" s="9"/>
      <c r="F2739" s="9"/>
      <c r="G2739" s="10"/>
    </row>
    <row r="2740" spans="5:7">
      <c r="E2740" s="9"/>
      <c r="F2740" s="9"/>
      <c r="G2740" s="10"/>
    </row>
    <row r="2741" spans="5:7">
      <c r="E2741" s="9"/>
      <c r="F2741" s="9"/>
      <c r="G2741" s="10"/>
    </row>
    <row r="2742" spans="5:7">
      <c r="E2742" s="9"/>
      <c r="F2742" s="9"/>
      <c r="G2742" s="10"/>
    </row>
    <row r="2743" spans="5:7">
      <c r="E2743" s="9"/>
      <c r="F2743" s="9"/>
      <c r="G2743" s="10"/>
    </row>
    <row r="2744" spans="5:7">
      <c r="E2744" s="9"/>
      <c r="F2744" s="9"/>
      <c r="G2744" s="10"/>
    </row>
    <row r="2745" spans="5:7">
      <c r="E2745" s="9"/>
      <c r="F2745" s="9"/>
      <c r="G2745" s="10"/>
    </row>
    <row r="2746" spans="5:7">
      <c r="E2746" s="9"/>
      <c r="F2746" s="9"/>
      <c r="G2746" s="10"/>
    </row>
    <row r="2747" spans="5:7">
      <c r="E2747" s="9"/>
      <c r="F2747" s="9"/>
      <c r="G2747" s="10"/>
    </row>
    <row r="2748" spans="5:7">
      <c r="E2748" s="9"/>
      <c r="F2748" s="9"/>
      <c r="G2748" s="10"/>
    </row>
    <row r="2749" spans="5:7">
      <c r="E2749" s="9"/>
      <c r="F2749" s="9"/>
      <c r="G2749" s="10"/>
    </row>
    <row r="2750" spans="5:7">
      <c r="E2750" s="9"/>
      <c r="F2750" s="9"/>
      <c r="G2750" s="10"/>
    </row>
    <row r="2751" spans="5:7">
      <c r="E2751" s="9"/>
      <c r="F2751" s="9"/>
      <c r="G2751" s="10"/>
    </row>
    <row r="2752" spans="5:7">
      <c r="E2752" s="9"/>
      <c r="F2752" s="9"/>
      <c r="G2752" s="10"/>
    </row>
    <row r="2753" spans="5:7">
      <c r="E2753" s="9"/>
      <c r="F2753" s="9"/>
      <c r="G2753" s="10"/>
    </row>
    <row r="2754" spans="5:7">
      <c r="E2754" s="9"/>
      <c r="F2754" s="9"/>
      <c r="G2754" s="10"/>
    </row>
    <row r="2755" spans="5:7">
      <c r="E2755" s="9"/>
      <c r="F2755" s="9"/>
      <c r="G2755" s="10"/>
    </row>
    <row r="2756" spans="5:7">
      <c r="E2756" s="9"/>
      <c r="F2756" s="9"/>
      <c r="G2756" s="10"/>
    </row>
    <row r="2757" spans="5:7">
      <c r="E2757" s="9"/>
      <c r="F2757" s="9"/>
      <c r="G2757" s="10"/>
    </row>
    <row r="2758" spans="5:7">
      <c r="E2758" s="9"/>
      <c r="F2758" s="9"/>
      <c r="G2758" s="10"/>
    </row>
    <row r="2759" spans="5:7">
      <c r="E2759" s="9"/>
      <c r="F2759" s="9"/>
      <c r="G2759" s="10"/>
    </row>
    <row r="2760" spans="5:7">
      <c r="E2760" s="9"/>
      <c r="F2760" s="9"/>
      <c r="G2760" s="10"/>
    </row>
    <row r="2761" spans="5:7">
      <c r="E2761" s="9"/>
      <c r="F2761" s="9"/>
      <c r="G2761" s="10"/>
    </row>
    <row r="2762" spans="5:7">
      <c r="E2762" s="9"/>
      <c r="F2762" s="9"/>
      <c r="G2762" s="10"/>
    </row>
    <row r="2763" spans="5:7">
      <c r="E2763" s="9"/>
      <c r="F2763" s="9"/>
      <c r="G2763" s="10"/>
    </row>
    <row r="2764" spans="5:7">
      <c r="E2764" s="9"/>
      <c r="F2764" s="9"/>
      <c r="G2764" s="10"/>
    </row>
    <row r="2765" spans="5:7">
      <c r="E2765" s="9"/>
      <c r="F2765" s="9"/>
      <c r="G2765" s="10"/>
    </row>
    <row r="2766" spans="5:7">
      <c r="E2766" s="9"/>
      <c r="F2766" s="9"/>
      <c r="G2766" s="10"/>
    </row>
    <row r="2767" spans="5:7">
      <c r="E2767" s="9"/>
      <c r="F2767" s="9"/>
      <c r="G2767" s="10"/>
    </row>
    <row r="2768" spans="5:7">
      <c r="E2768" s="9"/>
      <c r="F2768" s="9"/>
      <c r="G2768" s="10"/>
    </row>
    <row r="2769" spans="5:7">
      <c r="E2769" s="9"/>
      <c r="F2769" s="9"/>
      <c r="G2769" s="10"/>
    </row>
    <row r="2770" spans="5:7">
      <c r="E2770" s="9"/>
      <c r="F2770" s="9"/>
      <c r="G2770" s="10"/>
    </row>
    <row r="2771" spans="5:7">
      <c r="E2771" s="9"/>
      <c r="F2771" s="9"/>
      <c r="G2771" s="10"/>
    </row>
    <row r="2772" spans="5:7">
      <c r="E2772" s="9"/>
      <c r="F2772" s="9"/>
      <c r="G2772" s="10"/>
    </row>
    <row r="2773" spans="5:7">
      <c r="E2773" s="9"/>
      <c r="F2773" s="9"/>
      <c r="G2773" s="10"/>
    </row>
    <row r="2774" spans="5:7">
      <c r="E2774" s="9"/>
      <c r="F2774" s="9"/>
      <c r="G2774" s="10"/>
    </row>
    <row r="2775" spans="5:7">
      <c r="E2775" s="9"/>
      <c r="F2775" s="9"/>
      <c r="G2775" s="10"/>
    </row>
    <row r="2776" spans="5:7">
      <c r="E2776" s="9"/>
      <c r="F2776" s="9"/>
      <c r="G2776" s="10"/>
    </row>
    <row r="2777" spans="5:7">
      <c r="E2777" s="9"/>
      <c r="F2777" s="9"/>
      <c r="G2777" s="10"/>
    </row>
    <row r="2778" spans="5:7">
      <c r="E2778" s="9"/>
      <c r="F2778" s="9"/>
      <c r="G2778" s="10"/>
    </row>
    <row r="2779" spans="5:7">
      <c r="E2779" s="9"/>
      <c r="F2779" s="9"/>
      <c r="G2779" s="10"/>
    </row>
    <row r="2780" spans="5:7">
      <c r="E2780" s="9"/>
      <c r="F2780" s="9"/>
      <c r="G2780" s="10"/>
    </row>
    <row r="2781" spans="5:7">
      <c r="E2781" s="9"/>
      <c r="F2781" s="9"/>
      <c r="G2781" s="10"/>
    </row>
    <row r="2782" spans="5:7">
      <c r="E2782" s="9"/>
      <c r="F2782" s="9"/>
      <c r="G2782" s="10"/>
    </row>
    <row r="2783" spans="5:7">
      <c r="E2783" s="9"/>
      <c r="F2783" s="9"/>
      <c r="G2783" s="10"/>
    </row>
    <row r="2784" spans="5:7">
      <c r="E2784" s="9"/>
      <c r="F2784" s="9"/>
      <c r="G2784" s="10"/>
    </row>
    <row r="2785" spans="5:7">
      <c r="E2785" s="9"/>
      <c r="F2785" s="9"/>
      <c r="G2785" s="10"/>
    </row>
    <row r="2786" spans="5:7">
      <c r="E2786" s="9"/>
      <c r="F2786" s="9"/>
      <c r="G2786" s="10"/>
    </row>
    <row r="2787" spans="5:7">
      <c r="E2787" s="9"/>
      <c r="F2787" s="9"/>
      <c r="G2787" s="10"/>
    </row>
    <row r="2788" spans="5:7">
      <c r="E2788" s="9"/>
      <c r="F2788" s="9"/>
      <c r="G2788" s="10"/>
    </row>
    <row r="2789" spans="5:7">
      <c r="E2789" s="9"/>
      <c r="F2789" s="9"/>
      <c r="G2789" s="10"/>
    </row>
    <row r="2790" spans="5:7">
      <c r="E2790" s="9"/>
      <c r="F2790" s="9"/>
      <c r="G2790" s="10"/>
    </row>
    <row r="2791" spans="5:7">
      <c r="E2791" s="9"/>
      <c r="F2791" s="9"/>
      <c r="G2791" s="10"/>
    </row>
    <row r="2792" spans="5:7">
      <c r="E2792" s="9"/>
      <c r="F2792" s="9"/>
      <c r="G2792" s="10"/>
    </row>
    <row r="2793" spans="5:7">
      <c r="E2793" s="9"/>
      <c r="F2793" s="9"/>
      <c r="G2793" s="10"/>
    </row>
    <row r="2794" spans="5:7">
      <c r="E2794" s="9"/>
      <c r="F2794" s="9"/>
      <c r="G2794" s="10"/>
    </row>
    <row r="2795" spans="5:7">
      <c r="E2795" s="9"/>
      <c r="F2795" s="9"/>
      <c r="G2795" s="10"/>
    </row>
    <row r="2796" spans="5:7">
      <c r="E2796" s="9"/>
      <c r="F2796" s="9"/>
      <c r="G2796" s="10"/>
    </row>
    <row r="2797" spans="5:7">
      <c r="E2797" s="9"/>
      <c r="F2797" s="9"/>
      <c r="G2797" s="10"/>
    </row>
    <row r="2798" spans="5:7">
      <c r="E2798" s="9"/>
      <c r="F2798" s="9"/>
      <c r="G2798" s="10"/>
    </row>
    <row r="2799" spans="5:7">
      <c r="E2799" s="9"/>
      <c r="F2799" s="9"/>
      <c r="G2799" s="10"/>
    </row>
    <row r="2800" spans="5:7">
      <c r="E2800" s="9"/>
      <c r="F2800" s="9"/>
      <c r="G2800" s="10"/>
    </row>
    <row r="2801" spans="5:7">
      <c r="E2801" s="9"/>
      <c r="F2801" s="9"/>
      <c r="G2801" s="10"/>
    </row>
    <row r="2802" spans="5:7">
      <c r="E2802" s="9"/>
      <c r="F2802" s="9"/>
      <c r="G2802" s="10"/>
    </row>
    <row r="2803" spans="5:7">
      <c r="E2803" s="9"/>
      <c r="F2803" s="9"/>
      <c r="G2803" s="10"/>
    </row>
    <row r="2804" spans="5:7">
      <c r="E2804" s="9"/>
      <c r="F2804" s="9"/>
      <c r="G2804" s="10"/>
    </row>
    <row r="2805" spans="5:7">
      <c r="E2805" s="9"/>
      <c r="F2805" s="9"/>
      <c r="G2805" s="10"/>
    </row>
    <row r="2806" spans="5:7">
      <c r="E2806" s="9"/>
      <c r="F2806" s="9"/>
      <c r="G2806" s="10"/>
    </row>
    <row r="2807" spans="5:7">
      <c r="E2807" s="9"/>
      <c r="F2807" s="9"/>
      <c r="G2807" s="10"/>
    </row>
    <row r="2808" spans="5:7">
      <c r="E2808" s="9"/>
      <c r="F2808" s="9"/>
      <c r="G2808" s="10"/>
    </row>
    <row r="2809" spans="5:7">
      <c r="E2809" s="9"/>
      <c r="F2809" s="9"/>
      <c r="G2809" s="10"/>
    </row>
    <row r="2810" spans="5:7">
      <c r="E2810" s="9"/>
      <c r="F2810" s="9"/>
      <c r="G2810" s="10"/>
    </row>
    <row r="2811" spans="5:7">
      <c r="E2811" s="9"/>
      <c r="F2811" s="9"/>
      <c r="G2811" s="10"/>
    </row>
    <row r="2812" spans="5:7">
      <c r="E2812" s="9"/>
      <c r="F2812" s="9"/>
      <c r="G2812" s="10"/>
    </row>
    <row r="2813" spans="5:7">
      <c r="E2813" s="9"/>
      <c r="F2813" s="9"/>
      <c r="G2813" s="10"/>
    </row>
    <row r="2814" spans="5:7">
      <c r="E2814" s="9"/>
      <c r="F2814" s="9"/>
      <c r="G2814" s="10"/>
    </row>
    <row r="2815" spans="5:7">
      <c r="E2815" s="9"/>
      <c r="F2815" s="9"/>
      <c r="G2815" s="10"/>
    </row>
    <row r="2816" spans="5:7">
      <c r="E2816" s="9"/>
      <c r="F2816" s="9"/>
      <c r="G2816" s="10"/>
    </row>
    <row r="2817" spans="5:7">
      <c r="E2817" s="9"/>
      <c r="F2817" s="9"/>
      <c r="G2817" s="10"/>
    </row>
    <row r="2818" spans="5:7">
      <c r="E2818" s="9"/>
      <c r="F2818" s="9"/>
      <c r="G2818" s="10"/>
    </row>
    <row r="2819" spans="5:7">
      <c r="E2819" s="9"/>
      <c r="F2819" s="9"/>
      <c r="G2819" s="10"/>
    </row>
    <row r="2820" spans="5:7">
      <c r="E2820" s="9"/>
      <c r="F2820" s="9"/>
      <c r="G2820" s="10"/>
    </row>
    <row r="2821" spans="5:7">
      <c r="E2821" s="9"/>
      <c r="F2821" s="9"/>
      <c r="G2821" s="10"/>
    </row>
    <row r="2822" spans="5:7">
      <c r="E2822" s="9"/>
      <c r="F2822" s="9"/>
      <c r="G2822" s="10"/>
    </row>
    <row r="2823" spans="5:7">
      <c r="E2823" s="9"/>
      <c r="F2823" s="9"/>
      <c r="G2823" s="10"/>
    </row>
    <row r="2824" spans="5:7">
      <c r="E2824" s="9"/>
      <c r="F2824" s="9"/>
      <c r="G2824" s="10"/>
    </row>
    <row r="2825" spans="5:7">
      <c r="E2825" s="9"/>
      <c r="F2825" s="9"/>
      <c r="G2825" s="10"/>
    </row>
    <row r="2826" spans="5:7">
      <c r="E2826" s="9"/>
      <c r="F2826" s="9"/>
      <c r="G2826" s="10"/>
    </row>
    <row r="2827" spans="5:7">
      <c r="E2827" s="9"/>
      <c r="F2827" s="9"/>
      <c r="G2827" s="10"/>
    </row>
    <row r="2828" spans="5:7">
      <c r="E2828" s="9"/>
      <c r="F2828" s="9"/>
      <c r="G2828" s="10"/>
    </row>
    <row r="2829" spans="5:7">
      <c r="E2829" s="9"/>
      <c r="F2829" s="9"/>
      <c r="G2829" s="10"/>
    </row>
    <row r="2830" spans="5:7">
      <c r="E2830" s="9"/>
      <c r="F2830" s="9"/>
      <c r="G2830" s="10"/>
    </row>
    <row r="2831" spans="5:7">
      <c r="E2831" s="9"/>
      <c r="F2831" s="9"/>
      <c r="G2831" s="10"/>
    </row>
    <row r="2832" spans="5:7">
      <c r="E2832" s="9"/>
      <c r="F2832" s="9"/>
      <c r="G2832" s="10"/>
    </row>
    <row r="2833" spans="5:7">
      <c r="E2833" s="9"/>
      <c r="F2833" s="9"/>
      <c r="G2833" s="10"/>
    </row>
    <row r="2834" spans="5:7">
      <c r="E2834" s="9"/>
      <c r="F2834" s="9"/>
      <c r="G2834" s="10"/>
    </row>
    <row r="2835" spans="5:7">
      <c r="E2835" s="9"/>
      <c r="F2835" s="9"/>
      <c r="G2835" s="10"/>
    </row>
    <row r="2836" spans="5:7">
      <c r="E2836" s="9"/>
      <c r="F2836" s="9"/>
      <c r="G2836" s="10"/>
    </row>
    <row r="2837" spans="5:7">
      <c r="E2837" s="9"/>
      <c r="F2837" s="9"/>
      <c r="G2837" s="10"/>
    </row>
    <row r="2838" spans="5:7">
      <c r="E2838" s="9"/>
      <c r="F2838" s="9"/>
      <c r="G2838" s="10"/>
    </row>
    <row r="2839" spans="5:7">
      <c r="E2839" s="9"/>
      <c r="F2839" s="9"/>
      <c r="G2839" s="10"/>
    </row>
    <row r="2840" spans="5:7">
      <c r="E2840" s="9"/>
      <c r="F2840" s="9"/>
      <c r="G2840" s="10"/>
    </row>
    <row r="2841" spans="5:7">
      <c r="E2841" s="9"/>
      <c r="F2841" s="9"/>
      <c r="G2841" s="10"/>
    </row>
    <row r="2842" spans="5:7">
      <c r="E2842" s="9"/>
      <c r="F2842" s="9"/>
      <c r="G2842" s="10"/>
    </row>
    <row r="2843" spans="5:7">
      <c r="E2843" s="9"/>
      <c r="F2843" s="9"/>
      <c r="G2843" s="10"/>
    </row>
    <row r="2844" spans="5:7">
      <c r="E2844" s="9"/>
      <c r="F2844" s="9"/>
      <c r="G2844" s="10"/>
    </row>
    <row r="2845" spans="5:7">
      <c r="E2845" s="9"/>
      <c r="F2845" s="9"/>
      <c r="G2845" s="10"/>
    </row>
    <row r="2846" spans="5:7">
      <c r="E2846" s="9"/>
      <c r="F2846" s="9"/>
      <c r="G2846" s="10"/>
    </row>
    <row r="2847" spans="5:7">
      <c r="E2847" s="9"/>
      <c r="F2847" s="9"/>
      <c r="G2847" s="10"/>
    </row>
    <row r="2848" spans="5:7">
      <c r="E2848" s="9"/>
      <c r="F2848" s="9"/>
      <c r="G2848" s="10"/>
    </row>
    <row r="2849" spans="5:7">
      <c r="E2849" s="9"/>
      <c r="F2849" s="9"/>
      <c r="G2849" s="10"/>
    </row>
    <row r="2850" spans="5:7">
      <c r="E2850" s="9"/>
      <c r="F2850" s="9"/>
      <c r="G2850" s="10"/>
    </row>
    <row r="2851" spans="5:7">
      <c r="E2851" s="9"/>
      <c r="F2851" s="9"/>
      <c r="G2851" s="10"/>
    </row>
    <row r="2852" spans="5:7">
      <c r="E2852" s="9"/>
      <c r="F2852" s="9"/>
      <c r="G2852" s="10"/>
    </row>
    <row r="2853" spans="5:7">
      <c r="E2853" s="9"/>
      <c r="F2853" s="9"/>
      <c r="G2853" s="10"/>
    </row>
    <row r="2854" spans="5:7">
      <c r="E2854" s="9"/>
      <c r="F2854" s="9"/>
      <c r="G2854" s="10"/>
    </row>
    <row r="2855" spans="5:7">
      <c r="E2855" s="9"/>
      <c r="F2855" s="9"/>
      <c r="G2855" s="10"/>
    </row>
    <row r="2856" spans="5:7">
      <c r="E2856" s="9"/>
      <c r="F2856" s="9"/>
      <c r="G2856" s="10"/>
    </row>
    <row r="2857" spans="5:7">
      <c r="E2857" s="9"/>
      <c r="F2857" s="9"/>
      <c r="G2857" s="10"/>
    </row>
    <row r="2858" spans="5:7">
      <c r="E2858" s="9"/>
      <c r="F2858" s="9"/>
      <c r="G2858" s="10"/>
    </row>
    <row r="2859" spans="5:7">
      <c r="E2859" s="9"/>
      <c r="F2859" s="9"/>
      <c r="G2859" s="10"/>
    </row>
    <row r="2860" spans="5:7">
      <c r="E2860" s="9"/>
      <c r="F2860" s="9"/>
      <c r="G2860" s="10"/>
    </row>
    <row r="2861" spans="5:7">
      <c r="E2861" s="9"/>
      <c r="F2861" s="9"/>
      <c r="G2861" s="10"/>
    </row>
    <row r="2862" spans="5:7">
      <c r="E2862" s="9"/>
      <c r="F2862" s="9"/>
      <c r="G2862" s="10"/>
    </row>
    <row r="2863" spans="5:7">
      <c r="E2863" s="9"/>
      <c r="F2863" s="9"/>
      <c r="G2863" s="10"/>
    </row>
    <row r="2864" spans="5:7">
      <c r="E2864" s="9"/>
      <c r="F2864" s="9"/>
      <c r="G2864" s="10"/>
    </row>
    <row r="2865" spans="5:7">
      <c r="E2865" s="9"/>
      <c r="F2865" s="9"/>
      <c r="G2865" s="10"/>
    </row>
    <row r="2866" spans="5:7">
      <c r="E2866" s="9"/>
      <c r="F2866" s="9"/>
      <c r="G2866" s="10"/>
    </row>
    <row r="2867" spans="5:7">
      <c r="E2867" s="9"/>
      <c r="F2867" s="9"/>
      <c r="G2867" s="10"/>
    </row>
    <row r="2868" spans="5:7">
      <c r="E2868" s="9"/>
      <c r="F2868" s="9"/>
      <c r="G2868" s="10"/>
    </row>
    <row r="2869" spans="5:7">
      <c r="E2869" s="9"/>
      <c r="F2869" s="9"/>
      <c r="G2869" s="10"/>
    </row>
    <row r="2870" spans="5:7">
      <c r="E2870" s="9"/>
      <c r="F2870" s="9"/>
      <c r="G2870" s="10"/>
    </row>
    <row r="2871" spans="5:7">
      <c r="E2871" s="9"/>
      <c r="F2871" s="9"/>
      <c r="G2871" s="10"/>
    </row>
    <row r="2872" spans="5:7">
      <c r="E2872" s="9"/>
      <c r="F2872" s="9"/>
      <c r="G2872" s="10"/>
    </row>
    <row r="2873" spans="5:7">
      <c r="E2873" s="9"/>
      <c r="F2873" s="9"/>
      <c r="G2873" s="10"/>
    </row>
    <row r="2874" spans="5:7">
      <c r="E2874" s="9"/>
      <c r="F2874" s="9"/>
      <c r="G2874" s="10"/>
    </row>
    <row r="2875" spans="5:7">
      <c r="E2875" s="9"/>
      <c r="F2875" s="9"/>
      <c r="G2875" s="10"/>
    </row>
    <row r="2876" spans="5:7">
      <c r="E2876" s="9"/>
      <c r="F2876" s="9"/>
      <c r="G2876" s="10"/>
    </row>
    <row r="2877" spans="5:7">
      <c r="E2877" s="9"/>
      <c r="F2877" s="9"/>
      <c r="G2877" s="10"/>
    </row>
    <row r="2878" spans="5:7">
      <c r="E2878" s="9"/>
      <c r="F2878" s="9"/>
      <c r="G2878" s="10"/>
    </row>
    <row r="2879" spans="5:7">
      <c r="E2879" s="9"/>
      <c r="F2879" s="9"/>
      <c r="G2879" s="10"/>
    </row>
    <row r="2880" spans="5:7">
      <c r="E2880" s="9"/>
      <c r="F2880" s="9"/>
      <c r="G2880" s="10"/>
    </row>
    <row r="2881" spans="5:7">
      <c r="E2881" s="9"/>
      <c r="F2881" s="9"/>
      <c r="G2881" s="10"/>
    </row>
    <row r="2882" spans="5:7">
      <c r="E2882" s="9"/>
      <c r="F2882" s="9"/>
      <c r="G2882" s="10"/>
    </row>
    <row r="2883" spans="5:7">
      <c r="E2883" s="9"/>
      <c r="F2883" s="9"/>
      <c r="G2883" s="10"/>
    </row>
    <row r="2884" spans="5:7">
      <c r="E2884" s="9"/>
      <c r="F2884" s="9"/>
      <c r="G2884" s="10"/>
    </row>
    <row r="2885" spans="5:7">
      <c r="E2885" s="9"/>
      <c r="F2885" s="9"/>
      <c r="G2885" s="10"/>
    </row>
    <row r="2886" spans="5:7">
      <c r="E2886" s="9"/>
      <c r="F2886" s="9"/>
      <c r="G2886" s="10"/>
    </row>
    <row r="2887" spans="5:7">
      <c r="E2887" s="9"/>
      <c r="F2887" s="9"/>
      <c r="G2887" s="10"/>
    </row>
    <row r="2888" spans="5:7">
      <c r="E2888" s="9"/>
      <c r="F2888" s="9"/>
      <c r="G2888" s="10"/>
    </row>
    <row r="2889" spans="5:7">
      <c r="E2889" s="9"/>
      <c r="F2889" s="9"/>
      <c r="G2889" s="10"/>
    </row>
    <row r="2890" spans="5:7">
      <c r="E2890" s="9"/>
      <c r="F2890" s="9"/>
      <c r="G2890" s="10"/>
    </row>
    <row r="2891" spans="5:7">
      <c r="E2891" s="9"/>
      <c r="F2891" s="9"/>
      <c r="G2891" s="10"/>
    </row>
    <row r="2892" spans="5:7">
      <c r="E2892" s="9"/>
      <c r="F2892" s="9"/>
      <c r="G2892" s="10"/>
    </row>
    <row r="2893" spans="5:7">
      <c r="E2893" s="9"/>
      <c r="F2893" s="9"/>
      <c r="G2893" s="10"/>
    </row>
    <row r="2894" spans="5:7">
      <c r="E2894" s="9"/>
      <c r="F2894" s="9"/>
      <c r="G2894" s="10"/>
    </row>
    <row r="2895" spans="5:7">
      <c r="E2895" s="9"/>
      <c r="F2895" s="9"/>
      <c r="G2895" s="10"/>
    </row>
    <row r="2896" spans="5:7">
      <c r="E2896" s="9"/>
      <c r="F2896" s="9"/>
      <c r="G2896" s="10"/>
    </row>
    <row r="2897" spans="5:7">
      <c r="E2897" s="9"/>
      <c r="F2897" s="9"/>
      <c r="G2897" s="10"/>
    </row>
    <row r="2898" spans="5:7">
      <c r="E2898" s="9"/>
      <c r="F2898" s="9"/>
      <c r="G2898" s="10"/>
    </row>
    <row r="2899" spans="5:7">
      <c r="E2899" s="9"/>
      <c r="F2899" s="9"/>
      <c r="G2899" s="10"/>
    </row>
    <row r="2900" spans="5:7">
      <c r="E2900" s="9"/>
      <c r="F2900" s="9"/>
      <c r="G2900" s="10"/>
    </row>
    <row r="2901" spans="5:7">
      <c r="E2901" s="9"/>
      <c r="F2901" s="9"/>
      <c r="G2901" s="10"/>
    </row>
    <row r="2902" spans="5:7">
      <c r="E2902" s="9"/>
      <c r="F2902" s="9"/>
      <c r="G2902" s="10"/>
    </row>
    <row r="2903" spans="5:7">
      <c r="E2903" s="9"/>
      <c r="F2903" s="9"/>
      <c r="G2903" s="10"/>
    </row>
    <row r="2904" spans="5:7">
      <c r="E2904" s="9"/>
      <c r="F2904" s="9"/>
      <c r="G2904" s="10"/>
    </row>
    <row r="2905" spans="5:7">
      <c r="E2905" s="9"/>
      <c r="F2905" s="9"/>
      <c r="G2905" s="10"/>
    </row>
    <row r="2906" spans="5:7">
      <c r="E2906" s="9"/>
      <c r="F2906" s="9"/>
      <c r="G2906" s="10"/>
    </row>
    <row r="2907" spans="5:7">
      <c r="E2907" s="9"/>
      <c r="F2907" s="9"/>
      <c r="G2907" s="10"/>
    </row>
    <row r="2908" spans="5:7">
      <c r="E2908" s="9"/>
      <c r="F2908" s="9"/>
      <c r="G2908" s="10"/>
    </row>
    <row r="2909" spans="5:7">
      <c r="E2909" s="9"/>
      <c r="F2909" s="9"/>
      <c r="G2909" s="10"/>
    </row>
    <row r="2910" spans="5:7">
      <c r="E2910" s="9"/>
      <c r="F2910" s="9"/>
      <c r="G2910" s="10"/>
    </row>
    <row r="2911" spans="5:7">
      <c r="E2911" s="9"/>
      <c r="F2911" s="9"/>
      <c r="G2911" s="10"/>
    </row>
    <row r="2912" spans="5:7">
      <c r="E2912" s="9"/>
      <c r="F2912" s="9"/>
      <c r="G2912" s="10"/>
    </row>
    <row r="2913" spans="5:7">
      <c r="E2913" s="9"/>
      <c r="F2913" s="9"/>
      <c r="G2913" s="10"/>
    </row>
    <row r="2914" spans="5:7">
      <c r="E2914" s="9"/>
      <c r="F2914" s="9"/>
      <c r="G2914" s="10"/>
    </row>
    <row r="2915" spans="5:7">
      <c r="E2915" s="9"/>
      <c r="F2915" s="9"/>
      <c r="G2915" s="10"/>
    </row>
    <row r="2916" spans="5:7">
      <c r="E2916" s="9"/>
      <c r="F2916" s="9"/>
      <c r="G2916" s="10"/>
    </row>
    <row r="2917" spans="5:7">
      <c r="E2917" s="9"/>
      <c r="F2917" s="9"/>
      <c r="G2917" s="10"/>
    </row>
    <row r="2918" spans="5:7">
      <c r="E2918" s="9"/>
      <c r="F2918" s="9"/>
      <c r="G2918" s="10"/>
    </row>
    <row r="2919" spans="5:7">
      <c r="E2919" s="9"/>
      <c r="F2919" s="9"/>
      <c r="G2919" s="10"/>
    </row>
    <row r="2920" spans="5:7">
      <c r="E2920" s="9"/>
      <c r="F2920" s="9"/>
      <c r="G2920" s="10"/>
    </row>
    <row r="2921" spans="5:7">
      <c r="E2921" s="9"/>
      <c r="F2921" s="9"/>
      <c r="G2921" s="10"/>
    </row>
    <row r="2922" spans="5:7">
      <c r="E2922" s="9"/>
      <c r="F2922" s="9"/>
      <c r="G2922" s="10"/>
    </row>
    <row r="2923" spans="5:7">
      <c r="E2923" s="9"/>
      <c r="F2923" s="9"/>
      <c r="G2923" s="10"/>
    </row>
    <row r="2924" spans="5:7">
      <c r="E2924" s="9"/>
      <c r="F2924" s="9"/>
      <c r="G2924" s="10"/>
    </row>
    <row r="2925" spans="5:7">
      <c r="E2925" s="9"/>
      <c r="F2925" s="9"/>
      <c r="G2925" s="10"/>
    </row>
    <row r="2926" spans="5:7">
      <c r="E2926" s="9"/>
      <c r="F2926" s="9"/>
      <c r="G2926" s="10"/>
    </row>
    <row r="2927" spans="5:7">
      <c r="E2927" s="9"/>
      <c r="F2927" s="9"/>
      <c r="G2927" s="10"/>
    </row>
    <row r="2928" spans="5:7">
      <c r="E2928" s="9"/>
      <c r="F2928" s="9"/>
      <c r="G2928" s="10"/>
    </row>
    <row r="2929" spans="5:7">
      <c r="E2929" s="9"/>
      <c r="F2929" s="9"/>
      <c r="G2929" s="10"/>
    </row>
    <row r="2930" spans="5:7">
      <c r="E2930" s="9"/>
      <c r="F2930" s="9"/>
      <c r="G2930" s="10"/>
    </row>
    <row r="2931" spans="5:7">
      <c r="E2931" s="9"/>
      <c r="F2931" s="9"/>
      <c r="G2931" s="10"/>
    </row>
    <row r="2932" spans="5:7">
      <c r="E2932" s="9"/>
      <c r="F2932" s="9"/>
      <c r="G2932" s="10"/>
    </row>
    <row r="2933" spans="5:7">
      <c r="E2933" s="9"/>
      <c r="F2933" s="9"/>
      <c r="G2933" s="10"/>
    </row>
    <row r="2934" spans="5:7">
      <c r="E2934" s="9"/>
      <c r="F2934" s="9"/>
      <c r="G2934" s="10"/>
    </row>
    <row r="2935" spans="5:7">
      <c r="E2935" s="9"/>
      <c r="F2935" s="9"/>
      <c r="G2935" s="10"/>
    </row>
    <row r="2936" spans="5:7">
      <c r="E2936" s="9"/>
      <c r="F2936" s="9"/>
      <c r="G2936" s="10"/>
    </row>
    <row r="2937" spans="5:7">
      <c r="E2937" s="9"/>
      <c r="F2937" s="9"/>
      <c r="G2937" s="10"/>
    </row>
    <row r="2938" spans="5:7">
      <c r="E2938" s="9"/>
      <c r="F2938" s="9"/>
      <c r="G2938" s="10"/>
    </row>
    <row r="2939" spans="5:7">
      <c r="E2939" s="9"/>
      <c r="F2939" s="9"/>
      <c r="G2939" s="10"/>
    </row>
    <row r="2940" spans="5:7">
      <c r="E2940" s="9"/>
      <c r="F2940" s="9"/>
      <c r="G2940" s="10"/>
    </row>
    <row r="2941" spans="5:7">
      <c r="E2941" s="9"/>
      <c r="F2941" s="9"/>
      <c r="G2941" s="10"/>
    </row>
    <row r="2942" spans="5:7">
      <c r="E2942" s="9"/>
      <c r="F2942" s="9"/>
      <c r="G2942" s="10"/>
    </row>
    <row r="2943" spans="5:7">
      <c r="E2943" s="9"/>
      <c r="F2943" s="9"/>
      <c r="G2943" s="10"/>
    </row>
    <row r="2944" spans="5:7">
      <c r="E2944" s="9"/>
      <c r="F2944" s="9"/>
      <c r="G2944" s="10"/>
    </row>
    <row r="2945" spans="5:7">
      <c r="E2945" s="9"/>
      <c r="F2945" s="9"/>
      <c r="G2945" s="10"/>
    </row>
    <row r="2946" spans="5:7">
      <c r="E2946" s="9"/>
      <c r="F2946" s="9"/>
      <c r="G2946" s="10"/>
    </row>
    <row r="2947" spans="5:7">
      <c r="E2947" s="9"/>
      <c r="F2947" s="9"/>
      <c r="G2947" s="10"/>
    </row>
    <row r="2948" spans="5:7">
      <c r="E2948" s="9"/>
      <c r="F2948" s="9"/>
      <c r="G2948" s="10"/>
    </row>
    <row r="2949" spans="5:7">
      <c r="E2949" s="9"/>
      <c r="F2949" s="9"/>
      <c r="G2949" s="10"/>
    </row>
    <row r="2950" spans="5:7">
      <c r="E2950" s="9"/>
      <c r="F2950" s="9"/>
      <c r="G2950" s="10"/>
    </row>
    <row r="2951" spans="5:7">
      <c r="E2951" s="9"/>
      <c r="F2951" s="9"/>
      <c r="G2951" s="10"/>
    </row>
    <row r="2952" spans="5:7">
      <c r="E2952" s="9"/>
      <c r="F2952" s="9"/>
      <c r="G2952" s="10"/>
    </row>
    <row r="2953" spans="5:7">
      <c r="E2953" s="9"/>
      <c r="F2953" s="9"/>
      <c r="G2953" s="10"/>
    </row>
    <row r="2954" spans="5:7">
      <c r="E2954" s="9"/>
      <c r="F2954" s="9"/>
      <c r="G2954" s="10"/>
    </row>
    <row r="2955" spans="5:7">
      <c r="E2955" s="9"/>
      <c r="F2955" s="9"/>
      <c r="G2955" s="10"/>
    </row>
    <row r="2956" spans="5:7">
      <c r="E2956" s="9"/>
      <c r="F2956" s="9"/>
      <c r="G2956" s="10"/>
    </row>
    <row r="2957" spans="5:7">
      <c r="E2957" s="9"/>
      <c r="F2957" s="9"/>
      <c r="G2957" s="10"/>
    </row>
    <row r="2958" spans="5:7">
      <c r="E2958" s="9"/>
      <c r="F2958" s="9"/>
      <c r="G2958" s="10"/>
    </row>
    <row r="2959" spans="5:7">
      <c r="E2959" s="9"/>
      <c r="F2959" s="9"/>
      <c r="G2959" s="10"/>
    </row>
    <row r="2960" spans="5:7">
      <c r="E2960" s="9"/>
      <c r="F2960" s="9"/>
      <c r="G2960" s="10"/>
    </row>
    <row r="2961" spans="5:7">
      <c r="E2961" s="9"/>
      <c r="F2961" s="9"/>
      <c r="G2961" s="10"/>
    </row>
    <row r="2962" spans="5:7">
      <c r="E2962" s="9"/>
      <c r="F2962" s="9"/>
      <c r="G2962" s="10"/>
    </row>
    <row r="2963" spans="5:7">
      <c r="E2963" s="9"/>
      <c r="F2963" s="9"/>
      <c r="G2963" s="10"/>
    </row>
    <row r="2964" spans="5:7">
      <c r="E2964" s="9"/>
      <c r="F2964" s="9"/>
      <c r="G2964" s="10"/>
    </row>
    <row r="2965" spans="5:7">
      <c r="E2965" s="9"/>
      <c r="F2965" s="9"/>
      <c r="G2965" s="10"/>
    </row>
    <row r="2966" spans="5:7">
      <c r="E2966" s="9"/>
      <c r="F2966" s="9"/>
      <c r="G2966" s="10"/>
    </row>
    <row r="2967" spans="5:7">
      <c r="E2967" s="9"/>
      <c r="F2967" s="9"/>
      <c r="G2967" s="10"/>
    </row>
    <row r="2968" spans="5:7">
      <c r="E2968" s="9"/>
      <c r="F2968" s="9"/>
      <c r="G2968" s="10"/>
    </row>
    <row r="2969" spans="5:7">
      <c r="E2969" s="9"/>
      <c r="F2969" s="9"/>
      <c r="G2969" s="10"/>
    </row>
    <row r="2970" spans="5:7">
      <c r="E2970" s="9"/>
      <c r="F2970" s="9"/>
      <c r="G2970" s="10"/>
    </row>
    <row r="2971" spans="5:7">
      <c r="E2971" s="9"/>
      <c r="F2971" s="9"/>
      <c r="G2971" s="10"/>
    </row>
    <row r="2972" spans="5:7">
      <c r="E2972" s="9"/>
      <c r="F2972" s="9"/>
      <c r="G2972" s="10"/>
    </row>
    <row r="2973" spans="5:7">
      <c r="E2973" s="9"/>
      <c r="F2973" s="9"/>
      <c r="G2973" s="10"/>
    </row>
    <row r="2974" spans="5:7">
      <c r="E2974" s="9"/>
      <c r="F2974" s="9"/>
      <c r="G2974" s="10"/>
    </row>
    <row r="2975" spans="5:7">
      <c r="E2975" s="9"/>
      <c r="F2975" s="9"/>
      <c r="G2975" s="10"/>
    </row>
    <row r="2976" spans="5:7">
      <c r="E2976" s="9"/>
      <c r="F2976" s="9"/>
      <c r="G2976" s="10"/>
    </row>
    <row r="2977" spans="5:7">
      <c r="E2977" s="9"/>
      <c r="F2977" s="9"/>
      <c r="G2977" s="10"/>
    </row>
    <row r="2978" spans="5:7">
      <c r="E2978" s="9"/>
      <c r="F2978" s="9"/>
      <c r="G2978" s="10"/>
    </row>
    <row r="2979" spans="5:7">
      <c r="E2979" s="9"/>
      <c r="F2979" s="9"/>
      <c r="G2979" s="10"/>
    </row>
    <row r="2980" spans="5:7">
      <c r="E2980" s="9"/>
      <c r="F2980" s="9"/>
      <c r="G2980" s="10"/>
    </row>
    <row r="2981" spans="5:7">
      <c r="E2981" s="9"/>
      <c r="F2981" s="9"/>
      <c r="G2981" s="10"/>
    </row>
    <row r="2982" spans="5:7">
      <c r="E2982" s="9"/>
      <c r="F2982" s="9"/>
      <c r="G2982" s="10"/>
    </row>
    <row r="2983" spans="5:7">
      <c r="E2983" s="9"/>
      <c r="F2983" s="9"/>
      <c r="G2983" s="10"/>
    </row>
    <row r="2984" spans="5:7">
      <c r="E2984" s="9"/>
      <c r="F2984" s="9"/>
      <c r="G2984" s="10"/>
    </row>
    <row r="2985" spans="5:7">
      <c r="E2985" s="9"/>
      <c r="F2985" s="9"/>
      <c r="G2985" s="10"/>
    </row>
    <row r="2986" spans="5:7">
      <c r="E2986" s="9"/>
      <c r="F2986" s="9"/>
      <c r="G2986" s="10"/>
    </row>
    <row r="2987" spans="5:7">
      <c r="E2987" s="9"/>
      <c r="F2987" s="9"/>
      <c r="G2987" s="10"/>
    </row>
    <row r="2988" spans="5:7">
      <c r="E2988" s="9"/>
      <c r="F2988" s="9"/>
      <c r="G2988" s="10"/>
    </row>
    <row r="2989" spans="5:7">
      <c r="E2989" s="9"/>
      <c r="F2989" s="9"/>
      <c r="G2989" s="10"/>
    </row>
    <row r="2990" spans="5:7">
      <c r="E2990" s="9"/>
      <c r="F2990" s="9"/>
      <c r="G2990" s="10"/>
    </row>
    <row r="2991" spans="5:7">
      <c r="E2991" s="9"/>
      <c r="F2991" s="9"/>
      <c r="G2991" s="10"/>
    </row>
    <row r="2992" spans="5:7">
      <c r="E2992" s="9"/>
      <c r="F2992" s="9"/>
      <c r="G2992" s="10"/>
    </row>
    <row r="2993" spans="5:7">
      <c r="E2993" s="9"/>
      <c r="F2993" s="9"/>
      <c r="G2993" s="10"/>
    </row>
    <row r="2994" spans="5:7">
      <c r="E2994" s="9"/>
      <c r="F2994" s="9"/>
      <c r="G2994" s="10"/>
    </row>
    <row r="2995" spans="5:7">
      <c r="E2995" s="9"/>
      <c r="F2995" s="9"/>
      <c r="G2995" s="10"/>
    </row>
    <row r="2996" spans="5:7">
      <c r="E2996" s="9"/>
      <c r="F2996" s="9"/>
      <c r="G2996" s="10"/>
    </row>
    <row r="2997" spans="5:7">
      <c r="E2997" s="9"/>
      <c r="F2997" s="9"/>
      <c r="G2997" s="10"/>
    </row>
    <row r="2998" spans="5:7">
      <c r="E2998" s="9"/>
      <c r="F2998" s="9"/>
      <c r="G2998" s="10"/>
    </row>
    <row r="2999" spans="5:7">
      <c r="E2999" s="9"/>
      <c r="F2999" s="9"/>
      <c r="G2999" s="10"/>
    </row>
    <row r="3000" spans="5:7">
      <c r="E3000" s="9"/>
      <c r="F3000" s="9"/>
      <c r="G3000" s="10"/>
    </row>
    <row r="3001" spans="5:7">
      <c r="E3001" s="9"/>
      <c r="F3001" s="9"/>
      <c r="G3001" s="10"/>
    </row>
    <row r="3002" spans="5:7">
      <c r="E3002" s="9"/>
      <c r="F3002" s="9"/>
      <c r="G3002" s="10"/>
    </row>
    <row r="3003" spans="5:7">
      <c r="E3003" s="9"/>
      <c r="F3003" s="9"/>
      <c r="G3003" s="10"/>
    </row>
    <row r="3004" spans="5:7">
      <c r="E3004" s="9"/>
      <c r="F3004" s="9"/>
      <c r="G3004" s="10"/>
    </row>
    <row r="3005" spans="5:7">
      <c r="E3005" s="9"/>
      <c r="F3005" s="9"/>
      <c r="G3005" s="10"/>
    </row>
    <row r="3006" spans="5:7">
      <c r="E3006" s="9"/>
      <c r="F3006" s="9"/>
      <c r="G3006" s="10"/>
    </row>
    <row r="3007" spans="5:7">
      <c r="E3007" s="9"/>
      <c r="F3007" s="9"/>
      <c r="G3007" s="10"/>
    </row>
    <row r="3008" spans="5:7">
      <c r="E3008" s="9"/>
      <c r="F3008" s="9"/>
      <c r="G3008" s="10"/>
    </row>
    <row r="3009" spans="5:7">
      <c r="E3009" s="9"/>
      <c r="F3009" s="9"/>
      <c r="G3009" s="10"/>
    </row>
    <row r="3010" spans="5:7">
      <c r="E3010" s="9"/>
      <c r="F3010" s="9"/>
      <c r="G3010" s="10"/>
    </row>
    <row r="3011" spans="5:7">
      <c r="E3011" s="9"/>
      <c r="F3011" s="9"/>
      <c r="G3011" s="10"/>
    </row>
    <row r="3012" spans="5:7">
      <c r="E3012" s="9"/>
      <c r="F3012" s="9"/>
      <c r="G3012" s="10"/>
    </row>
    <row r="3013" spans="5:7">
      <c r="E3013" s="9"/>
      <c r="F3013" s="9"/>
      <c r="G3013" s="10"/>
    </row>
    <row r="3014" spans="5:7">
      <c r="E3014" s="9"/>
      <c r="F3014" s="9"/>
      <c r="G3014" s="10"/>
    </row>
    <row r="3015" spans="5:7">
      <c r="E3015" s="9"/>
      <c r="F3015" s="9"/>
      <c r="G3015" s="10"/>
    </row>
    <row r="3016" spans="5:7">
      <c r="E3016" s="9"/>
      <c r="F3016" s="9"/>
      <c r="G3016" s="10"/>
    </row>
    <row r="3017" spans="5:7">
      <c r="E3017" s="9"/>
      <c r="F3017" s="9"/>
      <c r="G3017" s="10"/>
    </row>
    <row r="3018" spans="5:7">
      <c r="E3018" s="9"/>
      <c r="F3018" s="9"/>
      <c r="G3018" s="10"/>
    </row>
    <row r="3019" spans="5:7">
      <c r="E3019" s="9"/>
      <c r="F3019" s="9"/>
      <c r="G3019" s="10"/>
    </row>
    <row r="3020" spans="5:7">
      <c r="E3020" s="9"/>
      <c r="F3020" s="9"/>
      <c r="G3020" s="10"/>
    </row>
    <row r="3021" spans="5:7">
      <c r="E3021" s="9"/>
      <c r="F3021" s="9"/>
      <c r="G3021" s="10"/>
    </row>
    <row r="3022" spans="5:7">
      <c r="E3022" s="9"/>
      <c r="F3022" s="9"/>
      <c r="G3022" s="10"/>
    </row>
    <row r="3023" spans="5:7">
      <c r="E3023" s="9"/>
      <c r="F3023" s="9"/>
      <c r="G3023" s="10"/>
    </row>
    <row r="3024" spans="5:7">
      <c r="E3024" s="9"/>
      <c r="F3024" s="9"/>
      <c r="G3024" s="10"/>
    </row>
    <row r="3025" spans="5:7">
      <c r="E3025" s="9"/>
      <c r="F3025" s="9"/>
      <c r="G3025" s="10"/>
    </row>
    <row r="3026" spans="5:7">
      <c r="E3026" s="9"/>
      <c r="F3026" s="9"/>
      <c r="G3026" s="10"/>
    </row>
    <row r="3027" spans="5:7">
      <c r="E3027" s="9"/>
      <c r="F3027" s="9"/>
      <c r="G3027" s="10"/>
    </row>
    <row r="3028" spans="5:7">
      <c r="E3028" s="9"/>
      <c r="F3028" s="9"/>
      <c r="G3028" s="10"/>
    </row>
    <row r="3029" spans="5:7">
      <c r="E3029" s="9"/>
      <c r="F3029" s="9"/>
      <c r="G3029" s="10"/>
    </row>
    <row r="3030" spans="5:7">
      <c r="E3030" s="9"/>
      <c r="F3030" s="9"/>
      <c r="G3030" s="10"/>
    </row>
    <row r="3031" spans="5:7">
      <c r="E3031" s="9"/>
      <c r="F3031" s="9"/>
      <c r="G3031" s="10"/>
    </row>
    <row r="3032" spans="5:7">
      <c r="E3032" s="9"/>
      <c r="F3032" s="9"/>
      <c r="G3032" s="10"/>
    </row>
    <row r="3033" spans="5:7">
      <c r="E3033" s="9"/>
      <c r="F3033" s="9"/>
      <c r="G3033" s="10"/>
    </row>
    <row r="3034" spans="5:7">
      <c r="E3034" s="9"/>
      <c r="F3034" s="9"/>
      <c r="G3034" s="10"/>
    </row>
    <row r="3035" spans="5:7">
      <c r="E3035" s="9"/>
      <c r="F3035" s="9"/>
      <c r="G3035" s="10"/>
    </row>
    <row r="3036" spans="5:7">
      <c r="E3036" s="9"/>
      <c r="F3036" s="9"/>
      <c r="G3036" s="10"/>
    </row>
    <row r="3037" spans="5:7">
      <c r="E3037" s="9"/>
      <c r="F3037" s="9"/>
      <c r="G3037" s="10"/>
    </row>
    <row r="3038" spans="5:7">
      <c r="E3038" s="9"/>
      <c r="F3038" s="9"/>
      <c r="G3038" s="10"/>
    </row>
    <row r="3039" spans="5:7">
      <c r="E3039" s="9"/>
      <c r="F3039" s="9"/>
      <c r="G3039" s="10"/>
    </row>
    <row r="3040" spans="5:7">
      <c r="E3040" s="9"/>
      <c r="F3040" s="9"/>
      <c r="G3040" s="10"/>
    </row>
    <row r="3041" spans="5:7">
      <c r="E3041" s="9"/>
      <c r="F3041" s="9"/>
      <c r="G3041" s="10"/>
    </row>
    <row r="3042" spans="5:7">
      <c r="E3042" s="9"/>
      <c r="F3042" s="9"/>
      <c r="G3042" s="10"/>
    </row>
    <row r="3043" spans="5:7">
      <c r="E3043" s="9"/>
      <c r="F3043" s="9"/>
      <c r="G3043" s="10"/>
    </row>
    <row r="3044" spans="5:7">
      <c r="E3044" s="9"/>
      <c r="F3044" s="9"/>
      <c r="G3044" s="10"/>
    </row>
    <row r="3045" spans="5:7">
      <c r="E3045" s="9"/>
      <c r="F3045" s="9"/>
      <c r="G3045" s="10"/>
    </row>
    <row r="3046" spans="5:7">
      <c r="E3046" s="9"/>
      <c r="F3046" s="9"/>
      <c r="G3046" s="10"/>
    </row>
    <row r="3047" spans="5:7">
      <c r="E3047" s="9"/>
      <c r="F3047" s="9"/>
      <c r="G3047" s="10"/>
    </row>
    <row r="3048" spans="5:7">
      <c r="E3048" s="9"/>
      <c r="F3048" s="9"/>
      <c r="G3048" s="10"/>
    </row>
    <row r="3049" spans="5:7">
      <c r="E3049" s="9"/>
      <c r="F3049" s="9"/>
      <c r="G3049" s="10"/>
    </row>
    <row r="3050" spans="5:7">
      <c r="E3050" s="9"/>
      <c r="F3050" s="9"/>
      <c r="G3050" s="10"/>
    </row>
    <row r="3051" spans="5:7">
      <c r="E3051" s="9"/>
      <c r="F3051" s="9"/>
      <c r="G3051" s="10"/>
    </row>
    <row r="3052" spans="5:7">
      <c r="E3052" s="9"/>
      <c r="F3052" s="9"/>
      <c r="G3052" s="10"/>
    </row>
    <row r="3053" spans="5:7">
      <c r="E3053" s="9"/>
      <c r="F3053" s="9"/>
      <c r="G3053" s="10"/>
    </row>
    <row r="3054" spans="5:7">
      <c r="E3054" s="9"/>
      <c r="F3054" s="9"/>
      <c r="G3054" s="10"/>
    </row>
    <row r="3055" spans="5:7">
      <c r="E3055" s="9"/>
      <c r="F3055" s="9"/>
      <c r="G3055" s="10"/>
    </row>
    <row r="3056" spans="5:7">
      <c r="E3056" s="9"/>
      <c r="F3056" s="9"/>
      <c r="G3056" s="10"/>
    </row>
    <row r="3057" spans="5:7">
      <c r="E3057" s="9"/>
      <c r="F3057" s="9"/>
      <c r="G3057" s="10"/>
    </row>
    <row r="3058" spans="5:7">
      <c r="E3058" s="9"/>
      <c r="F3058" s="9"/>
      <c r="G3058" s="10"/>
    </row>
    <row r="3059" spans="5:7">
      <c r="E3059" s="9"/>
      <c r="F3059" s="9"/>
      <c r="G3059" s="10"/>
    </row>
    <row r="3060" spans="5:7">
      <c r="E3060" s="9"/>
      <c r="F3060" s="9"/>
      <c r="G3060" s="10"/>
    </row>
    <row r="3061" spans="5:7">
      <c r="E3061" s="9"/>
      <c r="F3061" s="9"/>
      <c r="G3061" s="10"/>
    </row>
    <row r="3062" spans="5:7">
      <c r="E3062" s="9"/>
      <c r="F3062" s="9"/>
      <c r="G3062" s="10"/>
    </row>
    <row r="3063" spans="5:7">
      <c r="E3063" s="9"/>
      <c r="F3063" s="9"/>
      <c r="G3063" s="10"/>
    </row>
    <row r="3064" spans="5:7">
      <c r="E3064" s="9"/>
      <c r="F3064" s="9"/>
      <c r="G3064" s="10"/>
    </row>
    <row r="3065" spans="5:7">
      <c r="E3065" s="9"/>
      <c r="F3065" s="9"/>
      <c r="G3065" s="10"/>
    </row>
    <row r="3066" spans="5:7">
      <c r="E3066" s="9"/>
      <c r="F3066" s="9"/>
      <c r="G3066" s="10"/>
    </row>
    <row r="3067" spans="5:7">
      <c r="E3067" s="9"/>
      <c r="F3067" s="9"/>
      <c r="G3067" s="10"/>
    </row>
    <row r="3068" spans="5:7">
      <c r="E3068" s="9"/>
      <c r="F3068" s="9"/>
      <c r="G3068" s="10"/>
    </row>
    <row r="3069" spans="5:7">
      <c r="E3069" s="9"/>
      <c r="F3069" s="9"/>
      <c r="G3069" s="10"/>
    </row>
    <row r="3070" spans="5:7">
      <c r="E3070" s="9"/>
      <c r="F3070" s="9"/>
      <c r="G3070" s="10"/>
    </row>
    <row r="3071" spans="5:7">
      <c r="E3071" s="9"/>
      <c r="F3071" s="9"/>
      <c r="G3071" s="10"/>
    </row>
    <row r="3072" spans="5:7">
      <c r="E3072" s="9"/>
      <c r="F3072" s="9"/>
      <c r="G3072" s="10"/>
    </row>
    <row r="3073" spans="5:7">
      <c r="E3073" s="9"/>
      <c r="F3073" s="9"/>
      <c r="G3073" s="10"/>
    </row>
    <row r="3074" spans="5:7">
      <c r="E3074" s="9"/>
      <c r="F3074" s="9"/>
      <c r="G3074" s="10"/>
    </row>
    <row r="3075" spans="5:7">
      <c r="E3075" s="9"/>
      <c r="F3075" s="9"/>
      <c r="G3075" s="10"/>
    </row>
    <row r="3076" spans="5:7">
      <c r="E3076" s="9"/>
      <c r="F3076" s="9"/>
      <c r="G3076" s="10"/>
    </row>
    <row r="3077" spans="5:7">
      <c r="E3077" s="9"/>
      <c r="F3077" s="9"/>
      <c r="G3077" s="10"/>
    </row>
    <row r="1048576" spans="4:4">
      <c r="D1048576" s="6" t="s">
        <v>425</v>
      </c>
    </row>
  </sheetData>
  <sortState ref="B3:J32">
    <sortCondition ref="B3:B32"/>
  </sortState>
  <mergeCells count="1">
    <mergeCell ref="O1:P1"/>
  </mergeCell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MostRecent">
                <anchor moveWithCells="1" sizeWithCells="1">
                  <from>
                    <xdr:col>11</xdr:col>
                    <xdr:colOff>12700</xdr:colOff>
                    <xdr:row>3</xdr:row>
                    <xdr:rowOff>25400</xdr:rowOff>
                  </from>
                  <to>
                    <xdr:col>12</xdr:col>
                    <xdr:colOff>533400</xdr:colOff>
                    <xdr:row>5</xdr:row>
                    <xdr:rowOff>38100</xdr:rowOff>
                  </to>
                </anchor>
              </controlPr>
            </control>
          </mc:Choice>
          <mc:Fallback/>
        </mc:AlternateContent>
        <mc:AlternateContent xmlns:mc="http://schemas.openxmlformats.org/markup-compatibility/2006">
          <mc:Choice Requires="x14">
            <control shapeId="1026" r:id="rId4" name="Button 2">
              <controlPr defaultSize="0" print="0" autoFill="0" autoPict="0" macro="[0]!RunGapMinder">
                <anchor moveWithCells="1" sizeWithCells="1">
                  <from>
                    <xdr:col>11</xdr:col>
                    <xdr:colOff>25400</xdr:colOff>
                    <xdr:row>29</xdr:row>
                    <xdr:rowOff>12700</xdr:rowOff>
                  </from>
                  <to>
                    <xdr:col>12</xdr:col>
                    <xdr:colOff>787400</xdr:colOff>
                    <xdr:row>31</xdr:row>
                    <xdr:rowOff>25400</xdr:rowOff>
                  </to>
                </anchor>
              </controlPr>
            </control>
          </mc:Choice>
          <mc:Fallback/>
        </mc:AlternateContent>
        <mc:AlternateContent xmlns:mc="http://schemas.openxmlformats.org/markup-compatibility/2006">
          <mc:Choice Requires="x14">
            <control shapeId="1027" r:id="rId5" name="Button 3">
              <controlPr defaultSize="0" print="0" autoFill="0" autoPict="0" macro="[0]!RunTabulation">
                <anchor moveWithCells="1" sizeWithCells="1">
                  <from>
                    <xdr:col>11</xdr:col>
                    <xdr:colOff>12700</xdr:colOff>
                    <xdr:row>25</xdr:row>
                    <xdr:rowOff>177800</xdr:rowOff>
                  </from>
                  <to>
                    <xdr:col>12</xdr:col>
                    <xdr:colOff>533400</xdr:colOff>
                    <xdr:row>28</xdr:row>
                    <xdr:rowOff>0</xdr:rowOff>
                  </to>
                </anchor>
              </controlPr>
            </control>
          </mc:Choice>
          <mc:Fallback/>
        </mc:AlternateContent>
        <mc:AlternateContent xmlns:mc="http://schemas.openxmlformats.org/markup-compatibility/2006">
          <mc:Choice Requires="x14">
            <control shapeId="1029" r:id="rId6" name="Button 5">
              <controlPr defaultSize="0" print="0" autoFill="0" autoPict="0" macro="[0]!RunFill">
                <anchor moveWithCells="1" sizeWithCells="1">
                  <from>
                    <xdr:col>11</xdr:col>
                    <xdr:colOff>12700</xdr:colOff>
                    <xdr:row>9</xdr:row>
                    <xdr:rowOff>25400</xdr:rowOff>
                  </from>
                  <to>
                    <xdr:col>12</xdr:col>
                    <xdr:colOff>546100</xdr:colOff>
                    <xdr:row>11</xdr:row>
                    <xdr:rowOff>76200</xdr:rowOff>
                  </to>
                </anchor>
              </controlPr>
            </control>
          </mc:Choice>
          <mc:Fallback/>
        </mc:AlternateContent>
        <mc:AlternateContent xmlns:mc="http://schemas.openxmlformats.org/markup-compatibility/2006">
          <mc:Choice Requires="x14">
            <control shapeId="1031" r:id="rId7" name="Button 7">
              <controlPr defaultSize="0" print="0" autoFill="0" autoPict="0" macro="[0]!RunEstimates">
                <anchor moveWithCells="1" sizeWithCells="1">
                  <from>
                    <xdr:col>11</xdr:col>
                    <xdr:colOff>25400</xdr:colOff>
                    <xdr:row>6</xdr:row>
                    <xdr:rowOff>25400</xdr:rowOff>
                  </from>
                  <to>
                    <xdr:col>12</xdr:col>
                    <xdr:colOff>546100</xdr:colOff>
                    <xdr:row>8</xdr:row>
                    <xdr:rowOff>63500</xdr:rowOff>
                  </to>
                </anchor>
              </controlPr>
            </control>
          </mc:Choice>
          <mc:Fallback/>
        </mc:AlternateContent>
        <mc:AlternateContent xmlns:mc="http://schemas.openxmlformats.org/markup-compatibility/2006">
          <mc:Choice Requires="x14">
            <control shapeId="1033" r:id="rId8" name="Button 9">
              <controlPr defaultSize="0" print="0" autoFill="0" autoPict="0" macro="[0]!RunScores">
                <anchor moveWithCells="1" sizeWithCells="1">
                  <from>
                    <xdr:col>11</xdr:col>
                    <xdr:colOff>12700</xdr:colOff>
                    <xdr:row>12</xdr:row>
                    <xdr:rowOff>25400</xdr:rowOff>
                  </from>
                  <to>
                    <xdr:col>12</xdr:col>
                    <xdr:colOff>533400</xdr:colOff>
                    <xdr:row>14</xdr:row>
                    <xdr:rowOff>38100</xdr:rowOff>
                  </to>
                </anchor>
              </controlPr>
            </control>
          </mc:Choice>
          <mc:Fallback/>
        </mc:AlternateContent>
        <mc:AlternateContent xmlns:mc="http://schemas.openxmlformats.org/markup-compatibility/2006">
          <mc:Choice Requires="x14">
            <control shapeId="1034" r:id="rId9" name="Button 10">
              <controlPr defaultSize="0" print="0" autoFill="0" autoPict="0" macro="[0]!RunIndex">
                <anchor moveWithCells="1" sizeWithCells="1">
                  <from>
                    <xdr:col>11</xdr:col>
                    <xdr:colOff>25400</xdr:colOff>
                    <xdr:row>15</xdr:row>
                    <xdr:rowOff>12700</xdr:rowOff>
                  </from>
                  <to>
                    <xdr:col>12</xdr:col>
                    <xdr:colOff>495300</xdr:colOff>
                    <xdr:row>17</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B2:E17"/>
  <sheetViews>
    <sheetView workbookViewId="0">
      <selection activeCell="C26" sqref="C26"/>
    </sheetView>
  </sheetViews>
  <sheetFormatPr baseColWidth="10" defaultRowHeight="15" x14ac:dyDescent="0"/>
  <cols>
    <col min="2" max="2" width="24.5" customWidth="1"/>
    <col min="3" max="3" width="75.33203125" style="25" customWidth="1"/>
    <col min="5" max="5" width="55.83203125" customWidth="1"/>
  </cols>
  <sheetData>
    <row r="2" spans="2:5" ht="20">
      <c r="B2" s="64" t="s">
        <v>644</v>
      </c>
      <c r="C2" s="65"/>
    </row>
    <row r="4" spans="2:5" ht="60">
      <c r="B4" s="63" t="s">
        <v>640</v>
      </c>
      <c r="C4" s="66" t="s">
        <v>641</v>
      </c>
    </row>
    <row r="6" spans="2:5" ht="60">
      <c r="B6" s="63" t="s">
        <v>642</v>
      </c>
      <c r="C6" s="25" t="s">
        <v>643</v>
      </c>
    </row>
    <row r="8" spans="2:5" ht="120">
      <c r="B8" s="63" t="s">
        <v>645</v>
      </c>
      <c r="C8" s="66" t="s">
        <v>646</v>
      </c>
      <c r="E8" s="66" t="s">
        <v>647</v>
      </c>
    </row>
    <row r="10" spans="2:5" ht="60">
      <c r="B10" s="63" t="s">
        <v>648</v>
      </c>
      <c r="C10" s="66" t="s">
        <v>649</v>
      </c>
      <c r="E10" s="66"/>
    </row>
    <row r="11" spans="2:5">
      <c r="C11" s="66"/>
      <c r="E11" s="66"/>
    </row>
    <row r="12" spans="2:5">
      <c r="C12" s="66"/>
      <c r="E12" s="66"/>
    </row>
    <row r="14" spans="2:5" ht="45">
      <c r="B14" s="63" t="s">
        <v>650</v>
      </c>
      <c r="C14" s="66" t="s">
        <v>651</v>
      </c>
      <c r="E14" s="66" t="s">
        <v>652</v>
      </c>
    </row>
    <row r="17" spans="2:5" ht="45">
      <c r="B17" s="63" t="s">
        <v>653</v>
      </c>
      <c r="C17" s="66" t="s">
        <v>654</v>
      </c>
      <c r="E17" s="66"/>
    </row>
  </sheetData>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AS200"/>
  <sheetViews>
    <sheetView workbookViewId="0">
      <selection activeCell="B9" sqref="B9:B200"/>
    </sheetView>
  </sheetViews>
  <sheetFormatPr baseColWidth="10" defaultRowHeight="15" x14ac:dyDescent="0"/>
  <cols>
    <col min="43" max="43" width="12.83203125" bestFit="1" customWidth="1"/>
  </cols>
  <sheetData>
    <row r="1" spans="2:45">
      <c r="C1" t="e">
        <f ca="1">mpearson(C9:C200,$B$9:$B$200)</f>
        <v>#NAME?</v>
      </c>
    </row>
    <row r="2" spans="2:45">
      <c r="E2" t="s">
        <v>678</v>
      </c>
    </row>
    <row r="4" spans="2:45">
      <c r="C4">
        <v>0</v>
      </c>
      <c r="D4">
        <v>0</v>
      </c>
      <c r="E4">
        <v>0</v>
      </c>
      <c r="F4">
        <v>1.5</v>
      </c>
      <c r="G4">
        <v>0</v>
      </c>
      <c r="H4">
        <v>0</v>
      </c>
      <c r="I4">
        <v>-20</v>
      </c>
      <c r="J4">
        <v>0</v>
      </c>
      <c r="K4">
        <v>0</v>
      </c>
      <c r="L4">
        <v>0</v>
      </c>
      <c r="M4">
        <v>0</v>
      </c>
      <c r="N4">
        <v>0</v>
      </c>
      <c r="O4">
        <v>0</v>
      </c>
      <c r="P4">
        <v>0</v>
      </c>
      <c r="Q4">
        <v>35</v>
      </c>
      <c r="R4">
        <v>0</v>
      </c>
      <c r="S4">
        <v>0</v>
      </c>
      <c r="T4">
        <v>0</v>
      </c>
      <c r="U4">
        <v>0</v>
      </c>
      <c r="V4">
        <v>0</v>
      </c>
      <c r="W4">
        <v>0</v>
      </c>
      <c r="X4">
        <v>0</v>
      </c>
      <c r="Y4">
        <v>0</v>
      </c>
      <c r="Z4">
        <v>0</v>
      </c>
      <c r="AA4">
        <v>0</v>
      </c>
      <c r="AB4">
        <v>0</v>
      </c>
      <c r="AC4">
        <v>0</v>
      </c>
      <c r="AD4">
        <v>0</v>
      </c>
      <c r="AE4">
        <v>0</v>
      </c>
      <c r="AF4">
        <v>0</v>
      </c>
      <c r="AG4">
        <v>0</v>
      </c>
      <c r="AH4">
        <v>-2.5</v>
      </c>
      <c r="AI4">
        <v>-2.5</v>
      </c>
      <c r="AJ4">
        <v>-2.5</v>
      </c>
      <c r="AK4">
        <v>0</v>
      </c>
      <c r="AL4">
        <v>0</v>
      </c>
      <c r="AM4">
        <v>-2.5</v>
      </c>
      <c r="AN4">
        <v>0</v>
      </c>
      <c r="AO4">
        <v>0</v>
      </c>
      <c r="AP4">
        <v>0</v>
      </c>
      <c r="AQ4">
        <v>0</v>
      </c>
      <c r="AR4">
        <v>0</v>
      </c>
      <c r="AS4">
        <v>0</v>
      </c>
    </row>
    <row r="5" spans="2:45">
      <c r="C5">
        <v>1</v>
      </c>
      <c r="D5">
        <v>100</v>
      </c>
      <c r="E5">
        <v>100</v>
      </c>
      <c r="F5">
        <v>5.5</v>
      </c>
      <c r="G5">
        <v>1500</v>
      </c>
      <c r="H5">
        <v>100</v>
      </c>
      <c r="I5">
        <v>100</v>
      </c>
      <c r="J5">
        <v>100</v>
      </c>
      <c r="K5">
        <v>1</v>
      </c>
      <c r="L5">
        <v>0.5</v>
      </c>
      <c r="M5">
        <v>1</v>
      </c>
      <c r="N5">
        <v>10</v>
      </c>
      <c r="O5">
        <v>0.4</v>
      </c>
      <c r="P5">
        <v>25</v>
      </c>
      <c r="Q5">
        <v>85</v>
      </c>
      <c r="R5">
        <v>0.5</v>
      </c>
      <c r="S5">
        <v>100</v>
      </c>
      <c r="T5">
        <v>4</v>
      </c>
      <c r="U5">
        <v>100</v>
      </c>
      <c r="V5">
        <v>1</v>
      </c>
      <c r="W5">
        <v>100</v>
      </c>
      <c r="X5">
        <v>1</v>
      </c>
      <c r="Y5">
        <v>100</v>
      </c>
      <c r="Z5">
        <v>100</v>
      </c>
      <c r="AA5">
        <v>100</v>
      </c>
      <c r="AB5">
        <v>100</v>
      </c>
      <c r="AC5">
        <v>100</v>
      </c>
      <c r="AD5">
        <v>100</v>
      </c>
      <c r="AE5">
        <v>100</v>
      </c>
      <c r="AF5">
        <v>100</v>
      </c>
      <c r="AG5">
        <v>100</v>
      </c>
      <c r="AH5">
        <v>2.5</v>
      </c>
      <c r="AI5">
        <v>2.5</v>
      </c>
      <c r="AJ5">
        <v>2.5</v>
      </c>
      <c r="AK5">
        <v>90</v>
      </c>
      <c r="AL5">
        <v>70</v>
      </c>
      <c r="AM5">
        <v>2.5</v>
      </c>
      <c r="AN5">
        <v>100</v>
      </c>
      <c r="AO5">
        <v>100</v>
      </c>
      <c r="AP5">
        <v>100</v>
      </c>
      <c r="AQ5">
        <v>1</v>
      </c>
      <c r="AR5">
        <v>1</v>
      </c>
      <c r="AS5">
        <v>1</v>
      </c>
    </row>
    <row r="6" spans="2:45">
      <c r="C6">
        <v>1</v>
      </c>
      <c r="D6">
        <v>1</v>
      </c>
      <c r="E6">
        <v>0</v>
      </c>
      <c r="F6">
        <v>1</v>
      </c>
      <c r="G6">
        <v>1</v>
      </c>
      <c r="H6">
        <v>0</v>
      </c>
      <c r="I6">
        <v>1</v>
      </c>
      <c r="J6">
        <v>1</v>
      </c>
      <c r="K6">
        <v>0</v>
      </c>
      <c r="L6">
        <v>1</v>
      </c>
      <c r="M6">
        <v>1</v>
      </c>
      <c r="N6">
        <v>1</v>
      </c>
      <c r="O6">
        <v>1</v>
      </c>
      <c r="P6">
        <v>0</v>
      </c>
      <c r="Q6">
        <v>0</v>
      </c>
      <c r="R6">
        <v>1</v>
      </c>
      <c r="S6">
        <v>1</v>
      </c>
      <c r="T6">
        <v>1</v>
      </c>
      <c r="U6">
        <v>1</v>
      </c>
      <c r="V6">
        <v>1</v>
      </c>
      <c r="W6">
        <v>0</v>
      </c>
      <c r="X6">
        <v>1</v>
      </c>
      <c r="Y6">
        <v>1</v>
      </c>
      <c r="Z6">
        <v>0</v>
      </c>
      <c r="AA6">
        <v>1</v>
      </c>
      <c r="AB6">
        <v>1</v>
      </c>
      <c r="AC6">
        <v>1</v>
      </c>
      <c r="AD6">
        <v>1</v>
      </c>
      <c r="AE6">
        <v>1</v>
      </c>
      <c r="AF6">
        <v>1</v>
      </c>
      <c r="AG6">
        <v>1</v>
      </c>
      <c r="AH6">
        <v>1</v>
      </c>
      <c r="AI6">
        <v>1</v>
      </c>
      <c r="AJ6">
        <v>1</v>
      </c>
      <c r="AK6">
        <v>1</v>
      </c>
      <c r="AL6">
        <v>1</v>
      </c>
      <c r="AM6">
        <v>1</v>
      </c>
      <c r="AN6">
        <v>1</v>
      </c>
      <c r="AO6">
        <v>1</v>
      </c>
      <c r="AP6">
        <v>1</v>
      </c>
      <c r="AQ6">
        <v>1</v>
      </c>
      <c r="AR6">
        <v>1</v>
      </c>
      <c r="AS6">
        <v>1</v>
      </c>
    </row>
    <row r="7" spans="2:45">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5.7099999999999998E-2</v>
      </c>
      <c r="AB7">
        <v>5.7099999999999998E-2</v>
      </c>
      <c r="AC7">
        <v>5.7099999999999998E-2</v>
      </c>
      <c r="AD7">
        <v>5.7099999999999998E-2</v>
      </c>
      <c r="AE7">
        <v>5.7099999999999998E-2</v>
      </c>
      <c r="AF7">
        <v>5.7099999999999998E-2</v>
      </c>
      <c r="AG7">
        <v>5.7099999999999998E-2</v>
      </c>
      <c r="AH7">
        <v>0.1</v>
      </c>
      <c r="AI7">
        <v>0.1</v>
      </c>
      <c r="AJ7">
        <v>0.1</v>
      </c>
      <c r="AK7">
        <v>0.05</v>
      </c>
      <c r="AL7">
        <v>0.1</v>
      </c>
      <c r="AM7">
        <v>0.1</v>
      </c>
      <c r="AN7">
        <v>0.05</v>
      </c>
    </row>
    <row r="8" spans="2:45">
      <c r="B8" t="s">
        <v>667</v>
      </c>
      <c r="C8" t="s">
        <v>483</v>
      </c>
      <c r="D8" t="s">
        <v>488</v>
      </c>
      <c r="E8" t="s">
        <v>489</v>
      </c>
      <c r="F8" t="s">
        <v>484</v>
      </c>
      <c r="G8" t="s">
        <v>480</v>
      </c>
      <c r="H8" t="s">
        <v>565</v>
      </c>
      <c r="I8" t="s">
        <v>579</v>
      </c>
      <c r="J8" t="s">
        <v>492</v>
      </c>
      <c r="K8" t="s">
        <v>477</v>
      </c>
      <c r="L8" t="s">
        <v>494</v>
      </c>
      <c r="M8" t="s">
        <v>485</v>
      </c>
      <c r="N8" t="s">
        <v>493</v>
      </c>
      <c r="O8" t="s">
        <v>534</v>
      </c>
      <c r="P8" t="s">
        <v>486</v>
      </c>
      <c r="Q8" t="s">
        <v>487</v>
      </c>
      <c r="R8" t="s">
        <v>576</v>
      </c>
      <c r="S8" t="s">
        <v>482</v>
      </c>
      <c r="T8" t="s">
        <v>495</v>
      </c>
      <c r="U8" t="s">
        <v>478</v>
      </c>
      <c r="V8" t="s">
        <v>479</v>
      </c>
      <c r="W8" t="s">
        <v>476</v>
      </c>
      <c r="X8" t="s">
        <v>481</v>
      </c>
      <c r="Y8" t="s">
        <v>490</v>
      </c>
      <c r="Z8" t="s">
        <v>491</v>
      </c>
      <c r="AA8" t="s">
        <v>611</v>
      </c>
      <c r="AB8" t="s">
        <v>607</v>
      </c>
      <c r="AC8" t="s">
        <v>609</v>
      </c>
      <c r="AD8" t="s">
        <v>612</v>
      </c>
      <c r="AE8" t="s">
        <v>613</v>
      </c>
      <c r="AF8" t="s">
        <v>615</v>
      </c>
      <c r="AG8" t="s">
        <v>618</v>
      </c>
      <c r="AH8" t="s">
        <v>564</v>
      </c>
      <c r="AI8" t="s">
        <v>535</v>
      </c>
      <c r="AJ8" t="s">
        <v>619</v>
      </c>
      <c r="AK8" t="s">
        <v>497</v>
      </c>
      <c r="AL8" t="s">
        <v>562</v>
      </c>
      <c r="AM8" t="s">
        <v>620</v>
      </c>
      <c r="AN8" t="s">
        <v>614</v>
      </c>
      <c r="AO8" t="s">
        <v>616</v>
      </c>
      <c r="AP8" t="s">
        <v>617</v>
      </c>
      <c r="AQ8" t="s">
        <v>563</v>
      </c>
      <c r="AR8" t="s">
        <v>498</v>
      </c>
      <c r="AS8" t="s">
        <v>499</v>
      </c>
    </row>
    <row r="9" spans="2:45">
      <c r="B9" s="10" t="e">
        <v>#N/A</v>
      </c>
      <c r="C9" s="9">
        <v>0.72079762845849804</v>
      </c>
      <c r="D9" s="9">
        <v>0.35570000000000002</v>
      </c>
      <c r="E9" s="9">
        <v>0.53919999957084652</v>
      </c>
      <c r="F9" s="9">
        <v>0.7</v>
      </c>
      <c r="G9" s="9">
        <v>0.93666666666666665</v>
      </c>
      <c r="H9" s="9">
        <v>0.64479999966919421</v>
      </c>
      <c r="I9" s="10">
        <v>0.50916666666666666</v>
      </c>
      <c r="J9" s="9">
        <v>0.76335799983106556</v>
      </c>
      <c r="K9" s="9">
        <v>0.93686692848183339</v>
      </c>
      <c r="L9" s="10">
        <v>0.95348838248433332</v>
      </c>
      <c r="M9" s="10">
        <v>0.44</v>
      </c>
      <c r="N9" s="9">
        <v>1</v>
      </c>
      <c r="O9" s="10">
        <v>0.78249999999999997</v>
      </c>
      <c r="P9" s="9">
        <v>0.96320000000000006</v>
      </c>
      <c r="Q9" s="9">
        <v>0.85623258458003448</v>
      </c>
      <c r="R9" s="11">
        <v>0.72056594200000001</v>
      </c>
      <c r="S9" s="9">
        <v>0.17691429857984808</v>
      </c>
      <c r="T9" s="10">
        <v>1</v>
      </c>
      <c r="U9" s="9">
        <v>0</v>
      </c>
      <c r="V9" s="9">
        <v>0</v>
      </c>
      <c r="W9" s="9">
        <v>0.85599999999999998</v>
      </c>
      <c r="X9" s="9">
        <v>0.58499999999999996</v>
      </c>
      <c r="Y9" s="10">
        <v>7.3593670944298792E-2</v>
      </c>
      <c r="Z9" s="9">
        <v>0.73043999947607519</v>
      </c>
      <c r="AA9" s="10" t="e">
        <v>#N/A</v>
      </c>
      <c r="AB9" s="10" t="e">
        <v>#N/A</v>
      </c>
      <c r="AC9" s="10" t="e">
        <v>#N/A</v>
      </c>
      <c r="AD9" s="10" t="e">
        <v>#N/A</v>
      </c>
      <c r="AE9" s="10" t="e">
        <v>#N/A</v>
      </c>
      <c r="AF9" s="10" t="e">
        <v>#N/A</v>
      </c>
      <c r="AG9" s="10" t="e">
        <v>#N/A</v>
      </c>
      <c r="AH9" s="10">
        <v>0</v>
      </c>
      <c r="AI9" s="10">
        <v>0.22558544482222903</v>
      </c>
      <c r="AJ9" s="10">
        <v>0.18910096309120988</v>
      </c>
      <c r="AK9" s="9">
        <v>0.44291253005190162</v>
      </c>
      <c r="AL9" s="9">
        <v>5.0936772868643114E-2</v>
      </c>
      <c r="AM9" s="10">
        <v>9.5138524130479671E-2</v>
      </c>
      <c r="AN9" s="10" t="e">
        <v>#N/A</v>
      </c>
      <c r="AO9" s="10">
        <v>1321.3237969900899</v>
      </c>
      <c r="AP9" s="10"/>
      <c r="AQ9" s="9">
        <v>29802724.2567137</v>
      </c>
      <c r="AR9" s="72"/>
      <c r="AS9" s="72"/>
    </row>
    <row r="10" spans="2:45">
      <c r="B10" s="10">
        <v>64.608858857623446</v>
      </c>
      <c r="C10" s="9">
        <v>0.67574999999999996</v>
      </c>
      <c r="D10" s="9">
        <v>4.4080000000000001E-2</v>
      </c>
      <c r="E10" s="9">
        <v>6.8799999132752365E-2</v>
      </c>
      <c r="F10" s="9">
        <v>0.52500000000000002</v>
      </c>
      <c r="G10" s="9">
        <v>3.3333333333333333E-2</v>
      </c>
      <c r="H10" s="9">
        <v>5.9199999123811686E-2</v>
      </c>
      <c r="I10" s="10">
        <v>0.28591666666666671</v>
      </c>
      <c r="J10" s="9">
        <v>0.53166399988234048</v>
      </c>
      <c r="K10" s="9">
        <v>0.83609287072641369</v>
      </c>
      <c r="L10" s="10">
        <v>0.34</v>
      </c>
      <c r="M10" s="10">
        <v>0.56179999928921465</v>
      </c>
      <c r="N10" s="9">
        <v>0.13199999973177909</v>
      </c>
      <c r="O10" s="10">
        <v>7.4999999999999997E-2</v>
      </c>
      <c r="P10" s="9">
        <v>0.74712000000000001</v>
      </c>
      <c r="Q10" s="9">
        <v>0.22863281814187897</v>
      </c>
      <c r="R10" s="11">
        <v>0.11386138599999999</v>
      </c>
      <c r="S10" s="9">
        <v>2.6807414893567402E-2</v>
      </c>
      <c r="T10" s="10">
        <v>1.5390022686769469E-2</v>
      </c>
      <c r="U10" s="9">
        <v>6.0117243360477038E-2</v>
      </c>
      <c r="V10" s="9">
        <v>0.101428297547159</v>
      </c>
      <c r="W10" s="9">
        <v>0</v>
      </c>
      <c r="X10" s="9">
        <v>1</v>
      </c>
      <c r="Y10" s="10">
        <v>0.32846715328467158</v>
      </c>
      <c r="Z10" s="9">
        <v>0.67239999860525135</v>
      </c>
      <c r="AA10" s="10">
        <v>0.68</v>
      </c>
      <c r="AB10" s="10">
        <v>0.7</v>
      </c>
      <c r="AC10" s="10">
        <v>0.92599999999999993</v>
      </c>
      <c r="AD10" s="10">
        <v>0.74199999999999999</v>
      </c>
      <c r="AE10" s="10">
        <v>0.7</v>
      </c>
      <c r="AF10" s="10">
        <v>0.78700000000000003</v>
      </c>
      <c r="AG10" s="10">
        <v>0.85799999999999998</v>
      </c>
      <c r="AH10" s="10">
        <v>0.48595287141135773</v>
      </c>
      <c r="AI10" s="10">
        <v>0.5312012075853958</v>
      </c>
      <c r="AJ10" s="10">
        <v>0.42135370421137103</v>
      </c>
      <c r="AK10" s="9">
        <v>1</v>
      </c>
      <c r="AL10" s="9">
        <v>0.24220353216679932</v>
      </c>
      <c r="AM10" s="10">
        <v>0.39793031084894342</v>
      </c>
      <c r="AN10" s="10">
        <v>0.52100000000000002</v>
      </c>
      <c r="AO10" s="10">
        <v>8716.0067291809592</v>
      </c>
      <c r="AP10" s="10"/>
      <c r="AQ10" s="9">
        <v>3155271</v>
      </c>
      <c r="AR10" s="72"/>
      <c r="AS10" s="72"/>
    </row>
    <row r="11" spans="2:45">
      <c r="B11" s="10">
        <v>60.254171451180596</v>
      </c>
      <c r="C11" s="9">
        <v>0.42351724137931035</v>
      </c>
      <c r="D11" s="9">
        <v>0.52649999999999997</v>
      </c>
      <c r="E11" s="9">
        <v>0.2031999992579222</v>
      </c>
      <c r="F11" s="9">
        <v>0.57499999999999996</v>
      </c>
      <c r="G11" s="9">
        <v>6.7333333333333328E-2</v>
      </c>
      <c r="H11" s="9">
        <v>8.7999999150633834E-2</v>
      </c>
      <c r="I11" s="10">
        <v>0.66583333333333339</v>
      </c>
      <c r="J11" s="9">
        <v>0.34481399992369122</v>
      </c>
      <c r="K11" s="9">
        <v>0.9679067287719495</v>
      </c>
      <c r="L11" s="10">
        <v>0.08</v>
      </c>
      <c r="M11" s="10">
        <v>0.71019999910146003</v>
      </c>
      <c r="N11" s="9">
        <v>6.4799999892711638E-2</v>
      </c>
      <c r="O11" s="10">
        <v>0.20749999999999999</v>
      </c>
      <c r="P11" s="9">
        <v>0.82543999999999995</v>
      </c>
      <c r="Q11" s="9">
        <v>0.3101302621202171</v>
      </c>
      <c r="R11" s="11">
        <v>0.52331606200000003</v>
      </c>
      <c r="S11" s="9">
        <v>3.6429246601938048E-4</v>
      </c>
      <c r="T11" s="10">
        <v>7.6096982714580763E-2</v>
      </c>
      <c r="U11" s="9">
        <v>1.0060310681844005E-3</v>
      </c>
      <c r="V11" s="9">
        <v>3.96350430218027E-2</v>
      </c>
      <c r="W11" s="9">
        <v>7.0000000000000062E-3</v>
      </c>
      <c r="X11" s="9">
        <v>0</v>
      </c>
      <c r="Y11" s="10">
        <v>1.4485208293096644E-2</v>
      </c>
      <c r="Z11" s="9">
        <v>0.29478399934321642</v>
      </c>
      <c r="AA11" s="10">
        <v>0.71200000000000008</v>
      </c>
      <c r="AB11" s="10">
        <v>0.3</v>
      </c>
      <c r="AC11" s="10">
        <v>0.83499999999999996</v>
      </c>
      <c r="AD11" s="10">
        <v>0.7340000000000001</v>
      </c>
      <c r="AE11" s="10">
        <v>0.45</v>
      </c>
      <c r="AF11" s="10">
        <v>0.77200000000000002</v>
      </c>
      <c r="AG11" s="10">
        <v>0.70700000000000007</v>
      </c>
      <c r="AH11" s="10">
        <v>0.26295143870776844</v>
      </c>
      <c r="AI11" s="10">
        <v>0.29330459519904278</v>
      </c>
      <c r="AJ11" s="10">
        <v>0.40286887240132463</v>
      </c>
      <c r="AK11" s="9">
        <v>1</v>
      </c>
      <c r="AL11" s="9">
        <v>0.43301383724062092</v>
      </c>
      <c r="AM11" s="10">
        <v>0.35515104102282147</v>
      </c>
      <c r="AN11" s="10">
        <v>0.56399999999999995</v>
      </c>
      <c r="AO11" s="10">
        <v>8172.4752171015598</v>
      </c>
      <c r="AP11" s="10"/>
      <c r="AQ11" s="9">
        <v>34895470</v>
      </c>
      <c r="AR11" s="72"/>
      <c r="AS11" s="72"/>
    </row>
    <row r="12" spans="2:45">
      <c r="B12" s="10" t="e">
        <v>#N/A</v>
      </c>
      <c r="C12" s="9">
        <v>0.39662449799196786</v>
      </c>
      <c r="D12" s="9">
        <v>0.52649999999999997</v>
      </c>
      <c r="E12" s="9">
        <v>0</v>
      </c>
      <c r="F12" s="9">
        <v>0.55000000000000004</v>
      </c>
      <c r="G12" s="9">
        <v>0</v>
      </c>
      <c r="H12" s="9">
        <v>0</v>
      </c>
      <c r="I12" s="10">
        <v>0.66583333333333339</v>
      </c>
      <c r="J12" s="9">
        <v>0.1165539999742061</v>
      </c>
      <c r="K12" s="9">
        <v>1</v>
      </c>
      <c r="L12" s="10">
        <v>0.32</v>
      </c>
      <c r="M12" s="10">
        <v>0.71019999910146003</v>
      </c>
      <c r="N12" s="9">
        <v>0</v>
      </c>
      <c r="O12" s="10">
        <v>6.7499999999999991E-2</v>
      </c>
      <c r="P12" s="9">
        <v>0.53552</v>
      </c>
      <c r="Q12" s="9">
        <v>0.3101302621202171</v>
      </c>
      <c r="R12" s="11">
        <v>8.3989501999999994E-2</v>
      </c>
      <c r="S12" s="9">
        <v>0</v>
      </c>
      <c r="T12" s="10">
        <v>7.6096982714580763E-2</v>
      </c>
      <c r="U12" s="9">
        <v>0</v>
      </c>
      <c r="V12" s="9">
        <v>0</v>
      </c>
      <c r="W12" s="9">
        <v>0</v>
      </c>
      <c r="X12" s="9">
        <v>0</v>
      </c>
      <c r="Y12" s="10">
        <v>1.4485208293096644E-2</v>
      </c>
      <c r="Z12" s="9">
        <v>0</v>
      </c>
      <c r="AA12" s="10" t="e">
        <v>#N/A</v>
      </c>
      <c r="AB12" s="10" t="e">
        <v>#N/A</v>
      </c>
      <c r="AC12" s="10" t="e">
        <v>#N/A</v>
      </c>
      <c r="AD12" s="10" t="e">
        <v>#N/A</v>
      </c>
      <c r="AE12" s="10" t="e">
        <v>#N/A</v>
      </c>
      <c r="AF12" s="10" t="e">
        <v>#N/A</v>
      </c>
      <c r="AG12" s="10" t="e">
        <v>#N/A</v>
      </c>
      <c r="AH12" s="10">
        <v>0.76255019762189513</v>
      </c>
      <c r="AI12" s="10">
        <v>0.77162951967828775</v>
      </c>
      <c r="AJ12" s="10">
        <v>0.76851503651085529</v>
      </c>
      <c r="AK12" s="9">
        <v>0.81710684695965674</v>
      </c>
      <c r="AL12" s="9">
        <v>0.14177609156061069</v>
      </c>
      <c r="AM12" s="10">
        <v>0.74542285539150466</v>
      </c>
      <c r="AN12" s="10" t="e">
        <v>#N/A</v>
      </c>
      <c r="AO12" s="10" t="e">
        <v>#N/A</v>
      </c>
      <c r="AP12" s="10"/>
      <c r="AQ12" s="9">
        <v>85168</v>
      </c>
      <c r="AR12" s="72"/>
      <c r="AS12" s="72"/>
    </row>
    <row r="13" spans="2:45">
      <c r="B13" s="10">
        <v>42.66692631448916</v>
      </c>
      <c r="C13" s="9">
        <v>0.33537626176218988</v>
      </c>
      <c r="D13" s="9">
        <v>4.3270000000000001E-3</v>
      </c>
      <c r="E13" s="9">
        <v>0.51999999955296516</v>
      </c>
      <c r="F13" s="9">
        <v>0.35</v>
      </c>
      <c r="G13" s="9">
        <v>0.84399999999999997</v>
      </c>
      <c r="H13" s="9">
        <v>0.4527999994903803</v>
      </c>
      <c r="I13" s="10">
        <v>0.52441666666666664</v>
      </c>
      <c r="J13" s="9">
        <v>0.42823999990522865</v>
      </c>
      <c r="K13" s="9">
        <v>0.98623529411766664</v>
      </c>
      <c r="L13" s="10">
        <v>1</v>
      </c>
      <c r="M13" s="10">
        <v>0.58299999926239254</v>
      </c>
      <c r="N13" s="9">
        <v>0.84000000000000008</v>
      </c>
      <c r="O13" s="10">
        <v>0.20749999999999999</v>
      </c>
      <c r="P13" s="9">
        <v>0.93959999999999999</v>
      </c>
      <c r="Q13" s="9">
        <v>0.79687555037841329</v>
      </c>
      <c r="R13" s="11">
        <v>0.92385786800000003</v>
      </c>
      <c r="S13" s="9">
        <v>2.7604677270290964E-2</v>
      </c>
      <c r="T13" s="10">
        <v>0.90992258083775568</v>
      </c>
      <c r="U13" s="9">
        <v>2.8238353245001592E-3</v>
      </c>
      <c r="V13" s="9">
        <v>5.2795712771018903E-2</v>
      </c>
      <c r="W13" s="9">
        <v>0.73799999999999999</v>
      </c>
      <c r="X13" s="9">
        <v>0.64</v>
      </c>
      <c r="Y13" s="10">
        <v>1.8047645784872061E-2</v>
      </c>
      <c r="Z13" s="9">
        <v>0.91472000269757547</v>
      </c>
      <c r="AA13" s="10">
        <v>0.434</v>
      </c>
      <c r="AB13" s="10">
        <v>0.4</v>
      </c>
      <c r="AC13" s="10">
        <v>0.85099999999999998</v>
      </c>
      <c r="AD13" s="10">
        <v>0.628</v>
      </c>
      <c r="AE13" s="10">
        <v>0.35</v>
      </c>
      <c r="AF13" s="10">
        <v>0.626</v>
      </c>
      <c r="AG13" s="10">
        <v>0.70400000000000007</v>
      </c>
      <c r="AH13" s="10">
        <v>0.45229970171283157</v>
      </c>
      <c r="AI13" s="10">
        <v>0.27392429019300557</v>
      </c>
      <c r="AJ13" s="10">
        <v>0.23534805866497618</v>
      </c>
      <c r="AK13" s="9">
        <v>0.48224351646816138</v>
      </c>
      <c r="AL13" s="9">
        <v>3.6642680071219805E-2</v>
      </c>
      <c r="AM13" s="10">
        <v>0.26364930530479852</v>
      </c>
      <c r="AN13" s="10">
        <v>0.45200000000000001</v>
      </c>
      <c r="AO13" s="10">
        <v>5812.0219949393404</v>
      </c>
      <c r="AP13" s="10"/>
      <c r="AQ13" s="9">
        <v>18497632</v>
      </c>
      <c r="AR13" s="72"/>
      <c r="AS13" s="72"/>
    </row>
    <row r="14" spans="2:45">
      <c r="B14" s="10" t="e">
        <v>#N/A</v>
      </c>
      <c r="C14" s="9">
        <v>0.5</v>
      </c>
      <c r="D14" s="9">
        <v>0.5</v>
      </c>
      <c r="E14" s="9">
        <v>0.19919999755918982</v>
      </c>
      <c r="F14" s="9">
        <v>0.17500000000000004</v>
      </c>
      <c r="G14" s="9">
        <v>0</v>
      </c>
      <c r="H14" s="9">
        <v>0.16399999745190141</v>
      </c>
      <c r="I14" s="10">
        <v>0.71158333333333335</v>
      </c>
      <c r="J14" s="9">
        <v>0.70316199984438721</v>
      </c>
      <c r="K14" s="9">
        <v>0.99729166666666669</v>
      </c>
      <c r="L14" s="10">
        <v>0.46</v>
      </c>
      <c r="M14" s="10">
        <v>0.98579999875277291</v>
      </c>
      <c r="N14" s="9">
        <v>0</v>
      </c>
      <c r="O14" s="10">
        <v>0.3175</v>
      </c>
      <c r="P14" s="9">
        <v>0.85519999999999996</v>
      </c>
      <c r="Q14" s="9">
        <v>0.43528779949356944</v>
      </c>
      <c r="R14" s="11">
        <v>0.25294117599999999</v>
      </c>
      <c r="S14" s="9">
        <v>0</v>
      </c>
      <c r="T14" s="10">
        <v>5.0000000000000001E-3</v>
      </c>
      <c r="U14" s="9">
        <v>0.40674142063787289</v>
      </c>
      <c r="V14" s="9">
        <v>0.31135530638454401</v>
      </c>
      <c r="W14" s="9">
        <v>5.0000000000000044E-2</v>
      </c>
      <c r="X14" s="9">
        <v>0</v>
      </c>
      <c r="Y14" s="10">
        <v>0</v>
      </c>
      <c r="Z14" s="9">
        <v>0.67040000919999998</v>
      </c>
      <c r="AA14" s="10" t="e">
        <v>#N/A</v>
      </c>
      <c r="AB14" s="10" t="e">
        <v>#N/A</v>
      </c>
      <c r="AC14" s="10" t="e">
        <v>#N/A</v>
      </c>
      <c r="AD14" s="10" t="e">
        <v>#N/A</v>
      </c>
      <c r="AE14" s="10" t="e">
        <v>#N/A</v>
      </c>
      <c r="AF14" s="10" t="e">
        <v>#N/A</v>
      </c>
      <c r="AG14" s="10" t="e">
        <v>#N/A</v>
      </c>
      <c r="AH14" s="10">
        <v>0.64898105686399365</v>
      </c>
      <c r="AI14" s="10">
        <v>0.60052982470950489</v>
      </c>
      <c r="AJ14" s="10">
        <v>0.76851503651085529</v>
      </c>
      <c r="AK14" s="9">
        <v>1</v>
      </c>
      <c r="AL14" s="9">
        <v>0.21025099999999999</v>
      </c>
      <c r="AM14" s="10">
        <v>0.69496892869132576</v>
      </c>
      <c r="AN14" s="10" t="e">
        <v>#N/A</v>
      </c>
      <c r="AO14" s="10">
        <v>18778.4906315929</v>
      </c>
      <c r="AP14" s="10"/>
      <c r="AQ14" s="9">
        <v>87600</v>
      </c>
      <c r="AR14" s="72"/>
      <c r="AS14" s="72"/>
    </row>
    <row r="15" spans="2:45">
      <c r="B15" s="10">
        <v>69.933866859787216</v>
      </c>
      <c r="C15" s="9">
        <v>0.20756588419405322</v>
      </c>
      <c r="D15" s="9">
        <v>4.8011999821141363E-2</v>
      </c>
      <c r="E15" s="9">
        <v>6.8799999132752365E-2</v>
      </c>
      <c r="F15" s="9">
        <v>0.19999999999999996</v>
      </c>
      <c r="G15" s="9">
        <v>2E-3</v>
      </c>
      <c r="H15" s="9">
        <v>0.13599999919533734</v>
      </c>
      <c r="I15" s="10">
        <v>0.32058333333333333</v>
      </c>
      <c r="J15" s="9">
        <v>7.8779999982565643E-2</v>
      </c>
      <c r="K15" s="9">
        <v>0.92481438249048975</v>
      </c>
      <c r="L15" s="10">
        <v>0.08</v>
      </c>
      <c r="M15" s="10">
        <v>0</v>
      </c>
      <c r="N15" s="9">
        <v>0.12</v>
      </c>
      <c r="O15" s="10">
        <v>0.3175</v>
      </c>
      <c r="P15" s="9">
        <v>0.72840000000000005</v>
      </c>
      <c r="Q15" s="9">
        <v>0.25358766694560642</v>
      </c>
      <c r="R15" s="11">
        <v>0.27358490600000002</v>
      </c>
      <c r="S15" s="9">
        <v>0</v>
      </c>
      <c r="T15" s="10">
        <v>4.3189066662871124E-2</v>
      </c>
      <c r="U15" s="9">
        <v>1.8841976410093067E-2</v>
      </c>
      <c r="V15" s="9">
        <v>0.109338425914286</v>
      </c>
      <c r="W15" s="9">
        <v>2.8000000000000025E-2</v>
      </c>
      <c r="X15" s="9">
        <v>0.19</v>
      </c>
      <c r="Y15" s="10">
        <v>1.1510255089177072E-2</v>
      </c>
      <c r="Z15" s="9">
        <v>0.74199999906122682</v>
      </c>
      <c r="AA15" s="10">
        <v>0.621</v>
      </c>
      <c r="AB15" s="10">
        <v>0.3</v>
      </c>
      <c r="AC15" s="10">
        <v>0.69499999999999995</v>
      </c>
      <c r="AD15" s="10">
        <v>0.75599999999999989</v>
      </c>
      <c r="AE15" s="10">
        <v>0.45</v>
      </c>
      <c r="AF15" s="10">
        <v>0.61199999999999999</v>
      </c>
      <c r="AG15" s="10">
        <v>0.69499999999999995</v>
      </c>
      <c r="AH15" s="10">
        <v>0.4968185249329885</v>
      </c>
      <c r="AI15" s="10">
        <v>0.54949827327755718</v>
      </c>
      <c r="AJ15" s="10">
        <v>0.40365139180743836</v>
      </c>
      <c r="AK15" s="9">
        <v>1</v>
      </c>
      <c r="AL15" s="9">
        <v>0.90956414415482434</v>
      </c>
      <c r="AM15" s="10">
        <v>0.36865172272332786</v>
      </c>
      <c r="AN15" s="10">
        <v>0.501</v>
      </c>
      <c r="AO15" s="10">
        <v>14538.324010767201</v>
      </c>
      <c r="AP15" s="10"/>
      <c r="AQ15" s="9">
        <v>40276376</v>
      </c>
      <c r="AR15" s="72"/>
      <c r="AS15" s="72"/>
    </row>
    <row r="16" spans="2:45">
      <c r="B16" s="10">
        <v>69.061118994594381</v>
      </c>
      <c r="C16" s="9">
        <v>0.62183219653179189</v>
      </c>
      <c r="D16" s="9">
        <v>0.40028999918662012</v>
      </c>
      <c r="E16" s="9">
        <v>7.8399999141693155E-2</v>
      </c>
      <c r="F16" s="9">
        <v>0.67500000000000004</v>
      </c>
      <c r="G16" s="9">
        <v>4.3333333333333335E-2</v>
      </c>
      <c r="H16" s="9">
        <v>0.13599999919533734</v>
      </c>
      <c r="I16" s="10">
        <v>0.27966666666666667</v>
      </c>
      <c r="J16" s="9">
        <v>0.36582199991904196</v>
      </c>
      <c r="K16" s="9">
        <v>0.88119770910725392</v>
      </c>
      <c r="L16" s="10">
        <v>0.14000000000000001</v>
      </c>
      <c r="M16" s="10">
        <v>0.8691999989002942</v>
      </c>
      <c r="N16" s="9">
        <v>1.0999999977648259E-2</v>
      </c>
      <c r="O16" s="10">
        <v>7.4999999999999997E-2</v>
      </c>
      <c r="P16" s="9">
        <v>0.50944</v>
      </c>
      <c r="Q16" s="9">
        <v>0.28808210600212303</v>
      </c>
      <c r="R16" s="11">
        <v>0.144249512</v>
      </c>
      <c r="S16" s="9">
        <v>8.5198686826045145E-2</v>
      </c>
      <c r="T16" s="10">
        <v>1.3915217148037333E-2</v>
      </c>
      <c r="U16" s="9">
        <v>0</v>
      </c>
      <c r="V16" s="9">
        <v>0</v>
      </c>
      <c r="W16" s="9">
        <v>0</v>
      </c>
      <c r="X16" s="9">
        <v>0.82</v>
      </c>
      <c r="Y16" s="10">
        <v>0.15957446808510639</v>
      </c>
      <c r="Z16" s="9">
        <v>0.13100799919068817</v>
      </c>
      <c r="AA16" s="10">
        <v>0.83400000000000007</v>
      </c>
      <c r="AB16" s="10">
        <v>0.7</v>
      </c>
      <c r="AC16" s="10">
        <v>0.89300000000000002</v>
      </c>
      <c r="AD16" s="10">
        <v>0.90900000000000003</v>
      </c>
      <c r="AE16" s="10">
        <v>0.75</v>
      </c>
      <c r="AF16" s="10">
        <v>0.72900000000000009</v>
      </c>
      <c r="AG16" s="10">
        <v>0.80500000000000005</v>
      </c>
      <c r="AH16" s="10">
        <v>0.51781823804118376</v>
      </c>
      <c r="AI16" s="10">
        <v>0.33679196889784435</v>
      </c>
      <c r="AJ16" s="10">
        <v>0.3830538259853945</v>
      </c>
      <c r="AK16" s="9">
        <v>0.93481862042266795</v>
      </c>
      <c r="AL16" s="9">
        <v>0.7092273730172689</v>
      </c>
      <c r="AM16" s="10">
        <v>0.42112885334491984</v>
      </c>
      <c r="AN16" s="10">
        <v>0.70599999999999996</v>
      </c>
      <c r="AO16" s="10">
        <v>5278.8765833541402</v>
      </c>
      <c r="AP16" s="10"/>
      <c r="AQ16" s="9">
        <v>3082951</v>
      </c>
      <c r="AR16" s="72"/>
      <c r="AS16" s="72"/>
    </row>
    <row r="17" spans="2:45">
      <c r="B17" s="10">
        <v>82.040147267998393</v>
      </c>
      <c r="C17" s="9">
        <v>0.29015336206896547</v>
      </c>
      <c r="D17" s="9">
        <v>5.4995999795123936E-2</v>
      </c>
      <c r="E17" s="9">
        <v>3.9999999105930328E-2</v>
      </c>
      <c r="F17" s="9">
        <v>0.27500000000000002</v>
      </c>
      <c r="G17" s="9">
        <v>0</v>
      </c>
      <c r="H17" s="9">
        <v>3.9999999105930328E-2</v>
      </c>
      <c r="I17" s="10">
        <v>0.49116666666666664</v>
      </c>
      <c r="J17" s="9">
        <v>0.11190799997523428</v>
      </c>
      <c r="K17" s="9">
        <v>0.93914510234079085</v>
      </c>
      <c r="L17" s="10">
        <v>0.32</v>
      </c>
      <c r="M17" s="10">
        <v>3.1799999959766866E-2</v>
      </c>
      <c r="N17" s="9">
        <v>0</v>
      </c>
      <c r="O17" s="10">
        <v>0.85</v>
      </c>
      <c r="P17" s="9">
        <v>0.37712000000000001</v>
      </c>
      <c r="Q17" s="9">
        <v>0.13721365708112754</v>
      </c>
      <c r="R17" s="11">
        <v>9.5238095999999994E-2</v>
      </c>
      <c r="S17" s="9">
        <v>0</v>
      </c>
      <c r="T17" s="10">
        <v>3.5177518969758508E-3</v>
      </c>
      <c r="U17" s="9">
        <v>1.604261631696664E-2</v>
      </c>
      <c r="V17" s="9">
        <v>0.121074922878081</v>
      </c>
      <c r="W17" s="9">
        <v>0</v>
      </c>
      <c r="X17" s="9">
        <v>0</v>
      </c>
      <c r="Y17" s="10">
        <v>4.6860966116918116E-3</v>
      </c>
      <c r="Z17" s="9">
        <v>0.70587999214797015</v>
      </c>
      <c r="AA17" s="10">
        <v>0.90300000000000002</v>
      </c>
      <c r="AB17" s="10">
        <v>0.9</v>
      </c>
      <c r="AC17" s="10">
        <v>0.61399999999999999</v>
      </c>
      <c r="AD17" s="10">
        <v>0.64900000000000002</v>
      </c>
      <c r="AE17" s="10">
        <v>0.8</v>
      </c>
      <c r="AF17" s="10">
        <v>0.82700000000000007</v>
      </c>
      <c r="AG17" s="10">
        <v>0.85099999999999998</v>
      </c>
      <c r="AH17" s="10">
        <v>0.66529548297940422</v>
      </c>
      <c r="AI17" s="10">
        <v>0.77581390451848464</v>
      </c>
      <c r="AJ17" s="10">
        <v>0.90197378217071</v>
      </c>
      <c r="AK17" s="9">
        <v>1</v>
      </c>
      <c r="AL17" s="9">
        <v>1</v>
      </c>
      <c r="AM17" s="10">
        <v>0.84194773032917547</v>
      </c>
      <c r="AN17" s="10">
        <v>0.94900000000000007</v>
      </c>
      <c r="AO17" s="10">
        <v>39539.135363480702</v>
      </c>
      <c r="AP17" s="10"/>
      <c r="AQ17" s="9">
        <v>21874900</v>
      </c>
      <c r="AR17" s="72"/>
      <c r="AS17" s="72"/>
    </row>
    <row r="18" spans="2:45">
      <c r="B18" s="10">
        <v>78.571127592545864</v>
      </c>
      <c r="C18" s="9">
        <v>0.43509673913043473</v>
      </c>
      <c r="D18" s="9">
        <v>5.6447999789714806E-2</v>
      </c>
      <c r="E18" s="9">
        <v>3.9999999105930328E-2</v>
      </c>
      <c r="F18" s="9">
        <v>0.57499999999999996</v>
      </c>
      <c r="G18" s="9">
        <v>0</v>
      </c>
      <c r="H18" s="9">
        <v>3.9999999105930328E-2</v>
      </c>
      <c r="I18" s="10">
        <v>0.23600000000000002</v>
      </c>
      <c r="J18" s="9">
        <v>0.32946199992708858</v>
      </c>
      <c r="K18" s="9">
        <v>0.80367836541058646</v>
      </c>
      <c r="L18" s="10">
        <v>0.42</v>
      </c>
      <c r="M18" s="10">
        <v>0.28619999963790183</v>
      </c>
      <c r="N18" s="9">
        <v>0</v>
      </c>
      <c r="O18" s="10">
        <v>6.7499999999999991E-2</v>
      </c>
      <c r="P18" s="9">
        <v>0.30647999999999997</v>
      </c>
      <c r="Q18" s="9">
        <v>0.1554068278297791</v>
      </c>
      <c r="R18" s="11">
        <v>6.6508313999999999E-2</v>
      </c>
      <c r="S18" s="9">
        <v>0</v>
      </c>
      <c r="T18" s="10">
        <v>1.8236082784322761E-3</v>
      </c>
      <c r="U18" s="9">
        <v>0</v>
      </c>
      <c r="V18" s="9">
        <v>0</v>
      </c>
      <c r="W18" s="9">
        <v>0</v>
      </c>
      <c r="X18" s="9">
        <v>0.86</v>
      </c>
      <c r="Y18" s="10">
        <v>7.2771376591873868E-2</v>
      </c>
      <c r="Z18" s="9">
        <v>3.9999999105930328E-2</v>
      </c>
      <c r="AA18" s="10">
        <v>0.73599999999999999</v>
      </c>
      <c r="AB18" s="10">
        <v>0.7</v>
      </c>
      <c r="AC18" s="10">
        <v>0.51200000000000001</v>
      </c>
      <c r="AD18" s="10">
        <v>0.28800000000000003</v>
      </c>
      <c r="AE18" s="10">
        <v>0.75</v>
      </c>
      <c r="AF18" s="10">
        <v>0.79299999999999993</v>
      </c>
      <c r="AG18" s="10">
        <v>0.875</v>
      </c>
      <c r="AH18" s="10">
        <v>0.72331404306213398</v>
      </c>
      <c r="AI18" s="10">
        <v>0.77209766651353884</v>
      </c>
      <c r="AJ18" s="10">
        <v>0.8471252707934529</v>
      </c>
      <c r="AK18" s="9">
        <v>1</v>
      </c>
      <c r="AL18" s="9">
        <v>0.75037275498455336</v>
      </c>
      <c r="AM18" s="10">
        <v>0.84816526468637865</v>
      </c>
      <c r="AN18" s="10">
        <v>0.79099999999999993</v>
      </c>
      <c r="AO18" s="10">
        <v>38817.799131564803</v>
      </c>
      <c r="AP18" s="10"/>
      <c r="AQ18" s="9">
        <v>8364095</v>
      </c>
      <c r="AR18" s="72"/>
      <c r="AS18" s="72"/>
    </row>
    <row r="19" spans="2:45">
      <c r="B19" s="10">
        <v>63.451293806913746</v>
      </c>
      <c r="C19" s="9">
        <v>0.48637371428571419</v>
      </c>
      <c r="D19" s="9">
        <v>0.38730999921299519</v>
      </c>
      <c r="E19" s="9">
        <v>0.23199999928474424</v>
      </c>
      <c r="F19" s="9">
        <v>0.625</v>
      </c>
      <c r="G19" s="9">
        <v>0.17933333333333334</v>
      </c>
      <c r="H19" s="9">
        <v>0.56799999959766867</v>
      </c>
      <c r="I19" s="10">
        <v>0.29150000000000004</v>
      </c>
      <c r="J19" s="9">
        <v>0.48419399989284573</v>
      </c>
      <c r="K19" s="9">
        <v>0.66468664936567667</v>
      </c>
      <c r="L19" s="10">
        <v>0.12</v>
      </c>
      <c r="M19" s="10">
        <v>0.49819999936968085</v>
      </c>
      <c r="N19" s="9">
        <v>0.16199999973177909</v>
      </c>
      <c r="O19" s="10">
        <v>7.4999999999999997E-2</v>
      </c>
      <c r="P19" s="9">
        <v>0.35968</v>
      </c>
      <c r="Q19" s="9">
        <v>0.3525884865500043</v>
      </c>
      <c r="R19" s="11">
        <v>0.19012115600000001</v>
      </c>
      <c r="S19" s="9">
        <v>5.9961190944730338E-3</v>
      </c>
      <c r="T19" s="10">
        <v>2.1693354261350602E-2</v>
      </c>
      <c r="U19" s="9">
        <v>0</v>
      </c>
      <c r="V19" s="9">
        <v>0</v>
      </c>
      <c r="W19" s="9">
        <v>0</v>
      </c>
      <c r="X19" s="9">
        <v>0</v>
      </c>
      <c r="Y19" s="10">
        <v>9.076716407072577E-2</v>
      </c>
      <c r="Z19" s="9">
        <v>0.53445657423915605</v>
      </c>
      <c r="AA19" s="10">
        <v>0.746</v>
      </c>
      <c r="AB19" s="10">
        <v>0.4</v>
      </c>
      <c r="AC19" s="10">
        <v>0.79500000000000004</v>
      </c>
      <c r="AD19" s="10">
        <v>0.77500000000000002</v>
      </c>
      <c r="AE19" s="10">
        <v>0.55000000000000004</v>
      </c>
      <c r="AF19" s="10">
        <v>0.627</v>
      </c>
      <c r="AG19" s="10">
        <v>0.77099999999999991</v>
      </c>
      <c r="AH19" s="10">
        <v>0.42262266631384671</v>
      </c>
      <c r="AI19" s="10">
        <v>0.26208665187661195</v>
      </c>
      <c r="AJ19" s="10">
        <v>0.28227952977403509</v>
      </c>
      <c r="AK19" s="9">
        <v>0.97172700480879448</v>
      </c>
      <c r="AL19" s="9">
        <v>0.26953047006085329</v>
      </c>
      <c r="AM19" s="10">
        <v>0.33909036314348745</v>
      </c>
      <c r="AN19" s="10">
        <v>0.82499999999999996</v>
      </c>
      <c r="AO19" s="10">
        <v>9638.1881862451701</v>
      </c>
      <c r="AP19" s="10"/>
      <c r="AQ19" s="9">
        <v>8781100</v>
      </c>
      <c r="AR19" s="72"/>
      <c r="AS19" s="72"/>
    </row>
    <row r="20" spans="2:45">
      <c r="B20" s="10">
        <v>65.816858625689505</v>
      </c>
      <c r="C20" s="9">
        <v>0.54228291457286426</v>
      </c>
      <c r="D20" s="9">
        <v>0.5</v>
      </c>
      <c r="E20" s="9">
        <v>0.14639999739825726</v>
      </c>
      <c r="F20" s="9">
        <v>0.15000000000000002</v>
      </c>
      <c r="G20" s="9">
        <v>1.3333333333333333E-3</v>
      </c>
      <c r="H20" s="9">
        <v>3.9999999105930328E-2</v>
      </c>
      <c r="I20" s="10">
        <v>0.71158333333333335</v>
      </c>
      <c r="J20" s="9">
        <v>0.16260999996401371</v>
      </c>
      <c r="K20" s="9">
        <v>1</v>
      </c>
      <c r="L20" s="10">
        <v>0.24</v>
      </c>
      <c r="M20" s="10">
        <v>1</v>
      </c>
      <c r="N20" s="9">
        <v>0</v>
      </c>
      <c r="O20" s="10">
        <v>0.3175</v>
      </c>
      <c r="P20" s="9">
        <v>0.73719999999999997</v>
      </c>
      <c r="Q20" s="9">
        <v>0.28907910112500279</v>
      </c>
      <c r="R20" s="11">
        <v>0.30232558199999998</v>
      </c>
      <c r="S20" s="9">
        <v>0</v>
      </c>
      <c r="T20" s="10">
        <v>2.5923890177713689E-2</v>
      </c>
      <c r="U20" s="9">
        <v>0.93182496652727775</v>
      </c>
      <c r="V20" s="9">
        <v>0.87632329726901204</v>
      </c>
      <c r="W20" s="9">
        <v>6.0000000000000053E-2</v>
      </c>
      <c r="X20" s="9">
        <v>0</v>
      </c>
      <c r="Y20" s="10">
        <v>0</v>
      </c>
      <c r="Z20" s="9">
        <v>0.52931998514461798</v>
      </c>
      <c r="AA20" s="10">
        <v>0.7340000000000001</v>
      </c>
      <c r="AB20" s="10">
        <v>0.7</v>
      </c>
      <c r="AC20" s="10">
        <v>0.95200000000000007</v>
      </c>
      <c r="AD20" s="10">
        <v>0.83599999999999997</v>
      </c>
      <c r="AE20" s="10">
        <v>0.3</v>
      </c>
      <c r="AF20" s="10">
        <v>0.72699999999999998</v>
      </c>
      <c r="AG20" s="10">
        <v>0.42200000000000004</v>
      </c>
      <c r="AH20" s="10">
        <v>0.67483168073107025</v>
      </c>
      <c r="AI20" s="10">
        <v>0.69645015121661757</v>
      </c>
      <c r="AJ20" s="10">
        <v>0.77241002591022878</v>
      </c>
      <c r="AK20" s="9">
        <v>1</v>
      </c>
      <c r="AL20" s="9">
        <v>0.21383214285714286</v>
      </c>
      <c r="AM20" s="10">
        <v>0.658041968136308</v>
      </c>
      <c r="AN20" s="10">
        <v>0.81</v>
      </c>
      <c r="AO20" s="10" t="e">
        <v>#N/A</v>
      </c>
      <c r="AP20" s="10"/>
      <c r="AQ20" s="9">
        <v>341713</v>
      </c>
      <c r="AR20" s="72"/>
      <c r="AS20" s="72"/>
    </row>
    <row r="21" spans="2:45">
      <c r="B21" s="10">
        <v>65.687282926631937</v>
      </c>
      <c r="C21" s="9">
        <v>1</v>
      </c>
      <c r="D21" s="9">
        <v>1</v>
      </c>
      <c r="E21" s="9">
        <v>0</v>
      </c>
      <c r="F21" s="9">
        <v>0.52500000000000002</v>
      </c>
      <c r="G21" s="9">
        <v>0</v>
      </c>
      <c r="H21" s="9">
        <v>0</v>
      </c>
      <c r="I21" s="10">
        <v>0.54108333333333336</v>
      </c>
      <c r="J21" s="9">
        <v>0.1155439999744296</v>
      </c>
      <c r="K21" s="9">
        <v>1</v>
      </c>
      <c r="L21" s="10">
        <v>0.1</v>
      </c>
      <c r="M21" s="10">
        <v>1</v>
      </c>
      <c r="N21" s="9">
        <v>0.18</v>
      </c>
      <c r="O21" s="10">
        <v>7.4999999999999997E-2</v>
      </c>
      <c r="P21" s="9">
        <v>0.73543999999999998</v>
      </c>
      <c r="Q21" s="9">
        <v>0.24249943278893904</v>
      </c>
      <c r="R21" s="11">
        <v>0.18367347000000001</v>
      </c>
      <c r="S21" s="9">
        <v>0</v>
      </c>
      <c r="T21" s="10">
        <v>1.1733990829912494E-2</v>
      </c>
      <c r="U21" s="9">
        <v>0.52112770970668865</v>
      </c>
      <c r="V21" s="9">
        <v>0.77416756354415095</v>
      </c>
      <c r="W21" s="9">
        <v>5.9999999999998943E-3</v>
      </c>
      <c r="X21" s="9">
        <v>0</v>
      </c>
      <c r="Y21" s="10">
        <v>0</v>
      </c>
      <c r="Z21" s="9">
        <v>0.21777777706349877</v>
      </c>
      <c r="AA21" s="10">
        <v>0.77800000000000002</v>
      </c>
      <c r="AB21" s="10">
        <v>0.8</v>
      </c>
      <c r="AC21" s="10">
        <v>0.99900000000000011</v>
      </c>
      <c r="AD21" s="10">
        <v>0.80799999999999994</v>
      </c>
      <c r="AE21" s="10">
        <v>0.65</v>
      </c>
      <c r="AF21" s="10">
        <v>0.7340000000000001</v>
      </c>
      <c r="AG21" s="10">
        <v>0.82900000000000007</v>
      </c>
      <c r="AH21" s="10">
        <v>0.48241327451690907</v>
      </c>
      <c r="AI21" s="10">
        <v>0.33654049910333539</v>
      </c>
      <c r="AJ21" s="10">
        <v>0.55884861276012676</v>
      </c>
      <c r="AK21" s="9">
        <v>1</v>
      </c>
      <c r="AL21" s="9">
        <v>0.24252618152896691</v>
      </c>
      <c r="AM21" s="10">
        <v>0.60050225291057646</v>
      </c>
      <c r="AN21" s="10">
        <v>0.89400000000000002</v>
      </c>
      <c r="AO21" s="10">
        <v>35174.141600864001</v>
      </c>
      <c r="AP21" s="10"/>
      <c r="AQ21" s="9">
        <v>791473</v>
      </c>
      <c r="AR21" s="72"/>
      <c r="AS21" s="72"/>
    </row>
    <row r="22" spans="2:45">
      <c r="B22" s="10">
        <v>49.375459757098824</v>
      </c>
      <c r="C22" s="9">
        <v>0.21798074210879784</v>
      </c>
      <c r="D22" s="9">
        <v>2.9229999999999999E-2</v>
      </c>
      <c r="E22" s="9">
        <v>0.23199999928474424</v>
      </c>
      <c r="F22" s="9">
        <v>0.27500000000000002</v>
      </c>
      <c r="G22" s="9">
        <v>0.22266666666666668</v>
      </c>
      <c r="H22" s="9">
        <v>0.49119999952614313</v>
      </c>
      <c r="I22" s="10">
        <v>0.46758333333333335</v>
      </c>
      <c r="J22" s="9">
        <v>0.73103799983821804</v>
      </c>
      <c r="K22" s="9">
        <v>0.22578902953583335</v>
      </c>
      <c r="L22" s="10">
        <v>1</v>
      </c>
      <c r="M22" s="10">
        <v>0.1165999998524785</v>
      </c>
      <c r="N22" s="9">
        <v>1</v>
      </c>
      <c r="O22" s="10">
        <v>0.44999999999999996</v>
      </c>
      <c r="P22" s="9">
        <v>0.96560000000000001</v>
      </c>
      <c r="Q22" s="9">
        <v>0.4300159988172354</v>
      </c>
      <c r="R22" s="11">
        <v>0.60510114400000004</v>
      </c>
      <c r="S22" s="9">
        <v>8.0815764153015127E-2</v>
      </c>
      <c r="T22" s="10">
        <v>0.2302348004420712</v>
      </c>
      <c r="U22" s="9">
        <v>0.39954954747682664</v>
      </c>
      <c r="V22" s="9">
        <v>0.455607547870235</v>
      </c>
      <c r="W22" s="9">
        <v>0.59000000000000008</v>
      </c>
      <c r="X22" s="9">
        <v>0.2</v>
      </c>
      <c r="Y22" s="10">
        <v>0.34570177460244295</v>
      </c>
      <c r="Z22" s="9">
        <v>0.9182999997027218</v>
      </c>
      <c r="AA22" s="10">
        <v>0.59399999999999997</v>
      </c>
      <c r="AB22" s="10">
        <v>0.2</v>
      </c>
      <c r="AC22" s="10">
        <v>0.72799999999999998</v>
      </c>
      <c r="AD22" s="10">
        <v>0.93900000000000006</v>
      </c>
      <c r="AE22" s="10">
        <v>0.45</v>
      </c>
      <c r="AF22" s="10">
        <v>0.66599999999999993</v>
      </c>
      <c r="AG22" s="10">
        <v>0.57999999999999996</v>
      </c>
      <c r="AH22" s="10">
        <v>0.19360548135508737</v>
      </c>
      <c r="AI22" s="10">
        <v>0.42651581643717018</v>
      </c>
      <c r="AJ22" s="10">
        <v>0.30967062399350498</v>
      </c>
      <c r="AK22" s="9">
        <v>0.34175650101136235</v>
      </c>
      <c r="AL22" s="9">
        <v>0.1111540885965244</v>
      </c>
      <c r="AM22" s="10">
        <v>0.35704614250600836</v>
      </c>
      <c r="AN22" s="10">
        <v>0.53799999999999992</v>
      </c>
      <c r="AO22" s="10">
        <v>1416.32336540386</v>
      </c>
      <c r="AP22" s="10"/>
      <c r="AQ22" s="9">
        <v>162220762</v>
      </c>
      <c r="AR22" s="72"/>
      <c r="AS22" s="72"/>
    </row>
    <row r="23" spans="2:45">
      <c r="B23" s="10" t="e">
        <v>#N/A</v>
      </c>
      <c r="C23" s="9">
        <v>0.70687246341463417</v>
      </c>
      <c r="D23" s="9">
        <v>0.7612000000000001</v>
      </c>
      <c r="E23" s="9">
        <v>3.9999999105930328E-2</v>
      </c>
      <c r="F23" s="9">
        <v>0.125</v>
      </c>
      <c r="G23" s="9">
        <v>0</v>
      </c>
      <c r="H23" s="9">
        <v>3.9999999105930328E-2</v>
      </c>
      <c r="I23" s="10">
        <v>0.71158333333333335</v>
      </c>
      <c r="J23" s="9">
        <v>0.60276799986660479</v>
      </c>
      <c r="K23" s="9">
        <v>0.81729166666666664</v>
      </c>
      <c r="L23" s="10">
        <v>0.08</v>
      </c>
      <c r="M23" s="10">
        <v>1</v>
      </c>
      <c r="N23" s="9">
        <v>0</v>
      </c>
      <c r="O23" s="10">
        <v>0.3175</v>
      </c>
      <c r="P23" s="9">
        <v>0.66071999999999997</v>
      </c>
      <c r="Q23" s="9">
        <v>0.22142907179370697</v>
      </c>
      <c r="R23" s="11">
        <v>0.28429752000000003</v>
      </c>
      <c r="S23" s="9">
        <v>1.8951080011406045E-2</v>
      </c>
      <c r="T23" s="10">
        <v>2.3760326179573663E-2</v>
      </c>
      <c r="U23" s="9">
        <v>4.3447176195445289E-2</v>
      </c>
      <c r="V23" s="9">
        <v>4.3447321860959502E-2</v>
      </c>
      <c r="W23" s="9">
        <v>0</v>
      </c>
      <c r="X23" s="9">
        <v>0</v>
      </c>
      <c r="Y23" s="10">
        <v>0</v>
      </c>
      <c r="Z23" s="9">
        <v>0.11999999731779099</v>
      </c>
      <c r="AA23" s="10">
        <v>0.9</v>
      </c>
      <c r="AB23" s="10">
        <v>0.6</v>
      </c>
      <c r="AC23" s="10">
        <v>0.70099999999999996</v>
      </c>
      <c r="AD23" s="10">
        <v>0.54600000000000004</v>
      </c>
      <c r="AE23" s="10">
        <v>0.45</v>
      </c>
      <c r="AF23" s="10">
        <v>0.73099999999999998</v>
      </c>
      <c r="AG23" s="10">
        <v>0.60499999999999998</v>
      </c>
      <c r="AH23" s="10">
        <v>0.71668084540897781</v>
      </c>
      <c r="AI23" s="10">
        <v>0.72470513294565442</v>
      </c>
      <c r="AJ23" s="10">
        <v>0.76524731667182322</v>
      </c>
      <c r="AK23" s="9">
        <v>1</v>
      </c>
      <c r="AL23" s="9" t="e">
        <v>#N/A</v>
      </c>
      <c r="AM23" s="10">
        <v>0.69263096496675725</v>
      </c>
      <c r="AN23" s="10">
        <v>0.8</v>
      </c>
      <c r="AO23" s="10">
        <v>19188.6399220885</v>
      </c>
      <c r="AP23" s="10"/>
      <c r="AQ23" s="9">
        <v>255872</v>
      </c>
      <c r="AR23" s="72"/>
      <c r="AS23" s="72"/>
    </row>
    <row r="24" spans="2:45">
      <c r="B24" s="10">
        <v>66.429065834674859</v>
      </c>
      <c r="C24" s="9">
        <v>0.56517705977382882</v>
      </c>
      <c r="D24" s="9">
        <v>7.4789999999999995E-2</v>
      </c>
      <c r="E24" s="9">
        <v>3.9999999105930328E-2</v>
      </c>
      <c r="F24" s="9">
        <v>0.75</v>
      </c>
      <c r="G24" s="9">
        <v>6.6666666666666664E-4</v>
      </c>
      <c r="H24" s="9">
        <v>0.10719999916851519</v>
      </c>
      <c r="I24" s="10">
        <v>0.27966666666666667</v>
      </c>
      <c r="J24" s="9">
        <v>0.26381199994161725</v>
      </c>
      <c r="K24" s="9">
        <v>0.59757391433783347</v>
      </c>
      <c r="L24" s="10">
        <v>0.04</v>
      </c>
      <c r="M24" s="10">
        <v>0.10599999986588955</v>
      </c>
      <c r="N24" s="9">
        <v>0.01</v>
      </c>
      <c r="O24" s="10">
        <v>0.87499999999999989</v>
      </c>
      <c r="P24" s="9">
        <v>0.10807999999999995</v>
      </c>
      <c r="Q24" s="9">
        <v>0.34384874020040035</v>
      </c>
      <c r="R24" s="11">
        <v>6.6371682000000001E-2</v>
      </c>
      <c r="S24" s="9">
        <v>2.4430074419593516E-3</v>
      </c>
      <c r="T24" s="10">
        <v>5.0996046356159598E-3</v>
      </c>
      <c r="U24" s="9">
        <v>0</v>
      </c>
      <c r="V24" s="9">
        <v>0</v>
      </c>
      <c r="W24" s="9">
        <v>0</v>
      </c>
      <c r="X24" s="9">
        <v>0.86</v>
      </c>
      <c r="Y24" s="10">
        <v>2.2178413011335635E-2</v>
      </c>
      <c r="Z24" s="9">
        <v>0.20224000350874161</v>
      </c>
      <c r="AA24" s="10">
        <v>0.72099999999999997</v>
      </c>
      <c r="AB24" s="10">
        <v>0.1</v>
      </c>
      <c r="AC24" s="10">
        <v>0.85199999999999998</v>
      </c>
      <c r="AD24" s="10">
        <v>0.32</v>
      </c>
      <c r="AE24" s="10">
        <v>0.2</v>
      </c>
      <c r="AF24" s="10">
        <v>0.626</v>
      </c>
      <c r="AG24" s="10">
        <v>0.80299999999999994</v>
      </c>
      <c r="AH24" s="10">
        <v>0.57256202869457451</v>
      </c>
      <c r="AI24" s="10">
        <v>0.19430019372068955</v>
      </c>
      <c r="AJ24" s="10">
        <v>0.34533189268999653</v>
      </c>
      <c r="AK24" s="9">
        <v>1</v>
      </c>
      <c r="AL24" s="9">
        <v>1</v>
      </c>
      <c r="AM24" s="10">
        <v>0.31484291475348536</v>
      </c>
      <c r="AN24" s="10">
        <v>0.84799999999999998</v>
      </c>
      <c r="AO24" s="10">
        <v>13039.7194809872</v>
      </c>
      <c r="AP24" s="10"/>
      <c r="AQ24" s="9">
        <v>9663000</v>
      </c>
      <c r="AR24" s="72"/>
      <c r="AS24" s="72"/>
    </row>
    <row r="25" spans="2:45">
      <c r="B25" s="10">
        <v>73.977683155576983</v>
      </c>
      <c r="C25" s="9">
        <v>0.2099123475609756</v>
      </c>
      <c r="D25" s="9">
        <v>0.37366999924071131</v>
      </c>
      <c r="E25" s="9">
        <v>3.9999999105930328E-2</v>
      </c>
      <c r="F25" s="9">
        <v>0.44999999999999996</v>
      </c>
      <c r="G25" s="9">
        <v>0</v>
      </c>
      <c r="H25" s="9">
        <v>3.9999999105930328E-2</v>
      </c>
      <c r="I25" s="10">
        <v>0.25958333333333333</v>
      </c>
      <c r="J25" s="9">
        <v>2.6461999994143844E-2</v>
      </c>
      <c r="K25" s="9">
        <v>0.9832116788321168</v>
      </c>
      <c r="L25" s="10">
        <v>0.36</v>
      </c>
      <c r="M25" s="10">
        <v>1</v>
      </c>
      <c r="N25" s="9">
        <v>0</v>
      </c>
      <c r="O25" s="10">
        <v>6.7499999999999991E-2</v>
      </c>
      <c r="P25" s="9">
        <v>0.74903999999999993</v>
      </c>
      <c r="Q25" s="9">
        <v>0.16189642783582314</v>
      </c>
      <c r="R25" s="11">
        <v>0.14932126600000001</v>
      </c>
      <c r="S25" s="9">
        <v>0</v>
      </c>
      <c r="T25" s="10">
        <v>2.37456309795863E-3</v>
      </c>
      <c r="U25" s="9">
        <v>0.14447460360993447</v>
      </c>
      <c r="V25" s="9">
        <v>0.229527806512104</v>
      </c>
      <c r="W25" s="9">
        <v>0</v>
      </c>
      <c r="X25" s="9">
        <v>0.72</v>
      </c>
      <c r="Y25" s="10">
        <v>0.49537648612945839</v>
      </c>
      <c r="Z25" s="9">
        <v>0.24927999930083744</v>
      </c>
      <c r="AA25" s="10">
        <v>0.92900000000000005</v>
      </c>
      <c r="AB25" s="10">
        <v>0.7</v>
      </c>
      <c r="AC25" s="10">
        <v>0.42200000000000004</v>
      </c>
      <c r="AD25" s="10">
        <v>0.3</v>
      </c>
      <c r="AE25" s="10">
        <v>0.8</v>
      </c>
      <c r="AF25" s="10">
        <v>0.77900000000000003</v>
      </c>
      <c r="AG25" s="10">
        <v>0.875</v>
      </c>
      <c r="AH25" s="10">
        <v>0.65555473284442767</v>
      </c>
      <c r="AI25" s="10">
        <v>0.77593766767002303</v>
      </c>
      <c r="AJ25" s="10">
        <v>0.78412150177998674</v>
      </c>
      <c r="AK25" s="9">
        <v>1</v>
      </c>
      <c r="AL25" s="9">
        <v>0.8635988579471463</v>
      </c>
      <c r="AM25" s="10">
        <v>0.77154084320553995</v>
      </c>
      <c r="AN25" s="10">
        <v>0.67099999999999993</v>
      </c>
      <c r="AO25" s="10">
        <v>36312.651516005302</v>
      </c>
      <c r="AP25" s="10"/>
      <c r="AQ25" s="9">
        <v>10788760</v>
      </c>
      <c r="AR25" s="72"/>
      <c r="AS25" s="72"/>
    </row>
    <row r="26" spans="2:45">
      <c r="B26" s="10">
        <v>62.571297414270596</v>
      </c>
      <c r="C26" s="9">
        <v>1</v>
      </c>
      <c r="D26" s="9">
        <v>9.7031999638527641E-3</v>
      </c>
      <c r="E26" s="9">
        <v>4.9599999114871007E-2</v>
      </c>
      <c r="F26" s="9">
        <v>0.30000000000000004</v>
      </c>
      <c r="G26" s="9">
        <v>1.7333333333333333E-2</v>
      </c>
      <c r="H26" s="9">
        <v>0.13599999919533734</v>
      </c>
      <c r="I26" s="10">
        <v>0.49525000000000002</v>
      </c>
      <c r="J26" s="9">
        <v>0.48277999989315867</v>
      </c>
      <c r="K26" s="9">
        <v>0.91707142857150004</v>
      </c>
      <c r="L26" s="10">
        <v>0.06</v>
      </c>
      <c r="M26" s="10">
        <v>0.33919999957084657</v>
      </c>
      <c r="N26" s="9">
        <v>6.9999999999999993E-2</v>
      </c>
      <c r="O26" s="10">
        <v>0.3175</v>
      </c>
      <c r="P26" s="9">
        <v>0.85536000000000001</v>
      </c>
      <c r="Q26" s="9">
        <v>0.23459277912303866</v>
      </c>
      <c r="R26" s="11">
        <v>0.33615819200000002</v>
      </c>
      <c r="S26" s="9">
        <v>7.5806153458223766E-3</v>
      </c>
      <c r="T26" s="10">
        <v>7.9420718971723411E-2</v>
      </c>
      <c r="U26" s="9">
        <v>0.1559046237035541</v>
      </c>
      <c r="V26" s="9">
        <v>0.40332035678730699</v>
      </c>
      <c r="W26" s="9">
        <v>8.2999999999999963E-2</v>
      </c>
      <c r="X26" s="9">
        <v>0.4</v>
      </c>
      <c r="Y26" s="10">
        <v>6.5760631302060502E-2</v>
      </c>
      <c r="Z26" s="9">
        <v>0.8605999993160367</v>
      </c>
      <c r="AA26" s="10">
        <v>0.74099999999999999</v>
      </c>
      <c r="AB26" s="10">
        <v>0.5</v>
      </c>
      <c r="AC26" s="10">
        <v>0.68299999999999994</v>
      </c>
      <c r="AD26" s="10">
        <v>0.74900000000000011</v>
      </c>
      <c r="AE26" s="10">
        <v>0.5</v>
      </c>
      <c r="AF26" s="10">
        <v>0.75599999999999989</v>
      </c>
      <c r="AG26" s="10">
        <v>0.71499999999999997</v>
      </c>
      <c r="AH26" s="10">
        <v>0.51526604506892071</v>
      </c>
      <c r="AI26" s="10">
        <v>0.64738695923946743</v>
      </c>
      <c r="AJ26" s="10">
        <v>0.48726139396574314</v>
      </c>
      <c r="AK26" s="9">
        <v>0.5340975391361924</v>
      </c>
      <c r="AL26" s="9">
        <v>0.15863915575010248</v>
      </c>
      <c r="AM26" s="10">
        <v>0.42431193268545331</v>
      </c>
      <c r="AN26" s="10">
        <v>0.81700000000000006</v>
      </c>
      <c r="AO26" s="10">
        <v>6627.9435451002801</v>
      </c>
      <c r="AP26" s="10"/>
      <c r="AQ26" s="9">
        <v>333200</v>
      </c>
      <c r="AR26" s="72"/>
      <c r="AS26" s="72"/>
    </row>
    <row r="27" spans="2:45">
      <c r="B27" s="10">
        <v>51.479303068127656</v>
      </c>
      <c r="C27" s="9">
        <v>1</v>
      </c>
      <c r="D27" s="9">
        <v>4.9259999999999998E-3</v>
      </c>
      <c r="E27" s="9">
        <v>0.27999999932944775</v>
      </c>
      <c r="F27" s="9">
        <v>0.32499999999999996</v>
      </c>
      <c r="G27" s="9">
        <v>0.34533333333333333</v>
      </c>
      <c r="H27" s="9">
        <v>0.88479999989271163</v>
      </c>
      <c r="I27" s="10">
        <v>0.62008333333333332</v>
      </c>
      <c r="J27" s="9">
        <v>0.58983999986946589</v>
      </c>
      <c r="K27" s="9">
        <v>1</v>
      </c>
      <c r="L27" s="10">
        <v>0.26</v>
      </c>
      <c r="M27" s="10">
        <v>0.19079999975860118</v>
      </c>
      <c r="N27" s="9">
        <v>0.50759999915957454</v>
      </c>
      <c r="O27" s="10">
        <v>0.20749999999999999</v>
      </c>
      <c r="P27" s="9">
        <v>0.96448</v>
      </c>
      <c r="Q27" s="9">
        <v>0.52154286719516108</v>
      </c>
      <c r="R27" s="11">
        <v>0.81908548800000003</v>
      </c>
      <c r="S27" s="9">
        <v>0.22860650479040842</v>
      </c>
      <c r="T27" s="10">
        <v>0.599284210984806</v>
      </c>
      <c r="U27" s="9">
        <v>1.6341815777022133E-2</v>
      </c>
      <c r="V27" s="9">
        <v>0.209514596205015</v>
      </c>
      <c r="W27" s="9">
        <v>0.752</v>
      </c>
      <c r="X27" s="9">
        <v>0.39</v>
      </c>
      <c r="Y27" s="10">
        <v>8.1359609473874522E-2</v>
      </c>
      <c r="Z27" s="9">
        <v>0.91639999974519015</v>
      </c>
      <c r="AA27" s="10">
        <v>0.42299999999999999</v>
      </c>
      <c r="AB27" s="10">
        <v>0.5</v>
      </c>
      <c r="AC27" s="10">
        <v>0.75900000000000001</v>
      </c>
      <c r="AD27" s="10">
        <v>0.85199999999999998</v>
      </c>
      <c r="AE27" s="10">
        <v>0.6</v>
      </c>
      <c r="AF27" s="10">
        <v>0.746</v>
      </c>
      <c r="AG27" s="10">
        <v>0.56999999999999995</v>
      </c>
      <c r="AH27" s="10">
        <v>0.5876629073427807</v>
      </c>
      <c r="AI27" s="10">
        <v>0.56097039439641783</v>
      </c>
      <c r="AJ27" s="10">
        <v>0.37174555169768758</v>
      </c>
      <c r="AK27" s="9">
        <v>0.61966348026885831</v>
      </c>
      <c r="AL27" s="9">
        <v>7.6845760149359704E-2</v>
      </c>
      <c r="AM27" s="10">
        <v>0.36381534726382159</v>
      </c>
      <c r="AN27" s="10">
        <v>0.47799999999999998</v>
      </c>
      <c r="AO27" s="10">
        <v>1507.8812097896</v>
      </c>
      <c r="AP27" s="10"/>
      <c r="AQ27" s="9">
        <v>8934985</v>
      </c>
      <c r="AR27" s="72"/>
      <c r="AS27" s="72"/>
    </row>
    <row r="28" spans="2:45">
      <c r="B28" s="10">
        <v>56.541370321612781</v>
      </c>
      <c r="C28" s="9">
        <v>0.35093883702839357</v>
      </c>
      <c r="D28" s="9">
        <v>4.333E-3</v>
      </c>
      <c r="E28" s="9">
        <v>0.11679999917745587</v>
      </c>
      <c r="F28" s="9">
        <v>0.42500000000000004</v>
      </c>
      <c r="G28" s="9">
        <v>0.216</v>
      </c>
      <c r="H28" s="9">
        <v>0.37599999941885476</v>
      </c>
      <c r="I28" s="10">
        <v>0.45650000000000002</v>
      </c>
      <c r="J28" s="9">
        <v>0.65003599985614413</v>
      </c>
      <c r="K28" s="9">
        <v>0.91724111247034401</v>
      </c>
      <c r="L28" s="10">
        <v>0.14000000000000001</v>
      </c>
      <c r="M28" s="10">
        <v>1</v>
      </c>
      <c r="N28" s="9">
        <v>0.31</v>
      </c>
      <c r="O28" s="10">
        <v>0.44999999999999996</v>
      </c>
      <c r="P28" s="9">
        <v>0.98536000000000001</v>
      </c>
      <c r="Q28" s="9">
        <v>0.43023562808573357</v>
      </c>
      <c r="R28" s="11">
        <v>0.59883235999999995</v>
      </c>
      <c r="S28" s="9">
        <v>7.6644830177938161E-2</v>
      </c>
      <c r="T28" s="10">
        <v>0.15016319331090733</v>
      </c>
      <c r="U28" s="9">
        <v>0</v>
      </c>
      <c r="V28" s="9">
        <v>0</v>
      </c>
      <c r="W28" s="9">
        <v>0.31499999999999995</v>
      </c>
      <c r="X28" s="9">
        <v>1</v>
      </c>
      <c r="Y28" s="10">
        <v>0.15627441787779339</v>
      </c>
      <c r="Z28" s="9">
        <v>0.46679999805986883</v>
      </c>
      <c r="AA28" s="10">
        <v>0.60499999999999998</v>
      </c>
      <c r="AB28" s="10">
        <v>0.3</v>
      </c>
      <c r="AC28" s="10">
        <v>0.84099999999999997</v>
      </c>
      <c r="AD28" s="10">
        <v>0.58299999999999996</v>
      </c>
      <c r="AE28" s="10">
        <v>0.15</v>
      </c>
      <c r="AF28" s="10">
        <v>0.7340000000000001</v>
      </c>
      <c r="AG28" s="10">
        <v>0.52</v>
      </c>
      <c r="AH28" s="10">
        <v>0.63568667363427778</v>
      </c>
      <c r="AI28" s="10">
        <v>0.37438833376859965</v>
      </c>
      <c r="AJ28" s="10">
        <v>0.66569721956497607</v>
      </c>
      <c r="AK28" s="9">
        <v>0.51590297357973458</v>
      </c>
      <c r="AL28" s="9">
        <v>9.0072137226743357E-2</v>
      </c>
      <c r="AM28" s="10">
        <v>0.53242397809566755</v>
      </c>
      <c r="AN28" s="10">
        <v>0.85099999999999998</v>
      </c>
      <c r="AO28" s="10">
        <v>5112.9379605856102</v>
      </c>
      <c r="AP28" s="10"/>
      <c r="AQ28" s="9">
        <v>697335</v>
      </c>
      <c r="AR28" s="72"/>
      <c r="AS28" s="72"/>
    </row>
    <row r="29" spans="2:45">
      <c r="B29" s="10">
        <v>58.166023839468416</v>
      </c>
      <c r="C29" s="9">
        <v>0.45756889605157136</v>
      </c>
      <c r="D29" s="9">
        <v>3.2560000000000002E-3</v>
      </c>
      <c r="E29" s="9">
        <v>0.17439999923110006</v>
      </c>
      <c r="F29" s="9">
        <v>0.4</v>
      </c>
      <c r="G29" s="9">
        <v>0.16333333333333333</v>
      </c>
      <c r="H29" s="9">
        <v>0.75999999977648258</v>
      </c>
      <c r="I29" s="10">
        <v>0.76291666666666669</v>
      </c>
      <c r="J29" s="9">
        <v>0.34299599992409346</v>
      </c>
      <c r="K29" s="9">
        <v>0.99090925925933337</v>
      </c>
      <c r="L29" s="10">
        <v>0.38</v>
      </c>
      <c r="M29" s="10">
        <v>0.26499999966472387</v>
      </c>
      <c r="N29" s="9">
        <v>8.3199999928474433E-2</v>
      </c>
      <c r="O29" s="10">
        <v>0.22499999999999998</v>
      </c>
      <c r="P29" s="9">
        <v>0.81719999999999993</v>
      </c>
      <c r="Q29" s="9">
        <v>0.43887141345963043</v>
      </c>
      <c r="R29" s="11">
        <v>0.52653486000000005</v>
      </c>
      <c r="S29" s="9">
        <v>7.5184845736761263E-2</v>
      </c>
      <c r="T29" s="10">
        <v>0.17315199003114429</v>
      </c>
      <c r="U29" s="9">
        <v>0</v>
      </c>
      <c r="V29" s="9">
        <v>0</v>
      </c>
      <c r="W29" s="9">
        <v>0.22499999999999998</v>
      </c>
      <c r="X29" s="9">
        <v>0</v>
      </c>
      <c r="Y29" s="10">
        <v>1.3846579894765992E-2</v>
      </c>
      <c r="Z29" s="9">
        <v>0.93839999981224542</v>
      </c>
      <c r="AA29" s="10">
        <v>0.57299999999999995</v>
      </c>
      <c r="AB29" s="10">
        <v>0.5</v>
      </c>
      <c r="AC29" s="10">
        <v>0.84299999999999997</v>
      </c>
      <c r="AD29" s="10">
        <v>0.67500000000000004</v>
      </c>
      <c r="AE29" s="10">
        <v>0.15</v>
      </c>
      <c r="AF29" s="10">
        <v>0.63200000000000001</v>
      </c>
      <c r="AG29" s="10">
        <v>0.76900000000000002</v>
      </c>
      <c r="AH29" s="10">
        <v>0.33700914080961936</v>
      </c>
      <c r="AI29" s="10">
        <v>0.4834855914305809</v>
      </c>
      <c r="AJ29" s="10">
        <v>0.35985442289813441</v>
      </c>
      <c r="AK29" s="9">
        <v>0.79725759077745473</v>
      </c>
      <c r="AL29" s="9">
        <v>0.51463549787709117</v>
      </c>
      <c r="AM29" s="10">
        <v>0.25783711359891293</v>
      </c>
      <c r="AN29" s="10">
        <v>0.39399999999999996</v>
      </c>
      <c r="AO29" s="10">
        <v>4419.3363344503296</v>
      </c>
      <c r="AP29" s="10"/>
      <c r="AQ29" s="9">
        <v>9862860</v>
      </c>
      <c r="AR29" s="72"/>
      <c r="AS29" s="72"/>
    </row>
    <row r="30" spans="2:45">
      <c r="B30" s="10">
        <v>67.728754399574328</v>
      </c>
      <c r="C30" s="9">
        <v>0.5</v>
      </c>
      <c r="D30" s="9">
        <v>0</v>
      </c>
      <c r="E30" s="9">
        <v>4.9599999114871007E-2</v>
      </c>
      <c r="F30" s="9">
        <v>0.47499999999999998</v>
      </c>
      <c r="G30" s="9">
        <v>1.3333333333333333E-3</v>
      </c>
      <c r="H30" s="9">
        <v>8.7999999150633834E-2</v>
      </c>
      <c r="I30" s="10">
        <v>0.28591666666666671</v>
      </c>
      <c r="J30" s="9">
        <v>0.52499799988381557</v>
      </c>
      <c r="K30" s="9">
        <v>0.9802166005291667</v>
      </c>
      <c r="L30" s="10">
        <v>0.16</v>
      </c>
      <c r="M30" s="10">
        <v>0.48759999938309195</v>
      </c>
      <c r="N30" s="9">
        <v>4.3999999910593036E-2</v>
      </c>
      <c r="O30" s="10">
        <v>7.4999999999999997E-2</v>
      </c>
      <c r="P30" s="9">
        <v>0.69896800000000003</v>
      </c>
      <c r="Q30" s="9">
        <v>0.25795871085211697</v>
      </c>
      <c r="R30" s="11">
        <v>6.9291337999999994E-2</v>
      </c>
      <c r="S30" s="9">
        <v>1.039129936990036E-2</v>
      </c>
      <c r="T30" s="10">
        <v>2.7889357576024007E-3</v>
      </c>
      <c r="U30" s="9">
        <v>2.7250118542791936E-4</v>
      </c>
      <c r="V30" s="9">
        <v>1.7602833475632599E-4</v>
      </c>
      <c r="W30" s="9">
        <v>0</v>
      </c>
      <c r="X30" s="9">
        <v>0.52</v>
      </c>
      <c r="Y30" s="10">
        <v>0.146484375</v>
      </c>
      <c r="Z30" s="9">
        <v>0.52930000567100399</v>
      </c>
      <c r="AA30" s="10">
        <v>0.61299999999999999</v>
      </c>
      <c r="AB30" s="10">
        <v>0.6</v>
      </c>
      <c r="AC30" s="10">
        <v>0.83200000000000007</v>
      </c>
      <c r="AD30" s="10">
        <v>0.28800000000000003</v>
      </c>
      <c r="AE30" s="10">
        <v>0.7</v>
      </c>
      <c r="AF30" s="10">
        <v>0.747</v>
      </c>
      <c r="AG30" s="10">
        <v>0.80799999999999994</v>
      </c>
      <c r="AH30" s="10">
        <v>0.38679346110792978</v>
      </c>
      <c r="AI30" s="10">
        <v>0.49046661607713371</v>
      </c>
      <c r="AJ30" s="10">
        <v>0.43960164189407697</v>
      </c>
      <c r="AK30" s="9">
        <v>0.95125122845131971</v>
      </c>
      <c r="AL30" s="9">
        <v>0.52333111297529811</v>
      </c>
      <c r="AM30" s="10">
        <v>0.42294502228207775</v>
      </c>
      <c r="AN30" s="10">
        <v>0.61199999999999999</v>
      </c>
      <c r="AO30" s="10">
        <v>8578.28701146405</v>
      </c>
      <c r="AP30" s="10"/>
      <c r="AQ30" s="9">
        <v>3766579</v>
      </c>
      <c r="AR30" s="72"/>
      <c r="AS30" s="72"/>
    </row>
    <row r="31" spans="2:45">
      <c r="B31" s="10">
        <v>59.712445307582598</v>
      </c>
      <c r="C31" s="9">
        <v>0.78532292659675873</v>
      </c>
      <c r="D31" s="9">
        <v>1.9019999929144979E-2</v>
      </c>
      <c r="E31" s="9">
        <v>8.7999999150633834E-2</v>
      </c>
      <c r="F31" s="9">
        <v>0.44999999999999996</v>
      </c>
      <c r="G31" s="9">
        <v>0.22733333333333333</v>
      </c>
      <c r="H31" s="9">
        <v>0.42399999946355815</v>
      </c>
      <c r="I31" s="10">
        <v>0.81700000000000006</v>
      </c>
      <c r="J31" s="9">
        <v>0.400565999911353</v>
      </c>
      <c r="K31" s="9">
        <v>0.99992260511193232</v>
      </c>
      <c r="L31" s="10">
        <v>0.3</v>
      </c>
      <c r="M31" s="10">
        <v>0.8691999989002942</v>
      </c>
      <c r="N31" s="9">
        <v>0.28799999892711636</v>
      </c>
      <c r="O31" s="10">
        <v>0.40749999999999997</v>
      </c>
      <c r="P31" s="9">
        <v>0.85952000000000006</v>
      </c>
      <c r="Q31" s="9">
        <v>0.65857233073741206</v>
      </c>
      <c r="R31" s="11">
        <v>1</v>
      </c>
      <c r="S31" s="9">
        <v>0.18976884450900328</v>
      </c>
      <c r="T31" s="10">
        <v>0.14255909031744446</v>
      </c>
      <c r="U31" s="9">
        <v>0</v>
      </c>
      <c r="V31" s="9">
        <v>0</v>
      </c>
      <c r="W31" s="9">
        <v>0.54600000000000004</v>
      </c>
      <c r="X31" s="9">
        <v>0.53</v>
      </c>
      <c r="Y31" s="10">
        <v>1.0587052035360754E-2</v>
      </c>
      <c r="Z31" s="9">
        <v>0.70660001304133324</v>
      </c>
      <c r="AA31" s="10">
        <v>0.70499999999999996</v>
      </c>
      <c r="AB31" s="10">
        <v>0.7</v>
      </c>
      <c r="AC31" s="10">
        <v>0.74099999999999999</v>
      </c>
      <c r="AD31" s="10">
        <v>0.67099999999999993</v>
      </c>
      <c r="AE31" s="10">
        <v>0.8</v>
      </c>
      <c r="AF31" s="10">
        <v>0.68799999999999994</v>
      </c>
      <c r="AG31" s="10">
        <v>0.7390000000000001</v>
      </c>
      <c r="AH31" s="10">
        <v>0.67951541845383223</v>
      </c>
      <c r="AI31" s="10">
        <v>0.58105687687513341</v>
      </c>
      <c r="AJ31" s="10">
        <v>0.66974029817083713</v>
      </c>
      <c r="AK31" s="9">
        <v>1</v>
      </c>
      <c r="AL31" s="9">
        <v>9.9596703050721963E-2</v>
      </c>
      <c r="AM31" s="10">
        <v>0.62684839949154958</v>
      </c>
      <c r="AN31" s="10">
        <v>0.70799999999999996</v>
      </c>
      <c r="AO31" s="10">
        <v>13384.4654640974</v>
      </c>
      <c r="AP31" s="10"/>
      <c r="AQ31" s="9">
        <v>1949780</v>
      </c>
      <c r="AR31" s="72"/>
      <c r="AS31" s="72"/>
    </row>
    <row r="32" spans="2:45">
      <c r="B32" s="10">
        <v>65.245829064134583</v>
      </c>
      <c r="C32" s="9">
        <v>0.29277539608574094</v>
      </c>
      <c r="D32" s="9">
        <v>7.7582999842353171E-3</v>
      </c>
      <c r="E32" s="9">
        <v>6.8799999132752365E-2</v>
      </c>
      <c r="F32" s="9">
        <v>0.32499999999999996</v>
      </c>
      <c r="G32" s="9">
        <v>8.2000000000000003E-2</v>
      </c>
      <c r="H32" s="9">
        <v>0.23199999928474424</v>
      </c>
      <c r="I32" s="10">
        <v>0.4356666666666667</v>
      </c>
      <c r="J32" s="9">
        <v>0.14099599996879697</v>
      </c>
      <c r="K32" s="9">
        <v>0.72380797814199993</v>
      </c>
      <c r="L32" s="10">
        <v>1</v>
      </c>
      <c r="M32" s="10">
        <v>0.16959999978542328</v>
      </c>
      <c r="N32" s="9">
        <v>0.06</v>
      </c>
      <c r="O32" s="10">
        <v>0.3175</v>
      </c>
      <c r="P32" s="9">
        <v>0.60240000000000005</v>
      </c>
      <c r="Q32" s="9">
        <v>0.30987925724193477</v>
      </c>
      <c r="R32" s="11">
        <v>0.27439886800000002</v>
      </c>
      <c r="S32" s="9">
        <v>1.4208339626855631E-4</v>
      </c>
      <c r="T32" s="10">
        <v>3.019828107403907E-2</v>
      </c>
      <c r="U32" s="9">
        <v>1.4378442478146191E-2</v>
      </c>
      <c r="V32" s="9">
        <v>6.6733880428496498E-2</v>
      </c>
      <c r="W32" s="9">
        <v>2.200000000000002E-2</v>
      </c>
      <c r="X32" s="9">
        <v>0.81</v>
      </c>
      <c r="Y32" s="10">
        <v>5.6741478730220271E-3</v>
      </c>
      <c r="Z32" s="9">
        <v>0.95599999975413086</v>
      </c>
      <c r="AA32" s="10">
        <v>0.54500000000000004</v>
      </c>
      <c r="AB32" s="10">
        <v>0.5</v>
      </c>
      <c r="AC32" s="10">
        <v>0.68400000000000005</v>
      </c>
      <c r="AD32" s="10">
        <v>0.503</v>
      </c>
      <c r="AE32" s="10">
        <v>0.45</v>
      </c>
      <c r="AF32" s="10">
        <v>0.75800000000000001</v>
      </c>
      <c r="AG32" s="10">
        <v>0.69200000000000006</v>
      </c>
      <c r="AH32" s="10">
        <v>0.55702180270909574</v>
      </c>
      <c r="AI32" s="10">
        <v>0.60065632427729976</v>
      </c>
      <c r="AJ32" s="10">
        <v>0.4871047738451777</v>
      </c>
      <c r="AK32" s="9">
        <v>0.98772284950699174</v>
      </c>
      <c r="AL32" s="9">
        <v>0.53133038435610402</v>
      </c>
      <c r="AM32" s="10">
        <v>0.46397164435349403</v>
      </c>
      <c r="AN32" s="10">
        <v>0.57499999999999996</v>
      </c>
      <c r="AO32" s="10">
        <v>10366.8766115288</v>
      </c>
      <c r="AP32" s="10"/>
      <c r="AQ32" s="9">
        <v>193733795</v>
      </c>
      <c r="AR32" s="72"/>
      <c r="AS32" s="72"/>
    </row>
    <row r="33" spans="2:45">
      <c r="B33" s="10" t="e">
        <v>#N/A</v>
      </c>
      <c r="C33" s="9">
        <v>0.16650760295670536</v>
      </c>
      <c r="D33" s="9">
        <v>1.0820000000000001E-2</v>
      </c>
      <c r="E33" s="9">
        <v>1.0000000000000009E-2</v>
      </c>
      <c r="F33" s="9">
        <v>0.125</v>
      </c>
      <c r="G33" s="9">
        <v>0</v>
      </c>
      <c r="H33" s="9">
        <v>0</v>
      </c>
      <c r="I33" s="10">
        <v>0.49116666666666664</v>
      </c>
      <c r="J33" s="9">
        <v>0.24987399994470177</v>
      </c>
      <c r="K33" s="9">
        <v>0.83611111111116665</v>
      </c>
      <c r="L33" s="10">
        <v>0.12</v>
      </c>
      <c r="M33" s="10">
        <v>1</v>
      </c>
      <c r="N33" s="9">
        <v>0</v>
      </c>
      <c r="O33" s="10">
        <v>0.85</v>
      </c>
      <c r="P33" s="9">
        <v>0.69144000000000005</v>
      </c>
      <c r="Q33" s="9">
        <v>0.21460932544589073</v>
      </c>
      <c r="R33" s="11">
        <v>0.18363939800000001</v>
      </c>
      <c r="S33" s="9">
        <v>0</v>
      </c>
      <c r="T33" s="10">
        <v>1.2899355548910651E-2</v>
      </c>
      <c r="U33" s="9">
        <v>5.4343307561017108E-2</v>
      </c>
      <c r="V33" s="9">
        <v>9.4738862994147605E-2</v>
      </c>
      <c r="W33" s="9">
        <v>3.0000000000000027E-3</v>
      </c>
      <c r="X33" s="9">
        <v>0</v>
      </c>
      <c r="Y33" s="10">
        <v>0</v>
      </c>
      <c r="Z33" s="9">
        <v>0.30492996803377492</v>
      </c>
      <c r="AA33" s="10" t="e">
        <v>#N/A</v>
      </c>
      <c r="AB33" s="10" t="e">
        <v>#N/A</v>
      </c>
      <c r="AC33" s="10" t="e">
        <v>#N/A</v>
      </c>
      <c r="AD33" s="10" t="e">
        <v>#N/A</v>
      </c>
      <c r="AE33" s="10" t="e">
        <v>#N/A</v>
      </c>
      <c r="AF33" s="10" t="e">
        <v>#N/A</v>
      </c>
      <c r="AG33" s="10" t="e">
        <v>#N/A</v>
      </c>
      <c r="AH33" s="10">
        <v>0.76722005874011856</v>
      </c>
      <c r="AI33" s="10">
        <v>0.34345094613003618</v>
      </c>
      <c r="AJ33" s="10">
        <v>0.68930433276134628</v>
      </c>
      <c r="AK33" s="9">
        <v>1</v>
      </c>
      <c r="AL33" s="9">
        <v>0.24251139005475306</v>
      </c>
      <c r="AM33" s="10">
        <v>0.65690093413613726</v>
      </c>
      <c r="AN33" s="10" t="e">
        <v>#N/A</v>
      </c>
      <c r="AO33" s="10">
        <v>51204.568594596603</v>
      </c>
      <c r="AP33" s="10"/>
      <c r="AQ33" s="9">
        <v>399687</v>
      </c>
      <c r="AR33" s="72"/>
      <c r="AS33" s="72"/>
    </row>
    <row r="34" spans="2:45">
      <c r="B34" s="10">
        <v>72.457668678405327</v>
      </c>
      <c r="C34" s="9">
        <v>0.91680882352941173</v>
      </c>
      <c r="D34" s="9">
        <v>0</v>
      </c>
      <c r="E34" s="9">
        <v>3.9999999105930328E-2</v>
      </c>
      <c r="F34" s="9">
        <v>0.6</v>
      </c>
      <c r="G34" s="9">
        <v>1.3333333333333333E-3</v>
      </c>
      <c r="H34" s="9">
        <v>3.9999999105930328E-2</v>
      </c>
      <c r="I34" s="10">
        <v>0.28591666666666671</v>
      </c>
      <c r="J34" s="9">
        <v>0.28885999993607403</v>
      </c>
      <c r="K34" s="9">
        <v>0.849486348597569</v>
      </c>
      <c r="L34" s="10">
        <v>0.68</v>
      </c>
      <c r="M34" s="10">
        <v>0.1165999998524785</v>
      </c>
      <c r="N34" s="9">
        <v>0</v>
      </c>
      <c r="O34" s="10">
        <v>7.4999999999999997E-2</v>
      </c>
      <c r="P34" s="9">
        <v>0.52040000000000008</v>
      </c>
      <c r="Q34" s="9">
        <v>0.29232155966460827</v>
      </c>
      <c r="R34" s="11">
        <v>8.0939947999999998E-2</v>
      </c>
      <c r="S34" s="9">
        <v>0</v>
      </c>
      <c r="T34" s="10">
        <v>4.5186780561153718E-3</v>
      </c>
      <c r="U34" s="9">
        <v>4.462614037092162E-3</v>
      </c>
      <c r="V34" s="9">
        <v>1.5294866726029499E-2</v>
      </c>
      <c r="W34" s="9">
        <v>0</v>
      </c>
      <c r="X34" s="9">
        <v>0.51</v>
      </c>
      <c r="Y34" s="10">
        <v>9.6676180830494438E-2</v>
      </c>
      <c r="Z34" s="9">
        <v>0.11439998403058871</v>
      </c>
      <c r="AA34" s="10">
        <v>0.77800000000000002</v>
      </c>
      <c r="AB34" s="10">
        <v>0.6</v>
      </c>
      <c r="AC34" s="10">
        <v>0.86299999999999999</v>
      </c>
      <c r="AD34" s="10">
        <v>0.48299999999999998</v>
      </c>
      <c r="AE34" s="10">
        <v>0.5</v>
      </c>
      <c r="AF34" s="10">
        <v>0.69499999999999995</v>
      </c>
      <c r="AG34" s="10">
        <v>0.87400000000000011</v>
      </c>
      <c r="AH34" s="10">
        <v>0.5932214891610943</v>
      </c>
      <c r="AI34" s="10">
        <v>0.60640502867313073</v>
      </c>
      <c r="AJ34" s="10">
        <v>0.47710215103261361</v>
      </c>
      <c r="AK34" s="9">
        <v>1</v>
      </c>
      <c r="AL34" s="9">
        <v>0.69981846922318536</v>
      </c>
      <c r="AM34" s="10">
        <v>0.49103673286092719</v>
      </c>
      <c r="AN34" s="10">
        <v>0.78099999999999992</v>
      </c>
      <c r="AO34" s="10">
        <v>13869.5842342827</v>
      </c>
      <c r="AP34" s="10"/>
      <c r="AQ34" s="9">
        <v>7585131</v>
      </c>
      <c r="AR34" s="72"/>
      <c r="AS34" s="72"/>
    </row>
    <row r="35" spans="2:45">
      <c r="B35" s="10">
        <v>49.327031985734493</v>
      </c>
      <c r="C35" s="9">
        <v>0.48413735691987514</v>
      </c>
      <c r="D35" s="9">
        <v>7.8799999999999995E-2</v>
      </c>
      <c r="E35" s="9">
        <v>0.27039999932050707</v>
      </c>
      <c r="F35" s="9">
        <v>0.35</v>
      </c>
      <c r="G35" s="9">
        <v>0.52400000000000002</v>
      </c>
      <c r="H35" s="9">
        <v>0.89439999990165231</v>
      </c>
      <c r="I35" s="10">
        <v>0.50358333333333338</v>
      </c>
      <c r="J35" s="9">
        <v>0.80820199982114138</v>
      </c>
      <c r="K35" s="9">
        <v>0.99350714285716668</v>
      </c>
      <c r="L35" s="10">
        <v>0.38</v>
      </c>
      <c r="M35" s="10">
        <v>7.4199999906122693E-2</v>
      </c>
      <c r="N35" s="9">
        <v>1</v>
      </c>
      <c r="O35" s="10">
        <v>0.20749999999999999</v>
      </c>
      <c r="P35" s="9">
        <v>0.96567999999999998</v>
      </c>
      <c r="Q35" s="9">
        <v>0.68263648685738576</v>
      </c>
      <c r="R35" s="11">
        <v>0.93193717200000004</v>
      </c>
      <c r="S35" s="9">
        <v>0.22143490172099548</v>
      </c>
      <c r="T35" s="10">
        <v>0.92567525542421336</v>
      </c>
      <c r="U35" s="9">
        <v>0</v>
      </c>
      <c r="V35" s="9">
        <v>0</v>
      </c>
      <c r="W35" s="9">
        <v>0.9</v>
      </c>
      <c r="X35" s="9">
        <v>0.26</v>
      </c>
      <c r="Y35" s="10">
        <v>1.6447368421052631E-2</v>
      </c>
      <c r="Z35" s="9">
        <v>0.96330399921935184</v>
      </c>
      <c r="AA35" s="10">
        <v>0.6</v>
      </c>
      <c r="AB35" s="10">
        <v>0.5</v>
      </c>
      <c r="AC35" s="10">
        <v>0.80400000000000005</v>
      </c>
      <c r="AD35" s="10">
        <v>0.8</v>
      </c>
      <c r="AE35" s="10">
        <v>0.5</v>
      </c>
      <c r="AF35" s="10">
        <v>0.73</v>
      </c>
      <c r="AG35" s="10">
        <v>0.71299999999999997</v>
      </c>
      <c r="AH35" s="10">
        <v>0.47719847431580054</v>
      </c>
      <c r="AI35" s="10">
        <v>0.4504318756576044</v>
      </c>
      <c r="AJ35" s="10">
        <v>0.41256865601592879</v>
      </c>
      <c r="AK35" s="9">
        <v>0.23030505890008335</v>
      </c>
      <c r="AL35" s="9">
        <v>4.8175945725162643E-2</v>
      </c>
      <c r="AM35" s="10">
        <v>0.44409147973800345</v>
      </c>
      <c r="AN35" s="10">
        <v>0.64400000000000002</v>
      </c>
      <c r="AO35" s="10">
        <v>1186.94802666339</v>
      </c>
      <c r="AP35" s="10"/>
      <c r="AQ35" s="9">
        <v>15756927</v>
      </c>
      <c r="AR35" s="72"/>
      <c r="AS35" s="72"/>
    </row>
    <row r="36" spans="2:45">
      <c r="B36" s="10">
        <v>38.198608469335262</v>
      </c>
      <c r="C36" s="9">
        <v>0.99825260180995468</v>
      </c>
      <c r="D36" s="9">
        <v>2.2970000000000001E-2</v>
      </c>
      <c r="E36" s="9">
        <v>0.30879999935626978</v>
      </c>
      <c r="F36" s="9">
        <v>0.30000000000000004</v>
      </c>
      <c r="G36" s="9">
        <v>0.72533333333333339</v>
      </c>
      <c r="H36" s="9">
        <v>0.55839999958872788</v>
      </c>
      <c r="I36" s="10">
        <v>0.71575</v>
      </c>
      <c r="J36" s="9">
        <v>0.90192999980039901</v>
      </c>
      <c r="K36" s="9">
        <v>0.99638703703700005</v>
      </c>
      <c r="L36" s="10">
        <v>0.18</v>
      </c>
      <c r="M36" s="10">
        <v>0.33919999957084657</v>
      </c>
      <c r="N36" s="9">
        <v>1</v>
      </c>
      <c r="O36" s="10">
        <v>0.40749999999999997</v>
      </c>
      <c r="P36" s="9">
        <v>0.99</v>
      </c>
      <c r="Q36" s="9">
        <v>0.73167375519573818</v>
      </c>
      <c r="R36" s="11">
        <v>0.98950682000000001</v>
      </c>
      <c r="S36" s="9">
        <v>0.45674144896392116</v>
      </c>
      <c r="T36" s="10">
        <v>1</v>
      </c>
      <c r="U36" s="9">
        <v>0</v>
      </c>
      <c r="V36" s="9">
        <v>0</v>
      </c>
      <c r="W36" s="9">
        <v>0.97199999999999998</v>
      </c>
      <c r="X36" s="9">
        <v>0.99</v>
      </c>
      <c r="Y36" s="10">
        <v>0.35046728971962615</v>
      </c>
      <c r="Z36" s="9">
        <v>0.90812800341597744</v>
      </c>
      <c r="AA36" s="10">
        <v>0.37799999999999995</v>
      </c>
      <c r="AB36" s="10">
        <v>0.3</v>
      </c>
      <c r="AC36" s="10">
        <v>0.72199999999999998</v>
      </c>
      <c r="AD36" s="10">
        <v>0.42700000000000005</v>
      </c>
      <c r="AE36" s="10">
        <v>0.5</v>
      </c>
      <c r="AF36" s="10">
        <v>0.627</v>
      </c>
      <c r="AG36" s="10">
        <v>0.68599999999999994</v>
      </c>
      <c r="AH36" s="10">
        <v>0.21791769594131843</v>
      </c>
      <c r="AI36" s="10">
        <v>0.35622395130434314</v>
      </c>
      <c r="AJ36" s="10">
        <v>0.27777917250636008</v>
      </c>
      <c r="AK36" s="9">
        <v>0.11107054642031837</v>
      </c>
      <c r="AL36" s="9">
        <v>3.7914312865702966E-2</v>
      </c>
      <c r="AM36" s="10">
        <v>0.26223029566009648</v>
      </c>
      <c r="AN36" s="10">
        <v>0.66900000000000004</v>
      </c>
      <c r="AO36" s="10">
        <v>392.11517688357901</v>
      </c>
      <c r="AP36" s="10"/>
      <c r="AQ36" s="9">
        <v>8303330</v>
      </c>
      <c r="AR36" s="72"/>
      <c r="AS36" s="72"/>
    </row>
    <row r="37" spans="2:45">
      <c r="B37" s="10">
        <v>50.080258085719301</v>
      </c>
      <c r="C37" s="9">
        <v>0.51401978609625665</v>
      </c>
      <c r="D37" s="9">
        <v>4.5869999999999999E-3</v>
      </c>
      <c r="E37" s="9">
        <v>0.41439999945461747</v>
      </c>
      <c r="F37" s="9">
        <v>0.25</v>
      </c>
      <c r="G37" s="9">
        <v>0.39733333333333332</v>
      </c>
      <c r="H37" s="9">
        <v>0.72159999974071987</v>
      </c>
      <c r="I37" s="10">
        <v>0.54241666666666666</v>
      </c>
      <c r="J37" s="9">
        <v>0.78598199982605876</v>
      </c>
      <c r="K37" s="9">
        <v>0.96221581196583328</v>
      </c>
      <c r="L37" s="10">
        <v>0.08</v>
      </c>
      <c r="M37" s="10">
        <v>2.119999997317791E-2</v>
      </c>
      <c r="N37" s="9">
        <v>0.75899999845772981</v>
      </c>
      <c r="O37" s="10">
        <v>0.76749999999999996</v>
      </c>
      <c r="P37" s="9">
        <v>0.95023999999999997</v>
      </c>
      <c r="Q37" s="9">
        <v>0.52940456476345743</v>
      </c>
      <c r="R37" s="11">
        <v>0.74051123200000002</v>
      </c>
      <c r="S37" s="9">
        <v>9.1819454540179951E-2</v>
      </c>
      <c r="T37" s="10">
        <v>0.23067866828168962</v>
      </c>
      <c r="U37" s="9">
        <v>7.4136725619909305E-2</v>
      </c>
      <c r="V37" s="9">
        <v>0.238716185799286</v>
      </c>
      <c r="W37" s="9">
        <v>0.76</v>
      </c>
      <c r="X37" s="9">
        <v>0.33</v>
      </c>
      <c r="Y37" s="10">
        <v>7.6478585995921139E-2</v>
      </c>
      <c r="Z37" s="9">
        <v>0.94464800016568906</v>
      </c>
      <c r="AA37" s="10">
        <v>0.39899999999999997</v>
      </c>
      <c r="AB37" s="10">
        <v>0.5</v>
      </c>
      <c r="AC37" s="10">
        <v>0.91</v>
      </c>
      <c r="AD37" s="10">
        <v>0.92900000000000005</v>
      </c>
      <c r="AE37" s="10">
        <v>0.6</v>
      </c>
      <c r="AF37" s="10">
        <v>0.70499999999999996</v>
      </c>
      <c r="AG37" s="10">
        <v>0.7</v>
      </c>
      <c r="AH37" s="10">
        <v>0.37611042994634603</v>
      </c>
      <c r="AI37" s="10">
        <v>0.32546384228513736</v>
      </c>
      <c r="AJ37" s="10">
        <v>0.26552613927335295</v>
      </c>
      <c r="AK37" s="9">
        <v>0.41554550733518436</v>
      </c>
      <c r="AL37" s="9">
        <v>0.1414285714605025</v>
      </c>
      <c r="AM37" s="10">
        <v>0.29289778619645268</v>
      </c>
      <c r="AN37" s="10">
        <v>0.436</v>
      </c>
      <c r="AO37" s="10">
        <v>1914.9922655635601</v>
      </c>
      <c r="AP37" s="10"/>
      <c r="AQ37" s="9">
        <v>14805358</v>
      </c>
      <c r="AR37" s="72"/>
      <c r="AS37" s="72"/>
    </row>
    <row r="38" spans="2:45">
      <c r="B38" s="10">
        <v>48.550366979526814</v>
      </c>
      <c r="C38" s="9">
        <v>1</v>
      </c>
      <c r="D38" s="9">
        <v>3.3600000000000001E-3</v>
      </c>
      <c r="E38" s="9">
        <v>0.28959999933838843</v>
      </c>
      <c r="F38" s="9">
        <v>0.27500000000000002</v>
      </c>
      <c r="G38" s="9">
        <v>0.33133333333333331</v>
      </c>
      <c r="H38" s="9">
        <v>0.5487999995797872</v>
      </c>
      <c r="I38" s="10">
        <v>0.44400000000000001</v>
      </c>
      <c r="J38" s="9">
        <v>0.42844199990518389</v>
      </c>
      <c r="K38" s="9">
        <v>0.98570965397733334</v>
      </c>
      <c r="L38" s="10">
        <v>0.14000000000000001</v>
      </c>
      <c r="M38" s="10">
        <v>0.28619999963790183</v>
      </c>
      <c r="N38" s="9">
        <v>0.56159999907016755</v>
      </c>
      <c r="O38" s="10">
        <v>0.20749999999999999</v>
      </c>
      <c r="P38" s="9">
        <v>0.92080000000000006</v>
      </c>
      <c r="Q38" s="9">
        <v>0.71956417469665479</v>
      </c>
      <c r="R38" s="11">
        <v>0.930307942</v>
      </c>
      <c r="S38" s="9">
        <v>8.2065578542638531E-2</v>
      </c>
      <c r="T38" s="10">
        <v>0.7415437992425078</v>
      </c>
      <c r="U38" s="9">
        <v>1.8746089557963445E-3</v>
      </c>
      <c r="V38" s="9">
        <v>2.8944314952209001E-2</v>
      </c>
      <c r="W38" s="9">
        <v>0.70599999999999996</v>
      </c>
      <c r="X38" s="9">
        <v>0.66</v>
      </c>
      <c r="Y38" s="10">
        <v>1.5865964333312176E-2</v>
      </c>
      <c r="Z38" s="9">
        <v>0.92634400077869916</v>
      </c>
      <c r="AA38" s="10">
        <v>0.37200000000000005</v>
      </c>
      <c r="AB38" s="10">
        <v>0.5</v>
      </c>
      <c r="AC38" s="10">
        <v>0.71799999999999997</v>
      </c>
      <c r="AD38" s="10">
        <v>0.92700000000000005</v>
      </c>
      <c r="AE38" s="10">
        <v>0.35</v>
      </c>
      <c r="AF38" s="10">
        <v>0.71900000000000008</v>
      </c>
      <c r="AG38" s="10">
        <v>0.59699999999999998</v>
      </c>
      <c r="AH38" s="10">
        <v>0.41898744151628531</v>
      </c>
      <c r="AI38" s="10">
        <v>0.2965453061718451</v>
      </c>
      <c r="AJ38" s="10">
        <v>0.31793831394211269</v>
      </c>
      <c r="AK38" s="9">
        <v>0.41681297359096003</v>
      </c>
      <c r="AL38" s="9">
        <v>0.12763730574310306</v>
      </c>
      <c r="AM38" s="10">
        <v>0.28830362753290539</v>
      </c>
      <c r="AN38" s="10">
        <v>0.52200000000000002</v>
      </c>
      <c r="AO38" s="10">
        <v>2204.8769061693301</v>
      </c>
      <c r="AP38" s="10"/>
      <c r="AQ38" s="9">
        <v>19521645</v>
      </c>
      <c r="AR38" s="72"/>
      <c r="AS38" s="72"/>
    </row>
    <row r="39" spans="2:45">
      <c r="B39" s="10">
        <v>77.304471911592756</v>
      </c>
      <c r="C39" s="9">
        <v>1</v>
      </c>
      <c r="D39" s="9">
        <v>1.584E-2</v>
      </c>
      <c r="E39" s="9">
        <v>3.9999999105930328E-2</v>
      </c>
      <c r="F39" s="9">
        <v>0.875</v>
      </c>
      <c r="G39" s="9">
        <v>0</v>
      </c>
      <c r="H39" s="9">
        <v>3.9999999105930328E-2</v>
      </c>
      <c r="I39" s="10">
        <v>0.19575000000000001</v>
      </c>
      <c r="J39" s="9">
        <v>0.1969499999564141</v>
      </c>
      <c r="K39" s="9">
        <v>0.90510088691799995</v>
      </c>
      <c r="L39" s="10">
        <v>0.36</v>
      </c>
      <c r="M39" s="10">
        <v>0.13779999982565641</v>
      </c>
      <c r="N39" s="9">
        <v>0</v>
      </c>
      <c r="O39" s="10">
        <v>0.92499999999999993</v>
      </c>
      <c r="P39" s="9">
        <v>0.44494400000000001</v>
      </c>
      <c r="Q39" s="9">
        <v>0.14547434001564941</v>
      </c>
      <c r="R39" s="11">
        <v>0.11471321600000001</v>
      </c>
      <c r="S39" s="9">
        <v>0</v>
      </c>
      <c r="T39" s="10">
        <v>4.6281658760212478E-3</v>
      </c>
      <c r="U39" s="9">
        <v>2.7718634934874982E-2</v>
      </c>
      <c r="V39" s="9">
        <v>4.2564618421112303E-2</v>
      </c>
      <c r="W39" s="9">
        <v>0</v>
      </c>
      <c r="X39" s="9">
        <v>0.37</v>
      </c>
      <c r="Y39" s="10">
        <v>2.3093392980268346E-3</v>
      </c>
      <c r="Z39" s="9">
        <v>0.64914400834660335</v>
      </c>
      <c r="AA39" s="10">
        <v>0.96499999999999997</v>
      </c>
      <c r="AB39" s="10">
        <v>0.8</v>
      </c>
      <c r="AC39" s="10">
        <v>0.76700000000000002</v>
      </c>
      <c r="AD39" s="10">
        <v>0.54100000000000004</v>
      </c>
      <c r="AE39" s="10">
        <v>0.75</v>
      </c>
      <c r="AF39" s="10">
        <v>0.754</v>
      </c>
      <c r="AG39" s="10">
        <v>0.88099999999999989</v>
      </c>
      <c r="AH39" s="10">
        <v>0.70106129152128849</v>
      </c>
      <c r="AI39" s="10">
        <v>0.78513610234486875</v>
      </c>
      <c r="AJ39" s="10">
        <v>0.90319955881949121</v>
      </c>
      <c r="AK39" s="9">
        <v>0.75249482084215535</v>
      </c>
      <c r="AL39" s="9">
        <v>0.78281116810026652</v>
      </c>
      <c r="AM39" s="10">
        <v>0.85229003056031449</v>
      </c>
      <c r="AN39" s="10">
        <v>0.81499999999999995</v>
      </c>
      <c r="AO39" s="10">
        <v>37808.020159148196</v>
      </c>
      <c r="AP39" s="10"/>
      <c r="AQ39" s="9">
        <v>33739900</v>
      </c>
      <c r="AR39" s="72"/>
      <c r="AS39" s="72"/>
    </row>
    <row r="40" spans="2:45">
      <c r="B40" s="10">
        <v>65.838614720050458</v>
      </c>
      <c r="C40" s="9">
        <v>0.12519287790697678</v>
      </c>
      <c r="D40" s="9">
        <v>6.7670000000000008E-2</v>
      </c>
      <c r="E40" s="9">
        <v>0.19359999924898152</v>
      </c>
      <c r="F40" s="9">
        <v>0.19999999999999996</v>
      </c>
      <c r="G40" s="9">
        <v>6.2E-2</v>
      </c>
      <c r="H40" s="9">
        <v>0.48159999951720234</v>
      </c>
      <c r="I40" s="10">
        <v>0.62008333333333332</v>
      </c>
      <c r="J40" s="9">
        <v>0.40036399991139776</v>
      </c>
      <c r="K40" s="9">
        <v>1</v>
      </c>
      <c r="L40" s="10">
        <v>0.16</v>
      </c>
      <c r="M40" s="10">
        <v>0.8691999989002942</v>
      </c>
      <c r="N40" s="9">
        <v>0.16</v>
      </c>
      <c r="O40" s="10">
        <v>0.20749999999999999</v>
      </c>
      <c r="P40" s="9">
        <v>0.90144000000000002</v>
      </c>
      <c r="Q40" s="9">
        <v>0.33602497433945611</v>
      </c>
      <c r="R40" s="11">
        <v>0.51824817599999995</v>
      </c>
      <c r="S40" s="9">
        <v>7.4237911217670829E-2</v>
      </c>
      <c r="T40" s="10">
        <v>7.5019346415507185E-2</v>
      </c>
      <c r="U40" s="9">
        <v>0.10878458276764212</v>
      </c>
      <c r="V40" s="9">
        <v>0.126841776144479</v>
      </c>
      <c r="W40" s="9">
        <v>0.29599999999999993</v>
      </c>
      <c r="X40" s="9">
        <v>0</v>
      </c>
      <c r="Y40" s="10">
        <v>0</v>
      </c>
      <c r="Z40" s="9">
        <v>0.43387198967830432</v>
      </c>
      <c r="AA40" s="10">
        <v>0.63300000000000001</v>
      </c>
      <c r="AB40" s="10">
        <v>0.6</v>
      </c>
      <c r="AC40" s="10">
        <v>0.65599999999999992</v>
      </c>
      <c r="AD40" s="10">
        <v>0.65300000000000002</v>
      </c>
      <c r="AE40" s="10">
        <v>0.6</v>
      </c>
      <c r="AF40" s="10">
        <v>0.745</v>
      </c>
      <c r="AG40" s="10">
        <v>0.65500000000000003</v>
      </c>
      <c r="AH40" s="10">
        <v>0.66160925951789884</v>
      </c>
      <c r="AI40" s="10">
        <v>0.66777132156381136</v>
      </c>
      <c r="AJ40" s="10">
        <v>0.6384522474270995</v>
      </c>
      <c r="AK40" s="9">
        <v>0.85283798075448947</v>
      </c>
      <c r="AL40" s="9">
        <v>0.2109255814761932</v>
      </c>
      <c r="AM40" s="10">
        <v>0.59375154704757971</v>
      </c>
      <c r="AN40" s="10">
        <v>0.48100000000000004</v>
      </c>
      <c r="AO40" s="10">
        <v>3643.6177662741802</v>
      </c>
      <c r="AP40" s="10"/>
      <c r="AQ40" s="9">
        <v>505606</v>
      </c>
      <c r="AR40" s="72"/>
      <c r="AS40" s="72"/>
    </row>
    <row r="41" spans="2:45">
      <c r="B41" s="10">
        <v>37.628295697828818</v>
      </c>
      <c r="C41" s="9">
        <v>1</v>
      </c>
      <c r="D41" s="9">
        <v>4.6300000000000003E-4</v>
      </c>
      <c r="E41" s="9">
        <v>0.35679999940097329</v>
      </c>
      <c r="F41" s="9">
        <v>0.30000000000000004</v>
      </c>
      <c r="G41" s="9">
        <v>0.34066666666666667</v>
      </c>
      <c r="H41" s="9">
        <v>0.67359999969601625</v>
      </c>
      <c r="I41" s="10">
        <v>1</v>
      </c>
      <c r="J41" s="9">
        <v>0.61872599986307319</v>
      </c>
      <c r="K41" s="9">
        <v>1</v>
      </c>
      <c r="L41" s="10">
        <v>1</v>
      </c>
      <c r="M41" s="10">
        <v>0.233199999704957</v>
      </c>
      <c r="N41" s="9">
        <v>0.89639999851584451</v>
      </c>
      <c r="O41" s="10">
        <v>0.40749999999999997</v>
      </c>
      <c r="P41" s="9">
        <v>0.97719999999999996</v>
      </c>
      <c r="Q41" s="9">
        <v>0.79839469184324252</v>
      </c>
      <c r="R41" s="11">
        <v>1</v>
      </c>
      <c r="S41" s="9">
        <v>0.40835046795063024</v>
      </c>
      <c r="T41" s="10">
        <v>0.9692629369267417</v>
      </c>
      <c r="U41" s="9">
        <v>0</v>
      </c>
      <c r="V41" s="9">
        <v>0</v>
      </c>
      <c r="W41" s="9">
        <v>0.94899999999999995</v>
      </c>
      <c r="X41" s="9">
        <v>0.81</v>
      </c>
      <c r="Y41" s="10">
        <v>1.4446227929373995E-2</v>
      </c>
      <c r="Z41" s="9">
        <v>0.97947999949036069</v>
      </c>
      <c r="AA41" s="10">
        <v>0.375</v>
      </c>
      <c r="AB41" s="10">
        <v>0.3</v>
      </c>
      <c r="AC41" s="10">
        <v>0.65500000000000003</v>
      </c>
      <c r="AD41" s="10">
        <v>0.94099999999999995</v>
      </c>
      <c r="AE41" s="10">
        <v>0.4</v>
      </c>
      <c r="AF41" s="10">
        <v>0.68299999999999994</v>
      </c>
      <c r="AG41" s="10">
        <v>0.58099999999999996</v>
      </c>
      <c r="AH41" s="10">
        <v>9.787269099734637E-2</v>
      </c>
      <c r="AI41" s="10">
        <v>0.30542268041711773</v>
      </c>
      <c r="AJ41" s="10">
        <v>0.33666389091641552</v>
      </c>
      <c r="AK41" s="9">
        <v>4.1787293190033215E-2</v>
      </c>
      <c r="AL41" s="9">
        <v>3.4766820007849489E-2</v>
      </c>
      <c r="AM41" s="10">
        <v>0.23885535983770262</v>
      </c>
      <c r="AN41" s="10">
        <v>0.50700000000000001</v>
      </c>
      <c r="AO41" s="10">
        <v>757.39389145787595</v>
      </c>
      <c r="AP41" s="10"/>
      <c r="AQ41" s="9">
        <v>4422397</v>
      </c>
      <c r="AR41" s="72"/>
      <c r="AS41" s="72"/>
    </row>
    <row r="42" spans="2:45">
      <c r="B42" s="10">
        <v>38.430344744442856</v>
      </c>
      <c r="C42" s="9">
        <v>0.78847685840707959</v>
      </c>
      <c r="D42" s="9">
        <v>8.5350000000000009E-3</v>
      </c>
      <c r="E42" s="9">
        <v>0.51999999955296516</v>
      </c>
      <c r="F42" s="9">
        <v>0.375</v>
      </c>
      <c r="G42" s="9">
        <v>0.41199999999999998</v>
      </c>
      <c r="H42" s="9">
        <v>0.91359999991953367</v>
      </c>
      <c r="I42" s="10">
        <v>0.63950000000000007</v>
      </c>
      <c r="J42" s="9">
        <v>0.7358859998371452</v>
      </c>
      <c r="K42" s="9">
        <v>1</v>
      </c>
      <c r="L42" s="10">
        <v>0.08</v>
      </c>
      <c r="M42" s="10">
        <v>8.4799999892711642E-2</v>
      </c>
      <c r="N42" s="9">
        <v>1</v>
      </c>
      <c r="O42" s="10">
        <v>0.20749999999999999</v>
      </c>
      <c r="P42" s="9">
        <v>0.98560000000000003</v>
      </c>
      <c r="Q42" s="9">
        <v>0.76437229181155675</v>
      </c>
      <c r="R42" s="11">
        <v>1</v>
      </c>
      <c r="S42" s="9">
        <v>6.9494770842820491E-2</v>
      </c>
      <c r="T42" s="10">
        <v>1</v>
      </c>
      <c r="U42" s="9">
        <v>0</v>
      </c>
      <c r="V42" s="9">
        <v>0</v>
      </c>
      <c r="W42" s="9">
        <v>0.96499999999999997</v>
      </c>
      <c r="X42" s="9">
        <v>1</v>
      </c>
      <c r="Y42" s="10">
        <v>4.7649301143583237E-3</v>
      </c>
      <c r="Z42" s="9">
        <v>0.99359999986823722</v>
      </c>
      <c r="AA42" s="10">
        <v>0.32700000000000001</v>
      </c>
      <c r="AB42" s="10">
        <v>0.4</v>
      </c>
      <c r="AC42" s="10">
        <v>0.505</v>
      </c>
      <c r="AD42" s="10">
        <v>0.89200000000000002</v>
      </c>
      <c r="AE42" s="10">
        <v>0.45</v>
      </c>
      <c r="AF42" s="10">
        <v>0.76700000000000002</v>
      </c>
      <c r="AG42" s="10">
        <v>0.58399999999999996</v>
      </c>
      <c r="AH42" s="10">
        <v>0.15319697546013558</v>
      </c>
      <c r="AI42" s="10">
        <v>0.2222876301812092</v>
      </c>
      <c r="AJ42" s="10">
        <v>0.22565483616473075</v>
      </c>
      <c r="AK42" s="9">
        <v>0.2636587475046811</v>
      </c>
      <c r="AL42" s="9">
        <v>2.8303251434961603E-2</v>
      </c>
      <c r="AM42" s="10">
        <v>0.19747986229892284</v>
      </c>
      <c r="AN42" s="10">
        <v>0.46899999999999997</v>
      </c>
      <c r="AO42" s="10">
        <v>1300.1300467869</v>
      </c>
      <c r="AP42" s="10"/>
      <c r="AQ42" s="9">
        <v>11206152</v>
      </c>
      <c r="AR42" s="72"/>
      <c r="AS42" s="72"/>
    </row>
    <row r="43" spans="2:45">
      <c r="B43" s="10">
        <v>76.986997192717737</v>
      </c>
      <c r="C43" s="9">
        <v>9.0088050314465415E-2</v>
      </c>
      <c r="D43" s="9">
        <v>1.23E-2</v>
      </c>
      <c r="E43" s="9">
        <v>7.8399999141693155E-2</v>
      </c>
      <c r="F43" s="9">
        <v>0.15000000000000002</v>
      </c>
      <c r="G43" s="9">
        <v>6.6666666666666664E-4</v>
      </c>
      <c r="H43" s="9">
        <v>7.8399999141693155E-2</v>
      </c>
      <c r="I43" s="10">
        <v>0.505</v>
      </c>
      <c r="J43" s="9">
        <v>0.11392799997478723</v>
      </c>
      <c r="K43" s="9">
        <v>0.44369598373157093</v>
      </c>
      <c r="L43" s="10">
        <v>0.22</v>
      </c>
      <c r="M43" s="10">
        <v>0.61479999922215933</v>
      </c>
      <c r="N43" s="9">
        <v>0</v>
      </c>
      <c r="O43" s="10">
        <v>0.3175</v>
      </c>
      <c r="P43" s="9">
        <v>0.88759999999999994</v>
      </c>
      <c r="Q43" s="9">
        <v>0.1906121351796386</v>
      </c>
      <c r="R43" s="11">
        <v>0.16962524600000001</v>
      </c>
      <c r="S43" s="9">
        <v>2.3388176094824096E-4</v>
      </c>
      <c r="T43" s="10">
        <v>1.2929487728884746E-2</v>
      </c>
      <c r="U43" s="9">
        <v>2.4630565365612207E-2</v>
      </c>
      <c r="V43" s="9">
        <v>2.21323952882077E-2</v>
      </c>
      <c r="W43" s="9">
        <v>1.5000000000000013E-2</v>
      </c>
      <c r="X43" s="9">
        <v>0.83</v>
      </c>
      <c r="Y43" s="10">
        <v>3.0250067222371606E-2</v>
      </c>
      <c r="Z43" s="9">
        <v>0.83435999295529062</v>
      </c>
      <c r="AA43" s="10">
        <v>0.64800000000000002</v>
      </c>
      <c r="AB43" s="10">
        <v>0.7</v>
      </c>
      <c r="AC43" s="10">
        <v>0.77500000000000002</v>
      </c>
      <c r="AD43" s="10">
        <v>0.89599999999999991</v>
      </c>
      <c r="AE43" s="10">
        <v>0.8</v>
      </c>
      <c r="AF43" s="10">
        <v>0.73</v>
      </c>
      <c r="AG43" s="10">
        <v>0.88</v>
      </c>
      <c r="AH43" s="10">
        <v>0.62439848879948978</v>
      </c>
      <c r="AI43" s="10">
        <v>0.69061900223125738</v>
      </c>
      <c r="AJ43" s="10">
        <v>0.77145071420237177</v>
      </c>
      <c r="AK43" s="9">
        <v>1</v>
      </c>
      <c r="AL43" s="9">
        <v>0.75146578355699989</v>
      </c>
      <c r="AM43" s="10">
        <v>0.747604066889207</v>
      </c>
      <c r="AN43" s="10">
        <v>0.754</v>
      </c>
      <c r="AO43" s="10">
        <v>14311.2852665235</v>
      </c>
      <c r="AP43" s="10"/>
      <c r="AQ43" s="9">
        <v>16970265</v>
      </c>
      <c r="AR43" s="72"/>
      <c r="AS43" s="72"/>
    </row>
    <row r="44" spans="2:45">
      <c r="B44" s="10">
        <v>59.768812789292845</v>
      </c>
      <c r="C44" s="9">
        <v>1</v>
      </c>
      <c r="D44" s="9">
        <v>0.21460999956391752</v>
      </c>
      <c r="E44" s="9">
        <v>0.14559999920427802</v>
      </c>
      <c r="F44" s="9">
        <v>0.625</v>
      </c>
      <c r="G44" s="9">
        <v>3.7333333333333336E-2</v>
      </c>
      <c r="H44" s="9">
        <v>0.47199999950826166</v>
      </c>
      <c r="I44" s="10">
        <v>0.20825000000000002</v>
      </c>
      <c r="J44" s="9">
        <v>0.56559999987483023</v>
      </c>
      <c r="K44" s="9">
        <v>0.39848461559326898</v>
      </c>
      <c r="L44" s="10">
        <v>0.12</v>
      </c>
      <c r="M44" s="10">
        <v>2.119999997317791E-2</v>
      </c>
      <c r="N44" s="9">
        <v>0.12</v>
      </c>
      <c r="O44" s="10">
        <v>0.76749999999999996</v>
      </c>
      <c r="P44" s="9">
        <v>0.83160000000000001</v>
      </c>
      <c r="Q44" s="9">
        <v>0.29600842796072468</v>
      </c>
      <c r="R44" s="11">
        <v>0.158469946</v>
      </c>
      <c r="S44" s="9">
        <v>0</v>
      </c>
      <c r="T44" s="10">
        <v>1.7002356265383375E-2</v>
      </c>
      <c r="U44" s="9">
        <v>1.9791169039169651E-2</v>
      </c>
      <c r="V44" s="9">
        <v>0.11397905071265001</v>
      </c>
      <c r="W44" s="9">
        <v>5.9999999999998943E-3</v>
      </c>
      <c r="X44" s="9">
        <v>0.22</v>
      </c>
      <c r="Y44" s="10">
        <v>1.2865198768929132E-2</v>
      </c>
      <c r="Z44" s="9">
        <v>0.48639999952167268</v>
      </c>
      <c r="AA44" s="10">
        <v>0.49700000000000005</v>
      </c>
      <c r="AB44" s="10">
        <v>0.3</v>
      </c>
      <c r="AC44" s="10">
        <v>0.70200000000000007</v>
      </c>
      <c r="AD44" s="10">
        <v>0.88099999999999989</v>
      </c>
      <c r="AE44" s="10">
        <v>0.2</v>
      </c>
      <c r="AF44" s="10">
        <v>0.70599999999999996</v>
      </c>
      <c r="AG44" s="10">
        <v>0.72199999999999998</v>
      </c>
      <c r="AH44" s="10">
        <v>0.41302304259828426</v>
      </c>
      <c r="AI44" s="10">
        <v>0.17266158490423161</v>
      </c>
      <c r="AJ44" s="10">
        <v>0.39543473521900141</v>
      </c>
      <c r="AK44" s="9">
        <v>0.61714208476823917</v>
      </c>
      <c r="AL44" s="9">
        <v>0.34695624864976271</v>
      </c>
      <c r="AM44" s="10">
        <v>0.43110770026772693</v>
      </c>
      <c r="AN44" s="10">
        <v>0.53200000000000003</v>
      </c>
      <c r="AO44" s="10">
        <v>6827.9500038541801</v>
      </c>
      <c r="AP44" s="10"/>
      <c r="AQ44" s="9">
        <v>1331460000</v>
      </c>
      <c r="AR44" s="72"/>
      <c r="AS44" s="72"/>
    </row>
    <row r="45" spans="2:45">
      <c r="B45" s="10">
        <v>64.984248330065753</v>
      </c>
      <c r="C45" s="9">
        <v>1</v>
      </c>
      <c r="D45" s="9">
        <v>7.1195999734774244E-3</v>
      </c>
      <c r="E45" s="9">
        <v>0.11679999917745587</v>
      </c>
      <c r="F45" s="9">
        <v>0.27500000000000002</v>
      </c>
      <c r="G45" s="9">
        <v>2.1999999999999999E-2</v>
      </c>
      <c r="H45" s="9">
        <v>0.28959999933838843</v>
      </c>
      <c r="I45" s="10">
        <v>0.48833333333333334</v>
      </c>
      <c r="J45" s="9">
        <v>0.25451999994367364</v>
      </c>
      <c r="K45" s="9">
        <v>0.5</v>
      </c>
      <c r="L45" s="10">
        <v>0.06</v>
      </c>
      <c r="M45" s="10">
        <v>0.64659999918192623</v>
      </c>
      <c r="N45" s="9">
        <v>6.5999999865889544E-2</v>
      </c>
      <c r="O45" s="10">
        <v>0.3175</v>
      </c>
      <c r="P45" s="9">
        <v>0.87</v>
      </c>
      <c r="Q45" s="9">
        <v>0.29877463284134964</v>
      </c>
      <c r="R45" s="11">
        <v>0.22654867200000001</v>
      </c>
      <c r="S45" s="9">
        <v>5.3652469558126471E-4</v>
      </c>
      <c r="T45" s="10">
        <v>5.711278529090115E-2</v>
      </c>
      <c r="U45" s="9">
        <v>1.4399118745604797E-2</v>
      </c>
      <c r="V45" s="9">
        <v>3.5307722344131397E-2</v>
      </c>
      <c r="W45" s="9">
        <v>6.4000000000000057E-2</v>
      </c>
      <c r="X45" s="9">
        <v>0.48</v>
      </c>
      <c r="Y45" s="10">
        <v>3.7854889589905363E-2</v>
      </c>
      <c r="Z45" s="9">
        <v>0.88768000225589683</v>
      </c>
      <c r="AA45" s="10">
        <v>0.83599999999999997</v>
      </c>
      <c r="AB45" s="10">
        <v>0.6</v>
      </c>
      <c r="AC45" s="10">
        <v>0.74299999999999999</v>
      </c>
      <c r="AD45" s="10">
        <v>0.748</v>
      </c>
      <c r="AE45" s="10">
        <v>0.55000000000000004</v>
      </c>
      <c r="AF45" s="10">
        <v>0.74</v>
      </c>
      <c r="AG45" s="10">
        <v>0.72499999999999998</v>
      </c>
      <c r="AH45" s="10">
        <v>0.1693740416413359</v>
      </c>
      <c r="AI45" s="10">
        <v>0.45796696356710892</v>
      </c>
      <c r="AJ45" s="10">
        <v>0.44221330301972628</v>
      </c>
      <c r="AK45" s="9">
        <v>1</v>
      </c>
      <c r="AL45" s="9">
        <v>0.52302902154665831</v>
      </c>
      <c r="AM45" s="10">
        <v>0.41281604294412844</v>
      </c>
      <c r="AN45" s="10">
        <v>0.72699999999999998</v>
      </c>
      <c r="AO45" s="10">
        <v>8959.2375738972405</v>
      </c>
      <c r="AP45" s="10"/>
      <c r="AQ45" s="9">
        <v>45659709</v>
      </c>
      <c r="AR45" s="72"/>
      <c r="AS45" s="72"/>
    </row>
    <row r="46" spans="2:45">
      <c r="B46" s="10">
        <v>47.633290130831625</v>
      </c>
      <c r="C46" s="9">
        <v>0.11008845200540784</v>
      </c>
      <c r="D46" s="9">
        <v>8.3330000000000001E-3</v>
      </c>
      <c r="E46" s="9">
        <v>8.7999999150633834E-2</v>
      </c>
      <c r="F46" s="9">
        <v>0.125</v>
      </c>
      <c r="G46" s="9">
        <v>0.11799999999999999</v>
      </c>
      <c r="H46" s="9">
        <v>0.65439999967813489</v>
      </c>
      <c r="I46" s="10">
        <v>0.44466666666666665</v>
      </c>
      <c r="J46" s="9">
        <v>0.7257859998393803</v>
      </c>
      <c r="K46" s="9">
        <v>1</v>
      </c>
      <c r="L46" s="10">
        <v>0.06</v>
      </c>
      <c r="M46" s="10">
        <v>0.79499999899417162</v>
      </c>
      <c r="N46" s="9">
        <v>1</v>
      </c>
      <c r="O46" s="10">
        <v>0.20749999999999999</v>
      </c>
      <c r="P46" s="9">
        <v>0.95840000000000003</v>
      </c>
      <c r="Q46" s="9">
        <v>0.44536195005104096</v>
      </c>
      <c r="R46" s="11">
        <v>0.70605834000000001</v>
      </c>
      <c r="S46" s="9">
        <v>0.1545912350537883</v>
      </c>
      <c r="T46" s="10">
        <v>0.36714934562436818</v>
      </c>
      <c r="U46" s="9">
        <v>0.10385718663663485</v>
      </c>
      <c r="V46" s="9">
        <v>0.14288783379352599</v>
      </c>
      <c r="W46" s="9">
        <v>0.59899999999999998</v>
      </c>
      <c r="X46" s="9">
        <v>0.5</v>
      </c>
      <c r="Y46" s="10">
        <v>0.80645161290322576</v>
      </c>
      <c r="Z46" s="9">
        <v>0.37269999692216516</v>
      </c>
      <c r="AA46" s="10">
        <v>0.43700000000000006</v>
      </c>
      <c r="AB46" s="10">
        <v>0.2</v>
      </c>
      <c r="AC46" s="10">
        <v>0.65</v>
      </c>
      <c r="AD46" s="10">
        <v>0.85099999999999998</v>
      </c>
      <c r="AE46" s="10">
        <v>0.1</v>
      </c>
      <c r="AF46" s="10">
        <v>0.76400000000000001</v>
      </c>
      <c r="AG46" s="10">
        <v>0.624</v>
      </c>
      <c r="AH46" s="10">
        <v>0.2996401997304261</v>
      </c>
      <c r="AI46" s="10">
        <v>0.44181178669012855</v>
      </c>
      <c r="AJ46" s="10">
        <v>0.35099373528479372</v>
      </c>
      <c r="AK46" s="9">
        <v>0.16689466734934419</v>
      </c>
      <c r="AL46" s="9">
        <v>7.3313177159409451E-2</v>
      </c>
      <c r="AM46" s="10">
        <v>0.28491637779742884</v>
      </c>
      <c r="AN46" s="10">
        <v>0.314</v>
      </c>
      <c r="AO46" s="10">
        <v>1182.9184021909</v>
      </c>
      <c r="AP46" s="10"/>
      <c r="AQ46" s="9">
        <v>659098.35090526298</v>
      </c>
      <c r="AR46" s="72"/>
      <c r="AS46" s="72"/>
    </row>
    <row r="47" spans="2:45">
      <c r="B47" s="10">
        <v>47.300217237606375</v>
      </c>
      <c r="C47" s="9">
        <v>0.36947381742738594</v>
      </c>
      <c r="D47" s="9">
        <v>5.4999999999999995E-5</v>
      </c>
      <c r="E47" s="9">
        <v>0.31839999936521057</v>
      </c>
      <c r="F47" s="9">
        <v>0.25</v>
      </c>
      <c r="G47" s="9">
        <v>0.14666666666666667</v>
      </c>
      <c r="H47" s="9">
        <v>0.71199999973177908</v>
      </c>
      <c r="I47" s="10">
        <v>1</v>
      </c>
      <c r="J47" s="9">
        <v>0.38662799991443753</v>
      </c>
      <c r="K47" s="9">
        <v>0.99815986394550005</v>
      </c>
      <c r="L47" s="10">
        <v>0.02</v>
      </c>
      <c r="M47" s="10">
        <v>0.89039999887347221</v>
      </c>
      <c r="N47" s="9">
        <v>0.29699999939650301</v>
      </c>
      <c r="O47" s="10">
        <v>0.40749999999999997</v>
      </c>
      <c r="P47" s="9">
        <v>0.95960000000000001</v>
      </c>
      <c r="Q47" s="9">
        <v>0.67180394050583403</v>
      </c>
      <c r="R47" s="11">
        <v>0.84236153400000002</v>
      </c>
      <c r="S47" s="9">
        <v>7.2331323542392759E-2</v>
      </c>
      <c r="T47" s="10">
        <v>0.67257017016180332</v>
      </c>
      <c r="U47" s="9">
        <v>5.2343314521500583E-4</v>
      </c>
      <c r="V47" s="9">
        <v>2.9502723996677201E-2</v>
      </c>
      <c r="W47" s="9">
        <v>0.7</v>
      </c>
      <c r="X47" s="9">
        <v>0</v>
      </c>
      <c r="Y47" s="10">
        <v>1.7569546120058562E-2</v>
      </c>
      <c r="Z47" s="9">
        <v>0.93440941163451618</v>
      </c>
      <c r="AA47" s="10">
        <v>0.33500000000000002</v>
      </c>
      <c r="AB47" s="10">
        <v>0.2</v>
      </c>
      <c r="AC47" s="10">
        <v>0.74</v>
      </c>
      <c r="AD47" s="10">
        <v>0.90500000000000003</v>
      </c>
      <c r="AE47" s="10">
        <v>0.15</v>
      </c>
      <c r="AF47" s="10">
        <v>0.58700000000000008</v>
      </c>
      <c r="AG47" s="10">
        <v>0.61699999999999999</v>
      </c>
      <c r="AH47" s="10">
        <v>0.41860965905357495</v>
      </c>
      <c r="AI47" s="10">
        <v>0.29473414571591394</v>
      </c>
      <c r="AJ47" s="10">
        <v>0.25899868351406974</v>
      </c>
      <c r="AK47" s="9">
        <v>0.64837958062869971</v>
      </c>
      <c r="AL47" s="9">
        <v>9.1145057163435433E-2</v>
      </c>
      <c r="AM47" s="10">
        <v>0.26451411395487312</v>
      </c>
      <c r="AN47" s="10">
        <v>0.33399999999999996</v>
      </c>
      <c r="AO47" s="10">
        <v>4237.9539115438802</v>
      </c>
      <c r="AP47" s="10"/>
      <c r="AQ47" s="9">
        <v>3683182</v>
      </c>
      <c r="AR47" s="72"/>
      <c r="AS47" s="72"/>
    </row>
    <row r="48" spans="2:45">
      <c r="B48" s="10" t="e">
        <v>#N/A</v>
      </c>
      <c r="C48" s="9">
        <v>0.60429571788413083</v>
      </c>
      <c r="D48" s="9">
        <v>4.8500000000000003E-4</v>
      </c>
      <c r="E48" s="9">
        <v>0.75</v>
      </c>
      <c r="F48" s="9">
        <v>0.30000000000000004</v>
      </c>
      <c r="G48" s="9">
        <v>0.52400000000000002</v>
      </c>
      <c r="H48" s="9">
        <v>0.75</v>
      </c>
      <c r="I48" s="10">
        <v>1</v>
      </c>
      <c r="J48" s="9">
        <v>0.9</v>
      </c>
      <c r="K48" s="9">
        <v>1</v>
      </c>
      <c r="L48" s="10">
        <v>0.1</v>
      </c>
      <c r="M48" s="10">
        <v>0.29679999962449077</v>
      </c>
      <c r="N48" s="9">
        <v>0.8585999989137052</v>
      </c>
      <c r="O48" s="10">
        <v>0.40749999999999997</v>
      </c>
      <c r="P48" s="9">
        <v>0.97</v>
      </c>
      <c r="Q48" s="9">
        <v>0.67180394050583403</v>
      </c>
      <c r="R48" s="11">
        <v>0.968814968</v>
      </c>
      <c r="S48" s="9">
        <v>0.36154580717798834</v>
      </c>
      <c r="T48" s="10">
        <v>1</v>
      </c>
      <c r="U48" s="9">
        <v>2.5902310534874307E-4</v>
      </c>
      <c r="V48" s="9">
        <v>3.69403006291977E-4</v>
      </c>
      <c r="W48" s="9">
        <v>0.7</v>
      </c>
      <c r="X48" s="9">
        <v>0</v>
      </c>
      <c r="Y48" s="10">
        <v>1.7569546120058562E-2</v>
      </c>
      <c r="Z48" s="9">
        <v>0.98179999947999996</v>
      </c>
      <c r="AA48" s="10">
        <v>0.48700000000000004</v>
      </c>
      <c r="AB48" s="10">
        <v>0.3</v>
      </c>
      <c r="AC48" s="10">
        <v>0.60299999999999998</v>
      </c>
      <c r="AD48" s="10">
        <v>0.69299999999999995</v>
      </c>
      <c r="AE48" s="10">
        <v>0.15</v>
      </c>
      <c r="AF48" s="10">
        <v>0.70799999999999996</v>
      </c>
      <c r="AG48" s="10">
        <v>0.61</v>
      </c>
      <c r="AH48" s="10">
        <v>7.8212531084525597E-2</v>
      </c>
      <c r="AI48" s="10">
        <v>0.21387509585849154</v>
      </c>
      <c r="AJ48" s="10">
        <v>0.2194968595279044</v>
      </c>
      <c r="AK48" s="9">
        <v>0.16933759912602891</v>
      </c>
      <c r="AL48" s="9">
        <v>8.5383540019277476E-2</v>
      </c>
      <c r="AM48" s="10">
        <v>0.16323330540380168</v>
      </c>
      <c r="AN48" s="10">
        <v>0.48100000000000004</v>
      </c>
      <c r="AO48" s="10">
        <v>319.13956568971901</v>
      </c>
      <c r="AP48" s="10"/>
      <c r="AQ48" s="9">
        <v>66020365</v>
      </c>
      <c r="AR48" s="72"/>
      <c r="AS48" s="72"/>
    </row>
    <row r="49" spans="2:45">
      <c r="B49" s="10">
        <v>66.263775092557779</v>
      </c>
      <c r="C49" s="9">
        <v>0.10794467213114751</v>
      </c>
      <c r="D49" s="9">
        <v>2.8607999893426894E-2</v>
      </c>
      <c r="E49" s="9">
        <v>6.8799999132752365E-2</v>
      </c>
      <c r="F49" s="9">
        <v>0.22499999999999998</v>
      </c>
      <c r="G49" s="9">
        <v>2.6666666666666666E-3</v>
      </c>
      <c r="H49" s="9">
        <v>8.7999999150633834E-2</v>
      </c>
      <c r="I49" s="10">
        <v>0.49525000000000002</v>
      </c>
      <c r="J49" s="9">
        <v>0.36582199991904196</v>
      </c>
      <c r="K49" s="9">
        <v>0.5</v>
      </c>
      <c r="L49" s="10">
        <v>1</v>
      </c>
      <c r="M49" s="10">
        <v>1</v>
      </c>
      <c r="N49" s="9">
        <v>0.04</v>
      </c>
      <c r="O49" s="10">
        <v>0.3175</v>
      </c>
      <c r="P49" s="9">
        <v>0.85719999999999996</v>
      </c>
      <c r="Q49" s="9">
        <v>0.18477393029615286</v>
      </c>
      <c r="R49" s="11">
        <v>0.128772636</v>
      </c>
      <c r="S49" s="9">
        <v>1.5741417818516358E-3</v>
      </c>
      <c r="T49" s="10">
        <v>2.4489166498947095E-2</v>
      </c>
      <c r="U49" s="9">
        <v>3.509733604268795E-2</v>
      </c>
      <c r="V49" s="9">
        <v>2.3556027702306501E-2</v>
      </c>
      <c r="W49" s="9">
        <v>9.000000000000008E-3</v>
      </c>
      <c r="X49" s="9">
        <v>0.88</v>
      </c>
      <c r="Y49" s="10">
        <v>0.41128084606345483</v>
      </c>
      <c r="Z49" s="9">
        <v>0.75731199977397923</v>
      </c>
      <c r="AA49" s="10">
        <v>0.59299999999999997</v>
      </c>
      <c r="AB49" s="10">
        <v>0.5</v>
      </c>
      <c r="AC49" s="10">
        <v>0.82400000000000007</v>
      </c>
      <c r="AD49" s="10">
        <v>0.87</v>
      </c>
      <c r="AE49" s="10">
        <v>0.7</v>
      </c>
      <c r="AF49" s="10">
        <v>0.67799999999999994</v>
      </c>
      <c r="AG49" s="10">
        <v>0.82499999999999996</v>
      </c>
      <c r="AH49" s="10">
        <v>0.62890604859166011</v>
      </c>
      <c r="AI49" s="10">
        <v>0.69203283702402296</v>
      </c>
      <c r="AJ49" s="10">
        <v>0.63791108712100653</v>
      </c>
      <c r="AK49" s="9">
        <v>0.46852491141177016</v>
      </c>
      <c r="AL49" s="9">
        <v>0.32577081509477485</v>
      </c>
      <c r="AM49" s="10">
        <v>0.61138485400163523</v>
      </c>
      <c r="AN49" s="10">
        <v>0.59</v>
      </c>
      <c r="AO49" s="10">
        <v>11105.7449735342</v>
      </c>
      <c r="AP49" s="10"/>
      <c r="AQ49" s="9">
        <v>4578945</v>
      </c>
      <c r="AR49" s="72"/>
      <c r="AS49" s="72"/>
    </row>
    <row r="50" spans="2:45">
      <c r="B50" s="10">
        <v>49.121818251618016</v>
      </c>
      <c r="C50" s="9">
        <v>0.82539500670241284</v>
      </c>
      <c r="D50" s="9">
        <v>2.0843999922350052E-2</v>
      </c>
      <c r="E50" s="9">
        <v>0.23199999928474424</v>
      </c>
      <c r="F50" s="9">
        <v>0.27500000000000002</v>
      </c>
      <c r="G50" s="9">
        <v>0.374</v>
      </c>
      <c r="H50" s="9">
        <v>0.77919999979436394</v>
      </c>
      <c r="I50" s="10">
        <v>0.36491666666666667</v>
      </c>
      <c r="J50" s="9">
        <v>0.51065599988698962</v>
      </c>
      <c r="K50" s="9">
        <v>0.96856369047616664</v>
      </c>
      <c r="L50" s="10">
        <v>0.16</v>
      </c>
      <c r="M50" s="10">
        <v>0.56179999928921465</v>
      </c>
      <c r="N50" s="9">
        <v>0.46439999923110004</v>
      </c>
      <c r="O50" s="10">
        <v>0.40749999999999997</v>
      </c>
      <c r="P50" s="9">
        <v>0.96928000000000003</v>
      </c>
      <c r="Q50" s="9">
        <v>0.5971051697045574</v>
      </c>
      <c r="R50" s="11">
        <v>0.89593657000000004</v>
      </c>
      <c r="S50" s="9">
        <v>0.10738127703723606</v>
      </c>
      <c r="T50" s="10">
        <v>0.58465209531738482</v>
      </c>
      <c r="U50" s="9">
        <v>3.4615097838185433E-3</v>
      </c>
      <c r="V50" s="9">
        <v>6.3369439124179597E-2</v>
      </c>
      <c r="W50" s="9">
        <v>0.52700000000000002</v>
      </c>
      <c r="X50" s="9">
        <v>0.25</v>
      </c>
      <c r="Y50" s="10">
        <v>4.7169811320754715E-3</v>
      </c>
      <c r="Z50" s="9">
        <v>0.92546124190665502</v>
      </c>
      <c r="AA50" s="10">
        <v>0.43700000000000006</v>
      </c>
      <c r="AB50" s="10">
        <v>0.5</v>
      </c>
      <c r="AC50" s="10">
        <v>0.78299999999999992</v>
      </c>
      <c r="AD50" s="10">
        <v>0.871</v>
      </c>
      <c r="AE50" s="10">
        <v>0.35</v>
      </c>
      <c r="AF50" s="10">
        <v>0.76</v>
      </c>
      <c r="AG50" s="10">
        <v>0.64300000000000002</v>
      </c>
      <c r="AH50" s="10">
        <v>0.19731061650160181</v>
      </c>
      <c r="AI50" s="10">
        <v>0.27012659221199031</v>
      </c>
      <c r="AJ50" s="10">
        <v>0.26969246161477933</v>
      </c>
      <c r="AK50" s="9">
        <v>0.69658230308381719</v>
      </c>
      <c r="AL50" s="9">
        <v>0.11242131444610656</v>
      </c>
      <c r="AM50" s="10">
        <v>0.23623382108753416</v>
      </c>
      <c r="AN50" s="10">
        <v>0.56100000000000005</v>
      </c>
      <c r="AO50" s="10">
        <v>1701.22631302944</v>
      </c>
      <c r="AP50" s="10"/>
      <c r="AQ50" s="9">
        <v>21075010</v>
      </c>
      <c r="AR50" s="72"/>
      <c r="AS50" s="72"/>
    </row>
    <row r="51" spans="2:45">
      <c r="B51" s="10">
        <v>73.48449881327673</v>
      </c>
      <c r="C51" s="9">
        <v>0.14696972814107276</v>
      </c>
      <c r="D51" s="9">
        <v>5.9809999999999993E-3</v>
      </c>
      <c r="E51" s="9">
        <v>4.9599999114871007E-2</v>
      </c>
      <c r="F51" s="9">
        <v>0.57499999999999996</v>
      </c>
      <c r="G51" s="9">
        <v>0</v>
      </c>
      <c r="H51" s="9">
        <v>4.9599999114871007E-2</v>
      </c>
      <c r="I51" s="10">
        <v>0.28591666666666671</v>
      </c>
      <c r="J51" s="9">
        <v>0.42884599990509448</v>
      </c>
      <c r="K51" s="9">
        <v>0.49334442595673877</v>
      </c>
      <c r="L51" s="10">
        <v>0.32</v>
      </c>
      <c r="M51" s="10">
        <v>0.1165999998524785</v>
      </c>
      <c r="N51" s="9">
        <v>0</v>
      </c>
      <c r="O51" s="10">
        <v>6.7499999999999991E-2</v>
      </c>
      <c r="P51" s="9">
        <v>0.5696</v>
      </c>
      <c r="Q51" s="9">
        <v>0.2424858523011213</v>
      </c>
      <c r="R51" s="11">
        <v>6.3694267999999998E-2</v>
      </c>
      <c r="S51" s="9">
        <v>0</v>
      </c>
      <c r="T51" s="10">
        <v>5.0000168357015734E-3</v>
      </c>
      <c r="U51" s="9">
        <v>2.2483917506110417E-2</v>
      </c>
      <c r="V51" s="9">
        <v>3.0071427716422398E-2</v>
      </c>
      <c r="W51" s="9">
        <v>0</v>
      </c>
      <c r="X51" s="9">
        <v>0.75</v>
      </c>
      <c r="Y51" s="10">
        <v>8.347245409015025E-2</v>
      </c>
      <c r="Z51" s="9">
        <v>0.16595199922323234</v>
      </c>
      <c r="AA51" s="10">
        <v>0.61499999999999999</v>
      </c>
      <c r="AB51" s="10">
        <v>0.6</v>
      </c>
      <c r="AC51" s="10">
        <v>0.70299999999999996</v>
      </c>
      <c r="AD51" s="10">
        <v>0.47100000000000003</v>
      </c>
      <c r="AE51" s="10">
        <v>0.65</v>
      </c>
      <c r="AF51" s="10">
        <v>0.75800000000000001</v>
      </c>
      <c r="AG51" s="10">
        <v>0.878</v>
      </c>
      <c r="AH51" s="10">
        <v>0.61859775958347107</v>
      </c>
      <c r="AI51" s="10">
        <v>0.6106462987074126</v>
      </c>
      <c r="AJ51" s="10">
        <v>0.50690732311518094</v>
      </c>
      <c r="AK51" s="9">
        <v>1</v>
      </c>
      <c r="AL51" s="9">
        <v>0.71560122107369351</v>
      </c>
      <c r="AM51" s="10">
        <v>0.54284737966307639</v>
      </c>
      <c r="AN51" s="10">
        <v>0.40799999999999997</v>
      </c>
      <c r="AO51" s="10">
        <v>19986.240560649501</v>
      </c>
      <c r="AP51" s="10"/>
      <c r="AQ51" s="9">
        <v>4432000.9017132604</v>
      </c>
      <c r="AR51" s="72"/>
      <c r="AS51" s="72"/>
    </row>
    <row r="52" spans="2:45">
      <c r="B52" s="10">
        <v>55.656758462231522</v>
      </c>
      <c r="C52" s="9">
        <v>0.42513732186732189</v>
      </c>
      <c r="D52" s="9">
        <v>0.23759999911487104</v>
      </c>
      <c r="E52" s="9">
        <v>9.7599999159574513E-2</v>
      </c>
      <c r="F52" s="9">
        <v>0.15000000000000002</v>
      </c>
      <c r="G52" s="9">
        <v>6.6666666666666664E-4</v>
      </c>
      <c r="H52" s="9">
        <v>0.12639999918639655</v>
      </c>
      <c r="I52" s="10">
        <v>0.71158333333333335</v>
      </c>
      <c r="J52" s="9">
        <v>0.24563199994564058</v>
      </c>
      <c r="K52" s="9">
        <v>0.93384033613450002</v>
      </c>
      <c r="L52" s="10">
        <v>0.26</v>
      </c>
      <c r="M52" s="10">
        <v>0.79499999899417162</v>
      </c>
      <c r="N52" s="9">
        <v>0.04</v>
      </c>
      <c r="O52" s="10">
        <v>0.92499999999999993</v>
      </c>
      <c r="P52" s="9">
        <v>0.14247999999999994</v>
      </c>
      <c r="Q52" s="9">
        <v>0.18855024249479246</v>
      </c>
      <c r="R52" s="11">
        <v>0.16696269999999999</v>
      </c>
      <c r="S52" s="9">
        <v>1.1468873803461887E-3</v>
      </c>
      <c r="T52" s="10">
        <v>1.883066222381161E-2</v>
      </c>
      <c r="U52" s="9">
        <v>0.21099075596255706</v>
      </c>
      <c r="V52" s="9">
        <v>0.133394075491963</v>
      </c>
      <c r="W52" s="9">
        <v>3.0000000000000027E-2</v>
      </c>
      <c r="X52" s="9">
        <v>0.57999999999999996</v>
      </c>
      <c r="Y52" s="10">
        <v>0.13658714259697688</v>
      </c>
      <c r="Z52" s="9">
        <v>0.59819999802857637</v>
      </c>
      <c r="AA52" s="10">
        <v>0.1</v>
      </c>
      <c r="AB52" s="10">
        <v>0.1</v>
      </c>
      <c r="AC52" s="10">
        <v>0.45899999999999996</v>
      </c>
      <c r="AD52" s="10">
        <v>9.4000000134110445E-2</v>
      </c>
      <c r="AE52" s="10">
        <v>9.9000000022351736E-2</v>
      </c>
      <c r="AF52" s="10">
        <v>0.66700000000000004</v>
      </c>
      <c r="AG52" s="10">
        <v>0.61699999999999999</v>
      </c>
      <c r="AH52" s="10">
        <v>0.5050996664168188</v>
      </c>
      <c r="AI52" s="10">
        <v>0.16063817444416731</v>
      </c>
      <c r="AJ52" s="10">
        <v>0.55761707673875582</v>
      </c>
      <c r="AK52" s="9">
        <v>4.3492696485599107E-2</v>
      </c>
      <c r="AL52" s="9">
        <v>1</v>
      </c>
      <c r="AM52" s="10">
        <v>0.37176684658735448</v>
      </c>
      <c r="AN52" s="10">
        <v>0.2</v>
      </c>
      <c r="AO52" s="10" t="e">
        <v>#N/A</v>
      </c>
      <c r="AP52" s="10"/>
      <c r="AQ52" s="9">
        <v>11204180</v>
      </c>
      <c r="AR52" s="72"/>
      <c r="AS52" s="72"/>
    </row>
    <row r="53" spans="2:45">
      <c r="B53" s="10">
        <v>73.714123121121034</v>
      </c>
      <c r="C53" s="9">
        <v>0.70532148562300312</v>
      </c>
      <c r="D53" s="9">
        <v>0</v>
      </c>
      <c r="E53" s="9">
        <v>3.9999999105930328E-2</v>
      </c>
      <c r="F53" s="9">
        <v>0.4</v>
      </c>
      <c r="G53" s="9">
        <v>9.3333333333333341E-3</v>
      </c>
      <c r="H53" s="9">
        <v>3.9999999105930328E-2</v>
      </c>
      <c r="I53" s="10">
        <v>0.23600000000000002</v>
      </c>
      <c r="J53" s="9">
        <v>0.30198999993316827</v>
      </c>
      <c r="K53" s="9">
        <v>0.59970954972509505</v>
      </c>
      <c r="L53" s="10">
        <v>0.3</v>
      </c>
      <c r="M53" s="10">
        <v>1</v>
      </c>
      <c r="N53" s="9">
        <v>0</v>
      </c>
      <c r="O53" s="10">
        <v>6.7499999999999991E-2</v>
      </c>
      <c r="P53" s="9">
        <v>0.65680000000000005</v>
      </c>
      <c r="Q53" s="9">
        <v>0.17049943272188384</v>
      </c>
      <c r="R53" s="11">
        <v>8.1145584000000007E-2</v>
      </c>
      <c r="S53" s="9">
        <v>0</v>
      </c>
      <c r="T53" s="10">
        <v>3.9249326966258047E-3</v>
      </c>
      <c r="U53" s="9">
        <v>5.8787831093118748E-2</v>
      </c>
      <c r="V53" s="9">
        <v>8.1660770395557095E-2</v>
      </c>
      <c r="W53" s="9">
        <v>0</v>
      </c>
      <c r="X53" s="9">
        <v>0.97</v>
      </c>
      <c r="Y53" s="10">
        <v>0.16233766233766234</v>
      </c>
      <c r="Z53" s="9">
        <v>0.3797439994223416</v>
      </c>
      <c r="AA53" s="10">
        <v>0.80299999999999994</v>
      </c>
      <c r="AB53" s="10">
        <v>0.7</v>
      </c>
      <c r="AC53" s="10">
        <v>0.72699999999999998</v>
      </c>
      <c r="AD53" s="10">
        <v>0.44799999999999995</v>
      </c>
      <c r="AE53" s="10">
        <v>0.7</v>
      </c>
      <c r="AF53" s="10">
        <v>0.82900000000000007</v>
      </c>
      <c r="AG53" s="10">
        <v>0.82499999999999996</v>
      </c>
      <c r="AH53" s="10">
        <v>0.57336745918526399</v>
      </c>
      <c r="AI53" s="10">
        <v>0.71028166059100106</v>
      </c>
      <c r="AJ53" s="10">
        <v>0.69753756299122716</v>
      </c>
      <c r="AK53" s="9">
        <v>1</v>
      </c>
      <c r="AL53" s="9">
        <v>0.58447542911576378</v>
      </c>
      <c r="AM53" s="10">
        <v>0.73021254698735105</v>
      </c>
      <c r="AN53" s="10">
        <v>0.61499999999999999</v>
      </c>
      <c r="AO53" s="10">
        <v>30848.201134587402</v>
      </c>
      <c r="AP53" s="10"/>
      <c r="AQ53" s="9">
        <v>871036</v>
      </c>
      <c r="AR53" s="72"/>
      <c r="AS53" s="72"/>
    </row>
    <row r="54" spans="2:45">
      <c r="B54" s="10">
        <v>78.671005927881183</v>
      </c>
      <c r="C54" s="9">
        <v>0.38817651245551604</v>
      </c>
      <c r="D54" s="9">
        <v>0</v>
      </c>
      <c r="E54" s="9">
        <v>3.9999999105930328E-2</v>
      </c>
      <c r="F54" s="9">
        <v>0.55000000000000004</v>
      </c>
      <c r="G54" s="9">
        <v>6.6666666666666664E-4</v>
      </c>
      <c r="H54" s="9">
        <v>5.9199999123811686E-2</v>
      </c>
      <c r="I54" s="10">
        <v>0.23600000000000002</v>
      </c>
      <c r="J54" s="9">
        <v>0.26764999994076788</v>
      </c>
      <c r="K54" s="9">
        <v>0.7725231153326042</v>
      </c>
      <c r="L54" s="10">
        <v>0.56000000000000005</v>
      </c>
      <c r="M54" s="10">
        <v>0.12719999983906746</v>
      </c>
      <c r="N54" s="9">
        <v>0</v>
      </c>
      <c r="O54" s="10">
        <v>6.7499999999999991E-2</v>
      </c>
      <c r="P54" s="9">
        <v>0.36799999999999999</v>
      </c>
      <c r="Q54" s="9">
        <v>0.21754458398520993</v>
      </c>
      <c r="R54" s="11">
        <v>8.8652482000000005E-2</v>
      </c>
      <c r="S54" s="9">
        <v>0</v>
      </c>
      <c r="T54" s="10">
        <v>3.0579382573711444E-3</v>
      </c>
      <c r="U54" s="9">
        <v>0</v>
      </c>
      <c r="V54" s="9">
        <v>0</v>
      </c>
      <c r="W54" s="9">
        <v>0</v>
      </c>
      <c r="X54" s="9">
        <v>0.3</v>
      </c>
      <c r="Y54" s="10">
        <v>3.8834951456310683E-2</v>
      </c>
      <c r="Z54" s="9">
        <v>0.11999999731779099</v>
      </c>
      <c r="AA54" s="10">
        <v>0.65500000000000003</v>
      </c>
      <c r="AB54" s="10">
        <v>0.8</v>
      </c>
      <c r="AC54" s="10">
        <v>0.80099999999999993</v>
      </c>
      <c r="AD54" s="10">
        <v>0.45600000000000002</v>
      </c>
      <c r="AE54" s="10">
        <v>0.7</v>
      </c>
      <c r="AF54" s="10">
        <v>0.75599999999999989</v>
      </c>
      <c r="AG54" s="10">
        <v>0.875</v>
      </c>
      <c r="AH54" s="10">
        <v>0.68202669453998832</v>
      </c>
      <c r="AI54" s="10">
        <v>0.7095477033546379</v>
      </c>
      <c r="AJ54" s="10">
        <v>0.59105232790306972</v>
      </c>
      <c r="AK54" s="9">
        <v>1</v>
      </c>
      <c r="AL54" s="9">
        <v>0.79910194360136455</v>
      </c>
      <c r="AM54" s="10">
        <v>0.69076726432408675</v>
      </c>
      <c r="AN54" s="10">
        <v>0.76400000000000001</v>
      </c>
      <c r="AO54" s="10">
        <v>25580.522543849402</v>
      </c>
      <c r="AP54" s="10"/>
      <c r="AQ54" s="9">
        <v>10489970</v>
      </c>
      <c r="AR54" s="72"/>
      <c r="AS54" s="72"/>
    </row>
    <row r="55" spans="2:45">
      <c r="B55" s="10">
        <v>84.813365440778909</v>
      </c>
      <c r="C55" s="9">
        <v>0.67252222914072235</v>
      </c>
      <c r="D55" s="9">
        <v>0</v>
      </c>
      <c r="E55" s="9">
        <v>3.9999999105930328E-2</v>
      </c>
      <c r="F55" s="9">
        <v>0.47499999999999998</v>
      </c>
      <c r="G55" s="9">
        <v>6.6666666666666664E-4</v>
      </c>
      <c r="H55" s="9">
        <v>3.9999999105930328E-2</v>
      </c>
      <c r="I55" s="10">
        <v>1.5499999999999995E-2</v>
      </c>
      <c r="J55" s="9">
        <v>0.13190599997080862</v>
      </c>
      <c r="K55" s="9">
        <v>0.69095801786606703</v>
      </c>
      <c r="L55" s="10">
        <v>0.16</v>
      </c>
      <c r="M55" s="10">
        <v>0.14839999981224539</v>
      </c>
      <c r="N55" s="9">
        <v>0</v>
      </c>
      <c r="O55" s="10">
        <v>6.7499999999999991E-2</v>
      </c>
      <c r="P55" s="9">
        <v>0.14488000000000001</v>
      </c>
      <c r="Q55" s="9">
        <v>0.18895063273906798</v>
      </c>
      <c r="R55" s="11">
        <v>0.108</v>
      </c>
      <c r="S55" s="9">
        <v>0</v>
      </c>
      <c r="T55" s="10">
        <v>2.3787948579549923E-3</v>
      </c>
      <c r="U55" s="9">
        <v>0.26090374567946506</v>
      </c>
      <c r="V55" s="9">
        <v>0.27046939186906199</v>
      </c>
      <c r="W55" s="9">
        <v>0</v>
      </c>
      <c r="X55" s="9">
        <v>0</v>
      </c>
      <c r="Y55" s="10">
        <v>0</v>
      </c>
      <c r="Z55" s="9">
        <v>3.9999999105930328E-2</v>
      </c>
      <c r="AA55" s="10">
        <v>0.97900000000000009</v>
      </c>
      <c r="AB55" s="10">
        <v>0.9</v>
      </c>
      <c r="AC55" s="10">
        <v>0.35899999999999999</v>
      </c>
      <c r="AD55" s="10">
        <v>0.22</v>
      </c>
      <c r="AE55" s="10">
        <v>0.9</v>
      </c>
      <c r="AF55" s="10">
        <v>0.79299999999999993</v>
      </c>
      <c r="AG55" s="10">
        <v>0.875</v>
      </c>
      <c r="AH55" s="10">
        <v>0.70505317106573839</v>
      </c>
      <c r="AI55" s="10">
        <v>0.80891019669505904</v>
      </c>
      <c r="AJ55" s="10">
        <v>0.97941259552071036</v>
      </c>
      <c r="AK55" s="9">
        <v>1</v>
      </c>
      <c r="AL55" s="9">
        <v>1</v>
      </c>
      <c r="AM55" s="10">
        <v>0.87062352636307738</v>
      </c>
      <c r="AN55" s="10">
        <v>0.93700000000000006</v>
      </c>
      <c r="AO55" s="10">
        <v>37720.448123962502</v>
      </c>
      <c r="AP55" s="10"/>
      <c r="AQ55" s="9">
        <v>5529270</v>
      </c>
      <c r="AR55" s="72"/>
      <c r="AS55" s="72"/>
    </row>
    <row r="56" spans="2:45">
      <c r="B56" s="10">
        <v>50.149723249395826</v>
      </c>
      <c r="C56" s="9">
        <v>0.31926553846153854</v>
      </c>
      <c r="D56" s="9">
        <v>6.3E-2</v>
      </c>
      <c r="E56" s="9">
        <v>0.11679999917745587</v>
      </c>
      <c r="F56" s="9">
        <v>0.35</v>
      </c>
      <c r="G56" s="9">
        <v>0.30266666666666664</v>
      </c>
      <c r="H56" s="9">
        <v>0.46239999949932098</v>
      </c>
      <c r="I56" s="10">
        <v>0.39683333333333337</v>
      </c>
      <c r="J56" s="9">
        <v>0.12422999997250736</v>
      </c>
      <c r="K56" s="9">
        <v>1</v>
      </c>
      <c r="L56" s="10">
        <v>0.14000000000000001</v>
      </c>
      <c r="M56" s="10">
        <v>1</v>
      </c>
      <c r="N56" s="9">
        <v>0.8585999989137052</v>
      </c>
      <c r="O56" s="10">
        <v>0.78249999999999997</v>
      </c>
      <c r="P56" s="9">
        <v>0.94967999999999997</v>
      </c>
      <c r="Q56" s="9">
        <v>0.63652651608273425</v>
      </c>
      <c r="R56" s="11">
        <v>0.69168506200000002</v>
      </c>
      <c r="S56" s="9">
        <v>0.30532022930043135</v>
      </c>
      <c r="T56" s="10">
        <v>0.27954640091967892</v>
      </c>
      <c r="U56" s="9">
        <v>1.8642547827821387E-2</v>
      </c>
      <c r="V56" s="9">
        <v>0.40578297067453101</v>
      </c>
      <c r="W56" s="9">
        <v>0.50299999999999989</v>
      </c>
      <c r="X56" s="9">
        <v>0.5</v>
      </c>
      <c r="Y56" s="10">
        <v>0.25884383088869717</v>
      </c>
      <c r="Z56" s="9">
        <v>0.63099999818950891</v>
      </c>
      <c r="AA56" s="10">
        <v>0.35700000000000004</v>
      </c>
      <c r="AB56" s="10">
        <v>0.6</v>
      </c>
      <c r="AC56" s="10">
        <v>0.78200000000000003</v>
      </c>
      <c r="AD56" s="10">
        <v>0.58899999999999997</v>
      </c>
      <c r="AE56" s="10">
        <v>0.6</v>
      </c>
      <c r="AF56" s="10">
        <v>0.70499999999999996</v>
      </c>
      <c r="AG56" s="10">
        <v>0.31900000000000001</v>
      </c>
      <c r="AH56" s="10">
        <v>0.59407542796888779</v>
      </c>
      <c r="AI56" s="10">
        <v>0.28111834266032265</v>
      </c>
      <c r="AJ56" s="10">
        <v>0.44857950463415569</v>
      </c>
      <c r="AK56" s="9">
        <v>0.16391260380325612</v>
      </c>
      <c r="AL56" s="9">
        <v>4.9050115725360013E-2</v>
      </c>
      <c r="AM56" s="10">
        <v>0.37150289613564841</v>
      </c>
      <c r="AN56" s="10">
        <v>0.55299999999999994</v>
      </c>
      <c r="AO56" s="10">
        <v>2319.46472129529</v>
      </c>
      <c r="AP56" s="10"/>
      <c r="AQ56" s="9">
        <v>864202</v>
      </c>
      <c r="AR56" s="72"/>
      <c r="AS56" s="72"/>
    </row>
    <row r="57" spans="2:45">
      <c r="B57" s="10">
        <v>60.484842931322092</v>
      </c>
      <c r="C57" s="9">
        <v>0.76711554941915816</v>
      </c>
      <c r="D57" s="9">
        <v>0.5</v>
      </c>
      <c r="E57" s="9">
        <v>0.14499999787658457</v>
      </c>
      <c r="F57" s="9">
        <v>0.125</v>
      </c>
      <c r="G57" s="9">
        <v>0</v>
      </c>
      <c r="H57" s="9">
        <v>0.27099999818950893</v>
      </c>
      <c r="I57" s="10">
        <v>0.71158333333333335</v>
      </c>
      <c r="J57" s="9">
        <v>0.25997399994246662</v>
      </c>
      <c r="K57" s="9">
        <v>0.92600000000000005</v>
      </c>
      <c r="L57" s="10">
        <v>0.08</v>
      </c>
      <c r="M57" s="10">
        <v>1</v>
      </c>
      <c r="N57" s="9">
        <v>0.3</v>
      </c>
      <c r="O57" s="10">
        <v>0.3175</v>
      </c>
      <c r="P57" s="9">
        <v>0.79320000000000002</v>
      </c>
      <c r="Q57" s="9">
        <v>0.41316097013107256</v>
      </c>
      <c r="R57" s="11">
        <v>0.20995962400000001</v>
      </c>
      <c r="S57" s="9">
        <v>4.661490227568392E-3</v>
      </c>
      <c r="T57" s="10">
        <v>0.5</v>
      </c>
      <c r="U57" s="9">
        <v>4.5390711380742771E-2</v>
      </c>
      <c r="V57" s="9">
        <v>6.7322767800189906E-2</v>
      </c>
      <c r="W57" s="9">
        <v>1.0000000000000009E-2</v>
      </c>
      <c r="X57" s="9">
        <v>1</v>
      </c>
      <c r="Y57" s="10">
        <v>1</v>
      </c>
      <c r="Z57" s="9">
        <v>0.58671998542624992</v>
      </c>
      <c r="AA57" s="10">
        <v>0.754</v>
      </c>
      <c r="AB57" s="10">
        <v>0.3</v>
      </c>
      <c r="AC57" s="10">
        <v>0.67700000000000005</v>
      </c>
      <c r="AD57" s="10">
        <v>0.498</v>
      </c>
      <c r="AE57" s="10">
        <v>0.65</v>
      </c>
      <c r="AF57" s="10">
        <v>0.8</v>
      </c>
      <c r="AG57" s="10">
        <v>0.74299999999999999</v>
      </c>
      <c r="AH57" s="10">
        <v>0.64862971613243192</v>
      </c>
      <c r="AI57" s="10">
        <v>0.69515766102081011</v>
      </c>
      <c r="AJ57" s="10">
        <v>0.65290632741081756</v>
      </c>
      <c r="AK57" s="9">
        <v>1</v>
      </c>
      <c r="AL57" s="9">
        <v>4.9477142857142858E-2</v>
      </c>
      <c r="AM57" s="10">
        <v>0.63647791183334612</v>
      </c>
      <c r="AN57" s="10">
        <v>0.65200000000000002</v>
      </c>
      <c r="AO57" s="10">
        <v>8882.8869508171792</v>
      </c>
      <c r="AP57" s="10"/>
      <c r="AQ57" s="9">
        <v>73595.604196970497</v>
      </c>
      <c r="AR57" s="72"/>
      <c r="AS57" s="72"/>
    </row>
    <row r="58" spans="2:45">
      <c r="B58" s="10">
        <v>64.437054150465784</v>
      </c>
      <c r="C58" s="9">
        <v>9.3121022019110947E-2</v>
      </c>
      <c r="D58" s="9">
        <v>0.1991999992579222</v>
      </c>
      <c r="E58" s="9">
        <v>0.17439999923110006</v>
      </c>
      <c r="F58" s="9">
        <v>0.15000000000000002</v>
      </c>
      <c r="G58" s="9">
        <v>4.8666666666666664E-2</v>
      </c>
      <c r="H58" s="9">
        <v>0.2031999992579222</v>
      </c>
      <c r="I58" s="10">
        <v>0.71158333333333335</v>
      </c>
      <c r="J58" s="9">
        <v>0.30542399993240832</v>
      </c>
      <c r="K58" s="9">
        <v>0.91140246324990071</v>
      </c>
      <c r="L58" s="10">
        <v>0.06</v>
      </c>
      <c r="M58" s="10">
        <v>0.85859999891370542</v>
      </c>
      <c r="N58" s="9">
        <v>3.1799999959766859E-2</v>
      </c>
      <c r="O58" s="10">
        <v>0.3175</v>
      </c>
      <c r="P58" s="9">
        <v>0.77600000000000002</v>
      </c>
      <c r="Q58" s="9">
        <v>0.30664148162916438</v>
      </c>
      <c r="R58" s="11">
        <v>0.37309644600000003</v>
      </c>
      <c r="S58" s="9">
        <v>1.3940989879714798E-2</v>
      </c>
      <c r="T58" s="10">
        <v>8.039243335088804E-2</v>
      </c>
      <c r="U58" s="9">
        <v>4.7492985867917337E-2</v>
      </c>
      <c r="V58" s="9">
        <v>3.2537844220995198E-2</v>
      </c>
      <c r="W58" s="9">
        <v>4.0999999999999925E-2</v>
      </c>
      <c r="X58" s="9">
        <v>0.82</v>
      </c>
      <c r="Y58" s="10">
        <v>0.18625827814569537</v>
      </c>
      <c r="Z58" s="9">
        <v>0.59491998546648306</v>
      </c>
      <c r="AA58" s="10">
        <v>0.624</v>
      </c>
      <c r="AB58" s="10">
        <v>0.4</v>
      </c>
      <c r="AC58" s="10">
        <v>0.85299999999999998</v>
      </c>
      <c r="AD58" s="10">
        <v>0.90200000000000002</v>
      </c>
      <c r="AE58" s="10">
        <v>0.55000000000000004</v>
      </c>
      <c r="AF58" s="10">
        <v>0.70799999999999996</v>
      </c>
      <c r="AG58" s="10">
        <v>0.8</v>
      </c>
      <c r="AH58" s="10">
        <v>0.5244780309355257</v>
      </c>
      <c r="AI58" s="10">
        <v>0.52284582950422198</v>
      </c>
      <c r="AJ58" s="10">
        <v>0.36629366613916964</v>
      </c>
      <c r="AK58" s="9">
        <v>0.940798259822201</v>
      </c>
      <c r="AL58" s="9">
        <v>0.41801998984553879</v>
      </c>
      <c r="AM58" s="10">
        <v>0.35742485747914021</v>
      </c>
      <c r="AN58" s="10">
        <v>0.59599999999999997</v>
      </c>
      <c r="AO58" s="10">
        <v>8433.32242396318</v>
      </c>
      <c r="AP58" s="10"/>
      <c r="AQ58" s="9">
        <v>10090151</v>
      </c>
      <c r="AR58" s="72"/>
      <c r="AS58" s="72"/>
    </row>
    <row r="59" spans="2:45">
      <c r="B59" s="10">
        <v>63.493142629331878</v>
      </c>
      <c r="C59" s="9">
        <v>0.21469053635280091</v>
      </c>
      <c r="D59" s="9">
        <v>4.311599983938038E-2</v>
      </c>
      <c r="E59" s="9">
        <v>9.7599999159574513E-2</v>
      </c>
      <c r="F59" s="9">
        <v>0.19999999999999996</v>
      </c>
      <c r="G59" s="9">
        <v>4.2000000000000003E-2</v>
      </c>
      <c r="H59" s="9">
        <v>0.11679999917745587</v>
      </c>
      <c r="I59" s="10">
        <v>0.56600000000000006</v>
      </c>
      <c r="J59" s="9">
        <v>0.34097599992454053</v>
      </c>
      <c r="K59" s="9">
        <v>0.54132316418938897</v>
      </c>
      <c r="L59" s="10">
        <v>0.12</v>
      </c>
      <c r="M59" s="10">
        <v>0.39219999950379131</v>
      </c>
      <c r="N59" s="9">
        <v>0.14559999965131282</v>
      </c>
      <c r="O59" s="10">
        <v>0.22499999999999998</v>
      </c>
      <c r="P59" s="9">
        <v>0.81520000000000004</v>
      </c>
      <c r="Q59" s="9">
        <v>0.25741502304673336</v>
      </c>
      <c r="R59" s="11">
        <v>0.35836177400000002</v>
      </c>
      <c r="S59" s="9">
        <v>8.9940190112095843E-3</v>
      </c>
      <c r="T59" s="10">
        <v>9.7770543435948376E-2</v>
      </c>
      <c r="U59" s="9">
        <v>3.1503549813468812E-2</v>
      </c>
      <c r="V59" s="9">
        <v>0.14018808640081201</v>
      </c>
      <c r="W59" s="9">
        <v>7.7999999999999958E-2</v>
      </c>
      <c r="X59" s="9">
        <v>0</v>
      </c>
      <c r="Y59" s="10">
        <v>4.3346337234503679E-2</v>
      </c>
      <c r="Z59" s="9">
        <v>0.86073276825930645</v>
      </c>
      <c r="AA59" s="10">
        <v>0.52900000000000003</v>
      </c>
      <c r="AB59" s="10">
        <v>0.4</v>
      </c>
      <c r="AC59" s="10">
        <v>0.79299999999999993</v>
      </c>
      <c r="AD59" s="10">
        <v>0.77500000000000002</v>
      </c>
      <c r="AE59" s="10">
        <v>0.25</v>
      </c>
      <c r="AF59" s="10">
        <v>0.63900000000000001</v>
      </c>
      <c r="AG59" s="10">
        <v>0.71799999999999997</v>
      </c>
      <c r="AH59" s="10">
        <v>0.35174311724946661</v>
      </c>
      <c r="AI59" s="10">
        <v>0.44801705060026598</v>
      </c>
      <c r="AJ59" s="10">
        <v>0.31701248156369322</v>
      </c>
      <c r="AK59" s="9">
        <v>1</v>
      </c>
      <c r="AL59" s="9">
        <v>0.58164164625598169</v>
      </c>
      <c r="AM59" s="10">
        <v>0.24596656330365207</v>
      </c>
      <c r="AN59" s="10">
        <v>0.42200000000000004</v>
      </c>
      <c r="AO59" s="10">
        <v>8267.73023464383</v>
      </c>
      <c r="AP59" s="10"/>
      <c r="AQ59" s="9">
        <v>13625069</v>
      </c>
      <c r="AR59" s="72"/>
      <c r="AS59" s="72"/>
    </row>
    <row r="60" spans="2:45">
      <c r="B60" s="10">
        <v>63.768325909138483</v>
      </c>
      <c r="C60" s="9">
        <v>0.19544250000000005</v>
      </c>
      <c r="D60" s="9">
        <v>1</v>
      </c>
      <c r="E60" s="9">
        <v>4.9599999114871007E-2</v>
      </c>
      <c r="F60" s="9">
        <v>0.5</v>
      </c>
      <c r="G60" s="9">
        <v>5.7333333333333333E-2</v>
      </c>
      <c r="H60" s="9">
        <v>9.7599999159574513E-2</v>
      </c>
      <c r="I60" s="10">
        <v>9.9999999999999933E-3</v>
      </c>
      <c r="J60" s="9">
        <v>0.57812399987205865</v>
      </c>
      <c r="K60" s="9">
        <v>0.5</v>
      </c>
      <c r="L60" s="10">
        <v>0.16</v>
      </c>
      <c r="M60" s="10">
        <v>0.39219999950379131</v>
      </c>
      <c r="N60" s="9">
        <v>0.13519999988377093</v>
      </c>
      <c r="O60" s="10">
        <v>0.78249999999999997</v>
      </c>
      <c r="P60" s="9">
        <v>0.63280000000000003</v>
      </c>
      <c r="Q60" s="9">
        <v>0.35334571581900176</v>
      </c>
      <c r="R60" s="11">
        <v>0.176949942</v>
      </c>
      <c r="S60" s="9">
        <v>1.4741637635037609E-2</v>
      </c>
      <c r="T60" s="10">
        <v>6.8097975081457374E-2</v>
      </c>
      <c r="U60" s="9">
        <v>2.5178027340616502E-2</v>
      </c>
      <c r="V60" s="9">
        <v>0.38190865236555699</v>
      </c>
      <c r="W60" s="9">
        <v>5.9999999999998943E-3</v>
      </c>
      <c r="X60" s="9">
        <v>0</v>
      </c>
      <c r="Y60" s="10">
        <v>6.0274247827615656E-3</v>
      </c>
      <c r="Z60" s="9">
        <v>0.16585599922314287</v>
      </c>
      <c r="AA60" s="10">
        <v>0.65</v>
      </c>
      <c r="AB60" s="10">
        <v>0.5</v>
      </c>
      <c r="AC60" s="10">
        <v>0.89700000000000002</v>
      </c>
      <c r="AD60" s="10">
        <v>0.7340000000000001</v>
      </c>
      <c r="AE60" s="10">
        <v>0.5</v>
      </c>
      <c r="AF60" s="10">
        <v>0.64200000000000002</v>
      </c>
      <c r="AG60" s="10">
        <v>0.74</v>
      </c>
      <c r="AH60" s="10">
        <v>0.37548384375252014</v>
      </c>
      <c r="AI60" s="10">
        <v>0.27868710896603216</v>
      </c>
      <c r="AJ60" s="10">
        <v>0.41815591484009279</v>
      </c>
      <c r="AK60" s="9">
        <v>0.73358916267913998</v>
      </c>
      <c r="AL60" s="9">
        <v>0.39020818322055256</v>
      </c>
      <c r="AM60" s="10">
        <v>0.49484974221670353</v>
      </c>
      <c r="AN60" s="10">
        <v>0.55600000000000005</v>
      </c>
      <c r="AO60" s="10">
        <v>5672.5516155472897</v>
      </c>
      <c r="AP60" s="10"/>
      <c r="AQ60" s="9">
        <v>82999393</v>
      </c>
      <c r="AR60" s="72"/>
      <c r="AS60" s="72"/>
    </row>
    <row r="61" spans="2:45">
      <c r="B61" s="10">
        <v>65.691969561524246</v>
      </c>
      <c r="C61" s="9">
        <v>0.36271567919075143</v>
      </c>
      <c r="D61" s="9">
        <v>5.4539999999999998E-2</v>
      </c>
      <c r="E61" s="9">
        <v>0.16479999922215938</v>
      </c>
      <c r="F61" s="9">
        <v>0.27500000000000002</v>
      </c>
      <c r="G61" s="9">
        <v>5.4666666666666669E-2</v>
      </c>
      <c r="H61" s="9">
        <v>0.16479999922215938</v>
      </c>
      <c r="I61" s="10">
        <v>0.49525000000000002</v>
      </c>
      <c r="J61" s="9">
        <v>0.3938999999128282</v>
      </c>
      <c r="K61" s="9">
        <v>0.78218870520827122</v>
      </c>
      <c r="L61" s="10">
        <v>0.08</v>
      </c>
      <c r="M61" s="10">
        <v>0.61479999922215933</v>
      </c>
      <c r="N61" s="9">
        <v>6.8399999812245371E-2</v>
      </c>
      <c r="O61" s="10">
        <v>0.3175</v>
      </c>
      <c r="P61" s="9">
        <v>0.85592000000000001</v>
      </c>
      <c r="Q61" s="9">
        <v>0.33179816457942224</v>
      </c>
      <c r="R61" s="11">
        <v>0.32944228199999998</v>
      </c>
      <c r="S61" s="9">
        <v>8.0229289402444906E-2</v>
      </c>
      <c r="T61" s="10">
        <v>7.439926721604026E-2</v>
      </c>
      <c r="U61" s="9">
        <v>4.3472853616803676E-2</v>
      </c>
      <c r="V61" s="9">
        <v>2.62202474048286E-2</v>
      </c>
      <c r="W61" s="9">
        <v>0.1359999999999999</v>
      </c>
      <c r="X61" s="9">
        <v>0.59</v>
      </c>
      <c r="Y61" s="10">
        <v>0.36196911196911197</v>
      </c>
      <c r="Z61" s="9">
        <v>0.83764000543538397</v>
      </c>
      <c r="AA61" s="10">
        <v>0.67400000000000004</v>
      </c>
      <c r="AB61" s="10">
        <v>0.7</v>
      </c>
      <c r="AC61" s="10">
        <v>0.85699999999999998</v>
      </c>
      <c r="AD61" s="10">
        <v>0.89200000000000002</v>
      </c>
      <c r="AE61" s="10">
        <v>0.75</v>
      </c>
      <c r="AF61" s="10">
        <v>0.74099999999999999</v>
      </c>
      <c r="AG61" s="10">
        <v>0.83799999999999997</v>
      </c>
      <c r="AH61" s="10">
        <v>0.50594730347095973</v>
      </c>
      <c r="AI61" s="10">
        <v>0.51547876284467642</v>
      </c>
      <c r="AJ61" s="10">
        <v>0.46584761811130565</v>
      </c>
      <c r="AK61" s="9">
        <v>1</v>
      </c>
      <c r="AL61" s="9">
        <v>0.33686907459944804</v>
      </c>
      <c r="AM61" s="10">
        <v>0.34497209999310574</v>
      </c>
      <c r="AN61" s="10">
        <v>0.64500000000000002</v>
      </c>
      <c r="AO61" s="10">
        <v>6629.3327203250801</v>
      </c>
      <c r="AP61" s="10"/>
      <c r="AQ61" s="9">
        <v>6163050</v>
      </c>
      <c r="AR61" s="72"/>
      <c r="AS61" s="72"/>
    </row>
    <row r="62" spans="2:45">
      <c r="B62" s="10">
        <v>47.34774692798247</v>
      </c>
      <c r="C62" s="9">
        <v>0.5170630843263061</v>
      </c>
      <c r="D62" s="9">
        <v>6.69E-4</v>
      </c>
      <c r="E62" s="9">
        <v>0.61299999903887503</v>
      </c>
      <c r="F62" s="9">
        <v>0.19999999999999996</v>
      </c>
      <c r="G62" s="9">
        <v>0.33733333333333332</v>
      </c>
      <c r="H62" s="9">
        <v>0.54099999886006112</v>
      </c>
      <c r="I62" s="10">
        <v>1</v>
      </c>
      <c r="J62" s="9">
        <v>0.61064599986486134</v>
      </c>
      <c r="K62" s="9">
        <v>1</v>
      </c>
      <c r="L62" s="10">
        <v>0.18</v>
      </c>
      <c r="M62" s="10">
        <v>1</v>
      </c>
      <c r="N62" s="9">
        <v>0.43</v>
      </c>
      <c r="O62" s="10">
        <v>0.20749999999999999</v>
      </c>
      <c r="P62" s="9">
        <v>0.95479999999999998</v>
      </c>
      <c r="Q62" s="9">
        <v>0.73563223324820481</v>
      </c>
      <c r="R62" s="11">
        <v>0.85156712000000001</v>
      </c>
      <c r="S62" s="9">
        <v>3.2716447556159704E-2</v>
      </c>
      <c r="T62" s="10">
        <v>0.35682552303324339</v>
      </c>
      <c r="U62" s="9">
        <v>8.5895172234649406E-3</v>
      </c>
      <c r="V62" s="9">
        <v>6.3768804303994703E-2</v>
      </c>
      <c r="W62" s="9">
        <v>0.73</v>
      </c>
      <c r="X62" s="9">
        <v>0</v>
      </c>
      <c r="Y62" s="10">
        <v>0</v>
      </c>
      <c r="Z62" s="9">
        <v>0.5</v>
      </c>
      <c r="AA62" s="10">
        <v>0.44799999999999995</v>
      </c>
      <c r="AB62" s="10">
        <v>0.4</v>
      </c>
      <c r="AC62" s="10">
        <v>0.755</v>
      </c>
      <c r="AD62" s="10">
        <v>0.83900000000000008</v>
      </c>
      <c r="AE62" s="10">
        <v>0.2</v>
      </c>
      <c r="AF62" s="10">
        <v>0.80900000000000005</v>
      </c>
      <c r="AG62" s="10">
        <v>0.58899999999999997</v>
      </c>
      <c r="AH62" s="10">
        <v>0.49518408945026832</v>
      </c>
      <c r="AI62" s="10">
        <v>0.13886399765517435</v>
      </c>
      <c r="AJ62" s="10">
        <v>0.18629221151674269</v>
      </c>
      <c r="AK62" s="9">
        <v>0.7238201142297821</v>
      </c>
      <c r="AL62" s="9">
        <v>4.6556142857142858E-2</v>
      </c>
      <c r="AM62" s="10">
        <v>0.24827761463543582</v>
      </c>
      <c r="AN62" s="10">
        <v>0.44799999999999995</v>
      </c>
      <c r="AO62" s="10">
        <v>31779.1335257711</v>
      </c>
      <c r="AP62" s="10"/>
      <c r="AQ62" s="9">
        <v>676273</v>
      </c>
      <c r="AR62" s="72"/>
      <c r="AS62" s="72"/>
    </row>
    <row r="63" spans="2:45">
      <c r="B63" s="10">
        <v>41.754521546660527</v>
      </c>
      <c r="C63" s="9">
        <v>0.27111204188481675</v>
      </c>
      <c r="D63" s="9">
        <v>0.1016179997935146</v>
      </c>
      <c r="E63" s="9">
        <v>0.41439999945461747</v>
      </c>
      <c r="F63" s="9">
        <v>0.35</v>
      </c>
      <c r="G63" s="9">
        <v>0.25266666666666665</v>
      </c>
      <c r="H63" s="9">
        <v>0.86559999987483027</v>
      </c>
      <c r="I63" s="10">
        <v>0.45091666666666669</v>
      </c>
      <c r="J63" s="9">
        <v>0.79628399982377884</v>
      </c>
      <c r="K63" s="9">
        <v>1</v>
      </c>
      <c r="L63" s="10">
        <v>0.32</v>
      </c>
      <c r="M63" s="10">
        <v>0.29679999962449077</v>
      </c>
      <c r="N63" s="9">
        <v>1</v>
      </c>
      <c r="O63" s="10">
        <v>0.40749999999999997</v>
      </c>
      <c r="P63" s="9">
        <v>0.9728</v>
      </c>
      <c r="Q63" s="9">
        <v>0.55851738430276554</v>
      </c>
      <c r="R63" s="11">
        <v>0.56901408399999998</v>
      </c>
      <c r="S63" s="9">
        <v>0.66268936964234404</v>
      </c>
      <c r="T63" s="10">
        <v>0.36025806565029245</v>
      </c>
      <c r="U63" s="9">
        <v>2.7702704181438453E-2</v>
      </c>
      <c r="V63" s="9">
        <v>1.6661373158518102E-2</v>
      </c>
      <c r="W63" s="9">
        <v>0.67999999999999994</v>
      </c>
      <c r="X63" s="9">
        <v>0.2</v>
      </c>
      <c r="Y63" s="10">
        <v>1.4851485148514851E-2</v>
      </c>
      <c r="Z63" s="9">
        <v>0.8212400053549177</v>
      </c>
      <c r="AA63" s="10">
        <v>0.18</v>
      </c>
      <c r="AB63" s="10">
        <v>0.2</v>
      </c>
      <c r="AC63" s="10">
        <v>0.73</v>
      </c>
      <c r="AD63" s="10">
        <v>6.9000000000000006E-2</v>
      </c>
      <c r="AE63" s="10">
        <v>0.1</v>
      </c>
      <c r="AF63" s="10">
        <v>0.59</v>
      </c>
      <c r="AG63" s="10">
        <v>0.69099999999999995</v>
      </c>
      <c r="AH63" s="10">
        <v>0.34189910986728539</v>
      </c>
      <c r="AI63" s="10">
        <v>7.2419854913889997E-2</v>
      </c>
      <c r="AJ63" s="10">
        <v>0.4341502315455778</v>
      </c>
      <c r="AK63" s="9">
        <v>3.0600130612775327E-2</v>
      </c>
      <c r="AL63" s="9">
        <v>2.8171722863503331E-2</v>
      </c>
      <c r="AM63" s="10">
        <v>0.2536664757093246</v>
      </c>
      <c r="AN63" s="10">
        <v>0.70799999999999996</v>
      </c>
      <c r="AO63" s="10">
        <v>580.51918314802401</v>
      </c>
      <c r="AP63" s="10"/>
      <c r="AQ63" s="9">
        <v>5073279</v>
      </c>
      <c r="AR63" s="72"/>
      <c r="AS63" s="72"/>
    </row>
    <row r="64" spans="2:45">
      <c r="B64" s="10">
        <v>74.153625042852241</v>
      </c>
      <c r="C64" s="9">
        <v>0.50653302433371972</v>
      </c>
      <c r="D64" s="9">
        <v>0.15421999968662858</v>
      </c>
      <c r="E64" s="9">
        <v>5.9199999123811686E-2</v>
      </c>
      <c r="F64" s="9">
        <v>0.77499999999999991</v>
      </c>
      <c r="G64" s="9">
        <v>0</v>
      </c>
      <c r="H64" s="9">
        <v>8.7999999150633834E-2</v>
      </c>
      <c r="I64" s="10">
        <v>0.27966666666666667</v>
      </c>
      <c r="J64" s="9">
        <v>0.30825199993178248</v>
      </c>
      <c r="K64" s="9">
        <v>0.83278428093650003</v>
      </c>
      <c r="L64" s="10">
        <v>0.9</v>
      </c>
      <c r="M64" s="10">
        <v>0.15899999979883431</v>
      </c>
      <c r="N64" s="9">
        <v>0</v>
      </c>
      <c r="O64" s="10">
        <v>0.87499999999999989</v>
      </c>
      <c r="P64" s="9">
        <v>0.45448</v>
      </c>
      <c r="Q64" s="9">
        <v>0.27971512062847637</v>
      </c>
      <c r="R64" s="11">
        <v>6.0869566E-2</v>
      </c>
      <c r="S64" s="9">
        <v>3.9249541866813904E-2</v>
      </c>
      <c r="T64" s="10">
        <v>4.925837795765344E-3</v>
      </c>
      <c r="U64" s="9">
        <v>5.5642862298984942E-2</v>
      </c>
      <c r="V64" s="9">
        <v>0.116181230255992</v>
      </c>
      <c r="W64" s="9">
        <v>0</v>
      </c>
      <c r="X64" s="9">
        <v>0.22</v>
      </c>
      <c r="Y64" s="10">
        <v>0</v>
      </c>
      <c r="Z64" s="9">
        <v>0.72376468943873584</v>
      </c>
      <c r="AA64" s="10">
        <v>0.83099999999999996</v>
      </c>
      <c r="AB64" s="10">
        <v>0.8</v>
      </c>
      <c r="AC64" s="10">
        <v>0.80200000000000005</v>
      </c>
      <c r="AD64" s="10">
        <v>0.622</v>
      </c>
      <c r="AE64" s="10">
        <v>0.9</v>
      </c>
      <c r="AF64" s="10">
        <v>0.71099999999999997</v>
      </c>
      <c r="AG64" s="10">
        <v>0.875</v>
      </c>
      <c r="AH64" s="10">
        <v>0.61587980736678005</v>
      </c>
      <c r="AI64" s="10">
        <v>0.71947627614071141</v>
      </c>
      <c r="AJ64" s="10">
        <v>0.69871505123095756</v>
      </c>
      <c r="AK64" s="9">
        <v>1</v>
      </c>
      <c r="AL64" s="9">
        <v>0.87369092652797375</v>
      </c>
      <c r="AM64" s="10">
        <v>0.72371794659695343</v>
      </c>
      <c r="AN64" s="10">
        <v>0.47</v>
      </c>
      <c r="AO64" s="10">
        <v>19693.4723596277</v>
      </c>
      <c r="AP64" s="10"/>
      <c r="AQ64" s="9">
        <v>1340345</v>
      </c>
      <c r="AR64" s="72"/>
      <c r="AS64" s="72"/>
    </row>
    <row r="65" spans="2:45">
      <c r="B65" s="10">
        <v>40.365750843897118</v>
      </c>
      <c r="C65" s="9">
        <v>1</v>
      </c>
      <c r="D65" s="9">
        <v>4.5560000000000003E-2</v>
      </c>
      <c r="E65" s="9">
        <v>0.63519999966025353</v>
      </c>
      <c r="F65" s="9">
        <v>0.30000000000000004</v>
      </c>
      <c r="G65" s="9">
        <v>0.47</v>
      </c>
      <c r="H65" s="9">
        <v>0.88479999989271163</v>
      </c>
      <c r="I65" s="10">
        <v>0.60066666666666668</v>
      </c>
      <c r="J65" s="9">
        <v>0.83526999981515104</v>
      </c>
      <c r="K65" s="9">
        <v>0.98249934749080781</v>
      </c>
      <c r="L65" s="10">
        <v>0.32</v>
      </c>
      <c r="M65" s="10">
        <v>6.3599999919533731E-2</v>
      </c>
      <c r="N65" s="9">
        <v>1</v>
      </c>
      <c r="O65" s="10">
        <v>0.40749999999999997</v>
      </c>
      <c r="P65" s="9">
        <v>0.98863999999999996</v>
      </c>
      <c r="Q65" s="9">
        <v>0.64025599901303654</v>
      </c>
      <c r="R65" s="11">
        <v>0.81792399400000004</v>
      </c>
      <c r="S65" s="9">
        <v>0.39868966776576825</v>
      </c>
      <c r="T65" s="10">
        <v>0.65156662267985965</v>
      </c>
      <c r="U65" s="9">
        <v>0</v>
      </c>
      <c r="V65" s="9">
        <v>0</v>
      </c>
      <c r="W65" s="9">
        <v>0.84699999999999998</v>
      </c>
      <c r="X65" s="9">
        <v>0.88</v>
      </c>
      <c r="Y65" s="10">
        <v>0.03</v>
      </c>
      <c r="Z65" s="9">
        <v>0.8714569758846068</v>
      </c>
      <c r="AA65" s="10">
        <v>0.66299999999999992</v>
      </c>
      <c r="AB65" s="10">
        <v>0.2</v>
      </c>
      <c r="AC65" s="10">
        <v>0.77700000000000002</v>
      </c>
      <c r="AD65" s="10">
        <v>0.82900000000000007</v>
      </c>
      <c r="AE65" s="10">
        <v>0.25</v>
      </c>
      <c r="AF65" s="10">
        <v>0.60399999999999998</v>
      </c>
      <c r="AG65" s="10">
        <v>0.61899999999999999</v>
      </c>
      <c r="AH65" s="10">
        <v>0.15667350730681071</v>
      </c>
      <c r="AI65" s="10">
        <v>0.25013297349212776</v>
      </c>
      <c r="AJ65" s="10">
        <v>0.35848830555415445</v>
      </c>
      <c r="AK65" s="9">
        <v>5.3810899152758544E-2</v>
      </c>
      <c r="AL65" s="9">
        <v>4.934578290309969E-2</v>
      </c>
      <c r="AM65" s="10">
        <v>0.34692062111579275</v>
      </c>
      <c r="AN65" s="10">
        <v>0.61499999999999999</v>
      </c>
      <c r="AO65" s="10">
        <v>934.40319272776003</v>
      </c>
      <c r="AP65" s="10"/>
      <c r="AQ65" s="9">
        <v>82824732</v>
      </c>
      <c r="AR65" s="72"/>
      <c r="AS65" s="72"/>
    </row>
    <row r="66" spans="2:45">
      <c r="B66" s="10">
        <v>58.446730445501203</v>
      </c>
      <c r="C66" s="9">
        <v>0.67049507853403123</v>
      </c>
      <c r="D66" s="9">
        <v>2.862E-3</v>
      </c>
      <c r="E66" s="9">
        <v>0.36</v>
      </c>
      <c r="F66" s="9">
        <v>7.5000000000000011E-2</v>
      </c>
      <c r="G66" s="9">
        <v>7.3333333333333332E-3</v>
      </c>
      <c r="H66" s="9">
        <v>0.13</v>
      </c>
      <c r="I66" s="10">
        <v>0.44466666666666665</v>
      </c>
      <c r="J66" s="9">
        <v>0.47591199989467853</v>
      </c>
      <c r="K66" s="9">
        <v>0.92227450980399994</v>
      </c>
      <c r="L66" s="10">
        <v>0.2</v>
      </c>
      <c r="M66" s="10">
        <v>1</v>
      </c>
      <c r="N66" s="9">
        <v>0.3</v>
      </c>
      <c r="O66" s="10">
        <v>0.76749999999999996</v>
      </c>
      <c r="P66" s="9">
        <v>0.88456800000000002</v>
      </c>
      <c r="Q66" s="9">
        <v>0.37777794998809844</v>
      </c>
      <c r="R66" s="11">
        <v>0.34837355800000003</v>
      </c>
      <c r="S66" s="9">
        <v>3.3638712047555606E-2</v>
      </c>
      <c r="T66" s="10">
        <v>1.9477713563255353E-2</v>
      </c>
      <c r="U66" s="9">
        <v>0.10631031837790682</v>
      </c>
      <c r="V66" s="9">
        <v>0.175616459497798</v>
      </c>
      <c r="W66" s="9">
        <v>0.4</v>
      </c>
      <c r="X66" s="9">
        <v>0</v>
      </c>
      <c r="Y66" s="10">
        <v>0.16420361247947454</v>
      </c>
      <c r="Z66" s="9">
        <v>0.59655999178852981</v>
      </c>
      <c r="AA66" s="10">
        <v>0.63500000000000001</v>
      </c>
      <c r="AB66" s="10">
        <v>0.6</v>
      </c>
      <c r="AC66" s="10">
        <v>0.75700000000000001</v>
      </c>
      <c r="AD66" s="10">
        <v>0.80599999999999994</v>
      </c>
      <c r="AE66" s="10">
        <v>0.25</v>
      </c>
      <c r="AF66" s="10">
        <v>0.73599999999999999</v>
      </c>
      <c r="AG66" s="10">
        <v>0.71</v>
      </c>
      <c r="AH66" s="10">
        <v>0.45637526565943698</v>
      </c>
      <c r="AI66" s="10">
        <v>0.35765390290888982</v>
      </c>
      <c r="AJ66" s="10">
        <v>0.35412994150000515</v>
      </c>
      <c r="AK66" s="9">
        <v>0.82899797243928597</v>
      </c>
      <c r="AL66" s="9">
        <v>0.19815582906355389</v>
      </c>
      <c r="AM66" s="10">
        <v>0.35042716010836256</v>
      </c>
      <c r="AN66" s="10">
        <v>0.84</v>
      </c>
      <c r="AO66" s="10">
        <v>4526.17584568251</v>
      </c>
      <c r="AP66" s="10"/>
      <c r="AQ66" s="9">
        <v>849218</v>
      </c>
      <c r="AR66" s="72"/>
      <c r="AS66" s="72"/>
    </row>
    <row r="67" spans="2:45">
      <c r="B67" s="10">
        <v>80.754972035470232</v>
      </c>
      <c r="C67" s="9">
        <v>1</v>
      </c>
      <c r="D67" s="9">
        <v>1.6334999966807665E-2</v>
      </c>
      <c r="E67" s="9">
        <v>3.9999999105930328E-2</v>
      </c>
      <c r="F67" s="9">
        <v>0.82499999999999996</v>
      </c>
      <c r="G67" s="9">
        <v>0</v>
      </c>
      <c r="H67" s="9">
        <v>3.9999999105930328E-2</v>
      </c>
      <c r="I67" s="10">
        <v>1.5499999999999995E-2</v>
      </c>
      <c r="J67" s="9">
        <v>0.36763999991863971</v>
      </c>
      <c r="K67" s="9">
        <v>0.74816108849146656</v>
      </c>
      <c r="L67" s="10">
        <v>0.38</v>
      </c>
      <c r="M67" s="10">
        <v>8.4799999892711642E-2</v>
      </c>
      <c r="N67" s="9">
        <v>0</v>
      </c>
      <c r="O67" s="10">
        <v>6.7499999999999991E-2</v>
      </c>
      <c r="P67" s="9">
        <v>0.1604000000000001</v>
      </c>
      <c r="Q67" s="9">
        <v>0.16799453515857432</v>
      </c>
      <c r="R67" s="11">
        <v>4.9327353999999997E-2</v>
      </c>
      <c r="S67" s="9">
        <v>0</v>
      </c>
      <c r="T67" s="10">
        <v>3.4423271970406922E-3</v>
      </c>
      <c r="U67" s="9">
        <v>1.4548119865928784E-2</v>
      </c>
      <c r="V67" s="9">
        <v>4.2678871958731997E-2</v>
      </c>
      <c r="W67" s="9">
        <v>0</v>
      </c>
      <c r="X67" s="9">
        <v>0.59</v>
      </c>
      <c r="Y67" s="10">
        <v>0</v>
      </c>
      <c r="Z67" s="9">
        <v>0.3714879994146526</v>
      </c>
      <c r="AA67" s="10">
        <v>0.95</v>
      </c>
      <c r="AB67" s="10">
        <v>0.8</v>
      </c>
      <c r="AC67" s="10">
        <v>0.65400000000000003</v>
      </c>
      <c r="AD67" s="10">
        <v>0.32899999999999996</v>
      </c>
      <c r="AE67" s="10">
        <v>0.75</v>
      </c>
      <c r="AF67" s="10">
        <v>0.78900000000000003</v>
      </c>
      <c r="AG67" s="10">
        <v>0.875</v>
      </c>
      <c r="AH67" s="10">
        <v>0.7687162647436272</v>
      </c>
      <c r="AI67" s="10">
        <v>0.80289221647182707</v>
      </c>
      <c r="AJ67" s="10">
        <v>0.93979144181023722</v>
      </c>
      <c r="AK67" s="9">
        <v>1</v>
      </c>
      <c r="AL67" s="9">
        <v>1</v>
      </c>
      <c r="AM67" s="10">
        <v>0.88351606027368468</v>
      </c>
      <c r="AN67" s="10">
        <v>0.43799999999999994</v>
      </c>
      <c r="AO67" s="10">
        <v>35265.393395200997</v>
      </c>
      <c r="AP67" s="10"/>
      <c r="AQ67" s="9">
        <v>5338395</v>
      </c>
      <c r="AR67" s="72"/>
      <c r="AS67" s="72"/>
    </row>
    <row r="68" spans="2:45">
      <c r="B68" s="10">
        <v>77.952221772776355</v>
      </c>
      <c r="C68" s="9">
        <v>0.16682081497797357</v>
      </c>
      <c r="D68" s="9">
        <v>0.16477999966517093</v>
      </c>
      <c r="E68" s="9">
        <v>3.9999999105930328E-2</v>
      </c>
      <c r="F68" s="9">
        <v>0.47499999999999998</v>
      </c>
      <c r="G68" s="9">
        <v>0</v>
      </c>
      <c r="H68" s="9">
        <v>3.9999999105930328E-2</v>
      </c>
      <c r="I68" s="10">
        <v>0.25958333333333333</v>
      </c>
      <c r="J68" s="9">
        <v>0.2264419999498874</v>
      </c>
      <c r="K68" s="9">
        <v>0.70256013269770889</v>
      </c>
      <c r="L68" s="10">
        <v>0.22</v>
      </c>
      <c r="M68" s="10">
        <v>0.1165999998524785</v>
      </c>
      <c r="N68" s="9">
        <v>0</v>
      </c>
      <c r="O68" s="10">
        <v>6.7499999999999991E-2</v>
      </c>
      <c r="P68" s="9">
        <v>0.36264000000000007</v>
      </c>
      <c r="Q68" s="9">
        <v>0.13480663268864246</v>
      </c>
      <c r="R68" s="11">
        <v>0.115869018</v>
      </c>
      <c r="S68" s="9">
        <v>0</v>
      </c>
      <c r="T68" s="10">
        <v>3.9672627765894143E-3</v>
      </c>
      <c r="U68" s="9">
        <v>2.4862700279103735E-2</v>
      </c>
      <c r="V68" s="9">
        <v>4.7248629961730002E-2</v>
      </c>
      <c r="W68" s="9">
        <v>0</v>
      </c>
      <c r="X68" s="9">
        <v>0.54</v>
      </c>
      <c r="Y68" s="10">
        <v>6.8473140269510277E-2</v>
      </c>
      <c r="Z68" s="9">
        <v>3.9999999105930328E-2</v>
      </c>
      <c r="AA68" s="10">
        <v>0.86299999999999999</v>
      </c>
      <c r="AB68" s="10">
        <v>0.7</v>
      </c>
      <c r="AC68" s="10">
        <v>0.51900000000000002</v>
      </c>
      <c r="AD68" s="10">
        <v>0.17899999999999999</v>
      </c>
      <c r="AE68" s="10">
        <v>0.5</v>
      </c>
      <c r="AF68" s="10">
        <v>0.79700000000000004</v>
      </c>
      <c r="AG68" s="10">
        <v>0.82499999999999996</v>
      </c>
      <c r="AH68" s="10">
        <v>0.60821703484086265</v>
      </c>
      <c r="AI68" s="10">
        <v>0.74957389642861094</v>
      </c>
      <c r="AJ68" s="10">
        <v>0.77914856189908976</v>
      </c>
      <c r="AK68" s="9">
        <v>1</v>
      </c>
      <c r="AL68" s="9">
        <v>0.74850363498281258</v>
      </c>
      <c r="AM68" s="10">
        <v>0.78222352012773055</v>
      </c>
      <c r="AN68" s="10">
        <v>0.54700000000000004</v>
      </c>
      <c r="AO68" s="10">
        <v>33674.387796961601</v>
      </c>
      <c r="AP68" s="10"/>
      <c r="AQ68" s="9">
        <v>62616488</v>
      </c>
      <c r="AR68" s="72"/>
      <c r="AS68" s="72"/>
    </row>
    <row r="69" spans="2:45">
      <c r="B69" s="10">
        <v>56.175566852704272</v>
      </c>
      <c r="C69" s="9">
        <v>0.21115623417721519</v>
      </c>
      <c r="D69" s="9">
        <v>7.9299999999999998E-4</v>
      </c>
      <c r="E69" s="9">
        <v>0.16479999922215938</v>
      </c>
      <c r="F69" s="9">
        <v>0.22499999999999998</v>
      </c>
      <c r="G69" s="9">
        <v>6.8000000000000005E-2</v>
      </c>
      <c r="H69" s="9">
        <v>0.68319999970495693</v>
      </c>
      <c r="I69" s="10">
        <v>1</v>
      </c>
      <c r="J69" s="9">
        <v>0.14624799996763468</v>
      </c>
      <c r="K69" s="9">
        <v>0.9765641025641667</v>
      </c>
      <c r="L69" s="10">
        <v>0.12</v>
      </c>
      <c r="M69" s="10">
        <v>0.77379999902099372</v>
      </c>
      <c r="N69" s="9">
        <v>0.21000000000000002</v>
      </c>
      <c r="O69" s="10">
        <v>0.20749999999999999</v>
      </c>
      <c r="P69" s="9">
        <v>0.77600000000000002</v>
      </c>
      <c r="Q69" s="9">
        <v>0.53947660379722706</v>
      </c>
      <c r="R69" s="11">
        <v>0.84693084600000001</v>
      </c>
      <c r="S69" s="9">
        <v>1.7296911243172116E-2</v>
      </c>
      <c r="T69" s="10">
        <v>0.23266934033997827</v>
      </c>
      <c r="U69" s="9">
        <v>7.5199763091118562E-3</v>
      </c>
      <c r="V69" s="9">
        <v>0.14052803853743301</v>
      </c>
      <c r="W69" s="9">
        <v>0.63300000000000001</v>
      </c>
      <c r="X69" s="9">
        <v>0</v>
      </c>
      <c r="Y69" s="10">
        <v>0</v>
      </c>
      <c r="Z69" s="9">
        <v>0.91015199937414648</v>
      </c>
      <c r="AA69" s="10">
        <v>0.58799999999999997</v>
      </c>
      <c r="AB69" s="10">
        <v>0.4</v>
      </c>
      <c r="AC69" s="10">
        <v>0.61499999999999999</v>
      </c>
      <c r="AD69" s="10">
        <v>0.8640000000000001</v>
      </c>
      <c r="AE69" s="10">
        <v>0.45</v>
      </c>
      <c r="AF69" s="10">
        <v>0.71400000000000008</v>
      </c>
      <c r="AG69" s="10">
        <v>0.621</v>
      </c>
      <c r="AH69" s="10">
        <v>0.52284200723022345</v>
      </c>
      <c r="AI69" s="10">
        <v>0.29133955624294899</v>
      </c>
      <c r="AJ69" s="10">
        <v>0.31710903999068546</v>
      </c>
      <c r="AK69" s="9">
        <v>1</v>
      </c>
      <c r="AL69" s="9">
        <v>0.100797</v>
      </c>
      <c r="AM69" s="10">
        <v>0.40854135490125093</v>
      </c>
      <c r="AN69" s="10">
        <v>0.57399999999999995</v>
      </c>
      <c r="AO69" s="10">
        <v>14419.225043651801</v>
      </c>
      <c r="AP69" s="10"/>
      <c r="AQ69" s="9">
        <v>1474586</v>
      </c>
      <c r="AR69" s="72"/>
      <c r="AS69" s="72"/>
    </row>
    <row r="70" spans="2:45">
      <c r="B70" s="10">
        <v>53.654343702296224</v>
      </c>
      <c r="C70" s="9">
        <v>0.16863569257490227</v>
      </c>
      <c r="D70" s="9">
        <v>8.9119999999999998E-3</v>
      </c>
      <c r="E70" s="9">
        <v>0.11679999917745587</v>
      </c>
      <c r="F70" s="9">
        <v>0.30000000000000004</v>
      </c>
      <c r="G70" s="9">
        <v>0.19066666666666668</v>
      </c>
      <c r="H70" s="9">
        <v>0.35679999940097329</v>
      </c>
      <c r="I70" s="10">
        <v>0.62008333333333332</v>
      </c>
      <c r="J70" s="9">
        <v>0.4316739999044687</v>
      </c>
      <c r="K70" s="9">
        <v>0.99573076923083337</v>
      </c>
      <c r="L70" s="10">
        <v>0.18</v>
      </c>
      <c r="M70" s="10">
        <v>0.50879999935626985</v>
      </c>
      <c r="N70" s="9">
        <v>0.42119999930262564</v>
      </c>
      <c r="O70" s="10">
        <v>0.20749999999999999</v>
      </c>
      <c r="P70" s="9">
        <v>0.97416000000000003</v>
      </c>
      <c r="Q70" s="9">
        <v>0.62609810631692497</v>
      </c>
      <c r="R70" s="11">
        <v>0.78828828799999995</v>
      </c>
      <c r="S70" s="9">
        <v>0.26541790428426187</v>
      </c>
      <c r="T70" s="10">
        <v>0.53599427185921511</v>
      </c>
      <c r="U70" s="9">
        <v>0.26353320917090606</v>
      </c>
      <c r="V70" s="9">
        <v>0.37547217491297002</v>
      </c>
      <c r="W70" s="9">
        <v>0.91700000000000004</v>
      </c>
      <c r="X70" s="9">
        <v>0</v>
      </c>
      <c r="Y70" s="10">
        <v>0.45</v>
      </c>
      <c r="Z70" s="9">
        <v>0.82998400220979718</v>
      </c>
      <c r="AA70" s="10">
        <v>0.58499999999999996</v>
      </c>
      <c r="AB70" s="10">
        <v>0.5</v>
      </c>
      <c r="AC70" s="10">
        <v>0.71900000000000008</v>
      </c>
      <c r="AD70" s="10">
        <v>0.753</v>
      </c>
      <c r="AE70" s="10">
        <v>0.55000000000000004</v>
      </c>
      <c r="AF70" s="10">
        <v>0.71599999999999997</v>
      </c>
      <c r="AG70" s="10">
        <v>0.60599999999999998</v>
      </c>
      <c r="AH70" s="10">
        <v>0.55207107399916711</v>
      </c>
      <c r="AI70" s="10">
        <v>0.29180802214499729</v>
      </c>
      <c r="AJ70" s="10">
        <v>0.39003702099538973</v>
      </c>
      <c r="AK70" s="9">
        <v>0.92440118903449497</v>
      </c>
      <c r="AL70" s="9">
        <v>6.3126994344505888E-2</v>
      </c>
      <c r="AM70" s="10">
        <v>0.41489323588089189</v>
      </c>
      <c r="AN70" s="10">
        <v>0.63800000000000001</v>
      </c>
      <c r="AO70" s="10">
        <v>1414.60454075852</v>
      </c>
      <c r="AP70" s="10"/>
      <c r="AQ70" s="9">
        <v>1705212</v>
      </c>
      <c r="AR70" s="72"/>
      <c r="AS70" s="72"/>
    </row>
    <row r="71" spans="2:45">
      <c r="B71" s="10">
        <v>66.017915895917895</v>
      </c>
      <c r="C71" s="9">
        <v>0.93013021276595753</v>
      </c>
      <c r="D71" s="9">
        <v>2.5600000000000001E-2</v>
      </c>
      <c r="E71" s="9">
        <v>5.9199999123811686E-2</v>
      </c>
      <c r="F71" s="9">
        <v>0.6</v>
      </c>
      <c r="G71" s="9">
        <v>0.11266666666666666</v>
      </c>
      <c r="H71" s="9">
        <v>8.7999999150633834E-2</v>
      </c>
      <c r="I71" s="10">
        <v>0.27966666666666667</v>
      </c>
      <c r="J71" s="9">
        <v>0.47651799989454446</v>
      </c>
      <c r="K71" s="9">
        <v>0.89817341992137756</v>
      </c>
      <c r="L71" s="10">
        <v>0.24</v>
      </c>
      <c r="M71" s="10">
        <v>0.78439999900758262</v>
      </c>
      <c r="N71" s="9">
        <v>3.2999999932944772E-2</v>
      </c>
      <c r="O71" s="10">
        <v>7.4999999999999997E-2</v>
      </c>
      <c r="P71" s="9">
        <v>0.48136000000000001</v>
      </c>
      <c r="Q71" s="9">
        <v>0.32627605725720543</v>
      </c>
      <c r="R71" s="11">
        <v>0.18274111600000001</v>
      </c>
      <c r="S71" s="9">
        <v>5.8292932282599519E-2</v>
      </c>
      <c r="T71" s="10">
        <v>1.959568882315393E-2</v>
      </c>
      <c r="U71" s="9">
        <v>2.2428939057860257E-2</v>
      </c>
      <c r="V71" s="9">
        <v>6.2409597162269403E-2</v>
      </c>
      <c r="W71" s="9">
        <v>0</v>
      </c>
      <c r="X71" s="9">
        <v>0.95</v>
      </c>
      <c r="Y71" s="10">
        <v>4.3171679378327818E-2</v>
      </c>
      <c r="Z71" s="9">
        <v>0.11576466994045542</v>
      </c>
      <c r="AA71" s="10">
        <v>0.879</v>
      </c>
      <c r="AB71" s="10">
        <v>0.6</v>
      </c>
      <c r="AC71" s="10">
        <v>0.8909999999999999</v>
      </c>
      <c r="AD71" s="10">
        <v>0.65300000000000002</v>
      </c>
      <c r="AE71" s="10">
        <v>0.7</v>
      </c>
      <c r="AF71" s="10">
        <v>0.70200000000000007</v>
      </c>
      <c r="AG71" s="10">
        <v>0.8909999999999999</v>
      </c>
      <c r="AH71" s="10">
        <v>0.30374683956898618</v>
      </c>
      <c r="AI71" s="10">
        <v>0.46528985416629592</v>
      </c>
      <c r="AJ71" s="10">
        <v>0.4549834820700821</v>
      </c>
      <c r="AK71" s="9">
        <v>0.7325014266970622</v>
      </c>
      <c r="AL71" s="9">
        <v>0.36064130150999529</v>
      </c>
      <c r="AM71" s="10">
        <v>0.465509312844826</v>
      </c>
      <c r="AN71" s="10">
        <v>0.93700000000000006</v>
      </c>
      <c r="AO71" s="10">
        <v>4774.1108655255803</v>
      </c>
      <c r="AP71" s="10"/>
      <c r="AQ71" s="9">
        <v>4260333</v>
      </c>
      <c r="AR71" s="72"/>
      <c r="AS71" s="72"/>
    </row>
    <row r="72" spans="2:45">
      <c r="B72" s="10">
        <v>78.934357264704076</v>
      </c>
      <c r="C72" s="9">
        <v>0.26133119612068972</v>
      </c>
      <c r="D72" s="9">
        <v>0.23066999953128395</v>
      </c>
      <c r="E72" s="9">
        <v>3.9999999105930328E-2</v>
      </c>
      <c r="F72" s="9">
        <v>0.5</v>
      </c>
      <c r="G72" s="9">
        <v>0</v>
      </c>
      <c r="H72" s="9">
        <v>3.9999999105930328E-2</v>
      </c>
      <c r="I72" s="10">
        <v>0.20691666666666667</v>
      </c>
      <c r="J72" s="9">
        <v>0.26542799994125965</v>
      </c>
      <c r="K72" s="9">
        <v>0.73265440375433333</v>
      </c>
      <c r="L72" s="10">
        <v>0.28000000000000003</v>
      </c>
      <c r="M72" s="10">
        <v>0.233199999704957</v>
      </c>
      <c r="N72" s="9">
        <v>0</v>
      </c>
      <c r="O72" s="10">
        <v>6.7499999999999991E-2</v>
      </c>
      <c r="P72" s="9">
        <v>0.28471999999999997</v>
      </c>
      <c r="Q72" s="9">
        <v>0.16230009612888208</v>
      </c>
      <c r="R72" s="11">
        <v>9.5454546000000001E-2</v>
      </c>
      <c r="S72" s="9">
        <v>0</v>
      </c>
      <c r="T72" s="10">
        <v>2.344620197984371E-3</v>
      </c>
      <c r="U72" s="9">
        <v>6.4755094715215372E-2</v>
      </c>
      <c r="V72" s="9">
        <v>5.6247942458081603E-2</v>
      </c>
      <c r="W72" s="9">
        <v>0</v>
      </c>
      <c r="X72" s="9">
        <v>0.61</v>
      </c>
      <c r="Y72" s="10">
        <v>3.0105800384207355E-2</v>
      </c>
      <c r="Z72" s="9">
        <v>0.13999999687075615</v>
      </c>
      <c r="AA72" s="10">
        <v>0.89599999999999991</v>
      </c>
      <c r="AB72" s="10">
        <v>0.6</v>
      </c>
      <c r="AC72" s="10">
        <v>0.58299999999999996</v>
      </c>
      <c r="AD72" s="10">
        <v>0.41399999999999998</v>
      </c>
      <c r="AE72" s="10">
        <v>0.85</v>
      </c>
      <c r="AF72" s="10">
        <v>0.79900000000000004</v>
      </c>
      <c r="AG72" s="10">
        <v>0.875</v>
      </c>
      <c r="AH72" s="10">
        <v>0.66927654153289873</v>
      </c>
      <c r="AI72" s="10">
        <v>0.77467835093140502</v>
      </c>
      <c r="AJ72" s="10">
        <v>0.83737246277359978</v>
      </c>
      <c r="AK72" s="9">
        <v>1</v>
      </c>
      <c r="AL72" s="9">
        <v>0.49863282963020611</v>
      </c>
      <c r="AM72" s="10">
        <v>0.82354599999044997</v>
      </c>
      <c r="AN72" s="10">
        <v>0.39899999999999997</v>
      </c>
      <c r="AO72" s="10">
        <v>36337.6924650785</v>
      </c>
      <c r="AP72" s="10"/>
      <c r="AQ72" s="9">
        <v>81879976</v>
      </c>
      <c r="AR72" s="72"/>
      <c r="AS72" s="72"/>
    </row>
    <row r="73" spans="2:45">
      <c r="B73" s="10">
        <v>55.771302755109829</v>
      </c>
      <c r="C73" s="9">
        <v>0.81698090211132424</v>
      </c>
      <c r="D73" s="9">
        <v>1.8460000000000001E-2</v>
      </c>
      <c r="E73" s="9">
        <v>0.21279999926686288</v>
      </c>
      <c r="F73" s="9">
        <v>0.30000000000000004</v>
      </c>
      <c r="G73" s="9">
        <v>0.15066666666666667</v>
      </c>
      <c r="H73" s="9">
        <v>0.87519999988377095</v>
      </c>
      <c r="I73" s="10">
        <v>0.36075000000000002</v>
      </c>
      <c r="J73" s="9">
        <v>0.49732399988994003</v>
      </c>
      <c r="K73" s="9">
        <v>0.98927878787883339</v>
      </c>
      <c r="L73" s="10">
        <v>0.14000000000000001</v>
      </c>
      <c r="M73" s="10">
        <v>0.34979999955743551</v>
      </c>
      <c r="N73" s="9">
        <v>0.34559999942779546</v>
      </c>
      <c r="O73" s="10">
        <v>0.20749999999999999</v>
      </c>
      <c r="P73" s="9">
        <v>0.95120000000000005</v>
      </c>
      <c r="Q73" s="9">
        <v>0.61295453557297574</v>
      </c>
      <c r="R73" s="11">
        <v>0.86241134799999997</v>
      </c>
      <c r="S73" s="9">
        <v>0.16956295086047496</v>
      </c>
      <c r="T73" s="10">
        <v>0.39254123160253923</v>
      </c>
      <c r="U73" s="9">
        <v>9.535094905076584E-3</v>
      </c>
      <c r="V73" s="9">
        <v>3.67696197318437E-2</v>
      </c>
      <c r="W73" s="9">
        <v>0.45999999999999996</v>
      </c>
      <c r="X73" s="9">
        <v>0.81</v>
      </c>
      <c r="Y73" s="10">
        <v>3.2961237584600511E-2</v>
      </c>
      <c r="Z73" s="9">
        <v>0.86562736194628198</v>
      </c>
      <c r="AA73" s="10">
        <v>0.56799999999999995</v>
      </c>
      <c r="AB73" s="10">
        <v>0.6</v>
      </c>
      <c r="AC73" s="10">
        <v>0.83499999999999996</v>
      </c>
      <c r="AD73" s="10">
        <v>0.58899999999999997</v>
      </c>
      <c r="AE73" s="10">
        <v>0.65</v>
      </c>
      <c r="AF73" s="10">
        <v>0.65900000000000003</v>
      </c>
      <c r="AG73" s="10">
        <v>0.65300000000000002</v>
      </c>
      <c r="AH73" s="10">
        <v>0.53213295526975701</v>
      </c>
      <c r="AI73" s="10">
        <v>0.59806255458008351</v>
      </c>
      <c r="AJ73" s="10">
        <v>0.51241236018268632</v>
      </c>
      <c r="AK73" s="9">
        <v>0.69721968491901598</v>
      </c>
      <c r="AL73" s="9">
        <v>0.12204522002755479</v>
      </c>
      <c r="AM73" s="10">
        <v>0.47903648724536946</v>
      </c>
      <c r="AN73" s="10">
        <v>0.57399999999999995</v>
      </c>
      <c r="AO73" s="10">
        <v>1552.3969142870701</v>
      </c>
      <c r="AP73" s="10"/>
      <c r="AQ73" s="9">
        <v>23837261</v>
      </c>
      <c r="AR73" s="72"/>
      <c r="AS73" s="72"/>
    </row>
    <row r="74" spans="2:45">
      <c r="B74" s="10">
        <v>73.980916449208536</v>
      </c>
      <c r="C74" s="9">
        <v>1</v>
      </c>
      <c r="D74" s="9">
        <v>0.14013999971523883</v>
      </c>
      <c r="E74" s="9">
        <v>3.9999999105930328E-2</v>
      </c>
      <c r="F74" s="9">
        <v>0.44999999999999996</v>
      </c>
      <c r="G74" s="9">
        <v>0</v>
      </c>
      <c r="H74" s="9">
        <v>5.9199999123811686E-2</v>
      </c>
      <c r="I74" s="10">
        <v>0.27483333333333337</v>
      </c>
      <c r="J74" s="9">
        <v>0.39187999991327521</v>
      </c>
      <c r="K74" s="9">
        <v>0.48669736662625029</v>
      </c>
      <c r="L74" s="10">
        <v>0.12</v>
      </c>
      <c r="M74" s="10">
        <v>0.39219999950379131</v>
      </c>
      <c r="N74" s="9">
        <v>0</v>
      </c>
      <c r="O74" s="10">
        <v>6.7499999999999991E-2</v>
      </c>
      <c r="P74" s="9">
        <v>0.37015999999999993</v>
      </c>
      <c r="Q74" s="9">
        <v>0.16470712052136693</v>
      </c>
      <c r="R74" s="11">
        <v>0.11312217199999999</v>
      </c>
      <c r="S74" s="9">
        <v>0</v>
      </c>
      <c r="T74" s="10">
        <v>8.1728009929739863E-4</v>
      </c>
      <c r="U74" s="9">
        <v>5.7487527822710896E-2</v>
      </c>
      <c r="V74" s="9">
        <v>8.6387275857641999E-2</v>
      </c>
      <c r="W74" s="9">
        <v>0</v>
      </c>
      <c r="X74" s="9">
        <v>0.69</v>
      </c>
      <c r="Y74" s="10">
        <v>0.15128006206361522</v>
      </c>
      <c r="Z74" s="9">
        <v>0.26559997149622006</v>
      </c>
      <c r="AA74" s="10">
        <v>0.77400000000000002</v>
      </c>
      <c r="AB74" s="10">
        <v>0.6</v>
      </c>
      <c r="AC74" s="10">
        <v>0.65900000000000003</v>
      </c>
      <c r="AD74" s="10">
        <v>0.41899999999999998</v>
      </c>
      <c r="AE74" s="10">
        <v>0.6</v>
      </c>
      <c r="AF74" s="10">
        <v>0.77599999999999991</v>
      </c>
      <c r="AG74" s="10">
        <v>0.82499999999999996</v>
      </c>
      <c r="AH74" s="10">
        <v>0.48717944478452402</v>
      </c>
      <c r="AI74" s="10">
        <v>0.67456238521244072</v>
      </c>
      <c r="AJ74" s="10">
        <v>0.52348030343911955</v>
      </c>
      <c r="AK74" s="9">
        <v>1</v>
      </c>
      <c r="AL74" s="9">
        <v>1</v>
      </c>
      <c r="AM74" s="10">
        <v>0.62636755071639461</v>
      </c>
      <c r="AN74" s="10">
        <v>0.55100000000000005</v>
      </c>
      <c r="AO74" s="10">
        <v>29617.386838750499</v>
      </c>
      <c r="AP74" s="10"/>
      <c r="AQ74" s="9">
        <v>11283293</v>
      </c>
      <c r="AR74" s="72"/>
      <c r="AS74" s="72"/>
    </row>
    <row r="75" spans="2:45">
      <c r="B75" s="10" t="e">
        <v>#N/A</v>
      </c>
      <c r="C75" s="9">
        <v>0.66502776048152767</v>
      </c>
      <c r="D75" s="9">
        <v>0.5</v>
      </c>
      <c r="E75" s="9">
        <v>0.16399999745190141</v>
      </c>
      <c r="F75" s="9">
        <v>0.15000000000000002</v>
      </c>
      <c r="G75" s="9">
        <v>3.3333333333333335E-3</v>
      </c>
      <c r="H75" s="9">
        <v>6.8799999132752365E-2</v>
      </c>
      <c r="I75" s="10">
        <v>0.71158333333333335</v>
      </c>
      <c r="J75" s="9">
        <v>0.69770799984559417</v>
      </c>
      <c r="K75" s="9">
        <v>1</v>
      </c>
      <c r="L75" s="10">
        <v>0.08</v>
      </c>
      <c r="M75" s="10">
        <v>1</v>
      </c>
      <c r="N75" s="9">
        <v>0.3</v>
      </c>
      <c r="O75" s="10">
        <v>0.3175</v>
      </c>
      <c r="P75" s="9">
        <v>0.76275199999999999</v>
      </c>
      <c r="Q75" s="9">
        <v>0.25382181328728937</v>
      </c>
      <c r="R75" s="11">
        <v>0.24259520400000001</v>
      </c>
      <c r="S75" s="9">
        <v>8.0606361065161461E-3</v>
      </c>
      <c r="T75" s="10">
        <v>0.5</v>
      </c>
      <c r="U75" s="9">
        <v>6.468703783605248E-2</v>
      </c>
      <c r="V75" s="9">
        <v>6.4317113546627294E-2</v>
      </c>
      <c r="W75" s="9">
        <v>5.0000000000000044E-3</v>
      </c>
      <c r="X75" s="9">
        <v>0</v>
      </c>
      <c r="Y75" s="10">
        <v>0</v>
      </c>
      <c r="Z75" s="9">
        <v>0.50012800509138811</v>
      </c>
      <c r="AA75" s="10" t="e">
        <v>#N/A</v>
      </c>
      <c r="AB75" s="10" t="e">
        <v>#N/A</v>
      </c>
      <c r="AC75" s="10" t="e">
        <v>#N/A</v>
      </c>
      <c r="AD75" s="10" t="e">
        <v>#N/A</v>
      </c>
      <c r="AE75" s="10" t="e">
        <v>#N/A</v>
      </c>
      <c r="AF75" s="10" t="e">
        <v>#N/A</v>
      </c>
      <c r="AG75" s="10" t="e">
        <v>#N/A</v>
      </c>
      <c r="AH75" s="10">
        <v>0.59116705310728723</v>
      </c>
      <c r="AI75" s="10">
        <v>0.67243378316271452</v>
      </c>
      <c r="AJ75" s="10">
        <v>0.57225444392740765</v>
      </c>
      <c r="AK75" s="9">
        <v>0.67737900525252115</v>
      </c>
      <c r="AL75" s="9">
        <v>0.76421257142857146</v>
      </c>
      <c r="AM75" s="10">
        <v>0.52505146924549362</v>
      </c>
      <c r="AN75" s="10" t="e">
        <v>#N/A</v>
      </c>
      <c r="AO75" s="10">
        <v>8361.8365760256402</v>
      </c>
      <c r="AP75" s="10"/>
      <c r="AQ75" s="9">
        <v>103930</v>
      </c>
      <c r="AR75" s="72"/>
      <c r="AS75" s="72"/>
    </row>
    <row r="76" spans="2:45">
      <c r="B76" s="10">
        <v>60.135264008063594</v>
      </c>
      <c r="C76" s="9">
        <v>0.82895636317907451</v>
      </c>
      <c r="D76" s="9">
        <v>2.6349999999999998E-2</v>
      </c>
      <c r="E76" s="9">
        <v>9.7599999159574513E-2</v>
      </c>
      <c r="F76" s="9">
        <v>0.30000000000000004</v>
      </c>
      <c r="G76" s="9">
        <v>8.4000000000000005E-2</v>
      </c>
      <c r="H76" s="9">
        <v>0.22239999927580356</v>
      </c>
      <c r="I76" s="10">
        <v>0.49525000000000002</v>
      </c>
      <c r="J76" s="9">
        <v>0.51469599988609549</v>
      </c>
      <c r="K76" s="9">
        <v>0.84666037735849997</v>
      </c>
      <c r="L76" s="10">
        <v>0.02</v>
      </c>
      <c r="M76" s="10">
        <v>0.59359999924898155</v>
      </c>
      <c r="N76" s="9">
        <v>0.42919999867677694</v>
      </c>
      <c r="O76" s="10">
        <v>0.22499999999999998</v>
      </c>
      <c r="P76" s="9">
        <v>0.76600000000000001</v>
      </c>
      <c r="Q76" s="9">
        <v>0.34956753044962885</v>
      </c>
      <c r="R76" s="11">
        <v>0.54479418800000001</v>
      </c>
      <c r="S76" s="9">
        <v>2.3368542159428438E-2</v>
      </c>
      <c r="T76" s="10">
        <v>0.12619722533151048</v>
      </c>
      <c r="U76" s="9">
        <v>2.0877355243907183E-2</v>
      </c>
      <c r="V76" s="9">
        <v>1.3658502977646401E-2</v>
      </c>
      <c r="W76" s="9">
        <v>0.19499999999999995</v>
      </c>
      <c r="X76" s="9">
        <v>0.62</v>
      </c>
      <c r="Y76" s="10">
        <v>8.3986562150055982E-2</v>
      </c>
      <c r="Z76" s="9">
        <v>0.71709999861195683</v>
      </c>
      <c r="AA76" s="10">
        <v>0.52500000000000002</v>
      </c>
      <c r="AB76" s="10">
        <v>0.5</v>
      </c>
      <c r="AC76" s="10">
        <v>0.79299999999999993</v>
      </c>
      <c r="AD76" s="10">
        <v>0.93900000000000006</v>
      </c>
      <c r="AE76" s="10">
        <v>0.6</v>
      </c>
      <c r="AF76" s="10">
        <v>0.70200000000000007</v>
      </c>
      <c r="AG76" s="10">
        <v>0.84</v>
      </c>
      <c r="AH76" s="10">
        <v>0.35450696159341105</v>
      </c>
      <c r="AI76" s="10">
        <v>0.43511414751701177</v>
      </c>
      <c r="AJ76" s="10">
        <v>0.38104091287506542</v>
      </c>
      <c r="AK76" s="9">
        <v>1</v>
      </c>
      <c r="AL76" s="9">
        <v>0.23786109176792947</v>
      </c>
      <c r="AM76" s="10">
        <v>0.27860244832864223</v>
      </c>
      <c r="AN76" s="10">
        <v>0.54299999999999993</v>
      </c>
      <c r="AO76" s="10">
        <v>4719.51309542123</v>
      </c>
      <c r="AP76" s="10"/>
      <c r="AQ76" s="9">
        <v>14026947</v>
      </c>
      <c r="AR76" s="72"/>
      <c r="AS76" s="72"/>
    </row>
    <row r="77" spans="2:45">
      <c r="B77" s="10">
        <v>44.712250533504736</v>
      </c>
      <c r="C77" s="9">
        <v>1</v>
      </c>
      <c r="D77" s="9">
        <v>7.1679999999999999E-3</v>
      </c>
      <c r="E77" s="9">
        <v>0.31839999936521057</v>
      </c>
      <c r="F77" s="9">
        <v>0.30000000000000004</v>
      </c>
      <c r="G77" s="9">
        <v>0.32</v>
      </c>
      <c r="H77" s="9">
        <v>0.81759999983012677</v>
      </c>
      <c r="I77" s="10">
        <v>0.62008333333333332</v>
      </c>
      <c r="J77" s="9">
        <v>0.65730799985453492</v>
      </c>
      <c r="K77" s="9">
        <v>0.9974340277778333</v>
      </c>
      <c r="L77" s="10">
        <v>0.14000000000000001</v>
      </c>
      <c r="M77" s="10">
        <v>0.20139999974519016</v>
      </c>
      <c r="N77" s="9">
        <v>0.75919999934732918</v>
      </c>
      <c r="O77" s="10">
        <v>0.20749999999999999</v>
      </c>
      <c r="P77" s="9">
        <v>0.99039999999999995</v>
      </c>
      <c r="Q77" s="9">
        <v>0.58983211603924679</v>
      </c>
      <c r="R77" s="11">
        <v>0.83774834399999998</v>
      </c>
      <c r="S77" s="9">
        <v>0.15750855632214264</v>
      </c>
      <c r="T77" s="10">
        <v>0.98262141685525772</v>
      </c>
      <c r="U77" s="9">
        <v>1.7244564853889397E-2</v>
      </c>
      <c r="V77" s="9">
        <v>7.9528671305662296E-2</v>
      </c>
      <c r="W77" s="9">
        <v>0.79800000000000004</v>
      </c>
      <c r="X77" s="9">
        <v>0.36</v>
      </c>
      <c r="Y77" s="10">
        <v>1.2209018394921048E-2</v>
      </c>
      <c r="Z77" s="9">
        <v>0.91580600002044699</v>
      </c>
      <c r="AA77" s="10">
        <v>0.43700000000000006</v>
      </c>
      <c r="AB77" s="10">
        <v>0.4</v>
      </c>
      <c r="AC77" s="10">
        <v>0.69900000000000007</v>
      </c>
      <c r="AD77" s="10">
        <v>0.93099999999999994</v>
      </c>
      <c r="AE77" s="10">
        <v>0.4</v>
      </c>
      <c r="AF77" s="10">
        <v>0.57399999999999995</v>
      </c>
      <c r="AG77" s="10">
        <v>0.6</v>
      </c>
      <c r="AH77" s="10">
        <v>0.12431400526022714</v>
      </c>
      <c r="AI77" s="10">
        <v>0.21764055054120721</v>
      </c>
      <c r="AJ77" s="10">
        <v>0.25699315102945414</v>
      </c>
      <c r="AK77" s="9">
        <v>0.61256024113805407</v>
      </c>
      <c r="AL77" s="9">
        <v>0.12642020583202371</v>
      </c>
      <c r="AM77" s="10">
        <v>0.1814902588613661</v>
      </c>
      <c r="AN77" s="10">
        <v>0.78</v>
      </c>
      <c r="AO77" s="10">
        <v>1047.7981889515399</v>
      </c>
      <c r="AP77" s="10"/>
      <c r="AQ77" s="9">
        <v>10068724</v>
      </c>
      <c r="AR77" s="72"/>
      <c r="AS77" s="72"/>
    </row>
    <row r="78" spans="2:45">
      <c r="B78" s="10">
        <v>45.374014155064579</v>
      </c>
      <c r="C78" s="9">
        <v>7.2205805439330542E-2</v>
      </c>
      <c r="D78" s="9">
        <v>6.7739999747648836E-3</v>
      </c>
      <c r="E78" s="9">
        <v>0.41439999945461747</v>
      </c>
      <c r="F78" s="9">
        <v>0.30000000000000004</v>
      </c>
      <c r="G78" s="9">
        <v>0.58199999999999996</v>
      </c>
      <c r="H78" s="9">
        <v>0.79839999981224541</v>
      </c>
      <c r="I78" s="10">
        <v>0.62008333333333332</v>
      </c>
      <c r="J78" s="9">
        <v>0.70780799984335896</v>
      </c>
      <c r="K78" s="9">
        <v>1</v>
      </c>
      <c r="L78" s="10">
        <v>0.06</v>
      </c>
      <c r="M78" s="10">
        <v>0.20139999974519016</v>
      </c>
      <c r="N78" s="9">
        <v>0.43199999928474425</v>
      </c>
      <c r="O78" s="10">
        <v>0.20749999999999999</v>
      </c>
      <c r="P78" s="9">
        <v>0.97440000000000004</v>
      </c>
      <c r="Q78" s="9">
        <v>0.78178996987655847</v>
      </c>
      <c r="R78" s="11">
        <v>0.94984646800000005</v>
      </c>
      <c r="S78" s="9">
        <v>0.42387523036619457</v>
      </c>
      <c r="T78" s="10">
        <v>1</v>
      </c>
      <c r="U78" s="9">
        <v>0.19435727150643195</v>
      </c>
      <c r="V78" s="9">
        <v>0.26108433765315697</v>
      </c>
      <c r="W78" s="9">
        <v>0.88500000000000001</v>
      </c>
      <c r="X78" s="9">
        <v>0</v>
      </c>
      <c r="Y78" s="10">
        <v>5.3342816500711238E-2</v>
      </c>
      <c r="Z78" s="9">
        <v>0.76530399454878772</v>
      </c>
      <c r="AA78" s="10">
        <v>0.23399999999999999</v>
      </c>
      <c r="AB78" s="10">
        <v>0.3</v>
      </c>
      <c r="AC78" s="10">
        <v>0.8859999999999999</v>
      </c>
      <c r="AD78" s="10">
        <v>0.47299999999999998</v>
      </c>
      <c r="AE78" s="10">
        <v>0.3</v>
      </c>
      <c r="AF78" s="10">
        <v>0.67</v>
      </c>
      <c r="AG78" s="10">
        <v>0.58200000000000007</v>
      </c>
      <c r="AH78" s="10">
        <v>0.40328546135063947</v>
      </c>
      <c r="AI78" s="10">
        <v>0.34997200960820107</v>
      </c>
      <c r="AJ78" s="10">
        <v>0.27741710949930737</v>
      </c>
      <c r="AK78" s="9">
        <v>0.38266709967876</v>
      </c>
      <c r="AL78" s="9">
        <v>3.7465948644248501E-2</v>
      </c>
      <c r="AM78" s="10">
        <v>0.22706740874154865</v>
      </c>
      <c r="AN78" s="10">
        <v>0.52500000000000002</v>
      </c>
      <c r="AO78" s="10">
        <v>1071.16650779524</v>
      </c>
      <c r="AP78" s="10"/>
      <c r="AQ78" s="9">
        <v>1610746</v>
      </c>
      <c r="AR78" s="72"/>
      <c r="AS78" s="72"/>
    </row>
    <row r="79" spans="2:45">
      <c r="B79" s="10">
        <v>54.691470738751761</v>
      </c>
      <c r="C79" s="9">
        <v>0.6629667816620668</v>
      </c>
      <c r="D79" s="9">
        <v>6.8050000000000003E-3</v>
      </c>
      <c r="E79" s="9">
        <v>9.7599999159574513E-2</v>
      </c>
      <c r="F79" s="9">
        <v>0.32499999999999996</v>
      </c>
      <c r="G79" s="9">
        <v>8.7999999999999995E-2</v>
      </c>
      <c r="H79" s="9">
        <v>0.22239999927580356</v>
      </c>
      <c r="I79" s="10">
        <v>0.52233333333333332</v>
      </c>
      <c r="J79" s="9">
        <v>0.72275599984005101</v>
      </c>
      <c r="K79" s="9">
        <v>0.90534126984133334</v>
      </c>
      <c r="L79" s="10">
        <v>0.3</v>
      </c>
      <c r="M79" s="10">
        <v>0.37099999953061341</v>
      </c>
      <c r="N79" s="9">
        <v>0.24839999958872791</v>
      </c>
      <c r="O79" s="10">
        <v>0.3175</v>
      </c>
      <c r="P79" s="9">
        <v>0.87</v>
      </c>
      <c r="Q79" s="9">
        <v>0.41158259392201924</v>
      </c>
      <c r="R79" s="11">
        <v>0.39390862999999998</v>
      </c>
      <c r="S79" s="9">
        <v>0.31148003931706808</v>
      </c>
      <c r="T79" s="10">
        <v>0.1689349241947696</v>
      </c>
      <c r="U79" s="9">
        <v>3.7247819623189168E-2</v>
      </c>
      <c r="V79" s="9">
        <v>0.54630976702912604</v>
      </c>
      <c r="W79" s="9">
        <v>0.22499999999999998</v>
      </c>
      <c r="X79" s="9">
        <v>0</v>
      </c>
      <c r="Y79" s="10">
        <v>7.6200152400304798E-3</v>
      </c>
      <c r="Z79" s="9">
        <v>0.93931999892327478</v>
      </c>
      <c r="AA79" s="10">
        <v>0.63400000000000001</v>
      </c>
      <c r="AB79" s="10">
        <v>0.4</v>
      </c>
      <c r="AC79" s="10">
        <v>0.55899999999999994</v>
      </c>
      <c r="AD79" s="10">
        <v>0.26200000000000001</v>
      </c>
      <c r="AE79" s="10">
        <v>0.3</v>
      </c>
      <c r="AF79" s="10">
        <v>0.71</v>
      </c>
      <c r="AG79" s="10">
        <v>0.71299999999999997</v>
      </c>
      <c r="AH79" s="10">
        <v>0.39585881695370573</v>
      </c>
      <c r="AI79" s="10">
        <v>0.52176444250398979</v>
      </c>
      <c r="AJ79" s="10">
        <v>0.39263022136905162</v>
      </c>
      <c r="AK79" s="9">
        <v>0.36836276036257176</v>
      </c>
      <c r="AL79" s="9">
        <v>0.1586448128929609</v>
      </c>
      <c r="AM79" s="10">
        <v>0.38242491676214341</v>
      </c>
      <c r="AN79" s="10">
        <v>0.65200000000000002</v>
      </c>
      <c r="AO79" s="10">
        <v>3239.9976189641998</v>
      </c>
      <c r="AP79" s="10"/>
      <c r="AQ79" s="9">
        <v>762498</v>
      </c>
      <c r="AR79" s="72"/>
      <c r="AS79" s="72"/>
    </row>
    <row r="80" spans="2:45">
      <c r="B80" s="10" t="e">
        <v>#N/A</v>
      </c>
      <c r="C80" s="9">
        <v>0.16745359477124186</v>
      </c>
      <c r="D80" s="9">
        <v>8.5530000000000009E-2</v>
      </c>
      <c r="E80" s="9">
        <v>0.39519999943673612</v>
      </c>
      <c r="F80" s="9">
        <v>0.17500000000000004</v>
      </c>
      <c r="G80" s="9">
        <v>0.28533333333333333</v>
      </c>
      <c r="H80" s="9">
        <v>0.83679999984800812</v>
      </c>
      <c r="I80" s="10">
        <v>0.71158333333333335</v>
      </c>
      <c r="J80" s="9">
        <v>0.52297799988426275</v>
      </c>
      <c r="K80" s="9">
        <v>1</v>
      </c>
      <c r="L80" s="10">
        <v>0.08</v>
      </c>
      <c r="M80" s="10">
        <v>0.58299999926239254</v>
      </c>
      <c r="N80" s="9">
        <v>0.64799999892711635</v>
      </c>
      <c r="O80" s="10">
        <v>0.22499999999999998</v>
      </c>
      <c r="P80" s="9">
        <v>0.97560000000000002</v>
      </c>
      <c r="Q80" s="9">
        <v>0.5246785550029589</v>
      </c>
      <c r="R80" s="11">
        <v>0.84234930399999997</v>
      </c>
      <c r="S80" s="9">
        <v>0.37830666405227908</v>
      </c>
      <c r="T80" s="10">
        <v>0.27849223664058514</v>
      </c>
      <c r="U80" s="9">
        <v>5.1016964782746872E-2</v>
      </c>
      <c r="V80" s="9">
        <v>9.1850650691748303E-2</v>
      </c>
      <c r="W80" s="9">
        <v>0.61499999999999999</v>
      </c>
      <c r="X80" s="9">
        <v>0.55000000000000004</v>
      </c>
      <c r="Y80" s="10">
        <v>0.59869375907111755</v>
      </c>
      <c r="Z80" s="9">
        <v>0.80074000525433486</v>
      </c>
      <c r="AA80" s="10">
        <v>0.36</v>
      </c>
      <c r="AB80" s="10">
        <v>0.3</v>
      </c>
      <c r="AC80" s="10">
        <v>0.81499999999999995</v>
      </c>
      <c r="AD80" s="10">
        <v>0.91299999999999992</v>
      </c>
      <c r="AE80" s="10">
        <v>0.3</v>
      </c>
      <c r="AF80" s="10">
        <v>0.67099999999999993</v>
      </c>
      <c r="AG80" s="10">
        <v>0.79099999999999993</v>
      </c>
      <c r="AH80" s="10">
        <v>0.32693400904164893</v>
      </c>
      <c r="AI80" s="10">
        <v>0.38162454701636711</v>
      </c>
      <c r="AJ80" s="10">
        <v>0.27782128947157353</v>
      </c>
      <c r="AK80" s="9">
        <v>0.39997532059235852</v>
      </c>
      <c r="AL80" s="9" t="e">
        <v>#N/A</v>
      </c>
      <c r="AM80" s="10">
        <v>0.2351693929439615</v>
      </c>
      <c r="AN80" s="10">
        <v>0.69200000000000006</v>
      </c>
      <c r="AO80" s="10">
        <v>1151.0352132201101</v>
      </c>
      <c r="AP80" s="10"/>
      <c r="AQ80" s="9">
        <v>10032619</v>
      </c>
      <c r="AR80" s="72"/>
      <c r="AS80" s="72"/>
    </row>
    <row r="81" spans="2:45">
      <c r="B81" s="10">
        <v>60.242409952466915</v>
      </c>
      <c r="C81" s="9">
        <v>0.41525364349775784</v>
      </c>
      <c r="D81" s="9">
        <v>1.2450000000000001E-2</v>
      </c>
      <c r="E81" s="9">
        <v>0.17439999923110006</v>
      </c>
      <c r="F81" s="9">
        <v>0.27500000000000002</v>
      </c>
      <c r="G81" s="9">
        <v>7.0666666666666669E-2</v>
      </c>
      <c r="H81" s="9">
        <v>0.31839999936521057</v>
      </c>
      <c r="I81" s="10">
        <v>0.49525000000000002</v>
      </c>
      <c r="J81" s="9">
        <v>0.52176599988453087</v>
      </c>
      <c r="K81" s="9">
        <v>0.82044859201050002</v>
      </c>
      <c r="L81" s="10">
        <v>0.1</v>
      </c>
      <c r="M81" s="10">
        <v>0.49819999936968085</v>
      </c>
      <c r="N81" s="9">
        <v>0.15119999974966047</v>
      </c>
      <c r="O81" s="10">
        <v>0.3175</v>
      </c>
      <c r="P81" s="9">
        <v>0.90159999999999996</v>
      </c>
      <c r="Q81" s="9">
        <v>0.31383586212366821</v>
      </c>
      <c r="R81" s="11">
        <v>0.32271762199999998</v>
      </c>
      <c r="S81" s="9">
        <v>7.9590914155586182E-2</v>
      </c>
      <c r="T81" s="10">
        <v>0.10882521640644488</v>
      </c>
      <c r="U81" s="9">
        <v>5.6285481636305333E-2</v>
      </c>
      <c r="V81" s="9">
        <v>4.6211245771682702E-2</v>
      </c>
      <c r="W81" s="9">
        <v>0.29700000000000004</v>
      </c>
      <c r="X81" s="9">
        <v>0.71</v>
      </c>
      <c r="Y81" s="10">
        <v>0.14746626150683706</v>
      </c>
      <c r="Z81" s="9">
        <v>0.83272000229524401</v>
      </c>
      <c r="AA81" s="10">
        <v>0.63</v>
      </c>
      <c r="AB81" s="10">
        <v>0.6</v>
      </c>
      <c r="AC81" s="10">
        <v>0.84699999999999998</v>
      </c>
      <c r="AD81" s="10">
        <v>0.73499999999999999</v>
      </c>
      <c r="AE81" s="10">
        <v>0.6</v>
      </c>
      <c r="AF81" s="10">
        <v>0.70200000000000007</v>
      </c>
      <c r="AG81" s="10">
        <v>0.83700000000000008</v>
      </c>
      <c r="AH81" s="10">
        <v>0.44572870310939799</v>
      </c>
      <c r="AI81" s="10">
        <v>0.40811688732661561</v>
      </c>
      <c r="AJ81" s="10">
        <v>0.32341034680278202</v>
      </c>
      <c r="AK81" s="9">
        <v>1</v>
      </c>
      <c r="AL81" s="9">
        <v>0.2558165488096763</v>
      </c>
      <c r="AM81" s="10">
        <v>0.32740515016260213</v>
      </c>
      <c r="AN81" s="10">
        <v>0.316</v>
      </c>
      <c r="AO81" s="10">
        <v>3841.5905704236998</v>
      </c>
      <c r="AP81" s="10"/>
      <c r="AQ81" s="9">
        <v>7465998</v>
      </c>
      <c r="AR81" s="72"/>
      <c r="AS81" s="72"/>
    </row>
    <row r="82" spans="2:45">
      <c r="B82" s="10">
        <v>74.42756756184194</v>
      </c>
      <c r="C82" s="9">
        <v>8.5789501231527093E-2</v>
      </c>
      <c r="D82" s="9">
        <v>5.9124999879859391E-2</v>
      </c>
      <c r="E82" s="9">
        <v>3.9999999105930328E-2</v>
      </c>
      <c r="F82" s="9">
        <v>0.625</v>
      </c>
      <c r="G82" s="9">
        <v>0</v>
      </c>
      <c r="H82" s="9">
        <v>3.9999999105930328E-2</v>
      </c>
      <c r="I82" s="10">
        <v>0.23600000000000002</v>
      </c>
      <c r="J82" s="9">
        <v>0.32420999992825089</v>
      </c>
      <c r="K82" s="9">
        <v>0.82924602901577138</v>
      </c>
      <c r="L82" s="10">
        <v>0.2</v>
      </c>
      <c r="M82" s="10">
        <v>5.2999999932944776E-2</v>
      </c>
      <c r="N82" s="9">
        <v>0</v>
      </c>
      <c r="O82" s="10">
        <v>0.87499999999999989</v>
      </c>
      <c r="P82" s="9">
        <v>0.49903999999999993</v>
      </c>
      <c r="Q82" s="9">
        <v>0.27902673038393289</v>
      </c>
      <c r="R82" s="11">
        <v>4.4755244E-2</v>
      </c>
      <c r="S82" s="9">
        <v>0</v>
      </c>
      <c r="T82" s="10">
        <v>4.7595160559083284E-3</v>
      </c>
      <c r="U82" s="9">
        <v>0</v>
      </c>
      <c r="V82" s="9">
        <v>0</v>
      </c>
      <c r="W82" s="9">
        <v>0</v>
      </c>
      <c r="X82" s="9">
        <v>0.56999999999999995</v>
      </c>
      <c r="Y82" s="10">
        <v>0.11717442249748912</v>
      </c>
      <c r="Z82" s="9">
        <v>0.63855999966338284</v>
      </c>
      <c r="AA82" s="10">
        <v>0.76800000000000002</v>
      </c>
      <c r="AB82" s="10">
        <v>0.7</v>
      </c>
      <c r="AC82" s="10">
        <v>0.68599999999999994</v>
      </c>
      <c r="AD82" s="10">
        <v>0.25900000000000001</v>
      </c>
      <c r="AE82" s="10">
        <v>0.75</v>
      </c>
      <c r="AF82" s="10">
        <v>0.74099999999999999</v>
      </c>
      <c r="AG82" s="10">
        <v>0.875</v>
      </c>
      <c r="AH82" s="10">
        <v>0.61868963859530146</v>
      </c>
      <c r="AI82" s="10">
        <v>0.69938667370946317</v>
      </c>
      <c r="AJ82" s="10">
        <v>0.59190102799417077</v>
      </c>
      <c r="AK82" s="9">
        <v>1</v>
      </c>
      <c r="AL82" s="9">
        <v>0.89166473225899889</v>
      </c>
      <c r="AM82" s="10">
        <v>0.66184516700785578</v>
      </c>
      <c r="AN82" s="10">
        <v>0.67599999999999993</v>
      </c>
      <c r="AO82" s="10">
        <v>20311.7312842873</v>
      </c>
      <c r="AP82" s="10"/>
      <c r="AQ82" s="9">
        <v>10022302</v>
      </c>
      <c r="AR82" s="72"/>
      <c r="AS82" s="72"/>
    </row>
    <row r="83" spans="2:45">
      <c r="B83" s="10">
        <v>77.681198082168578</v>
      </c>
      <c r="C83" s="9">
        <v>0.60381584158415857</v>
      </c>
      <c r="D83" s="9">
        <v>1.068099997829646E-3</v>
      </c>
      <c r="E83" s="9">
        <v>3.9999999105930328E-2</v>
      </c>
      <c r="F83" s="9">
        <v>0.42500000000000004</v>
      </c>
      <c r="G83" s="9">
        <v>0</v>
      </c>
      <c r="H83" s="9">
        <v>3.9999999105930328E-2</v>
      </c>
      <c r="I83" s="10">
        <v>0.44466666666666665</v>
      </c>
      <c r="J83" s="9">
        <v>7.7971999982744455E-2</v>
      </c>
      <c r="K83" s="9">
        <v>1</v>
      </c>
      <c r="L83" s="10">
        <v>0.3</v>
      </c>
      <c r="M83" s="10">
        <v>1</v>
      </c>
      <c r="N83" s="9">
        <v>0</v>
      </c>
      <c r="O83" s="10">
        <v>6.7499999999999991E-2</v>
      </c>
      <c r="P83" s="9">
        <v>2.6079999999999992E-2</v>
      </c>
      <c r="Q83" s="9">
        <v>0.13375765707790865</v>
      </c>
      <c r="R83" s="11">
        <v>9.3994778000000001E-2</v>
      </c>
      <c r="S83" s="9">
        <v>0</v>
      </c>
      <c r="T83" s="10">
        <v>2.7712513376176038E-3</v>
      </c>
      <c r="U83" s="9">
        <v>5.0171683975983053E-2</v>
      </c>
      <c r="V83" s="9">
        <v>0.17163011571269601</v>
      </c>
      <c r="W83" s="9">
        <v>0</v>
      </c>
      <c r="X83" s="9">
        <v>0.77</v>
      </c>
      <c r="Y83" s="10">
        <v>0</v>
      </c>
      <c r="Z83" s="9">
        <v>0.64824034303239819</v>
      </c>
      <c r="AA83" s="10">
        <v>0.93</v>
      </c>
      <c r="AB83" s="10">
        <v>0.6</v>
      </c>
      <c r="AC83" s="10">
        <v>0.754</v>
      </c>
      <c r="AD83" s="10">
        <v>0.45799999999999996</v>
      </c>
      <c r="AE83" s="10">
        <v>0.65</v>
      </c>
      <c r="AF83" s="10">
        <v>0.69900000000000007</v>
      </c>
      <c r="AG83" s="10">
        <v>0.879</v>
      </c>
      <c r="AH83" s="10">
        <v>0.73897714944990212</v>
      </c>
      <c r="AI83" s="10">
        <v>0.7910657238494303</v>
      </c>
      <c r="AJ83" s="10">
        <v>0.90700144495673141</v>
      </c>
      <c r="AK83" s="9">
        <v>1</v>
      </c>
      <c r="AL83" s="9">
        <v>1</v>
      </c>
      <c r="AM83" s="10">
        <v>0.839878907954559</v>
      </c>
      <c r="AN83" s="10">
        <v>0.60799999999999998</v>
      </c>
      <c r="AO83" s="10">
        <v>36795.490728354504</v>
      </c>
      <c r="AP83" s="10"/>
      <c r="AQ83" s="9">
        <v>319062</v>
      </c>
      <c r="AR83" s="72"/>
      <c r="AS83" s="72"/>
    </row>
    <row r="84" spans="2:45">
      <c r="B84" s="10">
        <v>53.80067489209052</v>
      </c>
      <c r="C84" s="9">
        <v>1</v>
      </c>
      <c r="D84" s="9">
        <v>0</v>
      </c>
      <c r="E84" s="9">
        <v>0.1551999992132187</v>
      </c>
      <c r="F84" s="9">
        <v>0.30000000000000004</v>
      </c>
      <c r="G84" s="9">
        <v>0.21066666666666667</v>
      </c>
      <c r="H84" s="9">
        <v>0.7023999997228384</v>
      </c>
      <c r="I84" s="10">
        <v>0.6825</v>
      </c>
      <c r="J84" s="9">
        <v>0.70881799984313543</v>
      </c>
      <c r="K84" s="9">
        <v>0.43856067276565125</v>
      </c>
      <c r="L84" s="10">
        <v>1</v>
      </c>
      <c r="M84" s="10">
        <v>1.0599999986588955E-2</v>
      </c>
      <c r="N84" s="9">
        <v>1</v>
      </c>
      <c r="O84" s="10">
        <v>0.44999999999999996</v>
      </c>
      <c r="P84" s="9">
        <v>0.90007999999999999</v>
      </c>
      <c r="Q84" s="9">
        <v>0.47662095495820178</v>
      </c>
      <c r="R84" s="11">
        <v>0.63295553599999999</v>
      </c>
      <c r="S84" s="9">
        <v>1.1457939129364308E-2</v>
      </c>
      <c r="T84" s="10">
        <v>0.18297242948270184</v>
      </c>
      <c r="U84" s="9">
        <v>2.5453535405301771E-2</v>
      </c>
      <c r="V84" s="9">
        <v>6.2694538166016806E-2</v>
      </c>
      <c r="W84" s="9">
        <v>0.35499999999999998</v>
      </c>
      <c r="X84" s="9">
        <v>0.35</v>
      </c>
      <c r="Y84" s="10">
        <v>2.5729939896205759E-2</v>
      </c>
      <c r="Z84" s="9">
        <v>0.52632967018286014</v>
      </c>
      <c r="AA84" s="10">
        <v>0.36299999999999999</v>
      </c>
      <c r="AB84" s="10">
        <v>0.4</v>
      </c>
      <c r="AC84" s="10">
        <v>0.7340000000000001</v>
      </c>
      <c r="AD84" s="10">
        <v>0.7609999999999999</v>
      </c>
      <c r="AE84" s="10">
        <v>0.35</v>
      </c>
      <c r="AF84" s="10">
        <v>0.67500000000000004</v>
      </c>
      <c r="AG84" s="10">
        <v>0.67900000000000005</v>
      </c>
      <c r="AH84" s="10">
        <v>0.26479032885753834</v>
      </c>
      <c r="AI84" s="10">
        <v>0.59255845827353359</v>
      </c>
      <c r="AJ84" s="10">
        <v>0.4355429906040203</v>
      </c>
      <c r="AK84" s="9">
        <v>0.49993520869475783</v>
      </c>
      <c r="AL84" s="9">
        <v>0.18102560311541332</v>
      </c>
      <c r="AM84" s="10">
        <v>0.50972223404268724</v>
      </c>
      <c r="AN84" s="10">
        <v>0.57700000000000007</v>
      </c>
      <c r="AO84" s="10">
        <v>3296.3610479295498</v>
      </c>
      <c r="AP84" s="10"/>
      <c r="AQ84" s="9">
        <v>1155347678.02895</v>
      </c>
      <c r="AR84" s="72"/>
      <c r="AS84" s="72"/>
    </row>
    <row r="85" spans="2:45">
      <c r="B85" s="10">
        <v>63.074414639646982</v>
      </c>
      <c r="C85" s="9">
        <v>6.9100988210818295E-2</v>
      </c>
      <c r="D85" s="9">
        <v>5.6120000000000003E-2</v>
      </c>
      <c r="E85" s="9">
        <v>0.23199999928474424</v>
      </c>
      <c r="F85" s="9">
        <v>0.125</v>
      </c>
      <c r="G85" s="9">
        <v>8.666666666666667E-2</v>
      </c>
      <c r="H85" s="9">
        <v>0.50079999953508381</v>
      </c>
      <c r="I85" s="10">
        <v>0.41483333333333333</v>
      </c>
      <c r="J85" s="9">
        <v>0.47894199989400804</v>
      </c>
      <c r="K85" s="9">
        <v>0.52210044439674363</v>
      </c>
      <c r="L85" s="10">
        <v>0.06</v>
      </c>
      <c r="M85" s="10">
        <v>0.14839999981224539</v>
      </c>
      <c r="N85" s="9">
        <v>0.9803999973088503</v>
      </c>
      <c r="O85" s="10">
        <v>7.4999999999999997E-2</v>
      </c>
      <c r="P85" s="9">
        <v>0.89535999999999993</v>
      </c>
      <c r="Q85" s="9">
        <v>0.34076877922192272</v>
      </c>
      <c r="R85" s="11">
        <v>0.50780437</v>
      </c>
      <c r="S85" s="9">
        <v>1.8342910481040631E-2</v>
      </c>
      <c r="T85" s="10">
        <v>0.139408469340153</v>
      </c>
      <c r="U85" s="9">
        <v>9.3275490516031942E-2</v>
      </c>
      <c r="V85" s="9">
        <v>0.19620963744431999</v>
      </c>
      <c r="W85" s="9">
        <v>0.35499999999999998</v>
      </c>
      <c r="X85" s="9">
        <v>0</v>
      </c>
      <c r="Y85" s="10">
        <v>3.3120442489111654E-2</v>
      </c>
      <c r="Z85" s="9">
        <v>0.43257765063954678</v>
      </c>
      <c r="AA85" s="10">
        <v>0.53100000000000003</v>
      </c>
      <c r="AB85" s="10">
        <v>0.4</v>
      </c>
      <c r="AC85" s="10">
        <v>0.81900000000000006</v>
      </c>
      <c r="AD85" s="10">
        <v>0.8909999999999999</v>
      </c>
      <c r="AE85" s="10">
        <v>0.35</v>
      </c>
      <c r="AF85" s="10">
        <v>0.70799999999999996</v>
      </c>
      <c r="AG85" s="10">
        <v>0.77900000000000003</v>
      </c>
      <c r="AH85" s="10">
        <v>0.37286946779469771</v>
      </c>
      <c r="AI85" s="10">
        <v>0.48959980652055829</v>
      </c>
      <c r="AJ85" s="10">
        <v>0.35993111321114585</v>
      </c>
      <c r="AK85" s="9">
        <v>0.76173594347142315</v>
      </c>
      <c r="AL85" s="9">
        <v>0.33236393150361093</v>
      </c>
      <c r="AM85" s="10">
        <v>0.38916791180950372</v>
      </c>
      <c r="AN85" s="10">
        <v>0.50800000000000001</v>
      </c>
      <c r="AO85" s="10">
        <v>4198.7789031763396</v>
      </c>
      <c r="AP85" s="10"/>
      <c r="AQ85" s="9">
        <v>229964723</v>
      </c>
      <c r="AR85" s="72"/>
      <c r="AS85" s="72"/>
    </row>
    <row r="86" spans="2:45">
      <c r="B86" s="10">
        <v>60.479211210452</v>
      </c>
      <c r="C86" s="9">
        <v>5.9731161971830975E-2</v>
      </c>
      <c r="D86" s="9">
        <v>0.74480999848656348</v>
      </c>
      <c r="E86" s="9">
        <v>0.25599999584257604</v>
      </c>
      <c r="F86" s="9">
        <v>0.625</v>
      </c>
      <c r="G86" s="9">
        <v>0.2</v>
      </c>
      <c r="H86" s="9">
        <v>0.33599999628961086</v>
      </c>
      <c r="I86" s="10">
        <v>0.56741666666666668</v>
      </c>
      <c r="J86" s="9">
        <v>0.31330199993066488</v>
      </c>
      <c r="K86" s="9">
        <v>0.65828986972465331</v>
      </c>
      <c r="L86" s="10">
        <v>0.04</v>
      </c>
      <c r="M86" s="10">
        <v>0.20139999974519016</v>
      </c>
      <c r="N86" s="9">
        <v>0.1859999991953373</v>
      </c>
      <c r="O86" s="10">
        <v>7.4999999999999997E-2</v>
      </c>
      <c r="P86" s="9">
        <v>0.86480000000000001</v>
      </c>
      <c r="Q86" s="9">
        <v>0.32833326701521881</v>
      </c>
      <c r="R86" s="11">
        <v>0.212710766</v>
      </c>
      <c r="S86" s="9">
        <v>4.7186893959557329E-4</v>
      </c>
      <c r="T86" s="10">
        <v>1.7112243445288906E-2</v>
      </c>
      <c r="U86" s="9">
        <v>1.6313158811002971E-2</v>
      </c>
      <c r="V86" s="9">
        <v>2.1085371934435899E-2</v>
      </c>
      <c r="W86" s="9">
        <v>1.5999999999999903E-2</v>
      </c>
      <c r="X86" s="9">
        <v>0</v>
      </c>
      <c r="Y86" s="10">
        <v>2.6710877774707563E-2</v>
      </c>
      <c r="Z86" s="9">
        <v>0.32566445274934142</v>
      </c>
      <c r="AA86" s="10">
        <v>0.69900000000000007</v>
      </c>
      <c r="AB86" s="10">
        <v>0.1</v>
      </c>
      <c r="AC86" s="10">
        <v>0.81099999999999994</v>
      </c>
      <c r="AD86" s="10">
        <v>0.79599999999999993</v>
      </c>
      <c r="AE86" s="10">
        <v>9.9000000022351736E-2</v>
      </c>
      <c r="AF86" s="10">
        <v>0.54700000000000004</v>
      </c>
      <c r="AG86" s="10">
        <v>0.502</v>
      </c>
      <c r="AH86" s="10">
        <v>0.19939607163812417</v>
      </c>
      <c r="AI86" s="10">
        <v>0.20572301823337388</v>
      </c>
      <c r="AJ86" s="10">
        <v>0.3356621556757069</v>
      </c>
      <c r="AK86" s="9">
        <v>0.79296831993763672</v>
      </c>
      <c r="AL86" s="9">
        <v>0.51602463011650557</v>
      </c>
      <c r="AM86" s="10">
        <v>0.32162263734940294</v>
      </c>
      <c r="AN86" s="10">
        <v>0.55100000000000005</v>
      </c>
      <c r="AO86" s="10">
        <v>11558.3826278546</v>
      </c>
      <c r="AP86" s="10"/>
      <c r="AQ86" s="9">
        <v>72903921.328911006</v>
      </c>
      <c r="AR86" s="72"/>
      <c r="AS86" s="72"/>
    </row>
    <row r="87" spans="2:45">
      <c r="B87" s="10" t="e">
        <v>#N/A</v>
      </c>
      <c r="C87" s="9">
        <v>1</v>
      </c>
      <c r="D87" s="9">
        <v>1</v>
      </c>
      <c r="E87" s="9">
        <v>0.24159999929368492</v>
      </c>
      <c r="F87" s="9">
        <v>0.64999999999999991</v>
      </c>
      <c r="G87" s="9">
        <v>0.25533333333333336</v>
      </c>
      <c r="H87" s="9">
        <v>0.2991999993473291</v>
      </c>
      <c r="I87" s="10">
        <v>0.73658333333333337</v>
      </c>
      <c r="J87" s="9">
        <v>0.33834999992512166</v>
      </c>
      <c r="K87" s="9">
        <v>0.92700000000000005</v>
      </c>
      <c r="L87" s="10">
        <v>0.12</v>
      </c>
      <c r="M87" s="10">
        <v>1</v>
      </c>
      <c r="N87" s="9">
        <v>0.15119999974966047</v>
      </c>
      <c r="O87" s="10">
        <v>0.78249999999999997</v>
      </c>
      <c r="P87" s="9">
        <v>0.88959999999999995</v>
      </c>
      <c r="Q87" s="9">
        <v>0.39575055488288546</v>
      </c>
      <c r="R87" s="11">
        <v>0.29499561000000002</v>
      </c>
      <c r="S87" s="9">
        <v>3.1366376253858484E-2</v>
      </c>
      <c r="T87" s="10">
        <v>8.6817460005364569E-2</v>
      </c>
      <c r="U87" s="9">
        <v>8.0217657215723964E-2</v>
      </c>
      <c r="V87" s="9">
        <v>0.115953866963715</v>
      </c>
      <c r="W87" s="9">
        <v>0.15000000000000002</v>
      </c>
      <c r="X87" s="9">
        <v>0</v>
      </c>
      <c r="Y87" s="10">
        <v>3.4295905068934766E-3</v>
      </c>
      <c r="Z87" s="9">
        <v>0.30873997159834654</v>
      </c>
      <c r="AA87" s="10">
        <v>0.33600000143051145</v>
      </c>
      <c r="AB87" s="10">
        <v>8.4000000357627863E-2</v>
      </c>
      <c r="AC87" s="10">
        <v>8.4000000357627863E-2</v>
      </c>
      <c r="AD87" s="10">
        <v>8.568000036478042E-2</v>
      </c>
      <c r="AE87" s="10">
        <v>8.4000000357627863E-2</v>
      </c>
      <c r="AF87" s="10" t="e">
        <v>#N/A</v>
      </c>
      <c r="AG87" s="10">
        <v>0.33600000143051145</v>
      </c>
      <c r="AH87" s="10">
        <v>3.8575723119595826E-2</v>
      </c>
      <c r="AI87" s="10">
        <v>0.26816118209764772</v>
      </c>
      <c r="AJ87" s="10">
        <v>0.22645141607594593</v>
      </c>
      <c r="AK87" s="9">
        <v>0.68882969879380629</v>
      </c>
      <c r="AL87" s="9">
        <v>0.19516300630913569</v>
      </c>
      <c r="AM87" s="10">
        <v>0.13754882014882605</v>
      </c>
      <c r="AN87" s="10" t="e">
        <v>#N/A</v>
      </c>
      <c r="AO87" s="10">
        <v>3547.9989718767401</v>
      </c>
      <c r="AP87" s="10"/>
      <c r="AQ87" s="9">
        <v>31494286.676207799</v>
      </c>
      <c r="AR87" s="72"/>
      <c r="AS87" s="72"/>
    </row>
    <row r="88" spans="2:45">
      <c r="B88" s="10">
        <v>81.193480800458133</v>
      </c>
      <c r="C88" s="9">
        <v>0.16738239024390247</v>
      </c>
      <c r="D88" s="9">
        <v>0</v>
      </c>
      <c r="E88" s="9">
        <v>3.9999999105930328E-2</v>
      </c>
      <c r="F88" s="9">
        <v>0.19999999999999996</v>
      </c>
      <c r="G88" s="9">
        <v>0</v>
      </c>
      <c r="H88" s="9">
        <v>4.9599999114871007E-2</v>
      </c>
      <c r="I88" s="10">
        <v>0.23600000000000002</v>
      </c>
      <c r="J88" s="9">
        <v>0.3876379999142141</v>
      </c>
      <c r="K88" s="9">
        <v>0.5</v>
      </c>
      <c r="L88" s="10">
        <v>0.66</v>
      </c>
      <c r="M88" s="10">
        <v>0.476999999396503</v>
      </c>
      <c r="N88" s="9">
        <v>0</v>
      </c>
      <c r="O88" s="10">
        <v>6.7499999999999991E-2</v>
      </c>
      <c r="P88" s="9">
        <v>0.11824000000000001</v>
      </c>
      <c r="Q88" s="9">
        <v>0.16674887662083082</v>
      </c>
      <c r="R88" s="11">
        <v>0.129753914</v>
      </c>
      <c r="S88" s="9">
        <v>0</v>
      </c>
      <c r="T88" s="10">
        <v>1.463092798742205E-3</v>
      </c>
      <c r="U88" s="9">
        <v>4.4979883013078564E-2</v>
      </c>
      <c r="V88" s="9">
        <v>0.102094065942684</v>
      </c>
      <c r="W88" s="9">
        <v>0</v>
      </c>
      <c r="X88" s="9">
        <v>0.9</v>
      </c>
      <c r="Y88" s="10">
        <v>4.3547684714762669E-2</v>
      </c>
      <c r="Z88" s="9">
        <v>3.9999999105930328E-2</v>
      </c>
      <c r="AA88" s="10">
        <v>0.92799999999999994</v>
      </c>
      <c r="AB88" s="10">
        <v>0.8</v>
      </c>
      <c r="AC88" s="10">
        <v>0.71099999999999997</v>
      </c>
      <c r="AD88" s="10">
        <v>0.61799999999999999</v>
      </c>
      <c r="AE88" s="10">
        <v>0.95</v>
      </c>
      <c r="AF88" s="10">
        <v>0.79</v>
      </c>
      <c r="AG88" s="10">
        <v>0.875</v>
      </c>
      <c r="AH88" s="10">
        <v>0.69325868437685723</v>
      </c>
      <c r="AI88" s="10">
        <v>0.77133728926698553</v>
      </c>
      <c r="AJ88" s="10">
        <v>0.84135754497262449</v>
      </c>
      <c r="AK88" s="9">
        <v>1</v>
      </c>
      <c r="AL88" s="9">
        <v>0.79965216074473411</v>
      </c>
      <c r="AM88" s="10">
        <v>0.83913716948816242</v>
      </c>
      <c r="AN88" s="10">
        <v>0.79</v>
      </c>
      <c r="AO88" s="10">
        <v>40697.4622535421</v>
      </c>
      <c r="AP88" s="10"/>
      <c r="AQ88" s="9">
        <v>4450446</v>
      </c>
      <c r="AR88" s="72"/>
      <c r="AS88" s="72"/>
    </row>
    <row r="89" spans="2:45">
      <c r="B89" s="10">
        <v>71.878025331180197</v>
      </c>
      <c r="C89" s="9">
        <v>0.5130555555555556</v>
      </c>
      <c r="D89" s="9">
        <v>1</v>
      </c>
      <c r="E89" s="9">
        <v>3.9999999105930328E-2</v>
      </c>
      <c r="F89" s="9">
        <v>0.44999999999999996</v>
      </c>
      <c r="G89" s="9">
        <v>0</v>
      </c>
      <c r="H89" s="9">
        <v>3.9999999105930328E-2</v>
      </c>
      <c r="I89" s="10">
        <v>0.54108333333333336</v>
      </c>
      <c r="J89" s="9">
        <v>8.4031999981403246E-2</v>
      </c>
      <c r="K89" s="9">
        <v>0.26999342388400227</v>
      </c>
      <c r="L89" s="10">
        <v>0.14000000000000001</v>
      </c>
      <c r="M89" s="10">
        <v>0.82679999895393852</v>
      </c>
      <c r="N89" s="9">
        <v>0</v>
      </c>
      <c r="O89" s="10">
        <v>6.7499999999999991E-2</v>
      </c>
      <c r="P89" s="9">
        <v>0.46335999999999999</v>
      </c>
      <c r="Q89" s="9">
        <v>0.14475316928327175</v>
      </c>
      <c r="R89" s="11">
        <v>0.158163266</v>
      </c>
      <c r="S89" s="9">
        <v>0</v>
      </c>
      <c r="T89" s="10">
        <v>5.0770966956353095E-3</v>
      </c>
      <c r="U89" s="9">
        <v>1.1046744062714104E-2</v>
      </c>
      <c r="V89" s="9">
        <v>5.3787903926616601E-2</v>
      </c>
      <c r="W89" s="9">
        <v>0</v>
      </c>
      <c r="X89" s="9">
        <v>0.85</v>
      </c>
      <c r="Y89" s="10">
        <v>0.13863216266173753</v>
      </c>
      <c r="Z89" s="9">
        <v>3.9999999105930328E-2</v>
      </c>
      <c r="AA89" s="10">
        <v>0.66400000000000003</v>
      </c>
      <c r="AB89" s="10">
        <v>0.7</v>
      </c>
      <c r="AC89" s="10">
        <v>0.58399999999999996</v>
      </c>
      <c r="AD89" s="10">
        <v>0.35399999999999998</v>
      </c>
      <c r="AE89" s="10">
        <v>0.85</v>
      </c>
      <c r="AF89" s="10">
        <v>0.78200000000000003</v>
      </c>
      <c r="AG89" s="10">
        <v>0.878</v>
      </c>
      <c r="AH89" s="10">
        <v>0.21279886697174016</v>
      </c>
      <c r="AI89" s="10">
        <v>0.61474630544096187</v>
      </c>
      <c r="AJ89" s="10">
        <v>0.65542486348122053</v>
      </c>
      <c r="AK89" s="9">
        <v>1</v>
      </c>
      <c r="AL89" s="9">
        <v>0.81914989790574988</v>
      </c>
      <c r="AM89" s="10">
        <v>0.66495105778720931</v>
      </c>
      <c r="AN89" s="10">
        <v>0.65400000000000003</v>
      </c>
      <c r="AO89" s="10">
        <v>27655.939891041398</v>
      </c>
      <c r="AP89" s="10"/>
      <c r="AQ89" s="9">
        <v>7441700</v>
      </c>
      <c r="AR89" s="72"/>
      <c r="AS89" s="72"/>
    </row>
    <row r="90" spans="2:45">
      <c r="B90" s="10">
        <v>74.520983192842365</v>
      </c>
      <c r="C90" s="9">
        <v>0.51637460732984286</v>
      </c>
      <c r="D90" s="9">
        <v>0.2369</v>
      </c>
      <c r="E90" s="9">
        <v>3.9999999105930328E-2</v>
      </c>
      <c r="F90" s="9">
        <v>0.47499999999999998</v>
      </c>
      <c r="G90" s="9">
        <v>0</v>
      </c>
      <c r="H90" s="9">
        <v>0</v>
      </c>
      <c r="I90" s="10">
        <v>0.26925000000000004</v>
      </c>
      <c r="J90" s="9">
        <v>0.32077599992901085</v>
      </c>
      <c r="K90" s="9">
        <v>0.54802589936704726</v>
      </c>
      <c r="L90" s="10">
        <v>0.36</v>
      </c>
      <c r="M90" s="10">
        <v>0.42399999946355821</v>
      </c>
      <c r="N90" s="9">
        <v>0</v>
      </c>
      <c r="O90" s="10">
        <v>6.7499999999999991E-2</v>
      </c>
      <c r="P90" s="9">
        <v>0.39983999999999997</v>
      </c>
      <c r="Q90" s="9">
        <v>0.12665197121763361</v>
      </c>
      <c r="R90" s="11">
        <v>8.3550914000000004E-2</v>
      </c>
      <c r="S90" s="9">
        <v>0</v>
      </c>
      <c r="T90" s="10">
        <v>1.7071883385323602E-3</v>
      </c>
      <c r="U90" s="9">
        <v>6.2864670518158736E-2</v>
      </c>
      <c r="V90" s="9">
        <v>9.2841981604747201E-2</v>
      </c>
      <c r="W90" s="9">
        <v>0</v>
      </c>
      <c r="X90" s="9">
        <v>0.87</v>
      </c>
      <c r="Y90" s="10">
        <v>7.6494186441830425E-2</v>
      </c>
      <c r="Z90" s="9">
        <v>0.13999999687075615</v>
      </c>
      <c r="AA90" s="10">
        <v>0.77900000000000003</v>
      </c>
      <c r="AB90" s="10">
        <v>0.6</v>
      </c>
      <c r="AC90" s="10">
        <v>0.55200000000000005</v>
      </c>
      <c r="AD90" s="10">
        <v>0.312</v>
      </c>
      <c r="AE90" s="10">
        <v>0.75</v>
      </c>
      <c r="AF90" s="10">
        <v>0.79</v>
      </c>
      <c r="AG90" s="10">
        <v>0.875</v>
      </c>
      <c r="AH90" s="10">
        <v>0.60486450111260115</v>
      </c>
      <c r="AI90" s="10">
        <v>0.70597202273570625</v>
      </c>
      <c r="AJ90" s="10">
        <v>0.51084613561691972</v>
      </c>
      <c r="AK90" s="9">
        <v>1</v>
      </c>
      <c r="AL90" s="9">
        <v>0.92155926942969746</v>
      </c>
      <c r="AM90" s="10">
        <v>0.5768837037805572</v>
      </c>
      <c r="AN90" s="10">
        <v>0.58200000000000007</v>
      </c>
      <c r="AO90" s="10">
        <v>32429.991740697398</v>
      </c>
      <c r="AP90" s="10"/>
      <c r="AQ90" s="9">
        <v>60221211</v>
      </c>
      <c r="AR90" s="72"/>
      <c r="AS90" s="72"/>
    </row>
    <row r="91" spans="2:45">
      <c r="B91" s="10">
        <v>63.524406086474215</v>
      </c>
      <c r="C91" s="9">
        <v>0.28841650992685469</v>
      </c>
      <c r="D91" s="9">
        <v>7.4543999722301954E-2</v>
      </c>
      <c r="E91" s="9">
        <v>9.7599999159574513E-2</v>
      </c>
      <c r="F91" s="9">
        <v>0.15000000000000002</v>
      </c>
      <c r="G91" s="9">
        <v>3.1333333333333331E-2</v>
      </c>
      <c r="H91" s="9">
        <v>0.2031999992579222</v>
      </c>
      <c r="I91" s="10">
        <v>0.71158333333333335</v>
      </c>
      <c r="J91" s="9">
        <v>0.46964999989606437</v>
      </c>
      <c r="K91" s="9">
        <v>0.91453333333333331</v>
      </c>
      <c r="L91" s="10">
        <v>0.1</v>
      </c>
      <c r="M91" s="10">
        <v>1</v>
      </c>
      <c r="N91" s="9">
        <v>0.3</v>
      </c>
      <c r="O91" s="10">
        <v>0.3175</v>
      </c>
      <c r="P91" s="9">
        <v>0.86599999999999999</v>
      </c>
      <c r="Q91" s="9">
        <v>0.32061158895924735</v>
      </c>
      <c r="R91" s="11">
        <v>0.41623036600000002</v>
      </c>
      <c r="S91" s="9">
        <v>1.845507404131581E-2</v>
      </c>
      <c r="T91" s="10">
        <v>5.7642531650445729E-2</v>
      </c>
      <c r="U91" s="9">
        <v>6.9241615689747987E-2</v>
      </c>
      <c r="V91" s="9">
        <v>7.8784836407009506E-2</v>
      </c>
      <c r="W91" s="9">
        <v>7.999999999999996E-2</v>
      </c>
      <c r="X91" s="9">
        <v>0.89</v>
      </c>
      <c r="Y91" s="10">
        <v>0.27700831024930744</v>
      </c>
      <c r="Z91" s="9">
        <v>0.34048000934206446</v>
      </c>
      <c r="AA91" s="10">
        <v>0.87</v>
      </c>
      <c r="AB91" s="10">
        <v>0.6</v>
      </c>
      <c r="AC91" s="10">
        <v>0.748</v>
      </c>
      <c r="AD91" s="10">
        <v>0.61799999999999999</v>
      </c>
      <c r="AE91" s="10">
        <v>0.85</v>
      </c>
      <c r="AF91" s="10">
        <v>0.68400000000000005</v>
      </c>
      <c r="AG91" s="10">
        <v>0.72199999999999998</v>
      </c>
      <c r="AH91" s="10">
        <v>0.43381127236666661</v>
      </c>
      <c r="AI91" s="10">
        <v>0.60507814694169815</v>
      </c>
      <c r="AJ91" s="10">
        <v>0.41299242599853614</v>
      </c>
      <c r="AK91" s="9">
        <v>1</v>
      </c>
      <c r="AL91" s="9">
        <v>0.33191794316626549</v>
      </c>
      <c r="AM91" s="10">
        <v>0.40316824764073561</v>
      </c>
      <c r="AN91" s="10">
        <v>0.7</v>
      </c>
      <c r="AO91" s="10">
        <v>7632.5612897245301</v>
      </c>
      <c r="AP91" s="10"/>
      <c r="AQ91" s="9">
        <v>2699616.59025065</v>
      </c>
      <c r="AR91" s="72"/>
      <c r="AS91" s="72"/>
    </row>
    <row r="92" spans="2:45">
      <c r="B92" s="10">
        <v>75.454907531315939</v>
      </c>
      <c r="C92" s="9">
        <v>0.44775485804416404</v>
      </c>
      <c r="D92" s="9">
        <v>0.2511599990643561</v>
      </c>
      <c r="E92" s="9">
        <v>3.9999999105930328E-2</v>
      </c>
      <c r="F92" s="9">
        <v>0.375</v>
      </c>
      <c r="G92" s="9">
        <v>0</v>
      </c>
      <c r="H92" s="9">
        <v>3.9999999105930328E-2</v>
      </c>
      <c r="I92" s="10">
        <v>0.24566666666666667</v>
      </c>
      <c r="J92" s="9">
        <v>0.33693599992543455</v>
      </c>
      <c r="K92" s="9">
        <v>0.18537884700315499</v>
      </c>
      <c r="L92" s="10">
        <v>0.14000000000000001</v>
      </c>
      <c r="M92" s="10">
        <v>0.82679999895393852</v>
      </c>
      <c r="N92" s="9">
        <v>0</v>
      </c>
      <c r="O92" s="10">
        <v>0.85</v>
      </c>
      <c r="P92" s="9">
        <v>0.66935999999999996</v>
      </c>
      <c r="Q92" s="9">
        <v>0.11431882779151292</v>
      </c>
      <c r="R92" s="11">
        <v>0.22922636199999999</v>
      </c>
      <c r="S92" s="9">
        <v>0</v>
      </c>
      <c r="T92" s="10">
        <v>2.1239581981740709E-3</v>
      </c>
      <c r="U92" s="9">
        <v>7.192555178211299E-2</v>
      </c>
      <c r="V92" s="9">
        <v>0.24077713962792199</v>
      </c>
      <c r="W92" s="9">
        <v>0</v>
      </c>
      <c r="X92" s="9">
        <v>0.82</v>
      </c>
      <c r="Y92" s="10">
        <v>3.2921810699588473E-2</v>
      </c>
      <c r="Z92" s="9">
        <v>0.25175686816847642</v>
      </c>
      <c r="AA92" s="10">
        <v>0.84499999999999997</v>
      </c>
      <c r="AB92" s="10">
        <v>0.5</v>
      </c>
      <c r="AC92" s="10">
        <v>0.67200000000000004</v>
      </c>
      <c r="AD92" s="10">
        <v>0.61099999999999999</v>
      </c>
      <c r="AE92" s="10">
        <v>0.6</v>
      </c>
      <c r="AF92" s="10">
        <v>0.88800000000000001</v>
      </c>
      <c r="AG92" s="10">
        <v>0.82400000000000007</v>
      </c>
      <c r="AH92" s="10">
        <v>0.68888856877185334</v>
      </c>
      <c r="AI92" s="10">
        <v>0.70429152124380145</v>
      </c>
      <c r="AJ92" s="10">
        <v>0.76726924145657827</v>
      </c>
      <c r="AK92" s="9">
        <v>0.99097444362292164</v>
      </c>
      <c r="AL92" s="9">
        <v>0.79584699502690448</v>
      </c>
      <c r="AM92" s="10">
        <v>0.76036698664448177</v>
      </c>
      <c r="AN92" s="10">
        <v>0.82400000000000007</v>
      </c>
      <c r="AO92" s="10">
        <v>32418.424123393699</v>
      </c>
      <c r="AP92" s="10"/>
      <c r="AQ92" s="9">
        <v>127560000</v>
      </c>
      <c r="AR92" s="72"/>
      <c r="AS92" s="72"/>
    </row>
    <row r="93" spans="2:45">
      <c r="B93" s="10">
        <v>66.712431534343366</v>
      </c>
      <c r="C93" s="9">
        <v>0.42288625776397515</v>
      </c>
      <c r="D93" s="9">
        <v>0.99370000000000003</v>
      </c>
      <c r="E93" s="9">
        <v>7.8399999141693155E-2</v>
      </c>
      <c r="F93" s="9">
        <v>0.5</v>
      </c>
      <c r="G93" s="9">
        <v>3.9333333333333331E-2</v>
      </c>
      <c r="H93" s="9">
        <v>5.9199999123811686E-2</v>
      </c>
      <c r="I93" s="10">
        <v>0.54108333333333336</v>
      </c>
      <c r="J93" s="9">
        <v>0.21755399995185434</v>
      </c>
      <c r="K93" s="9">
        <v>0.90549563430919355</v>
      </c>
      <c r="L93" s="10">
        <v>0.14000000000000001</v>
      </c>
      <c r="M93" s="10">
        <v>1</v>
      </c>
      <c r="N93" s="9">
        <v>5.7999999821186067E-2</v>
      </c>
      <c r="O93" s="10">
        <v>7.4999999999999997E-2</v>
      </c>
      <c r="P93" s="9">
        <v>0.64280000000000004</v>
      </c>
      <c r="Q93" s="9">
        <v>0.3038996279680739</v>
      </c>
      <c r="R93" s="11">
        <v>0.19243986199999999</v>
      </c>
      <c r="S93" s="9">
        <v>1.7436683557441185E-2</v>
      </c>
      <c r="T93" s="10">
        <v>5.1323467735878113E-2</v>
      </c>
      <c r="U93" s="9">
        <v>6.914763723476438E-5</v>
      </c>
      <c r="V93" s="9">
        <v>2.8998202182263998E-4</v>
      </c>
      <c r="W93" s="9">
        <v>9.9999999999988987E-4</v>
      </c>
      <c r="X93" s="9">
        <v>0.96</v>
      </c>
      <c r="Y93" s="10">
        <v>0</v>
      </c>
      <c r="Z93" s="9">
        <v>3.9999999105930328E-2</v>
      </c>
      <c r="AA93" s="10">
        <v>0.65599999999999992</v>
      </c>
      <c r="AB93" s="10">
        <v>0.6</v>
      </c>
      <c r="AC93" s="10">
        <v>0.83</v>
      </c>
      <c r="AD93" s="10">
        <v>0.55100000000000005</v>
      </c>
      <c r="AE93" s="10">
        <v>0.65</v>
      </c>
      <c r="AF93" s="10">
        <v>0.73199999999999998</v>
      </c>
      <c r="AG93" s="10">
        <v>0.78799999999999992</v>
      </c>
      <c r="AH93" s="10">
        <v>0.45514112974950383</v>
      </c>
      <c r="AI93" s="10">
        <v>0.33188061466156454</v>
      </c>
      <c r="AJ93" s="10">
        <v>0.55247492773483808</v>
      </c>
      <c r="AK93" s="9">
        <v>1</v>
      </c>
      <c r="AL93" s="9">
        <v>0.55754550909068323</v>
      </c>
      <c r="AM93" s="10">
        <v>0.57498278159109639</v>
      </c>
      <c r="AN93" s="10">
        <v>0.74199999999999999</v>
      </c>
      <c r="AO93" s="10">
        <v>5596.9912676449103</v>
      </c>
      <c r="AP93" s="10"/>
      <c r="AQ93" s="9">
        <v>5951000</v>
      </c>
      <c r="AR93" s="72"/>
      <c r="AS93" s="72"/>
    </row>
    <row r="94" spans="2:45">
      <c r="B94" s="10">
        <v>67.070834021471228</v>
      </c>
      <c r="C94" s="9">
        <v>0.35263255813953481</v>
      </c>
      <c r="D94" s="9">
        <v>0.34727999870628118</v>
      </c>
      <c r="E94" s="9">
        <v>8.7999999150633834E-2</v>
      </c>
      <c r="F94" s="9">
        <v>0.8</v>
      </c>
      <c r="G94" s="9">
        <v>0.16600000000000001</v>
      </c>
      <c r="H94" s="9">
        <v>6.8799999132752365E-2</v>
      </c>
      <c r="I94" s="10">
        <v>8.5833333333333421E-3</v>
      </c>
      <c r="J94" s="9">
        <v>0.42197799990661444</v>
      </c>
      <c r="K94" s="9">
        <v>0.99487129221733328</v>
      </c>
      <c r="L94" s="10">
        <v>0.72</v>
      </c>
      <c r="M94" s="10">
        <v>3.1799999959766866E-2</v>
      </c>
      <c r="N94" s="9">
        <v>8.6399999856948864E-2</v>
      </c>
      <c r="O94" s="10">
        <v>0.87499999999999989</v>
      </c>
      <c r="P94" s="9">
        <v>0.37663999999999997</v>
      </c>
      <c r="Q94" s="9">
        <v>0.42431078905582453</v>
      </c>
      <c r="R94" s="11">
        <v>0.15384615400000001</v>
      </c>
      <c r="S94" s="9">
        <v>3.3521999578581436E-3</v>
      </c>
      <c r="T94" s="10">
        <v>2.7395674516448421E-2</v>
      </c>
      <c r="U94" s="9">
        <v>0</v>
      </c>
      <c r="V94" s="9">
        <v>0</v>
      </c>
      <c r="W94" s="9">
        <v>0</v>
      </c>
      <c r="X94" s="9">
        <v>0</v>
      </c>
      <c r="Y94" s="10">
        <v>1.66685187243027E-3</v>
      </c>
      <c r="Z94" s="9">
        <v>0.13715199919641019</v>
      </c>
      <c r="AA94" s="10">
        <v>0.73499999999999999</v>
      </c>
      <c r="AB94" s="10">
        <v>0.5</v>
      </c>
      <c r="AC94" s="10">
        <v>0.879</v>
      </c>
      <c r="AD94" s="10">
        <v>0.82099999999999995</v>
      </c>
      <c r="AE94" s="10">
        <v>0.3</v>
      </c>
      <c r="AF94" s="10">
        <v>0.65599999999999992</v>
      </c>
      <c r="AG94" s="10">
        <v>0.8590000000000001</v>
      </c>
      <c r="AH94" s="10">
        <v>0.62718768726342589</v>
      </c>
      <c r="AI94" s="10">
        <v>0.2948069617063595</v>
      </c>
      <c r="AJ94" s="10">
        <v>0.31910122939420571</v>
      </c>
      <c r="AK94" s="9">
        <v>1</v>
      </c>
      <c r="AL94" s="9">
        <v>0.58153052584558085</v>
      </c>
      <c r="AM94" s="10">
        <v>0.38917018447584634</v>
      </c>
      <c r="AN94" s="10">
        <v>0.83099999999999996</v>
      </c>
      <c r="AO94" s="10">
        <v>11509.9321713134</v>
      </c>
      <c r="AP94" s="10"/>
      <c r="AQ94" s="9">
        <v>15888000</v>
      </c>
      <c r="AR94" s="72"/>
      <c r="AS94" s="72"/>
    </row>
    <row r="95" spans="2:45">
      <c r="B95" s="10">
        <v>48.018282127711288</v>
      </c>
      <c r="C95" s="9">
        <v>0.92359132469402438</v>
      </c>
      <c r="D95" s="9">
        <v>8.9090000000000003E-2</v>
      </c>
      <c r="E95" s="9">
        <v>0.43359999947249894</v>
      </c>
      <c r="F95" s="9">
        <v>0.22499999999999998</v>
      </c>
      <c r="G95" s="9">
        <v>0.24133333333333334</v>
      </c>
      <c r="H95" s="9">
        <v>0.7023999997228384</v>
      </c>
      <c r="I95" s="10">
        <v>0.24158333333333334</v>
      </c>
      <c r="J95" s="9">
        <v>0.78880999982543287</v>
      </c>
      <c r="K95" s="9">
        <v>0.94400358563091769</v>
      </c>
      <c r="L95" s="10">
        <v>0.46</v>
      </c>
      <c r="M95" s="10">
        <v>0.26499999966472387</v>
      </c>
      <c r="N95" s="9">
        <v>0.45359999924898153</v>
      </c>
      <c r="O95" s="10">
        <v>0.40749999999999997</v>
      </c>
      <c r="P95" s="9">
        <v>0.94159999999999999</v>
      </c>
      <c r="Q95" s="9">
        <v>0.65864116976186726</v>
      </c>
      <c r="R95" s="11">
        <v>0.87825474999999997</v>
      </c>
      <c r="S95" s="9">
        <v>0.3642714248913852</v>
      </c>
      <c r="T95" s="10">
        <v>0.68755778720891869</v>
      </c>
      <c r="U95" s="9">
        <v>4.1383757508185841E-3</v>
      </c>
      <c r="V95" s="9">
        <v>9.1353185574827907E-3</v>
      </c>
      <c r="W95" s="9">
        <v>0.85</v>
      </c>
      <c r="X95" s="9">
        <v>0.5</v>
      </c>
      <c r="Y95" s="10">
        <v>2.8991109393119444E-2</v>
      </c>
      <c r="Z95" s="9">
        <v>0.87574400058927204</v>
      </c>
      <c r="AA95" s="10">
        <v>0.63400000000000001</v>
      </c>
      <c r="AB95" s="10">
        <v>0.5</v>
      </c>
      <c r="AC95" s="10">
        <v>0.78099999999999992</v>
      </c>
      <c r="AD95" s="10">
        <v>0.83099999999999996</v>
      </c>
      <c r="AE95" s="10">
        <v>0.45</v>
      </c>
      <c r="AF95" s="10">
        <v>0.72699999999999998</v>
      </c>
      <c r="AG95" s="10">
        <v>0.67900000000000005</v>
      </c>
      <c r="AH95" s="10">
        <v>0.24313750078835064</v>
      </c>
      <c r="AI95" s="10">
        <v>0.43589330841896839</v>
      </c>
      <c r="AJ95" s="10">
        <v>0.28053505762978209</v>
      </c>
      <c r="AK95" s="9">
        <v>0.53517431227562784</v>
      </c>
      <c r="AL95" s="9">
        <v>5.7307705727224371E-2</v>
      </c>
      <c r="AM95" s="10">
        <v>0.28726540465965056</v>
      </c>
      <c r="AN95" s="10">
        <v>0.63700000000000001</v>
      </c>
      <c r="AO95" s="10">
        <v>1572.5747560382999</v>
      </c>
      <c r="AP95" s="10"/>
      <c r="AQ95" s="9">
        <v>39802015</v>
      </c>
      <c r="AR95" s="72"/>
      <c r="AS95" s="72"/>
    </row>
    <row r="96" spans="2:45">
      <c r="B96" s="10" t="e">
        <v>#N/A</v>
      </c>
      <c r="C96" s="9">
        <v>0.42247009028601545</v>
      </c>
      <c r="D96" s="9">
        <v>0.5</v>
      </c>
      <c r="E96" s="9">
        <v>0.45099999863654372</v>
      </c>
      <c r="F96" s="9">
        <v>0.125</v>
      </c>
      <c r="G96" s="9">
        <v>0.13733333333333334</v>
      </c>
      <c r="H96" s="9">
        <v>0.72099999930709602</v>
      </c>
      <c r="I96" s="10">
        <v>0.44466666666666665</v>
      </c>
      <c r="J96" s="9">
        <v>0.5664079998746514</v>
      </c>
      <c r="K96" s="9">
        <v>1</v>
      </c>
      <c r="L96" s="10">
        <v>0.2</v>
      </c>
      <c r="M96" s="10">
        <v>0.8691999989002942</v>
      </c>
      <c r="N96" s="9">
        <v>0.3</v>
      </c>
      <c r="O96" s="10">
        <v>0.76749999999999996</v>
      </c>
      <c r="P96" s="9">
        <v>0.85543999999999998</v>
      </c>
      <c r="Q96" s="9">
        <v>0.60292194849489078</v>
      </c>
      <c r="R96" s="11">
        <v>0.53185035400000003</v>
      </c>
      <c r="S96" s="9">
        <v>0.27287719292561108</v>
      </c>
      <c r="T96" s="10">
        <v>0.5</v>
      </c>
      <c r="U96" s="9">
        <v>4.1383757508185841E-3</v>
      </c>
      <c r="V96" s="9" t="e">
        <v>#N/A</v>
      </c>
      <c r="W96" s="9">
        <v>0.4</v>
      </c>
      <c r="X96" s="9">
        <v>0</v>
      </c>
      <c r="Y96" s="10">
        <v>0</v>
      </c>
      <c r="Z96" s="9">
        <v>0.5</v>
      </c>
      <c r="AA96" s="10">
        <v>0.65599999999999992</v>
      </c>
      <c r="AB96" s="10">
        <v>0.3</v>
      </c>
      <c r="AC96" s="10">
        <v>0.42200000000000004</v>
      </c>
      <c r="AD96" s="10" t="e">
        <v>#N/A</v>
      </c>
      <c r="AE96" s="10">
        <v>0.25</v>
      </c>
      <c r="AF96" s="10">
        <v>0.71900000000000008</v>
      </c>
      <c r="AG96" s="10">
        <v>0.55399999999999994</v>
      </c>
      <c r="AH96" s="10">
        <v>0.78707871663121698</v>
      </c>
      <c r="AI96" s="10">
        <v>0.6451161245314212</v>
      </c>
      <c r="AJ96" s="10">
        <v>0.47836074431587894</v>
      </c>
      <c r="AK96" s="9">
        <v>1.121933806158756E-2</v>
      </c>
      <c r="AL96" s="9" t="e">
        <v>#N/A</v>
      </c>
      <c r="AM96" s="10">
        <v>0.53488764041772219</v>
      </c>
      <c r="AN96" s="10">
        <v>0.86099999999999999</v>
      </c>
      <c r="AO96" s="10">
        <v>2432.2090225028401</v>
      </c>
      <c r="AP96" s="10"/>
      <c r="AQ96" s="9">
        <v>98045</v>
      </c>
      <c r="AR96" s="72"/>
      <c r="AS96" s="72"/>
    </row>
    <row r="97" spans="2:45">
      <c r="B97" s="10" t="e">
        <v>#N/A</v>
      </c>
      <c r="C97" s="9">
        <v>0.78105296442687766</v>
      </c>
      <c r="D97" s="9">
        <v>8.9510000000000006E-2</v>
      </c>
      <c r="E97" s="9">
        <v>3.9999999105930328E-2</v>
      </c>
      <c r="F97" s="9">
        <v>0.625</v>
      </c>
      <c r="G97" s="9">
        <v>0.2</v>
      </c>
      <c r="H97" s="9">
        <v>0.52799999736249448</v>
      </c>
      <c r="I97" s="10">
        <v>0.26791666666666664</v>
      </c>
      <c r="J97" s="9">
        <v>0.37329599991738793</v>
      </c>
      <c r="K97" s="9">
        <v>1</v>
      </c>
      <c r="L97" s="10">
        <v>0.64</v>
      </c>
      <c r="M97" s="10">
        <v>0.24379999969154598</v>
      </c>
      <c r="N97" s="9">
        <v>0.90719999782741068</v>
      </c>
      <c r="O97" s="10">
        <v>0.76749999999999996</v>
      </c>
      <c r="P97" s="9">
        <v>0.57200000000000006</v>
      </c>
      <c r="Q97" s="9">
        <v>0.41059824270159051</v>
      </c>
      <c r="R97" s="11">
        <v>0.61538461600000005</v>
      </c>
      <c r="S97" s="9">
        <v>0.27287719292561108</v>
      </c>
      <c r="T97" s="10">
        <v>0.11169616448397678</v>
      </c>
      <c r="U97" s="9">
        <v>3.8317234314162271E-2</v>
      </c>
      <c r="V97" s="9">
        <v>0.102154823842261</v>
      </c>
      <c r="W97" s="9">
        <v>0.4</v>
      </c>
      <c r="X97" s="9">
        <v>0.6</v>
      </c>
      <c r="Y97" s="10">
        <v>9.9659496719541565E-2</v>
      </c>
      <c r="Z97" s="9">
        <v>0.9739344131909381</v>
      </c>
      <c r="AA97" s="10">
        <v>0.36000000089406969</v>
      </c>
      <c r="AB97" s="10">
        <v>9.2000000178813934E-2</v>
      </c>
      <c r="AC97" s="10" t="e">
        <v>#N/A</v>
      </c>
      <c r="AD97" s="10" t="e">
        <v>#N/A</v>
      </c>
      <c r="AE97" s="10">
        <v>9.9000000022351736E-2</v>
      </c>
      <c r="AF97" s="10" t="e">
        <v>#N/A</v>
      </c>
      <c r="AG97" s="10" t="e">
        <v>#N/A</v>
      </c>
      <c r="AH97" s="10">
        <v>0.45156871352949646</v>
      </c>
      <c r="AI97" s="10">
        <v>5.6468443513168334E-2</v>
      </c>
      <c r="AJ97" s="10">
        <v>0.22506950614659163</v>
      </c>
      <c r="AK97" s="9">
        <v>3.2191266346441112E-3</v>
      </c>
      <c r="AL97" s="9" t="e">
        <v>#N/A</v>
      </c>
      <c r="AM97" s="10">
        <v>0.25233284317415944</v>
      </c>
      <c r="AN97" s="10" t="e">
        <v>#N/A</v>
      </c>
      <c r="AO97" s="10" t="e">
        <v>#N/A</v>
      </c>
      <c r="AP97" s="10"/>
      <c r="AQ97" s="9">
        <v>23906070</v>
      </c>
      <c r="AR97" s="72"/>
      <c r="AS97" s="72"/>
    </row>
    <row r="98" spans="2:45">
      <c r="B98" s="10">
        <v>71.859271296046828</v>
      </c>
      <c r="C98" s="9">
        <v>0.44048862325804905</v>
      </c>
      <c r="D98" s="9">
        <v>0.3654</v>
      </c>
      <c r="E98" s="9">
        <v>5.9199999123811686E-2</v>
      </c>
      <c r="F98" s="9">
        <v>0.44999999999999996</v>
      </c>
      <c r="G98" s="9">
        <v>0</v>
      </c>
      <c r="H98" s="9">
        <v>3.9999999105930328E-2</v>
      </c>
      <c r="I98" s="10">
        <v>0.29558333333333331</v>
      </c>
      <c r="J98" s="9">
        <v>0.18503199995905162</v>
      </c>
      <c r="K98" s="9">
        <v>0</v>
      </c>
      <c r="L98" s="10">
        <v>0.64</v>
      </c>
      <c r="M98" s="10">
        <v>0.81619999896734952</v>
      </c>
      <c r="N98" s="9">
        <v>0</v>
      </c>
      <c r="O98" s="10">
        <v>0.76749999999999996</v>
      </c>
      <c r="P98" s="9">
        <v>0.63104000000000005</v>
      </c>
      <c r="Q98" s="9">
        <v>0.16721248637735986</v>
      </c>
      <c r="R98" s="11">
        <v>0.13302752200000001</v>
      </c>
      <c r="S98" s="9">
        <v>0</v>
      </c>
      <c r="T98" s="10">
        <v>5.5628572952177097E-3</v>
      </c>
      <c r="U98" s="9">
        <v>5.0105846966243005E-2</v>
      </c>
      <c r="V98" s="9">
        <v>6.1584707616121198E-2</v>
      </c>
      <c r="W98" s="9">
        <v>0.74</v>
      </c>
      <c r="X98" s="9">
        <v>0.81</v>
      </c>
      <c r="Y98" s="10">
        <v>0.17024349979364423</v>
      </c>
      <c r="Z98" s="9">
        <v>0.24639999929815526</v>
      </c>
      <c r="AA98" s="10">
        <v>0.91900000000000004</v>
      </c>
      <c r="AB98" s="10">
        <v>0.7</v>
      </c>
      <c r="AC98" s="10">
        <v>0.71099999999999997</v>
      </c>
      <c r="AD98" s="10">
        <v>0.74900000000000011</v>
      </c>
      <c r="AE98" s="10">
        <v>0.7</v>
      </c>
      <c r="AF98" s="10">
        <v>0.77400000000000002</v>
      </c>
      <c r="AG98" s="10">
        <v>0.70799999999999996</v>
      </c>
      <c r="AH98" s="10">
        <v>0.54213973221287803</v>
      </c>
      <c r="AI98" s="10">
        <v>0.63689524712285162</v>
      </c>
      <c r="AJ98" s="10">
        <v>0.60333682118038379</v>
      </c>
      <c r="AK98" s="9">
        <v>1</v>
      </c>
      <c r="AL98" s="9">
        <v>1</v>
      </c>
      <c r="AM98" s="10">
        <v>0.69787773670194364</v>
      </c>
      <c r="AN98" s="10">
        <v>0.47100000000000003</v>
      </c>
      <c r="AO98" s="10">
        <v>27099.777575974698</v>
      </c>
      <c r="AP98" s="10"/>
      <c r="AQ98" s="9">
        <v>48747000</v>
      </c>
      <c r="AR98" s="72"/>
      <c r="AS98" s="72"/>
    </row>
    <row r="99" spans="2:45">
      <c r="B99" s="10">
        <v>66.911084417464522</v>
      </c>
      <c r="C99" s="9">
        <v>0.25986313364055308</v>
      </c>
      <c r="D99" s="9">
        <v>1</v>
      </c>
      <c r="E99" s="9">
        <v>4.9599999114871007E-2</v>
      </c>
      <c r="F99" s="9">
        <v>0.6</v>
      </c>
      <c r="G99" s="9">
        <v>0</v>
      </c>
      <c r="H99" s="9">
        <v>3.9999999105930328E-2</v>
      </c>
      <c r="I99" s="10">
        <v>0.54108333333333336</v>
      </c>
      <c r="J99" s="9">
        <v>1.6361999996379016E-2</v>
      </c>
      <c r="K99" s="9">
        <v>1</v>
      </c>
      <c r="L99" s="10">
        <v>0.1</v>
      </c>
      <c r="M99" s="10">
        <v>1</v>
      </c>
      <c r="N99" s="9">
        <v>0.28999999999999998</v>
      </c>
      <c r="O99" s="10">
        <v>7.4999999999999997E-2</v>
      </c>
      <c r="P99" s="9">
        <v>0.67456000000000005</v>
      </c>
      <c r="Q99" s="9">
        <v>0.20298302299603932</v>
      </c>
      <c r="R99" s="11">
        <v>0.22083333399999999</v>
      </c>
      <c r="S99" s="9">
        <v>0</v>
      </c>
      <c r="T99" s="10">
        <v>5.7666970350424718E-3</v>
      </c>
      <c r="U99" s="9">
        <v>8.079863216672134E-2</v>
      </c>
      <c r="V99" s="9">
        <v>0.24163408012917101</v>
      </c>
      <c r="W99" s="9">
        <v>0</v>
      </c>
      <c r="X99" s="9">
        <v>0</v>
      </c>
      <c r="Y99" s="10">
        <v>8.4175084175084167E-2</v>
      </c>
      <c r="Z99" s="9">
        <v>0.25199999772012238</v>
      </c>
      <c r="AA99" s="10">
        <v>0.65799999999999992</v>
      </c>
      <c r="AB99" s="10">
        <v>0.5</v>
      </c>
      <c r="AC99" s="10">
        <v>0.99900000000000011</v>
      </c>
      <c r="AD99" s="10">
        <v>0.7659999999999999</v>
      </c>
      <c r="AE99" s="10">
        <v>0.55000000000000004</v>
      </c>
      <c r="AF99" s="10">
        <v>0.66400000000000003</v>
      </c>
      <c r="AG99" s="10">
        <v>0.82499999999999996</v>
      </c>
      <c r="AH99" s="10">
        <v>0.5826689174844214</v>
      </c>
      <c r="AI99" s="10">
        <v>0.39249897457111194</v>
      </c>
      <c r="AJ99" s="10">
        <v>0.58391963014333759</v>
      </c>
      <c r="AK99" s="9">
        <v>1</v>
      </c>
      <c r="AL99" s="9">
        <v>0.23765141786721031</v>
      </c>
      <c r="AM99" s="10">
        <v>0.61692961909775001</v>
      </c>
      <c r="AN99" s="10">
        <v>0.88</v>
      </c>
      <c r="AO99" s="10">
        <v>48631.319212014401</v>
      </c>
      <c r="AP99" s="10"/>
      <c r="AQ99" s="9">
        <v>2794705.87422586</v>
      </c>
      <c r="AR99" s="72"/>
      <c r="AS99" s="72"/>
    </row>
    <row r="100" spans="2:45">
      <c r="B100" s="10">
        <v>64.206367939498392</v>
      </c>
      <c r="C100" s="9">
        <v>5.8536198347107445E-2</v>
      </c>
      <c r="D100" s="9">
        <v>0.52403999804779888</v>
      </c>
      <c r="E100" s="9">
        <v>0.13599999919533734</v>
      </c>
      <c r="F100" s="9">
        <v>0.8</v>
      </c>
      <c r="G100" s="9">
        <v>0.16266666666666665</v>
      </c>
      <c r="H100" s="9">
        <v>0.10719999916851519</v>
      </c>
      <c r="I100" s="10">
        <v>0.2485</v>
      </c>
      <c r="J100" s="9">
        <v>0.64195599985793239</v>
      </c>
      <c r="K100" s="9">
        <v>0.87534244112301207</v>
      </c>
      <c r="L100" s="10">
        <v>0.6</v>
      </c>
      <c r="M100" s="10">
        <v>0.30739999961107967</v>
      </c>
      <c r="N100" s="9">
        <v>3.2399999946355819E-2</v>
      </c>
      <c r="O100" s="10">
        <v>7.4999999999999997E-2</v>
      </c>
      <c r="P100" s="9">
        <v>0.58952000000000004</v>
      </c>
      <c r="Q100" s="9">
        <v>0.4065006817221658</v>
      </c>
      <c r="R100" s="11">
        <v>0.20162016199999999</v>
      </c>
      <c r="S100" s="9">
        <v>0.12236787206291945</v>
      </c>
      <c r="T100" s="10">
        <v>5.7469047690594875E-2</v>
      </c>
      <c r="U100" s="9">
        <v>0</v>
      </c>
      <c r="V100" s="9">
        <v>0</v>
      </c>
      <c r="W100" s="9">
        <v>0</v>
      </c>
      <c r="X100" s="9">
        <v>0.96</v>
      </c>
      <c r="Y100" s="10">
        <v>7.8206465067778945E-3</v>
      </c>
      <c r="Z100" s="9">
        <v>0.25298000888076144</v>
      </c>
      <c r="AA100" s="10">
        <v>0.7659999999999999</v>
      </c>
      <c r="AB100" s="10">
        <v>0.5</v>
      </c>
      <c r="AC100" s="10">
        <v>0.92900000000000005</v>
      </c>
      <c r="AD100" s="10">
        <v>0.80200000000000005</v>
      </c>
      <c r="AE100" s="10">
        <v>0.5</v>
      </c>
      <c r="AF100" s="10">
        <v>0.622</v>
      </c>
      <c r="AG100" s="10">
        <v>0.75900000000000001</v>
      </c>
      <c r="AH100" s="10">
        <v>0.39279498300567989</v>
      </c>
      <c r="AI100" s="10">
        <v>0.31075250883847244</v>
      </c>
      <c r="AJ100" s="10">
        <v>0.25773572550458934</v>
      </c>
      <c r="AK100" s="9">
        <v>0.92755236832413679</v>
      </c>
      <c r="AL100" s="9">
        <v>0.71876616444799379</v>
      </c>
      <c r="AM100" s="10">
        <v>0.24515418466462569</v>
      </c>
      <c r="AN100" s="10">
        <v>0.82599999999999996</v>
      </c>
      <c r="AO100" s="10">
        <v>2283.3054419981299</v>
      </c>
      <c r="AP100" s="10"/>
      <c r="AQ100" s="9">
        <v>5321354.8578742296</v>
      </c>
      <c r="AR100" s="72"/>
      <c r="AS100" s="72"/>
    </row>
    <row r="101" spans="2:45">
      <c r="B101" s="10">
        <v>50.052224001112933</v>
      </c>
      <c r="C101" s="9">
        <v>0.23213225806451618</v>
      </c>
      <c r="D101" s="9">
        <v>8.9959999999999988E-3</v>
      </c>
      <c r="E101" s="9">
        <v>0.4527999994903803</v>
      </c>
      <c r="F101" s="9">
        <v>0.27500000000000002</v>
      </c>
      <c r="G101" s="9">
        <v>0.16133333333333333</v>
      </c>
      <c r="H101" s="9">
        <v>0.49119999952614313</v>
      </c>
      <c r="I101" s="10">
        <v>0.49116666666666664</v>
      </c>
      <c r="J101" s="9">
        <v>0.68639599984809752</v>
      </c>
      <c r="K101" s="9">
        <v>1</v>
      </c>
      <c r="L101" s="10">
        <v>0.26</v>
      </c>
      <c r="M101" s="10">
        <v>3.1799999959766866E-2</v>
      </c>
      <c r="N101" s="9">
        <v>0.97199999839067464</v>
      </c>
      <c r="O101" s="10">
        <v>0.76749999999999996</v>
      </c>
      <c r="P101" s="9">
        <v>0.93944000000000005</v>
      </c>
      <c r="Q101" s="9">
        <v>0.45251933542356082</v>
      </c>
      <c r="R101" s="11">
        <v>0.59968102000000001</v>
      </c>
      <c r="S101" s="9">
        <v>0</v>
      </c>
      <c r="T101" s="10">
        <v>0.52798588524609991</v>
      </c>
      <c r="U101" s="9">
        <v>0</v>
      </c>
      <c r="V101" s="9">
        <v>0</v>
      </c>
      <c r="W101" s="9">
        <v>0.44999999999999996</v>
      </c>
      <c r="X101" s="9">
        <v>1</v>
      </c>
      <c r="Y101" s="10">
        <v>4.5493934142114389E-2</v>
      </c>
      <c r="Z101" s="9">
        <v>0.87001599987894296</v>
      </c>
      <c r="AA101" s="10">
        <v>0.59399999999999997</v>
      </c>
      <c r="AB101" s="10">
        <v>0.2</v>
      </c>
      <c r="AC101" s="10">
        <v>0.80099999999999993</v>
      </c>
      <c r="AD101" s="10">
        <v>0.90300000000000002</v>
      </c>
      <c r="AE101" s="10">
        <v>0.25</v>
      </c>
      <c r="AF101" s="10">
        <v>0.73499999999999999</v>
      </c>
      <c r="AG101" s="10">
        <v>0.68400000000000005</v>
      </c>
      <c r="AH101" s="10">
        <v>0.4991933340631759</v>
      </c>
      <c r="AI101" s="10">
        <v>0.16132517851708003</v>
      </c>
      <c r="AJ101" s="10">
        <v>0.27359359950586593</v>
      </c>
      <c r="AK101" s="9">
        <v>0.56295327434313902</v>
      </c>
      <c r="AL101" s="9">
        <v>0.18329280017070473</v>
      </c>
      <c r="AM101" s="10">
        <v>0.31398807301632403</v>
      </c>
      <c r="AN101" s="10">
        <v>0.58899999999999997</v>
      </c>
      <c r="AO101" s="10">
        <v>2255.4408179493598</v>
      </c>
      <c r="AP101" s="10"/>
      <c r="AQ101" s="9">
        <v>6320429</v>
      </c>
      <c r="AR101" s="72"/>
      <c r="AS101" s="72"/>
    </row>
    <row r="102" spans="2:45">
      <c r="B102" s="10">
        <v>73.319280163470381</v>
      </c>
      <c r="C102" s="9">
        <v>0.4265325315005728</v>
      </c>
      <c r="D102" s="9">
        <v>1.3979999947920443E-2</v>
      </c>
      <c r="E102" s="9">
        <v>4.9599999114871007E-2</v>
      </c>
      <c r="F102" s="9">
        <v>0.75</v>
      </c>
      <c r="G102" s="9">
        <v>0</v>
      </c>
      <c r="H102" s="9">
        <v>0.25119999930262571</v>
      </c>
      <c r="I102" s="10">
        <v>0.27966666666666667</v>
      </c>
      <c r="J102" s="9">
        <v>0.32158399992883202</v>
      </c>
      <c r="K102" s="9">
        <v>0.79290455840450003</v>
      </c>
      <c r="L102" s="10">
        <v>0.08</v>
      </c>
      <c r="M102" s="10">
        <v>0.15899999979883431</v>
      </c>
      <c r="N102" s="9">
        <v>0</v>
      </c>
      <c r="O102" s="10">
        <v>0.87499999999999989</v>
      </c>
      <c r="P102" s="9">
        <v>0.56736000000000009</v>
      </c>
      <c r="Q102" s="9">
        <v>0.31302477919608407</v>
      </c>
      <c r="R102" s="11">
        <v>7.6628351999999997E-2</v>
      </c>
      <c r="S102" s="9">
        <v>0</v>
      </c>
      <c r="T102" s="10">
        <v>7.2923811937308678E-3</v>
      </c>
      <c r="U102" s="9">
        <v>4.3853889263716993E-2</v>
      </c>
      <c r="V102" s="9">
        <v>0.33647723622301101</v>
      </c>
      <c r="W102" s="9">
        <v>0</v>
      </c>
      <c r="X102" s="9">
        <v>0.84</v>
      </c>
      <c r="Y102" s="10">
        <v>0</v>
      </c>
      <c r="Z102" s="9">
        <v>3.9999999105930328E-2</v>
      </c>
      <c r="AA102" s="10">
        <v>0.72900000000000009</v>
      </c>
      <c r="AB102" s="10">
        <v>0.5</v>
      </c>
      <c r="AC102" s="10">
        <v>0.82700000000000007</v>
      </c>
      <c r="AD102" s="10">
        <v>0.57399999999999995</v>
      </c>
      <c r="AE102" s="10">
        <v>0.8</v>
      </c>
      <c r="AF102" s="10">
        <v>0.67</v>
      </c>
      <c r="AG102" s="10">
        <v>0.875</v>
      </c>
      <c r="AH102" s="10">
        <v>0.5872568256200017</v>
      </c>
      <c r="AI102" s="10">
        <v>0.65683798695842466</v>
      </c>
      <c r="AJ102" s="10">
        <v>0.55972747915897503</v>
      </c>
      <c r="AK102" s="9">
        <v>1</v>
      </c>
      <c r="AL102" s="9">
        <v>0.94907108659817718</v>
      </c>
      <c r="AM102" s="10">
        <v>0.66487291376826763</v>
      </c>
      <c r="AN102" s="10">
        <v>0.59099999999999997</v>
      </c>
      <c r="AO102" s="10">
        <v>16437.411064003001</v>
      </c>
      <c r="AP102" s="10"/>
      <c r="AQ102" s="9">
        <v>2255128</v>
      </c>
      <c r="AR102" s="72"/>
      <c r="AS102" s="72"/>
    </row>
    <row r="103" spans="2:45">
      <c r="B103" s="10">
        <v>64.277755219348577</v>
      </c>
      <c r="C103" s="9">
        <v>0.69269723113964699</v>
      </c>
      <c r="D103" s="9">
        <v>0.30854999937303362</v>
      </c>
      <c r="E103" s="9">
        <v>3.9999999105930328E-2</v>
      </c>
      <c r="F103" s="9">
        <v>0.44999999999999996</v>
      </c>
      <c r="G103" s="9">
        <v>2.6666666666666668E-2</v>
      </c>
      <c r="H103" s="9">
        <v>0.1179999978095293</v>
      </c>
      <c r="I103" s="10">
        <v>0.54108333333333336</v>
      </c>
      <c r="J103" s="9">
        <v>0.13049199997112154</v>
      </c>
      <c r="K103" s="9">
        <v>0.70697700547651265</v>
      </c>
      <c r="L103" s="10">
        <v>0.16</v>
      </c>
      <c r="M103" s="10">
        <v>0.94339999880641701</v>
      </c>
      <c r="N103" s="9">
        <v>0.03</v>
      </c>
      <c r="O103" s="10">
        <v>7.4999999999999997E-2</v>
      </c>
      <c r="P103" s="9">
        <v>0.62759999999999994</v>
      </c>
      <c r="Q103" s="9">
        <v>0.31669151090681591</v>
      </c>
      <c r="R103" s="11">
        <v>0.133333334</v>
      </c>
      <c r="S103" s="9">
        <v>1.3600463925690158E-2</v>
      </c>
      <c r="T103" s="10">
        <v>1.2943824648872422E-2</v>
      </c>
      <c r="U103" s="9">
        <v>1.6118995598252122E-2</v>
      </c>
      <c r="V103" s="9">
        <v>0.137457171820657</v>
      </c>
      <c r="W103" s="9">
        <v>9.9999999999988987E-4</v>
      </c>
      <c r="X103" s="9">
        <v>0.96</v>
      </c>
      <c r="Y103" s="10">
        <v>0.1466275659824047</v>
      </c>
      <c r="Z103" s="9">
        <v>0.33777998389114161</v>
      </c>
      <c r="AA103" s="10">
        <v>0.56600000000000006</v>
      </c>
      <c r="AB103" s="10">
        <v>0.6</v>
      </c>
      <c r="AC103" s="10">
        <v>0.91599999999999993</v>
      </c>
      <c r="AD103" s="10">
        <v>0.628</v>
      </c>
      <c r="AE103" s="10">
        <v>0.55000000000000004</v>
      </c>
      <c r="AF103" s="10">
        <v>0.71400000000000008</v>
      </c>
      <c r="AG103" s="10">
        <v>0.80500000000000005</v>
      </c>
      <c r="AH103" s="10">
        <v>0.20171420649406943</v>
      </c>
      <c r="AI103" s="10">
        <v>0.43381617407221845</v>
      </c>
      <c r="AJ103" s="10">
        <v>0.34211364632139396</v>
      </c>
      <c r="AK103" s="9">
        <v>0.39743789183632511</v>
      </c>
      <c r="AL103" s="9">
        <v>0.74276390588198338</v>
      </c>
      <c r="AM103" s="10">
        <v>0.37401621190661416</v>
      </c>
      <c r="AN103" s="10">
        <v>0.56999999999999995</v>
      </c>
      <c r="AO103" s="10">
        <v>13069.7341190795</v>
      </c>
      <c r="AP103" s="10"/>
      <c r="AQ103" s="9">
        <v>4223553</v>
      </c>
      <c r="AR103" s="72"/>
      <c r="AS103" s="72"/>
    </row>
    <row r="104" spans="2:45">
      <c r="B104" s="10">
        <v>47.607903432062315</v>
      </c>
      <c r="C104" s="9">
        <v>0.57349992890995261</v>
      </c>
      <c r="D104" s="9">
        <v>1.6549999999999999E-2</v>
      </c>
      <c r="E104" s="9">
        <v>0.18399999924004073</v>
      </c>
      <c r="F104" s="9">
        <v>0.375</v>
      </c>
      <c r="G104" s="9">
        <v>2.9333333333333333E-2</v>
      </c>
      <c r="H104" s="9">
        <v>0.72159999974071987</v>
      </c>
      <c r="I104" s="10">
        <v>0.69216666666666671</v>
      </c>
      <c r="J104" s="9">
        <v>0.74558199983499951</v>
      </c>
      <c r="K104" s="9">
        <v>1</v>
      </c>
      <c r="L104" s="10">
        <v>0.28000000000000003</v>
      </c>
      <c r="M104" s="10">
        <v>0.57239999927580365</v>
      </c>
      <c r="N104" s="9">
        <v>0.40319999903440473</v>
      </c>
      <c r="O104" s="10">
        <v>0.40749999999999997</v>
      </c>
      <c r="P104" s="9">
        <v>0.97119999999999995</v>
      </c>
      <c r="Q104" s="9">
        <v>0.83609740407347855</v>
      </c>
      <c r="R104" s="11">
        <v>1</v>
      </c>
      <c r="S104" s="9">
        <v>0.30706302278104564</v>
      </c>
      <c r="T104" s="10">
        <v>0.42066837477835878</v>
      </c>
      <c r="U104" s="9">
        <v>0</v>
      </c>
      <c r="V104" s="9">
        <v>0</v>
      </c>
      <c r="W104" s="9">
        <v>0.84</v>
      </c>
      <c r="X104" s="9">
        <v>1</v>
      </c>
      <c r="Y104" s="10">
        <v>0</v>
      </c>
      <c r="Z104" s="9">
        <v>0.84994000549573367</v>
      </c>
      <c r="AA104" s="10">
        <v>0.62</v>
      </c>
      <c r="AB104" s="10">
        <v>0.4</v>
      </c>
      <c r="AC104" s="10">
        <v>0.52</v>
      </c>
      <c r="AD104" s="10">
        <v>0.3</v>
      </c>
      <c r="AE104" s="10">
        <v>0.25</v>
      </c>
      <c r="AF104" s="10">
        <v>0.70299999999999996</v>
      </c>
      <c r="AG104" s="10">
        <v>0.63500000000000001</v>
      </c>
      <c r="AH104" s="10">
        <v>0.57039806243706037</v>
      </c>
      <c r="AI104" s="10">
        <v>0.47315855403249413</v>
      </c>
      <c r="AJ104" s="10">
        <v>0.5283688015570861</v>
      </c>
      <c r="AK104" s="9">
        <v>0.35177962956659692</v>
      </c>
      <c r="AL104" s="9">
        <v>4.7731571521343927E-2</v>
      </c>
      <c r="AM104" s="10">
        <v>0.44814753888511277</v>
      </c>
      <c r="AN104" s="10">
        <v>0.66099999999999992</v>
      </c>
      <c r="AO104" s="10">
        <v>1467.56182931893</v>
      </c>
      <c r="AP104" s="10"/>
      <c r="AQ104" s="9">
        <v>2066919</v>
      </c>
      <c r="AR104" s="72"/>
      <c r="AS104" s="72"/>
    </row>
    <row r="105" spans="2:45">
      <c r="B105" s="10">
        <v>43.64187617365112</v>
      </c>
      <c r="C105" s="9">
        <v>0.64721813333333333</v>
      </c>
      <c r="D105" s="9">
        <v>7.6899999999999994E-4</v>
      </c>
      <c r="E105" s="9">
        <v>0.34719999939203261</v>
      </c>
      <c r="F105" s="9">
        <v>0.22499999999999998</v>
      </c>
      <c r="G105" s="9">
        <v>0.59</v>
      </c>
      <c r="H105" s="9">
        <v>0.83679999984800812</v>
      </c>
      <c r="I105" s="10">
        <v>0.62008333333333332</v>
      </c>
      <c r="J105" s="9">
        <v>0.39571799991242584</v>
      </c>
      <c r="K105" s="9">
        <v>1</v>
      </c>
      <c r="L105" s="10">
        <v>0.52</v>
      </c>
      <c r="M105" s="10">
        <v>0.64659999918192623</v>
      </c>
      <c r="N105" s="9">
        <v>0.62539999920874834</v>
      </c>
      <c r="O105" s="10">
        <v>0.20749999999999999</v>
      </c>
      <c r="P105" s="9">
        <v>0.98807999999999996</v>
      </c>
      <c r="Q105" s="9">
        <v>0.58134805749475971</v>
      </c>
      <c r="R105" s="11">
        <v>0.97082557400000002</v>
      </c>
      <c r="S105" s="9">
        <v>0.47469999989494682</v>
      </c>
      <c r="T105" s="10">
        <v>1</v>
      </c>
      <c r="U105" s="9">
        <v>0.1</v>
      </c>
      <c r="V105" s="9">
        <v>0.150830003833124</v>
      </c>
      <c r="W105" s="9">
        <v>0.96699999999999997</v>
      </c>
      <c r="X105" s="9">
        <v>0</v>
      </c>
      <c r="Y105" s="10">
        <v>1.5573089700996679E-2</v>
      </c>
      <c r="Z105" s="9">
        <v>0.9491600013167546</v>
      </c>
      <c r="AA105" s="10">
        <v>0.52800000000000002</v>
      </c>
      <c r="AB105" s="10">
        <v>0.2</v>
      </c>
      <c r="AC105" s="10">
        <v>0.67799999999999994</v>
      </c>
      <c r="AD105" s="10">
        <v>0.82299999999999995</v>
      </c>
      <c r="AE105" s="10">
        <v>0.2</v>
      </c>
      <c r="AF105" s="10">
        <v>0.65400000000000003</v>
      </c>
      <c r="AG105" s="10">
        <v>0.53799999999999992</v>
      </c>
      <c r="AH105" s="10">
        <v>0.30333453848940961</v>
      </c>
      <c r="AI105" s="10">
        <v>0.43646025219082951</v>
      </c>
      <c r="AJ105" s="10">
        <v>0.38976454677119154</v>
      </c>
      <c r="AK105" s="9">
        <v>0.2341858200028652</v>
      </c>
      <c r="AL105" s="9">
        <v>0.19872114396758378</v>
      </c>
      <c r="AM105" s="10">
        <v>0.28371055282547025</v>
      </c>
      <c r="AN105" s="10">
        <v>0.51300000000000001</v>
      </c>
      <c r="AO105" s="10">
        <v>395.98964898204298</v>
      </c>
      <c r="AP105" s="10"/>
      <c r="AQ105" s="9">
        <v>3954979</v>
      </c>
      <c r="AR105" s="72"/>
      <c r="AS105" s="72"/>
    </row>
    <row r="106" spans="2:45">
      <c r="B106" s="10">
        <v>57.869620269290408</v>
      </c>
      <c r="C106" s="9">
        <v>0.53898026315789471</v>
      </c>
      <c r="D106" s="9">
        <v>1</v>
      </c>
      <c r="E106" s="9">
        <v>0.56799999758601194</v>
      </c>
      <c r="F106" s="9">
        <v>0.5</v>
      </c>
      <c r="G106" s="9">
        <v>0.2</v>
      </c>
      <c r="H106" s="9">
        <v>6.8799999132752365E-2</v>
      </c>
      <c r="I106" s="10">
        <v>0.66583333333333339</v>
      </c>
      <c r="J106" s="9">
        <v>0.22502799995020034</v>
      </c>
      <c r="K106" s="9">
        <v>0.9545523809523333</v>
      </c>
      <c r="L106" s="10">
        <v>0.32</v>
      </c>
      <c r="M106" s="10">
        <v>0.89039999887347221</v>
      </c>
      <c r="N106" s="9">
        <v>0.06</v>
      </c>
      <c r="O106" s="10">
        <v>7.4999999999999997E-2</v>
      </c>
      <c r="P106" s="9">
        <v>0.57600000000000007</v>
      </c>
      <c r="Q106" s="9">
        <v>0.27288319867089394</v>
      </c>
      <c r="R106" s="11">
        <v>0.17602040799999999</v>
      </c>
      <c r="S106" s="9">
        <v>1.0540326940367379E-2</v>
      </c>
      <c r="T106" s="10">
        <v>4.8432602618363345E-2</v>
      </c>
      <c r="U106" s="9">
        <v>7.179170747141932E-3</v>
      </c>
      <c r="V106" s="9">
        <v>0.15559427165075801</v>
      </c>
      <c r="W106" s="9">
        <v>2.0000000000000018E-3</v>
      </c>
      <c r="X106" s="9">
        <v>0</v>
      </c>
      <c r="Y106" s="10">
        <v>8.5249553860668127E-4</v>
      </c>
      <c r="Z106" s="9">
        <v>0.53095999146666473</v>
      </c>
      <c r="AA106" s="10">
        <v>0.2</v>
      </c>
      <c r="AB106" s="10">
        <v>0.2</v>
      </c>
      <c r="AC106" s="10">
        <v>0.81700000000000006</v>
      </c>
      <c r="AD106" s="10">
        <v>0.628</v>
      </c>
      <c r="AE106" s="10">
        <v>0.1</v>
      </c>
      <c r="AF106" s="10">
        <v>0.66400000000000003</v>
      </c>
      <c r="AG106" s="10">
        <v>0.85</v>
      </c>
      <c r="AH106" s="10">
        <v>0.62281522980751114</v>
      </c>
      <c r="AI106" s="10">
        <v>0.12591005686827056</v>
      </c>
      <c r="AJ106" s="10">
        <v>0.283098430374846</v>
      </c>
      <c r="AK106" s="9">
        <v>0.8573931940393007</v>
      </c>
      <c r="AL106" s="9">
        <v>0.68484195963476124</v>
      </c>
      <c r="AM106" s="10">
        <v>0.35103325860633189</v>
      </c>
      <c r="AN106" s="10">
        <v>0.2</v>
      </c>
      <c r="AO106" s="10">
        <v>16502.026672867501</v>
      </c>
      <c r="AP106" s="10"/>
      <c r="AQ106" s="9">
        <v>6419925</v>
      </c>
      <c r="AR106" s="72"/>
      <c r="AS106" s="72"/>
    </row>
    <row r="107" spans="2:45">
      <c r="B107" s="10" t="e">
        <v>#N/A</v>
      </c>
      <c r="C107" s="9">
        <v>0.41684782082324451</v>
      </c>
      <c r="D107" s="9">
        <v>1</v>
      </c>
      <c r="E107" s="9">
        <v>0</v>
      </c>
      <c r="F107" s="9">
        <v>0.55000000000000004</v>
      </c>
      <c r="G107" s="9">
        <v>0</v>
      </c>
      <c r="H107" s="9">
        <v>0</v>
      </c>
      <c r="I107" s="10">
        <v>0.23600000000000002</v>
      </c>
      <c r="J107" s="9">
        <v>0.86597399980835599</v>
      </c>
      <c r="K107" s="9">
        <v>1</v>
      </c>
      <c r="L107" s="10">
        <v>0.14000000000000001</v>
      </c>
      <c r="M107" s="10">
        <v>0.89039999887347221</v>
      </c>
      <c r="N107" s="9">
        <v>0</v>
      </c>
      <c r="O107" s="10">
        <v>6.7499999999999991E-2</v>
      </c>
      <c r="P107" s="9">
        <v>0.57600000000000007</v>
      </c>
      <c r="Q107" s="9">
        <v>0.11342438876628902</v>
      </c>
      <c r="R107" s="11">
        <v>0.17602040799999999</v>
      </c>
      <c r="S107" s="9">
        <v>1.0540326940367379E-2</v>
      </c>
      <c r="T107" s="10">
        <v>4.8432602618363345E-2</v>
      </c>
      <c r="U107" s="9">
        <v>0</v>
      </c>
      <c r="V107" s="9">
        <v>0</v>
      </c>
      <c r="W107" s="9">
        <v>0</v>
      </c>
      <c r="X107" s="9">
        <v>0</v>
      </c>
      <c r="Y107" s="10">
        <v>0</v>
      </c>
      <c r="Z107" s="9">
        <v>0</v>
      </c>
      <c r="AA107" s="10" t="e">
        <v>#N/A</v>
      </c>
      <c r="AB107" s="10" t="e">
        <v>#N/A</v>
      </c>
      <c r="AC107" s="10" t="e">
        <v>#N/A</v>
      </c>
      <c r="AD107" s="10" t="e">
        <v>#N/A</v>
      </c>
      <c r="AE107" s="10" t="e">
        <v>#N/A</v>
      </c>
      <c r="AF107" s="10" t="e">
        <v>#N/A</v>
      </c>
      <c r="AG107" s="10" t="e">
        <v>#N/A</v>
      </c>
      <c r="AH107" s="10">
        <v>0.81608627997516336</v>
      </c>
      <c r="AI107" s="10">
        <v>0.78876039866281078</v>
      </c>
      <c r="AJ107" s="10">
        <v>0.82508391098648237</v>
      </c>
      <c r="AK107" s="9">
        <v>1</v>
      </c>
      <c r="AL107" s="9">
        <v>0.50489773761307977</v>
      </c>
      <c r="AM107" s="10">
        <v>0.81895978370351052</v>
      </c>
      <c r="AN107" s="10" t="e">
        <v>#N/A</v>
      </c>
      <c r="AO107" s="10" t="e">
        <v>#N/A</v>
      </c>
      <c r="AP107" s="10"/>
      <c r="AQ107" s="9">
        <v>35911</v>
      </c>
      <c r="AR107" s="72"/>
      <c r="AS107" s="72"/>
    </row>
    <row r="108" spans="2:45">
      <c r="B108" s="10">
        <v>74.227241976852937</v>
      </c>
      <c r="C108" s="9">
        <v>0.3801749143835616</v>
      </c>
      <c r="D108" s="9">
        <v>0.10504999978654088</v>
      </c>
      <c r="E108" s="9">
        <v>0</v>
      </c>
      <c r="F108" s="9">
        <v>0.7</v>
      </c>
      <c r="G108" s="9">
        <v>0</v>
      </c>
      <c r="H108" s="9">
        <v>0</v>
      </c>
      <c r="I108" s="10">
        <v>0.27966666666666667</v>
      </c>
      <c r="J108" s="9">
        <v>0.33249199992641804</v>
      </c>
      <c r="K108" s="9">
        <v>0.8681126331811666</v>
      </c>
      <c r="L108" s="10">
        <v>0.4</v>
      </c>
      <c r="M108" s="10">
        <v>0.13779999982565641</v>
      </c>
      <c r="N108" s="9">
        <v>0</v>
      </c>
      <c r="O108" s="10">
        <v>0.87499999999999989</v>
      </c>
      <c r="P108" s="9">
        <v>0.41408</v>
      </c>
      <c r="Q108" s="9">
        <v>0.32102321822792423</v>
      </c>
      <c r="R108" s="11">
        <v>8.5967130000000003E-2</v>
      </c>
      <c r="S108" s="9">
        <v>0</v>
      </c>
      <c r="T108" s="10">
        <v>4.4708195961565148E-3</v>
      </c>
      <c r="U108" s="9">
        <v>2.3867680699263968E-2</v>
      </c>
      <c r="V108" s="9">
        <v>5.0568407302369098E-2</v>
      </c>
      <c r="W108" s="9">
        <v>0</v>
      </c>
      <c r="X108" s="9">
        <v>0.59</v>
      </c>
      <c r="Y108" s="10">
        <v>0</v>
      </c>
      <c r="Z108" s="9">
        <v>0.72543999974429607</v>
      </c>
      <c r="AA108" s="10">
        <v>0.82</v>
      </c>
      <c r="AB108" s="10">
        <v>0.8</v>
      </c>
      <c r="AC108" s="10">
        <v>0.84599999999999997</v>
      </c>
      <c r="AD108" s="10">
        <v>0.63500000000000001</v>
      </c>
      <c r="AE108" s="10">
        <v>0.75</v>
      </c>
      <c r="AF108" s="10">
        <v>0.70799999999999996</v>
      </c>
      <c r="AG108" s="10">
        <v>0.875</v>
      </c>
      <c r="AH108" s="10">
        <v>0.63080823504411365</v>
      </c>
      <c r="AI108" s="10">
        <v>0.67416955163366032</v>
      </c>
      <c r="AJ108" s="10">
        <v>0.54944057550807313</v>
      </c>
      <c r="AK108" s="9">
        <v>1</v>
      </c>
      <c r="AL108" s="9">
        <v>1</v>
      </c>
      <c r="AM108" s="10">
        <v>0.64336142427102705</v>
      </c>
      <c r="AN108" s="10">
        <v>0.58499999999999996</v>
      </c>
      <c r="AO108" s="10">
        <v>17308.004374939799</v>
      </c>
      <c r="AP108" s="10"/>
      <c r="AQ108" s="9">
        <v>3339550</v>
      </c>
      <c r="AR108" s="72"/>
      <c r="AS108" s="72"/>
    </row>
    <row r="109" spans="2:45">
      <c r="B109" s="10">
        <v>77.484874081315965</v>
      </c>
      <c r="C109" s="9">
        <v>0.220648381294964</v>
      </c>
      <c r="D109" s="9">
        <v>2.3303999913185835E-2</v>
      </c>
      <c r="E109" s="9">
        <v>3.9999999105930328E-2</v>
      </c>
      <c r="F109" s="9">
        <v>0.47499999999999998</v>
      </c>
      <c r="G109" s="9">
        <v>1.3333333333333333E-3</v>
      </c>
      <c r="H109" s="9">
        <v>3.9999999105930328E-2</v>
      </c>
      <c r="I109" s="10">
        <v>0.23600000000000002</v>
      </c>
      <c r="J109" s="9">
        <v>0.17856799996048209</v>
      </c>
      <c r="K109" s="9">
        <v>0.53887096774200005</v>
      </c>
      <c r="L109" s="10">
        <v>0.28000000000000003</v>
      </c>
      <c r="M109" s="10">
        <v>0.98579999875277291</v>
      </c>
      <c r="N109" s="9">
        <v>0</v>
      </c>
      <c r="O109" s="10">
        <v>6.7499999999999991E-2</v>
      </c>
      <c r="P109" s="9">
        <v>0.31823999999999997</v>
      </c>
      <c r="Q109" s="9">
        <v>0.15392702295035232</v>
      </c>
      <c r="R109" s="11">
        <v>0.117924528</v>
      </c>
      <c r="S109" s="9">
        <v>0</v>
      </c>
      <c r="T109" s="10">
        <v>6.9039760340647727E-3</v>
      </c>
      <c r="U109" s="9">
        <v>0</v>
      </c>
      <c r="V109" s="9">
        <v>0</v>
      </c>
      <c r="W109" s="9">
        <v>0</v>
      </c>
      <c r="X109" s="9">
        <v>0.98</v>
      </c>
      <c r="Y109" s="10">
        <v>0</v>
      </c>
      <c r="Z109" s="9">
        <v>0.11999999731779099</v>
      </c>
      <c r="AA109" s="10">
        <v>0.75099999999999989</v>
      </c>
      <c r="AB109" s="10">
        <v>0.8</v>
      </c>
      <c r="AC109" s="10">
        <v>0.65900000000000003</v>
      </c>
      <c r="AD109" s="10">
        <v>0.58499999999999996</v>
      </c>
      <c r="AE109" s="10">
        <v>0.95</v>
      </c>
      <c r="AF109" s="10">
        <v>0.78900000000000003</v>
      </c>
      <c r="AG109" s="10">
        <v>0.875</v>
      </c>
      <c r="AH109" s="10">
        <v>0.78583236363450792</v>
      </c>
      <c r="AI109" s="10">
        <v>0.80678811199964251</v>
      </c>
      <c r="AJ109" s="10">
        <v>0.8897471941813947</v>
      </c>
      <c r="AK109" s="9">
        <v>1</v>
      </c>
      <c r="AL109" s="9">
        <v>0.13082110882569636</v>
      </c>
      <c r="AM109" s="10">
        <v>0.86257355502014155</v>
      </c>
      <c r="AN109" s="10">
        <v>0.40399999999999997</v>
      </c>
      <c r="AO109" s="10">
        <v>83820.4182999943</v>
      </c>
      <c r="AP109" s="10"/>
      <c r="AQ109" s="9">
        <v>497854</v>
      </c>
      <c r="AR109" s="72"/>
      <c r="AS109" s="72"/>
    </row>
    <row r="110" spans="2:45">
      <c r="B110" s="10">
        <v>49.632708331764576</v>
      </c>
      <c r="C110" s="9">
        <v>0.61482713498622588</v>
      </c>
      <c r="D110" s="9">
        <v>4.3560000000000001E-2</v>
      </c>
      <c r="E110" s="9">
        <v>0.6063999996334315</v>
      </c>
      <c r="F110" s="9">
        <v>0.19999999999999996</v>
      </c>
      <c r="G110" s="9">
        <v>0.36</v>
      </c>
      <c r="H110" s="9">
        <v>0.89439999990165231</v>
      </c>
      <c r="I110" s="10">
        <v>0.5299166666666667</v>
      </c>
      <c r="J110" s="9">
        <v>0.70841399984322495</v>
      </c>
      <c r="K110" s="9">
        <v>0.97099900782415038</v>
      </c>
      <c r="L110" s="10">
        <v>0.1</v>
      </c>
      <c r="M110" s="10">
        <v>0.13779999982565641</v>
      </c>
      <c r="N110" s="9">
        <v>1</v>
      </c>
      <c r="O110" s="10">
        <v>0.20749999999999999</v>
      </c>
      <c r="P110" s="9">
        <v>0.97431999999999996</v>
      </c>
      <c r="Q110" s="9">
        <v>0.54144343306735254</v>
      </c>
      <c r="R110" s="11">
        <v>0.698032506</v>
      </c>
      <c r="S110" s="9">
        <v>0.28594786925971849</v>
      </c>
      <c r="T110" s="10">
        <v>0.57738278522363418</v>
      </c>
      <c r="U110" s="9">
        <v>2.736861370894195E-2</v>
      </c>
      <c r="V110" s="9">
        <v>5.52040884424553E-2</v>
      </c>
      <c r="W110" s="9">
        <v>0.81</v>
      </c>
      <c r="X110" s="9">
        <v>0.67</v>
      </c>
      <c r="Y110" s="10">
        <v>5.1587165113319809E-3</v>
      </c>
      <c r="Z110" s="9">
        <v>0.90487999641729555</v>
      </c>
      <c r="AA110" s="10">
        <v>0.71900000000000008</v>
      </c>
      <c r="AB110" s="10">
        <v>0.5</v>
      </c>
      <c r="AC110" s="10">
        <v>0.873</v>
      </c>
      <c r="AD110" s="10">
        <v>0.88800000000000001</v>
      </c>
      <c r="AE110" s="10">
        <v>0.6</v>
      </c>
      <c r="AF110" s="10">
        <v>0.754</v>
      </c>
      <c r="AG110" s="10">
        <v>0.73199999999999998</v>
      </c>
      <c r="AH110" s="10">
        <v>0.36734380584781179</v>
      </c>
      <c r="AI110" s="10">
        <v>0.3770260547603459</v>
      </c>
      <c r="AJ110" s="10">
        <v>0.45117962258551508</v>
      </c>
      <c r="AK110" s="9">
        <v>0.33616150403283385</v>
      </c>
      <c r="AL110" s="9">
        <v>5.0668624297154005E-2</v>
      </c>
      <c r="AM110" s="10">
        <v>0.35439196949920604</v>
      </c>
      <c r="AN110" s="10">
        <v>0.46899999999999997</v>
      </c>
      <c r="AO110" s="10">
        <v>1003.96376141734</v>
      </c>
      <c r="AP110" s="10"/>
      <c r="AQ110" s="9">
        <v>19625030</v>
      </c>
      <c r="AR110" s="72"/>
      <c r="AS110" s="72"/>
    </row>
    <row r="111" spans="2:45">
      <c r="B111" s="10">
        <v>48.458719799931224</v>
      </c>
      <c r="C111" s="9">
        <v>0.12312357320099258</v>
      </c>
      <c r="D111" s="9">
        <v>6.7331999749168758E-2</v>
      </c>
      <c r="E111" s="9">
        <v>0.23199999928474424</v>
      </c>
      <c r="F111" s="9">
        <v>0.30000000000000004</v>
      </c>
      <c r="G111" s="9">
        <v>0.41133333333333333</v>
      </c>
      <c r="H111" s="9">
        <v>0.46239999949932098</v>
      </c>
      <c r="I111" s="10">
        <v>0.60066666666666668</v>
      </c>
      <c r="J111" s="9">
        <v>0.81506999981962136</v>
      </c>
      <c r="K111" s="9">
        <v>0.997229047619</v>
      </c>
      <c r="L111" s="10">
        <v>0.12</v>
      </c>
      <c r="M111" s="10">
        <v>5.2999999932944776E-2</v>
      </c>
      <c r="N111" s="9">
        <v>0.38879999935626985</v>
      </c>
      <c r="O111" s="10">
        <v>0.40749999999999997</v>
      </c>
      <c r="P111" s="9">
        <v>0.98728000000000005</v>
      </c>
      <c r="Q111" s="9">
        <v>0.68126532588049782</v>
      </c>
      <c r="R111" s="11">
        <v>0.98634812199999999</v>
      </c>
      <c r="S111" s="9">
        <v>1</v>
      </c>
      <c r="T111" s="10">
        <v>0.71236130358759553</v>
      </c>
      <c r="U111" s="9">
        <v>0</v>
      </c>
      <c r="V111" s="9">
        <v>0</v>
      </c>
      <c r="W111" s="9">
        <v>0.91</v>
      </c>
      <c r="X111" s="9">
        <v>0.98</v>
      </c>
      <c r="Y111" s="10">
        <v>0.19132653061224492</v>
      </c>
      <c r="Z111" s="9">
        <v>0.54979999540000002</v>
      </c>
      <c r="AA111" s="10">
        <v>0.44799999999999995</v>
      </c>
      <c r="AB111" s="10">
        <v>0.5</v>
      </c>
      <c r="AC111" s="10">
        <v>0.78900000000000003</v>
      </c>
      <c r="AD111" s="10">
        <v>0.45799999999999996</v>
      </c>
      <c r="AE111" s="10">
        <v>0.5</v>
      </c>
      <c r="AF111" s="10">
        <v>0.71</v>
      </c>
      <c r="AG111" s="10">
        <v>0.68599999999999994</v>
      </c>
      <c r="AH111" s="10">
        <v>0.48832321804568446</v>
      </c>
      <c r="AI111" s="10">
        <v>0.45709268523705049</v>
      </c>
      <c r="AJ111" s="10">
        <v>0.40641020366787417</v>
      </c>
      <c r="AK111" s="9">
        <v>0.17296258109151075</v>
      </c>
      <c r="AL111" s="9">
        <v>6.6228371523059902E-3</v>
      </c>
      <c r="AM111" s="10">
        <v>0.46202975435250382</v>
      </c>
      <c r="AN111" s="10">
        <v>0.59299999999999997</v>
      </c>
      <c r="AO111" s="10">
        <v>794.33023139015404</v>
      </c>
      <c r="AP111" s="10"/>
      <c r="AQ111" s="9">
        <v>15263417</v>
      </c>
      <c r="AR111" s="72"/>
      <c r="AS111" s="72"/>
    </row>
    <row r="112" spans="2:45">
      <c r="B112" s="10">
        <v>68.176909434986811</v>
      </c>
      <c r="C112" s="9">
        <v>1.8463235294117648E-2</v>
      </c>
      <c r="D112" s="9">
        <v>2.138E-2</v>
      </c>
      <c r="E112" s="9">
        <v>3.9999999105930328E-2</v>
      </c>
      <c r="F112" s="9">
        <v>0.15000000000000002</v>
      </c>
      <c r="G112" s="9">
        <v>2.1999999999999999E-2</v>
      </c>
      <c r="H112" s="9">
        <v>7.8399999141693155E-2</v>
      </c>
      <c r="I112" s="10">
        <v>0.47866666666666663</v>
      </c>
      <c r="J112" s="9">
        <v>0.29007199993580579</v>
      </c>
      <c r="K112" s="9">
        <v>0.5</v>
      </c>
      <c r="L112" s="10">
        <v>0.64</v>
      </c>
      <c r="M112" s="10">
        <v>0.87979999888688321</v>
      </c>
      <c r="N112" s="9">
        <v>6.5999999865889544E-2</v>
      </c>
      <c r="O112" s="10">
        <v>0.76749999999999996</v>
      </c>
      <c r="P112" s="9">
        <v>0.81552000000000002</v>
      </c>
      <c r="Q112" s="9">
        <v>0.27190961818218373</v>
      </c>
      <c r="R112" s="11">
        <v>0.485564304</v>
      </c>
      <c r="S112" s="9">
        <v>0</v>
      </c>
      <c r="T112" s="10">
        <v>2.1405690261597905E-2</v>
      </c>
      <c r="U112" s="9">
        <v>6.2196356209579855E-2</v>
      </c>
      <c r="V112" s="9">
        <v>0.235062208213485</v>
      </c>
      <c r="W112" s="9">
        <v>5.9999999999998943E-3</v>
      </c>
      <c r="X112" s="9">
        <v>0</v>
      </c>
      <c r="Y112" s="10">
        <v>6.3917211992086442E-2</v>
      </c>
      <c r="Z112" s="9">
        <v>0.23849011588390667</v>
      </c>
      <c r="AA112" s="10">
        <v>0.69900000000000007</v>
      </c>
      <c r="AB112" s="10">
        <v>0.5</v>
      </c>
      <c r="AC112" s="10">
        <v>0.84299999999999997</v>
      </c>
      <c r="AD112" s="10">
        <v>0.81299999999999994</v>
      </c>
      <c r="AE112" s="10">
        <v>0.3</v>
      </c>
      <c r="AF112" s="10">
        <v>0.76700000000000002</v>
      </c>
      <c r="AG112" s="10">
        <v>0.78700000000000003</v>
      </c>
      <c r="AH112" s="10">
        <v>0.5129015784705756</v>
      </c>
      <c r="AI112" s="10">
        <v>0.3949269474309019</v>
      </c>
      <c r="AJ112" s="10">
        <v>0.50416489466978165</v>
      </c>
      <c r="AK112" s="9">
        <v>1</v>
      </c>
      <c r="AL112" s="9">
        <v>0.49997005760849061</v>
      </c>
      <c r="AM112" s="10">
        <v>0.60835264247140108</v>
      </c>
      <c r="AN112" s="10">
        <v>0.71400000000000008</v>
      </c>
      <c r="AO112" s="10">
        <v>14011.9830592177</v>
      </c>
      <c r="AP112" s="10"/>
      <c r="AQ112" s="9">
        <v>27467837</v>
      </c>
      <c r="AR112" s="72"/>
      <c r="AS112" s="72"/>
    </row>
    <row r="113" spans="2:45">
      <c r="B113" s="10" t="e">
        <v>#N/A</v>
      </c>
      <c r="C113" s="9">
        <v>0.12949722772277228</v>
      </c>
      <c r="D113" s="9">
        <v>0.15670000000000001</v>
      </c>
      <c r="E113" s="9">
        <v>0.12639999918639655</v>
      </c>
      <c r="F113" s="9">
        <v>0.125</v>
      </c>
      <c r="G113" s="9">
        <v>0.11133333333333334</v>
      </c>
      <c r="H113" s="9">
        <v>5.9199999123811686E-2</v>
      </c>
      <c r="I113" s="10">
        <v>0.44466666666666665</v>
      </c>
      <c r="J113" s="9">
        <v>0.61428199986405674</v>
      </c>
      <c r="K113" s="9">
        <v>0.99124999999999996</v>
      </c>
      <c r="L113" s="10">
        <v>0.08</v>
      </c>
      <c r="M113" s="10">
        <v>1</v>
      </c>
      <c r="N113" s="9">
        <v>0.84959999710321432</v>
      </c>
      <c r="O113" s="10">
        <v>0.44999999999999996</v>
      </c>
      <c r="P113" s="9">
        <v>0.69439999999999991</v>
      </c>
      <c r="Q113" s="9">
        <v>0.32562325725659746</v>
      </c>
      <c r="R113" s="11">
        <v>0.166197184</v>
      </c>
      <c r="S113" s="9">
        <v>1.2313090938775058E-2</v>
      </c>
      <c r="T113" s="10">
        <v>2.1161294161808009E-2</v>
      </c>
      <c r="U113" s="9">
        <v>1</v>
      </c>
      <c r="V113" s="9">
        <v>1</v>
      </c>
      <c r="W113" s="9">
        <v>0</v>
      </c>
      <c r="X113" s="9">
        <v>0.5</v>
      </c>
      <c r="Y113" s="10">
        <v>0</v>
      </c>
      <c r="Z113" s="9">
        <v>0</v>
      </c>
      <c r="AA113" s="10">
        <v>0.82299999999999995</v>
      </c>
      <c r="AB113" s="10">
        <v>0.3</v>
      </c>
      <c r="AC113" s="10">
        <v>0.95499999999999996</v>
      </c>
      <c r="AD113" s="10" t="e">
        <v>#N/A</v>
      </c>
      <c r="AE113" s="10">
        <v>0.35</v>
      </c>
      <c r="AF113" s="10">
        <v>0.69700000000000006</v>
      </c>
      <c r="AG113" s="10">
        <v>0.44500000000000001</v>
      </c>
      <c r="AH113" s="10">
        <v>0.47100411821427468</v>
      </c>
      <c r="AI113" s="10">
        <v>0.47221927494023053</v>
      </c>
      <c r="AJ113" s="10">
        <v>0.36385080311153317</v>
      </c>
      <c r="AK113" s="9">
        <v>1</v>
      </c>
      <c r="AL113" s="9">
        <v>2.5768914364257029E-3</v>
      </c>
      <c r="AM113" s="10">
        <v>0.4830369463323641</v>
      </c>
      <c r="AN113" s="10">
        <v>0.753</v>
      </c>
      <c r="AO113" s="10">
        <v>5475.6779220602903</v>
      </c>
      <c r="AP113" s="10"/>
      <c r="AQ113" s="9">
        <v>309430</v>
      </c>
      <c r="AR113" s="72"/>
      <c r="AS113" s="72"/>
    </row>
    <row r="114" spans="2:45">
      <c r="B114" s="10">
        <v>48.168384344306922</v>
      </c>
      <c r="C114" s="9">
        <v>0.21302745995423344</v>
      </c>
      <c r="D114" s="9">
        <v>6.5460000000000004E-2</v>
      </c>
      <c r="E114" s="9">
        <v>0.46239999949932098</v>
      </c>
      <c r="F114" s="9">
        <v>0.44999999999999996</v>
      </c>
      <c r="G114" s="9">
        <v>0.58666666666666667</v>
      </c>
      <c r="H114" s="9">
        <v>0.65439999967813489</v>
      </c>
      <c r="I114" s="10">
        <v>0.66024999999999989</v>
      </c>
      <c r="J114" s="9">
        <v>0.67932599984966235</v>
      </c>
      <c r="K114" s="9">
        <v>0.98493092783500003</v>
      </c>
      <c r="L114" s="10">
        <v>0.88</v>
      </c>
      <c r="M114" s="10">
        <v>9.539999987930059E-2</v>
      </c>
      <c r="N114" s="9">
        <v>1</v>
      </c>
      <c r="O114" s="10">
        <v>0.20749999999999999</v>
      </c>
      <c r="P114" s="9">
        <v>0.98407999999999995</v>
      </c>
      <c r="Q114" s="9">
        <v>0.77016273084133857</v>
      </c>
      <c r="R114" s="11">
        <v>1</v>
      </c>
      <c r="S114" s="9">
        <v>0.25854136120078364</v>
      </c>
      <c r="T114" s="10">
        <v>1</v>
      </c>
      <c r="U114" s="9">
        <v>0</v>
      </c>
      <c r="V114" s="9">
        <v>0</v>
      </c>
      <c r="W114" s="9">
        <v>0.82600000000000007</v>
      </c>
      <c r="X114" s="9">
        <v>0</v>
      </c>
      <c r="Y114" s="10">
        <v>8.6052172202689733E-3</v>
      </c>
      <c r="Z114" s="9">
        <v>0.82868020266452269</v>
      </c>
      <c r="AA114" s="10">
        <v>0.47499999999999998</v>
      </c>
      <c r="AB114" s="10">
        <v>0.4</v>
      </c>
      <c r="AC114" s="10">
        <v>0.60199999999999998</v>
      </c>
      <c r="AD114" s="10">
        <v>0.81099999999999994</v>
      </c>
      <c r="AE114" s="10">
        <v>0.5</v>
      </c>
      <c r="AF114" s="10">
        <v>0.73799999999999999</v>
      </c>
      <c r="AG114" s="10">
        <v>0.69599999999999995</v>
      </c>
      <c r="AH114" s="10">
        <v>0.44737104953779988</v>
      </c>
      <c r="AI114" s="10">
        <v>0.53000484221707089</v>
      </c>
      <c r="AJ114" s="10">
        <v>0.36346619040655609</v>
      </c>
      <c r="AK114" s="9">
        <v>0.31638231183905885</v>
      </c>
      <c r="AL114" s="9">
        <v>8.4947515733464748E-2</v>
      </c>
      <c r="AM114" s="10">
        <v>0.4178459249567047</v>
      </c>
      <c r="AN114" s="10">
        <v>0.67900000000000005</v>
      </c>
      <c r="AO114" s="10">
        <v>1185.4997286371699</v>
      </c>
      <c r="AP114" s="10"/>
      <c r="AQ114" s="9">
        <v>13010209</v>
      </c>
      <c r="AR114" s="72"/>
      <c r="AS114" s="72"/>
    </row>
    <row r="115" spans="2:45">
      <c r="B115" s="10">
        <v>72.411141484380877</v>
      </c>
      <c r="C115" s="9">
        <v>0.64158529411764709</v>
      </c>
      <c r="D115" s="9">
        <v>0.85547999681308862</v>
      </c>
      <c r="E115" s="9">
        <v>3.9999999105930328E-2</v>
      </c>
      <c r="F115" s="9">
        <v>0.375</v>
      </c>
      <c r="G115" s="9">
        <v>0</v>
      </c>
      <c r="H115" s="9">
        <v>3.9999999105930328E-2</v>
      </c>
      <c r="I115" s="10">
        <v>0.23600000000000002</v>
      </c>
      <c r="J115" s="9">
        <v>5.5751999987661838E-2</v>
      </c>
      <c r="K115" s="9">
        <v>0.68392156862749998</v>
      </c>
      <c r="L115" s="10">
        <v>0.28000000000000003</v>
      </c>
      <c r="M115" s="10">
        <v>1</v>
      </c>
      <c r="N115" s="9">
        <v>0</v>
      </c>
      <c r="O115" s="10">
        <v>6.7499999999999991E-2</v>
      </c>
      <c r="P115" s="9">
        <v>0.48896000000000006</v>
      </c>
      <c r="Q115" s="9">
        <v>0.17089326686859119</v>
      </c>
      <c r="R115" s="11">
        <v>0.11818181799999999</v>
      </c>
      <c r="S115" s="9">
        <v>0</v>
      </c>
      <c r="T115" s="10">
        <v>2.8310736975661758E-3</v>
      </c>
      <c r="U115" s="9">
        <v>0.16291566062593044</v>
      </c>
      <c r="V115" s="9">
        <v>0.12943246848923701</v>
      </c>
      <c r="W115" s="9">
        <v>0</v>
      </c>
      <c r="X115" s="9">
        <v>1</v>
      </c>
      <c r="Y115" s="10">
        <v>0</v>
      </c>
      <c r="Z115" s="9">
        <v>0.15971199921742085</v>
      </c>
      <c r="AA115" s="10">
        <v>0.7</v>
      </c>
      <c r="AB115" s="10">
        <v>0.6</v>
      </c>
      <c r="AC115" s="10">
        <v>0.625</v>
      </c>
      <c r="AD115" s="10">
        <v>0.45600000000000002</v>
      </c>
      <c r="AE115" s="10">
        <v>0.7</v>
      </c>
      <c r="AF115" s="10">
        <v>0.78099999999999992</v>
      </c>
      <c r="AG115" s="10">
        <v>0.875</v>
      </c>
      <c r="AH115" s="10">
        <v>0.71038114996933432</v>
      </c>
      <c r="AI115" s="10">
        <v>0.73861618120814188</v>
      </c>
      <c r="AJ115" s="10">
        <v>0.67883508280805527</v>
      </c>
      <c r="AK115" s="9">
        <v>1</v>
      </c>
      <c r="AL115" s="9">
        <v>0.44146710898257679</v>
      </c>
      <c r="AM115" s="10">
        <v>0.79924679842397894</v>
      </c>
      <c r="AN115" s="10">
        <v>0.6</v>
      </c>
      <c r="AO115" s="10">
        <v>24814.319247907599</v>
      </c>
      <c r="AP115" s="10"/>
      <c r="AQ115" s="9">
        <v>414971</v>
      </c>
      <c r="AR115" s="72"/>
      <c r="AS115" s="72"/>
    </row>
    <row r="116" spans="2:45">
      <c r="B116" s="10" t="e">
        <v>#N/A</v>
      </c>
      <c r="C116" s="9">
        <v>0.81649827558025512</v>
      </c>
      <c r="D116" s="9">
        <v>0.5</v>
      </c>
      <c r="E116" s="9">
        <v>9.7599999159574513E-2</v>
      </c>
      <c r="F116" s="9">
        <v>9.9999999999999978E-2</v>
      </c>
      <c r="G116" s="9">
        <v>0.13466666666666666</v>
      </c>
      <c r="H116" s="9">
        <v>0.2991999993473291</v>
      </c>
      <c r="I116" s="10">
        <v>0.44466666666666665</v>
      </c>
      <c r="J116" s="9">
        <v>0.28845599993616339</v>
      </c>
      <c r="K116" s="9">
        <v>1</v>
      </c>
      <c r="L116" s="10">
        <v>0.2</v>
      </c>
      <c r="M116" s="10">
        <v>1</v>
      </c>
      <c r="N116" s="9">
        <v>0.3</v>
      </c>
      <c r="O116" s="10">
        <v>0.76749999999999996</v>
      </c>
      <c r="P116" s="9">
        <v>0.85407999999999995</v>
      </c>
      <c r="Q116" s="9">
        <v>0.65617560392327434</v>
      </c>
      <c r="R116" s="11">
        <v>0.40400471199999999</v>
      </c>
      <c r="S116" s="9">
        <v>0.58252623384608437</v>
      </c>
      <c r="T116" s="10">
        <v>0.5</v>
      </c>
      <c r="U116" s="9">
        <v>0.75</v>
      </c>
      <c r="V116" s="9">
        <v>0.99778454556316598</v>
      </c>
      <c r="W116" s="9">
        <v>0.255</v>
      </c>
      <c r="X116" s="9">
        <v>0.5</v>
      </c>
      <c r="Y116" s="10">
        <v>0</v>
      </c>
      <c r="Z116" s="9">
        <v>0.5</v>
      </c>
      <c r="AA116" s="10" t="e">
        <v>#N/A</v>
      </c>
      <c r="AB116" s="10" t="e">
        <v>#N/A</v>
      </c>
      <c r="AC116" s="10" t="e">
        <v>#N/A</v>
      </c>
      <c r="AD116" s="10" t="e">
        <v>#N/A</v>
      </c>
      <c r="AE116" s="10" t="e">
        <v>#N/A</v>
      </c>
      <c r="AF116" s="10" t="e">
        <v>#N/A</v>
      </c>
      <c r="AG116" s="10" t="e">
        <v>#N/A</v>
      </c>
      <c r="AH116" s="10">
        <v>0.78916907601115227</v>
      </c>
      <c r="AI116" s="10">
        <v>0.72035672882714508</v>
      </c>
      <c r="AJ116" s="10">
        <v>0.42749304671950483</v>
      </c>
      <c r="AK116" s="9">
        <v>1.802522976977633E-2</v>
      </c>
      <c r="AL116" s="9">
        <v>0.19503497785252227</v>
      </c>
      <c r="AM116" s="10">
        <v>0.43607620217735332</v>
      </c>
      <c r="AN116" s="10" t="e">
        <v>#N/A</v>
      </c>
      <c r="AO116" s="10" t="e">
        <v>#N/A</v>
      </c>
      <c r="AP116" s="10"/>
      <c r="AQ116" s="9">
        <v>61025.574391998598</v>
      </c>
      <c r="AR116" s="72"/>
      <c r="AS116" s="72"/>
    </row>
    <row r="117" spans="2:45">
      <c r="B117" s="10">
        <v>46.537670828518849</v>
      </c>
      <c r="C117" s="9">
        <v>0.46430437062937063</v>
      </c>
      <c r="D117" s="9">
        <v>0.14029999999999998</v>
      </c>
      <c r="E117" s="9">
        <v>0.52959999956190584</v>
      </c>
      <c r="F117" s="9">
        <v>0.47499999999999998</v>
      </c>
      <c r="G117" s="9">
        <v>0.26</v>
      </c>
      <c r="H117" s="9">
        <v>0.7503999997675419</v>
      </c>
      <c r="I117" s="10">
        <v>0.63950000000000007</v>
      </c>
      <c r="J117" s="9">
        <v>0.59387999986857176</v>
      </c>
      <c r="K117" s="9">
        <v>1</v>
      </c>
      <c r="L117" s="10">
        <v>0.5</v>
      </c>
      <c r="M117" s="10">
        <v>0.67839999914169313</v>
      </c>
      <c r="N117" s="9">
        <v>0.75919999934732918</v>
      </c>
      <c r="O117" s="10">
        <v>0.20749999999999999</v>
      </c>
      <c r="P117" s="9">
        <v>0.96279999999999999</v>
      </c>
      <c r="Q117" s="9">
        <v>0.6108064770343915</v>
      </c>
      <c r="R117" s="11">
        <v>0.81618168999999996</v>
      </c>
      <c r="S117" s="9">
        <v>0.25820560073985793</v>
      </c>
      <c r="T117" s="10">
        <v>0.63159392423702987</v>
      </c>
      <c r="U117" s="9">
        <v>1.6717658802714697E-2</v>
      </c>
      <c r="V117" s="9">
        <v>0.29248158080123798</v>
      </c>
      <c r="W117" s="9">
        <v>0.69900000000000007</v>
      </c>
      <c r="X117" s="9">
        <v>0.15</v>
      </c>
      <c r="Y117" s="10">
        <v>8.7319297564761814E-3</v>
      </c>
      <c r="Z117" s="9">
        <v>0.74762879963994022</v>
      </c>
      <c r="AA117" s="10">
        <v>0.48299999999999998</v>
      </c>
      <c r="AB117" s="10">
        <v>0.4</v>
      </c>
      <c r="AC117" s="10">
        <v>0.75099999999999989</v>
      </c>
      <c r="AD117" s="10">
        <v>0.7340000000000001</v>
      </c>
      <c r="AE117" s="10">
        <v>0.3</v>
      </c>
      <c r="AF117" s="10">
        <v>0.78</v>
      </c>
      <c r="AG117" s="10">
        <v>0.69900000000000007</v>
      </c>
      <c r="AH117" s="10">
        <v>0.26861798536648129</v>
      </c>
      <c r="AI117" s="10">
        <v>0.29987800997042602</v>
      </c>
      <c r="AJ117" s="10">
        <v>0.36996929173576981</v>
      </c>
      <c r="AK117" s="9">
        <v>0.72948763627085655</v>
      </c>
      <c r="AL117" s="9">
        <v>5.3892488583596153E-2</v>
      </c>
      <c r="AM117" s="10">
        <v>0.33357028869485217</v>
      </c>
      <c r="AN117" s="10">
        <v>0.52500000000000002</v>
      </c>
      <c r="AO117" s="10">
        <v>1928.6762438982</v>
      </c>
      <c r="AP117" s="10"/>
      <c r="AQ117" s="9">
        <v>3290630</v>
      </c>
      <c r="AR117" s="72"/>
      <c r="AS117" s="72"/>
    </row>
    <row r="118" spans="2:45">
      <c r="B118" s="10">
        <v>71.539080134926778</v>
      </c>
      <c r="C118" s="9">
        <v>0.35880865856508531</v>
      </c>
      <c r="D118" s="9">
        <v>0.28984999941103162</v>
      </c>
      <c r="E118" s="9">
        <v>4.9599999114871007E-2</v>
      </c>
      <c r="F118" s="9">
        <v>7.5000000000000011E-2</v>
      </c>
      <c r="G118" s="9">
        <v>4.6666666666666671E-3</v>
      </c>
      <c r="H118" s="9">
        <v>0.12639999918639655</v>
      </c>
      <c r="I118" s="10">
        <v>0.44466666666666665</v>
      </c>
      <c r="J118" s="9">
        <v>0.58034599987156688</v>
      </c>
      <c r="K118" s="9">
        <v>0.43559934318561933</v>
      </c>
      <c r="L118" s="10">
        <v>0.34</v>
      </c>
      <c r="M118" s="10">
        <v>1</v>
      </c>
      <c r="N118" s="9">
        <v>0.2</v>
      </c>
      <c r="O118" s="10">
        <v>0.20749999999999999</v>
      </c>
      <c r="P118" s="9">
        <v>0.76600000000000001</v>
      </c>
      <c r="Q118" s="9">
        <v>0.30664194992184801</v>
      </c>
      <c r="R118" s="11">
        <v>0.13720316599999999</v>
      </c>
      <c r="S118" s="9">
        <v>1.658701902752922E-2</v>
      </c>
      <c r="T118" s="10">
        <v>1.6745494725604194E-2</v>
      </c>
      <c r="U118" s="9">
        <v>0.75</v>
      </c>
      <c r="V118" s="9">
        <v>9.4130101380787701E-2</v>
      </c>
      <c r="W118" s="9">
        <v>5.9999999999998943E-3</v>
      </c>
      <c r="X118" s="9">
        <v>0</v>
      </c>
      <c r="Y118" s="10">
        <v>0</v>
      </c>
      <c r="Z118" s="9">
        <v>5.8911999123543501E-2</v>
      </c>
      <c r="AA118" s="10">
        <v>0.82467000018618986</v>
      </c>
      <c r="AB118" s="10">
        <v>0.7</v>
      </c>
      <c r="AC118" s="10">
        <v>0.92500000000000004</v>
      </c>
      <c r="AD118" s="10">
        <v>0.83400000000000007</v>
      </c>
      <c r="AE118" s="10">
        <v>0.85</v>
      </c>
      <c r="AF118" s="10">
        <v>0.71200000000000008</v>
      </c>
      <c r="AG118" s="10">
        <v>0.85599999999999998</v>
      </c>
      <c r="AH118" s="10">
        <v>0.62082049030160036</v>
      </c>
      <c r="AI118" s="10">
        <v>0.65680073051561727</v>
      </c>
      <c r="AJ118" s="10">
        <v>0.64742474060941169</v>
      </c>
      <c r="AK118" s="9">
        <v>0.93734904825671339</v>
      </c>
      <c r="AL118" s="9">
        <v>0.35525664033085852</v>
      </c>
      <c r="AM118" s="10">
        <v>0.68641358011368037</v>
      </c>
      <c r="AN118" s="10">
        <v>0.78500000000000003</v>
      </c>
      <c r="AO118" s="10">
        <v>12838.379295098801</v>
      </c>
      <c r="AP118" s="10"/>
      <c r="AQ118" s="9">
        <v>1275323</v>
      </c>
      <c r="AR118" s="72"/>
      <c r="AS118" s="72"/>
    </row>
    <row r="119" spans="2:45">
      <c r="B119" s="10">
        <v>66.252462897642701</v>
      </c>
      <c r="C119" s="9">
        <v>1</v>
      </c>
      <c r="D119" s="9">
        <v>0</v>
      </c>
      <c r="E119" s="9">
        <v>9.7599999159574513E-2</v>
      </c>
      <c r="F119" s="9">
        <v>0.32499999999999996</v>
      </c>
      <c r="G119" s="9">
        <v>1.5333333333333332E-2</v>
      </c>
      <c r="H119" s="9">
        <v>0.18399999924004073</v>
      </c>
      <c r="I119" s="10">
        <v>0.65750000000000008</v>
      </c>
      <c r="J119" s="9">
        <v>0.22724999994970857</v>
      </c>
      <c r="K119" s="9">
        <v>0.87364513006088507</v>
      </c>
      <c r="L119" s="10">
        <v>0.5</v>
      </c>
      <c r="M119" s="10">
        <v>0.41339999947696926</v>
      </c>
      <c r="N119" s="9">
        <v>0.12</v>
      </c>
      <c r="O119" s="10">
        <v>0.3175</v>
      </c>
      <c r="P119" s="9">
        <v>0.60936000000000001</v>
      </c>
      <c r="Q119" s="9">
        <v>0.25874330903743326</v>
      </c>
      <c r="R119" s="11">
        <v>0.22006472399999999</v>
      </c>
      <c r="S119" s="9">
        <v>1.2321354607273231E-4</v>
      </c>
      <c r="T119" s="10">
        <v>5.2498170094868249E-2</v>
      </c>
      <c r="U119" s="9">
        <v>4.7688665635733873E-2</v>
      </c>
      <c r="V119" s="9">
        <v>5.6621088264455201E-2</v>
      </c>
      <c r="W119" s="9">
        <v>1.5000000000000013E-2</v>
      </c>
      <c r="X119" s="9">
        <v>0</v>
      </c>
      <c r="Y119" s="10">
        <v>1.4660870907173537E-2</v>
      </c>
      <c r="Z119" s="9">
        <v>0.66131199968457222</v>
      </c>
      <c r="AA119" s="10">
        <v>0.83</v>
      </c>
      <c r="AB119" s="10">
        <v>0.6</v>
      </c>
      <c r="AC119" s="10">
        <v>0.83499999999999996</v>
      </c>
      <c r="AD119" s="10">
        <v>0.85199999999999998</v>
      </c>
      <c r="AE119" s="10">
        <v>0.65</v>
      </c>
      <c r="AF119" s="10">
        <v>0.76300000000000001</v>
      </c>
      <c r="AG119" s="10">
        <v>0.82</v>
      </c>
      <c r="AH119" s="10">
        <v>0.36468278903407747</v>
      </c>
      <c r="AI119" s="10">
        <v>0.52593641238080058</v>
      </c>
      <c r="AJ119" s="10">
        <v>0.4469064228038605</v>
      </c>
      <c r="AK119" s="9">
        <v>0.85525096807177226</v>
      </c>
      <c r="AL119" s="9">
        <v>0.3728870403472781</v>
      </c>
      <c r="AM119" s="10">
        <v>0.38755385631762296</v>
      </c>
      <c r="AN119" s="10">
        <v>0.61899999999999999</v>
      </c>
      <c r="AO119" s="10">
        <v>14258.2465388771</v>
      </c>
      <c r="AP119" s="10"/>
      <c r="AQ119" s="9">
        <v>107431225.04485001</v>
      </c>
      <c r="AR119" s="72"/>
      <c r="AS119" s="72"/>
    </row>
    <row r="120" spans="2:45">
      <c r="B120" s="10" t="e">
        <v>#N/A</v>
      </c>
      <c r="C120" s="9">
        <v>0.5</v>
      </c>
      <c r="D120" s="9">
        <v>0.5</v>
      </c>
      <c r="E120" s="9">
        <v>0.15399999789893626</v>
      </c>
      <c r="F120" s="9">
        <v>0.125</v>
      </c>
      <c r="G120" s="9">
        <v>5.5333333333333332E-2</v>
      </c>
      <c r="H120" s="9">
        <v>0.75699999939650298</v>
      </c>
      <c r="I120" s="10">
        <v>0.44466666666666665</v>
      </c>
      <c r="J120" s="9">
        <v>0.7815379998270422</v>
      </c>
      <c r="K120" s="9">
        <v>1</v>
      </c>
      <c r="L120" s="10">
        <v>0.08</v>
      </c>
      <c r="M120" s="10">
        <v>1</v>
      </c>
      <c r="N120" s="9">
        <v>0.3</v>
      </c>
      <c r="O120" s="10">
        <v>0.76749999999999996</v>
      </c>
      <c r="P120" s="9">
        <v>0.86448000000000003</v>
      </c>
      <c r="Q120" s="9">
        <v>0.38320593048095697</v>
      </c>
      <c r="R120" s="11">
        <v>0.430997876</v>
      </c>
      <c r="S120" s="9">
        <v>0.69400268081941419</v>
      </c>
      <c r="T120" s="10">
        <v>0.5</v>
      </c>
      <c r="U120" s="9">
        <v>0.75</v>
      </c>
      <c r="V120" s="9">
        <v>0.31234039898698202</v>
      </c>
      <c r="W120" s="9">
        <v>0.45999999999999996</v>
      </c>
      <c r="X120" s="9">
        <v>0</v>
      </c>
      <c r="Y120" s="10">
        <v>0</v>
      </c>
      <c r="Z120" s="9">
        <v>0.85649999929592013</v>
      </c>
      <c r="AA120" s="10">
        <v>0.59099999999999997</v>
      </c>
      <c r="AB120" s="10">
        <v>0.3</v>
      </c>
      <c r="AC120" s="10">
        <v>0.97499999999999998</v>
      </c>
      <c r="AD120" s="10" t="e">
        <v>#N/A</v>
      </c>
      <c r="AE120" s="10">
        <v>0.2</v>
      </c>
      <c r="AF120" s="10">
        <v>0.76700000000000002</v>
      </c>
      <c r="AG120" s="10">
        <v>0.81</v>
      </c>
      <c r="AH120" s="10">
        <v>0.75782101169708871</v>
      </c>
      <c r="AI120" s="10">
        <v>0.70811810239197415</v>
      </c>
      <c r="AJ120" s="10">
        <v>0.47874626200718529</v>
      </c>
      <c r="AK120" s="9">
        <v>0.37750162569031687</v>
      </c>
      <c r="AL120" s="9">
        <v>0.16109702947162838</v>
      </c>
      <c r="AM120" s="10">
        <v>0.51736582657655561</v>
      </c>
      <c r="AN120" s="10">
        <v>0.81799999999999995</v>
      </c>
      <c r="AO120" s="10">
        <v>3087.9494188587601</v>
      </c>
      <c r="AP120" s="10"/>
      <c r="AQ120" s="9">
        <v>110728</v>
      </c>
      <c r="AR120" s="72"/>
      <c r="AS120" s="72"/>
    </row>
    <row r="121" spans="2:45">
      <c r="B121" s="10">
        <v>62.78683902854182</v>
      </c>
      <c r="C121" s="9">
        <v>4.8980454545454563E-2</v>
      </c>
      <c r="D121" s="9">
        <v>0.16440000000000002</v>
      </c>
      <c r="E121" s="9">
        <v>0.13599999919533734</v>
      </c>
      <c r="F121" s="9">
        <v>0.55000000000000004</v>
      </c>
      <c r="G121" s="9">
        <v>0.01</v>
      </c>
      <c r="H121" s="9">
        <v>0.24159999929368492</v>
      </c>
      <c r="I121" s="10">
        <v>0.27966666666666667</v>
      </c>
      <c r="J121" s="9">
        <v>0.59105199986919765</v>
      </c>
      <c r="K121" s="9">
        <v>0.88869201303682255</v>
      </c>
      <c r="L121" s="10">
        <v>0.08</v>
      </c>
      <c r="M121" s="10">
        <v>0.15899999979883431</v>
      </c>
      <c r="N121" s="9">
        <v>0.05</v>
      </c>
      <c r="O121" s="10">
        <v>0.87499999999999989</v>
      </c>
      <c r="P121" s="9">
        <v>0.52055999999999991</v>
      </c>
      <c r="Q121" s="9">
        <v>0.38600678902015118</v>
      </c>
      <c r="R121" s="11">
        <v>0.120408164</v>
      </c>
      <c r="S121" s="9">
        <v>3.9603223161735632E-2</v>
      </c>
      <c r="T121" s="10">
        <v>1.2796799848998817E-2</v>
      </c>
      <c r="U121" s="9">
        <v>2.2383562445238349E-2</v>
      </c>
      <c r="V121" s="9">
        <v>2.0423356933776698E-2</v>
      </c>
      <c r="W121" s="9">
        <v>0</v>
      </c>
      <c r="X121" s="9">
        <v>0.97</v>
      </c>
      <c r="Y121" s="10">
        <v>0.18242626938279113</v>
      </c>
      <c r="Z121" s="9">
        <v>0.17631999923288832</v>
      </c>
      <c r="AA121" s="10">
        <v>0.70200000000000007</v>
      </c>
      <c r="AB121" s="10">
        <v>0.5</v>
      </c>
      <c r="AC121" s="10">
        <v>0.85099999999999998</v>
      </c>
      <c r="AD121" s="10">
        <v>0.43</v>
      </c>
      <c r="AE121" s="10">
        <v>0.3</v>
      </c>
      <c r="AF121" s="10">
        <v>0.67500000000000004</v>
      </c>
      <c r="AG121" s="10">
        <v>0.79900000000000004</v>
      </c>
      <c r="AH121" s="10">
        <v>0.4000261029317877</v>
      </c>
      <c r="AI121" s="10">
        <v>0.43870645173674949</v>
      </c>
      <c r="AJ121" s="10">
        <v>0.35421019675282645</v>
      </c>
      <c r="AK121" s="9">
        <v>0.85009299296063967</v>
      </c>
      <c r="AL121" s="9">
        <v>0.54157044869370163</v>
      </c>
      <c r="AM121" s="10">
        <v>0.41003090183137025</v>
      </c>
      <c r="AN121" s="10">
        <v>0.42700000000000005</v>
      </c>
      <c r="AO121" s="10">
        <v>2854.30830545761</v>
      </c>
      <c r="AP121" s="10"/>
      <c r="AQ121" s="9">
        <v>3603506</v>
      </c>
      <c r="AR121" s="72"/>
      <c r="AS121" s="72"/>
    </row>
    <row r="122" spans="2:45">
      <c r="B122" s="10" t="e">
        <v>#N/A</v>
      </c>
      <c r="C122" s="9">
        <v>3.4316583885209723E-2</v>
      </c>
      <c r="D122" s="9">
        <v>0.16440000000000002</v>
      </c>
      <c r="E122" s="9">
        <v>3.9999999105930328E-2</v>
      </c>
      <c r="F122" s="9">
        <v>0.5</v>
      </c>
      <c r="G122" s="9">
        <v>1.3333333333333333E-3</v>
      </c>
      <c r="H122" s="9">
        <v>3.9999999105930328E-2</v>
      </c>
      <c r="I122" s="10">
        <v>0.23600000000000002</v>
      </c>
      <c r="J122" s="9">
        <v>0</v>
      </c>
      <c r="K122" s="9">
        <v>1</v>
      </c>
      <c r="L122" s="10">
        <v>0.46</v>
      </c>
      <c r="M122" s="10">
        <v>1</v>
      </c>
      <c r="N122" s="9">
        <v>0</v>
      </c>
      <c r="O122" s="10">
        <v>6.7499999999999991E-2</v>
      </c>
      <c r="P122" s="9">
        <v>0</v>
      </c>
      <c r="Q122" s="9">
        <v>0.38600678902015118</v>
      </c>
      <c r="R122" s="11">
        <v>0.114583334</v>
      </c>
      <c r="S122" s="9">
        <v>0</v>
      </c>
      <c r="T122" s="10">
        <v>1.2796799848998817E-2</v>
      </c>
      <c r="U122" s="9">
        <v>0.72699505478522253</v>
      </c>
      <c r="V122" s="9">
        <v>0.727018195805616</v>
      </c>
      <c r="W122" s="9">
        <v>0</v>
      </c>
      <c r="X122" s="9">
        <v>0.97</v>
      </c>
      <c r="Y122" s="10">
        <v>0</v>
      </c>
      <c r="Z122" s="9">
        <v>3.9999999105930328E-2</v>
      </c>
      <c r="AA122" s="10" t="e">
        <v>#N/A</v>
      </c>
      <c r="AB122" s="10" t="e">
        <v>#N/A</v>
      </c>
      <c r="AC122" s="10" t="e">
        <v>#N/A</v>
      </c>
      <c r="AD122" s="10" t="e">
        <v>#N/A</v>
      </c>
      <c r="AE122" s="10" t="e">
        <v>#N/A</v>
      </c>
      <c r="AF122" s="10" t="e">
        <v>#N/A</v>
      </c>
      <c r="AG122" s="10" t="e">
        <v>#N/A</v>
      </c>
      <c r="AH122" s="10">
        <v>0.71573041748424115</v>
      </c>
      <c r="AI122" s="10">
        <v>0.68038565788557248</v>
      </c>
      <c r="AJ122" s="10" t="e">
        <v>#N/A</v>
      </c>
      <c r="AK122" s="9" t="e">
        <v>#N/A</v>
      </c>
      <c r="AL122" s="9" t="e">
        <v>#N/A</v>
      </c>
      <c r="AM122" s="10">
        <v>0.67558457630235724</v>
      </c>
      <c r="AN122" s="10" t="e">
        <v>#N/A</v>
      </c>
      <c r="AO122" s="10" t="e">
        <v>#N/A</v>
      </c>
      <c r="AP122" s="10"/>
      <c r="AQ122" s="9">
        <v>32812</v>
      </c>
      <c r="AR122" s="72"/>
      <c r="AS122" s="72"/>
    </row>
    <row r="123" spans="2:45">
      <c r="B123" s="10">
        <v>70.78011608558738</v>
      </c>
      <c r="C123" s="9">
        <v>0.65254618284637145</v>
      </c>
      <c r="D123" s="9">
        <v>0.17665999964103102</v>
      </c>
      <c r="E123" s="9">
        <v>3.9999999105930328E-2</v>
      </c>
      <c r="F123" s="9">
        <v>0.6</v>
      </c>
      <c r="G123" s="9">
        <v>0</v>
      </c>
      <c r="H123" s="9">
        <v>0.14559999920427802</v>
      </c>
      <c r="I123" s="10">
        <v>0.28591666666666671</v>
      </c>
      <c r="J123" s="9">
        <v>0.32925999992713328</v>
      </c>
      <c r="K123" s="9">
        <v>0.8794024938042132</v>
      </c>
      <c r="L123" s="10">
        <v>0.32</v>
      </c>
      <c r="M123" s="10">
        <v>0.29679999962449077</v>
      </c>
      <c r="N123" s="9">
        <v>3.2399999946355819E-2</v>
      </c>
      <c r="O123" s="10">
        <v>7.4999999999999997E-2</v>
      </c>
      <c r="P123" s="9">
        <v>0.62269599999999992</v>
      </c>
      <c r="Q123" s="9">
        <v>0.2751427108681207</v>
      </c>
      <c r="R123" s="11">
        <v>6.5217391999999999E-2</v>
      </c>
      <c r="S123" s="9">
        <v>1.0225622232237023E-2</v>
      </c>
      <c r="T123" s="10">
        <v>3.550900856947353E-3</v>
      </c>
      <c r="U123" s="9">
        <v>0</v>
      </c>
      <c r="V123" s="9">
        <v>0</v>
      </c>
      <c r="W123" s="9">
        <v>0</v>
      </c>
      <c r="X123" s="9">
        <v>0.52</v>
      </c>
      <c r="Y123" s="10">
        <v>0.29492725127801811</v>
      </c>
      <c r="Z123" s="9">
        <v>0.45721599949449299</v>
      </c>
      <c r="AA123" s="10">
        <v>0.65200000000000002</v>
      </c>
      <c r="AB123" s="10">
        <v>0.6</v>
      </c>
      <c r="AC123" s="10">
        <v>0.89300000000000002</v>
      </c>
      <c r="AD123" s="10">
        <v>0.65900000000000003</v>
      </c>
      <c r="AE123" s="10">
        <v>0.6</v>
      </c>
      <c r="AF123" s="10">
        <v>0.79</v>
      </c>
      <c r="AG123" s="10">
        <v>0.83299999999999996</v>
      </c>
      <c r="AH123" s="10">
        <v>0.45714816390081603</v>
      </c>
      <c r="AI123" s="10">
        <v>0.52549863357577031</v>
      </c>
      <c r="AJ123" s="10">
        <v>0.49440378975826371</v>
      </c>
      <c r="AK123" s="9">
        <v>1</v>
      </c>
      <c r="AL123" s="9">
        <v>0.55380644623005826</v>
      </c>
      <c r="AM123" s="10">
        <v>0.45574899075891623</v>
      </c>
      <c r="AN123" s="10">
        <v>0.83099999999999996</v>
      </c>
      <c r="AO123" s="10">
        <v>11158.632001649101</v>
      </c>
      <c r="AP123" s="10"/>
      <c r="AQ123" s="9">
        <v>2042484</v>
      </c>
      <c r="AR123" s="72"/>
      <c r="AS123" s="72"/>
    </row>
    <row r="124" spans="2:45">
      <c r="B124" s="10">
        <v>61.632459107525584</v>
      </c>
      <c r="C124" s="9">
        <v>1</v>
      </c>
      <c r="D124" s="9">
        <v>1.7243999935761093E-2</v>
      </c>
      <c r="E124" s="9">
        <v>0.27039999932050707</v>
      </c>
      <c r="F124" s="9">
        <v>0.77499999999999991</v>
      </c>
      <c r="G124" s="9">
        <v>0.13</v>
      </c>
      <c r="H124" s="9">
        <v>0.51999999955296516</v>
      </c>
      <c r="I124" s="10">
        <v>0.26791666666666664</v>
      </c>
      <c r="J124" s="9">
        <v>0.43086599990464747</v>
      </c>
      <c r="K124" s="9">
        <v>0.98639215686266668</v>
      </c>
      <c r="L124" s="10">
        <v>0.5</v>
      </c>
      <c r="M124" s="10">
        <v>0.74199999906122682</v>
      </c>
      <c r="N124" s="9">
        <v>0.12099999975413085</v>
      </c>
      <c r="O124" s="10">
        <v>0.76749999999999996</v>
      </c>
      <c r="P124" s="9">
        <v>0.63895999999999997</v>
      </c>
      <c r="Q124" s="9">
        <v>0.42186723783403723</v>
      </c>
      <c r="R124" s="11">
        <v>0.20227272800000001</v>
      </c>
      <c r="S124" s="9">
        <v>0</v>
      </c>
      <c r="T124" s="10">
        <v>3.5420577369549552E-2</v>
      </c>
      <c r="U124" s="9">
        <v>0</v>
      </c>
      <c r="V124" s="9">
        <v>0</v>
      </c>
      <c r="W124" s="9">
        <v>0.32999999999999996</v>
      </c>
      <c r="X124" s="9">
        <v>0</v>
      </c>
      <c r="Y124" s="10">
        <v>3.8620973763485154E-3</v>
      </c>
      <c r="Z124" s="9">
        <v>0.97059999987483025</v>
      </c>
      <c r="AA124" s="10">
        <v>0.69</v>
      </c>
      <c r="AB124" s="10">
        <v>0.6</v>
      </c>
      <c r="AC124" s="10">
        <v>0.81900000000000006</v>
      </c>
      <c r="AD124" s="10">
        <v>0.56700000000000006</v>
      </c>
      <c r="AE124" s="10">
        <v>0.5</v>
      </c>
      <c r="AF124" s="10">
        <v>0.66500000000000004</v>
      </c>
      <c r="AG124" s="10">
        <v>0.79799999999999993</v>
      </c>
      <c r="AH124" s="10">
        <v>0.56443183673286279</v>
      </c>
      <c r="AI124" s="10">
        <v>0.4901837554111147</v>
      </c>
      <c r="AJ124" s="10">
        <v>0.34726209700435084</v>
      </c>
      <c r="AK124" s="9">
        <v>0.92622867552733712</v>
      </c>
      <c r="AL124" s="9">
        <v>0.74592511731126843</v>
      </c>
      <c r="AM124" s="10">
        <v>0.42210184483193647</v>
      </c>
      <c r="AN124" s="10">
        <v>0.75900000000000001</v>
      </c>
      <c r="AO124" s="10">
        <v>3522.2527375089498</v>
      </c>
      <c r="AP124" s="10"/>
      <c r="AQ124" s="9">
        <v>2670966</v>
      </c>
      <c r="AR124" s="72"/>
      <c r="AS124" s="72"/>
    </row>
    <row r="125" spans="2:45">
      <c r="B125" s="10" t="e">
        <v>#N/A</v>
      </c>
      <c r="C125" s="9">
        <v>0.5</v>
      </c>
      <c r="D125" s="9">
        <v>1.7243999935761093E-2</v>
      </c>
      <c r="E125" s="9">
        <v>5.9199999123811686E-2</v>
      </c>
      <c r="F125" s="9">
        <v>0.5</v>
      </c>
      <c r="G125" s="9">
        <v>0</v>
      </c>
      <c r="H125" s="9">
        <v>0.11679999917745587</v>
      </c>
      <c r="I125" s="10">
        <v>0.28333333333333333</v>
      </c>
      <c r="J125" s="9">
        <v>0.40561599991023539</v>
      </c>
      <c r="K125" s="9">
        <v>1</v>
      </c>
      <c r="L125" s="10">
        <v>0.5</v>
      </c>
      <c r="M125" s="10">
        <v>0.466399999409914</v>
      </c>
      <c r="N125" s="9">
        <v>6.9999999999999993E-2</v>
      </c>
      <c r="O125" s="10">
        <v>7.4999999999999997E-2</v>
      </c>
      <c r="P125" s="9">
        <v>0.61951999999999996</v>
      </c>
      <c r="Q125" s="9">
        <v>0.27732729623600927</v>
      </c>
      <c r="R125" s="11">
        <v>4.9275362000000003E-2</v>
      </c>
      <c r="S125" s="9">
        <v>1.097542265867109E-2</v>
      </c>
      <c r="T125" s="10">
        <v>6.5502972543688247E-3</v>
      </c>
      <c r="U125" s="9">
        <v>0</v>
      </c>
      <c r="V125" s="9" t="e">
        <v>#N/A</v>
      </c>
      <c r="W125" s="9">
        <v>0</v>
      </c>
      <c r="X125" s="9">
        <v>0</v>
      </c>
      <c r="Y125" s="10">
        <v>3.8620973763485154E-3</v>
      </c>
      <c r="Z125" s="9">
        <v>0.5</v>
      </c>
      <c r="AA125" s="10">
        <v>0.70099999999999996</v>
      </c>
      <c r="AB125" s="10">
        <v>0.5</v>
      </c>
      <c r="AC125" s="10">
        <v>0.9</v>
      </c>
      <c r="AD125" s="10">
        <v>0.54400000000000004</v>
      </c>
      <c r="AE125" s="10">
        <v>0.55000000000000004</v>
      </c>
      <c r="AF125" s="10">
        <v>0.73199999999999998</v>
      </c>
      <c r="AG125" s="10">
        <v>0.83200000000000007</v>
      </c>
      <c r="AH125" s="10">
        <v>0.60862536803699696</v>
      </c>
      <c r="AI125" s="10">
        <v>0.5592284894392956</v>
      </c>
      <c r="AJ125" s="10">
        <v>0.43762644032476183</v>
      </c>
      <c r="AK125" s="9">
        <v>1</v>
      </c>
      <c r="AL125" s="9" t="e">
        <v>#N/A</v>
      </c>
      <c r="AM125" s="10">
        <v>0.50733937329235745</v>
      </c>
      <c r="AN125" s="10">
        <v>0.8640000000000001</v>
      </c>
      <c r="AO125" s="10">
        <v>13085.847439421899</v>
      </c>
      <c r="AP125" s="10"/>
      <c r="AQ125" s="9">
        <v>624213</v>
      </c>
      <c r="AR125" s="72"/>
      <c r="AS125" s="72"/>
    </row>
    <row r="126" spans="2:45">
      <c r="B126" s="10">
        <v>57.5050318101462</v>
      </c>
      <c r="C126" s="9">
        <v>0.7247233353884095</v>
      </c>
      <c r="D126" s="9">
        <v>0.52091999805942168</v>
      </c>
      <c r="E126" s="9">
        <v>0.22239999927580356</v>
      </c>
      <c r="F126" s="9">
        <v>0.44999999999999996</v>
      </c>
      <c r="G126" s="9">
        <v>7.5999999999999998E-2</v>
      </c>
      <c r="H126" s="9">
        <v>0.33759999938309193</v>
      </c>
      <c r="I126" s="10">
        <v>0.70741666666666669</v>
      </c>
      <c r="J126" s="9">
        <v>0.44076399990245707</v>
      </c>
      <c r="K126" s="9">
        <v>0.86602764707050672</v>
      </c>
      <c r="L126" s="10">
        <v>0.5</v>
      </c>
      <c r="M126" s="10">
        <v>0.66779999915510413</v>
      </c>
      <c r="N126" s="9">
        <v>0.2239999994635582</v>
      </c>
      <c r="O126" s="10">
        <v>0.78249999999999997</v>
      </c>
      <c r="P126" s="9">
        <v>0.91480000000000006</v>
      </c>
      <c r="Q126" s="9">
        <v>0.33119781335935161</v>
      </c>
      <c r="R126" s="11">
        <v>0.28184281799999999</v>
      </c>
      <c r="S126" s="9">
        <v>1.9831854692611123E-3</v>
      </c>
      <c r="T126" s="10">
        <v>7.2238892897897491E-2</v>
      </c>
      <c r="U126" s="9">
        <v>9.5991834659469189E-3</v>
      </c>
      <c r="V126" s="9">
        <v>8.0356733011789E-2</v>
      </c>
      <c r="W126" s="9">
        <v>3.0000000000000027E-2</v>
      </c>
      <c r="X126" s="9">
        <v>0.96</v>
      </c>
      <c r="Y126" s="10">
        <v>3.3609679587721264E-2</v>
      </c>
      <c r="Z126" s="9">
        <v>0.34940799939408906</v>
      </c>
      <c r="AA126" s="10">
        <v>0.7609999999999999</v>
      </c>
      <c r="AB126" s="10">
        <v>0.6</v>
      </c>
      <c r="AC126" s="10">
        <v>0.68500000000000005</v>
      </c>
      <c r="AD126" s="10">
        <v>0.81499999999999995</v>
      </c>
      <c r="AE126" s="10">
        <v>0.6</v>
      </c>
      <c r="AF126" s="10">
        <v>0.78400000000000003</v>
      </c>
      <c r="AG126" s="10">
        <v>0.71200000000000008</v>
      </c>
      <c r="AH126" s="10">
        <v>0.4153893729269319</v>
      </c>
      <c r="AI126" s="10">
        <v>0.34332688980426557</v>
      </c>
      <c r="AJ126" s="10">
        <v>0.45416430062386537</v>
      </c>
      <c r="AK126" s="9">
        <v>0.87025884011792409</v>
      </c>
      <c r="AL126" s="9">
        <v>0.18220257004113682</v>
      </c>
      <c r="AM126" s="10">
        <v>0.46875841787864142</v>
      </c>
      <c r="AN126" s="10">
        <v>0.217</v>
      </c>
      <c r="AO126" s="10">
        <v>4494.4248743956696</v>
      </c>
      <c r="AP126" s="10"/>
      <c r="AQ126" s="9">
        <v>31992592</v>
      </c>
      <c r="AR126" s="72"/>
      <c r="AS126" s="72"/>
    </row>
    <row r="127" spans="2:45">
      <c r="B127" s="10">
        <v>47.328988420997945</v>
      </c>
      <c r="C127" s="9">
        <v>7.2339473684210509E-2</v>
      </c>
      <c r="D127" s="9">
        <v>3.4280000000000001E-3</v>
      </c>
      <c r="E127" s="9">
        <v>0.5487999995797872</v>
      </c>
      <c r="F127" s="9">
        <v>0.27500000000000002</v>
      </c>
      <c r="G127" s="9">
        <v>0.25866666666666666</v>
      </c>
      <c r="H127" s="9">
        <v>0.83679999984800812</v>
      </c>
      <c r="I127" s="10">
        <v>0.46758333333333335</v>
      </c>
      <c r="J127" s="9">
        <v>0.63003799986056985</v>
      </c>
      <c r="K127" s="9">
        <v>1</v>
      </c>
      <c r="L127" s="10">
        <v>0.9</v>
      </c>
      <c r="M127" s="10">
        <v>0.34979999955743551</v>
      </c>
      <c r="N127" s="9">
        <v>0.44719999961555007</v>
      </c>
      <c r="O127" s="10">
        <v>0.40749999999999997</v>
      </c>
      <c r="P127" s="9">
        <v>0.98543999999999998</v>
      </c>
      <c r="Q127" s="9">
        <v>0.78042630158260551</v>
      </c>
      <c r="R127" s="11">
        <v>0.94846382600000001</v>
      </c>
      <c r="S127" s="9">
        <v>0.72671984947517376</v>
      </c>
      <c r="T127" s="10">
        <v>0.69840056199959732</v>
      </c>
      <c r="U127" s="9">
        <v>3.1629364680636235E-2</v>
      </c>
      <c r="V127" s="9">
        <v>0.117911485471342</v>
      </c>
      <c r="W127" s="9">
        <v>0.88300000000000001</v>
      </c>
      <c r="X127" s="9">
        <v>1</v>
      </c>
      <c r="Y127" s="10">
        <v>1.9074747577507059E-2</v>
      </c>
      <c r="Z127" s="9">
        <v>0.80051199981421228</v>
      </c>
      <c r="AA127" s="10">
        <v>0.58700000000000008</v>
      </c>
      <c r="AB127" s="10">
        <v>0.5</v>
      </c>
      <c r="AC127" s="10">
        <v>0.77599999999999991</v>
      </c>
      <c r="AD127" s="10">
        <v>0.7609999999999999</v>
      </c>
      <c r="AE127" s="10">
        <v>0.5</v>
      </c>
      <c r="AF127" s="10">
        <v>0.74900000000000011</v>
      </c>
      <c r="AG127" s="10">
        <v>0.745</v>
      </c>
      <c r="AH127" s="10">
        <v>0.59484168253265013</v>
      </c>
      <c r="AI127" s="10">
        <v>0.48660115823023292</v>
      </c>
      <c r="AJ127" s="10">
        <v>0.41878496936418952</v>
      </c>
      <c r="AK127" s="9">
        <v>0.28687755566879936</v>
      </c>
      <c r="AL127" s="9">
        <v>1.8697628617864635E-2</v>
      </c>
      <c r="AM127" s="10">
        <v>0.38571619820028491</v>
      </c>
      <c r="AN127" s="10">
        <v>0.42</v>
      </c>
      <c r="AO127" s="10">
        <v>885.199519120932</v>
      </c>
      <c r="AP127" s="10"/>
      <c r="AQ127" s="9">
        <v>22894294</v>
      </c>
      <c r="AR127" s="72"/>
      <c r="AS127" s="72"/>
    </row>
    <row r="128" spans="2:45">
      <c r="B128" s="10">
        <v>43.531101180510731</v>
      </c>
      <c r="C128" s="9">
        <v>0.37213686528497414</v>
      </c>
      <c r="D128" s="9">
        <v>2.8450000000000003E-2</v>
      </c>
      <c r="E128" s="9">
        <v>0.31839999936521057</v>
      </c>
      <c r="F128" s="9">
        <v>0.25</v>
      </c>
      <c r="G128" s="9">
        <v>0.252</v>
      </c>
      <c r="H128" s="9">
        <v>0.22239999927580356</v>
      </c>
      <c r="I128" s="10">
        <v>0.71158333333333335</v>
      </c>
      <c r="J128" s="9">
        <v>0.67427599985077991</v>
      </c>
      <c r="K128" s="9">
        <v>0.74693986174442095</v>
      </c>
      <c r="L128" s="10">
        <v>0.5</v>
      </c>
      <c r="M128" s="10">
        <v>1.0599999986588955E-2</v>
      </c>
      <c r="N128" s="9">
        <v>0.84359999768435956</v>
      </c>
      <c r="O128" s="10">
        <v>0.44999999999999996</v>
      </c>
      <c r="P128" s="9">
        <v>0.93144000000000005</v>
      </c>
      <c r="Q128" s="9">
        <v>0.51814680865541263</v>
      </c>
      <c r="R128" s="11">
        <v>0.62508474599999997</v>
      </c>
      <c r="S128" s="9">
        <v>0.10262967345828759</v>
      </c>
      <c r="T128" s="10">
        <v>0.14809522975268516</v>
      </c>
      <c r="U128" s="9">
        <v>7.2616102553006254E-2</v>
      </c>
      <c r="V128" s="9">
        <v>0.25779434714865301</v>
      </c>
      <c r="W128" s="9">
        <v>0.87</v>
      </c>
      <c r="X128" s="9">
        <v>0.42</v>
      </c>
      <c r="Y128" s="10">
        <v>1.1476312890194639E-2</v>
      </c>
      <c r="Z128" s="9">
        <v>0.8933499963151319</v>
      </c>
      <c r="AA128" s="10">
        <v>0.2</v>
      </c>
      <c r="AB128" s="10">
        <v>0.1</v>
      </c>
      <c r="AC128" s="10">
        <v>0.81900000000000006</v>
      </c>
      <c r="AD128" s="10">
        <v>0.9840000000000001</v>
      </c>
      <c r="AE128" s="10">
        <v>9.9000000022351736E-2</v>
      </c>
      <c r="AF128" s="10">
        <v>0.46500000000000002</v>
      </c>
      <c r="AG128" s="10">
        <v>0.72299999999999998</v>
      </c>
      <c r="AH128" s="10">
        <v>0.16033615674082058</v>
      </c>
      <c r="AI128" s="10">
        <v>7.0412521202307052E-2</v>
      </c>
      <c r="AJ128" s="10">
        <v>0.15254313761335414</v>
      </c>
      <c r="AK128" s="9">
        <v>9.8521034952928997E-3</v>
      </c>
      <c r="AL128" s="9">
        <v>0.14418284020570665</v>
      </c>
      <c r="AM128" s="10">
        <v>0.19862468153320273</v>
      </c>
      <c r="AN128" s="10">
        <v>0.2</v>
      </c>
      <c r="AO128" s="10" t="e">
        <v>#N/A</v>
      </c>
      <c r="AP128" s="10"/>
      <c r="AQ128" s="9">
        <v>50019775</v>
      </c>
      <c r="AR128" s="72"/>
      <c r="AS128" s="72"/>
    </row>
    <row r="129" spans="2:45">
      <c r="B129" s="10">
        <v>57.170419342943212</v>
      </c>
      <c r="C129" s="9">
        <v>0.64910205128205134</v>
      </c>
      <c r="D129" s="9">
        <v>2.0291999924406411E-2</v>
      </c>
      <c r="E129" s="9">
        <v>0.11679999917745587</v>
      </c>
      <c r="F129" s="9">
        <v>0.375</v>
      </c>
      <c r="G129" s="9">
        <v>1.4E-2</v>
      </c>
      <c r="H129" s="9">
        <v>0.68319999970495693</v>
      </c>
      <c r="I129" s="10">
        <v>0.81700000000000006</v>
      </c>
      <c r="J129" s="9">
        <v>0.63205799986012279</v>
      </c>
      <c r="K129" s="9">
        <v>0.99952291666666671</v>
      </c>
      <c r="L129" s="10">
        <v>0.06</v>
      </c>
      <c r="M129" s="10">
        <v>0.63599999919533723</v>
      </c>
      <c r="N129" s="9">
        <v>0.35639999940991396</v>
      </c>
      <c r="O129" s="10">
        <v>0.40749999999999997</v>
      </c>
      <c r="P129" s="9">
        <v>0.85887999999999998</v>
      </c>
      <c r="Q129" s="9">
        <v>0.52853915988460298</v>
      </c>
      <c r="R129" s="11">
        <v>0.82665021599999999</v>
      </c>
      <c r="S129" s="9">
        <v>0.15067138223065576</v>
      </c>
      <c r="T129" s="10">
        <v>0.15914293342318764</v>
      </c>
      <c r="U129" s="9">
        <v>3.3172498624044629E-3</v>
      </c>
      <c r="V129" s="9">
        <v>2.5929763944944E-2</v>
      </c>
      <c r="W129" s="9">
        <v>0.65999999999999992</v>
      </c>
      <c r="X129" s="9">
        <v>0.94</v>
      </c>
      <c r="Y129" s="10">
        <v>7.2878329628684908E-3</v>
      </c>
      <c r="Z129" s="9">
        <v>0.89247999794623634</v>
      </c>
      <c r="AA129" s="10">
        <v>0.73299999999999998</v>
      </c>
      <c r="AB129" s="10">
        <v>0.4</v>
      </c>
      <c r="AC129" s="10">
        <v>0.68299999999999994</v>
      </c>
      <c r="AD129" s="10">
        <v>0.69499999999999995</v>
      </c>
      <c r="AE129" s="10">
        <v>0.5</v>
      </c>
      <c r="AF129" s="10">
        <v>0.71</v>
      </c>
      <c r="AG129" s="10">
        <v>0.878</v>
      </c>
      <c r="AH129" s="10">
        <v>0.65928587525059368</v>
      </c>
      <c r="AI129" s="10">
        <v>0.5602012347690597</v>
      </c>
      <c r="AJ129" s="10">
        <v>0.54638059461294741</v>
      </c>
      <c r="AK129" s="9">
        <v>0.61658937243584566</v>
      </c>
      <c r="AL129" s="9">
        <v>0.12254194297126893</v>
      </c>
      <c r="AM129" s="10">
        <v>0.55243992934112662</v>
      </c>
      <c r="AN129" s="10">
        <v>0.872</v>
      </c>
      <c r="AO129" s="10">
        <v>6410.0938990751902</v>
      </c>
      <c r="AP129" s="10"/>
      <c r="AQ129" s="9">
        <v>2171137</v>
      </c>
      <c r="AR129" s="72"/>
      <c r="AS129" s="72"/>
    </row>
    <row r="130" spans="2:45">
      <c r="B130" s="10" t="e">
        <v>#N/A</v>
      </c>
      <c r="C130" s="9">
        <v>0.3058360316494218</v>
      </c>
      <c r="D130" s="9">
        <v>0.5</v>
      </c>
      <c r="E130" s="9">
        <v>0.12</v>
      </c>
      <c r="F130" s="9">
        <v>0.125</v>
      </c>
      <c r="G130" s="9">
        <v>1.4E-2</v>
      </c>
      <c r="H130" s="9">
        <v>0.5</v>
      </c>
      <c r="I130" s="10">
        <v>0.44466666666666665</v>
      </c>
      <c r="J130" s="9">
        <v>0.9</v>
      </c>
      <c r="K130" s="9">
        <v>1</v>
      </c>
      <c r="L130" s="10">
        <v>0.46</v>
      </c>
      <c r="M130" s="10">
        <v>1</v>
      </c>
      <c r="N130" s="9">
        <v>0.3</v>
      </c>
      <c r="O130" s="10">
        <v>0.76749999999999996</v>
      </c>
      <c r="P130" s="9">
        <v>0.85887999999999998</v>
      </c>
      <c r="Q130" s="9">
        <v>0.52853915988460298</v>
      </c>
      <c r="R130" s="11">
        <v>0.32410533400000002</v>
      </c>
      <c r="S130" s="9">
        <v>0.15067138223065576</v>
      </c>
      <c r="T130" s="10">
        <v>0.15914293342318764</v>
      </c>
      <c r="U130" s="9">
        <v>0.75</v>
      </c>
      <c r="V130" s="9">
        <v>0.41984947043494902</v>
      </c>
      <c r="W130" s="9">
        <v>9.9999999999988987E-4</v>
      </c>
      <c r="X130" s="9">
        <v>0</v>
      </c>
      <c r="Y130" s="10">
        <v>7.2878329628684908E-3</v>
      </c>
      <c r="Z130" s="9">
        <v>0.5</v>
      </c>
      <c r="AA130" s="10" t="e">
        <v>#N/A</v>
      </c>
      <c r="AB130" s="10" t="e">
        <v>#N/A</v>
      </c>
      <c r="AC130" s="10" t="e">
        <v>#N/A</v>
      </c>
      <c r="AD130" s="10" t="e">
        <v>#N/A</v>
      </c>
      <c r="AE130" s="10" t="e">
        <v>#N/A</v>
      </c>
      <c r="AF130" s="10" t="e">
        <v>#N/A</v>
      </c>
      <c r="AG130" s="10" t="e">
        <v>#N/A</v>
      </c>
      <c r="AH130" s="10">
        <v>0.78916907601115227</v>
      </c>
      <c r="AI130" s="10">
        <v>0.71005393028246799</v>
      </c>
      <c r="AJ130" s="10">
        <v>0.42330196741928611</v>
      </c>
      <c r="AK130" s="9" t="e">
        <v>#N/A</v>
      </c>
      <c r="AL130" s="9" t="e">
        <v>#N/A</v>
      </c>
      <c r="AM130" s="10">
        <v>0.55558108627329161</v>
      </c>
      <c r="AN130" s="10" t="e">
        <v>#N/A</v>
      </c>
      <c r="AO130" s="10" t="e">
        <v>#N/A</v>
      </c>
      <c r="AP130" s="10"/>
      <c r="AQ130" s="9" t="e">
        <v>#N/A</v>
      </c>
      <c r="AR130" s="72"/>
      <c r="AS130" s="72"/>
    </row>
    <row r="131" spans="2:45">
      <c r="B131" s="10">
        <v>48.239567021561001</v>
      </c>
      <c r="C131" s="9">
        <v>0.50508637812002122</v>
      </c>
      <c r="D131" s="9">
        <v>4.7859999999999993E-2</v>
      </c>
      <c r="E131" s="9">
        <v>0.1551999992132187</v>
      </c>
      <c r="F131" s="9">
        <v>0.44999999999999996</v>
      </c>
      <c r="G131" s="9">
        <v>0.22466666666666665</v>
      </c>
      <c r="H131" s="9">
        <v>0.7023999997228384</v>
      </c>
      <c r="I131" s="10">
        <v>0.40658333333333335</v>
      </c>
      <c r="J131" s="9">
        <v>0.83102799981608999</v>
      </c>
      <c r="K131" s="9">
        <v>0.70967888310324967</v>
      </c>
      <c r="L131" s="10">
        <v>0.5</v>
      </c>
      <c r="M131" s="10">
        <v>5.2999999932944776E-2</v>
      </c>
      <c r="N131" s="9">
        <v>1</v>
      </c>
      <c r="O131" s="10">
        <v>0.44999999999999996</v>
      </c>
      <c r="P131" s="9">
        <v>0.96479999999999999</v>
      </c>
      <c r="Q131" s="9">
        <v>0.41955059392944005</v>
      </c>
      <c r="R131" s="11">
        <v>0.66535432999999999</v>
      </c>
      <c r="S131" s="9">
        <v>0.13879903281928319</v>
      </c>
      <c r="T131" s="10">
        <v>0.32304285232228575</v>
      </c>
      <c r="U131" s="9">
        <v>0</v>
      </c>
      <c r="V131" s="9">
        <v>0</v>
      </c>
      <c r="W131" s="9">
        <v>0.56400000000000006</v>
      </c>
      <c r="X131" s="9">
        <v>1</v>
      </c>
      <c r="Y131" s="10">
        <v>9.4175095919079174E-2</v>
      </c>
      <c r="Z131" s="9">
        <v>0.48617999900132414</v>
      </c>
      <c r="AA131" s="10">
        <v>0.59399999999999997</v>
      </c>
      <c r="AB131" s="10">
        <v>0.3</v>
      </c>
      <c r="AC131" s="10">
        <v>0.86599999999999999</v>
      </c>
      <c r="AD131" s="10">
        <v>0.92299999999999993</v>
      </c>
      <c r="AE131" s="10">
        <v>0.15</v>
      </c>
      <c r="AF131" s="10">
        <v>0.77800000000000002</v>
      </c>
      <c r="AG131" s="10">
        <v>0.58799999999999997</v>
      </c>
      <c r="AH131" s="10">
        <v>0.14197259158576053</v>
      </c>
      <c r="AI131" s="10">
        <v>0.38606601658648099</v>
      </c>
      <c r="AJ131" s="10">
        <v>0.35130995889650485</v>
      </c>
      <c r="AK131" s="9">
        <v>0.28569388429868076</v>
      </c>
      <c r="AL131" s="9">
        <v>6.9785005926987956E-2</v>
      </c>
      <c r="AM131" s="10">
        <v>0.30958559533532914</v>
      </c>
      <c r="AN131" s="10">
        <v>0.44700000000000001</v>
      </c>
      <c r="AO131" s="10">
        <v>1154.6985440655501</v>
      </c>
      <c r="AP131" s="10"/>
      <c r="AQ131" s="9">
        <v>29330505</v>
      </c>
      <c r="AR131" s="72"/>
      <c r="AS131" s="72"/>
    </row>
    <row r="132" spans="2:45">
      <c r="B132" s="10">
        <v>78.720215963545655</v>
      </c>
      <c r="C132" s="9">
        <v>3.2364950495049526E-2</v>
      </c>
      <c r="D132" s="9">
        <v>0</v>
      </c>
      <c r="E132" s="9">
        <v>3.9999999105930328E-2</v>
      </c>
      <c r="F132" s="9">
        <v>0.42500000000000004</v>
      </c>
      <c r="G132" s="9">
        <v>0</v>
      </c>
      <c r="H132" s="9">
        <v>3.9999999105930328E-2</v>
      </c>
      <c r="I132" s="10">
        <v>0.26374999999999998</v>
      </c>
      <c r="J132" s="9">
        <v>0.17816399996057153</v>
      </c>
      <c r="K132" s="9">
        <v>0.445976192175774</v>
      </c>
      <c r="L132" s="10">
        <v>0.06</v>
      </c>
      <c r="M132" s="10">
        <v>1</v>
      </c>
      <c r="N132" s="9">
        <v>0</v>
      </c>
      <c r="O132" s="10">
        <v>6.7499999999999991E-2</v>
      </c>
      <c r="P132" s="9">
        <v>0.68032000000000004</v>
      </c>
      <c r="Q132" s="9">
        <v>0.15630594978183665</v>
      </c>
      <c r="R132" s="11">
        <v>0.13114754000000001</v>
      </c>
      <c r="S132" s="9">
        <v>0</v>
      </c>
      <c r="T132" s="10">
        <v>3.6862825968309678E-3</v>
      </c>
      <c r="U132" s="9">
        <v>0.74871754482898178</v>
      </c>
      <c r="V132" s="9">
        <v>0.73900016982005901</v>
      </c>
      <c r="W132" s="9">
        <v>0</v>
      </c>
      <c r="X132" s="9">
        <v>0.19</v>
      </c>
      <c r="Y132" s="10">
        <v>0.13329383886255924</v>
      </c>
      <c r="Z132" s="9">
        <v>0.27999999597668646</v>
      </c>
      <c r="AA132" s="10">
        <v>0.82599999999999996</v>
      </c>
      <c r="AB132" s="10">
        <v>0.8</v>
      </c>
      <c r="AC132" s="10">
        <v>0.52</v>
      </c>
      <c r="AD132" s="10">
        <v>0.38400000000000001</v>
      </c>
      <c r="AE132" s="10">
        <v>0.9</v>
      </c>
      <c r="AF132" s="10">
        <v>0.81</v>
      </c>
      <c r="AG132" s="10">
        <v>0.875</v>
      </c>
      <c r="AH132" s="10">
        <v>0.687461967940452</v>
      </c>
      <c r="AI132" s="10">
        <v>0.80717997052215584</v>
      </c>
      <c r="AJ132" s="10">
        <v>0.91607700634389977</v>
      </c>
      <c r="AK132" s="9">
        <v>1</v>
      </c>
      <c r="AL132" s="9">
        <v>0.83111026363117468</v>
      </c>
      <c r="AM132" s="10">
        <v>0.85264736918026784</v>
      </c>
      <c r="AN132" s="10">
        <v>0.59099999999999997</v>
      </c>
      <c r="AO132" s="10">
        <v>40676.111105562602</v>
      </c>
      <c r="AP132" s="10"/>
      <c r="AQ132" s="9">
        <v>16531294</v>
      </c>
      <c r="AR132" s="72"/>
      <c r="AS132" s="72"/>
    </row>
    <row r="133" spans="2:45">
      <c r="B133" s="10">
        <v>81.795451938303486</v>
      </c>
      <c r="C133" s="9">
        <v>1</v>
      </c>
      <c r="D133" s="9">
        <v>1.4539999999999999E-2</v>
      </c>
      <c r="E133" s="9">
        <v>3.9999999105930328E-2</v>
      </c>
      <c r="F133" s="9">
        <v>9.9999999999999978E-2</v>
      </c>
      <c r="G133" s="9">
        <v>0</v>
      </c>
      <c r="H133" s="9">
        <v>0</v>
      </c>
      <c r="I133" s="10">
        <v>0.13616666666666666</v>
      </c>
      <c r="J133" s="9">
        <v>0.13453199997022749</v>
      </c>
      <c r="K133" s="9">
        <v>0.46826183982147285</v>
      </c>
      <c r="L133" s="10">
        <v>0.12</v>
      </c>
      <c r="M133" s="10">
        <v>0.4451999994367361</v>
      </c>
      <c r="N133" s="9">
        <v>0</v>
      </c>
      <c r="O133" s="10">
        <v>0.85</v>
      </c>
      <c r="P133" s="9">
        <v>0.37448000000000004</v>
      </c>
      <c r="Q133" s="9">
        <v>0.16109658393263859</v>
      </c>
      <c r="R133" s="11">
        <v>7.1258907999999996E-2</v>
      </c>
      <c r="S133" s="9">
        <v>0</v>
      </c>
      <c r="T133" s="10">
        <v>6.869097814094758E-3</v>
      </c>
      <c r="U133" s="9">
        <v>3.0978471862597327E-2</v>
      </c>
      <c r="V133" s="9">
        <v>0.14685605728470399</v>
      </c>
      <c r="W133" s="9">
        <v>0</v>
      </c>
      <c r="X133" s="9">
        <v>0.62</v>
      </c>
      <c r="Y133" s="10">
        <v>3.9221545702439208E-2</v>
      </c>
      <c r="Z133" s="9">
        <v>0.36745599941089746</v>
      </c>
      <c r="AA133" s="10">
        <v>0.99900000000000011</v>
      </c>
      <c r="AB133" s="10">
        <v>0.8</v>
      </c>
      <c r="AC133" s="10">
        <v>0.63600000000000001</v>
      </c>
      <c r="AD133" s="10">
        <v>0.51300000000000001</v>
      </c>
      <c r="AE133" s="10">
        <v>0.8</v>
      </c>
      <c r="AF133" s="10">
        <v>0.83099999999999996</v>
      </c>
      <c r="AG133" s="10">
        <v>0.86</v>
      </c>
      <c r="AH133" s="10">
        <v>0.69639742039330454</v>
      </c>
      <c r="AI133" s="10">
        <v>0.79534878859862412</v>
      </c>
      <c r="AJ133" s="10">
        <v>0.97058560000890437</v>
      </c>
      <c r="AK133" s="9">
        <v>1</v>
      </c>
      <c r="AL133" s="9">
        <v>1</v>
      </c>
      <c r="AM133" s="10">
        <v>0.87816190692932761</v>
      </c>
      <c r="AN133" s="10">
        <v>0.88800000000000001</v>
      </c>
      <c r="AO133" s="10">
        <v>28993.4464296488</v>
      </c>
      <c r="AP133" s="10"/>
      <c r="AQ133" s="9">
        <v>4315800</v>
      </c>
      <c r="AR133" s="72"/>
      <c r="AS133" s="72"/>
    </row>
    <row r="134" spans="2:45">
      <c r="B134" s="10">
        <v>60.180790356688043</v>
      </c>
      <c r="C134" s="9">
        <v>0.24933190490167303</v>
      </c>
      <c r="D134" s="9">
        <v>6.5510000000000004E-3</v>
      </c>
      <c r="E134" s="9">
        <v>0.18399999924004073</v>
      </c>
      <c r="F134" s="9">
        <v>0.25</v>
      </c>
      <c r="G134" s="9">
        <v>6.8000000000000005E-2</v>
      </c>
      <c r="H134" s="9">
        <v>0.50079999953508381</v>
      </c>
      <c r="I134" s="10">
        <v>0.49525000000000002</v>
      </c>
      <c r="J134" s="9">
        <v>0.43409799990393216</v>
      </c>
      <c r="K134" s="9">
        <v>0.94622105263150003</v>
      </c>
      <c r="L134" s="10">
        <v>0.08</v>
      </c>
      <c r="M134" s="10">
        <v>0.42399999946355821</v>
      </c>
      <c r="N134" s="9">
        <v>6.4799999892711638E-2</v>
      </c>
      <c r="O134" s="10">
        <v>0.22499999999999998</v>
      </c>
      <c r="P134" s="9">
        <v>0.92759999999999998</v>
      </c>
      <c r="Q134" s="9">
        <v>0.29567359869211918</v>
      </c>
      <c r="R134" s="11">
        <v>0.27060653200000001</v>
      </c>
      <c r="S134" s="9">
        <v>0.11893083873068008</v>
      </c>
      <c r="T134" s="10">
        <v>8.6426016225701077E-2</v>
      </c>
      <c r="U134" s="9">
        <v>6.150532955580687E-2</v>
      </c>
      <c r="V134" s="9">
        <v>2.08678450589668E-2</v>
      </c>
      <c r="W134" s="9">
        <v>0.27900000000000003</v>
      </c>
      <c r="X134" s="9">
        <v>0.48</v>
      </c>
      <c r="Y134" s="10">
        <v>5.0004167013917827E-2</v>
      </c>
      <c r="Z134" s="9">
        <v>0.8871999998390675</v>
      </c>
      <c r="AA134" s="10">
        <v>0.55700000000000005</v>
      </c>
      <c r="AB134" s="10">
        <v>0.5</v>
      </c>
      <c r="AC134" s="10">
        <v>0.78400000000000003</v>
      </c>
      <c r="AD134" s="10">
        <v>0.78500000000000003</v>
      </c>
      <c r="AE134" s="10">
        <v>0.55000000000000004</v>
      </c>
      <c r="AF134" s="10">
        <v>0.6409999999999999</v>
      </c>
      <c r="AG134" s="10">
        <v>0.82799999999999996</v>
      </c>
      <c r="AH134" s="10">
        <v>0.39903375048016698</v>
      </c>
      <c r="AI134" s="10">
        <v>0.40258765523834905</v>
      </c>
      <c r="AJ134" s="10">
        <v>0.35005552570764253</v>
      </c>
      <c r="AK134" s="9">
        <v>0.61377789593853371</v>
      </c>
      <c r="AL134" s="9">
        <v>0.2217238493782053</v>
      </c>
      <c r="AM134" s="10">
        <v>0.33524123187375404</v>
      </c>
      <c r="AN134" s="10">
        <v>0.68299999999999994</v>
      </c>
      <c r="AO134" s="10">
        <v>2641.27778039245</v>
      </c>
      <c r="AP134" s="10"/>
      <c r="AQ134" s="9">
        <v>5742800</v>
      </c>
      <c r="AR134" s="72"/>
      <c r="AS134" s="72"/>
    </row>
    <row r="135" spans="2:45">
      <c r="B135" s="10">
        <v>44.045058422852925</v>
      </c>
      <c r="C135" s="9">
        <v>2.9723684210526274E-2</v>
      </c>
      <c r="D135" s="9">
        <v>7.0250000000000007E-2</v>
      </c>
      <c r="E135" s="9">
        <v>0.53919999957084652</v>
      </c>
      <c r="F135" s="9">
        <v>0.4</v>
      </c>
      <c r="G135" s="9">
        <v>0.81933333333333336</v>
      </c>
      <c r="H135" s="9">
        <v>0.91359999991953367</v>
      </c>
      <c r="I135" s="10">
        <v>0.63950000000000007</v>
      </c>
      <c r="J135" s="9">
        <v>0.84213799981363113</v>
      </c>
      <c r="K135" s="9">
        <v>0.9992782722693333</v>
      </c>
      <c r="L135" s="10">
        <v>0.06</v>
      </c>
      <c r="M135" s="10">
        <v>8.4799999892711642E-2</v>
      </c>
      <c r="N135" s="9">
        <v>1</v>
      </c>
      <c r="O135" s="10">
        <v>0.20749999999999999</v>
      </c>
      <c r="P135" s="9">
        <v>0.99287999999999998</v>
      </c>
      <c r="Q135" s="9">
        <v>0.71309190151989532</v>
      </c>
      <c r="R135" s="11">
        <v>1</v>
      </c>
      <c r="S135" s="9">
        <v>0.32969012872803816</v>
      </c>
      <c r="T135" s="10">
        <v>1</v>
      </c>
      <c r="U135" s="9">
        <v>0</v>
      </c>
      <c r="V135" s="9">
        <v>0</v>
      </c>
      <c r="W135" s="9">
        <v>0.90700000000000003</v>
      </c>
      <c r="X135" s="9">
        <v>0.55000000000000004</v>
      </c>
      <c r="Y135" s="10">
        <v>8.2892555459066868E-3</v>
      </c>
      <c r="Z135" s="9">
        <v>0.8017599998153746</v>
      </c>
      <c r="AA135" s="10">
        <v>0.37200000000000005</v>
      </c>
      <c r="AB135" s="10">
        <v>0.4</v>
      </c>
      <c r="AC135" s="10">
        <v>0.65099999999999991</v>
      </c>
      <c r="AD135" s="10">
        <v>0.85099999999999998</v>
      </c>
      <c r="AE135" s="10">
        <v>0.5</v>
      </c>
      <c r="AF135" s="10">
        <v>0.77599999999999991</v>
      </c>
      <c r="AG135" s="10">
        <v>0.75700000000000001</v>
      </c>
      <c r="AH135" s="10">
        <v>0.26898486265313065</v>
      </c>
      <c r="AI135" s="10">
        <v>0.36177742895559473</v>
      </c>
      <c r="AJ135" s="10">
        <v>0.37024886264988932</v>
      </c>
      <c r="AK135" s="9">
        <v>0.1869771699786871</v>
      </c>
      <c r="AL135" s="9">
        <v>1.9660551433010293E-2</v>
      </c>
      <c r="AM135" s="10">
        <v>0.37299615989694479</v>
      </c>
      <c r="AN135" s="10">
        <v>0.40700000000000003</v>
      </c>
      <c r="AO135" s="10">
        <v>689.83922798940296</v>
      </c>
      <c r="AP135" s="10"/>
      <c r="AQ135" s="9">
        <v>15290102</v>
      </c>
      <c r="AR135" s="72"/>
      <c r="AS135" s="72"/>
    </row>
    <row r="136" spans="2:45">
      <c r="B136" s="10">
        <v>47.708839069871026</v>
      </c>
      <c r="C136" s="9">
        <v>1</v>
      </c>
      <c r="D136" s="9">
        <v>3.6019999999999996E-2</v>
      </c>
      <c r="E136" s="9">
        <v>0.44319999948143962</v>
      </c>
      <c r="F136" s="9">
        <v>0.30000000000000004</v>
      </c>
      <c r="G136" s="9">
        <v>0.37333333333333335</v>
      </c>
      <c r="H136" s="9">
        <v>0.69279999971389772</v>
      </c>
      <c r="I136" s="10">
        <v>0.42316666666666669</v>
      </c>
      <c r="J136" s="9">
        <v>0.5142919998861849</v>
      </c>
      <c r="K136" s="9">
        <v>0.97788013333333335</v>
      </c>
      <c r="L136" s="10">
        <v>0.22</v>
      </c>
      <c r="M136" s="10">
        <v>0.12719999983906746</v>
      </c>
      <c r="N136" s="9">
        <v>0.93599999919533727</v>
      </c>
      <c r="O136" s="10">
        <v>0.20749999999999999</v>
      </c>
      <c r="P136" s="9">
        <v>0.90400000000000003</v>
      </c>
      <c r="Q136" s="9">
        <v>0.78015516011893871</v>
      </c>
      <c r="R136" s="11">
        <v>0.96913220799999999</v>
      </c>
      <c r="S136" s="9">
        <v>4.9074339609839639E-2</v>
      </c>
      <c r="T136" s="10">
        <v>1</v>
      </c>
      <c r="U136" s="9">
        <v>1.4878801093305617E-2</v>
      </c>
      <c r="V136" s="9">
        <v>6.0776866111679401E-2</v>
      </c>
      <c r="W136" s="9">
        <v>0.53200000000000003</v>
      </c>
      <c r="X136" s="9">
        <v>0</v>
      </c>
      <c r="Y136" s="10">
        <v>2.9645245232056392E-2</v>
      </c>
      <c r="Z136" s="9">
        <v>0.85</v>
      </c>
      <c r="AA136" s="10">
        <v>0.53200000000000003</v>
      </c>
      <c r="AB136" s="10">
        <v>0.4</v>
      </c>
      <c r="AC136" s="10">
        <v>0.84400000000000008</v>
      </c>
      <c r="AD136" s="10">
        <v>0.64700000000000002</v>
      </c>
      <c r="AE136" s="10">
        <v>0.4</v>
      </c>
      <c r="AF136" s="10">
        <v>0.754</v>
      </c>
      <c r="AG136" s="10">
        <v>0.67200000000000004</v>
      </c>
      <c r="AH136" s="10">
        <v>0.11331812525617391</v>
      </c>
      <c r="AI136" s="10">
        <v>0.33119187302119585</v>
      </c>
      <c r="AJ136" s="10">
        <v>0.28909784710988273</v>
      </c>
      <c r="AK136" s="9">
        <v>0.51967827196846006</v>
      </c>
      <c r="AL136" s="9">
        <v>0.1295065288930615</v>
      </c>
      <c r="AM136" s="10">
        <v>0.25838524330716345</v>
      </c>
      <c r="AN136" s="10">
        <v>0.85699999999999998</v>
      </c>
      <c r="AO136" s="10">
        <v>2203.3475614546901</v>
      </c>
      <c r="AP136" s="10"/>
      <c r="AQ136" s="9">
        <v>154728892</v>
      </c>
      <c r="AR136" s="72"/>
      <c r="AS136" s="72"/>
    </row>
    <row r="137" spans="2:45">
      <c r="B137" s="10">
        <v>80.647420276485434</v>
      </c>
      <c r="C137" s="9">
        <v>0.92627742112986045</v>
      </c>
      <c r="D137" s="9">
        <v>8.4633999828025702E-3</v>
      </c>
      <c r="E137" s="9">
        <v>3.9999999105930328E-2</v>
      </c>
      <c r="F137" s="9">
        <v>0.55000000000000004</v>
      </c>
      <c r="G137" s="9">
        <v>0</v>
      </c>
      <c r="H137" s="9">
        <v>3.9999999105930328E-2</v>
      </c>
      <c r="I137" s="10">
        <v>1.5499999999999995E-2</v>
      </c>
      <c r="J137" s="9">
        <v>0.22684599994979798</v>
      </c>
      <c r="K137" s="9">
        <v>0.58098112756492992</v>
      </c>
      <c r="L137" s="10">
        <v>0.1</v>
      </c>
      <c r="M137" s="10">
        <v>0.466399999409914</v>
      </c>
      <c r="N137" s="9">
        <v>0</v>
      </c>
      <c r="O137" s="10">
        <v>6.7499999999999991E-2</v>
      </c>
      <c r="P137" s="9">
        <v>8.3520000000000039E-2</v>
      </c>
      <c r="Q137" s="9">
        <v>0.14976390099525561</v>
      </c>
      <c r="R137" s="11">
        <v>0.12676056399999999</v>
      </c>
      <c r="S137" s="9">
        <v>0</v>
      </c>
      <c r="T137" s="10">
        <v>3.4375067970448363E-3</v>
      </c>
      <c r="U137" s="9">
        <v>4.1550519834411048E-2</v>
      </c>
      <c r="V137" s="9">
        <v>8.6320587824525202E-2</v>
      </c>
      <c r="W137" s="9">
        <v>0</v>
      </c>
      <c r="X137" s="9">
        <v>0.64</v>
      </c>
      <c r="Y137" s="10">
        <v>1.4789010122255817E-2</v>
      </c>
      <c r="Z137" s="9">
        <v>0.24376999892108142</v>
      </c>
      <c r="AA137" s="10">
        <v>0.88800000000000001</v>
      </c>
      <c r="AB137" s="10">
        <v>0.6</v>
      </c>
      <c r="AC137" s="10">
        <v>0.505</v>
      </c>
      <c r="AD137" s="10">
        <v>0.498</v>
      </c>
      <c r="AE137" s="10">
        <v>0.65</v>
      </c>
      <c r="AF137" s="10">
        <v>0.74199999999999999</v>
      </c>
      <c r="AG137" s="10">
        <v>0.89200000000000002</v>
      </c>
      <c r="AH137" s="10">
        <v>0.73522581753230631</v>
      </c>
      <c r="AI137" s="10">
        <v>0.81046269790276604</v>
      </c>
      <c r="AJ137" s="10">
        <v>0.88340997270322608</v>
      </c>
      <c r="AK137" s="9">
        <v>1</v>
      </c>
      <c r="AL137" s="9">
        <v>1</v>
      </c>
      <c r="AM137" s="10">
        <v>0.87176141587779266</v>
      </c>
      <c r="AN137" s="10">
        <v>0.47100000000000003</v>
      </c>
      <c r="AO137" s="10">
        <v>56213.519855050901</v>
      </c>
      <c r="AP137" s="10"/>
      <c r="AQ137" s="9">
        <v>4827038</v>
      </c>
      <c r="AR137" s="72"/>
      <c r="AS137" s="72"/>
    </row>
    <row r="138" spans="2:45">
      <c r="B138" s="10">
        <v>68.745617310617149</v>
      </c>
      <c r="C138" s="9">
        <v>0.4216333333333333</v>
      </c>
      <c r="D138" s="9">
        <v>0.95226999806500967</v>
      </c>
      <c r="E138" s="9">
        <v>0.1551999992132187</v>
      </c>
      <c r="F138" s="9">
        <v>0.35</v>
      </c>
      <c r="G138" s="9">
        <v>0</v>
      </c>
      <c r="H138" s="9">
        <v>0.30399999611079698</v>
      </c>
      <c r="I138" s="10">
        <v>0.54108333333333336</v>
      </c>
      <c r="J138" s="9">
        <v>0.28623399993665516</v>
      </c>
      <c r="K138" s="9">
        <v>0.5</v>
      </c>
      <c r="L138" s="10">
        <v>0.18</v>
      </c>
      <c r="M138" s="10">
        <v>1</v>
      </c>
      <c r="N138" s="9">
        <v>0.16119999930262566</v>
      </c>
      <c r="O138" s="10">
        <v>7.4999999999999997E-2</v>
      </c>
      <c r="P138" s="9">
        <v>0.68351999999999991</v>
      </c>
      <c r="Q138" s="9">
        <v>0.24246618400842013</v>
      </c>
      <c r="R138" s="11">
        <v>6.2059238000000003E-2</v>
      </c>
      <c r="S138" s="9">
        <v>0</v>
      </c>
      <c r="T138" s="10">
        <v>1.6706202745637971E-2</v>
      </c>
      <c r="U138" s="9">
        <v>1.3777088819041827E-2</v>
      </c>
      <c r="V138" s="9">
        <v>0.18263317430403</v>
      </c>
      <c r="W138" s="9">
        <v>2.0000000000000018E-2</v>
      </c>
      <c r="X138" s="9">
        <v>0</v>
      </c>
      <c r="Y138" s="10">
        <v>0</v>
      </c>
      <c r="Z138" s="9">
        <v>0.58278399961143734</v>
      </c>
      <c r="AA138" s="10">
        <v>0.66900000000000004</v>
      </c>
      <c r="AB138" s="10">
        <v>0.6</v>
      </c>
      <c r="AC138" s="10">
        <v>0.98499999999999999</v>
      </c>
      <c r="AD138" s="10">
        <v>0.57399999999999995</v>
      </c>
      <c r="AE138" s="10">
        <v>0.55000000000000004</v>
      </c>
      <c r="AF138" s="10">
        <v>0.64800000000000002</v>
      </c>
      <c r="AG138" s="10">
        <v>0.83400000000000007</v>
      </c>
      <c r="AH138" s="10">
        <v>0.6608168136597834</v>
      </c>
      <c r="AI138" s="10">
        <v>0.28708463802264494</v>
      </c>
      <c r="AJ138" s="10">
        <v>0.59476944752227345</v>
      </c>
      <c r="AK138" s="9">
        <v>1</v>
      </c>
      <c r="AL138" s="9">
        <v>0.37388976437012927</v>
      </c>
      <c r="AM138" s="10">
        <v>0.63533107775515874</v>
      </c>
      <c r="AN138" s="10">
        <v>0.8640000000000001</v>
      </c>
      <c r="AO138" s="10">
        <v>25462.147435655501</v>
      </c>
      <c r="AP138" s="10"/>
      <c r="AQ138" s="9">
        <v>2845415</v>
      </c>
      <c r="AR138" s="72"/>
      <c r="AS138" s="72"/>
    </row>
    <row r="139" spans="2:45">
      <c r="B139" s="10">
        <v>51.762534572603904</v>
      </c>
      <c r="C139" s="9">
        <v>1</v>
      </c>
      <c r="D139" s="9">
        <v>0</v>
      </c>
      <c r="E139" s="9">
        <v>0.13599999919533734</v>
      </c>
      <c r="F139" s="9">
        <v>0.5</v>
      </c>
      <c r="G139" s="9">
        <v>0.13666666666666666</v>
      </c>
      <c r="H139" s="9">
        <v>0.56799999959766867</v>
      </c>
      <c r="I139" s="10">
        <v>0.58816666666666662</v>
      </c>
      <c r="J139" s="9">
        <v>0.64054199985824523</v>
      </c>
      <c r="K139" s="9">
        <v>0.22778001670999992</v>
      </c>
      <c r="L139" s="10">
        <v>0.1</v>
      </c>
      <c r="M139" s="10">
        <v>1.0599999986588955E-2</v>
      </c>
      <c r="N139" s="9">
        <v>1</v>
      </c>
      <c r="O139" s="10">
        <v>0.78249999999999997</v>
      </c>
      <c r="P139" s="9">
        <v>0.91256000000000004</v>
      </c>
      <c r="Q139" s="9">
        <v>0.42264132563963552</v>
      </c>
      <c r="R139" s="11">
        <v>0.65042016800000002</v>
      </c>
      <c r="S139" s="9">
        <v>3.733892799823673E-2</v>
      </c>
      <c r="T139" s="10">
        <v>0.27845489362061721</v>
      </c>
      <c r="U139" s="9">
        <v>2.826456720282975E-2</v>
      </c>
      <c r="V139" s="9">
        <v>2.9429240533700302E-2</v>
      </c>
      <c r="W139" s="9">
        <v>0.42399999999999993</v>
      </c>
      <c r="X139" s="9">
        <v>0.47</v>
      </c>
      <c r="Y139" s="10">
        <v>3.6970734744707349E-2</v>
      </c>
      <c r="Z139" s="9">
        <v>0.39868630860726884</v>
      </c>
      <c r="AA139" s="10">
        <v>0.71700000000000008</v>
      </c>
      <c r="AB139" s="10">
        <v>0.4</v>
      </c>
      <c r="AC139" s="10">
        <v>0.80500000000000005</v>
      </c>
      <c r="AD139" s="10">
        <v>0.88800000000000001</v>
      </c>
      <c r="AE139" s="10">
        <v>0.3</v>
      </c>
      <c r="AF139" s="10">
        <v>0.69400000000000006</v>
      </c>
      <c r="AG139" s="10">
        <v>0.67</v>
      </c>
      <c r="AH139" s="10">
        <v>0</v>
      </c>
      <c r="AI139" s="10">
        <v>0.30253102867078063</v>
      </c>
      <c r="AJ139" s="10">
        <v>0.28282209931094543</v>
      </c>
      <c r="AK139" s="9">
        <v>0.66748649471350952</v>
      </c>
      <c r="AL139" s="9">
        <v>9.0671695734757127E-2</v>
      </c>
      <c r="AM139" s="10">
        <v>0.31683845423056212</v>
      </c>
      <c r="AN139" s="10">
        <v>0.498</v>
      </c>
      <c r="AO139" s="10">
        <v>2608.5856470624799</v>
      </c>
      <c r="AP139" s="10"/>
      <c r="AQ139" s="9">
        <v>169708302.598984</v>
      </c>
      <c r="AR139" s="72"/>
      <c r="AS139" s="72"/>
    </row>
    <row r="140" spans="2:45">
      <c r="B140" s="10" t="e">
        <v>#N/A</v>
      </c>
      <c r="C140" s="9">
        <v>0.40596198751018192</v>
      </c>
      <c r="D140" s="9">
        <v>0.5</v>
      </c>
      <c r="E140" s="9">
        <v>0.24399999812245365</v>
      </c>
      <c r="F140" s="9">
        <v>9.9999999999999978E-2</v>
      </c>
      <c r="G140" s="9">
        <v>2.6666666666666668E-2</v>
      </c>
      <c r="H140" s="9">
        <v>0.25299999814480545</v>
      </c>
      <c r="I140" s="10">
        <v>0.44466666666666665</v>
      </c>
      <c r="J140" s="9">
        <v>0.18604199995882809</v>
      </c>
      <c r="K140" s="9">
        <v>1</v>
      </c>
      <c r="L140" s="10">
        <v>0.06</v>
      </c>
      <c r="M140" s="10">
        <v>1</v>
      </c>
      <c r="N140" s="9">
        <v>0.3</v>
      </c>
      <c r="O140" s="10">
        <v>0.76749999999999996</v>
      </c>
      <c r="P140" s="9">
        <v>0.65999999999999992</v>
      </c>
      <c r="Q140" s="9">
        <v>0.45567316764138877</v>
      </c>
      <c r="R140" s="11">
        <v>0.37696334999999997</v>
      </c>
      <c r="S140" s="9">
        <v>0.46459999989718198</v>
      </c>
      <c r="T140" s="10">
        <v>0.5</v>
      </c>
      <c r="U140" s="9">
        <v>0.19322973000418731</v>
      </c>
      <c r="V140" s="9">
        <v>0.51496675914453205</v>
      </c>
      <c r="W140" s="9">
        <v>5.0000000000000044E-3</v>
      </c>
      <c r="X140" s="9">
        <v>0.5</v>
      </c>
      <c r="Y140" s="10">
        <v>0</v>
      </c>
      <c r="Z140" s="9">
        <v>0.5</v>
      </c>
      <c r="AA140" s="10" t="e">
        <v>#N/A</v>
      </c>
      <c r="AB140" s="10" t="e">
        <v>#N/A</v>
      </c>
      <c r="AC140" s="10" t="e">
        <v>#N/A</v>
      </c>
      <c r="AD140" s="10" t="e">
        <v>#N/A</v>
      </c>
      <c r="AE140" s="10" t="e">
        <v>#N/A</v>
      </c>
      <c r="AF140" s="10" t="e">
        <v>#N/A</v>
      </c>
      <c r="AG140" s="10" t="e">
        <v>#N/A</v>
      </c>
      <c r="AH140" s="10">
        <v>0.78916907601115227</v>
      </c>
      <c r="AI140" s="10">
        <v>0.75158939559427762</v>
      </c>
      <c r="AJ140" s="10">
        <v>0.42330196741928611</v>
      </c>
      <c r="AK140" s="9">
        <v>0.70947344356965836</v>
      </c>
      <c r="AL140" s="9">
        <v>0.45446004193485212</v>
      </c>
      <c r="AM140" s="10">
        <v>0.6421779206826489</v>
      </c>
      <c r="AN140" s="10" t="e">
        <v>#N/A</v>
      </c>
      <c r="AO140" s="10" t="e">
        <v>#N/A</v>
      </c>
      <c r="AP140" s="10"/>
      <c r="AQ140" s="9">
        <v>20397.662709480199</v>
      </c>
      <c r="AR140" s="72"/>
      <c r="AS140" s="72"/>
    </row>
    <row r="141" spans="2:45">
      <c r="B141" s="10">
        <v>66.433195500672326</v>
      </c>
      <c r="C141" s="9">
        <v>0.63399782939832439</v>
      </c>
      <c r="D141" s="9">
        <v>3.0520000000000005E-3</v>
      </c>
      <c r="E141" s="9">
        <v>0.10719999916851519</v>
      </c>
      <c r="F141" s="9">
        <v>0.19999999999999996</v>
      </c>
      <c r="G141" s="9">
        <v>3.6666666666666667E-2</v>
      </c>
      <c r="H141" s="9">
        <v>0.33759999938309193</v>
      </c>
      <c r="I141" s="10">
        <v>0.49525000000000002</v>
      </c>
      <c r="J141" s="9">
        <v>0.26259999994188549</v>
      </c>
      <c r="K141" s="9">
        <v>0.94121958637466663</v>
      </c>
      <c r="L141" s="10">
        <v>0.08</v>
      </c>
      <c r="M141" s="10">
        <v>0.80559999898076062</v>
      </c>
      <c r="N141" s="9">
        <v>0.3</v>
      </c>
      <c r="O141" s="10">
        <v>0.3175</v>
      </c>
      <c r="P141" s="9">
        <v>0.76919999999999999</v>
      </c>
      <c r="Q141" s="9">
        <v>0.24731348157391098</v>
      </c>
      <c r="R141" s="11">
        <v>0.337614678</v>
      </c>
      <c r="S141" s="9">
        <v>9.9005047978089743E-4</v>
      </c>
      <c r="T141" s="10">
        <v>5.0055551736968129E-2</v>
      </c>
      <c r="U141" s="9">
        <v>4.4881928840523271E-2</v>
      </c>
      <c r="V141" s="9">
        <v>7.3612317997076598E-2</v>
      </c>
      <c r="W141" s="9">
        <v>0.11900000000000011</v>
      </c>
      <c r="X141" s="9">
        <v>0.91</v>
      </c>
      <c r="Y141" s="10">
        <v>0.14124293785310735</v>
      </c>
      <c r="Z141" s="9">
        <v>0.63385599965900186</v>
      </c>
      <c r="AA141" s="10">
        <v>0.75900000000000001</v>
      </c>
      <c r="AB141" s="10">
        <v>0.7</v>
      </c>
      <c r="AC141" s="10">
        <v>0.82599999999999996</v>
      </c>
      <c r="AD141" s="10">
        <v>0.9</v>
      </c>
      <c r="AE141" s="10">
        <v>0.65</v>
      </c>
      <c r="AF141" s="10">
        <v>0.73199999999999998</v>
      </c>
      <c r="AG141" s="10">
        <v>0.75800000000000001</v>
      </c>
      <c r="AH141" s="10">
        <v>0.52887625106546776</v>
      </c>
      <c r="AI141" s="10">
        <v>0.61179903537911084</v>
      </c>
      <c r="AJ141" s="10">
        <v>0.4480520726024449</v>
      </c>
      <c r="AK141" s="9">
        <v>1</v>
      </c>
      <c r="AL141" s="9">
        <v>0.61860685771897961</v>
      </c>
      <c r="AM141" s="10">
        <v>0.48227421046878921</v>
      </c>
      <c r="AN141" s="10">
        <v>0.41299999999999998</v>
      </c>
      <c r="AO141" s="10">
        <v>13057.092850781901</v>
      </c>
      <c r="AP141" s="10"/>
      <c r="AQ141" s="9">
        <v>3453898</v>
      </c>
      <c r="AR141" s="72"/>
      <c r="AS141" s="72"/>
    </row>
    <row r="142" spans="2:45">
      <c r="B142" s="10">
        <v>47.306078127180697</v>
      </c>
      <c r="C142" s="9">
        <v>0.63714336252189141</v>
      </c>
      <c r="D142" s="9">
        <v>3.39E-4</v>
      </c>
      <c r="E142" s="9">
        <v>0.61599999964237218</v>
      </c>
      <c r="F142" s="9">
        <v>0.125</v>
      </c>
      <c r="G142" s="9">
        <v>0.192</v>
      </c>
      <c r="H142" s="9">
        <v>0.56799999959766867</v>
      </c>
      <c r="I142" s="10">
        <v>0.49116666666666664</v>
      </c>
      <c r="J142" s="9">
        <v>0.88354799980446697</v>
      </c>
      <c r="K142" s="9">
        <v>0.86906790123449995</v>
      </c>
      <c r="L142" s="10">
        <v>0.14000000000000001</v>
      </c>
      <c r="M142" s="10">
        <v>1</v>
      </c>
      <c r="N142" s="9">
        <v>0.54</v>
      </c>
      <c r="O142" s="10">
        <v>0.76749999999999996</v>
      </c>
      <c r="P142" s="9">
        <v>0.97536</v>
      </c>
      <c r="Q142" s="9">
        <v>0.52686033061474569</v>
      </c>
      <c r="R142" s="11">
        <v>0.617549668</v>
      </c>
      <c r="S142" s="9">
        <v>0.20199403045129785</v>
      </c>
      <c r="T142" s="10">
        <v>0.2774654394414679</v>
      </c>
      <c r="U142" s="9">
        <v>2.1615336702716526E-2</v>
      </c>
      <c r="V142" s="9">
        <v>2.7365348741470199E-2</v>
      </c>
      <c r="W142" s="9">
        <v>0.9</v>
      </c>
      <c r="X142" s="9">
        <v>0.3</v>
      </c>
      <c r="Y142" s="10">
        <v>9.9368458243165661E-3</v>
      </c>
      <c r="Z142" s="9">
        <v>0.97129999985918403</v>
      </c>
      <c r="AA142" s="10">
        <v>0.59099999999999997</v>
      </c>
      <c r="AB142" s="10">
        <v>0.3</v>
      </c>
      <c r="AC142" s="10">
        <v>0.65</v>
      </c>
      <c r="AD142" s="10">
        <v>0.63300000000000001</v>
      </c>
      <c r="AE142" s="10">
        <v>0.35</v>
      </c>
      <c r="AF142" s="10">
        <v>0.72599999999999998</v>
      </c>
      <c r="AG142" s="10">
        <v>0.86199999999999999</v>
      </c>
      <c r="AH142" s="10">
        <v>0.37891925353308498</v>
      </c>
      <c r="AI142" s="10">
        <v>0.52221526662297113</v>
      </c>
      <c r="AJ142" s="10">
        <v>0.22562978471811396</v>
      </c>
      <c r="AK142" s="9">
        <v>0.14705535033018624</v>
      </c>
      <c r="AL142" s="9">
        <v>2.2517597284815671E-2</v>
      </c>
      <c r="AM142" s="10">
        <v>0.30702368842549504</v>
      </c>
      <c r="AN142" s="10">
        <v>0.83299999999999996</v>
      </c>
      <c r="AO142" s="10">
        <v>2281.4661027485699</v>
      </c>
      <c r="AP142" s="10"/>
      <c r="AQ142" s="9">
        <v>6732159</v>
      </c>
      <c r="AR142" s="72"/>
      <c r="AS142" s="72"/>
    </row>
    <row r="143" spans="2:45">
      <c r="B143" s="10">
        <v>62.648086924588462</v>
      </c>
      <c r="C143" s="9">
        <v>0.23660553851397409</v>
      </c>
      <c r="D143" s="9">
        <v>1.4580000000000001E-3</v>
      </c>
      <c r="E143" s="9">
        <v>0.17439999923110006</v>
      </c>
      <c r="F143" s="9">
        <v>0.32499999999999996</v>
      </c>
      <c r="G143" s="9">
        <v>3.7333333333333336E-2</v>
      </c>
      <c r="H143" s="9">
        <v>0.32799999937415125</v>
      </c>
      <c r="I143" s="10">
        <v>0.76291666666666669</v>
      </c>
      <c r="J143" s="9">
        <v>0.39490999991260467</v>
      </c>
      <c r="K143" s="9">
        <v>0.88862579365083338</v>
      </c>
      <c r="L143" s="10">
        <v>0.24</v>
      </c>
      <c r="M143" s="10">
        <v>9.539999987930059E-2</v>
      </c>
      <c r="N143" s="9">
        <v>0.54</v>
      </c>
      <c r="O143" s="10">
        <v>0.3175</v>
      </c>
      <c r="P143" s="9">
        <v>0.83960000000000001</v>
      </c>
      <c r="Q143" s="9">
        <v>0.31981221334874765</v>
      </c>
      <c r="R143" s="11">
        <v>0.29855537799999998</v>
      </c>
      <c r="S143" s="9">
        <v>1.7366341824656753E-2</v>
      </c>
      <c r="T143" s="10">
        <v>8.2867576408760205E-2</v>
      </c>
      <c r="U143" s="9">
        <v>0</v>
      </c>
      <c r="V143" s="9">
        <v>0</v>
      </c>
      <c r="W143" s="9">
        <v>5.5000000000000049E-2</v>
      </c>
      <c r="X143" s="9">
        <v>1</v>
      </c>
      <c r="Y143" s="10">
        <v>1.5101938082053862E-2</v>
      </c>
      <c r="Z143" s="9">
        <v>0.58344000418815667</v>
      </c>
      <c r="AA143" s="10">
        <v>0.60899999999999999</v>
      </c>
      <c r="AB143" s="10">
        <v>0.6</v>
      </c>
      <c r="AC143" s="10">
        <v>0.96599999999999997</v>
      </c>
      <c r="AD143" s="10">
        <v>0.91700000000000004</v>
      </c>
      <c r="AE143" s="10">
        <v>0.65</v>
      </c>
      <c r="AF143" s="10">
        <v>0.754</v>
      </c>
      <c r="AG143" s="10">
        <v>0.83499999999999996</v>
      </c>
      <c r="AH143" s="10">
        <v>0.30445980820243262</v>
      </c>
      <c r="AI143" s="10">
        <v>0.45235901622879027</v>
      </c>
      <c r="AJ143" s="10">
        <v>0.32572822435175108</v>
      </c>
      <c r="AK143" s="9">
        <v>0.97347357059407247</v>
      </c>
      <c r="AL143" s="9">
        <v>0.38341002054701373</v>
      </c>
      <c r="AM143" s="10">
        <v>0.30548538220290966</v>
      </c>
      <c r="AN143" s="10">
        <v>0.26100000000000001</v>
      </c>
      <c r="AO143" s="10">
        <v>4522.5207295504797</v>
      </c>
      <c r="AP143" s="10"/>
      <c r="AQ143" s="9">
        <v>6348917</v>
      </c>
      <c r="AR143" s="72"/>
      <c r="AS143" s="72"/>
    </row>
    <row r="144" spans="2:45">
      <c r="B144" s="10">
        <v>64.100510946063039</v>
      </c>
      <c r="C144" s="9">
        <v>0.43419003984063748</v>
      </c>
      <c r="D144" s="9">
        <v>1.01E-2</v>
      </c>
      <c r="E144" s="9">
        <v>0.21279999926686288</v>
      </c>
      <c r="F144" s="9">
        <v>0.32499999999999996</v>
      </c>
      <c r="G144" s="9">
        <v>4.5999999999999999E-2</v>
      </c>
      <c r="H144" s="9">
        <v>0.34719999939203261</v>
      </c>
      <c r="I144" s="10">
        <v>0.59099999999999997</v>
      </c>
      <c r="J144" s="9">
        <v>0.28784999993629756</v>
      </c>
      <c r="K144" s="9">
        <v>0.86407031963466663</v>
      </c>
      <c r="L144" s="10">
        <v>0.36</v>
      </c>
      <c r="M144" s="10">
        <v>0.54059999931603675</v>
      </c>
      <c r="N144" s="9">
        <v>5.3999999910593031E-2</v>
      </c>
      <c r="O144" s="10">
        <v>0.22499999999999998</v>
      </c>
      <c r="P144" s="9">
        <v>0.87559999999999993</v>
      </c>
      <c r="Q144" s="9">
        <v>0.29337147186070867</v>
      </c>
      <c r="R144" s="11">
        <v>0.56535947799999997</v>
      </c>
      <c r="S144" s="9">
        <v>9.6788237863580338E-3</v>
      </c>
      <c r="T144" s="10">
        <v>7.0005117199817835E-2</v>
      </c>
      <c r="U144" s="9">
        <v>4.6021735040835728E-3</v>
      </c>
      <c r="V144" s="9">
        <v>1.7865612563228599E-2</v>
      </c>
      <c r="W144" s="9">
        <v>0.23099999999999998</v>
      </c>
      <c r="X144" s="9">
        <v>0.65</v>
      </c>
      <c r="Y144" s="10">
        <v>1.8749999999999999E-2</v>
      </c>
      <c r="Z144" s="9">
        <v>0.87229534319578939</v>
      </c>
      <c r="AA144" s="10">
        <v>0.65799999999999992</v>
      </c>
      <c r="AB144" s="10">
        <v>0.6</v>
      </c>
      <c r="AC144" s="10">
        <v>0.79500000000000004</v>
      </c>
      <c r="AD144" s="10">
        <v>0.92299999999999993</v>
      </c>
      <c r="AE144" s="10">
        <v>0.7</v>
      </c>
      <c r="AF144" s="10">
        <v>0.81599999999999995</v>
      </c>
      <c r="AG144" s="10">
        <v>0.85</v>
      </c>
      <c r="AH144" s="10">
        <v>0.31603427278685325</v>
      </c>
      <c r="AI144" s="10">
        <v>0.50871854191908772</v>
      </c>
      <c r="AJ144" s="10">
        <v>0.42885815802282429</v>
      </c>
      <c r="AK144" s="9">
        <v>0.93161340664848258</v>
      </c>
      <c r="AL144" s="9">
        <v>0.45310249802352059</v>
      </c>
      <c r="AM144" s="10">
        <v>0.37018255110460901</v>
      </c>
      <c r="AN144" s="10">
        <v>0.66099999999999992</v>
      </c>
      <c r="AO144" s="10">
        <v>8629.4907904990196</v>
      </c>
      <c r="AP144" s="10"/>
      <c r="AQ144" s="9">
        <v>29164883</v>
      </c>
      <c r="AR144" s="72"/>
      <c r="AS144" s="72"/>
    </row>
    <row r="145" spans="2:45">
      <c r="B145" s="10">
        <v>61.211762712026804</v>
      </c>
      <c r="C145" s="9">
        <v>0.12827533666794924</v>
      </c>
      <c r="D145" s="9">
        <v>0</v>
      </c>
      <c r="E145" s="9">
        <v>0.12639999918639655</v>
      </c>
      <c r="F145" s="9">
        <v>9.9999999999999978E-2</v>
      </c>
      <c r="G145" s="9">
        <v>6.4000000000000001E-2</v>
      </c>
      <c r="H145" s="9">
        <v>0.27039999932050707</v>
      </c>
      <c r="I145" s="10">
        <v>0.49116666666666664</v>
      </c>
      <c r="J145" s="9">
        <v>0.3468339999232441</v>
      </c>
      <c r="K145" s="9">
        <v>0.7813801886791667</v>
      </c>
      <c r="L145" s="10">
        <v>0.08</v>
      </c>
      <c r="M145" s="10">
        <v>0.26499999966472387</v>
      </c>
      <c r="N145" s="9">
        <v>0.3</v>
      </c>
      <c r="O145" s="10">
        <v>0.76749999999999996</v>
      </c>
      <c r="P145" s="9">
        <v>0.66775999999999991</v>
      </c>
      <c r="Q145" s="9">
        <v>0.32077830115452488</v>
      </c>
      <c r="R145" s="11">
        <v>0.522033898</v>
      </c>
      <c r="S145" s="9">
        <v>4.3430002434588749E-2</v>
      </c>
      <c r="T145" s="10">
        <v>8.0018194811209767E-2</v>
      </c>
      <c r="U145" s="9">
        <v>7.677140298733115E-2</v>
      </c>
      <c r="V145" s="9">
        <v>0.17703882549799699</v>
      </c>
      <c r="W145" s="9">
        <v>0.14000000000000001</v>
      </c>
      <c r="X145" s="9">
        <v>0.53</v>
      </c>
      <c r="Y145" s="10">
        <v>0.13582855418050105</v>
      </c>
      <c r="Z145" s="9">
        <v>0.91486000296680481</v>
      </c>
      <c r="AA145" s="10">
        <v>0.48100000000000004</v>
      </c>
      <c r="AB145" s="10">
        <v>0.5</v>
      </c>
      <c r="AC145" s="10">
        <v>0.78799999999999992</v>
      </c>
      <c r="AD145" s="10">
        <v>0.91200000000000003</v>
      </c>
      <c r="AE145" s="10">
        <v>0.4</v>
      </c>
      <c r="AF145" s="10">
        <v>0.72699999999999998</v>
      </c>
      <c r="AG145" s="10">
        <v>0.77800000000000002</v>
      </c>
      <c r="AH145" s="10">
        <v>0.21938916482529569</v>
      </c>
      <c r="AI145" s="10">
        <v>0.47685928067759492</v>
      </c>
      <c r="AJ145" s="10">
        <v>0.35910180246732715</v>
      </c>
      <c r="AK145" s="9">
        <v>0.89079296345647885</v>
      </c>
      <c r="AL145" s="9">
        <v>0.39348864036646491</v>
      </c>
      <c r="AM145" s="10">
        <v>0.3948222358844673</v>
      </c>
      <c r="AN145" s="10">
        <v>0.51900000000000002</v>
      </c>
      <c r="AO145" s="10">
        <v>3541.7022197772899</v>
      </c>
      <c r="AP145" s="10"/>
      <c r="AQ145" s="9">
        <v>91983102</v>
      </c>
      <c r="AR145" s="72"/>
      <c r="AS145" s="72"/>
    </row>
    <row r="146" spans="2:45">
      <c r="B146" s="10">
        <v>77.206723285504665</v>
      </c>
      <c r="C146" s="9">
        <v>0.33954403794037941</v>
      </c>
      <c r="D146" s="9">
        <v>0</v>
      </c>
      <c r="E146" s="9">
        <v>3.9999999105930328E-2</v>
      </c>
      <c r="F146" s="9">
        <v>0.625</v>
      </c>
      <c r="G146" s="9">
        <v>0</v>
      </c>
      <c r="H146" s="9">
        <v>0.13599999919533734</v>
      </c>
      <c r="I146" s="10">
        <v>0.23183333333333334</v>
      </c>
      <c r="J146" s="9">
        <v>0.39127399991340939</v>
      </c>
      <c r="K146" s="9">
        <v>0.67822152464093954</v>
      </c>
      <c r="L146" s="10">
        <v>0.06</v>
      </c>
      <c r="M146" s="10">
        <v>0.1165999998524785</v>
      </c>
      <c r="N146" s="9">
        <v>0</v>
      </c>
      <c r="O146" s="10">
        <v>7.4999999999999997E-2</v>
      </c>
      <c r="P146" s="9">
        <v>0.59928000000000003</v>
      </c>
      <c r="Q146" s="9">
        <v>0.24976312060058148</v>
      </c>
      <c r="R146" s="11">
        <v>8.9171974000000001E-2</v>
      </c>
      <c r="S146" s="9">
        <v>0</v>
      </c>
      <c r="T146" s="10">
        <v>1.9598667383151371E-3</v>
      </c>
      <c r="U146" s="9">
        <v>1.9555589171861513E-2</v>
      </c>
      <c r="V146" s="9">
        <v>2.5313311200472002E-2</v>
      </c>
      <c r="W146" s="9">
        <v>0</v>
      </c>
      <c r="X146" s="9">
        <v>0.3</v>
      </c>
      <c r="Y146" s="10">
        <v>1.4790468364831553E-2</v>
      </c>
      <c r="Z146" s="9">
        <v>0.34574759167867997</v>
      </c>
      <c r="AA146" s="10">
        <v>0.622</v>
      </c>
      <c r="AB146" s="10">
        <v>0.6</v>
      </c>
      <c r="AC146" s="10">
        <v>0.74900000000000011</v>
      </c>
      <c r="AD146" s="10">
        <v>0.46799999999999997</v>
      </c>
      <c r="AE146" s="10">
        <v>0.6</v>
      </c>
      <c r="AF146" s="10">
        <v>0.78099999999999992</v>
      </c>
      <c r="AG146" s="10">
        <v>0.875</v>
      </c>
      <c r="AH146" s="10">
        <v>0.67951576829747018</v>
      </c>
      <c r="AI146" s="10">
        <v>0.70306514086893412</v>
      </c>
      <c r="AJ146" s="10">
        <v>0.59556699193452545</v>
      </c>
      <c r="AK146" s="9">
        <v>1</v>
      </c>
      <c r="AL146" s="9">
        <v>0.95217586374392582</v>
      </c>
      <c r="AM146" s="10">
        <v>0.63520045018434912</v>
      </c>
      <c r="AN146" s="10">
        <v>0.61499999999999999</v>
      </c>
      <c r="AO146" s="10">
        <v>18905.341259502999</v>
      </c>
      <c r="AP146" s="10"/>
      <c r="AQ146" s="9">
        <v>38149886</v>
      </c>
      <c r="AR146" s="72"/>
      <c r="AS146" s="72"/>
    </row>
    <row r="147" spans="2:45">
      <c r="B147" s="10">
        <v>74.307243382192297</v>
      </c>
      <c r="C147" s="9">
        <v>0.94999198949441888</v>
      </c>
      <c r="D147" s="9">
        <v>0.1232</v>
      </c>
      <c r="E147" s="9">
        <v>4.9599999114871007E-2</v>
      </c>
      <c r="F147" s="9">
        <v>0.375</v>
      </c>
      <c r="G147" s="9">
        <v>0</v>
      </c>
      <c r="H147" s="9">
        <v>3.9999999105930328E-2</v>
      </c>
      <c r="I147" s="10">
        <v>0.29975000000000002</v>
      </c>
      <c r="J147" s="9">
        <v>0.40319199991077181</v>
      </c>
      <c r="K147" s="9">
        <v>0.48544967491190205</v>
      </c>
      <c r="L147" s="10">
        <v>0.18</v>
      </c>
      <c r="M147" s="10">
        <v>0.85859999891370542</v>
      </c>
      <c r="N147" s="9">
        <v>0</v>
      </c>
      <c r="O147" s="10">
        <v>6.7499999999999991E-2</v>
      </c>
      <c r="P147" s="9">
        <v>0.48640000000000005</v>
      </c>
      <c r="Q147" s="9">
        <v>0.17840468150973465</v>
      </c>
      <c r="R147" s="11">
        <v>0.19658119600000001</v>
      </c>
      <c r="S147" s="9">
        <v>0</v>
      </c>
      <c r="T147" s="10">
        <v>2.6539590977184384E-3</v>
      </c>
      <c r="U147" s="9">
        <v>2.3553347609705032E-2</v>
      </c>
      <c r="V147" s="9">
        <v>5.4811007844475602E-2</v>
      </c>
      <c r="W147" s="9">
        <v>0</v>
      </c>
      <c r="X147" s="9">
        <v>0.82</v>
      </c>
      <c r="Y147" s="10">
        <v>8.1967213114754092E-2</v>
      </c>
      <c r="Z147" s="9">
        <v>0.24319999769330025</v>
      </c>
      <c r="AA147" s="10">
        <v>0.80500000000000005</v>
      </c>
      <c r="AB147" s="10">
        <v>0.6</v>
      </c>
      <c r="AC147" s="10">
        <v>0.61</v>
      </c>
      <c r="AD147" s="10">
        <v>0.371</v>
      </c>
      <c r="AE147" s="10">
        <v>0.7</v>
      </c>
      <c r="AF147" s="10">
        <v>0.79700000000000004</v>
      </c>
      <c r="AG147" s="10">
        <v>0.875</v>
      </c>
      <c r="AH147" s="10">
        <v>0.65657857531574848</v>
      </c>
      <c r="AI147" s="10">
        <v>0.73980171758287794</v>
      </c>
      <c r="AJ147" s="10">
        <v>0.71389542456469846</v>
      </c>
      <c r="AK147" s="9">
        <v>1</v>
      </c>
      <c r="AL147" s="9">
        <v>0.82544173791160969</v>
      </c>
      <c r="AM147" s="10">
        <v>0.70535074205744608</v>
      </c>
      <c r="AN147" s="10">
        <v>0.37</v>
      </c>
      <c r="AO147" s="10">
        <v>24919.560142145299</v>
      </c>
      <c r="AP147" s="10"/>
      <c r="AQ147" s="9">
        <v>10632069</v>
      </c>
      <c r="AR147" s="72"/>
      <c r="AS147" s="72"/>
    </row>
    <row r="148" spans="2:45">
      <c r="B148" s="10">
        <v>68.514111331086966</v>
      </c>
      <c r="C148" s="9">
        <v>1</v>
      </c>
      <c r="D148" s="9">
        <v>1</v>
      </c>
      <c r="E148" s="9">
        <v>3.9999999105930328E-2</v>
      </c>
      <c r="F148" s="9">
        <v>0.52500000000000002</v>
      </c>
      <c r="G148" s="9">
        <v>4.0000000000000001E-3</v>
      </c>
      <c r="H148" s="9">
        <v>3.9999999105930328E-2</v>
      </c>
      <c r="I148" s="10">
        <v>0.54108333333333336</v>
      </c>
      <c r="J148" s="9">
        <v>4.3227999990433454E-2</v>
      </c>
      <c r="K148" s="9">
        <v>0.53846153846150002</v>
      </c>
      <c r="L148" s="10">
        <v>0.28000000000000003</v>
      </c>
      <c r="M148" s="10">
        <v>1</v>
      </c>
      <c r="N148" s="9">
        <v>0</v>
      </c>
      <c r="O148" s="10">
        <v>7.4999999999999997E-2</v>
      </c>
      <c r="P148" s="9">
        <v>0.48463999999999996</v>
      </c>
      <c r="Q148" s="9">
        <v>0.24191172547131801</v>
      </c>
      <c r="R148" s="11">
        <v>0.13507625200000001</v>
      </c>
      <c r="S148" s="9">
        <v>0</v>
      </c>
      <c r="T148" s="10">
        <v>5.8659853149571157E-3</v>
      </c>
      <c r="U148" s="9">
        <v>0.22988831188903622</v>
      </c>
      <c r="V148" s="9">
        <v>0.33104463039743398</v>
      </c>
      <c r="W148" s="9">
        <v>1.3000000000000012E-2</v>
      </c>
      <c r="X148" s="9">
        <v>0</v>
      </c>
      <c r="Y148" s="10">
        <v>0</v>
      </c>
      <c r="Z148" s="9">
        <v>0.27999999597668646</v>
      </c>
      <c r="AA148" s="10">
        <v>0.73699999999999999</v>
      </c>
      <c r="AB148" s="10">
        <v>0.5</v>
      </c>
      <c r="AC148" s="10">
        <v>0.99900000000000011</v>
      </c>
      <c r="AD148" s="10">
        <v>0.73699999999999999</v>
      </c>
      <c r="AE148" s="10">
        <v>0.45</v>
      </c>
      <c r="AF148" s="10">
        <v>0.65900000000000003</v>
      </c>
      <c r="AG148" s="10">
        <v>0.82200000000000006</v>
      </c>
      <c r="AH148" s="10">
        <v>0.72127978737970633</v>
      </c>
      <c r="AI148" s="10">
        <v>0.32379710394941413</v>
      </c>
      <c r="AJ148" s="10">
        <v>0.82455129243555292</v>
      </c>
      <c r="AK148" s="9">
        <v>1</v>
      </c>
      <c r="AL148" s="9">
        <v>0.14481154288983769</v>
      </c>
      <c r="AM148" s="10">
        <v>0.68986007348834522</v>
      </c>
      <c r="AN148" s="10">
        <v>0.69099999999999995</v>
      </c>
      <c r="AO148" s="10">
        <v>91378.736172986901</v>
      </c>
      <c r="AP148" s="10"/>
      <c r="AQ148" s="9">
        <v>1409423</v>
      </c>
      <c r="AR148" s="72"/>
      <c r="AS148" s="72"/>
    </row>
    <row r="149" spans="2:45">
      <c r="B149" s="10">
        <v>72.342565896467164</v>
      </c>
      <c r="C149" s="9">
        <v>0.21017202797202805</v>
      </c>
      <c r="D149" s="9">
        <v>0</v>
      </c>
      <c r="E149" s="9">
        <v>0</v>
      </c>
      <c r="F149" s="9">
        <v>0.67500000000000004</v>
      </c>
      <c r="G149" s="9">
        <v>4.0000000000000001E-3</v>
      </c>
      <c r="H149" s="9">
        <v>0.28000000000000003</v>
      </c>
      <c r="I149" s="10">
        <v>0.54108333333333336</v>
      </c>
      <c r="J149" s="9">
        <v>0.46035799989812076</v>
      </c>
      <c r="K149" s="9">
        <v>1</v>
      </c>
      <c r="L149" s="10">
        <v>0.16</v>
      </c>
      <c r="M149" s="10">
        <v>0.13779999982565641</v>
      </c>
      <c r="N149" s="9">
        <v>0.03</v>
      </c>
      <c r="O149" s="10">
        <v>7.4999999999999997E-2</v>
      </c>
      <c r="P149" s="9">
        <v>0.6790719999999999</v>
      </c>
      <c r="Q149" s="9">
        <v>0.24191172547131801</v>
      </c>
      <c r="R149" s="11">
        <v>0.103683492</v>
      </c>
      <c r="S149" s="9">
        <v>0</v>
      </c>
      <c r="T149" s="10">
        <v>9.5357792318022591E-3</v>
      </c>
      <c r="U149" s="9">
        <v>3.6266029652120037E-2</v>
      </c>
      <c r="V149" s="9">
        <v>3.41823568080762E-2</v>
      </c>
      <c r="W149" s="9">
        <v>0</v>
      </c>
      <c r="X149" s="9">
        <v>0.1</v>
      </c>
      <c r="Y149" s="10">
        <v>0</v>
      </c>
      <c r="Z149" s="9">
        <v>0.73423999250197292</v>
      </c>
      <c r="AA149" s="10">
        <v>0.72499999999999998</v>
      </c>
      <c r="AB149" s="10">
        <v>0.5</v>
      </c>
      <c r="AC149" s="10">
        <v>0.85799999999999998</v>
      </c>
      <c r="AD149" s="10">
        <v>0.59799999999999998</v>
      </c>
      <c r="AE149" s="10">
        <v>0.75</v>
      </c>
      <c r="AF149" s="10">
        <v>0.73299999999999998</v>
      </c>
      <c r="AG149" s="10">
        <v>0.875</v>
      </c>
      <c r="AH149" s="10">
        <v>0.57935871402902195</v>
      </c>
      <c r="AI149" s="10">
        <v>0.59149415170244202</v>
      </c>
      <c r="AJ149" s="10">
        <v>0.47441365606642372</v>
      </c>
      <c r="AK149" s="9">
        <v>1</v>
      </c>
      <c r="AL149" s="9">
        <v>0.89906345226588946</v>
      </c>
      <c r="AM149" s="10">
        <v>0.5199300298991707</v>
      </c>
      <c r="AN149" s="10">
        <v>0.60399999999999998</v>
      </c>
      <c r="AO149" s="10">
        <v>14277.997334621399</v>
      </c>
      <c r="AP149" s="10"/>
      <c r="AQ149" s="9">
        <v>21482395</v>
      </c>
      <c r="AR149" s="72"/>
      <c r="AS149" s="72"/>
    </row>
    <row r="150" spans="2:45">
      <c r="B150" s="10">
        <v>62.959069093338016</v>
      </c>
      <c r="C150" s="9">
        <v>1</v>
      </c>
      <c r="D150" s="9">
        <v>1.7627999934330583E-2</v>
      </c>
      <c r="E150" s="9">
        <v>7.8399999141693155E-2</v>
      </c>
      <c r="F150" s="9">
        <v>0.97500000000000009</v>
      </c>
      <c r="G150" s="9">
        <v>3.3333333333333335E-3</v>
      </c>
      <c r="H150" s="9">
        <v>0.16479999922215938</v>
      </c>
      <c r="I150" s="10">
        <v>0.2734166666666667</v>
      </c>
      <c r="J150" s="9">
        <v>0.27451799993924797</v>
      </c>
      <c r="K150" s="9">
        <v>0.95382055363763696</v>
      </c>
      <c r="L150" s="10">
        <v>1</v>
      </c>
      <c r="M150" s="10">
        <v>3.1799999959766866E-2</v>
      </c>
      <c r="N150" s="9">
        <v>0.05</v>
      </c>
      <c r="O150" s="10">
        <v>0.87499999999999989</v>
      </c>
      <c r="P150" s="9">
        <v>0.3144880000000001</v>
      </c>
      <c r="Q150" s="9">
        <v>0.3973830231770884</v>
      </c>
      <c r="R150" s="11">
        <v>0.138266796</v>
      </c>
      <c r="S150" s="9">
        <v>0</v>
      </c>
      <c r="T150" s="10">
        <v>1.3998009467966158E-2</v>
      </c>
      <c r="U150" s="9">
        <v>1.6662488420424136E-2</v>
      </c>
      <c r="V150" s="9">
        <v>2.44347857486415E-2</v>
      </c>
      <c r="W150" s="9">
        <v>0</v>
      </c>
      <c r="X150" s="9">
        <v>0</v>
      </c>
      <c r="Y150" s="10">
        <v>2.5644563901979149E-3</v>
      </c>
      <c r="Z150" s="9">
        <v>0.24743599892631163</v>
      </c>
      <c r="AA150" s="10">
        <v>0.52200000000000002</v>
      </c>
      <c r="AB150" s="10">
        <v>0.4</v>
      </c>
      <c r="AC150" s="10">
        <v>0.82299999999999995</v>
      </c>
      <c r="AD150" s="10">
        <v>0.66500000000000004</v>
      </c>
      <c r="AE150" s="10">
        <v>0.25</v>
      </c>
      <c r="AF150" s="10">
        <v>0.626</v>
      </c>
      <c r="AG150" s="10">
        <v>0.68400000000000005</v>
      </c>
      <c r="AH150" s="10">
        <v>0.35647173602925253</v>
      </c>
      <c r="AI150" s="10">
        <v>0.31224242879055453</v>
      </c>
      <c r="AJ150" s="10">
        <v>0.27786520163843365</v>
      </c>
      <c r="AK150" s="9">
        <v>1</v>
      </c>
      <c r="AL150" s="9">
        <v>1</v>
      </c>
      <c r="AM150" s="10">
        <v>0.34699671117311948</v>
      </c>
      <c r="AN150" s="10">
        <v>0.59599999999999997</v>
      </c>
      <c r="AO150" s="10">
        <v>18932.054636199398</v>
      </c>
      <c r="AP150" s="10"/>
      <c r="AQ150" s="9">
        <v>141850000</v>
      </c>
      <c r="AR150" s="72"/>
      <c r="AS150" s="72"/>
    </row>
    <row r="151" spans="2:45">
      <c r="B151" s="10">
        <v>49.441180230841454</v>
      </c>
      <c r="C151" s="9">
        <v>0.37583349535080302</v>
      </c>
      <c r="D151" s="9">
        <v>1.5789999999999998E-2</v>
      </c>
      <c r="E151" s="9">
        <v>0.37599999941885476</v>
      </c>
      <c r="F151" s="9">
        <v>0.30000000000000004</v>
      </c>
      <c r="G151" s="9">
        <v>0.64666666666666661</v>
      </c>
      <c r="H151" s="9">
        <v>0.48159999951720234</v>
      </c>
      <c r="I151" s="10">
        <v>0.71575</v>
      </c>
      <c r="J151" s="9">
        <v>0.82193799981810145</v>
      </c>
      <c r="K151" s="9">
        <v>0.98610852713183328</v>
      </c>
      <c r="L151" s="10">
        <v>0.24</v>
      </c>
      <c r="M151" s="10">
        <v>0.28619999963790183</v>
      </c>
      <c r="N151" s="9">
        <v>0.48399999901652341</v>
      </c>
      <c r="O151" s="10">
        <v>0.40749999999999997</v>
      </c>
      <c r="P151" s="9">
        <v>0.98007999999999995</v>
      </c>
      <c r="Q151" s="9">
        <v>0.73748620398163978</v>
      </c>
      <c r="R151" s="11">
        <v>0.83391731000000002</v>
      </c>
      <c r="S151" s="9">
        <v>0.5372269186851093</v>
      </c>
      <c r="T151" s="10">
        <v>0.74553174683907941</v>
      </c>
      <c r="U151" s="9">
        <v>0</v>
      </c>
      <c r="V151" s="9">
        <v>0</v>
      </c>
      <c r="W151" s="9">
        <v>0.95199999999999996</v>
      </c>
      <c r="X151" s="9">
        <v>0.33</v>
      </c>
      <c r="Y151" s="10">
        <v>0.24321037697608427</v>
      </c>
      <c r="Z151" s="9">
        <v>0.8327999994903803</v>
      </c>
      <c r="AA151" s="10">
        <v>0.745</v>
      </c>
      <c r="AB151" s="10">
        <v>0.4</v>
      </c>
      <c r="AC151" s="10">
        <v>0.77099999999999991</v>
      </c>
      <c r="AD151" s="10">
        <v>0.75599999999999989</v>
      </c>
      <c r="AE151" s="10">
        <v>0.4</v>
      </c>
      <c r="AF151" s="10">
        <v>0.66900000000000004</v>
      </c>
      <c r="AG151" s="10">
        <v>0.67400000000000004</v>
      </c>
      <c r="AH151" s="10">
        <v>0.43549390309242914</v>
      </c>
      <c r="AI151" s="10">
        <v>0.2455031720329349</v>
      </c>
      <c r="AJ151" s="10">
        <v>0.52489087075193275</v>
      </c>
      <c r="AK151" s="9">
        <v>0.26728149342466173</v>
      </c>
      <c r="AL151" s="9">
        <v>6.8147074301100188E-2</v>
      </c>
      <c r="AM151" s="10">
        <v>0.39987888242928316</v>
      </c>
      <c r="AN151" s="10">
        <v>0.89200000000000002</v>
      </c>
      <c r="AO151" s="10">
        <v>1136.03135342766</v>
      </c>
      <c r="AP151" s="10"/>
      <c r="AQ151" s="9">
        <v>9997614</v>
      </c>
      <c r="AR151" s="72"/>
      <c r="AS151" s="72"/>
    </row>
    <row r="152" spans="2:45">
      <c r="B152" s="10" t="e">
        <v>#N/A</v>
      </c>
      <c r="C152" s="9">
        <v>0.57196935856688802</v>
      </c>
      <c r="D152" s="9">
        <v>0.5</v>
      </c>
      <c r="E152" s="9">
        <v>4.9599999114871007E-2</v>
      </c>
      <c r="F152" s="9">
        <v>0.15000000000000002</v>
      </c>
      <c r="G152" s="9">
        <v>1.8666666666666668E-2</v>
      </c>
      <c r="H152" s="9">
        <v>7.8399999141693155E-2</v>
      </c>
      <c r="I152" s="10">
        <v>0.71158333333333335</v>
      </c>
      <c r="J152" s="9">
        <v>0.68316399984881282</v>
      </c>
      <c r="K152" s="9">
        <v>0.97791666666666666</v>
      </c>
      <c r="L152" s="10">
        <v>0.3</v>
      </c>
      <c r="M152" s="10">
        <v>0.83739999894052752</v>
      </c>
      <c r="N152" s="9">
        <v>0.3</v>
      </c>
      <c r="O152" s="10">
        <v>0.3175</v>
      </c>
      <c r="P152" s="9">
        <v>0.72398399999999996</v>
      </c>
      <c r="Q152" s="9">
        <v>0.50154536075126943</v>
      </c>
      <c r="R152" s="11">
        <v>0.15762274000000001</v>
      </c>
      <c r="S152" s="9">
        <v>0</v>
      </c>
      <c r="T152" s="10">
        <v>0.5</v>
      </c>
      <c r="U152" s="9">
        <v>0.17441193075236577</v>
      </c>
      <c r="V152" s="9">
        <v>0.170847449676337</v>
      </c>
      <c r="W152" s="9">
        <v>0.13</v>
      </c>
      <c r="X152" s="9">
        <v>0</v>
      </c>
      <c r="Y152" s="10">
        <v>0</v>
      </c>
      <c r="Z152" s="9">
        <v>0.66849999791011216</v>
      </c>
      <c r="AA152" s="10" t="e">
        <v>#N/A</v>
      </c>
      <c r="AB152" s="10" t="e">
        <v>#N/A</v>
      </c>
      <c r="AC152" s="10" t="e">
        <v>#N/A</v>
      </c>
      <c r="AD152" s="10" t="e">
        <v>#N/A</v>
      </c>
      <c r="AE152" s="10" t="e">
        <v>#N/A</v>
      </c>
      <c r="AF152" s="10" t="e">
        <v>#N/A</v>
      </c>
      <c r="AG152" s="10" t="e">
        <v>#N/A</v>
      </c>
      <c r="AH152" s="10">
        <v>0.73248306884888659</v>
      </c>
      <c r="AI152" s="10">
        <v>0.7030148045536595</v>
      </c>
      <c r="AJ152" s="10">
        <v>0.71896559425421214</v>
      </c>
      <c r="AK152" s="9">
        <v>1</v>
      </c>
      <c r="AL152" s="9">
        <v>0.26299671428571431</v>
      </c>
      <c r="AM152" s="10">
        <v>0.64791308327976949</v>
      </c>
      <c r="AN152" s="10" t="e">
        <v>#N/A</v>
      </c>
      <c r="AO152" s="10">
        <v>14526.7131928709</v>
      </c>
      <c r="AP152" s="10"/>
      <c r="AQ152" s="9">
        <v>49593.315071432997</v>
      </c>
      <c r="AR152" s="72"/>
      <c r="AS152" s="72"/>
    </row>
    <row r="153" spans="2:45">
      <c r="B153" s="10">
        <v>66.136702863083215</v>
      </c>
      <c r="C153" s="9">
        <v>0.76809602743641048</v>
      </c>
      <c r="D153" s="9">
        <v>0.5</v>
      </c>
      <c r="E153" s="9">
        <v>5.9199999123811686E-2</v>
      </c>
      <c r="F153" s="9">
        <v>0.125</v>
      </c>
      <c r="G153" s="9">
        <v>1.3333333333333333E-3</v>
      </c>
      <c r="H153" s="9">
        <v>0.21679999761283397</v>
      </c>
      <c r="I153" s="10">
        <v>0.71158333333333335</v>
      </c>
      <c r="J153" s="9">
        <v>0.72800799983888864</v>
      </c>
      <c r="K153" s="9">
        <v>1</v>
      </c>
      <c r="L153" s="10">
        <v>0.3</v>
      </c>
      <c r="M153" s="10">
        <v>1</v>
      </c>
      <c r="N153" s="9">
        <v>0.3</v>
      </c>
      <c r="O153" s="10">
        <v>0.3175</v>
      </c>
      <c r="P153" s="9">
        <v>0.87575999999999998</v>
      </c>
      <c r="Q153" s="9">
        <v>0.39069316748000915</v>
      </c>
      <c r="R153" s="11">
        <v>0.248847926</v>
      </c>
      <c r="S153" s="9">
        <v>1.9634822296854728E-2</v>
      </c>
      <c r="T153" s="10">
        <v>0.5</v>
      </c>
      <c r="U153" s="9">
        <v>4.0567494042948862E-2</v>
      </c>
      <c r="V153" s="9">
        <v>4.2824159881293102E-2</v>
      </c>
      <c r="W153" s="9">
        <v>1.0000000000000009E-2</v>
      </c>
      <c r="X153" s="9">
        <v>0</v>
      </c>
      <c r="Y153" s="10">
        <v>0</v>
      </c>
      <c r="Z153" s="9">
        <v>0.5</v>
      </c>
      <c r="AA153" s="10">
        <v>0.88400000000000001</v>
      </c>
      <c r="AB153" s="10">
        <v>0.4</v>
      </c>
      <c r="AC153" s="10">
        <v>0.73199999999999998</v>
      </c>
      <c r="AD153" s="10">
        <v>0.71400000000000008</v>
      </c>
      <c r="AE153" s="10">
        <v>0.55000000000000004</v>
      </c>
      <c r="AF153" s="10">
        <v>0.80099999999999993</v>
      </c>
      <c r="AG153" s="10">
        <v>0.71900000000000008</v>
      </c>
      <c r="AH153" s="10">
        <v>0.64845468361798442</v>
      </c>
      <c r="AI153" s="10">
        <v>0.7508318882541748</v>
      </c>
      <c r="AJ153" s="10">
        <v>0.75054591106323942</v>
      </c>
      <c r="AK153" s="9">
        <v>1</v>
      </c>
      <c r="AL153" s="9">
        <v>0.22685694433693296</v>
      </c>
      <c r="AM153" s="10">
        <v>0.66619709958823847</v>
      </c>
      <c r="AN153" s="10">
        <v>0.84200000000000008</v>
      </c>
      <c r="AO153" s="10">
        <v>9604.6588176220794</v>
      </c>
      <c r="AP153" s="10"/>
      <c r="AQ153" s="9">
        <v>172091.81694119601</v>
      </c>
      <c r="AR153" s="72"/>
      <c r="AS153" s="72"/>
    </row>
    <row r="154" spans="2:45">
      <c r="B154" s="10" t="e">
        <v>#N/A</v>
      </c>
      <c r="C154" s="9">
        <v>0.60079080267558527</v>
      </c>
      <c r="D154" s="9">
        <v>0.5</v>
      </c>
      <c r="E154" s="9">
        <v>6.9999999999999951E-2</v>
      </c>
      <c r="F154" s="9">
        <v>0.125</v>
      </c>
      <c r="G154" s="9">
        <v>0</v>
      </c>
      <c r="H154" s="9">
        <v>4.0000000000000036E-2</v>
      </c>
      <c r="I154" s="10">
        <v>0.71158333333333335</v>
      </c>
      <c r="J154" s="9">
        <v>0.5310579998824746</v>
      </c>
      <c r="K154" s="9">
        <v>1</v>
      </c>
      <c r="L154" s="10">
        <v>0.3</v>
      </c>
      <c r="M154" s="10">
        <v>1</v>
      </c>
      <c r="N154" s="9">
        <v>0.3</v>
      </c>
      <c r="O154" s="10">
        <v>0.3175</v>
      </c>
      <c r="P154" s="9">
        <v>0.78806399999999999</v>
      </c>
      <c r="Q154" s="9">
        <v>0.32417389140159003</v>
      </c>
      <c r="R154" s="11">
        <v>0.299089726</v>
      </c>
      <c r="S154" s="9">
        <v>2.2734526870468751E-2</v>
      </c>
      <c r="T154" s="10">
        <v>0.5</v>
      </c>
      <c r="U154" s="9">
        <v>0.10892550279601591</v>
      </c>
      <c r="V154" s="9">
        <v>9.1147246059120904E-2</v>
      </c>
      <c r="W154" s="9">
        <v>1.0000000000000009E-2</v>
      </c>
      <c r="X154" s="9">
        <v>0</v>
      </c>
      <c r="Y154" s="10">
        <v>0</v>
      </c>
      <c r="Z154" s="9">
        <v>0.39799999780952933</v>
      </c>
      <c r="AA154" s="10">
        <v>0.79900000000000004</v>
      </c>
      <c r="AB154" s="10">
        <v>0.4</v>
      </c>
      <c r="AC154" s="10">
        <v>0.72499999999999998</v>
      </c>
      <c r="AD154" s="10">
        <v>0.6409999999999999</v>
      </c>
      <c r="AE154" s="10">
        <v>0.55000000000000004</v>
      </c>
      <c r="AF154" s="10">
        <v>0.71299999999999997</v>
      </c>
      <c r="AG154" s="10">
        <v>0.73299999999999998</v>
      </c>
      <c r="AH154" s="10">
        <v>0.6777123885521108</v>
      </c>
      <c r="AI154" s="10">
        <v>0.71652456621968186</v>
      </c>
      <c r="AJ154" s="10">
        <v>0.71896559425421214</v>
      </c>
      <c r="AK154" s="9">
        <v>1</v>
      </c>
      <c r="AL154" s="9" t="e">
        <v>#N/A</v>
      </c>
      <c r="AM154" s="10">
        <v>0.67446210249635308</v>
      </c>
      <c r="AN154" s="10">
        <v>0.77599999999999991</v>
      </c>
      <c r="AO154" s="10">
        <v>9153.7000968697703</v>
      </c>
      <c r="AP154" s="10"/>
      <c r="AQ154" s="9">
        <v>109209</v>
      </c>
      <c r="AR154" s="72"/>
      <c r="AS154" s="72"/>
    </row>
    <row r="155" spans="2:45">
      <c r="B155" s="10">
        <v>59.958177604146812</v>
      </c>
      <c r="C155" s="9">
        <v>0.2086134938998738</v>
      </c>
      <c r="D155" s="9">
        <v>0.5</v>
      </c>
      <c r="E155" s="9">
        <v>0.2079999980330467</v>
      </c>
      <c r="F155" s="9">
        <v>4.9999999999999989E-2</v>
      </c>
      <c r="G155" s="9">
        <v>4.2000000000000003E-2</v>
      </c>
      <c r="H155" s="9">
        <v>3.9999999105930328E-2</v>
      </c>
      <c r="I155" s="10">
        <v>0.44466666666666665</v>
      </c>
      <c r="J155" s="9">
        <v>0.77567999982833868</v>
      </c>
      <c r="K155" s="9">
        <v>0.99693333333333334</v>
      </c>
      <c r="L155" s="10">
        <v>0.08</v>
      </c>
      <c r="M155" s="10">
        <v>1</v>
      </c>
      <c r="N155" s="9">
        <v>0.3</v>
      </c>
      <c r="O155" s="10">
        <v>0.76749999999999996</v>
      </c>
      <c r="P155" s="9">
        <v>0.94079999999999997</v>
      </c>
      <c r="Q155" s="9">
        <v>0.32233865237548998</v>
      </c>
      <c r="R155" s="11">
        <v>0.425438596</v>
      </c>
      <c r="S155" s="9">
        <v>0.12711532726886884</v>
      </c>
      <c r="T155" s="10">
        <v>0.5</v>
      </c>
      <c r="U155" s="9">
        <v>8.3589982106898345E-2</v>
      </c>
      <c r="V155" s="9">
        <v>0.235714343154588</v>
      </c>
      <c r="W155" s="9">
        <v>3.0000000000000027E-2</v>
      </c>
      <c r="X155" s="9">
        <v>0</v>
      </c>
      <c r="Y155" s="10">
        <v>0.53003533568904593</v>
      </c>
      <c r="Z155" s="9">
        <v>0.85789999959999996</v>
      </c>
      <c r="AA155" s="10">
        <v>0.73199999999999998</v>
      </c>
      <c r="AB155" s="10">
        <v>0.3</v>
      </c>
      <c r="AC155" s="10">
        <v>0.79599999999999993</v>
      </c>
      <c r="AD155" s="10">
        <v>0.67500000000000004</v>
      </c>
      <c r="AE155" s="10">
        <v>0.3</v>
      </c>
      <c r="AF155" s="10">
        <v>0.73799999999999999</v>
      </c>
      <c r="AG155" s="10">
        <v>0.7</v>
      </c>
      <c r="AH155" s="10">
        <v>0.71463586031967297</v>
      </c>
      <c r="AI155" s="10">
        <v>0.60709802990041195</v>
      </c>
      <c r="AJ155" s="10">
        <v>0.52068279512667082</v>
      </c>
      <c r="AK155" s="9">
        <v>0.92873198191461548</v>
      </c>
      <c r="AL155" s="9">
        <v>8.7246594713787942E-2</v>
      </c>
      <c r="AM155" s="10">
        <v>0.62809508325698959</v>
      </c>
      <c r="AN155" s="10">
        <v>0.80799999999999994</v>
      </c>
      <c r="AO155" s="10">
        <v>4405.3351108906199</v>
      </c>
      <c r="AP155" s="10"/>
      <c r="AQ155" s="9">
        <v>178846</v>
      </c>
      <c r="AR155" s="72"/>
      <c r="AS155" s="72"/>
    </row>
    <row r="156" spans="2:45">
      <c r="B156" s="10" t="e">
        <v>#N/A</v>
      </c>
      <c r="C156" s="9">
        <v>0.16512093023255814</v>
      </c>
      <c r="D156" s="9">
        <v>0.5</v>
      </c>
      <c r="E156" s="9">
        <v>0</v>
      </c>
      <c r="F156" s="9">
        <v>0.52500000000000002</v>
      </c>
      <c r="G156" s="9">
        <v>0</v>
      </c>
      <c r="H156" s="9">
        <v>0</v>
      </c>
      <c r="I156" s="10">
        <v>0.23600000000000002</v>
      </c>
      <c r="J156" s="9">
        <v>5.7973999987170101E-2</v>
      </c>
      <c r="K156" s="9">
        <v>1</v>
      </c>
      <c r="L156" s="10">
        <v>0.08</v>
      </c>
      <c r="M156" s="10">
        <v>1</v>
      </c>
      <c r="N156" s="9">
        <v>0</v>
      </c>
      <c r="O156" s="10">
        <v>6.7499999999999991E-2</v>
      </c>
      <c r="P156" s="9">
        <v>0.94079999999999997</v>
      </c>
      <c r="Q156" s="9">
        <v>5.62731707317079E-2</v>
      </c>
      <c r="R156" s="11">
        <v>0.110144928</v>
      </c>
      <c r="S156" s="9">
        <v>0</v>
      </c>
      <c r="T156" s="10">
        <v>0.5</v>
      </c>
      <c r="U156" s="9">
        <v>0</v>
      </c>
      <c r="V156" s="9">
        <v>0</v>
      </c>
      <c r="W156" s="9">
        <v>0</v>
      </c>
      <c r="X156" s="9">
        <v>0</v>
      </c>
      <c r="Y156" s="10">
        <v>0</v>
      </c>
      <c r="Z156" s="9">
        <v>0</v>
      </c>
      <c r="AA156" s="10" t="e">
        <v>#N/A</v>
      </c>
      <c r="AB156" s="10" t="e">
        <v>#N/A</v>
      </c>
      <c r="AC156" s="10" t="e">
        <v>#N/A</v>
      </c>
      <c r="AD156" s="10" t="e">
        <v>#N/A</v>
      </c>
      <c r="AE156" s="10" t="e">
        <v>#N/A</v>
      </c>
      <c r="AF156" s="10" t="e">
        <v>#N/A</v>
      </c>
      <c r="AG156" s="10" t="e">
        <v>#N/A</v>
      </c>
      <c r="AH156" s="10">
        <v>0.78916907601115227</v>
      </c>
      <c r="AI156" s="10">
        <v>0.7426889387417468</v>
      </c>
      <c r="AJ156" s="10" t="e">
        <v>#N/A</v>
      </c>
      <c r="AK156" s="9">
        <v>0.83940097313155304</v>
      </c>
      <c r="AL156" s="9" t="e">
        <v>#N/A</v>
      </c>
      <c r="AM156" s="10">
        <v>0.67558457630235724</v>
      </c>
      <c r="AN156" s="10" t="e">
        <v>#N/A</v>
      </c>
      <c r="AO156" s="10" t="e">
        <v>#N/A</v>
      </c>
      <c r="AP156" s="10"/>
      <c r="AQ156" s="9">
        <v>31451</v>
      </c>
      <c r="AR156" s="72"/>
      <c r="AS156" s="72"/>
    </row>
    <row r="157" spans="2:45">
      <c r="B157" s="10">
        <v>51.510301358266418</v>
      </c>
      <c r="C157" s="9">
        <v>0.56146163873370569</v>
      </c>
      <c r="D157" s="9">
        <v>3.2109999999999999E-3</v>
      </c>
      <c r="E157" s="9">
        <v>0.14559999920427802</v>
      </c>
      <c r="F157" s="9">
        <v>0.15000000000000002</v>
      </c>
      <c r="G157" s="9">
        <v>0.28533333333333333</v>
      </c>
      <c r="H157" s="9">
        <v>0.7503999997675419</v>
      </c>
      <c r="I157" s="10">
        <v>0.62008333333333332</v>
      </c>
      <c r="J157" s="9">
        <v>0.39006199991367752</v>
      </c>
      <c r="K157" s="9">
        <v>1</v>
      </c>
      <c r="L157" s="10">
        <v>0.08</v>
      </c>
      <c r="M157" s="10">
        <v>1</v>
      </c>
      <c r="N157" s="9">
        <v>0.12959999978542328</v>
      </c>
      <c r="O157" s="10">
        <v>0.20749999999999999</v>
      </c>
      <c r="P157" s="9">
        <v>0.88600000000000001</v>
      </c>
      <c r="Q157" s="9">
        <v>0.44180339395016444</v>
      </c>
      <c r="R157" s="11">
        <v>0.60064585599999998</v>
      </c>
      <c r="S157" s="9">
        <v>0.39098554997347323</v>
      </c>
      <c r="T157" s="10">
        <v>0.5</v>
      </c>
      <c r="U157" s="9">
        <v>0.75</v>
      </c>
      <c r="V157" s="9">
        <v>0.26040545514607499</v>
      </c>
      <c r="W157" s="9">
        <v>0.51500000000000001</v>
      </c>
      <c r="X157" s="9">
        <v>0</v>
      </c>
      <c r="Y157" s="10">
        <v>0</v>
      </c>
      <c r="Z157" s="9">
        <v>0.44158000980612355</v>
      </c>
      <c r="AA157" s="10">
        <v>0.435</v>
      </c>
      <c r="AB157" s="10">
        <v>0.3</v>
      </c>
      <c r="AC157" s="10">
        <v>0.871</v>
      </c>
      <c r="AD157" s="10">
        <v>0.52500000000000002</v>
      </c>
      <c r="AE157" s="10">
        <v>0.45</v>
      </c>
      <c r="AF157" s="10">
        <v>0.59</v>
      </c>
      <c r="AG157" s="10">
        <v>0.66599999999999993</v>
      </c>
      <c r="AH157" s="10">
        <v>0.54276296869204677</v>
      </c>
      <c r="AI157" s="10">
        <v>0.5338364436143459</v>
      </c>
      <c r="AJ157" s="10">
        <v>0.42144353744692398</v>
      </c>
      <c r="AK157" s="9">
        <v>0.43255199542806388</v>
      </c>
      <c r="AL157" s="9">
        <v>5.8150571428571433E-2</v>
      </c>
      <c r="AM157" s="10">
        <v>0.35569039326845309</v>
      </c>
      <c r="AN157" s="10">
        <v>0.47600000000000003</v>
      </c>
      <c r="AO157" s="10">
        <v>1819.98514837316</v>
      </c>
      <c r="AP157" s="10"/>
      <c r="AQ157" s="9">
        <v>162755</v>
      </c>
      <c r="AR157" s="72"/>
      <c r="AS157" s="72"/>
    </row>
    <row r="158" spans="2:45">
      <c r="B158" s="10">
        <v>63.955773954665673</v>
      </c>
      <c r="C158" s="9">
        <v>0.28689601648351654</v>
      </c>
      <c r="D158" s="9">
        <v>1</v>
      </c>
      <c r="E158" s="9">
        <v>9.9999999999999978E-2</v>
      </c>
      <c r="F158" s="9">
        <v>0.52500000000000002</v>
      </c>
      <c r="G158" s="9">
        <v>0</v>
      </c>
      <c r="H158" s="9">
        <v>0.7503999997675419</v>
      </c>
      <c r="I158" s="10">
        <v>0.47033333333333333</v>
      </c>
      <c r="J158" s="9">
        <v>0.179173999960348</v>
      </c>
      <c r="K158" s="9">
        <v>0.87469046237183334</v>
      </c>
      <c r="L158" s="10">
        <v>0.1</v>
      </c>
      <c r="M158" s="10">
        <v>0.932799998819828</v>
      </c>
      <c r="N158" s="9">
        <v>0.27999999999999997</v>
      </c>
      <c r="O158" s="10">
        <v>7.4999999999999997E-2</v>
      </c>
      <c r="P158" s="9">
        <v>0.84088000000000007</v>
      </c>
      <c r="Q158" s="9">
        <v>0.29611426210716363</v>
      </c>
      <c r="R158" s="11">
        <v>0.21553884800000001</v>
      </c>
      <c r="S158" s="9">
        <v>0</v>
      </c>
      <c r="T158" s="10">
        <v>2.0632234982262833E-2</v>
      </c>
      <c r="U158" s="9">
        <v>7.0476808090587902E-3</v>
      </c>
      <c r="V158" s="9">
        <v>0.13462215009415199</v>
      </c>
      <c r="W158" s="9">
        <v>1.0000000000000009E-2</v>
      </c>
      <c r="X158" s="9">
        <v>0</v>
      </c>
      <c r="Y158" s="10">
        <v>3.0000000000000001E-3</v>
      </c>
      <c r="Z158" s="9">
        <v>0.80677000573010815</v>
      </c>
      <c r="AA158" s="10">
        <v>0.84599999999999997</v>
      </c>
      <c r="AB158" s="10">
        <v>0.5</v>
      </c>
      <c r="AC158" s="10">
        <v>0.996</v>
      </c>
      <c r="AD158" s="10">
        <v>0.68099999999999994</v>
      </c>
      <c r="AE158" s="10">
        <v>0.45</v>
      </c>
      <c r="AF158" s="10">
        <v>0.623</v>
      </c>
      <c r="AG158" s="10">
        <v>0.82499999999999996</v>
      </c>
      <c r="AH158" s="10">
        <v>0.42726489378908683</v>
      </c>
      <c r="AI158" s="10">
        <v>0.14879869426740142</v>
      </c>
      <c r="AJ158" s="10">
        <v>0.52899993462779904</v>
      </c>
      <c r="AK158" s="9">
        <v>1</v>
      </c>
      <c r="AL158" s="9">
        <v>0.46354246724751352</v>
      </c>
      <c r="AM158" s="10">
        <v>0.52444497525287737</v>
      </c>
      <c r="AN158" s="10">
        <v>0.74400000000000011</v>
      </c>
      <c r="AO158" s="10">
        <v>23479.510648571901</v>
      </c>
      <c r="AP158" s="10"/>
      <c r="AQ158" s="9">
        <v>25391100</v>
      </c>
      <c r="AR158" s="72"/>
      <c r="AS158" s="72"/>
    </row>
    <row r="159" spans="2:45">
      <c r="B159" s="10">
        <v>50.81085280001404</v>
      </c>
      <c r="C159" s="9">
        <v>0.30450518867924531</v>
      </c>
      <c r="D159" s="9">
        <v>5.7239999999999999E-2</v>
      </c>
      <c r="E159" s="9">
        <v>0.33759999938309193</v>
      </c>
      <c r="F159" s="9">
        <v>0.32499999999999996</v>
      </c>
      <c r="G159" s="9">
        <v>0.35333333333333333</v>
      </c>
      <c r="H159" s="9">
        <v>0.51039999954402449</v>
      </c>
      <c r="I159" s="10">
        <v>0.88633333333333331</v>
      </c>
      <c r="J159" s="9">
        <v>0.57933599987179041</v>
      </c>
      <c r="K159" s="9">
        <v>0.98873807362822608</v>
      </c>
      <c r="L159" s="10">
        <v>0.5</v>
      </c>
      <c r="M159" s="10">
        <v>0.75259999904781572</v>
      </c>
      <c r="N159" s="9">
        <v>0.32999999932944774</v>
      </c>
      <c r="O159" s="10">
        <v>0.20749999999999999</v>
      </c>
      <c r="P159" s="9">
        <v>0.97848000000000002</v>
      </c>
      <c r="Q159" s="9">
        <v>0.63257037949368422</v>
      </c>
      <c r="R159" s="11">
        <v>0.826298702</v>
      </c>
      <c r="S159" s="9">
        <v>0.141361846612716</v>
      </c>
      <c r="T159" s="10">
        <v>0.55968555607884818</v>
      </c>
      <c r="U159" s="9">
        <v>7.4530056941375461E-2</v>
      </c>
      <c r="V159" s="9">
        <v>0.31479057632968399</v>
      </c>
      <c r="W159" s="9">
        <v>0.58000000000000007</v>
      </c>
      <c r="X159" s="9">
        <v>0.61</v>
      </c>
      <c r="Y159" s="10">
        <v>4.674596166831143E-2</v>
      </c>
      <c r="Z159" s="9">
        <v>0.74836399710638324</v>
      </c>
      <c r="AA159" s="10">
        <v>0.63100000000000001</v>
      </c>
      <c r="AB159" s="10">
        <v>0.4</v>
      </c>
      <c r="AC159" s="10">
        <v>0.64700000000000002</v>
      </c>
      <c r="AD159" s="10">
        <v>0.77800000000000002</v>
      </c>
      <c r="AE159" s="10">
        <v>0.35</v>
      </c>
      <c r="AF159" s="10">
        <v>0.752</v>
      </c>
      <c r="AG159" s="10">
        <v>0.69700000000000006</v>
      </c>
      <c r="AH159" s="10">
        <v>0.47095986241941146</v>
      </c>
      <c r="AI159" s="10">
        <v>0.4382938106842923</v>
      </c>
      <c r="AJ159" s="10">
        <v>0.39530495613934274</v>
      </c>
      <c r="AK159" s="9">
        <v>0.60567281859832167</v>
      </c>
      <c r="AL159" s="9">
        <v>0.11379116573997694</v>
      </c>
      <c r="AM159" s="10">
        <v>0.43894419633100218</v>
      </c>
      <c r="AN159" s="10">
        <v>0.41899999999999998</v>
      </c>
      <c r="AO159" s="10">
        <v>1816.57491991906</v>
      </c>
      <c r="AP159" s="10"/>
      <c r="AQ159" s="9">
        <v>12534228</v>
      </c>
      <c r="AR159" s="72"/>
      <c r="AS159" s="72"/>
    </row>
    <row r="160" spans="2:45">
      <c r="B160" s="10">
        <v>67.99875848623914</v>
      </c>
      <c r="C160" s="9">
        <v>0.5</v>
      </c>
      <c r="D160" s="9">
        <v>5.7239999999999999E-2</v>
      </c>
      <c r="E160" s="9">
        <v>4.9599999114871007E-2</v>
      </c>
      <c r="F160" s="9">
        <v>0.5</v>
      </c>
      <c r="G160" s="9">
        <v>0</v>
      </c>
      <c r="H160" s="9">
        <v>0.11679999917745587</v>
      </c>
      <c r="I160" s="10">
        <v>0.28666666666666668</v>
      </c>
      <c r="J160" s="9">
        <v>0.48257799989320338</v>
      </c>
      <c r="K160" s="9">
        <v>0.80281337930987551</v>
      </c>
      <c r="L160" s="10">
        <v>0.32</v>
      </c>
      <c r="M160" s="10">
        <v>1.0999999977648259E-2</v>
      </c>
      <c r="N160" s="9">
        <v>0.01</v>
      </c>
      <c r="O160" s="10">
        <v>7.4999999999999997E-2</v>
      </c>
      <c r="P160" s="9">
        <v>0.65999999999999992</v>
      </c>
      <c r="Q160" s="9">
        <v>0.28617755965888592</v>
      </c>
      <c r="R160" s="11">
        <v>4.4444444E-2</v>
      </c>
      <c r="S160" s="9">
        <v>4.3848969503296033E-3</v>
      </c>
      <c r="T160" s="10">
        <v>3.4519614970324095E-3</v>
      </c>
      <c r="U160" s="9">
        <v>7.4530056941375461E-2</v>
      </c>
      <c r="V160" s="9" t="e">
        <v>#N/A</v>
      </c>
      <c r="W160" s="9">
        <v>0</v>
      </c>
      <c r="X160" s="9">
        <v>0.54</v>
      </c>
      <c r="Y160" s="10">
        <v>4.674596166831143E-2</v>
      </c>
      <c r="Z160" s="9">
        <v>0.54169599957317116</v>
      </c>
      <c r="AA160" s="10">
        <v>0.58899999999999997</v>
      </c>
      <c r="AB160" s="10">
        <v>0.5</v>
      </c>
      <c r="AC160" s="10">
        <v>0.83200000000000007</v>
      </c>
      <c r="AD160" s="10">
        <v>0.41399999999999998</v>
      </c>
      <c r="AE160" s="10">
        <v>0.5</v>
      </c>
      <c r="AF160" s="10">
        <v>0.64500000000000002</v>
      </c>
      <c r="AG160" s="10">
        <v>0.752</v>
      </c>
      <c r="AH160" s="10">
        <v>0.4009055779157854</v>
      </c>
      <c r="AI160" s="10">
        <v>0.56299703082245756</v>
      </c>
      <c r="AJ160" s="10">
        <v>0.46274402197765829</v>
      </c>
      <c r="AK160" s="9">
        <v>1</v>
      </c>
      <c r="AL160" s="9">
        <v>0.70501676158774684</v>
      </c>
      <c r="AM160" s="10">
        <v>0.41856679280689546</v>
      </c>
      <c r="AN160" s="10">
        <v>0.72199999999999998</v>
      </c>
      <c r="AO160" s="10">
        <v>11893.165855122499</v>
      </c>
      <c r="AP160" s="10"/>
      <c r="AQ160" s="9">
        <v>7319712.44757964</v>
      </c>
      <c r="AR160" s="72"/>
      <c r="AS160" s="72"/>
    </row>
    <row r="161" spans="2:45">
      <c r="B161" s="10" t="e">
        <v>#N/A</v>
      </c>
      <c r="C161" s="9">
        <v>0.3914651453224342</v>
      </c>
      <c r="D161" s="9">
        <v>0.5</v>
      </c>
      <c r="E161" s="9">
        <v>0</v>
      </c>
      <c r="F161" s="9">
        <v>0.125</v>
      </c>
      <c r="G161" s="9">
        <v>0</v>
      </c>
      <c r="H161" s="9">
        <v>3.0000000000000027E-2</v>
      </c>
      <c r="I161" s="10">
        <v>0.44466666666666665</v>
      </c>
      <c r="J161" s="9">
        <v>0.45631799989901478</v>
      </c>
      <c r="K161" s="9">
        <v>0.95166666666666666</v>
      </c>
      <c r="L161" s="10">
        <v>0</v>
      </c>
      <c r="M161" s="10">
        <v>1</v>
      </c>
      <c r="N161" s="9">
        <v>0.3</v>
      </c>
      <c r="O161" s="10">
        <v>0.20749999999999999</v>
      </c>
      <c r="P161" s="9">
        <v>0.56200000000000006</v>
      </c>
      <c r="Q161" s="9">
        <v>0.29526243771612715</v>
      </c>
      <c r="R161" s="11">
        <v>0.37817258799999998</v>
      </c>
      <c r="S161" s="9">
        <v>1.4451198883901886E-2</v>
      </c>
      <c r="T161" s="10">
        <v>0.5</v>
      </c>
      <c r="U161" s="9">
        <v>0.2003868703324948</v>
      </c>
      <c r="V161" s="9">
        <v>0.17425087683402701</v>
      </c>
      <c r="W161" s="9">
        <v>4.0000000000000036E-2</v>
      </c>
      <c r="X161" s="9">
        <v>0</v>
      </c>
      <c r="Y161" s="10">
        <v>1</v>
      </c>
      <c r="Z161" s="9">
        <v>7.4015747201609972E-2</v>
      </c>
      <c r="AA161" s="10">
        <v>0.64200000000000002</v>
      </c>
      <c r="AB161" s="10">
        <v>0.3</v>
      </c>
      <c r="AC161" s="10">
        <v>0.76400000000000001</v>
      </c>
      <c r="AD161" s="10">
        <v>9.3000000000000013E-2</v>
      </c>
      <c r="AE161" s="10">
        <v>0.5</v>
      </c>
      <c r="AF161" s="10">
        <v>0.57899999999999996</v>
      </c>
      <c r="AG161" s="10">
        <v>0.33399999999999996</v>
      </c>
      <c r="AH161" s="10">
        <v>0.64086223293576539</v>
      </c>
      <c r="AI161" s="10">
        <v>0.507650718355807</v>
      </c>
      <c r="AJ161" s="10">
        <v>0.56450260445281342</v>
      </c>
      <c r="AK161" s="9">
        <v>1</v>
      </c>
      <c r="AL161" s="9" t="e">
        <v>#N/A</v>
      </c>
      <c r="AM161" s="10">
        <v>0.51493057509005935</v>
      </c>
      <c r="AN161" s="10">
        <v>0.59799999999999998</v>
      </c>
      <c r="AO161" s="10">
        <v>19587.023927178299</v>
      </c>
      <c r="AP161" s="10"/>
      <c r="AQ161" s="9">
        <v>87972.063747533</v>
      </c>
      <c r="AR161" s="72"/>
      <c r="AS161" s="72"/>
    </row>
    <row r="162" spans="2:45">
      <c r="B162" s="10">
        <v>43.408165416728906</v>
      </c>
      <c r="C162" s="9">
        <v>1</v>
      </c>
      <c r="D162" s="9">
        <v>3.0830000000000002E-3</v>
      </c>
      <c r="E162" s="9">
        <v>0.52959999956190584</v>
      </c>
      <c r="F162" s="9">
        <v>0.25</v>
      </c>
      <c r="G162" s="9">
        <v>0.98199999999999998</v>
      </c>
      <c r="H162" s="9">
        <v>0.87519999988377095</v>
      </c>
      <c r="I162" s="10">
        <v>0.62008333333333332</v>
      </c>
      <c r="J162" s="9">
        <v>0.62539199986159799</v>
      </c>
      <c r="K162" s="9">
        <v>1</v>
      </c>
      <c r="L162" s="10">
        <v>0.24</v>
      </c>
      <c r="M162" s="10">
        <v>0.22259999971836805</v>
      </c>
      <c r="N162" s="9">
        <v>0.9239999981224537</v>
      </c>
      <c r="O162" s="10">
        <v>0.20749999999999999</v>
      </c>
      <c r="P162" s="9">
        <v>0.99192000000000002</v>
      </c>
      <c r="Q162" s="9">
        <v>0.78608046744152904</v>
      </c>
      <c r="R162" s="11">
        <v>1</v>
      </c>
      <c r="S162" s="9">
        <v>0.20585358617344368</v>
      </c>
      <c r="T162" s="10">
        <v>1</v>
      </c>
      <c r="U162" s="9">
        <v>6.4526520341839505E-2</v>
      </c>
      <c r="V162" s="9">
        <v>9.6793483454035698E-2</v>
      </c>
      <c r="W162" s="9">
        <v>0.94899999999999995</v>
      </c>
      <c r="X162" s="9">
        <v>0</v>
      </c>
      <c r="Y162" s="10">
        <v>2.0943870427254957E-2</v>
      </c>
      <c r="Z162" s="9">
        <v>0.93279999971389771</v>
      </c>
      <c r="AA162" s="10">
        <v>0.54600000000000004</v>
      </c>
      <c r="AB162" s="10">
        <v>0.2</v>
      </c>
      <c r="AC162" s="10">
        <v>0.80900000000000005</v>
      </c>
      <c r="AD162" s="10">
        <v>0.80500000000000005</v>
      </c>
      <c r="AE162" s="10">
        <v>0.4</v>
      </c>
      <c r="AF162" s="10">
        <v>0.71700000000000008</v>
      </c>
      <c r="AG162" s="10">
        <v>0.628</v>
      </c>
      <c r="AH162" s="10">
        <v>0.4209007457587205</v>
      </c>
      <c r="AI162" s="10">
        <v>0.44855964457686931</v>
      </c>
      <c r="AJ162" s="10">
        <v>0.3063138665905446</v>
      </c>
      <c r="AK162" s="9">
        <v>0.22399833164920718</v>
      </c>
      <c r="AL162" s="9">
        <v>2.4599520104731831E-2</v>
      </c>
      <c r="AM162" s="10">
        <v>0.30712185602785258</v>
      </c>
      <c r="AN162" s="10">
        <v>0.39</v>
      </c>
      <c r="AO162" s="10">
        <v>807.95513778933196</v>
      </c>
      <c r="AP162" s="10"/>
      <c r="AQ162" s="9">
        <v>5696471</v>
      </c>
      <c r="AR162" s="72"/>
      <c r="AS162" s="72"/>
    </row>
    <row r="163" spans="2:45">
      <c r="B163" s="10" t="e">
        <v>#N/A</v>
      </c>
      <c r="C163" s="9">
        <v>0.27339188514357055</v>
      </c>
      <c r="D163" s="9">
        <v>0.5</v>
      </c>
      <c r="E163" s="9">
        <v>3.9999999105930328E-2</v>
      </c>
      <c r="F163" s="9">
        <v>0.17500000000000004</v>
      </c>
      <c r="G163" s="9">
        <v>0</v>
      </c>
      <c r="H163" s="9">
        <v>3.9999999105930328E-2</v>
      </c>
      <c r="I163" s="10">
        <v>0.49116666666666664</v>
      </c>
      <c r="J163" s="9">
        <v>0</v>
      </c>
      <c r="K163" s="9">
        <v>1</v>
      </c>
      <c r="L163" s="10">
        <v>0.08</v>
      </c>
      <c r="M163" s="10">
        <v>1</v>
      </c>
      <c r="N163" s="9">
        <v>0.02</v>
      </c>
      <c r="O163" s="10">
        <v>0.85</v>
      </c>
      <c r="P163" s="9">
        <v>0.61735999999999991</v>
      </c>
      <c r="Q163" s="9">
        <v>0.14976390099525561</v>
      </c>
      <c r="R163" s="11">
        <v>0.33</v>
      </c>
      <c r="S163" s="9">
        <v>0</v>
      </c>
      <c r="T163" s="10">
        <v>2.6091574577569534E-3</v>
      </c>
      <c r="U163" s="9">
        <v>0.17942110480394582</v>
      </c>
      <c r="V163" s="9">
        <v>0.149891532087291</v>
      </c>
      <c r="W163" s="9">
        <v>0</v>
      </c>
      <c r="X163" s="9">
        <v>1</v>
      </c>
      <c r="Y163" s="10">
        <v>0</v>
      </c>
      <c r="Z163" s="9">
        <v>3.9999999105930328E-2</v>
      </c>
      <c r="AA163" s="10">
        <v>0.98199999999999998</v>
      </c>
      <c r="AB163" s="10">
        <v>0.5</v>
      </c>
      <c r="AC163" s="10">
        <v>0.90700000000000003</v>
      </c>
      <c r="AD163" s="10">
        <v>0.95299999999999996</v>
      </c>
      <c r="AE163" s="10">
        <v>0.75</v>
      </c>
      <c r="AF163" s="10">
        <v>0.80900000000000005</v>
      </c>
      <c r="AG163" s="10">
        <v>0.9</v>
      </c>
      <c r="AH163" s="10">
        <v>0.7275778076445748</v>
      </c>
      <c r="AI163" s="10">
        <v>0.41981092725156693</v>
      </c>
      <c r="AJ163" s="10">
        <v>0.94770227240076532</v>
      </c>
      <c r="AK163" s="9">
        <v>1</v>
      </c>
      <c r="AL163" s="9" t="e">
        <v>#N/A</v>
      </c>
      <c r="AM163" s="10">
        <v>0.81907535259275799</v>
      </c>
      <c r="AN163" s="10">
        <v>0.9890000000000001</v>
      </c>
      <c r="AO163" s="10">
        <v>50632.8066320582</v>
      </c>
      <c r="AP163" s="10"/>
      <c r="AQ163" s="9">
        <v>4987600</v>
      </c>
      <c r="AR163" s="72"/>
      <c r="AS163" s="72"/>
    </row>
    <row r="164" spans="2:45">
      <c r="B164" s="10">
        <v>75.902823419407326</v>
      </c>
      <c r="C164" s="9">
        <v>0.33009416332665337</v>
      </c>
      <c r="D164" s="9">
        <v>1.5102999969311059E-2</v>
      </c>
      <c r="E164" s="9">
        <v>3.9999999105930328E-2</v>
      </c>
      <c r="F164" s="9">
        <v>0.625</v>
      </c>
      <c r="G164" s="9">
        <v>0</v>
      </c>
      <c r="H164" s="9">
        <v>3.9999999105930328E-2</v>
      </c>
      <c r="I164" s="10">
        <v>0.23600000000000002</v>
      </c>
      <c r="J164" s="9">
        <v>0.43753199990317226</v>
      </c>
      <c r="K164" s="9">
        <v>0.76987312910972039</v>
      </c>
      <c r="L164" s="10">
        <v>0.56000000000000005</v>
      </c>
      <c r="M164" s="10">
        <v>0.19079999975860118</v>
      </c>
      <c r="N164" s="9">
        <v>0</v>
      </c>
      <c r="O164" s="10">
        <v>7.4999999999999997E-2</v>
      </c>
      <c r="P164" s="9">
        <v>0.49680000000000002</v>
      </c>
      <c r="Q164" s="9">
        <v>0.26363394988179356</v>
      </c>
      <c r="R164" s="11">
        <v>0.103397342</v>
      </c>
      <c r="S164" s="9">
        <v>0</v>
      </c>
      <c r="T164" s="10">
        <v>1.9485198183248919E-3</v>
      </c>
      <c r="U164" s="9">
        <v>0</v>
      </c>
      <c r="V164" s="9">
        <v>0</v>
      </c>
      <c r="W164" s="9">
        <v>0</v>
      </c>
      <c r="X164" s="9">
        <v>0.71</v>
      </c>
      <c r="Y164" s="10">
        <v>9.355509355509356E-2</v>
      </c>
      <c r="Z164" s="9">
        <v>0.1993240096677823</v>
      </c>
      <c r="AA164" s="10">
        <v>0.72599999999999998</v>
      </c>
      <c r="AB164" s="10">
        <v>0.7</v>
      </c>
      <c r="AC164" s="10">
        <v>0.84</v>
      </c>
      <c r="AD164" s="10">
        <v>0.64500000000000002</v>
      </c>
      <c r="AE164" s="10">
        <v>0.7</v>
      </c>
      <c r="AF164" s="10">
        <v>0.78200000000000003</v>
      </c>
      <c r="AG164" s="10">
        <v>0.875</v>
      </c>
      <c r="AH164" s="10">
        <v>0.67549996866899331</v>
      </c>
      <c r="AI164" s="10">
        <v>0.67255971943457116</v>
      </c>
      <c r="AJ164" s="10">
        <v>0.56426021060430476</v>
      </c>
      <c r="AK164" s="9">
        <v>1</v>
      </c>
      <c r="AL164" s="9">
        <v>0.73534285782769848</v>
      </c>
      <c r="AM164" s="10">
        <v>0.62953567269709132</v>
      </c>
      <c r="AN164" s="10">
        <v>0.65099999999999991</v>
      </c>
      <c r="AO164" s="10">
        <v>22881.6842244947</v>
      </c>
      <c r="AP164" s="10"/>
      <c r="AQ164" s="9">
        <v>5418156</v>
      </c>
      <c r="AR164" s="72"/>
      <c r="AS164" s="72"/>
    </row>
    <row r="165" spans="2:45">
      <c r="B165" s="10">
        <v>77.351659665381376</v>
      </c>
      <c r="C165" s="9">
        <v>8.6843070229956465E-2</v>
      </c>
      <c r="D165" s="9">
        <v>2.9559999999999999E-2</v>
      </c>
      <c r="E165" s="9">
        <v>4.9599999114871007E-2</v>
      </c>
      <c r="F165" s="9">
        <v>0.6</v>
      </c>
      <c r="G165" s="9">
        <v>0</v>
      </c>
      <c r="H165" s="9">
        <v>3.9999999105930328E-2</v>
      </c>
      <c r="I165" s="10">
        <v>0.28591666666666671</v>
      </c>
      <c r="J165" s="9">
        <v>0.52216999988444146</v>
      </c>
      <c r="K165" s="9">
        <v>0.51944182053169374</v>
      </c>
      <c r="L165" s="10">
        <v>0.28000000000000003</v>
      </c>
      <c r="M165" s="10">
        <v>0.57239999927580365</v>
      </c>
      <c r="N165" s="9">
        <v>0</v>
      </c>
      <c r="O165" s="10">
        <v>6.7499999999999991E-2</v>
      </c>
      <c r="P165" s="9">
        <v>0.47575999999999996</v>
      </c>
      <c r="Q165" s="9">
        <v>0.1837010717585682</v>
      </c>
      <c r="R165" s="11">
        <v>8.8235294000000006E-2</v>
      </c>
      <c r="S165" s="9">
        <v>0</v>
      </c>
      <c r="T165" s="10">
        <v>6.2771924746036082E-3</v>
      </c>
      <c r="U165" s="9">
        <v>1.6441820291072341E-3</v>
      </c>
      <c r="V165" s="9">
        <v>1.48715457560635E-2</v>
      </c>
      <c r="W165" s="9">
        <v>0</v>
      </c>
      <c r="X165" s="9">
        <v>0.64</v>
      </c>
      <c r="Y165" s="10">
        <v>0</v>
      </c>
      <c r="Z165" s="9">
        <v>3.9999999105930328E-2</v>
      </c>
      <c r="AA165" s="10">
        <v>0.83299999999999996</v>
      </c>
      <c r="AB165" s="10">
        <v>0.5</v>
      </c>
      <c r="AC165" s="10">
        <v>0.64</v>
      </c>
      <c r="AD165" s="10">
        <v>0.46100000000000002</v>
      </c>
      <c r="AE165" s="10">
        <v>0.7</v>
      </c>
      <c r="AF165" s="10">
        <v>0.76</v>
      </c>
      <c r="AG165" s="10">
        <v>0.875</v>
      </c>
      <c r="AH165" s="10">
        <v>0.67206189756230983</v>
      </c>
      <c r="AI165" s="10">
        <v>0.69539418644437156</v>
      </c>
      <c r="AJ165" s="10">
        <v>0.70918699620603909</v>
      </c>
      <c r="AK165" s="9">
        <v>1</v>
      </c>
      <c r="AL165" s="9">
        <v>1</v>
      </c>
      <c r="AM165" s="10">
        <v>0.7202761285994248</v>
      </c>
      <c r="AN165" s="10">
        <v>0.435</v>
      </c>
      <c r="AO165" s="10">
        <v>27132.966933002401</v>
      </c>
      <c r="AP165" s="10"/>
      <c r="AQ165" s="9">
        <v>2043241</v>
      </c>
      <c r="AR165" s="72"/>
      <c r="AS165" s="72"/>
    </row>
    <row r="166" spans="2:45">
      <c r="B166" s="10" t="e">
        <v>#N/A</v>
      </c>
      <c r="C166" s="9">
        <v>1</v>
      </c>
      <c r="D166" s="9">
        <v>0.5</v>
      </c>
      <c r="E166" s="9">
        <v>0.3789999984577298</v>
      </c>
      <c r="F166" s="9">
        <v>9.9999999999999978E-2</v>
      </c>
      <c r="G166" s="9">
        <v>5.6000000000000001E-2</v>
      </c>
      <c r="H166" s="9">
        <v>0.7389999993517995</v>
      </c>
      <c r="I166" s="10">
        <v>0.44466666666666665</v>
      </c>
      <c r="J166" s="9">
        <v>0.82537199981734144</v>
      </c>
      <c r="K166" s="9">
        <v>1</v>
      </c>
      <c r="L166" s="10">
        <v>0.26</v>
      </c>
      <c r="M166" s="10">
        <v>1</v>
      </c>
      <c r="N166" s="9">
        <v>0.3</v>
      </c>
      <c r="O166" s="10">
        <v>0.76749999999999996</v>
      </c>
      <c r="P166" s="9">
        <v>0.92711999999999994</v>
      </c>
      <c r="Q166" s="9">
        <v>0.42790353052258501</v>
      </c>
      <c r="R166" s="11">
        <v>0.46335697399999998</v>
      </c>
      <c r="S166" s="9">
        <v>0.29674641767832877</v>
      </c>
      <c r="T166" s="10">
        <v>0.1115926179240658</v>
      </c>
      <c r="U166" s="9">
        <v>0.10354566382345434</v>
      </c>
      <c r="V166" s="9">
        <v>0.194672185468558</v>
      </c>
      <c r="W166" s="9">
        <v>0.85599999999999998</v>
      </c>
      <c r="X166" s="9">
        <v>0</v>
      </c>
      <c r="Y166" s="10">
        <v>0</v>
      </c>
      <c r="Z166" s="9">
        <v>0.97999199943443116</v>
      </c>
      <c r="AA166" s="10">
        <v>0.63200000000000001</v>
      </c>
      <c r="AB166" s="10">
        <v>0.3</v>
      </c>
      <c r="AC166" s="10">
        <v>0.67900000000000005</v>
      </c>
      <c r="AD166" s="10" t="e">
        <v>#N/A</v>
      </c>
      <c r="AE166" s="10">
        <v>0.1</v>
      </c>
      <c r="AF166" s="10">
        <v>0.65500000000000003</v>
      </c>
      <c r="AG166" s="10">
        <v>0.65200000000000002</v>
      </c>
      <c r="AH166" s="10">
        <v>0.56904746623346336</v>
      </c>
      <c r="AI166" s="10">
        <v>0.53694099683360896</v>
      </c>
      <c r="AJ166" s="10">
        <v>0.42705086759864497</v>
      </c>
      <c r="AK166" s="9">
        <v>6.3077011310760545E-2</v>
      </c>
      <c r="AL166" s="9" t="e">
        <v>#N/A</v>
      </c>
      <c r="AM166" s="10">
        <v>0.36700040545213169</v>
      </c>
      <c r="AN166" s="10">
        <v>0.68400000000000005</v>
      </c>
      <c r="AO166" s="10">
        <v>2546.6213098467501</v>
      </c>
      <c r="AP166" s="10"/>
      <c r="AQ166" s="9">
        <v>523170</v>
      </c>
      <c r="AR166" s="72"/>
      <c r="AS166" s="72"/>
    </row>
    <row r="167" spans="2:45">
      <c r="B167" s="10" t="e">
        <v>#N/A</v>
      </c>
      <c r="C167" s="9">
        <v>0.50159030837004404</v>
      </c>
      <c r="D167" s="9">
        <v>0.24683999949842694</v>
      </c>
      <c r="E167" s="9">
        <v>0.71199999973177908</v>
      </c>
      <c r="F167" s="9">
        <v>0.25</v>
      </c>
      <c r="G167" s="9">
        <v>0.59</v>
      </c>
      <c r="H167" s="9">
        <v>0.77919999979436394</v>
      </c>
      <c r="I167" s="10">
        <v>0.39683333333333337</v>
      </c>
      <c r="J167" s="9">
        <v>0.63670399985909454</v>
      </c>
      <c r="K167" s="9">
        <v>1</v>
      </c>
      <c r="L167" s="10">
        <v>0.02</v>
      </c>
      <c r="M167" s="10">
        <v>1</v>
      </c>
      <c r="N167" s="9">
        <v>1</v>
      </c>
      <c r="O167" s="10">
        <v>0.78249999999999997</v>
      </c>
      <c r="P167" s="9">
        <v>0.99280000000000002</v>
      </c>
      <c r="Q167" s="9">
        <v>0.74315956984058118</v>
      </c>
      <c r="R167" s="11">
        <v>0.77392218800000001</v>
      </c>
      <c r="S167" s="9">
        <v>0.29674641767832877</v>
      </c>
      <c r="T167" s="10">
        <v>1</v>
      </c>
      <c r="U167" s="9">
        <v>1.0012375942229652E-2</v>
      </c>
      <c r="V167" s="9">
        <v>4.9785423036339198E-2</v>
      </c>
      <c r="W167" s="9">
        <v>0</v>
      </c>
      <c r="X167" s="9">
        <v>0</v>
      </c>
      <c r="Y167" s="10">
        <v>2.6301527082602735E-2</v>
      </c>
      <c r="Z167" s="9">
        <v>0.90323999796724896</v>
      </c>
      <c r="AA167" s="10" t="e">
        <v>#N/A</v>
      </c>
      <c r="AB167" s="10" t="e">
        <v>#N/A</v>
      </c>
      <c r="AC167" s="10" t="e">
        <v>#N/A</v>
      </c>
      <c r="AD167" s="10" t="e">
        <v>#N/A</v>
      </c>
      <c r="AE167" s="10" t="e">
        <v>#N/A</v>
      </c>
      <c r="AF167" s="10" t="e">
        <v>#N/A</v>
      </c>
      <c r="AG167" s="10" t="e">
        <v>#N/A</v>
      </c>
      <c r="AH167" s="10">
        <v>0</v>
      </c>
      <c r="AI167" s="10">
        <v>0.10551059612433597</v>
      </c>
      <c r="AJ167" s="10">
        <v>0.15674136774983757</v>
      </c>
      <c r="AK167" s="9">
        <v>7.72024994031828E-2</v>
      </c>
      <c r="AL167" s="9" t="e">
        <v>#N/A</v>
      </c>
      <c r="AM167" s="10">
        <v>0</v>
      </c>
      <c r="AN167" s="10" t="e">
        <v>#N/A</v>
      </c>
      <c r="AO167" s="10" t="e">
        <v>#N/A</v>
      </c>
      <c r="AP167" s="10"/>
      <c r="AQ167" s="9">
        <v>9133124</v>
      </c>
      <c r="AR167" s="72"/>
      <c r="AS167" s="72"/>
    </row>
    <row r="168" spans="2:45">
      <c r="B168" s="10" t="e">
        <v>#N/A</v>
      </c>
      <c r="C168" s="9">
        <v>0.6071823549257761</v>
      </c>
      <c r="D168" s="9">
        <v>0.29951999888420106</v>
      </c>
      <c r="E168" s="9">
        <v>0.12639999918639655</v>
      </c>
      <c r="F168" s="9">
        <v>0.35</v>
      </c>
      <c r="G168" s="9">
        <v>6.933333333333333E-2</v>
      </c>
      <c r="H168" s="9">
        <v>0.26079999931156639</v>
      </c>
      <c r="I168" s="10">
        <v>0.62974999999999992</v>
      </c>
      <c r="J168" s="9">
        <v>0.39167799991331997</v>
      </c>
      <c r="K168" s="9">
        <v>0.91717804597700003</v>
      </c>
      <c r="L168" s="10">
        <v>0.5</v>
      </c>
      <c r="M168" s="10">
        <v>0.26499999966472387</v>
      </c>
      <c r="N168" s="9">
        <v>0.3305999990925193</v>
      </c>
      <c r="O168" s="10">
        <v>0.40749999999999997</v>
      </c>
      <c r="P168" s="9">
        <v>0.7752</v>
      </c>
      <c r="Q168" s="9">
        <v>0.71163691615268632</v>
      </c>
      <c r="R168" s="11">
        <v>1</v>
      </c>
      <c r="S168" s="9">
        <v>1.9222745599645923E-2</v>
      </c>
      <c r="T168" s="10">
        <v>0.25767633089848019</v>
      </c>
      <c r="U168" s="9">
        <v>1.4127374470356338E-3</v>
      </c>
      <c r="V168" s="9">
        <v>1.04820979531015E-2</v>
      </c>
      <c r="W168" s="9">
        <v>0.25</v>
      </c>
      <c r="X168" s="9">
        <v>0</v>
      </c>
      <c r="Y168" s="10">
        <v>1.8526600080693637E-2</v>
      </c>
      <c r="Z168" s="9">
        <v>0.85814000553596681</v>
      </c>
      <c r="AA168" s="10">
        <v>0.73</v>
      </c>
      <c r="AB168" s="10">
        <v>0.6</v>
      </c>
      <c r="AC168" s="10">
        <v>0.69099999999999995</v>
      </c>
      <c r="AD168" s="10">
        <v>0.76800000000000002</v>
      </c>
      <c r="AE168" s="10">
        <v>0.45</v>
      </c>
      <c r="AF168" s="10">
        <v>0.70200000000000007</v>
      </c>
      <c r="AG168" s="10">
        <v>0.76</v>
      </c>
      <c r="AH168" s="10">
        <v>0.50381562540425118</v>
      </c>
      <c r="AI168" s="10">
        <v>0.61181914366412937</v>
      </c>
      <c r="AJ168" s="10">
        <v>0.52033232051384259</v>
      </c>
      <c r="AK168" s="9">
        <v>1</v>
      </c>
      <c r="AL168" s="9" t="e">
        <v>#N/A</v>
      </c>
      <c r="AM168" s="10">
        <v>0.51113637667730394</v>
      </c>
      <c r="AN168" s="10">
        <v>0.59</v>
      </c>
      <c r="AO168" s="10">
        <v>10277.7624710369</v>
      </c>
      <c r="AP168" s="10"/>
      <c r="AQ168" s="9">
        <v>49320150</v>
      </c>
      <c r="AR168" s="72"/>
      <c r="AS168" s="72"/>
    </row>
    <row r="169" spans="2:45">
      <c r="B169" s="10">
        <v>76.732872692016358</v>
      </c>
      <c r="C169" s="9">
        <v>0.95494868735083527</v>
      </c>
      <c r="D169" s="9">
        <v>0</v>
      </c>
      <c r="E169" s="9">
        <v>3.9999999105930328E-2</v>
      </c>
      <c r="F169" s="9">
        <v>0.5</v>
      </c>
      <c r="G169" s="9">
        <v>0</v>
      </c>
      <c r="H169" s="9">
        <v>3.9999999105930328E-2</v>
      </c>
      <c r="I169" s="10">
        <v>0.29008333333333336</v>
      </c>
      <c r="J169" s="9">
        <v>0.22967399994917212</v>
      </c>
      <c r="K169" s="9">
        <v>0.70410359282007362</v>
      </c>
      <c r="L169" s="10">
        <v>0.32</v>
      </c>
      <c r="M169" s="10">
        <v>0.39219999950379131</v>
      </c>
      <c r="N169" s="9">
        <v>0</v>
      </c>
      <c r="O169" s="10">
        <v>6.7499999999999991E-2</v>
      </c>
      <c r="P169" s="9">
        <v>0.49719999999999998</v>
      </c>
      <c r="Q169" s="9">
        <v>0.1431094619646669</v>
      </c>
      <c r="R169" s="11">
        <v>0.12060301599999999</v>
      </c>
      <c r="S169" s="9">
        <v>0</v>
      </c>
      <c r="T169" s="10">
        <v>2.2772838380422595E-3</v>
      </c>
      <c r="U169" s="9">
        <v>1.3060807626335526E-2</v>
      </c>
      <c r="V169" s="9">
        <v>7.7373712561670305E-2</v>
      </c>
      <c r="W169" s="9">
        <v>0</v>
      </c>
      <c r="X169" s="9">
        <v>0.79</v>
      </c>
      <c r="Y169" s="10">
        <v>1.803679506192633E-2</v>
      </c>
      <c r="Z169" s="9">
        <v>0.14859999690204861</v>
      </c>
      <c r="AA169" s="10">
        <v>0.75800000000000001</v>
      </c>
      <c r="AB169" s="10">
        <v>0.8</v>
      </c>
      <c r="AC169" s="10">
        <v>0.58099999999999996</v>
      </c>
      <c r="AD169" s="10">
        <v>0.54799999999999993</v>
      </c>
      <c r="AE169" s="10">
        <v>0.8</v>
      </c>
      <c r="AF169" s="10">
        <v>0.77700000000000002</v>
      </c>
      <c r="AG169" s="10">
        <v>0.875</v>
      </c>
      <c r="AH169" s="10">
        <v>0.46439941265175955</v>
      </c>
      <c r="AI169" s="10">
        <v>0.73507898920429127</v>
      </c>
      <c r="AJ169" s="10">
        <v>0.70012285307520927</v>
      </c>
      <c r="AK169" s="9">
        <v>1</v>
      </c>
      <c r="AL169" s="9">
        <v>0.96797718947292766</v>
      </c>
      <c r="AM169" s="10">
        <v>0.72439824248121976</v>
      </c>
      <c r="AN169" s="10">
        <v>0.47299999999999998</v>
      </c>
      <c r="AO169" s="10">
        <v>32149.7944004249</v>
      </c>
      <c r="AP169" s="10"/>
      <c r="AQ169" s="9">
        <v>45957671</v>
      </c>
      <c r="AR169" s="72"/>
      <c r="AS169" s="72"/>
    </row>
    <row r="170" spans="2:45">
      <c r="B170" s="10" t="e">
        <v>#N/A</v>
      </c>
      <c r="C170" s="9">
        <v>7.758574057037719E-2</v>
      </c>
      <c r="D170" s="9">
        <v>0.26982999945171182</v>
      </c>
      <c r="E170" s="9">
        <v>0.13599999919533734</v>
      </c>
      <c r="F170" s="9">
        <v>0.15000000000000002</v>
      </c>
      <c r="G170" s="9">
        <v>2.8000000000000001E-2</v>
      </c>
      <c r="H170" s="9">
        <v>0.12639999918639655</v>
      </c>
      <c r="I170" s="10">
        <v>0.4453333333333333</v>
      </c>
      <c r="J170" s="9">
        <v>0.85748999981023377</v>
      </c>
      <c r="K170" s="9">
        <v>0.52618133333333339</v>
      </c>
      <c r="L170" s="10">
        <v>0.36</v>
      </c>
      <c r="M170" s="10">
        <v>0.40279999949038031</v>
      </c>
      <c r="N170" s="9">
        <v>0.3</v>
      </c>
      <c r="O170" s="10">
        <v>7.4999999999999997E-2</v>
      </c>
      <c r="P170" s="9">
        <v>0.88344</v>
      </c>
      <c r="Q170" s="9">
        <v>0.2767592572110894</v>
      </c>
      <c r="R170" s="11">
        <v>0.16898395799999999</v>
      </c>
      <c r="S170" s="9">
        <v>1.9719256670736041E-2</v>
      </c>
      <c r="T170" s="10">
        <v>2.3545144979758657E-2</v>
      </c>
      <c r="U170" s="9">
        <v>8.2579139883161373E-2</v>
      </c>
      <c r="V170" s="9">
        <v>0.117909652069053</v>
      </c>
      <c r="W170" s="9">
        <v>0.2340000000000001</v>
      </c>
      <c r="X170" s="9">
        <v>0.69</v>
      </c>
      <c r="Y170" s="10">
        <v>0.37134457682190936</v>
      </c>
      <c r="Z170" s="9">
        <v>0.30339999746531243</v>
      </c>
      <c r="AA170" s="10">
        <v>0.71799999999999997</v>
      </c>
      <c r="AB170" s="10">
        <v>0.4</v>
      </c>
      <c r="AC170" s="10">
        <v>0.73499999999999999</v>
      </c>
      <c r="AD170" s="10">
        <v>0.83900000000000008</v>
      </c>
      <c r="AE170" s="10">
        <v>0.15</v>
      </c>
      <c r="AF170" s="10">
        <v>0.56799999999999995</v>
      </c>
      <c r="AG170" s="10">
        <v>0.622</v>
      </c>
      <c r="AH170" s="10">
        <v>0.23700116534278201</v>
      </c>
      <c r="AI170" s="10">
        <v>0.40082935296658972</v>
      </c>
      <c r="AJ170" s="10">
        <v>0.42856604254078789</v>
      </c>
      <c r="AK170" s="9">
        <v>0.76365642490228258</v>
      </c>
      <c r="AL170" s="9" t="e">
        <v>#N/A</v>
      </c>
      <c r="AM170" s="10">
        <v>0.48515473199963655</v>
      </c>
      <c r="AN170" s="10">
        <v>0.70700000000000007</v>
      </c>
      <c r="AO170" s="10">
        <v>4771.6104878226097</v>
      </c>
      <c r="AP170" s="10"/>
      <c r="AQ170" s="9">
        <v>20303476.927447598</v>
      </c>
      <c r="AR170" s="72"/>
      <c r="AS170" s="72"/>
    </row>
    <row r="171" spans="2:45">
      <c r="B171" s="10" t="e">
        <v>#N/A</v>
      </c>
      <c r="C171" s="9">
        <v>1</v>
      </c>
      <c r="D171" s="9">
        <v>0.69095999742597347</v>
      </c>
      <c r="E171" s="9">
        <v>0.4527999994903803</v>
      </c>
      <c r="F171" s="9">
        <v>0.375</v>
      </c>
      <c r="G171" s="9">
        <v>0.17</v>
      </c>
      <c r="H171" s="9">
        <v>0.67359999969601625</v>
      </c>
      <c r="I171" s="10">
        <v>0.94450000000000001</v>
      </c>
      <c r="J171" s="9">
        <v>0.56236799987554553</v>
      </c>
      <c r="K171" s="9">
        <v>0.98148871620895217</v>
      </c>
      <c r="L171" s="10">
        <v>0.06</v>
      </c>
      <c r="M171" s="10">
        <v>0.24379999969154598</v>
      </c>
      <c r="N171" s="9">
        <v>1</v>
      </c>
      <c r="O171" s="10">
        <v>0.78249999999999997</v>
      </c>
      <c r="P171" s="9">
        <v>0.94399999999999995</v>
      </c>
      <c r="Q171" s="9">
        <v>0.58356120871633466</v>
      </c>
      <c r="R171" s="11">
        <v>0.53023909999999996</v>
      </c>
      <c r="S171" s="9">
        <v>3.1826035535756754E-2</v>
      </c>
      <c r="T171" s="10">
        <v>0.81290215508116237</v>
      </c>
      <c r="U171" s="9">
        <v>1.3117162498819748E-3</v>
      </c>
      <c r="V171" s="9">
        <v>5.5283365736773201E-3</v>
      </c>
      <c r="W171" s="9">
        <v>0.68599999999999994</v>
      </c>
      <c r="X171" s="9">
        <v>0</v>
      </c>
      <c r="Y171" s="10">
        <v>7.575757575757576E-3</v>
      </c>
      <c r="Z171" s="9">
        <v>0.70234000477153724</v>
      </c>
      <c r="AA171" s="10">
        <v>0.44000000245869159</v>
      </c>
      <c r="AB171" s="10">
        <v>0.2400000013411045</v>
      </c>
      <c r="AC171" s="10">
        <v>0.59760000333935026</v>
      </c>
      <c r="AD171" s="10">
        <v>0.72080000402778377</v>
      </c>
      <c r="AE171" s="10">
        <v>0.2400000013411045</v>
      </c>
      <c r="AF171" s="10">
        <v>0.38160000213235618</v>
      </c>
      <c r="AG171" s="10">
        <v>0.2960000016540289</v>
      </c>
      <c r="AH171" s="10">
        <v>0</v>
      </c>
      <c r="AI171" s="10">
        <v>0.1859858584863982</v>
      </c>
      <c r="AJ171" s="10">
        <v>0.25370761823533899</v>
      </c>
      <c r="AK171" s="9">
        <v>0.39916992015741909</v>
      </c>
      <c r="AL171" s="9">
        <v>6.7760800378642974E-2</v>
      </c>
      <c r="AM171" s="10">
        <v>0.23392584893979951</v>
      </c>
      <c r="AN171" s="10" t="e">
        <v>#N/A</v>
      </c>
      <c r="AO171" s="10">
        <v>2209.6949311824201</v>
      </c>
      <c r="AP171" s="10"/>
      <c r="AQ171" s="9">
        <v>42272435</v>
      </c>
      <c r="AR171" s="72"/>
      <c r="AS171" s="72"/>
    </row>
    <row r="172" spans="2:45">
      <c r="B172" s="10">
        <v>60.526096505727857</v>
      </c>
      <c r="C172" s="9">
        <v>0.54557938972162734</v>
      </c>
      <c r="D172" s="9">
        <v>5.4920000000000004E-3</v>
      </c>
      <c r="E172" s="9">
        <v>0.10719999916851519</v>
      </c>
      <c r="F172" s="9">
        <v>0.32499999999999996</v>
      </c>
      <c r="G172" s="9">
        <v>2.8666666666666667E-2</v>
      </c>
      <c r="H172" s="9">
        <v>0.19359999924898152</v>
      </c>
      <c r="I172" s="10">
        <v>0.52233333333333332</v>
      </c>
      <c r="J172" s="9">
        <v>0.24987399994470177</v>
      </c>
      <c r="K172" s="9">
        <v>0.5</v>
      </c>
      <c r="L172" s="10">
        <v>0.28000000000000003</v>
      </c>
      <c r="M172" s="10">
        <v>0.27559999965131282</v>
      </c>
      <c r="N172" s="9">
        <v>8.6399999856948864E-2</v>
      </c>
      <c r="O172" s="10">
        <v>0.3175</v>
      </c>
      <c r="P172" s="9">
        <v>0.8992</v>
      </c>
      <c r="Q172" s="9">
        <v>0.37478696461945871</v>
      </c>
      <c r="R172" s="11">
        <v>0.32642486999999998</v>
      </c>
      <c r="S172" s="9">
        <v>3.2994211898098237E-2</v>
      </c>
      <c r="T172" s="10">
        <v>6.4557249064501263E-2</v>
      </c>
      <c r="U172" s="9">
        <v>5.3078200158802706E-2</v>
      </c>
      <c r="V172" s="9">
        <v>0.76156668254306104</v>
      </c>
      <c r="W172" s="9">
        <v>0.21400000000000008</v>
      </c>
      <c r="X172" s="9">
        <v>0.75</v>
      </c>
      <c r="Y172" s="10">
        <v>0</v>
      </c>
      <c r="Z172" s="9">
        <v>0.77424999917857351</v>
      </c>
      <c r="AA172" s="10">
        <v>0.41</v>
      </c>
      <c r="AB172" s="10">
        <v>0.3</v>
      </c>
      <c r="AC172" s="10">
        <v>0.66900000000000004</v>
      </c>
      <c r="AD172" s="10">
        <v>0.77800000000000002</v>
      </c>
      <c r="AE172" s="10">
        <v>0.15</v>
      </c>
      <c r="AF172" s="10">
        <v>0.67799999999999994</v>
      </c>
      <c r="AG172" s="10">
        <v>0.66400000000000003</v>
      </c>
      <c r="AH172" s="10">
        <v>0.53515303771765566</v>
      </c>
      <c r="AI172" s="10">
        <v>0.58140836112451222</v>
      </c>
      <c r="AJ172" s="10">
        <v>0.43434046400683479</v>
      </c>
      <c r="AK172" s="9">
        <v>1</v>
      </c>
      <c r="AL172" s="9">
        <v>0.17596300000000001</v>
      </c>
      <c r="AM172" s="10">
        <v>0.47501545527296785</v>
      </c>
      <c r="AN172" s="10">
        <v>0.84499999999999997</v>
      </c>
      <c r="AO172" s="10">
        <v>7458.9968654447703</v>
      </c>
      <c r="AP172" s="10"/>
      <c r="AQ172" s="9">
        <v>519740</v>
      </c>
      <c r="AR172" s="72"/>
      <c r="AS172" s="72"/>
    </row>
    <row r="173" spans="2:45">
      <c r="B173" s="10">
        <v>51.827317485378813</v>
      </c>
      <c r="C173" s="9">
        <v>8.0657869040781163E-2</v>
      </c>
      <c r="D173" s="9">
        <v>0.23100000000000001</v>
      </c>
      <c r="E173" s="9">
        <v>0.33759999938309193</v>
      </c>
      <c r="F173" s="9">
        <v>0.30000000000000004</v>
      </c>
      <c r="G173" s="9">
        <v>0.16800000000000001</v>
      </c>
      <c r="H173" s="9">
        <v>0.47199999950826166</v>
      </c>
      <c r="I173" s="10">
        <v>0.69216666666666671</v>
      </c>
      <c r="J173" s="9">
        <v>0.75527799983285382</v>
      </c>
      <c r="K173" s="9">
        <v>1</v>
      </c>
      <c r="L173" s="10">
        <v>0.1</v>
      </c>
      <c r="M173" s="10">
        <v>0.8691999989002942</v>
      </c>
      <c r="N173" s="9">
        <v>0.22000000000000003</v>
      </c>
      <c r="O173" s="10">
        <v>0.40749999999999997</v>
      </c>
      <c r="P173" s="9">
        <v>0.73520000000000008</v>
      </c>
      <c r="Q173" s="9">
        <v>0.82130825284019149</v>
      </c>
      <c r="R173" s="11">
        <v>1</v>
      </c>
      <c r="S173" s="9">
        <v>0.12333193049570611</v>
      </c>
      <c r="T173" s="10">
        <v>0.34451997888382224</v>
      </c>
      <c r="U173" s="9">
        <v>0</v>
      </c>
      <c r="V173" s="9">
        <v>0</v>
      </c>
      <c r="W173" s="9">
        <v>0.70300000000000007</v>
      </c>
      <c r="X173" s="9">
        <v>0.7</v>
      </c>
      <c r="Y173" s="10">
        <v>8.7209302325581384E-2</v>
      </c>
      <c r="Z173" s="9">
        <v>0.70010000229999991</v>
      </c>
      <c r="AA173" s="10">
        <v>0.67200000000000004</v>
      </c>
      <c r="AB173" s="10">
        <v>0.4</v>
      </c>
      <c r="AC173" s="10">
        <v>0.63100000000000001</v>
      </c>
      <c r="AD173" s="10">
        <v>0.55500000000000005</v>
      </c>
      <c r="AE173" s="10">
        <v>0.55000000000000004</v>
      </c>
      <c r="AF173" s="10">
        <v>0.68799999999999994</v>
      </c>
      <c r="AG173" s="10">
        <v>0.74900000000000011</v>
      </c>
      <c r="AH173" s="10">
        <v>0.50467641830273202</v>
      </c>
      <c r="AI173" s="10">
        <v>0.26000782690941382</v>
      </c>
      <c r="AJ173" s="10">
        <v>0.44682525202443008</v>
      </c>
      <c r="AK173" s="9">
        <v>0.60897803776990489</v>
      </c>
      <c r="AL173" s="9">
        <v>5.7659948683498156E-2</v>
      </c>
      <c r="AM173" s="10">
        <v>0.37466009238422415</v>
      </c>
      <c r="AN173" s="10">
        <v>0.68400000000000005</v>
      </c>
      <c r="AO173" s="10">
        <v>4998.4063494657403</v>
      </c>
      <c r="AP173" s="10"/>
      <c r="AQ173" s="9">
        <v>1184936</v>
      </c>
      <c r="AR173" s="72"/>
      <c r="AS173" s="72"/>
    </row>
    <row r="174" spans="2:45">
      <c r="B174" s="10">
        <v>78.70433457512118</v>
      </c>
      <c r="C174" s="9">
        <v>1</v>
      </c>
      <c r="D174" s="9">
        <v>1.653299996640533E-2</v>
      </c>
      <c r="E174" s="9">
        <v>3.9999999105930328E-2</v>
      </c>
      <c r="F174" s="9">
        <v>0.64999999999999991</v>
      </c>
      <c r="G174" s="9">
        <v>0</v>
      </c>
      <c r="H174" s="9">
        <v>3.9999999105930328E-2</v>
      </c>
      <c r="I174" s="10">
        <v>1.5499999999999995E-2</v>
      </c>
      <c r="J174" s="9">
        <v>0.15533799996562303</v>
      </c>
      <c r="K174" s="9">
        <v>0.76312135059666675</v>
      </c>
      <c r="L174" s="10">
        <v>0.52</v>
      </c>
      <c r="M174" s="10">
        <v>0.14839999981224539</v>
      </c>
      <c r="N174" s="9">
        <v>0</v>
      </c>
      <c r="O174" s="10">
        <v>6.7499999999999991E-2</v>
      </c>
      <c r="P174" s="9">
        <v>0.25056</v>
      </c>
      <c r="Q174" s="9">
        <v>0.1402463204985861</v>
      </c>
      <c r="R174" s="11">
        <v>9.7560975999999994E-2</v>
      </c>
      <c r="S174" s="9">
        <v>0</v>
      </c>
      <c r="T174" s="10">
        <v>2.2753996180438791E-3</v>
      </c>
      <c r="U174" s="9">
        <v>1.8779315698323262E-2</v>
      </c>
      <c r="V174" s="9">
        <v>7.1766598898714201E-2</v>
      </c>
      <c r="W174" s="9">
        <v>0</v>
      </c>
      <c r="X174" s="9">
        <v>0.66</v>
      </c>
      <c r="Y174" s="10">
        <v>0</v>
      </c>
      <c r="Z174" s="9">
        <v>0.77372799978926776</v>
      </c>
      <c r="AA174" s="10">
        <v>0.95499999999999996</v>
      </c>
      <c r="AB174" s="10">
        <v>0.8</v>
      </c>
      <c r="AC174" s="10">
        <v>0.36700000000000005</v>
      </c>
      <c r="AD174" s="10">
        <v>0.17300000000000001</v>
      </c>
      <c r="AE174" s="10">
        <v>0.85</v>
      </c>
      <c r="AF174" s="10">
        <v>0.79500000000000004</v>
      </c>
      <c r="AG174" s="10">
        <v>0.875</v>
      </c>
      <c r="AH174" s="10">
        <v>0.71785948516003972</v>
      </c>
      <c r="AI174" s="10">
        <v>0.80802204038196024</v>
      </c>
      <c r="AJ174" s="10">
        <v>0.94146378501850836</v>
      </c>
      <c r="AK174" s="9">
        <v>1</v>
      </c>
      <c r="AL174" s="9">
        <v>0.97444553233609443</v>
      </c>
      <c r="AM174" s="10">
        <v>0.88157493314474922</v>
      </c>
      <c r="AN174" s="10">
        <v>0.54899999999999993</v>
      </c>
      <c r="AO174" s="10">
        <v>37377.102886468798</v>
      </c>
      <c r="AP174" s="10"/>
      <c r="AQ174" s="9">
        <v>9302123</v>
      </c>
      <c r="AR174" s="72"/>
      <c r="AS174" s="72"/>
    </row>
    <row r="175" spans="2:45">
      <c r="B175" s="10">
        <v>82.544831680690194</v>
      </c>
      <c r="C175" s="9">
        <v>0.37857357954545451</v>
      </c>
      <c r="D175" s="9">
        <v>4.8860000000000001E-2</v>
      </c>
      <c r="E175" s="9">
        <v>3.9999999105930328E-2</v>
      </c>
      <c r="F175" s="9">
        <v>0.55000000000000004</v>
      </c>
      <c r="G175" s="9">
        <v>0</v>
      </c>
      <c r="H175" s="9">
        <v>3.9999999105930328E-2</v>
      </c>
      <c r="I175" s="10">
        <v>0.23600000000000002</v>
      </c>
      <c r="J175" s="9">
        <v>0.26724599994085729</v>
      </c>
      <c r="K175" s="9">
        <v>0.622814107274</v>
      </c>
      <c r="L175" s="10">
        <v>0.16</v>
      </c>
      <c r="M175" s="10">
        <v>0.57239999927580365</v>
      </c>
      <c r="N175" s="9">
        <v>0</v>
      </c>
      <c r="O175" s="10">
        <v>6.7499999999999991E-2</v>
      </c>
      <c r="P175" s="9">
        <v>3.5999999999999921E-2</v>
      </c>
      <c r="Q175" s="9">
        <v>0.12249521804303076</v>
      </c>
      <c r="R175" s="11">
        <v>9.1891892000000003E-2</v>
      </c>
      <c r="S175" s="9">
        <v>0</v>
      </c>
      <c r="T175" s="10">
        <v>3.4187670370609464E-3</v>
      </c>
      <c r="U175" s="9">
        <v>0</v>
      </c>
      <c r="V175" s="9">
        <v>0</v>
      </c>
      <c r="W175" s="9">
        <v>0</v>
      </c>
      <c r="X175" s="9">
        <v>0.78</v>
      </c>
      <c r="Y175" s="10">
        <v>0.1125</v>
      </c>
      <c r="Z175" s="9">
        <v>3.9999999105930328E-2</v>
      </c>
      <c r="AA175" s="10">
        <v>0.81200000000000006</v>
      </c>
      <c r="AB175" s="10">
        <v>0.8</v>
      </c>
      <c r="AC175" s="10">
        <v>0.68200000000000005</v>
      </c>
      <c r="AD175" s="10">
        <v>0.68900000000000006</v>
      </c>
      <c r="AE175" s="10">
        <v>0.8</v>
      </c>
      <c r="AF175" s="10">
        <v>0.81299999999999994</v>
      </c>
      <c r="AG175" s="10">
        <v>0.9</v>
      </c>
      <c r="AH175" s="10">
        <v>0.74030236048084674</v>
      </c>
      <c r="AI175" s="10">
        <v>0.80881904776689029</v>
      </c>
      <c r="AJ175" s="10">
        <v>0.89812436139724094</v>
      </c>
      <c r="AK175" s="9">
        <v>1</v>
      </c>
      <c r="AL175" s="9">
        <v>0.67745101777378258</v>
      </c>
      <c r="AM175" s="10">
        <v>0.84663473713814952</v>
      </c>
      <c r="AN175" s="10">
        <v>0.81799999999999995</v>
      </c>
      <c r="AO175" s="10">
        <v>45223.681025707301</v>
      </c>
      <c r="AP175" s="10"/>
      <c r="AQ175" s="9">
        <v>7731167</v>
      </c>
      <c r="AR175" s="72"/>
      <c r="AS175" s="72"/>
    </row>
    <row r="176" spans="2:45">
      <c r="B176" s="10">
        <v>58.214831037878803</v>
      </c>
      <c r="C176" s="9">
        <v>0.86647558139534886</v>
      </c>
      <c r="D176" s="9">
        <v>1</v>
      </c>
      <c r="E176" s="9">
        <v>0.14559999920427802</v>
      </c>
      <c r="F176" s="9">
        <v>0.57499999999999996</v>
      </c>
      <c r="G176" s="9">
        <v>3.5999999999999997E-2</v>
      </c>
      <c r="H176" s="9">
        <v>7.8399999141693155E-2</v>
      </c>
      <c r="I176" s="10">
        <v>0.54108333333333336</v>
      </c>
      <c r="J176" s="9">
        <v>0.45894399989843365</v>
      </c>
      <c r="K176" s="9">
        <v>0.7557820081518124</v>
      </c>
      <c r="L176" s="10">
        <v>0.14000000000000001</v>
      </c>
      <c r="M176" s="10">
        <v>0.28619999963790183</v>
      </c>
      <c r="N176" s="9">
        <v>0.19439999967813493</v>
      </c>
      <c r="O176" s="10">
        <v>7.4999999999999997E-2</v>
      </c>
      <c r="P176" s="9">
        <v>0.80559999999999998</v>
      </c>
      <c r="Q176" s="9">
        <v>0.27487391086787061</v>
      </c>
      <c r="R176" s="11">
        <v>0.15555555600000001</v>
      </c>
      <c r="S176" s="9">
        <v>1.0254021432430739E-2</v>
      </c>
      <c r="T176" s="10">
        <v>4.252679232344047E-2</v>
      </c>
      <c r="U176" s="9">
        <v>5.3849077602487064E-4</v>
      </c>
      <c r="V176" s="9">
        <v>6.1777839027265602E-3</v>
      </c>
      <c r="W176" s="9">
        <v>7.2999999999999954E-2</v>
      </c>
      <c r="X176" s="9">
        <v>0</v>
      </c>
      <c r="Y176" s="10">
        <v>0</v>
      </c>
      <c r="Z176" s="9">
        <v>0.12611199918612837</v>
      </c>
      <c r="AA176" s="10">
        <v>0.59200000000000008</v>
      </c>
      <c r="AB176" s="10">
        <v>0.2</v>
      </c>
      <c r="AC176" s="10">
        <v>0.87</v>
      </c>
      <c r="AD176" s="10">
        <v>0.80200000000000005</v>
      </c>
      <c r="AE176" s="10">
        <v>0.2</v>
      </c>
      <c r="AF176" s="10">
        <v>0.63300000000000001</v>
      </c>
      <c r="AG176" s="10">
        <v>0.54</v>
      </c>
      <c r="AH176" s="10">
        <v>0.36473254260419841</v>
      </c>
      <c r="AI176" s="10">
        <v>0.17676060729329618</v>
      </c>
      <c r="AJ176" s="10">
        <v>0.31036777218321565</v>
      </c>
      <c r="AK176" s="9">
        <v>0.50571945902621995</v>
      </c>
      <c r="AL176" s="9">
        <v>0.21103642857142857</v>
      </c>
      <c r="AM176" s="10">
        <v>0.4075934541755924</v>
      </c>
      <c r="AN176" s="10">
        <v>0.64700000000000002</v>
      </c>
      <c r="AO176" s="10">
        <v>4729.9694793840799</v>
      </c>
      <c r="AP176" s="10"/>
      <c r="AQ176" s="9">
        <v>21092261.553367</v>
      </c>
      <c r="AR176" s="72"/>
      <c r="AS176" s="72"/>
    </row>
    <row r="177" spans="2:45">
      <c r="B177" s="10">
        <v>54.521657094091921</v>
      </c>
      <c r="C177" s="9">
        <v>0.28319159999999999</v>
      </c>
      <c r="D177" s="9">
        <v>0.89807999665439131</v>
      </c>
      <c r="E177" s="9">
        <v>0.32799999937415125</v>
      </c>
      <c r="F177" s="9">
        <v>0.77499999999999991</v>
      </c>
      <c r="G177" s="9">
        <v>0.36733333333333335</v>
      </c>
      <c r="H177" s="9">
        <v>9.7599999159574513E-2</v>
      </c>
      <c r="I177" s="10">
        <v>0.2485</v>
      </c>
      <c r="J177" s="9">
        <v>0.74255199983567</v>
      </c>
      <c r="K177" s="9">
        <v>0.84979902686693498</v>
      </c>
      <c r="L177" s="10">
        <v>0.38</v>
      </c>
      <c r="M177" s="10">
        <v>0.61479999922215933</v>
      </c>
      <c r="N177" s="9">
        <v>0.56179999928921454</v>
      </c>
      <c r="O177" s="10">
        <v>7.4999999999999997E-2</v>
      </c>
      <c r="P177" s="9">
        <v>0.63777600000000001</v>
      </c>
      <c r="Q177" s="9">
        <v>0.41845713051378741</v>
      </c>
      <c r="R177" s="11">
        <v>0.46356275400000002</v>
      </c>
      <c r="S177" s="9">
        <v>0.11812528727385835</v>
      </c>
      <c r="T177" s="10">
        <v>6.1007372867553034E-2</v>
      </c>
      <c r="U177" s="9">
        <v>0</v>
      </c>
      <c r="V177" s="9">
        <v>0</v>
      </c>
      <c r="W177" s="9">
        <v>0</v>
      </c>
      <c r="X177" s="9">
        <v>0.99</v>
      </c>
      <c r="Y177" s="10">
        <v>0.12860817376393255</v>
      </c>
      <c r="Z177" s="9">
        <v>0.17300003050000001</v>
      </c>
      <c r="AA177" s="10">
        <v>0.57399999999999995</v>
      </c>
      <c r="AB177" s="10">
        <v>0.4</v>
      </c>
      <c r="AC177" s="10">
        <v>0.88900000000000001</v>
      </c>
      <c r="AD177" s="10">
        <v>0.78</v>
      </c>
      <c r="AE177" s="10">
        <v>0.25</v>
      </c>
      <c r="AF177" s="10">
        <v>0.58399999999999996</v>
      </c>
      <c r="AG177" s="10">
        <v>0.82499999999999996</v>
      </c>
      <c r="AH177" s="10">
        <v>0.30163261337661695</v>
      </c>
      <c r="AI177" s="10">
        <v>0.23764635307041929</v>
      </c>
      <c r="AJ177" s="10">
        <v>0.28084553865289491</v>
      </c>
      <c r="AK177" s="9">
        <v>0.77529158676540311</v>
      </c>
      <c r="AL177" s="9">
        <v>0.27936923149164605</v>
      </c>
      <c r="AM177" s="10">
        <v>0.25914496093437583</v>
      </c>
      <c r="AN177" s="10">
        <v>0.54400000000000004</v>
      </c>
      <c r="AO177" s="10">
        <v>1972.0834588008499</v>
      </c>
      <c r="AP177" s="10"/>
      <c r="AQ177" s="9">
        <v>6952223</v>
      </c>
      <c r="AR177" s="72"/>
      <c r="AS177" s="72"/>
    </row>
    <row r="178" spans="2:45">
      <c r="B178" s="10">
        <v>49.872478982283091</v>
      </c>
      <c r="C178" s="9">
        <v>0.33765399373531713</v>
      </c>
      <c r="D178" s="9">
        <v>5.3849999999999995E-2</v>
      </c>
      <c r="E178" s="9">
        <v>0.48159999951720234</v>
      </c>
      <c r="F178" s="9">
        <v>0.27500000000000002</v>
      </c>
      <c r="G178" s="9">
        <v>0.21466666666666667</v>
      </c>
      <c r="H178" s="9">
        <v>0.76959999978542326</v>
      </c>
      <c r="I178" s="10">
        <v>0.50224999999999997</v>
      </c>
      <c r="J178" s="9">
        <v>0.74780399983450774</v>
      </c>
      <c r="K178" s="9">
        <v>0.99008854166666671</v>
      </c>
      <c r="L178" s="10">
        <v>0.24</v>
      </c>
      <c r="M178" s="10">
        <v>0.15899999979883431</v>
      </c>
      <c r="N178" s="9">
        <v>0.41439999900758268</v>
      </c>
      <c r="O178" s="10">
        <v>0.40749999999999997</v>
      </c>
      <c r="P178" s="9">
        <v>0.98975999999999997</v>
      </c>
      <c r="Q178" s="9">
        <v>0.63158134534642252</v>
      </c>
      <c r="R178" s="11">
        <v>0.94960534399999996</v>
      </c>
      <c r="S178" s="9">
        <v>0.57034110642278102</v>
      </c>
      <c r="T178" s="10">
        <v>1</v>
      </c>
      <c r="U178" s="9">
        <v>3.4233914853065762E-3</v>
      </c>
      <c r="V178" s="9">
        <v>2.2521697348586101E-2</v>
      </c>
      <c r="W178" s="9">
        <v>0.88500000000000001</v>
      </c>
      <c r="X178" s="9">
        <v>0.63</v>
      </c>
      <c r="Y178" s="10">
        <v>2.2013998645292392E-2</v>
      </c>
      <c r="Z178" s="9">
        <v>0.92915199993401765</v>
      </c>
      <c r="AA178" s="10">
        <v>0.45500000000000002</v>
      </c>
      <c r="AB178" s="10">
        <v>0.5</v>
      </c>
      <c r="AC178" s="10">
        <v>0.80299999999999994</v>
      </c>
      <c r="AD178" s="10">
        <v>0.82599999999999996</v>
      </c>
      <c r="AE178" s="10">
        <v>0.65</v>
      </c>
      <c r="AF178" s="10">
        <v>0.70799999999999996</v>
      </c>
      <c r="AG178" s="10">
        <v>0.70499999999999996</v>
      </c>
      <c r="AH178" s="10">
        <v>0.51641733450866789</v>
      </c>
      <c r="AI178" s="10">
        <v>0.47209683833776683</v>
      </c>
      <c r="AJ178" s="10">
        <v>0.41714814318243193</v>
      </c>
      <c r="AK178" s="9">
        <v>0.43934274212621999</v>
      </c>
      <c r="AL178" s="9">
        <v>1.8612642903367855E-2</v>
      </c>
      <c r="AM178" s="10">
        <v>0.41312728127243331</v>
      </c>
      <c r="AN178" s="10">
        <v>0.58399999999999996</v>
      </c>
      <c r="AO178" s="10">
        <v>1362.37530805246</v>
      </c>
      <c r="AP178" s="10"/>
      <c r="AQ178" s="9">
        <v>43739051</v>
      </c>
      <c r="AR178" s="72"/>
      <c r="AS178" s="72"/>
    </row>
    <row r="179" spans="2:45">
      <c r="B179" s="10">
        <v>67.28140732717938</v>
      </c>
      <c r="C179" s="9">
        <v>0.38206340579710146</v>
      </c>
      <c r="D179" s="9">
        <v>0.13070000000000001</v>
      </c>
      <c r="E179" s="9">
        <v>5.9199999123811686E-2</v>
      </c>
      <c r="F179" s="9">
        <v>0.22499999999999998</v>
      </c>
      <c r="G179" s="9">
        <v>3.9333333333333331E-2</v>
      </c>
      <c r="H179" s="9">
        <v>7.8399999141693155E-2</v>
      </c>
      <c r="I179" s="10">
        <v>0.5299166666666667</v>
      </c>
      <c r="J179" s="9">
        <v>0.67003399985171852</v>
      </c>
      <c r="K179" s="9">
        <v>0.78186491228066668</v>
      </c>
      <c r="L179" s="10">
        <v>0.5</v>
      </c>
      <c r="M179" s="10">
        <v>0.12719999983906746</v>
      </c>
      <c r="N179" s="9">
        <v>4.3999999910593036E-2</v>
      </c>
      <c r="O179" s="10">
        <v>7.4999999999999997E-2</v>
      </c>
      <c r="P179" s="9">
        <v>0.91535999999999995</v>
      </c>
      <c r="Q179" s="9">
        <v>0.37788565730527068</v>
      </c>
      <c r="R179" s="11">
        <v>0.32762312599999999</v>
      </c>
      <c r="S179" s="9">
        <v>5.4177736117010222E-3</v>
      </c>
      <c r="T179" s="10">
        <v>2.1894574241177623E-2</v>
      </c>
      <c r="U179" s="9">
        <v>6.9209849247744093E-2</v>
      </c>
      <c r="V179" s="9">
        <v>0.26319040322522902</v>
      </c>
      <c r="W179" s="9">
        <v>7.0000000000000062E-3</v>
      </c>
      <c r="X179" s="9">
        <v>0.43</v>
      </c>
      <c r="Y179" s="10">
        <v>8.8081583119653931E-2</v>
      </c>
      <c r="Z179" s="9">
        <v>0.2119999955967069</v>
      </c>
      <c r="AA179" s="10">
        <v>0.70700000000000007</v>
      </c>
      <c r="AB179" s="10">
        <v>0.7</v>
      </c>
      <c r="AC179" s="10">
        <v>0.747</v>
      </c>
      <c r="AD179" s="10">
        <v>0.89800000000000002</v>
      </c>
      <c r="AE179" s="10">
        <v>0.4</v>
      </c>
      <c r="AF179" s="10">
        <v>0.66400000000000003</v>
      </c>
      <c r="AG179" s="10">
        <v>0.75900000000000001</v>
      </c>
      <c r="AH179" s="10">
        <v>0.28117429668784027</v>
      </c>
      <c r="AI179" s="10">
        <v>0.4201411808586869</v>
      </c>
      <c r="AJ179" s="10">
        <v>0.45412392369784149</v>
      </c>
      <c r="AK179" s="9">
        <v>1</v>
      </c>
      <c r="AL179" s="9">
        <v>0.63082418157099585</v>
      </c>
      <c r="AM179" s="10">
        <v>0.4735314053385265</v>
      </c>
      <c r="AN179" s="10">
        <v>0.73599999999999999</v>
      </c>
      <c r="AO179" s="10">
        <v>7995.0835184954203</v>
      </c>
      <c r="AP179" s="10"/>
      <c r="AQ179" s="9">
        <v>67764033</v>
      </c>
      <c r="AR179" s="72"/>
      <c r="AS179" s="72"/>
    </row>
    <row r="180" spans="2:45">
      <c r="B180" s="10" t="e">
        <v>#N/A</v>
      </c>
      <c r="C180" s="9">
        <v>0.5</v>
      </c>
      <c r="D180" s="9">
        <v>0.5</v>
      </c>
      <c r="E180" s="9">
        <v>0.31000000000000005</v>
      </c>
      <c r="F180" s="9">
        <v>0.17500000000000004</v>
      </c>
      <c r="G180" s="9">
        <v>9.9333333333333329E-2</v>
      </c>
      <c r="H180" s="9">
        <v>0.5</v>
      </c>
      <c r="I180" s="10">
        <v>0.5299166666666667</v>
      </c>
      <c r="J180" s="9">
        <v>0.73022999983839698</v>
      </c>
      <c r="K180" s="9">
        <v>1</v>
      </c>
      <c r="L180" s="10">
        <v>0.04</v>
      </c>
      <c r="M180" s="10">
        <v>0.34979999955743551</v>
      </c>
      <c r="N180" s="9">
        <v>1</v>
      </c>
      <c r="O180" s="10">
        <v>0.44999999999999996</v>
      </c>
      <c r="P180" s="9">
        <v>0.90439999999999998</v>
      </c>
      <c r="Q180" s="9">
        <v>0.37788565730527068</v>
      </c>
      <c r="R180" s="11">
        <v>0.84170616200000004</v>
      </c>
      <c r="S180" s="9">
        <v>0</v>
      </c>
      <c r="T180" s="10">
        <v>0.58719559523519838</v>
      </c>
      <c r="U180" s="9">
        <v>0.75</v>
      </c>
      <c r="V180" s="9">
        <v>3.4949750731594703E-2</v>
      </c>
      <c r="W180" s="9">
        <v>0.78</v>
      </c>
      <c r="X180" s="9">
        <v>0.5</v>
      </c>
      <c r="Y180" s="10">
        <v>8.8081583119653931E-2</v>
      </c>
      <c r="Z180" s="9">
        <v>0.5</v>
      </c>
      <c r="AA180" s="10">
        <v>0.46200000000000002</v>
      </c>
      <c r="AB180" s="10">
        <v>0.2</v>
      </c>
      <c r="AC180" s="10">
        <v>0.64700000000000002</v>
      </c>
      <c r="AD180" s="10">
        <v>0.54100000000000004</v>
      </c>
      <c r="AE180" s="10">
        <v>0.2</v>
      </c>
      <c r="AF180" s="10">
        <v>0.72499999999999998</v>
      </c>
      <c r="AG180" s="10">
        <v>0.73</v>
      </c>
      <c r="AH180" s="10">
        <v>0.40431720445399605</v>
      </c>
      <c r="AI180" s="10">
        <v>0.51750519303001563</v>
      </c>
      <c r="AJ180" s="10">
        <v>0.30483264736815308</v>
      </c>
      <c r="AK180" s="9" t="e">
        <v>#N/A</v>
      </c>
      <c r="AL180" s="9" t="e">
        <v>#N/A</v>
      </c>
      <c r="AM180" s="10">
        <v>0.25298278043372358</v>
      </c>
      <c r="AN180" s="10">
        <v>0.65599999999999992</v>
      </c>
      <c r="AO180" s="10">
        <v>804.93629792120396</v>
      </c>
      <c r="AP180" s="10"/>
      <c r="AQ180" s="9">
        <v>1133594</v>
      </c>
      <c r="AR180" s="72"/>
      <c r="AS180" s="72"/>
    </row>
    <row r="181" spans="2:45">
      <c r="B181" s="10">
        <v>44.475688692743219</v>
      </c>
      <c r="C181" s="9">
        <v>0.97807481159420295</v>
      </c>
      <c r="D181" s="9">
        <v>1.15E-2</v>
      </c>
      <c r="E181" s="9">
        <v>0.42399999946355815</v>
      </c>
      <c r="F181" s="9">
        <v>0.30000000000000004</v>
      </c>
      <c r="G181" s="9">
        <v>0.27933333333333332</v>
      </c>
      <c r="H181" s="9">
        <v>0.88479999989271163</v>
      </c>
      <c r="I181" s="10">
        <v>0.62008333333333332</v>
      </c>
      <c r="J181" s="9">
        <v>0.57872999987192453</v>
      </c>
      <c r="K181" s="9">
        <v>0.99190582655833337</v>
      </c>
      <c r="L181" s="10">
        <v>1</v>
      </c>
      <c r="M181" s="10">
        <v>0.18019999977201226</v>
      </c>
      <c r="N181" s="9">
        <v>0.33279999971389773</v>
      </c>
      <c r="O181" s="10">
        <v>0.20749999999999999</v>
      </c>
      <c r="P181" s="9">
        <v>0.98495999999999995</v>
      </c>
      <c r="Q181" s="9">
        <v>0.49985670132130466</v>
      </c>
      <c r="R181" s="11">
        <v>0.89816124399999997</v>
      </c>
      <c r="S181" s="9">
        <v>0.17585188180208319</v>
      </c>
      <c r="T181" s="10">
        <v>0.39024534554451296</v>
      </c>
      <c r="U181" s="9">
        <v>9.1709478619887708E-3</v>
      </c>
      <c r="V181" s="9">
        <v>0.11909779706789</v>
      </c>
      <c r="W181" s="9">
        <v>0.8</v>
      </c>
      <c r="X181" s="9">
        <v>0.78</v>
      </c>
      <c r="Y181" s="10">
        <v>0.11031439602868176</v>
      </c>
      <c r="Z181" s="9">
        <v>0.80259999971836804</v>
      </c>
      <c r="AA181" s="10">
        <v>0.36799999999999999</v>
      </c>
      <c r="AB181" s="10">
        <v>0.3</v>
      </c>
      <c r="AC181" s="10">
        <v>0.56200000000000006</v>
      </c>
      <c r="AD181" s="10">
        <v>0.86</v>
      </c>
      <c r="AE181" s="10">
        <v>0.25</v>
      </c>
      <c r="AF181" s="10">
        <v>0.745</v>
      </c>
      <c r="AG181" s="10">
        <v>0.628</v>
      </c>
      <c r="AH181" s="10">
        <v>0.4577518873795528</v>
      </c>
      <c r="AI181" s="10">
        <v>0.29478296996356046</v>
      </c>
      <c r="AJ181" s="10">
        <v>0.28620153625930378</v>
      </c>
      <c r="AK181" s="9">
        <v>0.36353045578329329</v>
      </c>
      <c r="AL181" s="9">
        <v>7.1095422958575183E-2</v>
      </c>
      <c r="AM181" s="10">
        <v>0.3227597282598923</v>
      </c>
      <c r="AN181" s="10">
        <v>0.433</v>
      </c>
      <c r="AO181" s="10">
        <v>850.33452874036504</v>
      </c>
      <c r="AP181" s="10"/>
      <c r="AQ181" s="9">
        <v>6618613</v>
      </c>
      <c r="AR181" s="72"/>
      <c r="AS181" s="72"/>
    </row>
    <row r="182" spans="2:45">
      <c r="B182" s="10">
        <v>57.157663409498582</v>
      </c>
      <c r="C182" s="9">
        <v>0.14074945606694558</v>
      </c>
      <c r="D182" s="9">
        <v>0.5</v>
      </c>
      <c r="E182" s="9">
        <v>3.9999999105930328E-2</v>
      </c>
      <c r="F182" s="9">
        <v>4.9999999999999989E-2</v>
      </c>
      <c r="G182" s="9">
        <v>3.6666666666666667E-2</v>
      </c>
      <c r="H182" s="9">
        <v>7.8399999141693155E-2</v>
      </c>
      <c r="I182" s="10">
        <v>0.44466666666666665</v>
      </c>
      <c r="J182" s="9">
        <v>0.75709599983245124</v>
      </c>
      <c r="K182" s="9">
        <v>0.8876666666666666</v>
      </c>
      <c r="L182" s="10">
        <v>0.16</v>
      </c>
      <c r="M182" s="10">
        <v>1</v>
      </c>
      <c r="N182" s="9">
        <v>0.3</v>
      </c>
      <c r="O182" s="10">
        <v>0.76749999999999996</v>
      </c>
      <c r="P182" s="9">
        <v>0.85950400000000005</v>
      </c>
      <c r="Q182" s="9">
        <v>0.31997143286109064</v>
      </c>
      <c r="R182" s="11">
        <v>0.39678899000000001</v>
      </c>
      <c r="S182" s="9">
        <v>4.2243346001251361E-2</v>
      </c>
      <c r="T182" s="10">
        <v>0.5</v>
      </c>
      <c r="U182" s="9">
        <v>0.40180280121320683</v>
      </c>
      <c r="V182" s="9">
        <v>0.42953491524639298</v>
      </c>
      <c r="W182" s="9">
        <v>7.7000000000000068E-2</v>
      </c>
      <c r="X182" s="9">
        <v>0</v>
      </c>
      <c r="Y182" s="10">
        <v>0</v>
      </c>
      <c r="Z182" s="9">
        <v>0.77859999891370535</v>
      </c>
      <c r="AA182" s="10">
        <v>0.78200000000000003</v>
      </c>
      <c r="AB182" s="10">
        <v>0.2</v>
      </c>
      <c r="AC182" s="10">
        <v>0.82799999999999996</v>
      </c>
      <c r="AD182" s="10">
        <v>0.70799999999999996</v>
      </c>
      <c r="AE182" s="10">
        <v>0.25</v>
      </c>
      <c r="AF182" s="10">
        <v>0.63500000000000001</v>
      </c>
      <c r="AG182" s="10">
        <v>0.56200000000000006</v>
      </c>
      <c r="AH182" s="10">
        <v>0.53978976129933487</v>
      </c>
      <c r="AI182" s="10">
        <v>0.48931439398326215</v>
      </c>
      <c r="AJ182" s="10">
        <v>0.36085052000733114</v>
      </c>
      <c r="AK182" s="9">
        <v>0.56075485503248756</v>
      </c>
      <c r="AL182" s="9">
        <v>8.0204205958745306E-2</v>
      </c>
      <c r="AM182" s="10">
        <v>0.4944489184475519</v>
      </c>
      <c r="AN182" s="10">
        <v>0.93700000000000006</v>
      </c>
      <c r="AO182" s="10">
        <v>4465.5779583479698</v>
      </c>
      <c r="AP182" s="10"/>
      <c r="AQ182" s="9">
        <v>103967</v>
      </c>
      <c r="AR182" s="72"/>
      <c r="AS182" s="72"/>
    </row>
    <row r="183" spans="2:45">
      <c r="B183" s="10">
        <v>64.339105077916273</v>
      </c>
      <c r="C183" s="9">
        <v>0.71039423489069853</v>
      </c>
      <c r="D183" s="9">
        <v>7.237199973039328E-2</v>
      </c>
      <c r="E183" s="9">
        <v>9.7599999159574513E-2</v>
      </c>
      <c r="F183" s="9">
        <v>0.19999999999999996</v>
      </c>
      <c r="G183" s="9">
        <v>3.3333333333333335E-3</v>
      </c>
      <c r="H183" s="9">
        <v>0.11679999917745587</v>
      </c>
      <c r="I183" s="10">
        <v>0.71158333333333335</v>
      </c>
      <c r="J183" s="9">
        <v>0.87304399980679148</v>
      </c>
      <c r="K183" s="9">
        <v>0.37272727272727302</v>
      </c>
      <c r="L183" s="10">
        <v>0.5</v>
      </c>
      <c r="M183" s="10">
        <v>1</v>
      </c>
      <c r="N183" s="9">
        <v>0.05</v>
      </c>
      <c r="O183" s="10">
        <v>0.3175</v>
      </c>
      <c r="P183" s="9">
        <v>0.76360000000000006</v>
      </c>
      <c r="Q183" s="9">
        <v>0.36868604754060552</v>
      </c>
      <c r="R183" s="11">
        <v>0.24528301799999999</v>
      </c>
      <c r="S183" s="9">
        <v>2.3430208052814794E-3</v>
      </c>
      <c r="T183" s="10">
        <v>2.4537025218905953E-2</v>
      </c>
      <c r="U183" s="9">
        <v>9.2918162989990172E-2</v>
      </c>
      <c r="V183" s="9">
        <v>0.12578938824183999</v>
      </c>
      <c r="W183" s="9">
        <v>1.0000000000000009E-2</v>
      </c>
      <c r="X183" s="9">
        <v>0</v>
      </c>
      <c r="Y183" s="10">
        <v>0.58479532163742687</v>
      </c>
      <c r="Z183" s="9">
        <v>0.58098001049008685</v>
      </c>
      <c r="AA183" s="10">
        <v>0.59</v>
      </c>
      <c r="AB183" s="10">
        <v>0.7</v>
      </c>
      <c r="AC183" s="10">
        <v>0.80799999999999994</v>
      </c>
      <c r="AD183" s="10">
        <v>0.72299999999999998</v>
      </c>
      <c r="AE183" s="10">
        <v>0.6</v>
      </c>
      <c r="AF183" s="10">
        <v>0.69299999999999995</v>
      </c>
      <c r="AG183" s="10">
        <v>0.81700000000000006</v>
      </c>
      <c r="AH183" s="10">
        <v>0.50426371228540312</v>
      </c>
      <c r="AI183" s="10">
        <v>0.59868000976297298</v>
      </c>
      <c r="AJ183" s="10">
        <v>0.48169891509958457</v>
      </c>
      <c r="AK183" s="9">
        <v>1</v>
      </c>
      <c r="AL183" s="9">
        <v>0.14879712894097022</v>
      </c>
      <c r="AM183" s="10">
        <v>0.46275569489901452</v>
      </c>
      <c r="AN183" s="10">
        <v>0.78</v>
      </c>
      <c r="AO183" s="10">
        <v>25571.659221747301</v>
      </c>
      <c r="AP183" s="10"/>
      <c r="AQ183" s="9">
        <v>1338585</v>
      </c>
      <c r="AR183" s="72"/>
      <c r="AS183" s="72"/>
    </row>
    <row r="184" spans="2:45">
      <c r="B184" s="10">
        <v>63.222460416204726</v>
      </c>
      <c r="C184" s="9">
        <v>0.74961259484066767</v>
      </c>
      <c r="D184" s="9">
        <v>0.74087999724000697</v>
      </c>
      <c r="E184" s="9">
        <v>9.7599999159574513E-2</v>
      </c>
      <c r="F184" s="9">
        <v>0.47499999999999998</v>
      </c>
      <c r="G184" s="9">
        <v>4.2666666666666665E-2</v>
      </c>
      <c r="H184" s="9">
        <v>0.18399999924004073</v>
      </c>
      <c r="I184" s="10">
        <v>0.66583333333333339</v>
      </c>
      <c r="J184" s="9">
        <v>0.33430999992601573</v>
      </c>
      <c r="K184" s="9">
        <v>0.90635577136285883</v>
      </c>
      <c r="L184" s="10">
        <v>0.28000000000000003</v>
      </c>
      <c r="M184" s="10">
        <v>0.75259999904781572</v>
      </c>
      <c r="N184" s="9">
        <v>2.1599999964237216E-2</v>
      </c>
      <c r="O184" s="10">
        <v>7.4999999999999997E-2</v>
      </c>
      <c r="P184" s="9">
        <v>0.77359999999999995</v>
      </c>
      <c r="Q184" s="9">
        <v>0.27339316940307701</v>
      </c>
      <c r="R184" s="11">
        <v>0.42204724399999999</v>
      </c>
      <c r="S184" s="9">
        <v>1.2139076998513569E-2</v>
      </c>
      <c r="T184" s="10">
        <v>3.0218688994021525E-2</v>
      </c>
      <c r="U184" s="9">
        <v>3.3031196831601516E-2</v>
      </c>
      <c r="V184" s="9">
        <v>0.147664530976194</v>
      </c>
      <c r="W184" s="9">
        <v>5.0000000000000044E-3</v>
      </c>
      <c r="X184" s="9">
        <v>0.18</v>
      </c>
      <c r="Y184" s="10">
        <v>1.9309989701338827E-2</v>
      </c>
      <c r="Z184" s="9">
        <v>0.27827199932783842</v>
      </c>
      <c r="AA184" s="10">
        <v>0.80200000000000005</v>
      </c>
      <c r="AB184" s="10">
        <v>0.3</v>
      </c>
      <c r="AC184" s="10">
        <v>0.74400000000000011</v>
      </c>
      <c r="AD184" s="10">
        <v>0.78500000000000003</v>
      </c>
      <c r="AE184" s="10">
        <v>0.35</v>
      </c>
      <c r="AF184" s="10">
        <v>0.76500000000000001</v>
      </c>
      <c r="AG184" s="10">
        <v>0.53500000000000003</v>
      </c>
      <c r="AH184" s="10">
        <v>0.54503549918383265</v>
      </c>
      <c r="AI184" s="10">
        <v>0.24879720437488304</v>
      </c>
      <c r="AJ184" s="10">
        <v>0.503441566985949</v>
      </c>
      <c r="AK184" s="9">
        <v>1</v>
      </c>
      <c r="AL184" s="9">
        <v>0.46216992043042932</v>
      </c>
      <c r="AM184" s="10">
        <v>0.54328006184778832</v>
      </c>
      <c r="AN184" s="10">
        <v>0.67400000000000004</v>
      </c>
      <c r="AO184" s="10">
        <v>8272.50200855802</v>
      </c>
      <c r="AP184" s="10"/>
      <c r="AQ184" s="9">
        <v>10432500</v>
      </c>
      <c r="AR184" s="72"/>
      <c r="AS184" s="72"/>
    </row>
    <row r="185" spans="2:45">
      <c r="B185" s="10">
        <v>66.532964611297913</v>
      </c>
      <c r="C185" s="9">
        <v>1</v>
      </c>
      <c r="D185" s="9">
        <v>0.20646999958045778</v>
      </c>
      <c r="E185" s="9">
        <v>4.9599999114871007E-2</v>
      </c>
      <c r="F185" s="9">
        <v>0.55000000000000004</v>
      </c>
      <c r="G185" s="9">
        <v>5.6666666666666664E-2</v>
      </c>
      <c r="H185" s="9">
        <v>0.13599999919533734</v>
      </c>
      <c r="I185" s="10">
        <v>0.39133333333333337</v>
      </c>
      <c r="J185" s="9">
        <v>0.31168599993102253</v>
      </c>
      <c r="K185" s="9">
        <v>0.71883087731082163</v>
      </c>
      <c r="L185" s="10">
        <v>0.38</v>
      </c>
      <c r="M185" s="10">
        <v>0.1165999998524785</v>
      </c>
      <c r="N185" s="9">
        <v>3.1199999973177912E-2</v>
      </c>
      <c r="O185" s="10">
        <v>7.4999999999999997E-2</v>
      </c>
      <c r="P185" s="9">
        <v>0.80832000000000004</v>
      </c>
      <c r="Q185" s="9">
        <v>0.31968249627545586</v>
      </c>
      <c r="R185" s="11">
        <v>0.15727003000000001</v>
      </c>
      <c r="S185" s="9">
        <v>0</v>
      </c>
      <c r="T185" s="10">
        <v>1.3843284768099172E-2</v>
      </c>
      <c r="U185" s="9">
        <v>1.1706164787661334E-2</v>
      </c>
      <c r="V185" s="9">
        <v>3.6734833849850199E-2</v>
      </c>
      <c r="W185" s="9">
        <v>0</v>
      </c>
      <c r="X185" s="9">
        <v>0.75</v>
      </c>
      <c r="Y185" s="10">
        <v>2.5336850174759298E-2</v>
      </c>
      <c r="Z185" s="9">
        <v>0.73479999832808973</v>
      </c>
      <c r="AA185" s="10">
        <v>0.68900000000000006</v>
      </c>
      <c r="AB185" s="10">
        <v>0.5</v>
      </c>
      <c r="AC185" s="10">
        <v>0.78099999999999992</v>
      </c>
      <c r="AD185" s="10">
        <v>0.82900000000000007</v>
      </c>
      <c r="AE185" s="10">
        <v>0.65</v>
      </c>
      <c r="AF185" s="10">
        <v>0.7</v>
      </c>
      <c r="AG185" s="10">
        <v>0.8640000000000001</v>
      </c>
      <c r="AH185" s="10">
        <v>0.32528327762879378</v>
      </c>
      <c r="AI185" s="10">
        <v>0.4765269404461499</v>
      </c>
      <c r="AJ185" s="10">
        <v>0.51843034774881702</v>
      </c>
      <c r="AK185" s="9">
        <v>0.92303493045559515</v>
      </c>
      <c r="AL185" s="9">
        <v>0.52615734906145073</v>
      </c>
      <c r="AM185" s="10">
        <v>0.52413032304716256</v>
      </c>
      <c r="AN185" s="10">
        <v>0.41100000000000003</v>
      </c>
      <c r="AO185" s="10">
        <v>13667.879548372101</v>
      </c>
      <c r="AP185" s="10"/>
      <c r="AQ185" s="9">
        <v>74815703</v>
      </c>
      <c r="AR185" s="72"/>
      <c r="AS185" s="72"/>
    </row>
    <row r="186" spans="2:45">
      <c r="B186" s="10" t="e">
        <v>#N/A</v>
      </c>
      <c r="C186" s="9">
        <v>0.336379268292683</v>
      </c>
      <c r="D186" s="9">
        <v>1</v>
      </c>
      <c r="E186" s="9">
        <v>0.17000000000000004</v>
      </c>
      <c r="F186" s="9">
        <v>0.625</v>
      </c>
      <c r="G186" s="9">
        <v>0.29933333333333334</v>
      </c>
      <c r="H186" s="9">
        <v>5.9199999123811686E-2</v>
      </c>
      <c r="I186" s="10">
        <v>0.2485</v>
      </c>
      <c r="J186" s="9">
        <v>0.5144939998861402</v>
      </c>
      <c r="K186" s="9">
        <v>1</v>
      </c>
      <c r="L186" s="10">
        <v>0.12</v>
      </c>
      <c r="M186" s="10">
        <v>6.3599999919533731E-2</v>
      </c>
      <c r="N186" s="9">
        <v>0.17599999964237215</v>
      </c>
      <c r="O186" s="10">
        <v>7.4999999999999997E-2</v>
      </c>
      <c r="P186" s="9">
        <v>0.62416000000000005</v>
      </c>
      <c r="Q186" s="9">
        <v>0.45543258420676036</v>
      </c>
      <c r="R186" s="11">
        <v>0.26433120999999998</v>
      </c>
      <c r="S186" s="9">
        <v>6.2991353251059734E-3</v>
      </c>
      <c r="T186" s="10">
        <v>5.2029655035271023E-2</v>
      </c>
      <c r="U186" s="9">
        <v>0</v>
      </c>
      <c r="V186" s="9">
        <v>0</v>
      </c>
      <c r="W186" s="9">
        <v>0</v>
      </c>
      <c r="X186" s="9">
        <v>0</v>
      </c>
      <c r="Y186" s="10">
        <v>3.1919647607090416E-3</v>
      </c>
      <c r="Z186" s="9">
        <v>0.33416002174306958</v>
      </c>
      <c r="AA186" s="10">
        <v>0.3</v>
      </c>
      <c r="AB186" s="10">
        <v>0.1</v>
      </c>
      <c r="AC186" s="10">
        <v>0.90200000000000002</v>
      </c>
      <c r="AD186" s="10">
        <v>0.94700000000000006</v>
      </c>
      <c r="AE186" s="10">
        <v>9.9000000022351736E-2</v>
      </c>
      <c r="AF186" s="10">
        <v>0.628</v>
      </c>
      <c r="AG186" s="10">
        <v>0.79200000000000004</v>
      </c>
      <c r="AH186" s="10">
        <v>0.53586897401464328</v>
      </c>
      <c r="AI186" s="10">
        <v>9.2466610388722087E-2</v>
      </c>
      <c r="AJ186" s="10">
        <v>0.21652667116872007</v>
      </c>
      <c r="AK186" s="9">
        <v>0.32290380155086351</v>
      </c>
      <c r="AL186" s="9" t="e">
        <v>#N/A</v>
      </c>
      <c r="AM186" s="10">
        <v>0.22826261755568461</v>
      </c>
      <c r="AN186" s="10">
        <v>0.3</v>
      </c>
      <c r="AO186" s="10">
        <v>7241.9966150519103</v>
      </c>
      <c r="AP186" s="10"/>
      <c r="AQ186" s="9">
        <v>5109881</v>
      </c>
      <c r="AR186" s="72"/>
      <c r="AS186" s="72"/>
    </row>
    <row r="187" spans="2:45">
      <c r="B187" s="10" t="e">
        <v>#N/A</v>
      </c>
      <c r="C187" s="9">
        <v>0.67020999717593899</v>
      </c>
      <c r="D187" s="9">
        <v>1</v>
      </c>
      <c r="E187" s="9">
        <v>6.8799999132752365E-2</v>
      </c>
      <c r="F187" s="9">
        <v>7.5000000000000011E-2</v>
      </c>
      <c r="G187" s="9">
        <v>9.8666666666666666E-2</v>
      </c>
      <c r="H187" s="9">
        <v>0.19359999924898152</v>
      </c>
      <c r="I187" s="10">
        <v>0.44466666666666665</v>
      </c>
      <c r="J187" s="9">
        <v>0.50560599988810717</v>
      </c>
      <c r="K187" s="9">
        <v>1</v>
      </c>
      <c r="L187" s="10">
        <v>0.42</v>
      </c>
      <c r="M187" s="10">
        <v>1</v>
      </c>
      <c r="N187" s="9">
        <v>0.3</v>
      </c>
      <c r="O187" s="10">
        <v>0.76749999999999996</v>
      </c>
      <c r="P187" s="9">
        <v>0.71631999999999996</v>
      </c>
      <c r="Q187" s="9">
        <v>0.45543258420676036</v>
      </c>
      <c r="R187" s="11">
        <v>0.398203592</v>
      </c>
      <c r="S187" s="9">
        <v>0.16149051485326144</v>
      </c>
      <c r="T187" s="10">
        <v>5.2029655035271023E-2</v>
      </c>
      <c r="U187" s="9">
        <v>0.75</v>
      </c>
      <c r="V187" s="9">
        <v>0.99495920975555097</v>
      </c>
      <c r="W187" s="9">
        <v>2.0000000000000018E-2</v>
      </c>
      <c r="X187" s="9">
        <v>0</v>
      </c>
      <c r="Y187" s="10">
        <v>3.1919647607090416E-3</v>
      </c>
      <c r="Z187" s="9">
        <v>0.5</v>
      </c>
      <c r="AA187" s="10" t="e">
        <v>#N/A</v>
      </c>
      <c r="AB187" s="10" t="e">
        <v>#N/A</v>
      </c>
      <c r="AC187" s="10" t="e">
        <v>#N/A</v>
      </c>
      <c r="AD187" s="10" t="e">
        <v>#N/A</v>
      </c>
      <c r="AE187" s="10" t="e">
        <v>#N/A</v>
      </c>
      <c r="AF187" s="10" t="e">
        <v>#N/A</v>
      </c>
      <c r="AG187" s="10" t="e">
        <v>#N/A</v>
      </c>
      <c r="AH187" s="10">
        <v>0.78707871663121698</v>
      </c>
      <c r="AI187" s="10">
        <v>0.66012875213592914</v>
      </c>
      <c r="AJ187" s="10">
        <v>0.46525289759652855</v>
      </c>
      <c r="AK187" s="9">
        <v>0.13834349625940442</v>
      </c>
      <c r="AL187" s="9" t="e">
        <v>#N/A</v>
      </c>
      <c r="AM187" s="10">
        <v>0.7022949095597637</v>
      </c>
      <c r="AN187" s="10" t="e">
        <v>#N/A</v>
      </c>
      <c r="AO187" s="10" t="e">
        <v>#N/A</v>
      </c>
      <c r="AP187" s="10"/>
      <c r="AQ187" s="9">
        <v>10441</v>
      </c>
      <c r="AR187" s="72"/>
      <c r="AS187" s="72"/>
    </row>
    <row r="188" spans="2:45">
      <c r="B188" s="10">
        <v>49.094594677281258</v>
      </c>
      <c r="C188" s="9">
        <v>0.86128743789921924</v>
      </c>
      <c r="D188" s="9">
        <v>4.9940000000000002E-3</v>
      </c>
      <c r="E188" s="9">
        <v>0.35679999940097329</v>
      </c>
      <c r="F188" s="9">
        <v>0.27500000000000002</v>
      </c>
      <c r="G188" s="9">
        <v>0.28466666666666668</v>
      </c>
      <c r="H188" s="9">
        <v>0.53919999957084652</v>
      </c>
      <c r="I188" s="10">
        <v>0.39958333333333335</v>
      </c>
      <c r="J188" s="9">
        <v>0.87728599980585276</v>
      </c>
      <c r="K188" s="9">
        <v>0.99440235988199999</v>
      </c>
      <c r="L188" s="10">
        <v>0.24</v>
      </c>
      <c r="M188" s="10">
        <v>0.20139999974519016</v>
      </c>
      <c r="N188" s="9">
        <v>0.49679999917745582</v>
      </c>
      <c r="O188" s="10">
        <v>0.40749999999999997</v>
      </c>
      <c r="P188" s="9">
        <v>0.93823999999999996</v>
      </c>
      <c r="Q188" s="9">
        <v>0.68879781369239246</v>
      </c>
      <c r="R188" s="11">
        <v>0.86307938200000001</v>
      </c>
      <c r="S188" s="9">
        <v>0.21107024172728919</v>
      </c>
      <c r="T188" s="10">
        <v>0.7357523697074867</v>
      </c>
      <c r="U188" s="9">
        <v>0</v>
      </c>
      <c r="V188" s="9">
        <v>0</v>
      </c>
      <c r="W188" s="9">
        <v>0.91</v>
      </c>
      <c r="X188" s="9">
        <v>1</v>
      </c>
      <c r="Y188" s="10">
        <v>6.8493150684931503E-2</v>
      </c>
      <c r="Z188" s="9">
        <v>0.77</v>
      </c>
      <c r="AA188" s="10">
        <v>0.56999999999999995</v>
      </c>
      <c r="AB188" s="10">
        <v>0.6</v>
      </c>
      <c r="AC188" s="10">
        <v>0.80500000000000005</v>
      </c>
      <c r="AD188" s="10">
        <v>0.85499999999999998</v>
      </c>
      <c r="AE188" s="10">
        <v>0.45</v>
      </c>
      <c r="AF188" s="10">
        <v>0.78099999999999992</v>
      </c>
      <c r="AG188" s="10">
        <v>0.72099999999999997</v>
      </c>
      <c r="AH188" s="10">
        <v>0.28998112225394962</v>
      </c>
      <c r="AI188" s="10">
        <v>0.40369123284423847</v>
      </c>
      <c r="AJ188" s="10">
        <v>0.32752613539968645</v>
      </c>
      <c r="AK188" s="9">
        <v>0.3155655763889727</v>
      </c>
      <c r="AL188" s="9">
        <v>5.7924900013077998E-2</v>
      </c>
      <c r="AM188" s="10">
        <v>0.41440399063351591</v>
      </c>
      <c r="AN188" s="10">
        <v>0.88099999999999989</v>
      </c>
      <c r="AO188" s="10">
        <v>1217.17533645499</v>
      </c>
      <c r="AP188" s="10"/>
      <c r="AQ188" s="9">
        <v>32709865</v>
      </c>
      <c r="AR188" s="72"/>
      <c r="AS188" s="72"/>
    </row>
    <row r="189" spans="2:45">
      <c r="B189" s="10">
        <v>64.603416518634035</v>
      </c>
      <c r="C189" s="9">
        <v>0.12170258620689652</v>
      </c>
      <c r="D189" s="9">
        <v>0.27560000000000001</v>
      </c>
      <c r="E189" s="9">
        <v>5.9199999123811686E-2</v>
      </c>
      <c r="F189" s="9">
        <v>0.72500000000000009</v>
      </c>
      <c r="G189" s="9">
        <v>2E-3</v>
      </c>
      <c r="H189" s="9">
        <v>8.7999999150633834E-2</v>
      </c>
      <c r="I189" s="10">
        <v>0.23874999999999999</v>
      </c>
      <c r="J189" s="9">
        <v>0.32279599992856384</v>
      </c>
      <c r="K189" s="9">
        <v>0.89273005271482098</v>
      </c>
      <c r="L189" s="10">
        <v>1</v>
      </c>
      <c r="M189" s="10">
        <v>3.1799999959766866E-2</v>
      </c>
      <c r="N189" s="9">
        <v>2.3199999928474428E-2</v>
      </c>
      <c r="O189" s="10">
        <v>0.87499999999999989</v>
      </c>
      <c r="P189" s="9">
        <v>0.411968</v>
      </c>
      <c r="Q189" s="9">
        <v>0.38957190121859386</v>
      </c>
      <c r="R189" s="11">
        <v>0.18270165199999999</v>
      </c>
      <c r="S189" s="9">
        <v>5.2594506072360606E-3</v>
      </c>
      <c r="T189" s="10">
        <v>8.8071645924286367E-3</v>
      </c>
      <c r="U189" s="9">
        <v>2.0583973291919251E-2</v>
      </c>
      <c r="V189" s="9">
        <v>2.6547972431963201E-2</v>
      </c>
      <c r="W189" s="9">
        <v>0</v>
      </c>
      <c r="X189" s="9">
        <v>0.44</v>
      </c>
      <c r="Y189" s="10">
        <v>1.5535187199005747E-2</v>
      </c>
      <c r="Z189" s="9">
        <v>6.1023999125510486E-2</v>
      </c>
      <c r="AA189" s="10">
        <v>0.38700000000000001</v>
      </c>
      <c r="AB189" s="10">
        <v>0.3</v>
      </c>
      <c r="AC189" s="10">
        <v>0.77900000000000003</v>
      </c>
      <c r="AD189" s="10">
        <v>0.41100000000000003</v>
      </c>
      <c r="AE189" s="10">
        <v>0.2</v>
      </c>
      <c r="AF189" s="10">
        <v>0.61199999999999999</v>
      </c>
      <c r="AG189" s="10">
        <v>0.82599999999999996</v>
      </c>
      <c r="AH189" s="10">
        <v>0.44651697973539023</v>
      </c>
      <c r="AI189" s="10">
        <v>0.4875299229882864</v>
      </c>
      <c r="AJ189" s="10">
        <v>0.32132198350566982</v>
      </c>
      <c r="AK189" s="9">
        <v>1</v>
      </c>
      <c r="AL189" s="9">
        <v>1</v>
      </c>
      <c r="AM189" s="10">
        <v>0.35483017012996376</v>
      </c>
      <c r="AN189" s="10">
        <v>0.57700000000000007</v>
      </c>
      <c r="AO189" s="10">
        <v>6317.8376352998503</v>
      </c>
      <c r="AP189" s="10"/>
      <c r="AQ189" s="9">
        <v>46008406</v>
      </c>
      <c r="AR189" s="72"/>
      <c r="AS189" s="72"/>
    </row>
    <row r="190" spans="2:45">
      <c r="B190" s="10">
        <v>68.293982952059309</v>
      </c>
      <c r="C190" s="9">
        <v>0.67665259900990105</v>
      </c>
      <c r="D190" s="9">
        <v>1</v>
      </c>
      <c r="E190" s="9">
        <v>3.9999999105930328E-2</v>
      </c>
      <c r="F190" s="9">
        <v>0.5</v>
      </c>
      <c r="G190" s="9">
        <v>6.6666666666666671E-3</v>
      </c>
      <c r="H190" s="9">
        <v>6.8799999132752365E-2</v>
      </c>
      <c r="I190" s="10">
        <v>0.54108333333333336</v>
      </c>
      <c r="J190" s="9">
        <v>0.22280599995069203</v>
      </c>
      <c r="K190" s="9">
        <v>0.5</v>
      </c>
      <c r="L190" s="10">
        <v>0.36</v>
      </c>
      <c r="M190" s="10">
        <v>1</v>
      </c>
      <c r="N190" s="9">
        <v>0.32</v>
      </c>
      <c r="O190" s="10">
        <v>7.4999999999999997E-2</v>
      </c>
      <c r="P190" s="9">
        <v>0.68200000000000005</v>
      </c>
      <c r="Q190" s="9">
        <v>0.20723699373170745</v>
      </c>
      <c r="R190" s="11">
        <v>0.28239845200000002</v>
      </c>
      <c r="S190" s="9">
        <v>0</v>
      </c>
      <c r="T190" s="10">
        <v>6.2225482746505849E-3</v>
      </c>
      <c r="U190" s="9">
        <v>6.0429217412360542E-2</v>
      </c>
      <c r="V190" s="9">
        <v>0.21641434477615101</v>
      </c>
      <c r="W190" s="9">
        <v>0</v>
      </c>
      <c r="X190" s="9">
        <v>0</v>
      </c>
      <c r="Y190" s="10">
        <v>0</v>
      </c>
      <c r="Z190" s="9">
        <v>0.19999999552965164</v>
      </c>
      <c r="AA190" s="10">
        <v>0.67400000000000004</v>
      </c>
      <c r="AB190" s="10">
        <v>0.5</v>
      </c>
      <c r="AC190" s="10">
        <v>0.99900000000000011</v>
      </c>
      <c r="AD190" s="10">
        <v>0.80900000000000005</v>
      </c>
      <c r="AE190" s="10">
        <v>0.35</v>
      </c>
      <c r="AF190" s="10">
        <v>0.68799999999999994</v>
      </c>
      <c r="AG190" s="10">
        <v>0.82799999999999996</v>
      </c>
      <c r="AH190" s="10">
        <v>0.67966484047546849</v>
      </c>
      <c r="AI190" s="10">
        <v>0.32745398763697581</v>
      </c>
      <c r="AJ190" s="10">
        <v>0.70537062238963733</v>
      </c>
      <c r="AK190" s="9">
        <v>1</v>
      </c>
      <c r="AL190" s="9">
        <v>0.42998641723993741</v>
      </c>
      <c r="AM190" s="10">
        <v>0.60394930621325371</v>
      </c>
      <c r="AN190" s="10">
        <v>0.79299999999999993</v>
      </c>
      <c r="AO190" s="10">
        <v>57743.723604377803</v>
      </c>
      <c r="AP190" s="10"/>
      <c r="AQ190" s="9">
        <v>4598600</v>
      </c>
      <c r="AR190" s="72"/>
      <c r="AS190" s="72"/>
    </row>
    <row r="191" spans="2:45">
      <c r="B191" s="10">
        <v>79.95610965299791</v>
      </c>
      <c r="C191" s="9">
        <v>0.30024881808838644</v>
      </c>
      <c r="D191" s="9">
        <v>9.6975999802947049E-2</v>
      </c>
      <c r="E191" s="9">
        <v>3.9999999105930328E-2</v>
      </c>
      <c r="F191" s="9">
        <v>0.30000000000000004</v>
      </c>
      <c r="G191" s="9">
        <v>0</v>
      </c>
      <c r="H191" s="9">
        <v>3.9999999105930328E-2</v>
      </c>
      <c r="I191" s="10">
        <v>0.22075000000000003</v>
      </c>
      <c r="J191" s="9">
        <v>0.10079799997769295</v>
      </c>
      <c r="K191" s="9">
        <v>0.65306688870383334</v>
      </c>
      <c r="L191" s="10">
        <v>1</v>
      </c>
      <c r="M191" s="10">
        <v>0.24379999969154598</v>
      </c>
      <c r="N191" s="9">
        <v>0</v>
      </c>
      <c r="O191" s="10">
        <v>6.7499999999999991E-2</v>
      </c>
      <c r="P191" s="9">
        <v>0.36887999999999999</v>
      </c>
      <c r="Q191" s="9">
        <v>0.16585537418097318</v>
      </c>
      <c r="R191" s="11">
        <v>0.15584415600000001</v>
      </c>
      <c r="S191" s="9">
        <v>0</v>
      </c>
      <c r="T191" s="10">
        <v>5.5428032352349502E-3</v>
      </c>
      <c r="U191" s="9">
        <v>9.0033750858380224E-2</v>
      </c>
      <c r="V191" s="9">
        <v>0.117410344315455</v>
      </c>
      <c r="W191" s="9">
        <v>0</v>
      </c>
      <c r="X191" s="9">
        <v>0.2</v>
      </c>
      <c r="Y191" s="10">
        <v>8.6801967511263581E-2</v>
      </c>
      <c r="Z191" s="9">
        <v>3.9999999105930328E-2</v>
      </c>
      <c r="AA191" s="10">
        <v>0.94900000000000007</v>
      </c>
      <c r="AB191" s="10">
        <v>0.8</v>
      </c>
      <c r="AC191" s="10">
        <v>0.61799999999999999</v>
      </c>
      <c r="AD191" s="10">
        <v>0.41899999999999998</v>
      </c>
      <c r="AE191" s="10">
        <v>0.9</v>
      </c>
      <c r="AF191" s="10">
        <v>0.73699999999999999</v>
      </c>
      <c r="AG191" s="10">
        <v>0.875</v>
      </c>
      <c r="AH191" s="10">
        <v>0.56016589819177176</v>
      </c>
      <c r="AI191" s="10">
        <v>0.75849673413325946</v>
      </c>
      <c r="AJ191" s="10">
        <v>0.80571505809158217</v>
      </c>
      <c r="AK191" s="9">
        <v>1</v>
      </c>
      <c r="AL191" s="9">
        <v>0.78740832073333122</v>
      </c>
      <c r="AM191" s="10">
        <v>0.83776308463533788</v>
      </c>
      <c r="AN191" s="10">
        <v>0.72799999999999998</v>
      </c>
      <c r="AO191" s="10">
        <v>35154.797399998199</v>
      </c>
      <c r="AP191" s="10"/>
      <c r="AQ191" s="9">
        <v>61838154</v>
      </c>
      <c r="AR191" s="72"/>
      <c r="AS191" s="72"/>
    </row>
    <row r="192" spans="2:45">
      <c r="B192" s="10">
        <v>78.967252562619578</v>
      </c>
      <c r="C192" s="9">
        <v>0.44886118421052623</v>
      </c>
      <c r="D192" s="9">
        <v>0.17126999965198336</v>
      </c>
      <c r="E192" s="9">
        <v>4.9599999114871007E-2</v>
      </c>
      <c r="F192" s="9">
        <v>0.64999999999999991</v>
      </c>
      <c r="G192" s="9">
        <v>0</v>
      </c>
      <c r="H192" s="9">
        <v>3.9999999105930328E-2</v>
      </c>
      <c r="I192" s="10">
        <v>0.22908333333333336</v>
      </c>
      <c r="J192" s="9">
        <v>0.18179999995976687</v>
      </c>
      <c r="K192" s="9">
        <v>0.82819745845549997</v>
      </c>
      <c r="L192" s="10">
        <v>0.08</v>
      </c>
      <c r="M192" s="10">
        <v>3.1799999959766866E-2</v>
      </c>
      <c r="N192" s="9">
        <v>0</v>
      </c>
      <c r="O192" s="10">
        <v>0.92499999999999993</v>
      </c>
      <c r="P192" s="9">
        <v>0.3934399999999999</v>
      </c>
      <c r="Q192" s="9">
        <v>0.193970730305561</v>
      </c>
      <c r="R192" s="11">
        <v>0.134653466</v>
      </c>
      <c r="S192" s="9">
        <v>0</v>
      </c>
      <c r="T192" s="10">
        <v>1.2337274809393861E-2</v>
      </c>
      <c r="U192" s="9">
        <v>2.5695687870945429E-2</v>
      </c>
      <c r="V192" s="9">
        <v>8.0748953173138599E-2</v>
      </c>
      <c r="W192" s="9">
        <v>0</v>
      </c>
      <c r="X192" s="9">
        <v>0.27</v>
      </c>
      <c r="Y192" s="10">
        <v>8.1860570710069504E-3</v>
      </c>
      <c r="Z192" s="9">
        <v>0.35324799939766516</v>
      </c>
      <c r="AA192" s="10">
        <v>0.91299999999999992</v>
      </c>
      <c r="AB192" s="10">
        <v>0.7</v>
      </c>
      <c r="AC192" s="10">
        <v>0.67500000000000004</v>
      </c>
      <c r="AD192" s="10">
        <v>0.57999999999999996</v>
      </c>
      <c r="AE192" s="10">
        <v>0.75</v>
      </c>
      <c r="AF192" s="10">
        <v>0.78099999999999992</v>
      </c>
      <c r="AG192" s="10">
        <v>0.86900000000000011</v>
      </c>
      <c r="AH192" s="10">
        <v>0.58115889124083031</v>
      </c>
      <c r="AI192" s="10">
        <v>0.72076941128638194</v>
      </c>
      <c r="AJ192" s="10">
        <v>0.73397769055691986</v>
      </c>
      <c r="AK192" s="9">
        <v>1</v>
      </c>
      <c r="AL192" s="9">
        <v>1</v>
      </c>
      <c r="AM192" s="10">
        <v>0.80195970775483505</v>
      </c>
      <c r="AN192" s="10">
        <v>0.94799999999999995</v>
      </c>
      <c r="AO192" s="10">
        <v>45989.179399818197</v>
      </c>
      <c r="AP192" s="10"/>
      <c r="AQ192" s="9">
        <v>307007000</v>
      </c>
      <c r="AR192" s="72"/>
      <c r="AS192" s="72"/>
    </row>
    <row r="193" spans="2:45">
      <c r="B193" s="10">
        <v>76.340927271250578</v>
      </c>
      <c r="C193" s="9">
        <v>0.45199570312499998</v>
      </c>
      <c r="D193" s="9">
        <v>2.6329999999999999E-2</v>
      </c>
      <c r="E193" s="9">
        <v>3.9999999105930328E-2</v>
      </c>
      <c r="F193" s="9">
        <v>0.17500000000000004</v>
      </c>
      <c r="G193" s="9">
        <v>2E-3</v>
      </c>
      <c r="H193" s="9">
        <v>3.9999999105930328E-2</v>
      </c>
      <c r="I193" s="10">
        <v>0.505</v>
      </c>
      <c r="J193" s="9">
        <v>7.6759999983012583E-2</v>
      </c>
      <c r="K193" s="9">
        <v>0.79067882240715692</v>
      </c>
      <c r="L193" s="10">
        <v>0.12</v>
      </c>
      <c r="M193" s="10">
        <v>0.12719999983906746</v>
      </c>
      <c r="N193" s="9">
        <v>9.2799999713897713E-2</v>
      </c>
      <c r="O193" s="10">
        <v>0.3175</v>
      </c>
      <c r="P193" s="9">
        <v>0.47911999999999999</v>
      </c>
      <c r="Q193" s="9">
        <v>0.24116994986087203</v>
      </c>
      <c r="R193" s="11">
        <v>0.175159236</v>
      </c>
      <c r="S193" s="9">
        <v>3.6238920181980177E-4</v>
      </c>
      <c r="T193" s="10">
        <v>1.5200780646932158E-2</v>
      </c>
      <c r="U193" s="9">
        <v>3.7999023968467029E-2</v>
      </c>
      <c r="V193" s="9">
        <v>0.10576699467832</v>
      </c>
      <c r="W193" s="9">
        <v>5.0000000000000044E-3</v>
      </c>
      <c r="X193" s="9">
        <v>0.84</v>
      </c>
      <c r="Y193" s="10">
        <v>4.2852245457661982E-2</v>
      </c>
      <c r="Z193" s="9">
        <v>0.5</v>
      </c>
      <c r="AA193" s="10">
        <v>0.63100000000000001</v>
      </c>
      <c r="AB193" s="10">
        <v>0.3</v>
      </c>
      <c r="AC193" s="10">
        <v>0.81700000000000006</v>
      </c>
      <c r="AD193" s="10">
        <v>0.72599999999999998</v>
      </c>
      <c r="AE193" s="10">
        <v>0.75</v>
      </c>
      <c r="AF193" s="10">
        <v>0.72299999999999998</v>
      </c>
      <c r="AG193" s="10">
        <v>0.82799999999999996</v>
      </c>
      <c r="AH193" s="10">
        <v>0.67486130431561031</v>
      </c>
      <c r="AI193" s="10">
        <v>0.71741357176995135</v>
      </c>
      <c r="AJ193" s="10">
        <v>0.74159205475722101</v>
      </c>
      <c r="AK193" s="9">
        <v>1</v>
      </c>
      <c r="AL193" s="9">
        <v>0.89021773797193704</v>
      </c>
      <c r="AM193" s="10">
        <v>0.64318444053637813</v>
      </c>
      <c r="AN193" s="10">
        <v>0.76200000000000001</v>
      </c>
      <c r="AO193" s="10">
        <v>13189.127706663699</v>
      </c>
      <c r="AP193" s="10"/>
      <c r="AQ193" s="9">
        <v>3344938</v>
      </c>
      <c r="AR193" s="72"/>
      <c r="AS193" s="72"/>
    </row>
    <row r="194" spans="2:45">
      <c r="B194" s="10">
        <v>57.380619553854004</v>
      </c>
      <c r="C194" s="9">
        <v>2.9275647668393752E-2</v>
      </c>
      <c r="D194" s="9">
        <v>1</v>
      </c>
      <c r="E194" s="9">
        <v>0.16479999922215938</v>
      </c>
      <c r="F194" s="9">
        <v>0.72500000000000009</v>
      </c>
      <c r="G194" s="9">
        <v>0.21666666666666667</v>
      </c>
      <c r="H194" s="9">
        <v>3.9999999105930328E-2</v>
      </c>
      <c r="I194" s="10">
        <v>0.33441666666666664</v>
      </c>
      <c r="J194" s="9">
        <v>0.63771399985887112</v>
      </c>
      <c r="K194" s="9">
        <v>1</v>
      </c>
      <c r="L194" s="10">
        <v>0.18</v>
      </c>
      <c r="M194" s="10">
        <v>0.15899999979883431</v>
      </c>
      <c r="N194" s="9">
        <v>8.6399999856948864E-2</v>
      </c>
      <c r="O194" s="10">
        <v>7.4999999999999997E-2</v>
      </c>
      <c r="P194" s="9">
        <v>0.35824</v>
      </c>
      <c r="Q194" s="9">
        <v>0.39908245732501169</v>
      </c>
      <c r="R194" s="11">
        <v>0.21095334600000001</v>
      </c>
      <c r="S194" s="9">
        <v>1.8363054840136176E-2</v>
      </c>
      <c r="T194" s="10">
        <v>1.913941638354618E-2</v>
      </c>
      <c r="U194" s="9">
        <v>0</v>
      </c>
      <c r="V194" s="9">
        <v>0</v>
      </c>
      <c r="W194" s="9">
        <v>0</v>
      </c>
      <c r="X194" s="9">
        <v>0.05</v>
      </c>
      <c r="Y194" s="10">
        <v>0</v>
      </c>
      <c r="Z194" s="9">
        <v>0.28413997147764714</v>
      </c>
      <c r="AA194" s="10">
        <v>0.67799999999999994</v>
      </c>
      <c r="AB194" s="10">
        <v>0.1</v>
      </c>
      <c r="AC194" s="10">
        <v>0.88400000000000001</v>
      </c>
      <c r="AD194" s="10">
        <v>0.72599999999999998</v>
      </c>
      <c r="AE194" s="10">
        <v>0.1</v>
      </c>
      <c r="AF194" s="10">
        <v>0.624</v>
      </c>
      <c r="AG194" s="10">
        <v>0.65099999999999991</v>
      </c>
      <c r="AH194" s="10">
        <v>0.3203320740805734</v>
      </c>
      <c r="AI194" s="10">
        <v>0.11797251771908349</v>
      </c>
      <c r="AJ194" s="10">
        <v>0.24974034298268269</v>
      </c>
      <c r="AK194" s="9">
        <v>0.65039940807925334</v>
      </c>
      <c r="AL194" s="9">
        <v>0.13825406574550003</v>
      </c>
      <c r="AM194" s="10">
        <v>0.25874127440099509</v>
      </c>
      <c r="AN194" s="10">
        <v>0.61099999999999999</v>
      </c>
      <c r="AO194" s="10">
        <v>2874.8356477433299</v>
      </c>
      <c r="AP194" s="10"/>
      <c r="AQ194" s="9">
        <v>27767100</v>
      </c>
      <c r="AR194" s="72"/>
      <c r="AS194" s="72"/>
    </row>
    <row r="195" spans="2:45">
      <c r="B195" s="10">
        <v>57.953438260460644</v>
      </c>
      <c r="C195" s="9">
        <v>0.21233297236743837</v>
      </c>
      <c r="D195" s="9">
        <v>0.5</v>
      </c>
      <c r="E195" s="9">
        <v>0.2031999992579222</v>
      </c>
      <c r="F195" s="9">
        <v>9.9999999999999978E-2</v>
      </c>
      <c r="G195" s="9">
        <v>2.7333333333333334E-2</v>
      </c>
      <c r="H195" s="9">
        <v>0.50079999953508381</v>
      </c>
      <c r="I195" s="10">
        <v>0.44466666666666665</v>
      </c>
      <c r="J195" s="9">
        <v>0.7556819998327643</v>
      </c>
      <c r="K195" s="9">
        <v>1</v>
      </c>
      <c r="L195" s="10">
        <v>0.14000000000000001</v>
      </c>
      <c r="M195" s="10">
        <v>0.99639999873936169</v>
      </c>
      <c r="N195" s="9">
        <v>0.22000000000000003</v>
      </c>
      <c r="O195" s="10">
        <v>0.76749999999999996</v>
      </c>
      <c r="P195" s="9">
        <v>0.92271999999999998</v>
      </c>
      <c r="Q195" s="9">
        <v>0.35039125727966447</v>
      </c>
      <c r="R195" s="11">
        <v>0.39237668199999998</v>
      </c>
      <c r="S195" s="9">
        <v>0.14139977483970761</v>
      </c>
      <c r="T195" s="10">
        <v>0.5</v>
      </c>
      <c r="U195" s="9">
        <v>7.3794291779240906E-2</v>
      </c>
      <c r="V195" s="9">
        <v>4.5264538682378903E-2</v>
      </c>
      <c r="W195" s="9">
        <v>0.81</v>
      </c>
      <c r="X195" s="9">
        <v>0</v>
      </c>
      <c r="Y195" s="10">
        <v>0.12305168170631665</v>
      </c>
      <c r="Z195" s="9">
        <v>0.80402000215442804</v>
      </c>
      <c r="AA195" s="10">
        <v>0.68700000000000006</v>
      </c>
      <c r="AB195" s="10">
        <v>0.4</v>
      </c>
      <c r="AC195" s="10">
        <v>0.94900000000000007</v>
      </c>
      <c r="AD195" s="10">
        <v>0.84299999999999997</v>
      </c>
      <c r="AE195" s="10">
        <v>0.2</v>
      </c>
      <c r="AF195" s="10">
        <v>0.76800000000000002</v>
      </c>
      <c r="AG195" s="10">
        <v>0.55100000000000005</v>
      </c>
      <c r="AH195" s="10">
        <v>0.75050658559521666</v>
      </c>
      <c r="AI195" s="10">
        <v>0.61497757682337872</v>
      </c>
      <c r="AJ195" s="10">
        <v>0.57893540540076527</v>
      </c>
      <c r="AK195" s="9">
        <v>0.58008407439656995</v>
      </c>
      <c r="AL195" s="9">
        <v>5.9920708754064779E-2</v>
      </c>
      <c r="AM195" s="10">
        <v>0.58017686738982355</v>
      </c>
      <c r="AN195" s="10">
        <v>0.55000000000000004</v>
      </c>
      <c r="AO195" s="10">
        <v>4438.3751503439798</v>
      </c>
      <c r="AP195" s="10"/>
      <c r="AQ195" s="9">
        <v>239788</v>
      </c>
      <c r="AR195" s="72"/>
      <c r="AS195" s="72"/>
    </row>
    <row r="196" spans="2:45">
      <c r="B196" s="10">
        <v>61.227213446193517</v>
      </c>
      <c r="C196" s="9">
        <v>0.58033781906906901</v>
      </c>
      <c r="D196" s="9">
        <v>7.3470000000000002E-3</v>
      </c>
      <c r="E196" s="9">
        <v>0.16299999792128805</v>
      </c>
      <c r="F196" s="9">
        <v>0.30000000000000004</v>
      </c>
      <c r="G196" s="9">
        <v>0.02</v>
      </c>
      <c r="H196" s="9">
        <v>0.18099999796599153</v>
      </c>
      <c r="I196" s="10">
        <v>0.60899999999999999</v>
      </c>
      <c r="J196" s="9">
        <v>6.4033999985828996E-2</v>
      </c>
      <c r="K196" s="9">
        <v>0.6118611111111667</v>
      </c>
      <c r="L196" s="10">
        <v>0.02</v>
      </c>
      <c r="M196" s="10">
        <v>0.41339999947696926</v>
      </c>
      <c r="N196" s="9">
        <v>8.9599999785423282E-2</v>
      </c>
      <c r="O196" s="10">
        <v>0.3175</v>
      </c>
      <c r="P196" s="9">
        <v>0.79959999999999998</v>
      </c>
      <c r="Q196" s="9">
        <v>0.28785779380679144</v>
      </c>
      <c r="R196" s="11">
        <v>0.234710744</v>
      </c>
      <c r="S196" s="9">
        <v>1.1989515067346669E-4</v>
      </c>
      <c r="T196" s="10">
        <v>4.8496358778308539E-2</v>
      </c>
      <c r="U196" s="9">
        <v>3.6076843881421336E-2</v>
      </c>
      <c r="V196" s="9">
        <v>6.7862859324012301E-2</v>
      </c>
      <c r="W196" s="9">
        <v>1.0000000000000009E-2</v>
      </c>
      <c r="X196" s="9">
        <v>0.23</v>
      </c>
      <c r="Y196" s="10">
        <v>2.0407006405532564E-2</v>
      </c>
      <c r="Z196" s="9">
        <v>0.72448001119416672</v>
      </c>
      <c r="AA196" s="10">
        <v>0.503</v>
      </c>
      <c r="AB196" s="10">
        <v>0.2</v>
      </c>
      <c r="AC196" s="10">
        <v>0.74</v>
      </c>
      <c r="AD196" s="10">
        <v>0.61799999999999999</v>
      </c>
      <c r="AE196" s="10">
        <v>0.05</v>
      </c>
      <c r="AF196" s="10">
        <v>0.47700000000000004</v>
      </c>
      <c r="AG196" s="10">
        <v>0.57200000000000006</v>
      </c>
      <c r="AH196" s="10">
        <v>0.22071325590783819</v>
      </c>
      <c r="AI196" s="10">
        <v>0.34305110793078836</v>
      </c>
      <c r="AJ196" s="10">
        <v>0.26309767081982904</v>
      </c>
      <c r="AK196" s="9">
        <v>1</v>
      </c>
      <c r="AL196" s="9">
        <v>1</v>
      </c>
      <c r="AM196" s="10">
        <v>0.1860158040089647</v>
      </c>
      <c r="AN196" s="10">
        <v>0.36200000000000004</v>
      </c>
      <c r="AO196" s="10">
        <v>12322.9249256975</v>
      </c>
      <c r="AP196" s="10"/>
      <c r="AQ196" s="9">
        <v>28384000</v>
      </c>
      <c r="AR196" s="72"/>
      <c r="AS196" s="72"/>
    </row>
    <row r="197" spans="2:45">
      <c r="B197" s="10">
        <v>59.137690990845606</v>
      </c>
      <c r="C197" s="9">
        <v>0.13173223684210525</v>
      </c>
      <c r="D197" s="9">
        <v>9.2780000000000001E-2</v>
      </c>
      <c r="E197" s="9">
        <v>9.7599999159574513E-2</v>
      </c>
      <c r="F197" s="9">
        <v>0.25</v>
      </c>
      <c r="G197" s="9">
        <v>4.3333333333333335E-2</v>
      </c>
      <c r="H197" s="9">
        <v>0.27999999932944775</v>
      </c>
      <c r="I197" s="10">
        <v>0.37600000000000006</v>
      </c>
      <c r="J197" s="9">
        <v>0.72396799983978266</v>
      </c>
      <c r="K197" s="9">
        <v>0.52238201058200007</v>
      </c>
      <c r="L197" s="10">
        <v>0.06</v>
      </c>
      <c r="M197" s="10">
        <v>9.539999987930059E-2</v>
      </c>
      <c r="N197" s="9">
        <v>0.53999999910593033</v>
      </c>
      <c r="O197" s="10">
        <v>0.76749999999999996</v>
      </c>
      <c r="P197" s="9">
        <v>0.86168</v>
      </c>
      <c r="Q197" s="9">
        <v>0.2720679011091599</v>
      </c>
      <c r="R197" s="11">
        <v>0.30691823800000001</v>
      </c>
      <c r="S197" s="9">
        <v>1.7170000006300205E-2</v>
      </c>
      <c r="T197" s="10">
        <v>3.0535409293749247E-2</v>
      </c>
      <c r="U197" s="9">
        <v>0.20206007662727885</v>
      </c>
      <c r="V197" s="9">
        <v>0.55096713685635501</v>
      </c>
      <c r="W197" s="9">
        <v>0.10999999999999999</v>
      </c>
      <c r="X197" s="9">
        <v>0.23</v>
      </c>
      <c r="Y197" s="10">
        <v>0.10158996355661624</v>
      </c>
      <c r="Z197" s="9">
        <v>0.55233313900931058</v>
      </c>
      <c r="AA197" s="10">
        <v>0.60699999999999998</v>
      </c>
      <c r="AB197" s="10">
        <v>0.3</v>
      </c>
      <c r="AC197" s="10">
        <v>0.7609999999999999</v>
      </c>
      <c r="AD197" s="10">
        <v>0.7340000000000001</v>
      </c>
      <c r="AE197" s="10">
        <v>0.2</v>
      </c>
      <c r="AF197" s="10">
        <v>0.58099999999999996</v>
      </c>
      <c r="AG197" s="10">
        <v>0.68900000000000006</v>
      </c>
      <c r="AH197" s="10">
        <v>0.53813285466140914</v>
      </c>
      <c r="AI197" s="10">
        <v>0.19836249464841962</v>
      </c>
      <c r="AJ197" s="10">
        <v>0.39725785862878871</v>
      </c>
      <c r="AK197" s="9">
        <v>1</v>
      </c>
      <c r="AL197" s="9">
        <v>0.11343774627086572</v>
      </c>
      <c r="AM197" s="10">
        <v>0.41568552629134176</v>
      </c>
      <c r="AN197" s="10">
        <v>0.68400000000000005</v>
      </c>
      <c r="AO197" s="10">
        <v>2953.0691299201198</v>
      </c>
      <c r="AP197" s="10"/>
      <c r="AQ197" s="9">
        <v>87279754.431394607</v>
      </c>
      <c r="AR197" s="72"/>
      <c r="AS197" s="72"/>
    </row>
    <row r="198" spans="2:45">
      <c r="B198" s="10">
        <v>45.691678385203275</v>
      </c>
      <c r="C198" s="9">
        <v>0.3762800391389432</v>
      </c>
      <c r="D198" s="9">
        <v>1</v>
      </c>
      <c r="E198" s="9">
        <v>0.40479999944567679</v>
      </c>
      <c r="F198" s="9">
        <v>0.35</v>
      </c>
      <c r="G198" s="9">
        <v>0.25133333333333335</v>
      </c>
      <c r="H198" s="9">
        <v>0.50079999953508381</v>
      </c>
      <c r="I198" s="10">
        <v>0.55766666666666664</v>
      </c>
      <c r="J198" s="9">
        <v>0.69467799984626477</v>
      </c>
      <c r="K198" s="9">
        <v>0.94358301024951496</v>
      </c>
      <c r="L198" s="10">
        <v>0.04</v>
      </c>
      <c r="M198" s="10">
        <v>0.85859999891370542</v>
      </c>
      <c r="N198" s="9">
        <v>1</v>
      </c>
      <c r="O198" s="10">
        <v>0.78249999999999997</v>
      </c>
      <c r="P198" s="9">
        <v>0.9496</v>
      </c>
      <c r="Q198" s="9">
        <v>0.4920043696066746</v>
      </c>
      <c r="R198" s="11">
        <v>0.41061946999999999</v>
      </c>
      <c r="S198" s="9">
        <v>5.3027475063964789E-2</v>
      </c>
      <c r="T198" s="10">
        <v>0.28675046817348565</v>
      </c>
      <c r="U198" s="9">
        <v>7.6349217347524779E-3</v>
      </c>
      <c r="V198" s="9">
        <v>2.3693721684414099E-2</v>
      </c>
      <c r="W198" s="9">
        <v>0.61799999999999999</v>
      </c>
      <c r="X198" s="9">
        <v>0</v>
      </c>
      <c r="Y198" s="10">
        <v>3.1251775669072106E-2</v>
      </c>
      <c r="Z198" s="9">
        <v>0.92170000152453979</v>
      </c>
      <c r="AA198" s="10">
        <v>0.74400000000000011</v>
      </c>
      <c r="AB198" s="10">
        <v>0.3</v>
      </c>
      <c r="AC198" s="10">
        <v>0.83200000000000007</v>
      </c>
      <c r="AD198" s="10">
        <v>0.51300000000000001</v>
      </c>
      <c r="AE198" s="10">
        <v>0.45</v>
      </c>
      <c r="AF198" s="10">
        <v>0.65099999999999991</v>
      </c>
      <c r="AG198" s="10">
        <v>0.7609999999999999</v>
      </c>
      <c r="AH198" s="10">
        <v>4.3367034878583864E-2</v>
      </c>
      <c r="AI198" s="10">
        <v>0.24896760382781657</v>
      </c>
      <c r="AJ198" s="10">
        <v>0.29666924014584684</v>
      </c>
      <c r="AK198" s="9">
        <v>0.17922648732514707</v>
      </c>
      <c r="AL198" s="9">
        <v>0.13732876305307076</v>
      </c>
      <c r="AM198" s="10">
        <v>0.27194444847089916</v>
      </c>
      <c r="AN198" s="10">
        <v>0.65400000000000003</v>
      </c>
      <c r="AO198" s="10">
        <v>2469.58938892163</v>
      </c>
      <c r="AP198" s="10"/>
      <c r="AQ198" s="9">
        <v>23580220</v>
      </c>
      <c r="AR198" s="72"/>
      <c r="AS198" s="72"/>
    </row>
    <row r="199" spans="2:45">
      <c r="B199" s="10">
        <v>48.912098002532332</v>
      </c>
      <c r="C199" s="9">
        <v>0.39770447347585114</v>
      </c>
      <c r="D199" s="9">
        <v>1.9847999926060438E-2</v>
      </c>
      <c r="E199" s="9">
        <v>0.42399999946355815</v>
      </c>
      <c r="F199" s="9">
        <v>0.32499999999999996</v>
      </c>
      <c r="G199" s="9">
        <v>0.33533333333333332</v>
      </c>
      <c r="H199" s="9">
        <v>0.52959999956190584</v>
      </c>
      <c r="I199" s="10">
        <v>0.71575</v>
      </c>
      <c r="J199" s="9">
        <v>0.65084399985596531</v>
      </c>
      <c r="K199" s="9">
        <v>0.91650530785566664</v>
      </c>
      <c r="L199" s="10">
        <v>0.22</v>
      </c>
      <c r="M199" s="10">
        <v>0.20139999974519016</v>
      </c>
      <c r="N199" s="9">
        <v>0.30739999961107967</v>
      </c>
      <c r="O199" s="10">
        <v>0.40749999999999997</v>
      </c>
      <c r="P199" s="9">
        <v>0.96720000000000006</v>
      </c>
      <c r="Q199" s="9">
        <v>0.82840148211509135</v>
      </c>
      <c r="R199" s="11">
        <v>0.92626505999999997</v>
      </c>
      <c r="S199" s="9">
        <v>0.50805115585256599</v>
      </c>
      <c r="T199" s="10">
        <v>0.69153345396550092</v>
      </c>
      <c r="U199" s="9">
        <v>0</v>
      </c>
      <c r="V199" s="9">
        <v>0</v>
      </c>
      <c r="W199" s="9">
        <v>0.81200000000000006</v>
      </c>
      <c r="X199" s="9">
        <v>1</v>
      </c>
      <c r="Y199" s="10">
        <v>1</v>
      </c>
      <c r="Z199" s="9">
        <v>0.78</v>
      </c>
      <c r="AA199" s="10">
        <v>0.66400000000000003</v>
      </c>
      <c r="AB199" s="10">
        <v>0.5</v>
      </c>
      <c r="AC199" s="10">
        <v>0.72400000000000009</v>
      </c>
      <c r="AD199" s="10">
        <v>0.82599999999999996</v>
      </c>
      <c r="AE199" s="10">
        <v>0.5</v>
      </c>
      <c r="AF199" s="10">
        <v>0.63300000000000001</v>
      </c>
      <c r="AG199" s="10">
        <v>0.79900000000000004</v>
      </c>
      <c r="AH199" s="10">
        <v>0.60058659603918341</v>
      </c>
      <c r="AI199" s="10">
        <v>0.44660018796961082</v>
      </c>
      <c r="AJ199" s="10">
        <v>0.39989174058000099</v>
      </c>
      <c r="AK199" s="9">
        <v>0.3747361653023259</v>
      </c>
      <c r="AL199" s="9">
        <v>2.7473143010661005E-2</v>
      </c>
      <c r="AM199" s="10">
        <v>0.40499284359157867</v>
      </c>
      <c r="AN199" s="10">
        <v>0.56999999999999995</v>
      </c>
      <c r="AO199" s="10">
        <v>1430.2170162018899</v>
      </c>
      <c r="AP199" s="10"/>
      <c r="AQ199" s="9">
        <v>12935368</v>
      </c>
      <c r="AR199" s="72"/>
      <c r="AS199" s="72"/>
    </row>
    <row r="200" spans="2:45">
      <c r="B200" s="10">
        <v>37.655306811826442</v>
      </c>
      <c r="C200" s="9">
        <v>0.328224506683641</v>
      </c>
      <c r="D200" s="9">
        <v>0.2102</v>
      </c>
      <c r="E200" s="9">
        <v>0.21279999926686288</v>
      </c>
      <c r="F200" s="9">
        <v>0.35</v>
      </c>
      <c r="G200" s="9">
        <v>0.17066666666666666</v>
      </c>
      <c r="H200" s="9">
        <v>0.57759999960660935</v>
      </c>
      <c r="I200" s="10">
        <v>0.69216666666666671</v>
      </c>
      <c r="J200" s="9">
        <v>0.62801799986101681</v>
      </c>
      <c r="K200" s="9">
        <v>0.95348838248433332</v>
      </c>
      <c r="L200" s="10">
        <v>0.44</v>
      </c>
      <c r="M200" s="10">
        <v>0.29679999962449077</v>
      </c>
      <c r="N200" s="9">
        <v>0.35199999928474429</v>
      </c>
      <c r="O200" s="10">
        <v>0.40749999999999997</v>
      </c>
      <c r="P200" s="9">
        <v>0.95840000000000003</v>
      </c>
      <c r="Q200" s="9">
        <v>0.85108323823377563</v>
      </c>
      <c r="R200" s="11">
        <v>1</v>
      </c>
      <c r="S200" s="9">
        <v>6.4709871252766019E-2</v>
      </c>
      <c r="T200" s="10">
        <v>0.61527120017106218</v>
      </c>
      <c r="U200" s="9">
        <v>0</v>
      </c>
      <c r="V200" s="9">
        <v>0</v>
      </c>
      <c r="W200" s="9">
        <v>0.58499999999999996</v>
      </c>
      <c r="X200" s="9">
        <v>0.57999999999999996</v>
      </c>
      <c r="Y200" s="10">
        <v>1.5509887553315237E-2</v>
      </c>
      <c r="Z200" s="9">
        <v>0.84039999932050702</v>
      </c>
      <c r="AA200" s="10">
        <v>0.3</v>
      </c>
      <c r="AB200" s="10">
        <v>0.1</v>
      </c>
      <c r="AC200" s="10">
        <v>0.58399999999999996</v>
      </c>
      <c r="AD200" s="10">
        <v>4.5540000010281793E-2</v>
      </c>
      <c r="AE200" s="10">
        <v>9.9000000022351736E-2</v>
      </c>
      <c r="AF200" s="10">
        <v>0.11528000035136937</v>
      </c>
      <c r="AG200" s="10">
        <v>0.44799999999999995</v>
      </c>
      <c r="AH200" s="10">
        <v>0.21563486489252465</v>
      </c>
      <c r="AI200" s="10">
        <v>0.19237459735243459</v>
      </c>
      <c r="AJ200" s="10">
        <v>0.20510644675898576</v>
      </c>
      <c r="AK200" s="9">
        <v>0.2627291184406616</v>
      </c>
      <c r="AL200" s="9">
        <v>4.5351834977471119E-2</v>
      </c>
      <c r="AM200" s="10">
        <v>0.12107668034454208</v>
      </c>
      <c r="AN200" s="10">
        <v>0.48200000000000004</v>
      </c>
      <c r="AO200" s="10" t="e">
        <v>#N/A</v>
      </c>
      <c r="AP200" s="10"/>
      <c r="AQ200" s="9">
        <v>12522784</v>
      </c>
      <c r="AR200" s="72"/>
      <c r="AS200" s="7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3:BC200"/>
  <sheetViews>
    <sheetView workbookViewId="0">
      <selection activeCell="A7" sqref="A7:XFD7"/>
    </sheetView>
  </sheetViews>
  <sheetFormatPr baseColWidth="10" defaultRowHeight="15" x14ac:dyDescent="0"/>
  <sheetData>
    <row r="3" spans="1:55" s="19" customForma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6" spans="1:55">
      <c r="C6" t="s">
        <v>483</v>
      </c>
      <c r="D6" t="s">
        <v>488</v>
      </c>
      <c r="E6" t="s">
        <v>489</v>
      </c>
      <c r="F6" t="s">
        <v>484</v>
      </c>
      <c r="G6" t="s">
        <v>480</v>
      </c>
      <c r="H6" t="s">
        <v>565</v>
      </c>
      <c r="I6" t="s">
        <v>579</v>
      </c>
      <c r="J6" t="s">
        <v>492</v>
      </c>
      <c r="K6" t="s">
        <v>477</v>
      </c>
      <c r="L6" t="s">
        <v>494</v>
      </c>
      <c r="M6" t="s">
        <v>485</v>
      </c>
      <c r="N6" t="s">
        <v>493</v>
      </c>
      <c r="O6" t="s">
        <v>534</v>
      </c>
      <c r="P6" t="s">
        <v>486</v>
      </c>
      <c r="Q6" t="s">
        <v>487</v>
      </c>
      <c r="R6" t="s">
        <v>576</v>
      </c>
      <c r="S6" t="s">
        <v>482</v>
      </c>
      <c r="T6" t="s">
        <v>495</v>
      </c>
      <c r="U6" t="s">
        <v>478</v>
      </c>
      <c r="V6" t="s">
        <v>479</v>
      </c>
      <c r="W6" t="s">
        <v>476</v>
      </c>
      <c r="X6" t="s">
        <v>481</v>
      </c>
      <c r="Y6" t="s">
        <v>490</v>
      </c>
      <c r="Z6" t="s">
        <v>491</v>
      </c>
      <c r="AA6" t="s">
        <v>611</v>
      </c>
      <c r="AB6" t="s">
        <v>607</v>
      </c>
      <c r="AC6" t="s">
        <v>609</v>
      </c>
      <c r="AD6" t="s">
        <v>612</v>
      </c>
      <c r="AE6" t="s">
        <v>613</v>
      </c>
      <c r="AF6" t="s">
        <v>615</v>
      </c>
      <c r="AG6" t="s">
        <v>618</v>
      </c>
      <c r="AH6" t="s">
        <v>564</v>
      </c>
      <c r="AI6" t="s">
        <v>535</v>
      </c>
      <c r="AJ6" t="s">
        <v>619</v>
      </c>
      <c r="AK6" t="s">
        <v>677</v>
      </c>
      <c r="AL6" t="s">
        <v>562</v>
      </c>
      <c r="AM6" t="s">
        <v>620</v>
      </c>
      <c r="AN6" t="s">
        <v>614</v>
      </c>
      <c r="AO6" t="s">
        <v>498</v>
      </c>
      <c r="AP6" t="s">
        <v>499</v>
      </c>
      <c r="AQ6" t="s">
        <v>635</v>
      </c>
      <c r="AR6" t="s">
        <v>631</v>
      </c>
      <c r="AS6" t="s">
        <v>632</v>
      </c>
    </row>
    <row r="7" spans="1:55" s="19" customFormat="1" ht="45">
      <c r="A7" s="26"/>
      <c r="B7" s="26"/>
      <c r="C7" s="19" t="s">
        <v>483</v>
      </c>
      <c r="D7" s="19" t="s">
        <v>488</v>
      </c>
      <c r="E7" s="19" t="s">
        <v>489</v>
      </c>
      <c r="F7" s="19" t="s">
        <v>484</v>
      </c>
      <c r="G7" s="19" t="s">
        <v>480</v>
      </c>
      <c r="H7" s="19" t="s">
        <v>565</v>
      </c>
      <c r="I7" s="19" t="s">
        <v>579</v>
      </c>
      <c r="J7" s="19" t="s">
        <v>492</v>
      </c>
      <c r="K7" s="19" t="s">
        <v>477</v>
      </c>
      <c r="L7" s="19" t="s">
        <v>494</v>
      </c>
      <c r="M7" s="19" t="s">
        <v>485</v>
      </c>
      <c r="N7" s="19" t="s">
        <v>493</v>
      </c>
      <c r="O7" s="19" t="s">
        <v>534</v>
      </c>
      <c r="P7" s="19" t="s">
        <v>486</v>
      </c>
      <c r="Q7" s="19" t="s">
        <v>487</v>
      </c>
      <c r="R7" s="19" t="s">
        <v>576</v>
      </c>
      <c r="S7" s="19" t="s">
        <v>482</v>
      </c>
      <c r="T7" s="19" t="s">
        <v>495</v>
      </c>
      <c r="U7" s="19" t="s">
        <v>478</v>
      </c>
      <c r="V7" s="19" t="s">
        <v>479</v>
      </c>
      <c r="W7" s="19" t="s">
        <v>476</v>
      </c>
      <c r="X7" s="19" t="s">
        <v>481</v>
      </c>
      <c r="Y7" s="19" t="s">
        <v>490</v>
      </c>
      <c r="Z7" s="19" t="s">
        <v>491</v>
      </c>
      <c r="AA7" s="19" t="s">
        <v>611</v>
      </c>
      <c r="AB7" s="19" t="s">
        <v>607</v>
      </c>
      <c r="AC7" s="19" t="s">
        <v>609</v>
      </c>
      <c r="AD7" s="19" t="s">
        <v>612</v>
      </c>
      <c r="AE7" s="19" t="s">
        <v>613</v>
      </c>
      <c r="AF7" s="19" t="s">
        <v>615</v>
      </c>
      <c r="AG7" s="19" t="s">
        <v>618</v>
      </c>
      <c r="AH7" s="19" t="s">
        <v>564</v>
      </c>
      <c r="AI7" s="19" t="s">
        <v>535</v>
      </c>
      <c r="AJ7" s="19" t="s">
        <v>619</v>
      </c>
      <c r="AK7" s="19" t="s">
        <v>497</v>
      </c>
      <c r="AL7" s="19" t="s">
        <v>562</v>
      </c>
      <c r="AM7" s="19" t="s">
        <v>620</v>
      </c>
      <c r="AN7" s="19" t="s">
        <v>614</v>
      </c>
      <c r="AO7" s="19" t="s">
        <v>616</v>
      </c>
      <c r="AP7" s="19" t="s">
        <v>617</v>
      </c>
      <c r="AQ7" s="19" t="s">
        <v>563</v>
      </c>
      <c r="AR7" s="19" t="s">
        <v>498</v>
      </c>
      <c r="AS7" s="19" t="s">
        <v>499</v>
      </c>
    </row>
    <row r="8" spans="1:55">
      <c r="A8" s="4" t="s">
        <v>40</v>
      </c>
      <c r="B8" s="4" t="s">
        <v>39</v>
      </c>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row>
    <row r="9" spans="1:55">
      <c r="A9" s="4" t="s">
        <v>42</v>
      </c>
      <c r="B9" s="4" t="s">
        <v>41</v>
      </c>
      <c r="C9" s="7">
        <v>2010</v>
      </c>
      <c r="D9" s="7">
        <v>2010</v>
      </c>
      <c r="E9" s="7">
        <v>2010</v>
      </c>
      <c r="F9" s="7">
        <v>2010</v>
      </c>
      <c r="G9" s="7">
        <v>2010</v>
      </c>
      <c r="H9" s="7">
        <v>2010</v>
      </c>
      <c r="I9" s="7">
        <v>2010</v>
      </c>
      <c r="J9" s="7">
        <v>2010</v>
      </c>
      <c r="K9" s="7">
        <v>2010</v>
      </c>
      <c r="L9" s="7">
        <v>2010</v>
      </c>
      <c r="M9" s="7">
        <v>2010</v>
      </c>
      <c r="N9" s="7">
        <v>2010</v>
      </c>
      <c r="O9" s="7">
        <v>2010</v>
      </c>
      <c r="P9" s="7">
        <v>2010</v>
      </c>
      <c r="Q9" s="7">
        <v>2010</v>
      </c>
      <c r="R9" s="7">
        <v>2010</v>
      </c>
      <c r="S9" s="7">
        <v>2010</v>
      </c>
      <c r="T9" s="7">
        <v>2010</v>
      </c>
      <c r="U9" s="7">
        <v>2010</v>
      </c>
      <c r="V9" s="7">
        <v>2010</v>
      </c>
      <c r="W9" s="7">
        <v>2010</v>
      </c>
      <c r="X9" s="7">
        <v>2010</v>
      </c>
      <c r="Y9" s="7">
        <v>2010</v>
      </c>
      <c r="Z9" s="7">
        <v>2010</v>
      </c>
      <c r="AA9" s="7"/>
      <c r="AB9" s="7"/>
      <c r="AC9" s="7"/>
      <c r="AD9" s="7"/>
      <c r="AE9" s="7"/>
      <c r="AF9" s="7"/>
      <c r="AG9" s="7"/>
      <c r="AH9" s="7">
        <v>2010</v>
      </c>
      <c r="AI9" s="7">
        <v>2010</v>
      </c>
      <c r="AJ9" s="7">
        <v>2010</v>
      </c>
      <c r="AK9" s="7">
        <v>2010</v>
      </c>
      <c r="AL9" s="7">
        <v>2010</v>
      </c>
      <c r="AM9" s="7">
        <v>2010</v>
      </c>
      <c r="AN9" s="7"/>
      <c r="AO9" s="7">
        <v>2009</v>
      </c>
      <c r="AP9" s="7"/>
      <c r="AQ9" s="7">
        <v>2009</v>
      </c>
      <c r="AR9" s="7"/>
      <c r="AS9" s="7"/>
    </row>
    <row r="10" spans="1:55">
      <c r="A10" s="4" t="s">
        <v>44</v>
      </c>
      <c r="B10" s="4" t="s">
        <v>43</v>
      </c>
      <c r="C10" s="7">
        <v>2010</v>
      </c>
      <c r="D10" s="7">
        <v>2010</v>
      </c>
      <c r="E10" s="7">
        <v>2010</v>
      </c>
      <c r="F10" s="7">
        <v>2010</v>
      </c>
      <c r="G10" s="7">
        <v>2010</v>
      </c>
      <c r="H10" s="7">
        <v>2010</v>
      </c>
      <c r="I10" s="7">
        <v>2010</v>
      </c>
      <c r="J10" s="7">
        <v>2010</v>
      </c>
      <c r="K10" s="7">
        <v>2010</v>
      </c>
      <c r="L10" s="7">
        <v>2010</v>
      </c>
      <c r="M10" s="7">
        <v>2010</v>
      </c>
      <c r="N10" s="7">
        <v>2010</v>
      </c>
      <c r="O10" s="7">
        <v>2010</v>
      </c>
      <c r="P10" s="7">
        <v>2010</v>
      </c>
      <c r="Q10" s="7">
        <v>2010</v>
      </c>
      <c r="R10" s="7">
        <v>2010</v>
      </c>
      <c r="S10" s="7">
        <v>2010</v>
      </c>
      <c r="T10" s="7">
        <v>2010</v>
      </c>
      <c r="U10" s="7">
        <v>2010</v>
      </c>
      <c r="V10" s="7">
        <v>2010</v>
      </c>
      <c r="W10" s="7">
        <v>2010</v>
      </c>
      <c r="X10" s="7">
        <v>2010</v>
      </c>
      <c r="Y10" s="7">
        <v>2010</v>
      </c>
      <c r="Z10" s="7">
        <v>2010</v>
      </c>
      <c r="AA10" s="7">
        <v>2010</v>
      </c>
      <c r="AB10" s="7">
        <v>2010</v>
      </c>
      <c r="AC10" s="7">
        <v>2010</v>
      </c>
      <c r="AD10" s="7">
        <v>2010</v>
      </c>
      <c r="AE10" s="7">
        <v>2010</v>
      </c>
      <c r="AF10" s="7">
        <v>2010</v>
      </c>
      <c r="AG10" s="7">
        <v>2010</v>
      </c>
      <c r="AH10" s="7">
        <v>2010</v>
      </c>
      <c r="AI10" s="7">
        <v>2010</v>
      </c>
      <c r="AJ10" s="7">
        <v>2010</v>
      </c>
      <c r="AK10" s="7">
        <v>2010</v>
      </c>
      <c r="AL10" s="7">
        <v>2010</v>
      </c>
      <c r="AM10" s="7">
        <v>2010</v>
      </c>
      <c r="AN10" s="7">
        <v>2010</v>
      </c>
      <c r="AO10" s="7">
        <v>2009</v>
      </c>
      <c r="AP10" s="7"/>
      <c r="AQ10" s="7">
        <v>2009</v>
      </c>
      <c r="AR10" s="7"/>
      <c r="AS10" s="7"/>
    </row>
    <row r="11" spans="1:55">
      <c r="A11" s="4" t="s">
        <v>46</v>
      </c>
      <c r="B11" s="4" t="s">
        <v>45</v>
      </c>
      <c r="C11" s="7">
        <v>2010</v>
      </c>
      <c r="D11" s="7">
        <v>2010</v>
      </c>
      <c r="E11" s="7">
        <v>2010</v>
      </c>
      <c r="F11" s="7">
        <v>2010</v>
      </c>
      <c r="G11" s="7">
        <v>2010</v>
      </c>
      <c r="H11" s="7">
        <v>2010</v>
      </c>
      <c r="I11" s="7">
        <v>2010</v>
      </c>
      <c r="J11" s="7">
        <v>2010</v>
      </c>
      <c r="K11" s="7">
        <v>2010</v>
      </c>
      <c r="L11" s="7">
        <v>2010</v>
      </c>
      <c r="M11" s="7">
        <v>2010</v>
      </c>
      <c r="N11" s="7">
        <v>2010</v>
      </c>
      <c r="O11" s="7">
        <v>2010</v>
      </c>
      <c r="P11" s="7">
        <v>2010</v>
      </c>
      <c r="Q11" s="7">
        <v>2010</v>
      </c>
      <c r="R11" s="7">
        <v>2010</v>
      </c>
      <c r="S11" s="7">
        <v>2010</v>
      </c>
      <c r="T11" s="7">
        <v>2010</v>
      </c>
      <c r="U11" s="7">
        <v>2010</v>
      </c>
      <c r="V11" s="7">
        <v>2010</v>
      </c>
      <c r="W11" s="7">
        <v>2010</v>
      </c>
      <c r="X11" s="7">
        <v>2010</v>
      </c>
      <c r="Y11" s="7">
        <v>2010</v>
      </c>
      <c r="Z11" s="7">
        <v>2010</v>
      </c>
      <c r="AA11" s="7">
        <v>2010</v>
      </c>
      <c r="AB11" s="7">
        <v>2010</v>
      </c>
      <c r="AC11" s="7">
        <v>2010</v>
      </c>
      <c r="AD11" s="7">
        <v>2010</v>
      </c>
      <c r="AE11" s="7">
        <v>2010</v>
      </c>
      <c r="AF11" s="7">
        <v>2010</v>
      </c>
      <c r="AG11" s="7">
        <v>2010</v>
      </c>
      <c r="AH11" s="7">
        <v>2010</v>
      </c>
      <c r="AI11" s="7">
        <v>2010</v>
      </c>
      <c r="AJ11" s="7">
        <v>2010</v>
      </c>
      <c r="AK11" s="7">
        <v>2010</v>
      </c>
      <c r="AL11" s="7">
        <v>2010</v>
      </c>
      <c r="AM11" s="7">
        <v>2010</v>
      </c>
      <c r="AN11" s="7">
        <v>2010</v>
      </c>
      <c r="AO11" s="7">
        <v>2009</v>
      </c>
      <c r="AP11" s="7"/>
      <c r="AQ11" s="7">
        <v>2009</v>
      </c>
      <c r="AR11" s="7"/>
      <c r="AS11" s="7"/>
    </row>
    <row r="12" spans="1:55">
      <c r="A12" s="4" t="s">
        <v>48</v>
      </c>
      <c r="B12" s="4" t="s">
        <v>47</v>
      </c>
      <c r="C12" s="7">
        <v>2010</v>
      </c>
      <c r="D12" s="7">
        <v>2010</v>
      </c>
      <c r="E12" s="7">
        <v>2010</v>
      </c>
      <c r="F12" s="7">
        <v>2010</v>
      </c>
      <c r="G12" s="7">
        <v>2010</v>
      </c>
      <c r="H12" s="7">
        <v>2010</v>
      </c>
      <c r="I12" s="7">
        <v>2010</v>
      </c>
      <c r="J12" s="7">
        <v>2010</v>
      </c>
      <c r="K12" s="7">
        <v>2010</v>
      </c>
      <c r="L12" s="7">
        <v>2010</v>
      </c>
      <c r="M12" s="7">
        <v>2010</v>
      </c>
      <c r="N12" s="7">
        <v>2010</v>
      </c>
      <c r="O12" s="7">
        <v>2010</v>
      </c>
      <c r="P12" s="7">
        <v>2010</v>
      </c>
      <c r="Q12" s="7">
        <v>2010</v>
      </c>
      <c r="R12" s="7">
        <v>2010</v>
      </c>
      <c r="S12" s="7">
        <v>2010</v>
      </c>
      <c r="T12" s="7">
        <v>2010</v>
      </c>
      <c r="U12" s="7">
        <v>2010</v>
      </c>
      <c r="V12" s="7">
        <v>2010</v>
      </c>
      <c r="W12" s="7">
        <v>2010</v>
      </c>
      <c r="X12" s="7">
        <v>2010</v>
      </c>
      <c r="Y12" s="7">
        <v>2010</v>
      </c>
      <c r="Z12" s="7">
        <v>2010</v>
      </c>
      <c r="AA12" s="7"/>
      <c r="AB12" s="7"/>
      <c r="AC12" s="7"/>
      <c r="AD12" s="7"/>
      <c r="AE12" s="7"/>
      <c r="AF12" s="7"/>
      <c r="AG12" s="7"/>
      <c r="AH12" s="7">
        <v>2010</v>
      </c>
      <c r="AI12" s="7">
        <v>2010</v>
      </c>
      <c r="AJ12" s="7">
        <v>2010</v>
      </c>
      <c r="AK12" s="7">
        <v>2010</v>
      </c>
      <c r="AL12" s="7">
        <v>2010</v>
      </c>
      <c r="AM12" s="7">
        <v>2010</v>
      </c>
      <c r="AN12" s="7"/>
      <c r="AO12" s="7"/>
      <c r="AP12" s="7"/>
      <c r="AQ12" s="7">
        <v>2009</v>
      </c>
      <c r="AR12" s="7"/>
      <c r="AS12" s="7"/>
    </row>
    <row r="13" spans="1:55">
      <c r="A13" s="4" t="s">
        <v>50</v>
      </c>
      <c r="B13" s="4" t="s">
        <v>49</v>
      </c>
      <c r="C13" s="7">
        <v>2010</v>
      </c>
      <c r="D13" s="7">
        <v>2010</v>
      </c>
      <c r="E13" s="7">
        <v>2010</v>
      </c>
      <c r="F13" s="7">
        <v>2010</v>
      </c>
      <c r="G13" s="7">
        <v>2010</v>
      </c>
      <c r="H13" s="7">
        <v>2010</v>
      </c>
      <c r="I13" s="7">
        <v>2010</v>
      </c>
      <c r="J13" s="7">
        <v>2010</v>
      </c>
      <c r="K13" s="7">
        <v>2010</v>
      </c>
      <c r="L13" s="7">
        <v>2010</v>
      </c>
      <c r="M13" s="7">
        <v>2010</v>
      </c>
      <c r="N13" s="7">
        <v>2010</v>
      </c>
      <c r="O13" s="7">
        <v>2010</v>
      </c>
      <c r="P13" s="7">
        <v>2010</v>
      </c>
      <c r="Q13" s="7">
        <v>2010</v>
      </c>
      <c r="R13" s="7">
        <v>2010</v>
      </c>
      <c r="S13" s="7">
        <v>2010</v>
      </c>
      <c r="T13" s="7">
        <v>2010</v>
      </c>
      <c r="U13" s="7">
        <v>2010</v>
      </c>
      <c r="V13" s="7">
        <v>2010</v>
      </c>
      <c r="W13" s="7">
        <v>2010</v>
      </c>
      <c r="X13" s="7">
        <v>2010</v>
      </c>
      <c r="Y13" s="7">
        <v>2010</v>
      </c>
      <c r="Z13" s="7">
        <v>2010</v>
      </c>
      <c r="AA13" s="7">
        <v>2010</v>
      </c>
      <c r="AB13" s="7">
        <v>2010</v>
      </c>
      <c r="AC13" s="7">
        <v>2010</v>
      </c>
      <c r="AD13" s="7">
        <v>2010</v>
      </c>
      <c r="AE13" s="7">
        <v>2010</v>
      </c>
      <c r="AF13" s="7">
        <v>2010</v>
      </c>
      <c r="AG13" s="7">
        <v>2010</v>
      </c>
      <c r="AH13" s="7">
        <v>2010</v>
      </c>
      <c r="AI13" s="7">
        <v>2010</v>
      </c>
      <c r="AJ13" s="7">
        <v>2010</v>
      </c>
      <c r="AK13" s="7">
        <v>2010</v>
      </c>
      <c r="AL13" s="7">
        <v>2010</v>
      </c>
      <c r="AM13" s="7">
        <v>2010</v>
      </c>
      <c r="AN13" s="7">
        <v>2010</v>
      </c>
      <c r="AO13" s="7">
        <v>2009</v>
      </c>
      <c r="AP13" s="7"/>
      <c r="AQ13" s="7">
        <v>2009</v>
      </c>
      <c r="AR13" s="7"/>
      <c r="AS13" s="7"/>
    </row>
    <row r="14" spans="1:55">
      <c r="A14" s="4" t="s">
        <v>52</v>
      </c>
      <c r="B14" s="4" t="s">
        <v>51</v>
      </c>
      <c r="C14" s="7">
        <v>2010</v>
      </c>
      <c r="D14" s="7">
        <v>2010</v>
      </c>
      <c r="E14" s="7">
        <v>2010</v>
      </c>
      <c r="F14" s="7">
        <v>2010</v>
      </c>
      <c r="G14" s="7">
        <v>2010</v>
      </c>
      <c r="H14" s="7">
        <v>2010</v>
      </c>
      <c r="I14" s="7">
        <v>2010</v>
      </c>
      <c r="J14" s="7">
        <v>2010</v>
      </c>
      <c r="K14" s="7">
        <v>2010</v>
      </c>
      <c r="L14" s="7">
        <v>2010</v>
      </c>
      <c r="M14" s="7">
        <v>2010</v>
      </c>
      <c r="N14" s="7">
        <v>2010</v>
      </c>
      <c r="O14" s="7">
        <v>2010</v>
      </c>
      <c r="P14" s="7">
        <v>2010</v>
      </c>
      <c r="Q14" s="7">
        <v>2010</v>
      </c>
      <c r="R14" s="7">
        <v>2010</v>
      </c>
      <c r="S14" s="7">
        <v>2010</v>
      </c>
      <c r="T14" s="7">
        <v>2010</v>
      </c>
      <c r="U14" s="7">
        <v>2010</v>
      </c>
      <c r="V14" s="7">
        <v>2010</v>
      </c>
      <c r="W14" s="7">
        <v>2010</v>
      </c>
      <c r="X14" s="7">
        <v>2010</v>
      </c>
      <c r="Y14" s="7">
        <v>2010</v>
      </c>
      <c r="Z14" s="7">
        <v>2010</v>
      </c>
      <c r="AA14" s="7"/>
      <c r="AB14" s="7"/>
      <c r="AC14" s="7"/>
      <c r="AD14" s="7"/>
      <c r="AE14" s="7"/>
      <c r="AF14" s="7"/>
      <c r="AG14" s="7"/>
      <c r="AH14" s="7">
        <v>2010</v>
      </c>
      <c r="AI14" s="7">
        <v>2010</v>
      </c>
      <c r="AJ14" s="7">
        <v>2010</v>
      </c>
      <c r="AK14" s="7">
        <v>2010</v>
      </c>
      <c r="AL14" s="7">
        <v>2010</v>
      </c>
      <c r="AM14" s="7">
        <v>2010</v>
      </c>
      <c r="AN14" s="7"/>
      <c r="AO14" s="7">
        <v>2009</v>
      </c>
      <c r="AP14" s="7"/>
      <c r="AQ14" s="7">
        <v>2009</v>
      </c>
      <c r="AR14" s="7"/>
      <c r="AS14" s="7"/>
    </row>
    <row r="15" spans="1:55">
      <c r="A15" s="4" t="s">
        <v>54</v>
      </c>
      <c r="B15" s="4" t="s">
        <v>53</v>
      </c>
      <c r="C15" s="7">
        <v>2010</v>
      </c>
      <c r="D15" s="7">
        <v>2010</v>
      </c>
      <c r="E15" s="7">
        <v>2010</v>
      </c>
      <c r="F15" s="7">
        <v>2010</v>
      </c>
      <c r="G15" s="7">
        <v>2010</v>
      </c>
      <c r="H15" s="7">
        <v>2010</v>
      </c>
      <c r="I15" s="7">
        <v>2010</v>
      </c>
      <c r="J15" s="7">
        <v>2010</v>
      </c>
      <c r="K15" s="7">
        <v>2010</v>
      </c>
      <c r="L15" s="7">
        <v>2010</v>
      </c>
      <c r="M15" s="7">
        <v>2010</v>
      </c>
      <c r="N15" s="7">
        <v>2010</v>
      </c>
      <c r="O15" s="7">
        <v>2010</v>
      </c>
      <c r="P15" s="7">
        <v>2010</v>
      </c>
      <c r="Q15" s="7">
        <v>2010</v>
      </c>
      <c r="R15" s="7">
        <v>2010</v>
      </c>
      <c r="S15" s="7">
        <v>2010</v>
      </c>
      <c r="T15" s="7">
        <v>2010</v>
      </c>
      <c r="U15" s="7">
        <v>2010</v>
      </c>
      <c r="V15" s="7">
        <v>2010</v>
      </c>
      <c r="W15" s="7">
        <v>2010</v>
      </c>
      <c r="X15" s="7">
        <v>2010</v>
      </c>
      <c r="Y15" s="7">
        <v>2010</v>
      </c>
      <c r="Z15" s="7">
        <v>2010</v>
      </c>
      <c r="AA15" s="7">
        <v>2010</v>
      </c>
      <c r="AB15" s="7">
        <v>2010</v>
      </c>
      <c r="AC15" s="7">
        <v>2010</v>
      </c>
      <c r="AD15" s="7">
        <v>2010</v>
      </c>
      <c r="AE15" s="7">
        <v>2010</v>
      </c>
      <c r="AF15" s="7">
        <v>2010</v>
      </c>
      <c r="AG15" s="7">
        <v>2010</v>
      </c>
      <c r="AH15" s="7">
        <v>2010</v>
      </c>
      <c r="AI15" s="7">
        <v>2010</v>
      </c>
      <c r="AJ15" s="7">
        <v>2010</v>
      </c>
      <c r="AK15" s="7">
        <v>2010</v>
      </c>
      <c r="AL15" s="7">
        <v>2010</v>
      </c>
      <c r="AM15" s="7">
        <v>2010</v>
      </c>
      <c r="AN15" s="7">
        <v>2010</v>
      </c>
      <c r="AO15" s="7">
        <v>2009</v>
      </c>
      <c r="AP15" s="7"/>
      <c r="AQ15" s="7">
        <v>2009</v>
      </c>
      <c r="AR15" s="7"/>
      <c r="AS15" s="7"/>
    </row>
    <row r="16" spans="1:55">
      <c r="A16" s="4" t="s">
        <v>56</v>
      </c>
      <c r="B16" s="4" t="s">
        <v>55</v>
      </c>
      <c r="C16" s="7">
        <v>2010</v>
      </c>
      <c r="D16" s="7">
        <v>2010</v>
      </c>
      <c r="E16" s="7">
        <v>2010</v>
      </c>
      <c r="F16" s="7">
        <v>2010</v>
      </c>
      <c r="G16" s="7">
        <v>2010</v>
      </c>
      <c r="H16" s="7">
        <v>2010</v>
      </c>
      <c r="I16" s="7">
        <v>2010</v>
      </c>
      <c r="J16" s="7">
        <v>2010</v>
      </c>
      <c r="K16" s="7">
        <v>2010</v>
      </c>
      <c r="L16" s="7">
        <v>2010</v>
      </c>
      <c r="M16" s="7">
        <v>2010</v>
      </c>
      <c r="N16" s="7">
        <v>2010</v>
      </c>
      <c r="O16" s="7">
        <v>2010</v>
      </c>
      <c r="P16" s="7">
        <v>2010</v>
      </c>
      <c r="Q16" s="7">
        <v>2010</v>
      </c>
      <c r="R16" s="7">
        <v>2010</v>
      </c>
      <c r="S16" s="7">
        <v>2010</v>
      </c>
      <c r="T16" s="7">
        <v>2010</v>
      </c>
      <c r="U16" s="7">
        <v>2010</v>
      </c>
      <c r="V16" s="7">
        <v>2010</v>
      </c>
      <c r="W16" s="7">
        <v>2010</v>
      </c>
      <c r="X16" s="7">
        <v>2010</v>
      </c>
      <c r="Y16" s="7">
        <v>2010</v>
      </c>
      <c r="Z16" s="7">
        <v>2010</v>
      </c>
      <c r="AA16" s="7">
        <v>2010</v>
      </c>
      <c r="AB16" s="7">
        <v>2010</v>
      </c>
      <c r="AC16" s="7">
        <v>2010</v>
      </c>
      <c r="AD16" s="7">
        <v>2010</v>
      </c>
      <c r="AE16" s="7">
        <v>2010</v>
      </c>
      <c r="AF16" s="7">
        <v>2010</v>
      </c>
      <c r="AG16" s="7">
        <v>2010</v>
      </c>
      <c r="AH16" s="7">
        <v>2010</v>
      </c>
      <c r="AI16" s="7">
        <v>2010</v>
      </c>
      <c r="AJ16" s="7">
        <v>2010</v>
      </c>
      <c r="AK16" s="7">
        <v>2010</v>
      </c>
      <c r="AL16" s="7">
        <v>2010</v>
      </c>
      <c r="AM16" s="7">
        <v>2010</v>
      </c>
      <c r="AN16" s="7">
        <v>2010</v>
      </c>
      <c r="AO16" s="7">
        <v>2009</v>
      </c>
      <c r="AP16" s="7"/>
      <c r="AQ16" s="7">
        <v>2009</v>
      </c>
      <c r="AR16" s="7"/>
      <c r="AS16" s="7"/>
    </row>
    <row r="17" spans="1:45">
      <c r="A17" s="4" t="s">
        <v>58</v>
      </c>
      <c r="B17" s="4" t="s">
        <v>57</v>
      </c>
      <c r="C17" s="7">
        <v>2010</v>
      </c>
      <c r="D17" s="7">
        <v>2010</v>
      </c>
      <c r="E17" s="7">
        <v>2010</v>
      </c>
      <c r="F17" s="7">
        <v>2010</v>
      </c>
      <c r="G17" s="7">
        <v>2010</v>
      </c>
      <c r="H17" s="7">
        <v>2010</v>
      </c>
      <c r="I17" s="7">
        <v>2010</v>
      </c>
      <c r="J17" s="7">
        <v>2010</v>
      </c>
      <c r="K17" s="7">
        <v>2010</v>
      </c>
      <c r="L17" s="7">
        <v>2010</v>
      </c>
      <c r="M17" s="7">
        <v>2010</v>
      </c>
      <c r="N17" s="7">
        <v>2010</v>
      </c>
      <c r="O17" s="7">
        <v>2010</v>
      </c>
      <c r="P17" s="7">
        <v>2010</v>
      </c>
      <c r="Q17" s="7">
        <v>2010</v>
      </c>
      <c r="R17" s="7">
        <v>2010</v>
      </c>
      <c r="S17" s="7">
        <v>2010</v>
      </c>
      <c r="T17" s="7">
        <v>2010</v>
      </c>
      <c r="U17" s="7">
        <v>2010</v>
      </c>
      <c r="V17" s="7">
        <v>2010</v>
      </c>
      <c r="W17" s="7">
        <v>2010</v>
      </c>
      <c r="X17" s="7">
        <v>2010</v>
      </c>
      <c r="Y17" s="7">
        <v>2010</v>
      </c>
      <c r="Z17" s="7">
        <v>2010</v>
      </c>
      <c r="AA17" s="7">
        <v>2010</v>
      </c>
      <c r="AB17" s="7">
        <v>2010</v>
      </c>
      <c r="AC17" s="7">
        <v>2010</v>
      </c>
      <c r="AD17" s="7">
        <v>2010</v>
      </c>
      <c r="AE17" s="7">
        <v>2010</v>
      </c>
      <c r="AF17" s="7">
        <v>2010</v>
      </c>
      <c r="AG17" s="7">
        <v>2010</v>
      </c>
      <c r="AH17" s="7">
        <v>2010</v>
      </c>
      <c r="AI17" s="7">
        <v>2010</v>
      </c>
      <c r="AJ17" s="7">
        <v>2010</v>
      </c>
      <c r="AK17" s="7">
        <v>2010</v>
      </c>
      <c r="AL17" s="7">
        <v>2010</v>
      </c>
      <c r="AM17" s="7">
        <v>2010</v>
      </c>
      <c r="AN17" s="7">
        <v>2010</v>
      </c>
      <c r="AO17" s="7">
        <v>2009</v>
      </c>
      <c r="AP17" s="7"/>
      <c r="AQ17" s="7">
        <v>2009</v>
      </c>
      <c r="AR17" s="7"/>
      <c r="AS17" s="7"/>
    </row>
    <row r="18" spans="1:45">
      <c r="A18" s="4" t="s">
        <v>60</v>
      </c>
      <c r="B18" s="4" t="s">
        <v>59</v>
      </c>
      <c r="C18" s="7">
        <v>2010</v>
      </c>
      <c r="D18" s="7">
        <v>2010</v>
      </c>
      <c r="E18" s="7">
        <v>2010</v>
      </c>
      <c r="F18" s="7">
        <v>2010</v>
      </c>
      <c r="G18" s="7">
        <v>2010</v>
      </c>
      <c r="H18" s="7">
        <v>2010</v>
      </c>
      <c r="I18" s="7">
        <v>2010</v>
      </c>
      <c r="J18" s="7">
        <v>2010</v>
      </c>
      <c r="K18" s="7">
        <v>2010</v>
      </c>
      <c r="L18" s="7">
        <v>2010</v>
      </c>
      <c r="M18" s="7">
        <v>2010</v>
      </c>
      <c r="N18" s="7">
        <v>2010</v>
      </c>
      <c r="O18" s="7">
        <v>2010</v>
      </c>
      <c r="P18" s="7">
        <v>2010</v>
      </c>
      <c r="Q18" s="7">
        <v>2010</v>
      </c>
      <c r="R18" s="7">
        <v>2010</v>
      </c>
      <c r="S18" s="7">
        <v>2010</v>
      </c>
      <c r="T18" s="7">
        <v>2010</v>
      </c>
      <c r="U18" s="7">
        <v>2010</v>
      </c>
      <c r="V18" s="7">
        <v>2010</v>
      </c>
      <c r="W18" s="7">
        <v>2010</v>
      </c>
      <c r="X18" s="7">
        <v>2010</v>
      </c>
      <c r="Y18" s="7">
        <v>2010</v>
      </c>
      <c r="Z18" s="7">
        <v>2010</v>
      </c>
      <c r="AA18" s="7">
        <v>2010</v>
      </c>
      <c r="AB18" s="7">
        <v>2010</v>
      </c>
      <c r="AC18" s="7">
        <v>2010</v>
      </c>
      <c r="AD18" s="7">
        <v>2010</v>
      </c>
      <c r="AE18" s="7">
        <v>2010</v>
      </c>
      <c r="AF18" s="7">
        <v>2010</v>
      </c>
      <c r="AG18" s="7">
        <v>2010</v>
      </c>
      <c r="AH18" s="7">
        <v>2010</v>
      </c>
      <c r="AI18" s="7">
        <v>2010</v>
      </c>
      <c r="AJ18" s="7">
        <v>2010</v>
      </c>
      <c r="AK18" s="7">
        <v>2010</v>
      </c>
      <c r="AL18" s="7">
        <v>2010</v>
      </c>
      <c r="AM18" s="7">
        <v>2010</v>
      </c>
      <c r="AN18" s="7">
        <v>2010</v>
      </c>
      <c r="AO18" s="7">
        <v>2009</v>
      </c>
      <c r="AP18" s="7"/>
      <c r="AQ18" s="7">
        <v>2009</v>
      </c>
      <c r="AR18" s="7"/>
      <c r="AS18" s="7"/>
    </row>
    <row r="19" spans="1:45">
      <c r="A19" s="4" t="s">
        <v>62</v>
      </c>
      <c r="B19" s="4" t="s">
        <v>61</v>
      </c>
      <c r="C19" s="7">
        <v>2010</v>
      </c>
      <c r="D19" s="7">
        <v>2010</v>
      </c>
      <c r="E19" s="7">
        <v>2010</v>
      </c>
      <c r="F19" s="7">
        <v>2010</v>
      </c>
      <c r="G19" s="7">
        <v>2010</v>
      </c>
      <c r="H19" s="7">
        <v>2010</v>
      </c>
      <c r="I19" s="7">
        <v>2010</v>
      </c>
      <c r="J19" s="7">
        <v>2010</v>
      </c>
      <c r="K19" s="7">
        <v>2010</v>
      </c>
      <c r="L19" s="7">
        <v>2010</v>
      </c>
      <c r="M19" s="7">
        <v>2010</v>
      </c>
      <c r="N19" s="7">
        <v>2010</v>
      </c>
      <c r="O19" s="7">
        <v>2010</v>
      </c>
      <c r="P19" s="7">
        <v>2010</v>
      </c>
      <c r="Q19" s="7">
        <v>2010</v>
      </c>
      <c r="R19" s="7">
        <v>2010</v>
      </c>
      <c r="S19" s="7">
        <v>2010</v>
      </c>
      <c r="T19" s="7">
        <v>2010</v>
      </c>
      <c r="U19" s="7">
        <v>2010</v>
      </c>
      <c r="V19" s="7">
        <v>2010</v>
      </c>
      <c r="W19" s="7">
        <v>2010</v>
      </c>
      <c r="X19" s="7">
        <v>2010</v>
      </c>
      <c r="Y19" s="7">
        <v>2010</v>
      </c>
      <c r="Z19" s="7">
        <v>2010</v>
      </c>
      <c r="AA19" s="7">
        <v>2010</v>
      </c>
      <c r="AB19" s="7">
        <v>2010</v>
      </c>
      <c r="AC19" s="7">
        <v>2010</v>
      </c>
      <c r="AD19" s="7">
        <v>2010</v>
      </c>
      <c r="AE19" s="7">
        <v>2010</v>
      </c>
      <c r="AF19" s="7">
        <v>2010</v>
      </c>
      <c r="AG19" s="7">
        <v>2010</v>
      </c>
      <c r="AH19" s="7">
        <v>2010</v>
      </c>
      <c r="AI19" s="7">
        <v>2010</v>
      </c>
      <c r="AJ19" s="7">
        <v>2010</v>
      </c>
      <c r="AK19" s="7">
        <v>2010</v>
      </c>
      <c r="AL19" s="7">
        <v>2010</v>
      </c>
      <c r="AM19" s="7">
        <v>2010</v>
      </c>
      <c r="AN19" s="7">
        <v>2010</v>
      </c>
      <c r="AO19" s="7">
        <v>2009</v>
      </c>
      <c r="AP19" s="7"/>
      <c r="AQ19" s="7">
        <v>2009</v>
      </c>
      <c r="AR19" s="7"/>
      <c r="AS19" s="7"/>
    </row>
    <row r="20" spans="1:45">
      <c r="A20" s="4" t="s">
        <v>64</v>
      </c>
      <c r="B20" s="4" t="s">
        <v>63</v>
      </c>
      <c r="C20" s="7">
        <v>2010</v>
      </c>
      <c r="D20" s="7">
        <v>2010</v>
      </c>
      <c r="E20" s="7">
        <v>2010</v>
      </c>
      <c r="F20" s="7">
        <v>2010</v>
      </c>
      <c r="G20" s="7">
        <v>2010</v>
      </c>
      <c r="H20" s="7">
        <v>2010</v>
      </c>
      <c r="I20" s="7">
        <v>2010</v>
      </c>
      <c r="J20" s="7">
        <v>2010</v>
      </c>
      <c r="K20" s="7">
        <v>2010</v>
      </c>
      <c r="L20" s="7">
        <v>2010</v>
      </c>
      <c r="M20" s="7">
        <v>2010</v>
      </c>
      <c r="N20" s="7">
        <v>2010</v>
      </c>
      <c r="O20" s="7">
        <v>2010</v>
      </c>
      <c r="P20" s="7">
        <v>2010</v>
      </c>
      <c r="Q20" s="7">
        <v>2010</v>
      </c>
      <c r="R20" s="7">
        <v>2010</v>
      </c>
      <c r="S20" s="7">
        <v>2010</v>
      </c>
      <c r="T20" s="7">
        <v>2010</v>
      </c>
      <c r="U20" s="7">
        <v>2010</v>
      </c>
      <c r="V20" s="7">
        <v>2010</v>
      </c>
      <c r="W20" s="7">
        <v>2010</v>
      </c>
      <c r="X20" s="7">
        <v>2010</v>
      </c>
      <c r="Y20" s="7">
        <v>2010</v>
      </c>
      <c r="Z20" s="7">
        <v>2010</v>
      </c>
      <c r="AA20" s="7">
        <v>2010</v>
      </c>
      <c r="AB20" s="7">
        <v>2010</v>
      </c>
      <c r="AC20" s="7">
        <v>2010</v>
      </c>
      <c r="AD20" s="7">
        <v>2010</v>
      </c>
      <c r="AE20" s="7">
        <v>2010</v>
      </c>
      <c r="AF20" s="7">
        <v>2010</v>
      </c>
      <c r="AG20" s="7">
        <v>2010</v>
      </c>
      <c r="AH20" s="7">
        <v>2010</v>
      </c>
      <c r="AI20" s="7">
        <v>2010</v>
      </c>
      <c r="AJ20" s="7">
        <v>2010</v>
      </c>
      <c r="AK20" s="7">
        <v>2010</v>
      </c>
      <c r="AL20" s="7">
        <v>2010</v>
      </c>
      <c r="AM20" s="7">
        <v>2010</v>
      </c>
      <c r="AN20" s="7">
        <v>2010</v>
      </c>
      <c r="AO20" s="7"/>
      <c r="AP20" s="7"/>
      <c r="AQ20" s="7">
        <v>2009</v>
      </c>
      <c r="AR20" s="7"/>
      <c r="AS20" s="7"/>
    </row>
    <row r="21" spans="1:45">
      <c r="A21" s="4" t="s">
        <v>66</v>
      </c>
      <c r="B21" s="4" t="s">
        <v>65</v>
      </c>
      <c r="C21" s="7">
        <v>2010</v>
      </c>
      <c r="D21" s="7">
        <v>2010</v>
      </c>
      <c r="E21" s="7">
        <v>2010</v>
      </c>
      <c r="F21" s="7">
        <v>2010</v>
      </c>
      <c r="G21" s="7">
        <v>2010</v>
      </c>
      <c r="H21" s="7">
        <v>2010</v>
      </c>
      <c r="I21" s="7">
        <v>2010</v>
      </c>
      <c r="J21" s="7">
        <v>2010</v>
      </c>
      <c r="K21" s="7">
        <v>2010</v>
      </c>
      <c r="L21" s="7">
        <v>2010</v>
      </c>
      <c r="M21" s="7">
        <v>2010</v>
      </c>
      <c r="N21" s="7">
        <v>2010</v>
      </c>
      <c r="O21" s="7">
        <v>2010</v>
      </c>
      <c r="P21" s="7">
        <v>2010</v>
      </c>
      <c r="Q21" s="7">
        <v>2010</v>
      </c>
      <c r="R21" s="7">
        <v>2010</v>
      </c>
      <c r="S21" s="7">
        <v>2010</v>
      </c>
      <c r="T21" s="7">
        <v>2010</v>
      </c>
      <c r="U21" s="7">
        <v>2010</v>
      </c>
      <c r="V21" s="7">
        <v>2010</v>
      </c>
      <c r="W21" s="7">
        <v>2010</v>
      </c>
      <c r="X21" s="7">
        <v>2010</v>
      </c>
      <c r="Y21" s="7">
        <v>2010</v>
      </c>
      <c r="Z21" s="7">
        <v>2010</v>
      </c>
      <c r="AA21" s="7">
        <v>2010</v>
      </c>
      <c r="AB21" s="7">
        <v>2010</v>
      </c>
      <c r="AC21" s="7">
        <v>2010</v>
      </c>
      <c r="AD21" s="7">
        <v>2010</v>
      </c>
      <c r="AE21" s="7">
        <v>2010</v>
      </c>
      <c r="AF21" s="7">
        <v>2010</v>
      </c>
      <c r="AG21" s="7">
        <v>2010</v>
      </c>
      <c r="AH21" s="7">
        <v>2010</v>
      </c>
      <c r="AI21" s="7">
        <v>2010</v>
      </c>
      <c r="AJ21" s="7">
        <v>2010</v>
      </c>
      <c r="AK21" s="7">
        <v>2010</v>
      </c>
      <c r="AL21" s="7">
        <v>2010</v>
      </c>
      <c r="AM21" s="7">
        <v>2010</v>
      </c>
      <c r="AN21" s="7">
        <v>2010</v>
      </c>
      <c r="AO21" s="7">
        <v>2008</v>
      </c>
      <c r="AP21" s="7"/>
      <c r="AQ21" s="7">
        <v>2009</v>
      </c>
      <c r="AR21" s="7"/>
      <c r="AS21" s="7"/>
    </row>
    <row r="22" spans="1:45">
      <c r="A22" s="4" t="s">
        <v>68</v>
      </c>
      <c r="B22" s="4" t="s">
        <v>67</v>
      </c>
      <c r="C22" s="7">
        <v>2010</v>
      </c>
      <c r="D22" s="7">
        <v>2010</v>
      </c>
      <c r="E22" s="7">
        <v>2010</v>
      </c>
      <c r="F22" s="7">
        <v>2010</v>
      </c>
      <c r="G22" s="7">
        <v>2010</v>
      </c>
      <c r="H22" s="7">
        <v>2010</v>
      </c>
      <c r="I22" s="7">
        <v>2010</v>
      </c>
      <c r="J22" s="7">
        <v>2010</v>
      </c>
      <c r="K22" s="7">
        <v>2010</v>
      </c>
      <c r="L22" s="7">
        <v>2010</v>
      </c>
      <c r="M22" s="7">
        <v>2010</v>
      </c>
      <c r="N22" s="7">
        <v>2010</v>
      </c>
      <c r="O22" s="7">
        <v>2010</v>
      </c>
      <c r="P22" s="7">
        <v>2010</v>
      </c>
      <c r="Q22" s="7">
        <v>2010</v>
      </c>
      <c r="R22" s="7">
        <v>2010</v>
      </c>
      <c r="S22" s="7">
        <v>2010</v>
      </c>
      <c r="T22" s="7">
        <v>2010</v>
      </c>
      <c r="U22" s="7">
        <v>2010</v>
      </c>
      <c r="V22" s="7">
        <v>2010</v>
      </c>
      <c r="W22" s="7">
        <v>2010</v>
      </c>
      <c r="X22" s="7">
        <v>2010</v>
      </c>
      <c r="Y22" s="7">
        <v>2010</v>
      </c>
      <c r="Z22" s="7">
        <v>2010</v>
      </c>
      <c r="AA22" s="7">
        <v>2010</v>
      </c>
      <c r="AB22" s="7">
        <v>2010</v>
      </c>
      <c r="AC22" s="7">
        <v>2010</v>
      </c>
      <c r="AD22" s="7">
        <v>2010</v>
      </c>
      <c r="AE22" s="7">
        <v>2010</v>
      </c>
      <c r="AF22" s="7">
        <v>2010</v>
      </c>
      <c r="AG22" s="7">
        <v>2010</v>
      </c>
      <c r="AH22" s="7">
        <v>2010</v>
      </c>
      <c r="AI22" s="7">
        <v>2010</v>
      </c>
      <c r="AJ22" s="7">
        <v>2010</v>
      </c>
      <c r="AK22" s="7">
        <v>2010</v>
      </c>
      <c r="AL22" s="7">
        <v>2010</v>
      </c>
      <c r="AM22" s="7">
        <v>2010</v>
      </c>
      <c r="AN22" s="7">
        <v>2010</v>
      </c>
      <c r="AO22" s="7">
        <v>2009</v>
      </c>
      <c r="AP22" s="7"/>
      <c r="AQ22" s="7">
        <v>2009</v>
      </c>
      <c r="AR22" s="7"/>
      <c r="AS22" s="7"/>
    </row>
    <row r="23" spans="1:45">
      <c r="A23" s="4" t="s">
        <v>70</v>
      </c>
      <c r="B23" s="4" t="s">
        <v>69</v>
      </c>
      <c r="C23" s="7">
        <v>2010</v>
      </c>
      <c r="D23" s="7">
        <v>2010</v>
      </c>
      <c r="E23" s="7">
        <v>2010</v>
      </c>
      <c r="F23" s="7">
        <v>2010</v>
      </c>
      <c r="G23" s="7">
        <v>2010</v>
      </c>
      <c r="H23" s="7">
        <v>2010</v>
      </c>
      <c r="I23" s="7">
        <v>2010</v>
      </c>
      <c r="J23" s="7">
        <v>2010</v>
      </c>
      <c r="K23" s="7">
        <v>2010</v>
      </c>
      <c r="L23" s="7">
        <v>2010</v>
      </c>
      <c r="M23" s="7">
        <v>2010</v>
      </c>
      <c r="N23" s="7">
        <v>2010</v>
      </c>
      <c r="O23" s="7">
        <v>2010</v>
      </c>
      <c r="P23" s="7">
        <v>2010</v>
      </c>
      <c r="Q23" s="7">
        <v>2010</v>
      </c>
      <c r="R23" s="7">
        <v>2010</v>
      </c>
      <c r="S23" s="7">
        <v>2010</v>
      </c>
      <c r="T23" s="7">
        <v>2010</v>
      </c>
      <c r="U23" s="7">
        <v>2010</v>
      </c>
      <c r="V23" s="7">
        <v>2010</v>
      </c>
      <c r="W23" s="7">
        <v>2010</v>
      </c>
      <c r="X23" s="7">
        <v>2010</v>
      </c>
      <c r="Y23" s="7">
        <v>2010</v>
      </c>
      <c r="Z23" s="7">
        <v>2010</v>
      </c>
      <c r="AA23" s="7">
        <v>2010</v>
      </c>
      <c r="AB23" s="7">
        <v>2010</v>
      </c>
      <c r="AC23" s="7">
        <v>2010</v>
      </c>
      <c r="AD23" s="7">
        <v>2010</v>
      </c>
      <c r="AE23" s="7">
        <v>2010</v>
      </c>
      <c r="AF23" s="7">
        <v>2010</v>
      </c>
      <c r="AG23" s="7">
        <v>2010</v>
      </c>
      <c r="AH23" s="7">
        <v>2010</v>
      </c>
      <c r="AI23" s="7">
        <v>2010</v>
      </c>
      <c r="AJ23" s="7">
        <v>2010</v>
      </c>
      <c r="AK23" s="7">
        <v>2010</v>
      </c>
      <c r="AL23" s="7"/>
      <c r="AM23" s="7">
        <v>2010</v>
      </c>
      <c r="AN23" s="7">
        <v>2010</v>
      </c>
      <c r="AO23" s="7">
        <v>2005</v>
      </c>
      <c r="AP23" s="7"/>
      <c r="AQ23" s="7">
        <v>2009</v>
      </c>
      <c r="AR23" s="7"/>
      <c r="AS23" s="7"/>
    </row>
    <row r="24" spans="1:45">
      <c r="A24" s="4" t="s">
        <v>72</v>
      </c>
      <c r="B24" s="4" t="s">
        <v>71</v>
      </c>
      <c r="C24" s="7">
        <v>2010</v>
      </c>
      <c r="D24" s="7">
        <v>2010</v>
      </c>
      <c r="E24" s="7">
        <v>2010</v>
      </c>
      <c r="F24" s="7">
        <v>2010</v>
      </c>
      <c r="G24" s="7">
        <v>2010</v>
      </c>
      <c r="H24" s="7">
        <v>2010</v>
      </c>
      <c r="I24" s="7">
        <v>2010</v>
      </c>
      <c r="J24" s="7">
        <v>2010</v>
      </c>
      <c r="K24" s="7">
        <v>2010</v>
      </c>
      <c r="L24" s="7">
        <v>2010</v>
      </c>
      <c r="M24" s="7">
        <v>2010</v>
      </c>
      <c r="N24" s="7">
        <v>2010</v>
      </c>
      <c r="O24" s="7">
        <v>2010</v>
      </c>
      <c r="P24" s="7">
        <v>2010</v>
      </c>
      <c r="Q24" s="7">
        <v>2010</v>
      </c>
      <c r="R24" s="7">
        <v>2010</v>
      </c>
      <c r="S24" s="7">
        <v>2010</v>
      </c>
      <c r="T24" s="7">
        <v>2010</v>
      </c>
      <c r="U24" s="7">
        <v>2010</v>
      </c>
      <c r="V24" s="7">
        <v>2010</v>
      </c>
      <c r="W24" s="7">
        <v>2010</v>
      </c>
      <c r="X24" s="7">
        <v>2010</v>
      </c>
      <c r="Y24" s="7">
        <v>2010</v>
      </c>
      <c r="Z24" s="7">
        <v>2010</v>
      </c>
      <c r="AA24" s="7">
        <v>2010</v>
      </c>
      <c r="AB24" s="7">
        <v>2010</v>
      </c>
      <c r="AC24" s="7">
        <v>2010</v>
      </c>
      <c r="AD24" s="7">
        <v>2010</v>
      </c>
      <c r="AE24" s="7">
        <v>2010</v>
      </c>
      <c r="AF24" s="7">
        <v>2010</v>
      </c>
      <c r="AG24" s="7">
        <v>2010</v>
      </c>
      <c r="AH24" s="7">
        <v>2010</v>
      </c>
      <c r="AI24" s="7">
        <v>2010</v>
      </c>
      <c r="AJ24" s="7">
        <v>2010</v>
      </c>
      <c r="AK24" s="7">
        <v>2010</v>
      </c>
      <c r="AL24" s="7">
        <v>2010</v>
      </c>
      <c r="AM24" s="7">
        <v>2010</v>
      </c>
      <c r="AN24" s="7">
        <v>2010</v>
      </c>
      <c r="AO24" s="7">
        <v>2009</v>
      </c>
      <c r="AP24" s="7"/>
      <c r="AQ24" s="7">
        <v>2009</v>
      </c>
      <c r="AR24" s="7"/>
      <c r="AS24" s="7"/>
    </row>
    <row r="25" spans="1:45">
      <c r="A25" s="4" t="s">
        <v>74</v>
      </c>
      <c r="B25" s="4" t="s">
        <v>73</v>
      </c>
      <c r="C25" s="7">
        <v>2010</v>
      </c>
      <c r="D25" s="7">
        <v>2010</v>
      </c>
      <c r="E25" s="7">
        <v>2010</v>
      </c>
      <c r="F25" s="7">
        <v>2010</v>
      </c>
      <c r="G25" s="7">
        <v>2010</v>
      </c>
      <c r="H25" s="7">
        <v>2010</v>
      </c>
      <c r="I25" s="7">
        <v>2010</v>
      </c>
      <c r="J25" s="7">
        <v>2010</v>
      </c>
      <c r="K25" s="7">
        <v>2010</v>
      </c>
      <c r="L25" s="7">
        <v>2010</v>
      </c>
      <c r="M25" s="7">
        <v>2010</v>
      </c>
      <c r="N25" s="7">
        <v>2010</v>
      </c>
      <c r="O25" s="7">
        <v>2010</v>
      </c>
      <c r="P25" s="7">
        <v>2010</v>
      </c>
      <c r="Q25" s="7">
        <v>2010</v>
      </c>
      <c r="R25" s="7">
        <v>2010</v>
      </c>
      <c r="S25" s="7">
        <v>2010</v>
      </c>
      <c r="T25" s="7">
        <v>2010</v>
      </c>
      <c r="U25" s="7">
        <v>2010</v>
      </c>
      <c r="V25" s="7">
        <v>2010</v>
      </c>
      <c r="W25" s="7">
        <v>2010</v>
      </c>
      <c r="X25" s="7">
        <v>2010</v>
      </c>
      <c r="Y25" s="7">
        <v>2010</v>
      </c>
      <c r="Z25" s="7">
        <v>2010</v>
      </c>
      <c r="AA25" s="7">
        <v>2010</v>
      </c>
      <c r="AB25" s="7">
        <v>2010</v>
      </c>
      <c r="AC25" s="7">
        <v>2010</v>
      </c>
      <c r="AD25" s="7">
        <v>2010</v>
      </c>
      <c r="AE25" s="7">
        <v>2010</v>
      </c>
      <c r="AF25" s="7">
        <v>2010</v>
      </c>
      <c r="AG25" s="7">
        <v>2010</v>
      </c>
      <c r="AH25" s="7">
        <v>2010</v>
      </c>
      <c r="AI25" s="7">
        <v>2010</v>
      </c>
      <c r="AJ25" s="7">
        <v>2010</v>
      </c>
      <c r="AK25" s="7">
        <v>2010</v>
      </c>
      <c r="AL25" s="7">
        <v>2010</v>
      </c>
      <c r="AM25" s="7">
        <v>2010</v>
      </c>
      <c r="AN25" s="7">
        <v>2010</v>
      </c>
      <c r="AO25" s="7">
        <v>2009</v>
      </c>
      <c r="AP25" s="7"/>
      <c r="AQ25" s="7">
        <v>2009</v>
      </c>
      <c r="AR25" s="7"/>
      <c r="AS25" s="7"/>
    </row>
    <row r="26" spans="1:45">
      <c r="A26" s="4" t="s">
        <v>76</v>
      </c>
      <c r="B26" s="4" t="s">
        <v>75</v>
      </c>
      <c r="C26" s="7">
        <v>2010</v>
      </c>
      <c r="D26" s="7">
        <v>2010</v>
      </c>
      <c r="E26" s="7">
        <v>2010</v>
      </c>
      <c r="F26" s="7">
        <v>2010</v>
      </c>
      <c r="G26" s="7">
        <v>2010</v>
      </c>
      <c r="H26" s="7">
        <v>2010</v>
      </c>
      <c r="I26" s="7">
        <v>2010</v>
      </c>
      <c r="J26" s="7">
        <v>2010</v>
      </c>
      <c r="K26" s="7">
        <v>2010</v>
      </c>
      <c r="L26" s="7">
        <v>2010</v>
      </c>
      <c r="M26" s="7">
        <v>2010</v>
      </c>
      <c r="N26" s="7">
        <v>2010</v>
      </c>
      <c r="O26" s="7">
        <v>2010</v>
      </c>
      <c r="P26" s="7">
        <v>2010</v>
      </c>
      <c r="Q26" s="7">
        <v>2010</v>
      </c>
      <c r="R26" s="7">
        <v>2010</v>
      </c>
      <c r="S26" s="7">
        <v>2010</v>
      </c>
      <c r="T26" s="7">
        <v>2010</v>
      </c>
      <c r="U26" s="7">
        <v>2010</v>
      </c>
      <c r="V26" s="7">
        <v>2010</v>
      </c>
      <c r="W26" s="7">
        <v>2010</v>
      </c>
      <c r="X26" s="7">
        <v>2010</v>
      </c>
      <c r="Y26" s="7">
        <v>2010</v>
      </c>
      <c r="Z26" s="7">
        <v>2010</v>
      </c>
      <c r="AA26" s="7">
        <v>2010</v>
      </c>
      <c r="AB26" s="7">
        <v>2010</v>
      </c>
      <c r="AC26" s="7">
        <v>2010</v>
      </c>
      <c r="AD26" s="7">
        <v>2010</v>
      </c>
      <c r="AE26" s="7">
        <v>2010</v>
      </c>
      <c r="AF26" s="7">
        <v>2010</v>
      </c>
      <c r="AG26" s="7">
        <v>2010</v>
      </c>
      <c r="AH26" s="7">
        <v>2010</v>
      </c>
      <c r="AI26" s="7">
        <v>2010</v>
      </c>
      <c r="AJ26" s="7">
        <v>2010</v>
      </c>
      <c r="AK26" s="7">
        <v>2010</v>
      </c>
      <c r="AL26" s="7">
        <v>2010</v>
      </c>
      <c r="AM26" s="7">
        <v>2010</v>
      </c>
      <c r="AN26" s="7">
        <v>2010</v>
      </c>
      <c r="AO26" s="7">
        <v>2009</v>
      </c>
      <c r="AP26" s="7"/>
      <c r="AQ26" s="7">
        <v>2009</v>
      </c>
      <c r="AR26" s="7"/>
      <c r="AS26" s="7"/>
    </row>
    <row r="27" spans="1:45">
      <c r="A27" s="4" t="s">
        <v>78</v>
      </c>
      <c r="B27" s="4" t="s">
        <v>77</v>
      </c>
      <c r="C27" s="7">
        <v>2010</v>
      </c>
      <c r="D27" s="7">
        <v>2010</v>
      </c>
      <c r="E27" s="7">
        <v>2010</v>
      </c>
      <c r="F27" s="7">
        <v>2010</v>
      </c>
      <c r="G27" s="7">
        <v>2010</v>
      </c>
      <c r="H27" s="7">
        <v>2010</v>
      </c>
      <c r="I27" s="7">
        <v>2010</v>
      </c>
      <c r="J27" s="7">
        <v>2010</v>
      </c>
      <c r="K27" s="7">
        <v>2010</v>
      </c>
      <c r="L27" s="7">
        <v>2010</v>
      </c>
      <c r="M27" s="7">
        <v>2010</v>
      </c>
      <c r="N27" s="7">
        <v>2010</v>
      </c>
      <c r="O27" s="7">
        <v>2010</v>
      </c>
      <c r="P27" s="7">
        <v>2010</v>
      </c>
      <c r="Q27" s="7">
        <v>2010</v>
      </c>
      <c r="R27" s="7">
        <v>2010</v>
      </c>
      <c r="S27" s="7">
        <v>2010</v>
      </c>
      <c r="T27" s="7">
        <v>2010</v>
      </c>
      <c r="U27" s="7">
        <v>2010</v>
      </c>
      <c r="V27" s="7">
        <v>2010</v>
      </c>
      <c r="W27" s="7">
        <v>2010</v>
      </c>
      <c r="X27" s="7">
        <v>2010</v>
      </c>
      <c r="Y27" s="7">
        <v>2010</v>
      </c>
      <c r="Z27" s="7">
        <v>2010</v>
      </c>
      <c r="AA27" s="7">
        <v>2010</v>
      </c>
      <c r="AB27" s="7">
        <v>2010</v>
      </c>
      <c r="AC27" s="7">
        <v>2010</v>
      </c>
      <c r="AD27" s="7">
        <v>2010</v>
      </c>
      <c r="AE27" s="7">
        <v>2010</v>
      </c>
      <c r="AF27" s="7">
        <v>2010</v>
      </c>
      <c r="AG27" s="7">
        <v>2010</v>
      </c>
      <c r="AH27" s="7">
        <v>2010</v>
      </c>
      <c r="AI27" s="7">
        <v>2010</v>
      </c>
      <c r="AJ27" s="7">
        <v>2010</v>
      </c>
      <c r="AK27" s="7">
        <v>2010</v>
      </c>
      <c r="AL27" s="7">
        <v>2010</v>
      </c>
      <c r="AM27" s="7">
        <v>2010</v>
      </c>
      <c r="AN27" s="7">
        <v>2010</v>
      </c>
      <c r="AO27" s="7">
        <v>2009</v>
      </c>
      <c r="AP27" s="7"/>
      <c r="AQ27" s="7">
        <v>2009</v>
      </c>
      <c r="AR27" s="7"/>
      <c r="AS27" s="7"/>
    </row>
    <row r="28" spans="1:45">
      <c r="A28" s="4" t="s">
        <v>80</v>
      </c>
      <c r="B28" s="4" t="s">
        <v>79</v>
      </c>
      <c r="C28" s="7">
        <v>2010</v>
      </c>
      <c r="D28" s="7">
        <v>2010</v>
      </c>
      <c r="E28" s="7">
        <v>2010</v>
      </c>
      <c r="F28" s="7">
        <v>2010</v>
      </c>
      <c r="G28" s="7">
        <v>2010</v>
      </c>
      <c r="H28" s="7">
        <v>2010</v>
      </c>
      <c r="I28" s="7">
        <v>2010</v>
      </c>
      <c r="J28" s="7">
        <v>2010</v>
      </c>
      <c r="K28" s="7">
        <v>2010</v>
      </c>
      <c r="L28" s="7">
        <v>2010</v>
      </c>
      <c r="M28" s="7">
        <v>2010</v>
      </c>
      <c r="N28" s="7">
        <v>2010</v>
      </c>
      <c r="O28" s="7">
        <v>2010</v>
      </c>
      <c r="P28" s="7">
        <v>2010</v>
      </c>
      <c r="Q28" s="7">
        <v>2010</v>
      </c>
      <c r="R28" s="7">
        <v>2010</v>
      </c>
      <c r="S28" s="7">
        <v>2010</v>
      </c>
      <c r="T28" s="7">
        <v>2010</v>
      </c>
      <c r="U28" s="7">
        <v>2010</v>
      </c>
      <c r="V28" s="7">
        <v>2010</v>
      </c>
      <c r="W28" s="7">
        <v>2010</v>
      </c>
      <c r="X28" s="7">
        <v>2010</v>
      </c>
      <c r="Y28" s="7">
        <v>2010</v>
      </c>
      <c r="Z28" s="7">
        <v>2010</v>
      </c>
      <c r="AA28" s="7">
        <v>2010</v>
      </c>
      <c r="AB28" s="7">
        <v>2010</v>
      </c>
      <c r="AC28" s="7">
        <v>2010</v>
      </c>
      <c r="AD28" s="7">
        <v>2010</v>
      </c>
      <c r="AE28" s="7">
        <v>2010</v>
      </c>
      <c r="AF28" s="7">
        <v>2010</v>
      </c>
      <c r="AG28" s="7">
        <v>2010</v>
      </c>
      <c r="AH28" s="7">
        <v>2010</v>
      </c>
      <c r="AI28" s="7">
        <v>2010</v>
      </c>
      <c r="AJ28" s="7">
        <v>2010</v>
      </c>
      <c r="AK28" s="7">
        <v>2010</v>
      </c>
      <c r="AL28" s="7">
        <v>2010</v>
      </c>
      <c r="AM28" s="7">
        <v>2010</v>
      </c>
      <c r="AN28" s="7">
        <v>2010</v>
      </c>
      <c r="AO28" s="7">
        <v>2009</v>
      </c>
      <c r="AP28" s="7"/>
      <c r="AQ28" s="7">
        <v>2009</v>
      </c>
      <c r="AR28" s="7"/>
      <c r="AS28" s="7"/>
    </row>
    <row r="29" spans="1:45">
      <c r="A29" s="4" t="s">
        <v>82</v>
      </c>
      <c r="B29" s="4" t="s">
        <v>81</v>
      </c>
      <c r="C29" s="7">
        <v>2010</v>
      </c>
      <c r="D29" s="7">
        <v>2010</v>
      </c>
      <c r="E29" s="7">
        <v>2010</v>
      </c>
      <c r="F29" s="7">
        <v>2010</v>
      </c>
      <c r="G29" s="7">
        <v>2010</v>
      </c>
      <c r="H29" s="7">
        <v>2010</v>
      </c>
      <c r="I29" s="7">
        <v>2010</v>
      </c>
      <c r="J29" s="7">
        <v>2010</v>
      </c>
      <c r="K29" s="7">
        <v>2010</v>
      </c>
      <c r="L29" s="7">
        <v>2010</v>
      </c>
      <c r="M29" s="7">
        <v>2010</v>
      </c>
      <c r="N29" s="7">
        <v>2010</v>
      </c>
      <c r="O29" s="7">
        <v>2010</v>
      </c>
      <c r="P29" s="7">
        <v>2010</v>
      </c>
      <c r="Q29" s="7">
        <v>2010</v>
      </c>
      <c r="R29" s="7">
        <v>2010</v>
      </c>
      <c r="S29" s="7">
        <v>2010</v>
      </c>
      <c r="T29" s="7">
        <v>2010</v>
      </c>
      <c r="U29" s="7">
        <v>2010</v>
      </c>
      <c r="V29" s="7">
        <v>2010</v>
      </c>
      <c r="W29" s="7">
        <v>2010</v>
      </c>
      <c r="X29" s="7">
        <v>2010</v>
      </c>
      <c r="Y29" s="7">
        <v>2010</v>
      </c>
      <c r="Z29" s="7">
        <v>2010</v>
      </c>
      <c r="AA29" s="7">
        <v>2010</v>
      </c>
      <c r="AB29" s="7">
        <v>2010</v>
      </c>
      <c r="AC29" s="7">
        <v>2010</v>
      </c>
      <c r="AD29" s="7">
        <v>2010</v>
      </c>
      <c r="AE29" s="7">
        <v>2010</v>
      </c>
      <c r="AF29" s="7">
        <v>2010</v>
      </c>
      <c r="AG29" s="7">
        <v>2010</v>
      </c>
      <c r="AH29" s="7">
        <v>2010</v>
      </c>
      <c r="AI29" s="7">
        <v>2010</v>
      </c>
      <c r="AJ29" s="7">
        <v>2010</v>
      </c>
      <c r="AK29" s="7">
        <v>2010</v>
      </c>
      <c r="AL29" s="7">
        <v>2010</v>
      </c>
      <c r="AM29" s="7">
        <v>2010</v>
      </c>
      <c r="AN29" s="7">
        <v>2010</v>
      </c>
      <c r="AO29" s="7">
        <v>2009</v>
      </c>
      <c r="AP29" s="7"/>
      <c r="AQ29" s="7">
        <v>2009</v>
      </c>
      <c r="AR29" s="7"/>
      <c r="AS29" s="7"/>
    </row>
    <row r="30" spans="1:45">
      <c r="A30" s="4" t="s">
        <v>84</v>
      </c>
      <c r="B30" s="4" t="s">
        <v>83</v>
      </c>
      <c r="C30" s="7">
        <v>2010</v>
      </c>
      <c r="D30" s="7">
        <v>2010</v>
      </c>
      <c r="E30" s="7">
        <v>2010</v>
      </c>
      <c r="F30" s="7">
        <v>2010</v>
      </c>
      <c r="G30" s="7">
        <v>2010</v>
      </c>
      <c r="H30" s="7">
        <v>2010</v>
      </c>
      <c r="I30" s="7">
        <v>2010</v>
      </c>
      <c r="J30" s="7">
        <v>2010</v>
      </c>
      <c r="K30" s="7">
        <v>2010</v>
      </c>
      <c r="L30" s="7">
        <v>2010</v>
      </c>
      <c r="M30" s="7">
        <v>2010</v>
      </c>
      <c r="N30" s="7">
        <v>2010</v>
      </c>
      <c r="O30" s="7">
        <v>2010</v>
      </c>
      <c r="P30" s="7">
        <v>2010</v>
      </c>
      <c r="Q30" s="7">
        <v>2010</v>
      </c>
      <c r="R30" s="7">
        <v>2010</v>
      </c>
      <c r="S30" s="7">
        <v>2010</v>
      </c>
      <c r="T30" s="7">
        <v>2010</v>
      </c>
      <c r="U30" s="7">
        <v>2010</v>
      </c>
      <c r="V30" s="7">
        <v>2010</v>
      </c>
      <c r="W30" s="7">
        <v>2010</v>
      </c>
      <c r="X30" s="7">
        <v>2010</v>
      </c>
      <c r="Y30" s="7">
        <v>2010</v>
      </c>
      <c r="Z30" s="7">
        <v>2010</v>
      </c>
      <c r="AA30" s="7">
        <v>2010</v>
      </c>
      <c r="AB30" s="7">
        <v>2010</v>
      </c>
      <c r="AC30" s="7">
        <v>2010</v>
      </c>
      <c r="AD30" s="7">
        <v>2010</v>
      </c>
      <c r="AE30" s="7">
        <v>2010</v>
      </c>
      <c r="AF30" s="7">
        <v>2010</v>
      </c>
      <c r="AG30" s="7">
        <v>2010</v>
      </c>
      <c r="AH30" s="7">
        <v>2010</v>
      </c>
      <c r="AI30" s="7">
        <v>2010</v>
      </c>
      <c r="AJ30" s="7">
        <v>2010</v>
      </c>
      <c r="AK30" s="7">
        <v>2010</v>
      </c>
      <c r="AL30" s="7">
        <v>2010</v>
      </c>
      <c r="AM30" s="7">
        <v>2010</v>
      </c>
      <c r="AN30" s="7">
        <v>2010</v>
      </c>
      <c r="AO30" s="7">
        <v>2009</v>
      </c>
      <c r="AP30" s="7"/>
      <c r="AQ30" s="7">
        <v>2009</v>
      </c>
      <c r="AR30" s="7"/>
      <c r="AS30" s="7"/>
    </row>
    <row r="31" spans="1:45">
      <c r="A31" s="4" t="s">
        <v>86</v>
      </c>
      <c r="B31" s="4" t="s">
        <v>85</v>
      </c>
      <c r="C31" s="7">
        <v>2010</v>
      </c>
      <c r="D31" s="7">
        <v>2010</v>
      </c>
      <c r="E31" s="7">
        <v>2010</v>
      </c>
      <c r="F31" s="7">
        <v>2010</v>
      </c>
      <c r="G31" s="7">
        <v>2010</v>
      </c>
      <c r="H31" s="7">
        <v>2010</v>
      </c>
      <c r="I31" s="7">
        <v>2010</v>
      </c>
      <c r="J31" s="7">
        <v>2010</v>
      </c>
      <c r="K31" s="7">
        <v>2010</v>
      </c>
      <c r="L31" s="7">
        <v>2010</v>
      </c>
      <c r="M31" s="7">
        <v>2010</v>
      </c>
      <c r="N31" s="7">
        <v>2010</v>
      </c>
      <c r="O31" s="7">
        <v>2010</v>
      </c>
      <c r="P31" s="7">
        <v>2010</v>
      </c>
      <c r="Q31" s="7">
        <v>2010</v>
      </c>
      <c r="R31" s="7">
        <v>2010</v>
      </c>
      <c r="S31" s="7">
        <v>2010</v>
      </c>
      <c r="T31" s="7">
        <v>2010</v>
      </c>
      <c r="U31" s="7">
        <v>2010</v>
      </c>
      <c r="V31" s="7">
        <v>2010</v>
      </c>
      <c r="W31" s="7">
        <v>2010</v>
      </c>
      <c r="X31" s="7">
        <v>2010</v>
      </c>
      <c r="Y31" s="7">
        <v>2010</v>
      </c>
      <c r="Z31" s="7">
        <v>2010</v>
      </c>
      <c r="AA31" s="7">
        <v>2010</v>
      </c>
      <c r="AB31" s="7">
        <v>2010</v>
      </c>
      <c r="AC31" s="7">
        <v>2010</v>
      </c>
      <c r="AD31" s="7">
        <v>2010</v>
      </c>
      <c r="AE31" s="7">
        <v>2010</v>
      </c>
      <c r="AF31" s="7">
        <v>2010</v>
      </c>
      <c r="AG31" s="7">
        <v>2010</v>
      </c>
      <c r="AH31" s="7">
        <v>2010</v>
      </c>
      <c r="AI31" s="7">
        <v>2010</v>
      </c>
      <c r="AJ31" s="7">
        <v>2010</v>
      </c>
      <c r="AK31" s="7">
        <v>2010</v>
      </c>
      <c r="AL31" s="7">
        <v>2010</v>
      </c>
      <c r="AM31" s="7">
        <v>2010</v>
      </c>
      <c r="AN31" s="7">
        <v>2010</v>
      </c>
      <c r="AO31" s="7">
        <v>2009</v>
      </c>
      <c r="AP31" s="7"/>
      <c r="AQ31" s="7">
        <v>2009</v>
      </c>
      <c r="AR31" s="7"/>
      <c r="AS31" s="7"/>
    </row>
    <row r="32" spans="1:45">
      <c r="A32" s="4" t="s">
        <v>88</v>
      </c>
      <c r="B32" s="4" t="s">
        <v>87</v>
      </c>
      <c r="C32" s="7">
        <v>2010</v>
      </c>
      <c r="D32" s="7">
        <v>2010</v>
      </c>
      <c r="E32" s="7">
        <v>2010</v>
      </c>
      <c r="F32" s="7">
        <v>2010</v>
      </c>
      <c r="G32" s="7">
        <v>2010</v>
      </c>
      <c r="H32" s="7">
        <v>2010</v>
      </c>
      <c r="I32" s="7">
        <v>2010</v>
      </c>
      <c r="J32" s="7">
        <v>2010</v>
      </c>
      <c r="K32" s="7">
        <v>2010</v>
      </c>
      <c r="L32" s="7">
        <v>2010</v>
      </c>
      <c r="M32" s="7">
        <v>2010</v>
      </c>
      <c r="N32" s="7">
        <v>2010</v>
      </c>
      <c r="O32" s="7">
        <v>2010</v>
      </c>
      <c r="P32" s="7">
        <v>2010</v>
      </c>
      <c r="Q32" s="7">
        <v>2010</v>
      </c>
      <c r="R32" s="7">
        <v>2010</v>
      </c>
      <c r="S32" s="7">
        <v>2010</v>
      </c>
      <c r="T32" s="7">
        <v>2010</v>
      </c>
      <c r="U32" s="7">
        <v>2010</v>
      </c>
      <c r="V32" s="7">
        <v>2010</v>
      </c>
      <c r="W32" s="7">
        <v>2010</v>
      </c>
      <c r="X32" s="7">
        <v>2010</v>
      </c>
      <c r="Y32" s="7">
        <v>2010</v>
      </c>
      <c r="Z32" s="7">
        <v>2010</v>
      </c>
      <c r="AA32" s="7">
        <v>2010</v>
      </c>
      <c r="AB32" s="7">
        <v>2010</v>
      </c>
      <c r="AC32" s="7">
        <v>2010</v>
      </c>
      <c r="AD32" s="7">
        <v>2010</v>
      </c>
      <c r="AE32" s="7">
        <v>2010</v>
      </c>
      <c r="AF32" s="7">
        <v>2010</v>
      </c>
      <c r="AG32" s="7">
        <v>2010</v>
      </c>
      <c r="AH32" s="7">
        <v>2010</v>
      </c>
      <c r="AI32" s="7">
        <v>2010</v>
      </c>
      <c r="AJ32" s="7">
        <v>2010</v>
      </c>
      <c r="AK32" s="7">
        <v>2010</v>
      </c>
      <c r="AL32" s="7">
        <v>2010</v>
      </c>
      <c r="AM32" s="7">
        <v>2010</v>
      </c>
      <c r="AN32" s="7">
        <v>2010</v>
      </c>
      <c r="AO32" s="7">
        <v>2009</v>
      </c>
      <c r="AP32" s="7"/>
      <c r="AQ32" s="7">
        <v>2009</v>
      </c>
      <c r="AR32" s="7"/>
      <c r="AS32" s="7"/>
    </row>
    <row r="33" spans="1:45">
      <c r="A33" s="4" t="s">
        <v>90</v>
      </c>
      <c r="B33" s="4" t="s">
        <v>89</v>
      </c>
      <c r="C33" s="7">
        <v>2010</v>
      </c>
      <c r="D33" s="7">
        <v>2010</v>
      </c>
      <c r="E33" s="7">
        <v>2010</v>
      </c>
      <c r="F33" s="7">
        <v>2010</v>
      </c>
      <c r="G33" s="7">
        <v>2010</v>
      </c>
      <c r="H33" s="7">
        <v>2010</v>
      </c>
      <c r="I33" s="7">
        <v>2010</v>
      </c>
      <c r="J33" s="7">
        <v>2010</v>
      </c>
      <c r="K33" s="7">
        <v>2010</v>
      </c>
      <c r="L33" s="7">
        <v>2010</v>
      </c>
      <c r="M33" s="7">
        <v>2010</v>
      </c>
      <c r="N33" s="7">
        <v>2010</v>
      </c>
      <c r="O33" s="7">
        <v>2010</v>
      </c>
      <c r="P33" s="7">
        <v>2010</v>
      </c>
      <c r="Q33" s="7">
        <v>2010</v>
      </c>
      <c r="R33" s="7">
        <v>2010</v>
      </c>
      <c r="S33" s="7">
        <v>2010</v>
      </c>
      <c r="T33" s="7">
        <v>2010</v>
      </c>
      <c r="U33" s="7">
        <v>2010</v>
      </c>
      <c r="V33" s="7">
        <v>2010</v>
      </c>
      <c r="W33" s="7">
        <v>2010</v>
      </c>
      <c r="X33" s="7">
        <v>2010</v>
      </c>
      <c r="Y33" s="7">
        <v>2010</v>
      </c>
      <c r="Z33" s="7">
        <v>2010</v>
      </c>
      <c r="AA33" s="7"/>
      <c r="AB33" s="7"/>
      <c r="AC33" s="7"/>
      <c r="AD33" s="7"/>
      <c r="AE33" s="7"/>
      <c r="AF33" s="7"/>
      <c r="AG33" s="7"/>
      <c r="AH33" s="7">
        <v>2010</v>
      </c>
      <c r="AI33" s="7">
        <v>2010</v>
      </c>
      <c r="AJ33" s="7">
        <v>2010</v>
      </c>
      <c r="AK33" s="7">
        <v>2010</v>
      </c>
      <c r="AL33" s="7">
        <v>2010</v>
      </c>
      <c r="AM33" s="7">
        <v>2010</v>
      </c>
      <c r="AN33" s="7"/>
      <c r="AO33" s="7">
        <v>2007</v>
      </c>
      <c r="AP33" s="7"/>
      <c r="AQ33" s="7">
        <v>2009</v>
      </c>
      <c r="AR33" s="7"/>
      <c r="AS33" s="7"/>
    </row>
    <row r="34" spans="1:45">
      <c r="A34" s="4" t="s">
        <v>92</v>
      </c>
      <c r="B34" s="4" t="s">
        <v>91</v>
      </c>
      <c r="C34" s="7">
        <v>2010</v>
      </c>
      <c r="D34" s="7">
        <v>2010</v>
      </c>
      <c r="E34" s="7">
        <v>2010</v>
      </c>
      <c r="F34" s="7">
        <v>2010</v>
      </c>
      <c r="G34" s="7">
        <v>2010</v>
      </c>
      <c r="H34" s="7">
        <v>2010</v>
      </c>
      <c r="I34" s="7">
        <v>2010</v>
      </c>
      <c r="J34" s="7">
        <v>2010</v>
      </c>
      <c r="K34" s="7">
        <v>2010</v>
      </c>
      <c r="L34" s="7">
        <v>2010</v>
      </c>
      <c r="M34" s="7">
        <v>2010</v>
      </c>
      <c r="N34" s="7">
        <v>2010</v>
      </c>
      <c r="O34" s="7">
        <v>2010</v>
      </c>
      <c r="P34" s="7">
        <v>2010</v>
      </c>
      <c r="Q34" s="7">
        <v>2010</v>
      </c>
      <c r="R34" s="7">
        <v>2010</v>
      </c>
      <c r="S34" s="7">
        <v>2010</v>
      </c>
      <c r="T34" s="7">
        <v>2010</v>
      </c>
      <c r="U34" s="7">
        <v>2010</v>
      </c>
      <c r="V34" s="7">
        <v>2010</v>
      </c>
      <c r="W34" s="7">
        <v>2010</v>
      </c>
      <c r="X34" s="7">
        <v>2010</v>
      </c>
      <c r="Y34" s="7">
        <v>2010</v>
      </c>
      <c r="Z34" s="7">
        <v>2010</v>
      </c>
      <c r="AA34" s="7">
        <v>2010</v>
      </c>
      <c r="AB34" s="7">
        <v>2010</v>
      </c>
      <c r="AC34" s="7">
        <v>2010</v>
      </c>
      <c r="AD34" s="7">
        <v>2010</v>
      </c>
      <c r="AE34" s="7">
        <v>2010</v>
      </c>
      <c r="AF34" s="7">
        <v>2010</v>
      </c>
      <c r="AG34" s="7">
        <v>2010</v>
      </c>
      <c r="AH34" s="7">
        <v>2010</v>
      </c>
      <c r="AI34" s="7">
        <v>2010</v>
      </c>
      <c r="AJ34" s="7">
        <v>2010</v>
      </c>
      <c r="AK34" s="7">
        <v>2010</v>
      </c>
      <c r="AL34" s="7">
        <v>2010</v>
      </c>
      <c r="AM34" s="7">
        <v>2010</v>
      </c>
      <c r="AN34" s="7">
        <v>2010</v>
      </c>
      <c r="AO34" s="7">
        <v>2009</v>
      </c>
      <c r="AP34" s="7"/>
      <c r="AQ34" s="7">
        <v>2009</v>
      </c>
      <c r="AR34" s="7"/>
      <c r="AS34" s="7"/>
    </row>
    <row r="35" spans="1:45">
      <c r="A35" s="4" t="s">
        <v>94</v>
      </c>
      <c r="B35" s="4" t="s">
        <v>93</v>
      </c>
      <c r="C35" s="7">
        <v>2010</v>
      </c>
      <c r="D35" s="7">
        <v>2010</v>
      </c>
      <c r="E35" s="7">
        <v>2010</v>
      </c>
      <c r="F35" s="7">
        <v>2010</v>
      </c>
      <c r="G35" s="7">
        <v>2010</v>
      </c>
      <c r="H35" s="7">
        <v>2010</v>
      </c>
      <c r="I35" s="7">
        <v>2010</v>
      </c>
      <c r="J35" s="7">
        <v>2010</v>
      </c>
      <c r="K35" s="7">
        <v>2010</v>
      </c>
      <c r="L35" s="7">
        <v>2010</v>
      </c>
      <c r="M35" s="7">
        <v>2010</v>
      </c>
      <c r="N35" s="7">
        <v>2010</v>
      </c>
      <c r="O35" s="7">
        <v>2010</v>
      </c>
      <c r="P35" s="7">
        <v>2010</v>
      </c>
      <c r="Q35" s="7">
        <v>2010</v>
      </c>
      <c r="R35" s="7">
        <v>2010</v>
      </c>
      <c r="S35" s="7">
        <v>2010</v>
      </c>
      <c r="T35" s="7">
        <v>2010</v>
      </c>
      <c r="U35" s="7">
        <v>2010</v>
      </c>
      <c r="V35" s="7">
        <v>2010</v>
      </c>
      <c r="W35" s="7">
        <v>2010</v>
      </c>
      <c r="X35" s="7">
        <v>2010</v>
      </c>
      <c r="Y35" s="7">
        <v>2010</v>
      </c>
      <c r="Z35" s="7">
        <v>2010</v>
      </c>
      <c r="AA35" s="7">
        <v>2010</v>
      </c>
      <c r="AB35" s="7">
        <v>2010</v>
      </c>
      <c r="AC35" s="7">
        <v>2010</v>
      </c>
      <c r="AD35" s="7">
        <v>2010</v>
      </c>
      <c r="AE35" s="7">
        <v>2010</v>
      </c>
      <c r="AF35" s="7">
        <v>2010</v>
      </c>
      <c r="AG35" s="7">
        <v>2010</v>
      </c>
      <c r="AH35" s="7">
        <v>2010</v>
      </c>
      <c r="AI35" s="7">
        <v>2010</v>
      </c>
      <c r="AJ35" s="7">
        <v>2010</v>
      </c>
      <c r="AK35" s="7">
        <v>2010</v>
      </c>
      <c r="AL35" s="7">
        <v>2010</v>
      </c>
      <c r="AM35" s="7">
        <v>2010</v>
      </c>
      <c r="AN35" s="7">
        <v>2010</v>
      </c>
      <c r="AO35" s="7">
        <v>2009</v>
      </c>
      <c r="AP35" s="7"/>
      <c r="AQ35" s="7">
        <v>2009</v>
      </c>
      <c r="AR35" s="7"/>
      <c r="AS35" s="7"/>
    </row>
    <row r="36" spans="1:45">
      <c r="A36" s="4" t="s">
        <v>96</v>
      </c>
      <c r="B36" s="4" t="s">
        <v>95</v>
      </c>
      <c r="C36" s="7">
        <v>2010</v>
      </c>
      <c r="D36" s="7">
        <v>2010</v>
      </c>
      <c r="E36" s="7">
        <v>2010</v>
      </c>
      <c r="F36" s="7">
        <v>2010</v>
      </c>
      <c r="G36" s="7">
        <v>2010</v>
      </c>
      <c r="H36" s="7">
        <v>2010</v>
      </c>
      <c r="I36" s="7">
        <v>2010</v>
      </c>
      <c r="J36" s="7">
        <v>2010</v>
      </c>
      <c r="K36" s="7">
        <v>2010</v>
      </c>
      <c r="L36" s="7">
        <v>2010</v>
      </c>
      <c r="M36" s="7">
        <v>2010</v>
      </c>
      <c r="N36" s="7">
        <v>2010</v>
      </c>
      <c r="O36" s="7">
        <v>2010</v>
      </c>
      <c r="P36" s="7">
        <v>2010</v>
      </c>
      <c r="Q36" s="7">
        <v>2010</v>
      </c>
      <c r="R36" s="7">
        <v>2010</v>
      </c>
      <c r="S36" s="7">
        <v>2010</v>
      </c>
      <c r="T36" s="7">
        <v>2010</v>
      </c>
      <c r="U36" s="7">
        <v>2010</v>
      </c>
      <c r="V36" s="7">
        <v>2010</v>
      </c>
      <c r="W36" s="7">
        <v>2010</v>
      </c>
      <c r="X36" s="7">
        <v>2010</v>
      </c>
      <c r="Y36" s="7">
        <v>2010</v>
      </c>
      <c r="Z36" s="7">
        <v>2010</v>
      </c>
      <c r="AA36" s="7">
        <v>2010</v>
      </c>
      <c r="AB36" s="7">
        <v>2010</v>
      </c>
      <c r="AC36" s="7">
        <v>2010</v>
      </c>
      <c r="AD36" s="7">
        <v>2010</v>
      </c>
      <c r="AE36" s="7">
        <v>2010</v>
      </c>
      <c r="AF36" s="7">
        <v>2010</v>
      </c>
      <c r="AG36" s="7">
        <v>2010</v>
      </c>
      <c r="AH36" s="7">
        <v>2010</v>
      </c>
      <c r="AI36" s="7">
        <v>2010</v>
      </c>
      <c r="AJ36" s="7">
        <v>2010</v>
      </c>
      <c r="AK36" s="7">
        <v>2010</v>
      </c>
      <c r="AL36" s="7">
        <v>2010</v>
      </c>
      <c r="AM36" s="7">
        <v>2010</v>
      </c>
      <c r="AN36" s="7">
        <v>2010</v>
      </c>
      <c r="AO36" s="7">
        <v>2009</v>
      </c>
      <c r="AP36" s="7"/>
      <c r="AQ36" s="7">
        <v>2009</v>
      </c>
      <c r="AR36" s="7"/>
      <c r="AS36" s="7"/>
    </row>
    <row r="37" spans="1:45">
      <c r="A37" s="4" t="s">
        <v>98</v>
      </c>
      <c r="B37" s="4" t="s">
        <v>97</v>
      </c>
      <c r="C37" s="7">
        <v>2010</v>
      </c>
      <c r="D37" s="7">
        <v>2010</v>
      </c>
      <c r="E37" s="7">
        <v>2010</v>
      </c>
      <c r="F37" s="7">
        <v>2010</v>
      </c>
      <c r="G37" s="7">
        <v>2010</v>
      </c>
      <c r="H37" s="7">
        <v>2010</v>
      </c>
      <c r="I37" s="7">
        <v>2010</v>
      </c>
      <c r="J37" s="7">
        <v>2010</v>
      </c>
      <c r="K37" s="7">
        <v>2010</v>
      </c>
      <c r="L37" s="7">
        <v>2010</v>
      </c>
      <c r="M37" s="7">
        <v>2010</v>
      </c>
      <c r="N37" s="7">
        <v>2010</v>
      </c>
      <c r="O37" s="7">
        <v>2010</v>
      </c>
      <c r="P37" s="7">
        <v>2010</v>
      </c>
      <c r="Q37" s="7">
        <v>2010</v>
      </c>
      <c r="R37" s="7">
        <v>2010</v>
      </c>
      <c r="S37" s="7">
        <v>2010</v>
      </c>
      <c r="T37" s="7">
        <v>2010</v>
      </c>
      <c r="U37" s="7">
        <v>2010</v>
      </c>
      <c r="V37" s="7">
        <v>2010</v>
      </c>
      <c r="W37" s="7">
        <v>2010</v>
      </c>
      <c r="X37" s="7">
        <v>2010</v>
      </c>
      <c r="Y37" s="7">
        <v>2010</v>
      </c>
      <c r="Z37" s="7">
        <v>2010</v>
      </c>
      <c r="AA37" s="7">
        <v>2010</v>
      </c>
      <c r="AB37" s="7">
        <v>2010</v>
      </c>
      <c r="AC37" s="7">
        <v>2010</v>
      </c>
      <c r="AD37" s="7">
        <v>2010</v>
      </c>
      <c r="AE37" s="7">
        <v>2010</v>
      </c>
      <c r="AF37" s="7">
        <v>2010</v>
      </c>
      <c r="AG37" s="7">
        <v>2010</v>
      </c>
      <c r="AH37" s="7">
        <v>2010</v>
      </c>
      <c r="AI37" s="7">
        <v>2010</v>
      </c>
      <c r="AJ37" s="7">
        <v>2010</v>
      </c>
      <c r="AK37" s="7">
        <v>2010</v>
      </c>
      <c r="AL37" s="7">
        <v>2010</v>
      </c>
      <c r="AM37" s="7">
        <v>2010</v>
      </c>
      <c r="AN37" s="7">
        <v>2010</v>
      </c>
      <c r="AO37" s="7">
        <v>2009</v>
      </c>
      <c r="AP37" s="7"/>
      <c r="AQ37" s="7">
        <v>2009</v>
      </c>
      <c r="AR37" s="7"/>
      <c r="AS37" s="7"/>
    </row>
    <row r="38" spans="1:45">
      <c r="A38" s="4" t="s">
        <v>100</v>
      </c>
      <c r="B38" s="4" t="s">
        <v>99</v>
      </c>
      <c r="C38" s="7">
        <v>2010</v>
      </c>
      <c r="D38" s="7">
        <v>2010</v>
      </c>
      <c r="E38" s="7">
        <v>2010</v>
      </c>
      <c r="F38" s="7">
        <v>2010</v>
      </c>
      <c r="G38" s="7">
        <v>2010</v>
      </c>
      <c r="H38" s="7">
        <v>2010</v>
      </c>
      <c r="I38" s="7">
        <v>2010</v>
      </c>
      <c r="J38" s="7">
        <v>2010</v>
      </c>
      <c r="K38" s="7">
        <v>2010</v>
      </c>
      <c r="L38" s="7">
        <v>2010</v>
      </c>
      <c r="M38" s="7">
        <v>2010</v>
      </c>
      <c r="N38" s="7">
        <v>2010</v>
      </c>
      <c r="O38" s="7">
        <v>2010</v>
      </c>
      <c r="P38" s="7">
        <v>2010</v>
      </c>
      <c r="Q38" s="7">
        <v>2010</v>
      </c>
      <c r="R38" s="7">
        <v>2010</v>
      </c>
      <c r="S38" s="7">
        <v>2010</v>
      </c>
      <c r="T38" s="7">
        <v>2010</v>
      </c>
      <c r="U38" s="7">
        <v>2010</v>
      </c>
      <c r="V38" s="7">
        <v>2010</v>
      </c>
      <c r="W38" s="7">
        <v>2010</v>
      </c>
      <c r="X38" s="7">
        <v>2010</v>
      </c>
      <c r="Y38" s="7">
        <v>2010</v>
      </c>
      <c r="Z38" s="7">
        <v>2010</v>
      </c>
      <c r="AA38" s="7">
        <v>2010</v>
      </c>
      <c r="AB38" s="7">
        <v>2010</v>
      </c>
      <c r="AC38" s="7">
        <v>2010</v>
      </c>
      <c r="AD38" s="7">
        <v>2010</v>
      </c>
      <c r="AE38" s="7">
        <v>2010</v>
      </c>
      <c r="AF38" s="7">
        <v>2010</v>
      </c>
      <c r="AG38" s="7">
        <v>2010</v>
      </c>
      <c r="AH38" s="7">
        <v>2010</v>
      </c>
      <c r="AI38" s="7">
        <v>2010</v>
      </c>
      <c r="AJ38" s="7">
        <v>2010</v>
      </c>
      <c r="AK38" s="7">
        <v>2010</v>
      </c>
      <c r="AL38" s="7">
        <v>2010</v>
      </c>
      <c r="AM38" s="7">
        <v>2010</v>
      </c>
      <c r="AN38" s="7">
        <v>2010</v>
      </c>
      <c r="AO38" s="7">
        <v>2009</v>
      </c>
      <c r="AP38" s="7"/>
      <c r="AQ38" s="7">
        <v>2009</v>
      </c>
      <c r="AR38" s="7"/>
      <c r="AS38" s="7"/>
    </row>
    <row r="39" spans="1:45">
      <c r="A39" s="4" t="s">
        <v>102</v>
      </c>
      <c r="B39" s="4" t="s">
        <v>101</v>
      </c>
      <c r="C39" s="7">
        <v>2010</v>
      </c>
      <c r="D39" s="7">
        <v>2010</v>
      </c>
      <c r="E39" s="7">
        <v>2010</v>
      </c>
      <c r="F39" s="7">
        <v>2010</v>
      </c>
      <c r="G39" s="7">
        <v>2010</v>
      </c>
      <c r="H39" s="7">
        <v>2010</v>
      </c>
      <c r="I39" s="7">
        <v>2010</v>
      </c>
      <c r="J39" s="7">
        <v>2010</v>
      </c>
      <c r="K39" s="7">
        <v>2010</v>
      </c>
      <c r="L39" s="7">
        <v>2010</v>
      </c>
      <c r="M39" s="7">
        <v>2010</v>
      </c>
      <c r="N39" s="7">
        <v>2010</v>
      </c>
      <c r="O39" s="7">
        <v>2010</v>
      </c>
      <c r="P39" s="7">
        <v>2010</v>
      </c>
      <c r="Q39" s="7">
        <v>2010</v>
      </c>
      <c r="R39" s="7">
        <v>2010</v>
      </c>
      <c r="S39" s="7">
        <v>2010</v>
      </c>
      <c r="T39" s="7">
        <v>2010</v>
      </c>
      <c r="U39" s="7">
        <v>2010</v>
      </c>
      <c r="V39" s="7">
        <v>2010</v>
      </c>
      <c r="W39" s="7">
        <v>2010</v>
      </c>
      <c r="X39" s="7">
        <v>2010</v>
      </c>
      <c r="Y39" s="7">
        <v>2010</v>
      </c>
      <c r="Z39" s="7">
        <v>2010</v>
      </c>
      <c r="AA39" s="7">
        <v>2010</v>
      </c>
      <c r="AB39" s="7">
        <v>2010</v>
      </c>
      <c r="AC39" s="7">
        <v>2010</v>
      </c>
      <c r="AD39" s="7">
        <v>2010</v>
      </c>
      <c r="AE39" s="7">
        <v>2010</v>
      </c>
      <c r="AF39" s="7">
        <v>2010</v>
      </c>
      <c r="AG39" s="7">
        <v>2010</v>
      </c>
      <c r="AH39" s="7">
        <v>2010</v>
      </c>
      <c r="AI39" s="7">
        <v>2010</v>
      </c>
      <c r="AJ39" s="7">
        <v>2010</v>
      </c>
      <c r="AK39" s="7">
        <v>2010</v>
      </c>
      <c r="AL39" s="7">
        <v>2010</v>
      </c>
      <c r="AM39" s="7">
        <v>2010</v>
      </c>
      <c r="AN39" s="7">
        <v>2010</v>
      </c>
      <c r="AO39" s="7">
        <v>2009</v>
      </c>
      <c r="AP39" s="7"/>
      <c r="AQ39" s="7">
        <v>2009</v>
      </c>
      <c r="AR39" s="7"/>
      <c r="AS39" s="7"/>
    </row>
    <row r="40" spans="1:45">
      <c r="A40" s="4" t="s">
        <v>104</v>
      </c>
      <c r="B40" s="4" t="s">
        <v>103</v>
      </c>
      <c r="C40" s="7">
        <v>2010</v>
      </c>
      <c r="D40" s="7">
        <v>2010</v>
      </c>
      <c r="E40" s="7">
        <v>2010</v>
      </c>
      <c r="F40" s="7">
        <v>2010</v>
      </c>
      <c r="G40" s="7">
        <v>2010</v>
      </c>
      <c r="H40" s="7">
        <v>2010</v>
      </c>
      <c r="I40" s="7">
        <v>2010</v>
      </c>
      <c r="J40" s="7">
        <v>2010</v>
      </c>
      <c r="K40" s="7">
        <v>2010</v>
      </c>
      <c r="L40" s="7">
        <v>2010</v>
      </c>
      <c r="M40" s="7">
        <v>2010</v>
      </c>
      <c r="N40" s="7">
        <v>2010</v>
      </c>
      <c r="O40" s="7">
        <v>2010</v>
      </c>
      <c r="P40" s="7">
        <v>2010</v>
      </c>
      <c r="Q40" s="7">
        <v>2010</v>
      </c>
      <c r="R40" s="7">
        <v>2010</v>
      </c>
      <c r="S40" s="7">
        <v>2010</v>
      </c>
      <c r="T40" s="7">
        <v>2010</v>
      </c>
      <c r="U40" s="7">
        <v>2010</v>
      </c>
      <c r="V40" s="7">
        <v>2010</v>
      </c>
      <c r="W40" s="7">
        <v>2010</v>
      </c>
      <c r="X40" s="7">
        <v>2010</v>
      </c>
      <c r="Y40" s="7">
        <v>2010</v>
      </c>
      <c r="Z40" s="7">
        <v>2010</v>
      </c>
      <c r="AA40" s="7">
        <v>2010</v>
      </c>
      <c r="AB40" s="7">
        <v>2010</v>
      </c>
      <c r="AC40" s="7">
        <v>2010</v>
      </c>
      <c r="AD40" s="7">
        <v>2010</v>
      </c>
      <c r="AE40" s="7">
        <v>2010</v>
      </c>
      <c r="AF40" s="7">
        <v>2010</v>
      </c>
      <c r="AG40" s="7">
        <v>2010</v>
      </c>
      <c r="AH40" s="7">
        <v>2010</v>
      </c>
      <c r="AI40" s="7">
        <v>2010</v>
      </c>
      <c r="AJ40" s="7">
        <v>2010</v>
      </c>
      <c r="AK40" s="7">
        <v>2010</v>
      </c>
      <c r="AL40" s="7">
        <v>2010</v>
      </c>
      <c r="AM40" s="7">
        <v>2010</v>
      </c>
      <c r="AN40" s="7">
        <v>2010</v>
      </c>
      <c r="AO40" s="7">
        <v>2009</v>
      </c>
      <c r="AP40" s="7"/>
      <c r="AQ40" s="7">
        <v>2009</v>
      </c>
      <c r="AR40" s="7"/>
      <c r="AS40" s="7"/>
    </row>
    <row r="41" spans="1:45">
      <c r="A41" s="4" t="s">
        <v>106</v>
      </c>
      <c r="B41" s="4" t="s">
        <v>105</v>
      </c>
      <c r="C41" s="7">
        <v>2010</v>
      </c>
      <c r="D41" s="7">
        <v>2010</v>
      </c>
      <c r="E41" s="7">
        <v>2010</v>
      </c>
      <c r="F41" s="7">
        <v>2010</v>
      </c>
      <c r="G41" s="7">
        <v>2010</v>
      </c>
      <c r="H41" s="7">
        <v>2010</v>
      </c>
      <c r="I41" s="7">
        <v>2010</v>
      </c>
      <c r="J41" s="7">
        <v>2010</v>
      </c>
      <c r="K41" s="7">
        <v>2010</v>
      </c>
      <c r="L41" s="7">
        <v>2010</v>
      </c>
      <c r="M41" s="7">
        <v>2010</v>
      </c>
      <c r="N41" s="7">
        <v>2010</v>
      </c>
      <c r="O41" s="7">
        <v>2010</v>
      </c>
      <c r="P41" s="7">
        <v>2010</v>
      </c>
      <c r="Q41" s="7">
        <v>2010</v>
      </c>
      <c r="R41" s="7">
        <v>2010</v>
      </c>
      <c r="S41" s="7">
        <v>2010</v>
      </c>
      <c r="T41" s="7">
        <v>2010</v>
      </c>
      <c r="U41" s="7">
        <v>2010</v>
      </c>
      <c r="V41" s="7">
        <v>2010</v>
      </c>
      <c r="W41" s="7">
        <v>2010</v>
      </c>
      <c r="X41" s="7">
        <v>2010</v>
      </c>
      <c r="Y41" s="7">
        <v>2010</v>
      </c>
      <c r="Z41" s="7">
        <v>2010</v>
      </c>
      <c r="AA41" s="7">
        <v>2010</v>
      </c>
      <c r="AB41" s="7">
        <v>2010</v>
      </c>
      <c r="AC41" s="7">
        <v>2010</v>
      </c>
      <c r="AD41" s="7">
        <v>2010</v>
      </c>
      <c r="AE41" s="7">
        <v>2010</v>
      </c>
      <c r="AF41" s="7">
        <v>2010</v>
      </c>
      <c r="AG41" s="7">
        <v>2010</v>
      </c>
      <c r="AH41" s="7">
        <v>2010</v>
      </c>
      <c r="AI41" s="7">
        <v>2010</v>
      </c>
      <c r="AJ41" s="7">
        <v>2010</v>
      </c>
      <c r="AK41" s="7">
        <v>2010</v>
      </c>
      <c r="AL41" s="7">
        <v>2010</v>
      </c>
      <c r="AM41" s="7">
        <v>2010</v>
      </c>
      <c r="AN41" s="7">
        <v>2010</v>
      </c>
      <c r="AO41" s="7">
        <v>2009</v>
      </c>
      <c r="AP41" s="7"/>
      <c r="AQ41" s="7">
        <v>2009</v>
      </c>
      <c r="AR41" s="7"/>
      <c r="AS41" s="7"/>
    </row>
    <row r="42" spans="1:45">
      <c r="A42" s="4" t="s">
        <v>108</v>
      </c>
      <c r="B42" s="4" t="s">
        <v>107</v>
      </c>
      <c r="C42" s="7">
        <v>2010</v>
      </c>
      <c r="D42" s="7">
        <v>2010</v>
      </c>
      <c r="E42" s="7">
        <v>2010</v>
      </c>
      <c r="F42" s="7">
        <v>2010</v>
      </c>
      <c r="G42" s="7">
        <v>2010</v>
      </c>
      <c r="H42" s="7">
        <v>2010</v>
      </c>
      <c r="I42" s="7">
        <v>2010</v>
      </c>
      <c r="J42" s="7">
        <v>2010</v>
      </c>
      <c r="K42" s="7">
        <v>2010</v>
      </c>
      <c r="L42" s="7">
        <v>2010</v>
      </c>
      <c r="M42" s="7">
        <v>2010</v>
      </c>
      <c r="N42" s="7">
        <v>2010</v>
      </c>
      <c r="O42" s="7">
        <v>2010</v>
      </c>
      <c r="P42" s="7">
        <v>2010</v>
      </c>
      <c r="Q42" s="7">
        <v>2010</v>
      </c>
      <c r="R42" s="7">
        <v>2010</v>
      </c>
      <c r="S42" s="7">
        <v>2010</v>
      </c>
      <c r="T42" s="7">
        <v>2010</v>
      </c>
      <c r="U42" s="7">
        <v>2010</v>
      </c>
      <c r="V42" s="7">
        <v>2010</v>
      </c>
      <c r="W42" s="7">
        <v>2010</v>
      </c>
      <c r="X42" s="7">
        <v>2010</v>
      </c>
      <c r="Y42" s="7">
        <v>2010</v>
      </c>
      <c r="Z42" s="7">
        <v>2010</v>
      </c>
      <c r="AA42" s="7">
        <v>2010</v>
      </c>
      <c r="AB42" s="7">
        <v>2010</v>
      </c>
      <c r="AC42" s="7">
        <v>2010</v>
      </c>
      <c r="AD42" s="7">
        <v>2010</v>
      </c>
      <c r="AE42" s="7">
        <v>2010</v>
      </c>
      <c r="AF42" s="7">
        <v>2010</v>
      </c>
      <c r="AG42" s="7">
        <v>2010</v>
      </c>
      <c r="AH42" s="7">
        <v>2010</v>
      </c>
      <c r="AI42" s="7">
        <v>2010</v>
      </c>
      <c r="AJ42" s="7">
        <v>2010</v>
      </c>
      <c r="AK42" s="7">
        <v>2010</v>
      </c>
      <c r="AL42" s="7">
        <v>2010</v>
      </c>
      <c r="AM42" s="7">
        <v>2010</v>
      </c>
      <c r="AN42" s="7">
        <v>2010</v>
      </c>
      <c r="AO42" s="7">
        <v>2009</v>
      </c>
      <c r="AP42" s="7"/>
      <c r="AQ42" s="7">
        <v>2009</v>
      </c>
      <c r="AR42" s="7"/>
      <c r="AS42" s="7"/>
    </row>
    <row r="43" spans="1:45">
      <c r="A43" s="4" t="s">
        <v>110</v>
      </c>
      <c r="B43" s="4" t="s">
        <v>109</v>
      </c>
      <c r="C43" s="7">
        <v>2010</v>
      </c>
      <c r="D43" s="7">
        <v>2010</v>
      </c>
      <c r="E43" s="7">
        <v>2010</v>
      </c>
      <c r="F43" s="7">
        <v>2010</v>
      </c>
      <c r="G43" s="7">
        <v>2010</v>
      </c>
      <c r="H43" s="7">
        <v>2010</v>
      </c>
      <c r="I43" s="7">
        <v>2010</v>
      </c>
      <c r="J43" s="7">
        <v>2010</v>
      </c>
      <c r="K43" s="7">
        <v>2010</v>
      </c>
      <c r="L43" s="7">
        <v>2010</v>
      </c>
      <c r="M43" s="7">
        <v>2010</v>
      </c>
      <c r="N43" s="7">
        <v>2010</v>
      </c>
      <c r="O43" s="7">
        <v>2010</v>
      </c>
      <c r="P43" s="7">
        <v>2010</v>
      </c>
      <c r="Q43" s="7">
        <v>2010</v>
      </c>
      <c r="R43" s="7">
        <v>2010</v>
      </c>
      <c r="S43" s="7">
        <v>2010</v>
      </c>
      <c r="T43" s="7">
        <v>2010</v>
      </c>
      <c r="U43" s="7">
        <v>2010</v>
      </c>
      <c r="V43" s="7">
        <v>2010</v>
      </c>
      <c r="W43" s="7">
        <v>2010</v>
      </c>
      <c r="X43" s="7">
        <v>2010</v>
      </c>
      <c r="Y43" s="7">
        <v>2010</v>
      </c>
      <c r="Z43" s="7">
        <v>2010</v>
      </c>
      <c r="AA43" s="7">
        <v>2010</v>
      </c>
      <c r="AB43" s="7">
        <v>2010</v>
      </c>
      <c r="AC43" s="7">
        <v>2010</v>
      </c>
      <c r="AD43" s="7">
        <v>2010</v>
      </c>
      <c r="AE43" s="7">
        <v>2010</v>
      </c>
      <c r="AF43" s="7">
        <v>2010</v>
      </c>
      <c r="AG43" s="7">
        <v>2010</v>
      </c>
      <c r="AH43" s="7">
        <v>2010</v>
      </c>
      <c r="AI43" s="7">
        <v>2010</v>
      </c>
      <c r="AJ43" s="7">
        <v>2010</v>
      </c>
      <c r="AK43" s="7">
        <v>2010</v>
      </c>
      <c r="AL43" s="7">
        <v>2010</v>
      </c>
      <c r="AM43" s="7">
        <v>2010</v>
      </c>
      <c r="AN43" s="7">
        <v>2010</v>
      </c>
      <c r="AO43" s="7">
        <v>2009</v>
      </c>
      <c r="AP43" s="7"/>
      <c r="AQ43" s="7">
        <v>2009</v>
      </c>
      <c r="AR43" s="7"/>
      <c r="AS43" s="7"/>
    </row>
    <row r="44" spans="1:45">
      <c r="A44" s="4" t="s">
        <v>112</v>
      </c>
      <c r="B44" s="4" t="s">
        <v>111</v>
      </c>
      <c r="C44" s="7">
        <v>2010</v>
      </c>
      <c r="D44" s="7">
        <v>2010</v>
      </c>
      <c r="E44" s="7">
        <v>2010</v>
      </c>
      <c r="F44" s="7">
        <v>2010</v>
      </c>
      <c r="G44" s="7">
        <v>2010</v>
      </c>
      <c r="H44" s="7">
        <v>2010</v>
      </c>
      <c r="I44" s="7">
        <v>2010</v>
      </c>
      <c r="J44" s="7">
        <v>2010</v>
      </c>
      <c r="K44" s="7">
        <v>2010</v>
      </c>
      <c r="L44" s="7">
        <v>2010</v>
      </c>
      <c r="M44" s="7">
        <v>2010</v>
      </c>
      <c r="N44" s="7">
        <v>2010</v>
      </c>
      <c r="O44" s="7">
        <v>2010</v>
      </c>
      <c r="P44" s="7">
        <v>2010</v>
      </c>
      <c r="Q44" s="7">
        <v>2010</v>
      </c>
      <c r="R44" s="7">
        <v>2010</v>
      </c>
      <c r="S44" s="7">
        <v>2010</v>
      </c>
      <c r="T44" s="7">
        <v>2010</v>
      </c>
      <c r="U44" s="7">
        <v>2010</v>
      </c>
      <c r="V44" s="7">
        <v>2010</v>
      </c>
      <c r="W44" s="7">
        <v>2010</v>
      </c>
      <c r="X44" s="7">
        <v>2010</v>
      </c>
      <c r="Y44" s="7">
        <v>2010</v>
      </c>
      <c r="Z44" s="7">
        <v>2010</v>
      </c>
      <c r="AA44" s="7">
        <v>2010</v>
      </c>
      <c r="AB44" s="7">
        <v>2010</v>
      </c>
      <c r="AC44" s="7">
        <v>2010</v>
      </c>
      <c r="AD44" s="7">
        <v>2010</v>
      </c>
      <c r="AE44" s="7">
        <v>2010</v>
      </c>
      <c r="AF44" s="7">
        <v>2010</v>
      </c>
      <c r="AG44" s="7">
        <v>2010</v>
      </c>
      <c r="AH44" s="7">
        <v>2010</v>
      </c>
      <c r="AI44" s="7">
        <v>2010</v>
      </c>
      <c r="AJ44" s="7">
        <v>2010</v>
      </c>
      <c r="AK44" s="7">
        <v>2010</v>
      </c>
      <c r="AL44" s="7">
        <v>2010</v>
      </c>
      <c r="AM44" s="7">
        <v>2010</v>
      </c>
      <c r="AN44" s="7">
        <v>2010</v>
      </c>
      <c r="AO44" s="7">
        <v>2009</v>
      </c>
      <c r="AP44" s="7"/>
      <c r="AQ44" s="7">
        <v>2009</v>
      </c>
      <c r="AR44" s="7"/>
      <c r="AS44" s="7"/>
    </row>
    <row r="45" spans="1:45">
      <c r="A45" s="4" t="s">
        <v>114</v>
      </c>
      <c r="B45" s="4" t="s">
        <v>113</v>
      </c>
      <c r="C45" s="7">
        <v>2010</v>
      </c>
      <c r="D45" s="7">
        <v>2010</v>
      </c>
      <c r="E45" s="7">
        <v>2010</v>
      </c>
      <c r="F45" s="7">
        <v>2010</v>
      </c>
      <c r="G45" s="7">
        <v>2010</v>
      </c>
      <c r="H45" s="7">
        <v>2010</v>
      </c>
      <c r="I45" s="7">
        <v>2010</v>
      </c>
      <c r="J45" s="7">
        <v>2010</v>
      </c>
      <c r="K45" s="7">
        <v>2010</v>
      </c>
      <c r="L45" s="7">
        <v>2010</v>
      </c>
      <c r="M45" s="7">
        <v>2010</v>
      </c>
      <c r="N45" s="7">
        <v>2010</v>
      </c>
      <c r="O45" s="7">
        <v>2010</v>
      </c>
      <c r="P45" s="7">
        <v>2010</v>
      </c>
      <c r="Q45" s="7">
        <v>2010</v>
      </c>
      <c r="R45" s="7">
        <v>2010</v>
      </c>
      <c r="S45" s="7">
        <v>2010</v>
      </c>
      <c r="T45" s="7">
        <v>2010</v>
      </c>
      <c r="U45" s="7">
        <v>2010</v>
      </c>
      <c r="V45" s="7">
        <v>2010</v>
      </c>
      <c r="W45" s="7">
        <v>2010</v>
      </c>
      <c r="X45" s="7">
        <v>2010</v>
      </c>
      <c r="Y45" s="7">
        <v>2010</v>
      </c>
      <c r="Z45" s="7">
        <v>2010</v>
      </c>
      <c r="AA45" s="7">
        <v>2010</v>
      </c>
      <c r="AB45" s="7">
        <v>2010</v>
      </c>
      <c r="AC45" s="7">
        <v>2010</v>
      </c>
      <c r="AD45" s="7">
        <v>2010</v>
      </c>
      <c r="AE45" s="7">
        <v>2010</v>
      </c>
      <c r="AF45" s="7">
        <v>2010</v>
      </c>
      <c r="AG45" s="7">
        <v>2010</v>
      </c>
      <c r="AH45" s="7">
        <v>2010</v>
      </c>
      <c r="AI45" s="7">
        <v>2010</v>
      </c>
      <c r="AJ45" s="7">
        <v>2010</v>
      </c>
      <c r="AK45" s="7">
        <v>2010</v>
      </c>
      <c r="AL45" s="7">
        <v>2010</v>
      </c>
      <c r="AM45" s="7">
        <v>2010</v>
      </c>
      <c r="AN45" s="7">
        <v>2010</v>
      </c>
      <c r="AO45" s="7">
        <v>2009</v>
      </c>
      <c r="AP45" s="7"/>
      <c r="AQ45" s="7">
        <v>2009</v>
      </c>
      <c r="AR45" s="7"/>
      <c r="AS45" s="7"/>
    </row>
    <row r="46" spans="1:45">
      <c r="A46" s="4" t="s">
        <v>116</v>
      </c>
      <c r="B46" s="4" t="s">
        <v>115</v>
      </c>
      <c r="C46" s="7">
        <v>2010</v>
      </c>
      <c r="D46" s="7">
        <v>2010</v>
      </c>
      <c r="E46" s="7">
        <v>2010</v>
      </c>
      <c r="F46" s="7">
        <v>2010</v>
      </c>
      <c r="G46" s="7">
        <v>2010</v>
      </c>
      <c r="H46" s="7">
        <v>2010</v>
      </c>
      <c r="I46" s="7">
        <v>2010</v>
      </c>
      <c r="J46" s="7">
        <v>2010</v>
      </c>
      <c r="K46" s="7">
        <v>2010</v>
      </c>
      <c r="L46" s="7">
        <v>2010</v>
      </c>
      <c r="M46" s="7">
        <v>2010</v>
      </c>
      <c r="N46" s="7">
        <v>2010</v>
      </c>
      <c r="O46" s="7">
        <v>2010</v>
      </c>
      <c r="P46" s="7">
        <v>2010</v>
      </c>
      <c r="Q46" s="7">
        <v>2010</v>
      </c>
      <c r="R46" s="7">
        <v>2010</v>
      </c>
      <c r="S46" s="7">
        <v>2010</v>
      </c>
      <c r="T46" s="7">
        <v>2010</v>
      </c>
      <c r="U46" s="7">
        <v>2010</v>
      </c>
      <c r="V46" s="7">
        <v>2010</v>
      </c>
      <c r="W46" s="7">
        <v>2010</v>
      </c>
      <c r="X46" s="7">
        <v>2010</v>
      </c>
      <c r="Y46" s="7">
        <v>2010</v>
      </c>
      <c r="Z46" s="7">
        <v>2010</v>
      </c>
      <c r="AA46" s="7">
        <v>2010</v>
      </c>
      <c r="AB46" s="7">
        <v>2010</v>
      </c>
      <c r="AC46" s="7">
        <v>2010</v>
      </c>
      <c r="AD46" s="7">
        <v>2010</v>
      </c>
      <c r="AE46" s="7">
        <v>2010</v>
      </c>
      <c r="AF46" s="7">
        <v>2010</v>
      </c>
      <c r="AG46" s="7">
        <v>2010</v>
      </c>
      <c r="AH46" s="7">
        <v>2010</v>
      </c>
      <c r="AI46" s="7">
        <v>2010</v>
      </c>
      <c r="AJ46" s="7">
        <v>2010</v>
      </c>
      <c r="AK46" s="7">
        <v>2010</v>
      </c>
      <c r="AL46" s="7">
        <v>2010</v>
      </c>
      <c r="AM46" s="7">
        <v>2010</v>
      </c>
      <c r="AN46" s="7">
        <v>2010</v>
      </c>
      <c r="AO46" s="7">
        <v>2009</v>
      </c>
      <c r="AP46" s="7"/>
      <c r="AQ46" s="7">
        <v>2009</v>
      </c>
      <c r="AR46" s="7"/>
      <c r="AS46" s="7"/>
    </row>
    <row r="47" spans="1:45">
      <c r="A47" s="4" t="s">
        <v>118</v>
      </c>
      <c r="B47" s="4" t="s">
        <v>117</v>
      </c>
      <c r="C47" s="7">
        <v>2010</v>
      </c>
      <c r="D47" s="7">
        <v>2010</v>
      </c>
      <c r="E47" s="7">
        <v>2010</v>
      </c>
      <c r="F47" s="7">
        <v>2010</v>
      </c>
      <c r="G47" s="7">
        <v>2010</v>
      </c>
      <c r="H47" s="7">
        <v>2010</v>
      </c>
      <c r="I47" s="7">
        <v>2010</v>
      </c>
      <c r="J47" s="7">
        <v>2010</v>
      </c>
      <c r="K47" s="7">
        <v>2010</v>
      </c>
      <c r="L47" s="7">
        <v>2010</v>
      </c>
      <c r="M47" s="7">
        <v>2010</v>
      </c>
      <c r="N47" s="7">
        <v>2010</v>
      </c>
      <c r="O47" s="7">
        <v>2010</v>
      </c>
      <c r="P47" s="7">
        <v>2010</v>
      </c>
      <c r="Q47" s="7">
        <v>2010</v>
      </c>
      <c r="R47" s="7">
        <v>2010</v>
      </c>
      <c r="S47" s="7">
        <v>2010</v>
      </c>
      <c r="T47" s="7">
        <v>2010</v>
      </c>
      <c r="U47" s="7">
        <v>2010</v>
      </c>
      <c r="V47" s="7">
        <v>2010</v>
      </c>
      <c r="W47" s="7">
        <v>2010</v>
      </c>
      <c r="X47" s="7">
        <v>2010</v>
      </c>
      <c r="Y47" s="7">
        <v>2010</v>
      </c>
      <c r="Z47" s="7">
        <v>2010</v>
      </c>
      <c r="AA47" s="7">
        <v>2010</v>
      </c>
      <c r="AB47" s="7">
        <v>2010</v>
      </c>
      <c r="AC47" s="7">
        <v>2010</v>
      </c>
      <c r="AD47" s="7">
        <v>2010</v>
      </c>
      <c r="AE47" s="7">
        <v>2010</v>
      </c>
      <c r="AF47" s="7">
        <v>2010</v>
      </c>
      <c r="AG47" s="7">
        <v>2010</v>
      </c>
      <c r="AH47" s="7">
        <v>2010</v>
      </c>
      <c r="AI47" s="7">
        <v>2010</v>
      </c>
      <c r="AJ47" s="7">
        <v>2010</v>
      </c>
      <c r="AK47" s="7">
        <v>2010</v>
      </c>
      <c r="AL47" s="7">
        <v>2010</v>
      </c>
      <c r="AM47" s="7">
        <v>2010</v>
      </c>
      <c r="AN47" s="7">
        <v>2010</v>
      </c>
      <c r="AO47" s="7">
        <v>2009</v>
      </c>
      <c r="AP47" s="7"/>
      <c r="AQ47" s="7">
        <v>2009</v>
      </c>
      <c r="AR47" s="7"/>
      <c r="AS47" s="7"/>
    </row>
    <row r="48" spans="1:45">
      <c r="A48" s="4" t="s">
        <v>120</v>
      </c>
      <c r="B48" s="4" t="s">
        <v>119</v>
      </c>
      <c r="C48" s="7">
        <v>2010</v>
      </c>
      <c r="D48" s="7">
        <v>2010</v>
      </c>
      <c r="E48" s="7">
        <v>2010</v>
      </c>
      <c r="F48" s="7">
        <v>2010</v>
      </c>
      <c r="G48" s="7">
        <v>2010</v>
      </c>
      <c r="H48" s="7">
        <v>2010</v>
      </c>
      <c r="I48" s="7">
        <v>2010</v>
      </c>
      <c r="J48" s="7">
        <v>2010</v>
      </c>
      <c r="K48" s="7">
        <v>2010</v>
      </c>
      <c r="L48" s="7">
        <v>2010</v>
      </c>
      <c r="M48" s="7">
        <v>2010</v>
      </c>
      <c r="N48" s="7">
        <v>2010</v>
      </c>
      <c r="O48" s="7">
        <v>2010</v>
      </c>
      <c r="P48" s="7">
        <v>2010</v>
      </c>
      <c r="Q48" s="7">
        <v>2010</v>
      </c>
      <c r="R48" s="7">
        <v>2010</v>
      </c>
      <c r="S48" s="7">
        <v>2010</v>
      </c>
      <c r="T48" s="7">
        <v>2010</v>
      </c>
      <c r="U48" s="7">
        <v>2010</v>
      </c>
      <c r="V48" s="7">
        <v>2010</v>
      </c>
      <c r="W48" s="7">
        <v>2010</v>
      </c>
      <c r="X48" s="7">
        <v>2010</v>
      </c>
      <c r="Y48" s="7">
        <v>2010</v>
      </c>
      <c r="Z48" s="7">
        <v>2010</v>
      </c>
      <c r="AA48" s="7">
        <v>2010</v>
      </c>
      <c r="AB48" s="7">
        <v>2010</v>
      </c>
      <c r="AC48" s="7">
        <v>2010</v>
      </c>
      <c r="AD48" s="7">
        <v>2010</v>
      </c>
      <c r="AE48" s="7">
        <v>2010</v>
      </c>
      <c r="AF48" s="7">
        <v>2010</v>
      </c>
      <c r="AG48" s="7">
        <v>2010</v>
      </c>
      <c r="AH48" s="7">
        <v>2010</v>
      </c>
      <c r="AI48" s="7">
        <v>2010</v>
      </c>
      <c r="AJ48" s="7">
        <v>2010</v>
      </c>
      <c r="AK48" s="7">
        <v>2010</v>
      </c>
      <c r="AL48" s="7">
        <v>2010</v>
      </c>
      <c r="AM48" s="7">
        <v>2010</v>
      </c>
      <c r="AN48" s="7">
        <v>2010</v>
      </c>
      <c r="AO48" s="7">
        <v>2009</v>
      </c>
      <c r="AP48" s="7"/>
      <c r="AQ48" s="7">
        <v>2009</v>
      </c>
      <c r="AR48" s="7"/>
      <c r="AS48" s="7"/>
    </row>
    <row r="49" spans="1:45">
      <c r="A49" s="4" t="s">
        <v>122</v>
      </c>
      <c r="B49" s="4" t="s">
        <v>121</v>
      </c>
      <c r="C49" s="7">
        <v>2010</v>
      </c>
      <c r="D49" s="7">
        <v>2010</v>
      </c>
      <c r="E49" s="7">
        <v>2010</v>
      </c>
      <c r="F49" s="7">
        <v>2010</v>
      </c>
      <c r="G49" s="7">
        <v>2010</v>
      </c>
      <c r="H49" s="7">
        <v>2010</v>
      </c>
      <c r="I49" s="7">
        <v>2010</v>
      </c>
      <c r="J49" s="7">
        <v>2010</v>
      </c>
      <c r="K49" s="7">
        <v>2010</v>
      </c>
      <c r="L49" s="7">
        <v>2010</v>
      </c>
      <c r="M49" s="7">
        <v>2010</v>
      </c>
      <c r="N49" s="7">
        <v>2010</v>
      </c>
      <c r="O49" s="7">
        <v>2010</v>
      </c>
      <c r="P49" s="7">
        <v>2010</v>
      </c>
      <c r="Q49" s="7">
        <v>2010</v>
      </c>
      <c r="R49" s="7">
        <v>2010</v>
      </c>
      <c r="S49" s="7">
        <v>2010</v>
      </c>
      <c r="T49" s="7">
        <v>2010</v>
      </c>
      <c r="U49" s="7">
        <v>2010</v>
      </c>
      <c r="V49" s="7">
        <v>2010</v>
      </c>
      <c r="W49" s="7">
        <v>2010</v>
      </c>
      <c r="X49" s="7">
        <v>2010</v>
      </c>
      <c r="Y49" s="7">
        <v>2010</v>
      </c>
      <c r="Z49" s="7">
        <v>2010</v>
      </c>
      <c r="AA49" s="7">
        <v>2010</v>
      </c>
      <c r="AB49" s="7">
        <v>2010</v>
      </c>
      <c r="AC49" s="7">
        <v>2010</v>
      </c>
      <c r="AD49" s="7">
        <v>2010</v>
      </c>
      <c r="AE49" s="7">
        <v>2010</v>
      </c>
      <c r="AF49" s="7">
        <v>2010</v>
      </c>
      <c r="AG49" s="7">
        <v>2010</v>
      </c>
      <c r="AH49" s="7">
        <v>2010</v>
      </c>
      <c r="AI49" s="7">
        <v>2010</v>
      </c>
      <c r="AJ49" s="7">
        <v>2010</v>
      </c>
      <c r="AK49" s="7">
        <v>2010</v>
      </c>
      <c r="AL49" s="7">
        <v>2010</v>
      </c>
      <c r="AM49" s="7">
        <v>2010</v>
      </c>
      <c r="AN49" s="7">
        <v>2010</v>
      </c>
      <c r="AO49" s="7">
        <v>2009</v>
      </c>
      <c r="AP49" s="7"/>
      <c r="AQ49" s="7">
        <v>2009</v>
      </c>
      <c r="AR49" s="7"/>
      <c r="AS49" s="7"/>
    </row>
    <row r="50" spans="1:45">
      <c r="A50" s="4" t="s">
        <v>124</v>
      </c>
      <c r="B50" s="4" t="s">
        <v>123</v>
      </c>
      <c r="C50" s="7">
        <v>2010</v>
      </c>
      <c r="D50" s="7">
        <v>2010</v>
      </c>
      <c r="E50" s="7">
        <v>2010</v>
      </c>
      <c r="F50" s="7">
        <v>2010</v>
      </c>
      <c r="G50" s="7">
        <v>2010</v>
      </c>
      <c r="H50" s="7">
        <v>2010</v>
      </c>
      <c r="I50" s="7">
        <v>2010</v>
      </c>
      <c r="J50" s="7">
        <v>2010</v>
      </c>
      <c r="K50" s="7">
        <v>2010</v>
      </c>
      <c r="L50" s="7">
        <v>2010</v>
      </c>
      <c r="M50" s="7">
        <v>2010</v>
      </c>
      <c r="N50" s="7">
        <v>2010</v>
      </c>
      <c r="O50" s="7">
        <v>2010</v>
      </c>
      <c r="P50" s="7">
        <v>2010</v>
      </c>
      <c r="Q50" s="7">
        <v>2010</v>
      </c>
      <c r="R50" s="7">
        <v>2010</v>
      </c>
      <c r="S50" s="7">
        <v>2010</v>
      </c>
      <c r="T50" s="7">
        <v>2010</v>
      </c>
      <c r="U50" s="7">
        <v>2010</v>
      </c>
      <c r="V50" s="7">
        <v>2010</v>
      </c>
      <c r="W50" s="7">
        <v>2010</v>
      </c>
      <c r="X50" s="7">
        <v>2010</v>
      </c>
      <c r="Y50" s="7">
        <v>2010</v>
      </c>
      <c r="Z50" s="7">
        <v>2010</v>
      </c>
      <c r="AA50" s="7">
        <v>2010</v>
      </c>
      <c r="AB50" s="7">
        <v>2010</v>
      </c>
      <c r="AC50" s="7">
        <v>2010</v>
      </c>
      <c r="AD50" s="7">
        <v>2010</v>
      </c>
      <c r="AE50" s="7">
        <v>2010</v>
      </c>
      <c r="AF50" s="7">
        <v>2010</v>
      </c>
      <c r="AG50" s="7">
        <v>2010</v>
      </c>
      <c r="AH50" s="7">
        <v>2010</v>
      </c>
      <c r="AI50" s="7">
        <v>2010</v>
      </c>
      <c r="AJ50" s="7">
        <v>2010</v>
      </c>
      <c r="AK50" s="7">
        <v>2010</v>
      </c>
      <c r="AL50" s="7">
        <v>2010</v>
      </c>
      <c r="AM50" s="7">
        <v>2010</v>
      </c>
      <c r="AN50" s="7">
        <v>2010</v>
      </c>
      <c r="AO50" s="7">
        <v>2009</v>
      </c>
      <c r="AP50" s="7"/>
      <c r="AQ50" s="7">
        <v>2009</v>
      </c>
      <c r="AR50" s="7"/>
      <c r="AS50" s="7"/>
    </row>
    <row r="51" spans="1:45">
      <c r="A51" s="4" t="s">
        <v>126</v>
      </c>
      <c r="B51" s="4" t="s">
        <v>125</v>
      </c>
      <c r="C51" s="7">
        <v>2010</v>
      </c>
      <c r="D51" s="7">
        <v>2010</v>
      </c>
      <c r="E51" s="7">
        <v>2010</v>
      </c>
      <c r="F51" s="7">
        <v>2010</v>
      </c>
      <c r="G51" s="7">
        <v>2010</v>
      </c>
      <c r="H51" s="7">
        <v>2010</v>
      </c>
      <c r="I51" s="7">
        <v>2010</v>
      </c>
      <c r="J51" s="7">
        <v>2010</v>
      </c>
      <c r="K51" s="7">
        <v>2010</v>
      </c>
      <c r="L51" s="7">
        <v>2010</v>
      </c>
      <c r="M51" s="7">
        <v>2010</v>
      </c>
      <c r="N51" s="7">
        <v>2010</v>
      </c>
      <c r="O51" s="7">
        <v>2010</v>
      </c>
      <c r="P51" s="7">
        <v>2010</v>
      </c>
      <c r="Q51" s="7">
        <v>2010</v>
      </c>
      <c r="R51" s="7">
        <v>2010</v>
      </c>
      <c r="S51" s="7">
        <v>2010</v>
      </c>
      <c r="T51" s="7">
        <v>2010</v>
      </c>
      <c r="U51" s="7">
        <v>2010</v>
      </c>
      <c r="V51" s="7">
        <v>2010</v>
      </c>
      <c r="W51" s="7">
        <v>2010</v>
      </c>
      <c r="X51" s="7">
        <v>2010</v>
      </c>
      <c r="Y51" s="7">
        <v>2010</v>
      </c>
      <c r="Z51" s="7">
        <v>2010</v>
      </c>
      <c r="AA51" s="7">
        <v>2010</v>
      </c>
      <c r="AB51" s="7">
        <v>2010</v>
      </c>
      <c r="AC51" s="7">
        <v>2010</v>
      </c>
      <c r="AD51" s="7">
        <v>2010</v>
      </c>
      <c r="AE51" s="7">
        <v>2010</v>
      </c>
      <c r="AF51" s="7">
        <v>2010</v>
      </c>
      <c r="AG51" s="7">
        <v>2010</v>
      </c>
      <c r="AH51" s="7">
        <v>2010</v>
      </c>
      <c r="AI51" s="7">
        <v>2010</v>
      </c>
      <c r="AJ51" s="7">
        <v>2010</v>
      </c>
      <c r="AK51" s="7">
        <v>2010</v>
      </c>
      <c r="AL51" s="7">
        <v>2010</v>
      </c>
      <c r="AM51" s="7">
        <v>2010</v>
      </c>
      <c r="AN51" s="7">
        <v>2010</v>
      </c>
      <c r="AO51" s="7">
        <v>2009</v>
      </c>
      <c r="AP51" s="7"/>
      <c r="AQ51" s="7">
        <v>2009</v>
      </c>
      <c r="AR51" s="7"/>
      <c r="AS51" s="7"/>
    </row>
    <row r="52" spans="1:45">
      <c r="A52" s="4" t="s">
        <v>128</v>
      </c>
      <c r="B52" s="4" t="s">
        <v>127</v>
      </c>
      <c r="C52" s="7">
        <v>2010</v>
      </c>
      <c r="D52" s="7">
        <v>2010</v>
      </c>
      <c r="E52" s="7">
        <v>2010</v>
      </c>
      <c r="F52" s="7">
        <v>2010</v>
      </c>
      <c r="G52" s="7">
        <v>2010</v>
      </c>
      <c r="H52" s="7">
        <v>2010</v>
      </c>
      <c r="I52" s="7">
        <v>2010</v>
      </c>
      <c r="J52" s="7">
        <v>2010</v>
      </c>
      <c r="K52" s="7">
        <v>2010</v>
      </c>
      <c r="L52" s="7">
        <v>2010</v>
      </c>
      <c r="M52" s="7">
        <v>2010</v>
      </c>
      <c r="N52" s="7">
        <v>2010</v>
      </c>
      <c r="O52" s="7">
        <v>2010</v>
      </c>
      <c r="P52" s="7">
        <v>2010</v>
      </c>
      <c r="Q52" s="7">
        <v>2010</v>
      </c>
      <c r="R52" s="7">
        <v>2010</v>
      </c>
      <c r="S52" s="7">
        <v>2010</v>
      </c>
      <c r="T52" s="7">
        <v>2010</v>
      </c>
      <c r="U52" s="7">
        <v>2010</v>
      </c>
      <c r="V52" s="7">
        <v>2010</v>
      </c>
      <c r="W52" s="7">
        <v>2010</v>
      </c>
      <c r="X52" s="7">
        <v>2010</v>
      </c>
      <c r="Y52" s="7">
        <v>2010</v>
      </c>
      <c r="Z52" s="7">
        <v>2010</v>
      </c>
      <c r="AA52" s="7">
        <v>2010</v>
      </c>
      <c r="AB52" s="7">
        <v>2010</v>
      </c>
      <c r="AC52" s="7">
        <v>2010</v>
      </c>
      <c r="AD52" s="7">
        <v>2010</v>
      </c>
      <c r="AE52" s="7">
        <v>2010</v>
      </c>
      <c r="AF52" s="7">
        <v>2010</v>
      </c>
      <c r="AG52" s="7">
        <v>2010</v>
      </c>
      <c r="AH52" s="7">
        <v>2010</v>
      </c>
      <c r="AI52" s="7">
        <v>2010</v>
      </c>
      <c r="AJ52" s="7">
        <v>2010</v>
      </c>
      <c r="AK52" s="7">
        <v>2010</v>
      </c>
      <c r="AL52" s="7">
        <v>2010</v>
      </c>
      <c r="AM52" s="7">
        <v>2010</v>
      </c>
      <c r="AN52" s="7">
        <v>2010</v>
      </c>
      <c r="AO52" s="7"/>
      <c r="AP52" s="7"/>
      <c r="AQ52" s="7">
        <v>2009</v>
      </c>
      <c r="AR52" s="7"/>
      <c r="AS52" s="7"/>
    </row>
    <row r="53" spans="1:45">
      <c r="A53" s="4" t="s">
        <v>130</v>
      </c>
      <c r="B53" s="4" t="s">
        <v>129</v>
      </c>
      <c r="C53" s="7">
        <v>2010</v>
      </c>
      <c r="D53" s="7">
        <v>2010</v>
      </c>
      <c r="E53" s="7">
        <v>2010</v>
      </c>
      <c r="F53" s="7">
        <v>2010</v>
      </c>
      <c r="G53" s="7">
        <v>2010</v>
      </c>
      <c r="H53" s="7">
        <v>2010</v>
      </c>
      <c r="I53" s="7">
        <v>2010</v>
      </c>
      <c r="J53" s="7">
        <v>2010</v>
      </c>
      <c r="K53" s="7">
        <v>2010</v>
      </c>
      <c r="L53" s="7">
        <v>2010</v>
      </c>
      <c r="M53" s="7">
        <v>2010</v>
      </c>
      <c r="N53" s="7">
        <v>2010</v>
      </c>
      <c r="O53" s="7">
        <v>2010</v>
      </c>
      <c r="P53" s="7">
        <v>2010</v>
      </c>
      <c r="Q53" s="7">
        <v>2010</v>
      </c>
      <c r="R53" s="7">
        <v>2010</v>
      </c>
      <c r="S53" s="7">
        <v>2010</v>
      </c>
      <c r="T53" s="7">
        <v>2010</v>
      </c>
      <c r="U53" s="7">
        <v>2010</v>
      </c>
      <c r="V53" s="7">
        <v>2010</v>
      </c>
      <c r="W53" s="7">
        <v>2010</v>
      </c>
      <c r="X53" s="7">
        <v>2010</v>
      </c>
      <c r="Y53" s="7">
        <v>2010</v>
      </c>
      <c r="Z53" s="7">
        <v>2010</v>
      </c>
      <c r="AA53" s="7">
        <v>2010</v>
      </c>
      <c r="AB53" s="7">
        <v>2010</v>
      </c>
      <c r="AC53" s="7">
        <v>2010</v>
      </c>
      <c r="AD53" s="7">
        <v>2010</v>
      </c>
      <c r="AE53" s="7">
        <v>2010</v>
      </c>
      <c r="AF53" s="7">
        <v>2010</v>
      </c>
      <c r="AG53" s="7">
        <v>2010</v>
      </c>
      <c r="AH53" s="7">
        <v>2010</v>
      </c>
      <c r="AI53" s="7">
        <v>2010</v>
      </c>
      <c r="AJ53" s="7">
        <v>2010</v>
      </c>
      <c r="AK53" s="7">
        <v>2010</v>
      </c>
      <c r="AL53" s="7">
        <v>2010</v>
      </c>
      <c r="AM53" s="7">
        <v>2010</v>
      </c>
      <c r="AN53" s="7">
        <v>2010</v>
      </c>
      <c r="AO53" s="7">
        <v>2009</v>
      </c>
      <c r="AP53" s="7"/>
      <c r="AQ53" s="7">
        <v>2009</v>
      </c>
      <c r="AR53" s="7"/>
      <c r="AS53" s="7"/>
    </row>
    <row r="54" spans="1:45">
      <c r="A54" s="4" t="s">
        <v>132</v>
      </c>
      <c r="B54" s="4" t="s">
        <v>131</v>
      </c>
      <c r="C54" s="7">
        <v>2010</v>
      </c>
      <c r="D54" s="7">
        <v>2010</v>
      </c>
      <c r="E54" s="7">
        <v>2010</v>
      </c>
      <c r="F54" s="7">
        <v>2010</v>
      </c>
      <c r="G54" s="7">
        <v>2010</v>
      </c>
      <c r="H54" s="7">
        <v>2010</v>
      </c>
      <c r="I54" s="7">
        <v>2010</v>
      </c>
      <c r="J54" s="7">
        <v>2010</v>
      </c>
      <c r="K54" s="7">
        <v>2010</v>
      </c>
      <c r="L54" s="7">
        <v>2010</v>
      </c>
      <c r="M54" s="7">
        <v>2010</v>
      </c>
      <c r="N54" s="7">
        <v>2010</v>
      </c>
      <c r="O54" s="7">
        <v>2010</v>
      </c>
      <c r="P54" s="7">
        <v>2010</v>
      </c>
      <c r="Q54" s="7">
        <v>2010</v>
      </c>
      <c r="R54" s="7">
        <v>2010</v>
      </c>
      <c r="S54" s="7">
        <v>2010</v>
      </c>
      <c r="T54" s="7">
        <v>2010</v>
      </c>
      <c r="U54" s="7">
        <v>2010</v>
      </c>
      <c r="V54" s="7">
        <v>2010</v>
      </c>
      <c r="W54" s="7">
        <v>2010</v>
      </c>
      <c r="X54" s="7">
        <v>2010</v>
      </c>
      <c r="Y54" s="7">
        <v>2010</v>
      </c>
      <c r="Z54" s="7">
        <v>2010</v>
      </c>
      <c r="AA54" s="7">
        <v>2010</v>
      </c>
      <c r="AB54" s="7">
        <v>2010</v>
      </c>
      <c r="AC54" s="7">
        <v>2010</v>
      </c>
      <c r="AD54" s="7">
        <v>2010</v>
      </c>
      <c r="AE54" s="7">
        <v>2010</v>
      </c>
      <c r="AF54" s="7">
        <v>2010</v>
      </c>
      <c r="AG54" s="7">
        <v>2010</v>
      </c>
      <c r="AH54" s="7">
        <v>2010</v>
      </c>
      <c r="AI54" s="7">
        <v>2010</v>
      </c>
      <c r="AJ54" s="7">
        <v>2010</v>
      </c>
      <c r="AK54" s="7">
        <v>2010</v>
      </c>
      <c r="AL54" s="7">
        <v>2010</v>
      </c>
      <c r="AM54" s="7">
        <v>2010</v>
      </c>
      <c r="AN54" s="7">
        <v>2010</v>
      </c>
      <c r="AO54" s="7">
        <v>2009</v>
      </c>
      <c r="AP54" s="7"/>
      <c r="AQ54" s="7">
        <v>2009</v>
      </c>
      <c r="AR54" s="7"/>
      <c r="AS54" s="7"/>
    </row>
    <row r="55" spans="1:45">
      <c r="A55" s="4" t="s">
        <v>134</v>
      </c>
      <c r="B55" s="4" t="s">
        <v>133</v>
      </c>
      <c r="C55" s="7">
        <v>2010</v>
      </c>
      <c r="D55" s="7">
        <v>2010</v>
      </c>
      <c r="E55" s="7">
        <v>2010</v>
      </c>
      <c r="F55" s="7">
        <v>2010</v>
      </c>
      <c r="G55" s="7">
        <v>2010</v>
      </c>
      <c r="H55" s="7">
        <v>2010</v>
      </c>
      <c r="I55" s="7">
        <v>2010</v>
      </c>
      <c r="J55" s="7">
        <v>2010</v>
      </c>
      <c r="K55" s="7">
        <v>2010</v>
      </c>
      <c r="L55" s="7">
        <v>2010</v>
      </c>
      <c r="M55" s="7">
        <v>2010</v>
      </c>
      <c r="N55" s="7">
        <v>2010</v>
      </c>
      <c r="O55" s="7">
        <v>2010</v>
      </c>
      <c r="P55" s="7">
        <v>2010</v>
      </c>
      <c r="Q55" s="7">
        <v>2010</v>
      </c>
      <c r="R55" s="7">
        <v>2010</v>
      </c>
      <c r="S55" s="7">
        <v>2010</v>
      </c>
      <c r="T55" s="7">
        <v>2010</v>
      </c>
      <c r="U55" s="7">
        <v>2010</v>
      </c>
      <c r="V55" s="7">
        <v>2010</v>
      </c>
      <c r="W55" s="7">
        <v>2010</v>
      </c>
      <c r="X55" s="7">
        <v>2010</v>
      </c>
      <c r="Y55" s="7">
        <v>2010</v>
      </c>
      <c r="Z55" s="7">
        <v>2010</v>
      </c>
      <c r="AA55" s="7">
        <v>2010</v>
      </c>
      <c r="AB55" s="7">
        <v>2010</v>
      </c>
      <c r="AC55" s="7">
        <v>2010</v>
      </c>
      <c r="AD55" s="7">
        <v>2010</v>
      </c>
      <c r="AE55" s="7">
        <v>2010</v>
      </c>
      <c r="AF55" s="7">
        <v>2010</v>
      </c>
      <c r="AG55" s="7">
        <v>2010</v>
      </c>
      <c r="AH55" s="7">
        <v>2010</v>
      </c>
      <c r="AI55" s="7">
        <v>2010</v>
      </c>
      <c r="AJ55" s="7">
        <v>2010</v>
      </c>
      <c r="AK55" s="7">
        <v>2010</v>
      </c>
      <c r="AL55" s="7">
        <v>2010</v>
      </c>
      <c r="AM55" s="7">
        <v>2010</v>
      </c>
      <c r="AN55" s="7">
        <v>2010</v>
      </c>
      <c r="AO55" s="7">
        <v>2009</v>
      </c>
      <c r="AP55" s="7"/>
      <c r="AQ55" s="7">
        <v>2009</v>
      </c>
      <c r="AR55" s="7"/>
      <c r="AS55" s="7"/>
    </row>
    <row r="56" spans="1:45">
      <c r="A56" s="4" t="s">
        <v>136</v>
      </c>
      <c r="B56" s="4" t="s">
        <v>135</v>
      </c>
      <c r="C56" s="7">
        <v>2010</v>
      </c>
      <c r="D56" s="7">
        <v>2010</v>
      </c>
      <c r="E56" s="7">
        <v>2010</v>
      </c>
      <c r="F56" s="7">
        <v>2010</v>
      </c>
      <c r="G56" s="7">
        <v>2010</v>
      </c>
      <c r="H56" s="7">
        <v>2010</v>
      </c>
      <c r="I56" s="7">
        <v>2010</v>
      </c>
      <c r="J56" s="7">
        <v>2010</v>
      </c>
      <c r="K56" s="7">
        <v>2010</v>
      </c>
      <c r="L56" s="7">
        <v>2010</v>
      </c>
      <c r="M56" s="7">
        <v>2010</v>
      </c>
      <c r="N56" s="7">
        <v>2010</v>
      </c>
      <c r="O56" s="7">
        <v>2010</v>
      </c>
      <c r="P56" s="7">
        <v>2010</v>
      </c>
      <c r="Q56" s="7">
        <v>2010</v>
      </c>
      <c r="R56" s="7">
        <v>2010</v>
      </c>
      <c r="S56" s="7">
        <v>2010</v>
      </c>
      <c r="T56" s="7">
        <v>2010</v>
      </c>
      <c r="U56" s="7">
        <v>2010</v>
      </c>
      <c r="V56" s="7">
        <v>2010</v>
      </c>
      <c r="W56" s="7">
        <v>2010</v>
      </c>
      <c r="X56" s="7">
        <v>2010</v>
      </c>
      <c r="Y56" s="7">
        <v>2010</v>
      </c>
      <c r="Z56" s="7">
        <v>2010</v>
      </c>
      <c r="AA56" s="7">
        <v>2010</v>
      </c>
      <c r="AB56" s="7">
        <v>2010</v>
      </c>
      <c r="AC56" s="7">
        <v>2010</v>
      </c>
      <c r="AD56" s="7">
        <v>2010</v>
      </c>
      <c r="AE56" s="7">
        <v>2010</v>
      </c>
      <c r="AF56" s="7">
        <v>2010</v>
      </c>
      <c r="AG56" s="7">
        <v>2010</v>
      </c>
      <c r="AH56" s="7">
        <v>2010</v>
      </c>
      <c r="AI56" s="7">
        <v>2010</v>
      </c>
      <c r="AJ56" s="7">
        <v>2010</v>
      </c>
      <c r="AK56" s="7">
        <v>2010</v>
      </c>
      <c r="AL56" s="7">
        <v>2010</v>
      </c>
      <c r="AM56" s="7">
        <v>2010</v>
      </c>
      <c r="AN56" s="7">
        <v>2010</v>
      </c>
      <c r="AO56" s="7">
        <v>2009</v>
      </c>
      <c r="AP56" s="7"/>
      <c r="AQ56" s="7">
        <v>2009</v>
      </c>
      <c r="AR56" s="7"/>
      <c r="AS56" s="7"/>
    </row>
    <row r="57" spans="1:45">
      <c r="A57" s="4" t="s">
        <v>138</v>
      </c>
      <c r="B57" s="4" t="s">
        <v>137</v>
      </c>
      <c r="C57" s="7">
        <v>2010</v>
      </c>
      <c r="D57" s="7">
        <v>2010</v>
      </c>
      <c r="E57" s="7">
        <v>2010</v>
      </c>
      <c r="F57" s="7">
        <v>2010</v>
      </c>
      <c r="G57" s="7">
        <v>2010</v>
      </c>
      <c r="H57" s="7">
        <v>2010</v>
      </c>
      <c r="I57" s="7">
        <v>2010</v>
      </c>
      <c r="J57" s="7">
        <v>2010</v>
      </c>
      <c r="K57" s="7">
        <v>2010</v>
      </c>
      <c r="L57" s="7">
        <v>2010</v>
      </c>
      <c r="M57" s="7">
        <v>2010</v>
      </c>
      <c r="N57" s="7">
        <v>2010</v>
      </c>
      <c r="O57" s="7">
        <v>2010</v>
      </c>
      <c r="P57" s="7">
        <v>2010</v>
      </c>
      <c r="Q57" s="7">
        <v>2010</v>
      </c>
      <c r="R57" s="7">
        <v>2010</v>
      </c>
      <c r="S57" s="7">
        <v>2010</v>
      </c>
      <c r="T57" s="7">
        <v>2010</v>
      </c>
      <c r="U57" s="7">
        <v>2010</v>
      </c>
      <c r="V57" s="7">
        <v>2010</v>
      </c>
      <c r="W57" s="7">
        <v>2010</v>
      </c>
      <c r="X57" s="7">
        <v>2010</v>
      </c>
      <c r="Y57" s="7">
        <v>2010</v>
      </c>
      <c r="Z57" s="7">
        <v>2010</v>
      </c>
      <c r="AA57" s="7">
        <v>2010</v>
      </c>
      <c r="AB57" s="7">
        <v>2010</v>
      </c>
      <c r="AC57" s="7">
        <v>2010</v>
      </c>
      <c r="AD57" s="7">
        <v>2010</v>
      </c>
      <c r="AE57" s="7">
        <v>2010</v>
      </c>
      <c r="AF57" s="7">
        <v>2010</v>
      </c>
      <c r="AG57" s="7">
        <v>2010</v>
      </c>
      <c r="AH57" s="7">
        <v>2010</v>
      </c>
      <c r="AI57" s="7">
        <v>2010</v>
      </c>
      <c r="AJ57" s="7">
        <v>2010</v>
      </c>
      <c r="AK57" s="7">
        <v>2010</v>
      </c>
      <c r="AL57" s="7">
        <v>2010</v>
      </c>
      <c r="AM57" s="7">
        <v>2010</v>
      </c>
      <c r="AN57" s="7">
        <v>2010</v>
      </c>
      <c r="AO57" s="7">
        <v>2009</v>
      </c>
      <c r="AP57" s="7"/>
      <c r="AQ57" s="7">
        <v>2009</v>
      </c>
      <c r="AR57" s="7"/>
      <c r="AS57" s="7"/>
    </row>
    <row r="58" spans="1:45">
      <c r="A58" s="4" t="s">
        <v>140</v>
      </c>
      <c r="B58" s="4" t="s">
        <v>139</v>
      </c>
      <c r="C58" s="7">
        <v>2010</v>
      </c>
      <c r="D58" s="7">
        <v>2010</v>
      </c>
      <c r="E58" s="7">
        <v>2010</v>
      </c>
      <c r="F58" s="7">
        <v>2010</v>
      </c>
      <c r="G58" s="7">
        <v>2010</v>
      </c>
      <c r="H58" s="7">
        <v>2010</v>
      </c>
      <c r="I58" s="7">
        <v>2010</v>
      </c>
      <c r="J58" s="7">
        <v>2010</v>
      </c>
      <c r="K58" s="7">
        <v>2010</v>
      </c>
      <c r="L58" s="7">
        <v>2010</v>
      </c>
      <c r="M58" s="7">
        <v>2010</v>
      </c>
      <c r="N58" s="7">
        <v>2010</v>
      </c>
      <c r="O58" s="7">
        <v>2010</v>
      </c>
      <c r="P58" s="7">
        <v>2010</v>
      </c>
      <c r="Q58" s="7">
        <v>2010</v>
      </c>
      <c r="R58" s="7">
        <v>2010</v>
      </c>
      <c r="S58" s="7">
        <v>2010</v>
      </c>
      <c r="T58" s="7">
        <v>2010</v>
      </c>
      <c r="U58" s="7">
        <v>2010</v>
      </c>
      <c r="V58" s="7">
        <v>2010</v>
      </c>
      <c r="W58" s="7">
        <v>2010</v>
      </c>
      <c r="X58" s="7">
        <v>2010</v>
      </c>
      <c r="Y58" s="7">
        <v>2010</v>
      </c>
      <c r="Z58" s="7">
        <v>2010</v>
      </c>
      <c r="AA58" s="7">
        <v>2010</v>
      </c>
      <c r="AB58" s="7">
        <v>2010</v>
      </c>
      <c r="AC58" s="7">
        <v>2010</v>
      </c>
      <c r="AD58" s="7">
        <v>2010</v>
      </c>
      <c r="AE58" s="7">
        <v>2010</v>
      </c>
      <c r="AF58" s="7">
        <v>2010</v>
      </c>
      <c r="AG58" s="7">
        <v>2010</v>
      </c>
      <c r="AH58" s="7">
        <v>2010</v>
      </c>
      <c r="AI58" s="7">
        <v>2010</v>
      </c>
      <c r="AJ58" s="7">
        <v>2010</v>
      </c>
      <c r="AK58" s="7">
        <v>2010</v>
      </c>
      <c r="AL58" s="7">
        <v>2010</v>
      </c>
      <c r="AM58" s="7">
        <v>2010</v>
      </c>
      <c r="AN58" s="7">
        <v>2010</v>
      </c>
      <c r="AO58" s="7">
        <v>2009</v>
      </c>
      <c r="AP58" s="7"/>
      <c r="AQ58" s="7">
        <v>2009</v>
      </c>
      <c r="AR58" s="7"/>
      <c r="AS58" s="7"/>
    </row>
    <row r="59" spans="1:45">
      <c r="A59" s="4" t="s">
        <v>142</v>
      </c>
      <c r="B59" s="4" t="s">
        <v>141</v>
      </c>
      <c r="C59" s="7">
        <v>2010</v>
      </c>
      <c r="D59" s="7">
        <v>2010</v>
      </c>
      <c r="E59" s="7">
        <v>2010</v>
      </c>
      <c r="F59" s="7">
        <v>2010</v>
      </c>
      <c r="G59" s="7">
        <v>2010</v>
      </c>
      <c r="H59" s="7">
        <v>2010</v>
      </c>
      <c r="I59" s="7">
        <v>2010</v>
      </c>
      <c r="J59" s="7">
        <v>2010</v>
      </c>
      <c r="K59" s="7">
        <v>2010</v>
      </c>
      <c r="L59" s="7">
        <v>2010</v>
      </c>
      <c r="M59" s="7">
        <v>2010</v>
      </c>
      <c r="N59" s="7">
        <v>2010</v>
      </c>
      <c r="O59" s="7">
        <v>2010</v>
      </c>
      <c r="P59" s="7">
        <v>2010</v>
      </c>
      <c r="Q59" s="7">
        <v>2010</v>
      </c>
      <c r="R59" s="7">
        <v>2010</v>
      </c>
      <c r="S59" s="7">
        <v>2010</v>
      </c>
      <c r="T59" s="7">
        <v>2010</v>
      </c>
      <c r="U59" s="7">
        <v>2010</v>
      </c>
      <c r="V59" s="7">
        <v>2010</v>
      </c>
      <c r="W59" s="7">
        <v>2010</v>
      </c>
      <c r="X59" s="7">
        <v>2010</v>
      </c>
      <c r="Y59" s="7">
        <v>2010</v>
      </c>
      <c r="Z59" s="7">
        <v>2010</v>
      </c>
      <c r="AA59" s="7">
        <v>2010</v>
      </c>
      <c r="AB59" s="7">
        <v>2010</v>
      </c>
      <c r="AC59" s="7">
        <v>2010</v>
      </c>
      <c r="AD59" s="7">
        <v>2010</v>
      </c>
      <c r="AE59" s="7">
        <v>2010</v>
      </c>
      <c r="AF59" s="7">
        <v>2010</v>
      </c>
      <c r="AG59" s="7">
        <v>2010</v>
      </c>
      <c r="AH59" s="7">
        <v>2010</v>
      </c>
      <c r="AI59" s="7">
        <v>2010</v>
      </c>
      <c r="AJ59" s="7">
        <v>2010</v>
      </c>
      <c r="AK59" s="7">
        <v>2010</v>
      </c>
      <c r="AL59" s="7">
        <v>2010</v>
      </c>
      <c r="AM59" s="7">
        <v>2010</v>
      </c>
      <c r="AN59" s="7">
        <v>2010</v>
      </c>
      <c r="AO59" s="7">
        <v>2009</v>
      </c>
      <c r="AP59" s="7"/>
      <c r="AQ59" s="7">
        <v>2009</v>
      </c>
      <c r="AR59" s="7"/>
      <c r="AS59" s="7"/>
    </row>
    <row r="60" spans="1:45">
      <c r="A60" s="4" t="s">
        <v>144</v>
      </c>
      <c r="B60" s="4" t="s">
        <v>143</v>
      </c>
      <c r="C60" s="7">
        <v>2010</v>
      </c>
      <c r="D60" s="7">
        <v>2010</v>
      </c>
      <c r="E60" s="7">
        <v>2010</v>
      </c>
      <c r="F60" s="7">
        <v>2010</v>
      </c>
      <c r="G60" s="7">
        <v>2010</v>
      </c>
      <c r="H60" s="7">
        <v>2010</v>
      </c>
      <c r="I60" s="7">
        <v>2010</v>
      </c>
      <c r="J60" s="7">
        <v>2010</v>
      </c>
      <c r="K60" s="7">
        <v>2010</v>
      </c>
      <c r="L60" s="7">
        <v>2010</v>
      </c>
      <c r="M60" s="7">
        <v>2010</v>
      </c>
      <c r="N60" s="7">
        <v>2010</v>
      </c>
      <c r="O60" s="7">
        <v>2010</v>
      </c>
      <c r="P60" s="7">
        <v>2010</v>
      </c>
      <c r="Q60" s="7">
        <v>2010</v>
      </c>
      <c r="R60" s="7">
        <v>2010</v>
      </c>
      <c r="S60" s="7">
        <v>2010</v>
      </c>
      <c r="T60" s="7">
        <v>2010</v>
      </c>
      <c r="U60" s="7">
        <v>2010</v>
      </c>
      <c r="V60" s="7">
        <v>2010</v>
      </c>
      <c r="W60" s="7">
        <v>2010</v>
      </c>
      <c r="X60" s="7">
        <v>2010</v>
      </c>
      <c r="Y60" s="7">
        <v>2010</v>
      </c>
      <c r="Z60" s="7">
        <v>2010</v>
      </c>
      <c r="AA60" s="7">
        <v>2010</v>
      </c>
      <c r="AB60" s="7">
        <v>2010</v>
      </c>
      <c r="AC60" s="7">
        <v>2010</v>
      </c>
      <c r="AD60" s="7">
        <v>2010</v>
      </c>
      <c r="AE60" s="7">
        <v>2010</v>
      </c>
      <c r="AF60" s="7">
        <v>2010</v>
      </c>
      <c r="AG60" s="7">
        <v>2010</v>
      </c>
      <c r="AH60" s="7">
        <v>2010</v>
      </c>
      <c r="AI60" s="7">
        <v>2010</v>
      </c>
      <c r="AJ60" s="7">
        <v>2010</v>
      </c>
      <c r="AK60" s="7">
        <v>2010</v>
      </c>
      <c r="AL60" s="7">
        <v>2010</v>
      </c>
      <c r="AM60" s="7">
        <v>2010</v>
      </c>
      <c r="AN60" s="7">
        <v>2010</v>
      </c>
      <c r="AO60" s="7">
        <v>2009</v>
      </c>
      <c r="AP60" s="7"/>
      <c r="AQ60" s="7">
        <v>2009</v>
      </c>
      <c r="AR60" s="7"/>
      <c r="AS60" s="7"/>
    </row>
    <row r="61" spans="1:45">
      <c r="A61" s="4" t="s">
        <v>146</v>
      </c>
      <c r="B61" s="4" t="s">
        <v>145</v>
      </c>
      <c r="C61" s="7">
        <v>2010</v>
      </c>
      <c r="D61" s="7">
        <v>2010</v>
      </c>
      <c r="E61" s="7">
        <v>2010</v>
      </c>
      <c r="F61" s="7">
        <v>2010</v>
      </c>
      <c r="G61" s="7">
        <v>2010</v>
      </c>
      <c r="H61" s="7">
        <v>2010</v>
      </c>
      <c r="I61" s="7">
        <v>2010</v>
      </c>
      <c r="J61" s="7">
        <v>2010</v>
      </c>
      <c r="K61" s="7">
        <v>2010</v>
      </c>
      <c r="L61" s="7">
        <v>2010</v>
      </c>
      <c r="M61" s="7">
        <v>2010</v>
      </c>
      <c r="N61" s="7">
        <v>2010</v>
      </c>
      <c r="O61" s="7">
        <v>2010</v>
      </c>
      <c r="P61" s="7">
        <v>2010</v>
      </c>
      <c r="Q61" s="7">
        <v>2010</v>
      </c>
      <c r="R61" s="7">
        <v>2010</v>
      </c>
      <c r="S61" s="7">
        <v>2010</v>
      </c>
      <c r="T61" s="7">
        <v>2010</v>
      </c>
      <c r="U61" s="7">
        <v>2010</v>
      </c>
      <c r="V61" s="7">
        <v>2010</v>
      </c>
      <c r="W61" s="7">
        <v>2010</v>
      </c>
      <c r="X61" s="7">
        <v>2010</v>
      </c>
      <c r="Y61" s="7">
        <v>2010</v>
      </c>
      <c r="Z61" s="7">
        <v>2010</v>
      </c>
      <c r="AA61" s="7">
        <v>2010</v>
      </c>
      <c r="AB61" s="7">
        <v>2010</v>
      </c>
      <c r="AC61" s="7">
        <v>2010</v>
      </c>
      <c r="AD61" s="7">
        <v>2010</v>
      </c>
      <c r="AE61" s="7">
        <v>2010</v>
      </c>
      <c r="AF61" s="7">
        <v>2010</v>
      </c>
      <c r="AG61" s="7">
        <v>2010</v>
      </c>
      <c r="AH61" s="7">
        <v>2010</v>
      </c>
      <c r="AI61" s="7">
        <v>2010</v>
      </c>
      <c r="AJ61" s="7">
        <v>2010</v>
      </c>
      <c r="AK61" s="7">
        <v>2010</v>
      </c>
      <c r="AL61" s="7">
        <v>2010</v>
      </c>
      <c r="AM61" s="7">
        <v>2010</v>
      </c>
      <c r="AN61" s="7">
        <v>2010</v>
      </c>
      <c r="AO61" s="7">
        <v>2009</v>
      </c>
      <c r="AP61" s="7"/>
      <c r="AQ61" s="7">
        <v>2009</v>
      </c>
      <c r="AR61" s="7"/>
      <c r="AS61" s="7"/>
    </row>
    <row r="62" spans="1:45">
      <c r="A62" s="4" t="s">
        <v>148</v>
      </c>
      <c r="B62" s="4" t="s">
        <v>147</v>
      </c>
      <c r="C62" s="7">
        <v>2010</v>
      </c>
      <c r="D62" s="7">
        <v>2010</v>
      </c>
      <c r="E62" s="7">
        <v>2010</v>
      </c>
      <c r="F62" s="7">
        <v>2010</v>
      </c>
      <c r="G62" s="7">
        <v>2010</v>
      </c>
      <c r="H62" s="7">
        <v>2010</v>
      </c>
      <c r="I62" s="7">
        <v>2010</v>
      </c>
      <c r="J62" s="7">
        <v>2010</v>
      </c>
      <c r="K62" s="7">
        <v>2010</v>
      </c>
      <c r="L62" s="7">
        <v>2010</v>
      </c>
      <c r="M62" s="7">
        <v>2010</v>
      </c>
      <c r="N62" s="7">
        <v>2010</v>
      </c>
      <c r="O62" s="7">
        <v>2010</v>
      </c>
      <c r="P62" s="7">
        <v>2010</v>
      </c>
      <c r="Q62" s="7">
        <v>2010</v>
      </c>
      <c r="R62" s="7">
        <v>2010</v>
      </c>
      <c r="S62" s="7">
        <v>2010</v>
      </c>
      <c r="T62" s="7">
        <v>2010</v>
      </c>
      <c r="U62" s="7">
        <v>2010</v>
      </c>
      <c r="V62" s="7">
        <v>2010</v>
      </c>
      <c r="W62" s="7">
        <v>2010</v>
      </c>
      <c r="X62" s="7">
        <v>2010</v>
      </c>
      <c r="Y62" s="7">
        <v>2010</v>
      </c>
      <c r="Z62" s="7">
        <v>2010</v>
      </c>
      <c r="AA62" s="7">
        <v>2010</v>
      </c>
      <c r="AB62" s="7">
        <v>2010</v>
      </c>
      <c r="AC62" s="7">
        <v>2010</v>
      </c>
      <c r="AD62" s="7">
        <v>2010</v>
      </c>
      <c r="AE62" s="7">
        <v>2010</v>
      </c>
      <c r="AF62" s="7">
        <v>2010</v>
      </c>
      <c r="AG62" s="7">
        <v>2010</v>
      </c>
      <c r="AH62" s="7">
        <v>2010</v>
      </c>
      <c r="AI62" s="7">
        <v>2010</v>
      </c>
      <c r="AJ62" s="7">
        <v>2010</v>
      </c>
      <c r="AK62" s="7">
        <v>2010</v>
      </c>
      <c r="AL62" s="7">
        <v>2010</v>
      </c>
      <c r="AM62" s="7">
        <v>2010</v>
      </c>
      <c r="AN62" s="7">
        <v>2010</v>
      </c>
      <c r="AO62" s="7">
        <v>2009</v>
      </c>
      <c r="AP62" s="7"/>
      <c r="AQ62" s="7">
        <v>2009</v>
      </c>
      <c r="AR62" s="7"/>
      <c r="AS62" s="7"/>
    </row>
    <row r="63" spans="1:45">
      <c r="A63" s="4" t="s">
        <v>150</v>
      </c>
      <c r="B63" s="4" t="s">
        <v>149</v>
      </c>
      <c r="C63" s="7">
        <v>2010</v>
      </c>
      <c r="D63" s="7">
        <v>2010</v>
      </c>
      <c r="E63" s="7">
        <v>2010</v>
      </c>
      <c r="F63" s="7">
        <v>2010</v>
      </c>
      <c r="G63" s="7">
        <v>2010</v>
      </c>
      <c r="H63" s="7">
        <v>2010</v>
      </c>
      <c r="I63" s="7">
        <v>2010</v>
      </c>
      <c r="J63" s="7">
        <v>2010</v>
      </c>
      <c r="K63" s="7">
        <v>2010</v>
      </c>
      <c r="L63" s="7">
        <v>2010</v>
      </c>
      <c r="M63" s="7">
        <v>2010</v>
      </c>
      <c r="N63" s="7">
        <v>2010</v>
      </c>
      <c r="O63" s="7">
        <v>2010</v>
      </c>
      <c r="P63" s="7">
        <v>2010</v>
      </c>
      <c r="Q63" s="7">
        <v>2010</v>
      </c>
      <c r="R63" s="7">
        <v>2010</v>
      </c>
      <c r="S63" s="7">
        <v>2010</v>
      </c>
      <c r="T63" s="7">
        <v>2010</v>
      </c>
      <c r="U63" s="7">
        <v>2010</v>
      </c>
      <c r="V63" s="7">
        <v>2010</v>
      </c>
      <c r="W63" s="7">
        <v>2010</v>
      </c>
      <c r="X63" s="7">
        <v>2010</v>
      </c>
      <c r="Y63" s="7">
        <v>2010</v>
      </c>
      <c r="Z63" s="7">
        <v>2010</v>
      </c>
      <c r="AA63" s="7">
        <v>2010</v>
      </c>
      <c r="AB63" s="7">
        <v>2010</v>
      </c>
      <c r="AC63" s="7">
        <v>2010</v>
      </c>
      <c r="AD63" s="7">
        <v>2010</v>
      </c>
      <c r="AE63" s="7">
        <v>2010</v>
      </c>
      <c r="AF63" s="7">
        <v>2010</v>
      </c>
      <c r="AG63" s="7">
        <v>2010</v>
      </c>
      <c r="AH63" s="7">
        <v>2010</v>
      </c>
      <c r="AI63" s="7">
        <v>2010</v>
      </c>
      <c r="AJ63" s="7">
        <v>2010</v>
      </c>
      <c r="AK63" s="7">
        <v>2010</v>
      </c>
      <c r="AL63" s="7">
        <v>2010</v>
      </c>
      <c r="AM63" s="7">
        <v>2010</v>
      </c>
      <c r="AN63" s="7">
        <v>2010</v>
      </c>
      <c r="AO63" s="7">
        <v>2009</v>
      </c>
      <c r="AP63" s="7"/>
      <c r="AQ63" s="7">
        <v>2009</v>
      </c>
      <c r="AR63" s="7"/>
      <c r="AS63" s="7"/>
    </row>
    <row r="64" spans="1:45">
      <c r="A64" s="4" t="s">
        <v>152</v>
      </c>
      <c r="B64" s="4" t="s">
        <v>151</v>
      </c>
      <c r="C64" s="7">
        <v>2010</v>
      </c>
      <c r="D64" s="7">
        <v>2010</v>
      </c>
      <c r="E64" s="7">
        <v>2010</v>
      </c>
      <c r="F64" s="7">
        <v>2010</v>
      </c>
      <c r="G64" s="7">
        <v>2010</v>
      </c>
      <c r="H64" s="7">
        <v>2010</v>
      </c>
      <c r="I64" s="7">
        <v>2010</v>
      </c>
      <c r="J64" s="7">
        <v>2010</v>
      </c>
      <c r="K64" s="7">
        <v>2010</v>
      </c>
      <c r="L64" s="7">
        <v>2010</v>
      </c>
      <c r="M64" s="7">
        <v>2010</v>
      </c>
      <c r="N64" s="7">
        <v>2010</v>
      </c>
      <c r="O64" s="7">
        <v>2010</v>
      </c>
      <c r="P64" s="7">
        <v>2010</v>
      </c>
      <c r="Q64" s="7">
        <v>2010</v>
      </c>
      <c r="R64" s="7">
        <v>2010</v>
      </c>
      <c r="S64" s="7">
        <v>2010</v>
      </c>
      <c r="T64" s="7">
        <v>2010</v>
      </c>
      <c r="U64" s="7">
        <v>2010</v>
      </c>
      <c r="V64" s="7">
        <v>2010</v>
      </c>
      <c r="W64" s="7">
        <v>2010</v>
      </c>
      <c r="X64" s="7">
        <v>2010</v>
      </c>
      <c r="Y64" s="7">
        <v>2010</v>
      </c>
      <c r="Z64" s="7">
        <v>2010</v>
      </c>
      <c r="AA64" s="7">
        <v>2010</v>
      </c>
      <c r="AB64" s="7">
        <v>2010</v>
      </c>
      <c r="AC64" s="7">
        <v>2010</v>
      </c>
      <c r="AD64" s="7">
        <v>2010</v>
      </c>
      <c r="AE64" s="7">
        <v>2010</v>
      </c>
      <c r="AF64" s="7">
        <v>2010</v>
      </c>
      <c r="AG64" s="7">
        <v>2010</v>
      </c>
      <c r="AH64" s="7">
        <v>2010</v>
      </c>
      <c r="AI64" s="7">
        <v>2010</v>
      </c>
      <c r="AJ64" s="7">
        <v>2010</v>
      </c>
      <c r="AK64" s="7">
        <v>2010</v>
      </c>
      <c r="AL64" s="7">
        <v>2010</v>
      </c>
      <c r="AM64" s="7">
        <v>2010</v>
      </c>
      <c r="AN64" s="7">
        <v>2010</v>
      </c>
      <c r="AO64" s="7">
        <v>2009</v>
      </c>
      <c r="AP64" s="7"/>
      <c r="AQ64" s="7">
        <v>2009</v>
      </c>
      <c r="AR64" s="7"/>
      <c r="AS64" s="7"/>
    </row>
    <row r="65" spans="1:45">
      <c r="A65" s="4" t="s">
        <v>154</v>
      </c>
      <c r="B65" s="4" t="s">
        <v>153</v>
      </c>
      <c r="C65" s="7">
        <v>2010</v>
      </c>
      <c r="D65" s="7">
        <v>2010</v>
      </c>
      <c r="E65" s="7">
        <v>2010</v>
      </c>
      <c r="F65" s="7">
        <v>2010</v>
      </c>
      <c r="G65" s="7">
        <v>2010</v>
      </c>
      <c r="H65" s="7">
        <v>2010</v>
      </c>
      <c r="I65" s="7">
        <v>2010</v>
      </c>
      <c r="J65" s="7">
        <v>2010</v>
      </c>
      <c r="K65" s="7">
        <v>2010</v>
      </c>
      <c r="L65" s="7">
        <v>2010</v>
      </c>
      <c r="M65" s="7">
        <v>2010</v>
      </c>
      <c r="N65" s="7">
        <v>2010</v>
      </c>
      <c r="O65" s="7">
        <v>2010</v>
      </c>
      <c r="P65" s="7">
        <v>2010</v>
      </c>
      <c r="Q65" s="7">
        <v>2010</v>
      </c>
      <c r="R65" s="7">
        <v>2010</v>
      </c>
      <c r="S65" s="7">
        <v>2010</v>
      </c>
      <c r="T65" s="7">
        <v>2010</v>
      </c>
      <c r="U65" s="7">
        <v>2010</v>
      </c>
      <c r="V65" s="7">
        <v>2010</v>
      </c>
      <c r="W65" s="7">
        <v>2010</v>
      </c>
      <c r="X65" s="7">
        <v>2010</v>
      </c>
      <c r="Y65" s="7">
        <v>2010</v>
      </c>
      <c r="Z65" s="7">
        <v>2010</v>
      </c>
      <c r="AA65" s="7">
        <v>2010</v>
      </c>
      <c r="AB65" s="7">
        <v>2010</v>
      </c>
      <c r="AC65" s="7">
        <v>2010</v>
      </c>
      <c r="AD65" s="7">
        <v>2010</v>
      </c>
      <c r="AE65" s="7">
        <v>2010</v>
      </c>
      <c r="AF65" s="7">
        <v>2010</v>
      </c>
      <c r="AG65" s="7">
        <v>2010</v>
      </c>
      <c r="AH65" s="7">
        <v>2010</v>
      </c>
      <c r="AI65" s="7">
        <v>2010</v>
      </c>
      <c r="AJ65" s="7">
        <v>2010</v>
      </c>
      <c r="AK65" s="7">
        <v>2010</v>
      </c>
      <c r="AL65" s="7">
        <v>2010</v>
      </c>
      <c r="AM65" s="7">
        <v>2010</v>
      </c>
      <c r="AN65" s="7">
        <v>2010</v>
      </c>
      <c r="AO65" s="7">
        <v>2009</v>
      </c>
      <c r="AP65" s="7"/>
      <c r="AQ65" s="7">
        <v>2009</v>
      </c>
      <c r="AR65" s="7"/>
      <c r="AS65" s="7"/>
    </row>
    <row r="66" spans="1:45">
      <c r="A66" s="4" t="s">
        <v>156</v>
      </c>
      <c r="B66" s="4" t="s">
        <v>155</v>
      </c>
      <c r="C66" s="7">
        <v>2010</v>
      </c>
      <c r="D66" s="7">
        <v>2010</v>
      </c>
      <c r="E66" s="7">
        <v>2010</v>
      </c>
      <c r="F66" s="7">
        <v>2010</v>
      </c>
      <c r="G66" s="7">
        <v>2010</v>
      </c>
      <c r="H66" s="7">
        <v>2010</v>
      </c>
      <c r="I66" s="7">
        <v>2010</v>
      </c>
      <c r="J66" s="7">
        <v>2010</v>
      </c>
      <c r="K66" s="7">
        <v>2010</v>
      </c>
      <c r="L66" s="7">
        <v>2010</v>
      </c>
      <c r="M66" s="7">
        <v>2010</v>
      </c>
      <c r="N66" s="7">
        <v>2010</v>
      </c>
      <c r="O66" s="7">
        <v>2010</v>
      </c>
      <c r="P66" s="7">
        <v>2010</v>
      </c>
      <c r="Q66" s="7">
        <v>2010</v>
      </c>
      <c r="R66" s="7">
        <v>2010</v>
      </c>
      <c r="S66" s="7">
        <v>2010</v>
      </c>
      <c r="T66" s="7">
        <v>2010</v>
      </c>
      <c r="U66" s="7">
        <v>2010</v>
      </c>
      <c r="V66" s="7">
        <v>2010</v>
      </c>
      <c r="W66" s="7">
        <v>2010</v>
      </c>
      <c r="X66" s="7">
        <v>2010</v>
      </c>
      <c r="Y66" s="7">
        <v>2010</v>
      </c>
      <c r="Z66" s="7">
        <v>2010</v>
      </c>
      <c r="AA66" s="7">
        <v>2010</v>
      </c>
      <c r="AB66" s="7">
        <v>2010</v>
      </c>
      <c r="AC66" s="7">
        <v>2010</v>
      </c>
      <c r="AD66" s="7">
        <v>2010</v>
      </c>
      <c r="AE66" s="7">
        <v>2010</v>
      </c>
      <c r="AF66" s="7">
        <v>2010</v>
      </c>
      <c r="AG66" s="7">
        <v>2010</v>
      </c>
      <c r="AH66" s="7">
        <v>2010</v>
      </c>
      <c r="AI66" s="7">
        <v>2010</v>
      </c>
      <c r="AJ66" s="7">
        <v>2010</v>
      </c>
      <c r="AK66" s="7">
        <v>2010</v>
      </c>
      <c r="AL66" s="7">
        <v>2010</v>
      </c>
      <c r="AM66" s="7">
        <v>2010</v>
      </c>
      <c r="AN66" s="7">
        <v>2010</v>
      </c>
      <c r="AO66" s="7">
        <v>2009</v>
      </c>
      <c r="AP66" s="7"/>
      <c r="AQ66" s="7">
        <v>2009</v>
      </c>
      <c r="AR66" s="7"/>
      <c r="AS66" s="7"/>
    </row>
    <row r="67" spans="1:45">
      <c r="A67" s="4" t="s">
        <v>158</v>
      </c>
      <c r="B67" s="4" t="s">
        <v>157</v>
      </c>
      <c r="C67" s="7">
        <v>2010</v>
      </c>
      <c r="D67" s="7">
        <v>2010</v>
      </c>
      <c r="E67" s="7">
        <v>2010</v>
      </c>
      <c r="F67" s="7">
        <v>2010</v>
      </c>
      <c r="G67" s="7">
        <v>2010</v>
      </c>
      <c r="H67" s="7">
        <v>2010</v>
      </c>
      <c r="I67" s="7">
        <v>2010</v>
      </c>
      <c r="J67" s="7">
        <v>2010</v>
      </c>
      <c r="K67" s="7">
        <v>2010</v>
      </c>
      <c r="L67" s="7">
        <v>2010</v>
      </c>
      <c r="M67" s="7">
        <v>2010</v>
      </c>
      <c r="N67" s="7">
        <v>2010</v>
      </c>
      <c r="O67" s="7">
        <v>2010</v>
      </c>
      <c r="P67" s="7">
        <v>2010</v>
      </c>
      <c r="Q67" s="7">
        <v>2010</v>
      </c>
      <c r="R67" s="7">
        <v>2010</v>
      </c>
      <c r="S67" s="7">
        <v>2010</v>
      </c>
      <c r="T67" s="7">
        <v>2010</v>
      </c>
      <c r="U67" s="7">
        <v>2010</v>
      </c>
      <c r="V67" s="7">
        <v>2010</v>
      </c>
      <c r="W67" s="7">
        <v>2010</v>
      </c>
      <c r="X67" s="7">
        <v>2010</v>
      </c>
      <c r="Y67" s="7">
        <v>2010</v>
      </c>
      <c r="Z67" s="7">
        <v>2010</v>
      </c>
      <c r="AA67" s="7">
        <v>2010</v>
      </c>
      <c r="AB67" s="7">
        <v>2010</v>
      </c>
      <c r="AC67" s="7">
        <v>2010</v>
      </c>
      <c r="AD67" s="7">
        <v>2010</v>
      </c>
      <c r="AE67" s="7">
        <v>2010</v>
      </c>
      <c r="AF67" s="7">
        <v>2010</v>
      </c>
      <c r="AG67" s="7">
        <v>2010</v>
      </c>
      <c r="AH67" s="7">
        <v>2010</v>
      </c>
      <c r="AI67" s="7">
        <v>2010</v>
      </c>
      <c r="AJ67" s="7">
        <v>2010</v>
      </c>
      <c r="AK67" s="7">
        <v>2010</v>
      </c>
      <c r="AL67" s="7">
        <v>2010</v>
      </c>
      <c r="AM67" s="7">
        <v>2010</v>
      </c>
      <c r="AN67" s="7">
        <v>2010</v>
      </c>
      <c r="AO67" s="7">
        <v>2009</v>
      </c>
      <c r="AP67" s="7"/>
      <c r="AQ67" s="7">
        <v>2009</v>
      </c>
      <c r="AR67" s="7"/>
      <c r="AS67" s="7"/>
    </row>
    <row r="68" spans="1:45">
      <c r="A68" s="4" t="s">
        <v>160</v>
      </c>
      <c r="B68" s="4" t="s">
        <v>159</v>
      </c>
      <c r="C68" s="7">
        <v>2010</v>
      </c>
      <c r="D68" s="7">
        <v>2010</v>
      </c>
      <c r="E68" s="7">
        <v>2010</v>
      </c>
      <c r="F68" s="7">
        <v>2010</v>
      </c>
      <c r="G68" s="7">
        <v>2010</v>
      </c>
      <c r="H68" s="7">
        <v>2010</v>
      </c>
      <c r="I68" s="7">
        <v>2010</v>
      </c>
      <c r="J68" s="7">
        <v>2010</v>
      </c>
      <c r="K68" s="7">
        <v>2010</v>
      </c>
      <c r="L68" s="7">
        <v>2010</v>
      </c>
      <c r="M68" s="7">
        <v>2010</v>
      </c>
      <c r="N68" s="7">
        <v>2010</v>
      </c>
      <c r="O68" s="7">
        <v>2010</v>
      </c>
      <c r="P68" s="7">
        <v>2010</v>
      </c>
      <c r="Q68" s="7">
        <v>2010</v>
      </c>
      <c r="R68" s="7">
        <v>2010</v>
      </c>
      <c r="S68" s="7">
        <v>2010</v>
      </c>
      <c r="T68" s="7">
        <v>2010</v>
      </c>
      <c r="U68" s="7">
        <v>2010</v>
      </c>
      <c r="V68" s="7">
        <v>2010</v>
      </c>
      <c r="W68" s="7">
        <v>2010</v>
      </c>
      <c r="X68" s="7">
        <v>2010</v>
      </c>
      <c r="Y68" s="7">
        <v>2010</v>
      </c>
      <c r="Z68" s="7">
        <v>2010</v>
      </c>
      <c r="AA68" s="7">
        <v>2010</v>
      </c>
      <c r="AB68" s="7">
        <v>2010</v>
      </c>
      <c r="AC68" s="7">
        <v>2010</v>
      </c>
      <c r="AD68" s="7">
        <v>2010</v>
      </c>
      <c r="AE68" s="7">
        <v>2010</v>
      </c>
      <c r="AF68" s="7">
        <v>2010</v>
      </c>
      <c r="AG68" s="7">
        <v>2010</v>
      </c>
      <c r="AH68" s="7">
        <v>2010</v>
      </c>
      <c r="AI68" s="7">
        <v>2010</v>
      </c>
      <c r="AJ68" s="7">
        <v>2010</v>
      </c>
      <c r="AK68" s="7">
        <v>2010</v>
      </c>
      <c r="AL68" s="7">
        <v>2010</v>
      </c>
      <c r="AM68" s="7">
        <v>2010</v>
      </c>
      <c r="AN68" s="7">
        <v>2010</v>
      </c>
      <c r="AO68" s="7">
        <v>2009</v>
      </c>
      <c r="AP68" s="7"/>
      <c r="AQ68" s="7">
        <v>2009</v>
      </c>
      <c r="AR68" s="7"/>
      <c r="AS68" s="7"/>
    </row>
    <row r="69" spans="1:45">
      <c r="A69" s="4" t="s">
        <v>162</v>
      </c>
      <c r="B69" s="4" t="s">
        <v>161</v>
      </c>
      <c r="C69" s="7">
        <v>2010</v>
      </c>
      <c r="D69" s="7">
        <v>2010</v>
      </c>
      <c r="E69" s="7">
        <v>2010</v>
      </c>
      <c r="F69" s="7">
        <v>2010</v>
      </c>
      <c r="G69" s="7">
        <v>2010</v>
      </c>
      <c r="H69" s="7">
        <v>2010</v>
      </c>
      <c r="I69" s="7">
        <v>2010</v>
      </c>
      <c r="J69" s="7">
        <v>2010</v>
      </c>
      <c r="K69" s="7">
        <v>2010</v>
      </c>
      <c r="L69" s="7">
        <v>2010</v>
      </c>
      <c r="M69" s="7">
        <v>2010</v>
      </c>
      <c r="N69" s="7">
        <v>2010</v>
      </c>
      <c r="O69" s="7">
        <v>2010</v>
      </c>
      <c r="P69" s="7">
        <v>2010</v>
      </c>
      <c r="Q69" s="7">
        <v>2010</v>
      </c>
      <c r="R69" s="7">
        <v>2010</v>
      </c>
      <c r="S69" s="7">
        <v>2010</v>
      </c>
      <c r="T69" s="7">
        <v>2010</v>
      </c>
      <c r="U69" s="7">
        <v>2010</v>
      </c>
      <c r="V69" s="7">
        <v>2010</v>
      </c>
      <c r="W69" s="7">
        <v>2010</v>
      </c>
      <c r="X69" s="7">
        <v>2010</v>
      </c>
      <c r="Y69" s="7">
        <v>2010</v>
      </c>
      <c r="Z69" s="7">
        <v>2010</v>
      </c>
      <c r="AA69" s="7">
        <v>2010</v>
      </c>
      <c r="AB69" s="7">
        <v>2010</v>
      </c>
      <c r="AC69" s="7">
        <v>2010</v>
      </c>
      <c r="AD69" s="7">
        <v>2010</v>
      </c>
      <c r="AE69" s="7">
        <v>2010</v>
      </c>
      <c r="AF69" s="7">
        <v>2010</v>
      </c>
      <c r="AG69" s="7">
        <v>2010</v>
      </c>
      <c r="AH69" s="7">
        <v>2010</v>
      </c>
      <c r="AI69" s="7">
        <v>2010</v>
      </c>
      <c r="AJ69" s="7">
        <v>2010</v>
      </c>
      <c r="AK69" s="7">
        <v>2010</v>
      </c>
      <c r="AL69" s="7">
        <v>2010</v>
      </c>
      <c r="AM69" s="7">
        <v>2010</v>
      </c>
      <c r="AN69" s="7">
        <v>2010</v>
      </c>
      <c r="AO69" s="7">
        <v>2009</v>
      </c>
      <c r="AP69" s="7"/>
      <c r="AQ69" s="7">
        <v>2009</v>
      </c>
      <c r="AR69" s="7"/>
      <c r="AS69" s="7"/>
    </row>
    <row r="70" spans="1:45">
      <c r="A70" s="4" t="s">
        <v>164</v>
      </c>
      <c r="B70" s="4" t="s">
        <v>163</v>
      </c>
      <c r="C70" s="7">
        <v>2010</v>
      </c>
      <c r="D70" s="7">
        <v>2010</v>
      </c>
      <c r="E70" s="7">
        <v>2010</v>
      </c>
      <c r="F70" s="7">
        <v>2010</v>
      </c>
      <c r="G70" s="7">
        <v>2010</v>
      </c>
      <c r="H70" s="7">
        <v>2010</v>
      </c>
      <c r="I70" s="7">
        <v>2010</v>
      </c>
      <c r="J70" s="7">
        <v>2010</v>
      </c>
      <c r="K70" s="7">
        <v>2010</v>
      </c>
      <c r="L70" s="7">
        <v>2010</v>
      </c>
      <c r="M70" s="7">
        <v>2010</v>
      </c>
      <c r="N70" s="7">
        <v>2010</v>
      </c>
      <c r="O70" s="7">
        <v>2010</v>
      </c>
      <c r="P70" s="7">
        <v>2010</v>
      </c>
      <c r="Q70" s="7">
        <v>2010</v>
      </c>
      <c r="R70" s="7">
        <v>2010</v>
      </c>
      <c r="S70" s="7">
        <v>2010</v>
      </c>
      <c r="T70" s="7">
        <v>2010</v>
      </c>
      <c r="U70" s="7">
        <v>2010</v>
      </c>
      <c r="V70" s="7">
        <v>2010</v>
      </c>
      <c r="W70" s="7">
        <v>2010</v>
      </c>
      <c r="X70" s="7">
        <v>2010</v>
      </c>
      <c r="Y70" s="7">
        <v>2010</v>
      </c>
      <c r="Z70" s="7">
        <v>2010</v>
      </c>
      <c r="AA70" s="7">
        <v>2010</v>
      </c>
      <c r="AB70" s="7">
        <v>2010</v>
      </c>
      <c r="AC70" s="7">
        <v>2010</v>
      </c>
      <c r="AD70" s="7">
        <v>2010</v>
      </c>
      <c r="AE70" s="7">
        <v>2010</v>
      </c>
      <c r="AF70" s="7">
        <v>2010</v>
      </c>
      <c r="AG70" s="7">
        <v>2010</v>
      </c>
      <c r="AH70" s="7">
        <v>2010</v>
      </c>
      <c r="AI70" s="7">
        <v>2010</v>
      </c>
      <c r="AJ70" s="7">
        <v>2010</v>
      </c>
      <c r="AK70" s="7">
        <v>2010</v>
      </c>
      <c r="AL70" s="7">
        <v>2010</v>
      </c>
      <c r="AM70" s="7">
        <v>2010</v>
      </c>
      <c r="AN70" s="7">
        <v>2010</v>
      </c>
      <c r="AO70" s="7">
        <v>2009</v>
      </c>
      <c r="AP70" s="7"/>
      <c r="AQ70" s="7">
        <v>2009</v>
      </c>
      <c r="AR70" s="7"/>
      <c r="AS70" s="7"/>
    </row>
    <row r="71" spans="1:45">
      <c r="A71" s="4" t="s">
        <v>166</v>
      </c>
      <c r="B71" s="4" t="s">
        <v>165</v>
      </c>
      <c r="C71" s="7">
        <v>2010</v>
      </c>
      <c r="D71" s="7">
        <v>2010</v>
      </c>
      <c r="E71" s="7">
        <v>2010</v>
      </c>
      <c r="F71" s="7">
        <v>2010</v>
      </c>
      <c r="G71" s="7">
        <v>2010</v>
      </c>
      <c r="H71" s="7">
        <v>2010</v>
      </c>
      <c r="I71" s="7">
        <v>2010</v>
      </c>
      <c r="J71" s="7">
        <v>2010</v>
      </c>
      <c r="K71" s="7">
        <v>2010</v>
      </c>
      <c r="L71" s="7">
        <v>2010</v>
      </c>
      <c r="M71" s="7">
        <v>2010</v>
      </c>
      <c r="N71" s="7">
        <v>2010</v>
      </c>
      <c r="O71" s="7">
        <v>2010</v>
      </c>
      <c r="P71" s="7">
        <v>2010</v>
      </c>
      <c r="Q71" s="7">
        <v>2010</v>
      </c>
      <c r="R71" s="7">
        <v>2010</v>
      </c>
      <c r="S71" s="7">
        <v>2010</v>
      </c>
      <c r="T71" s="7">
        <v>2010</v>
      </c>
      <c r="U71" s="7">
        <v>2010</v>
      </c>
      <c r="V71" s="7">
        <v>2010</v>
      </c>
      <c r="W71" s="7">
        <v>2010</v>
      </c>
      <c r="X71" s="7">
        <v>2010</v>
      </c>
      <c r="Y71" s="7">
        <v>2010</v>
      </c>
      <c r="Z71" s="7">
        <v>2010</v>
      </c>
      <c r="AA71" s="7">
        <v>2010</v>
      </c>
      <c r="AB71" s="7">
        <v>2010</v>
      </c>
      <c r="AC71" s="7">
        <v>2010</v>
      </c>
      <c r="AD71" s="7">
        <v>2010</v>
      </c>
      <c r="AE71" s="7">
        <v>2010</v>
      </c>
      <c r="AF71" s="7">
        <v>2010</v>
      </c>
      <c r="AG71" s="7">
        <v>2010</v>
      </c>
      <c r="AH71" s="7">
        <v>2010</v>
      </c>
      <c r="AI71" s="7">
        <v>2010</v>
      </c>
      <c r="AJ71" s="7">
        <v>2010</v>
      </c>
      <c r="AK71" s="7">
        <v>2010</v>
      </c>
      <c r="AL71" s="7">
        <v>2010</v>
      </c>
      <c r="AM71" s="7">
        <v>2010</v>
      </c>
      <c r="AN71" s="7">
        <v>2010</v>
      </c>
      <c r="AO71" s="7">
        <v>2009</v>
      </c>
      <c r="AP71" s="7"/>
      <c r="AQ71" s="7">
        <v>2009</v>
      </c>
      <c r="AR71" s="7"/>
      <c r="AS71" s="7"/>
    </row>
    <row r="72" spans="1:45">
      <c r="A72" s="4" t="s">
        <v>168</v>
      </c>
      <c r="B72" s="4" t="s">
        <v>167</v>
      </c>
      <c r="C72" s="7">
        <v>2010</v>
      </c>
      <c r="D72" s="7">
        <v>2010</v>
      </c>
      <c r="E72" s="7">
        <v>2010</v>
      </c>
      <c r="F72" s="7">
        <v>2010</v>
      </c>
      <c r="G72" s="7">
        <v>2010</v>
      </c>
      <c r="H72" s="7">
        <v>2010</v>
      </c>
      <c r="I72" s="7">
        <v>2010</v>
      </c>
      <c r="J72" s="7">
        <v>2010</v>
      </c>
      <c r="K72" s="7">
        <v>2010</v>
      </c>
      <c r="L72" s="7">
        <v>2010</v>
      </c>
      <c r="M72" s="7">
        <v>2010</v>
      </c>
      <c r="N72" s="7">
        <v>2010</v>
      </c>
      <c r="O72" s="7">
        <v>2010</v>
      </c>
      <c r="P72" s="7">
        <v>2010</v>
      </c>
      <c r="Q72" s="7">
        <v>2010</v>
      </c>
      <c r="R72" s="7">
        <v>2010</v>
      </c>
      <c r="S72" s="7">
        <v>2010</v>
      </c>
      <c r="T72" s="7">
        <v>2010</v>
      </c>
      <c r="U72" s="7">
        <v>2010</v>
      </c>
      <c r="V72" s="7">
        <v>2010</v>
      </c>
      <c r="W72" s="7">
        <v>2010</v>
      </c>
      <c r="X72" s="7">
        <v>2010</v>
      </c>
      <c r="Y72" s="7">
        <v>2010</v>
      </c>
      <c r="Z72" s="7">
        <v>2010</v>
      </c>
      <c r="AA72" s="7">
        <v>2010</v>
      </c>
      <c r="AB72" s="7">
        <v>2010</v>
      </c>
      <c r="AC72" s="7">
        <v>2010</v>
      </c>
      <c r="AD72" s="7">
        <v>2010</v>
      </c>
      <c r="AE72" s="7">
        <v>2010</v>
      </c>
      <c r="AF72" s="7">
        <v>2010</v>
      </c>
      <c r="AG72" s="7">
        <v>2010</v>
      </c>
      <c r="AH72" s="7">
        <v>2010</v>
      </c>
      <c r="AI72" s="7">
        <v>2010</v>
      </c>
      <c r="AJ72" s="7">
        <v>2010</v>
      </c>
      <c r="AK72" s="7">
        <v>2010</v>
      </c>
      <c r="AL72" s="7">
        <v>2010</v>
      </c>
      <c r="AM72" s="7">
        <v>2010</v>
      </c>
      <c r="AN72" s="7">
        <v>2010</v>
      </c>
      <c r="AO72" s="7">
        <v>2009</v>
      </c>
      <c r="AP72" s="7"/>
      <c r="AQ72" s="7">
        <v>2009</v>
      </c>
      <c r="AR72" s="7"/>
      <c r="AS72" s="7"/>
    </row>
    <row r="73" spans="1:45">
      <c r="A73" s="4" t="s">
        <v>170</v>
      </c>
      <c r="B73" s="4" t="s">
        <v>169</v>
      </c>
      <c r="C73" s="7">
        <v>2010</v>
      </c>
      <c r="D73" s="7">
        <v>2010</v>
      </c>
      <c r="E73" s="7">
        <v>2010</v>
      </c>
      <c r="F73" s="7">
        <v>2010</v>
      </c>
      <c r="G73" s="7">
        <v>2010</v>
      </c>
      <c r="H73" s="7">
        <v>2010</v>
      </c>
      <c r="I73" s="7">
        <v>2010</v>
      </c>
      <c r="J73" s="7">
        <v>2010</v>
      </c>
      <c r="K73" s="7">
        <v>2010</v>
      </c>
      <c r="L73" s="7">
        <v>2010</v>
      </c>
      <c r="M73" s="7">
        <v>2010</v>
      </c>
      <c r="N73" s="7">
        <v>2010</v>
      </c>
      <c r="O73" s="7">
        <v>2010</v>
      </c>
      <c r="P73" s="7">
        <v>2010</v>
      </c>
      <c r="Q73" s="7">
        <v>2010</v>
      </c>
      <c r="R73" s="7">
        <v>2010</v>
      </c>
      <c r="S73" s="7">
        <v>2010</v>
      </c>
      <c r="T73" s="7">
        <v>2010</v>
      </c>
      <c r="U73" s="7">
        <v>2010</v>
      </c>
      <c r="V73" s="7">
        <v>2010</v>
      </c>
      <c r="W73" s="7">
        <v>2010</v>
      </c>
      <c r="X73" s="7">
        <v>2010</v>
      </c>
      <c r="Y73" s="7">
        <v>2010</v>
      </c>
      <c r="Z73" s="7">
        <v>2010</v>
      </c>
      <c r="AA73" s="7">
        <v>2010</v>
      </c>
      <c r="AB73" s="7">
        <v>2010</v>
      </c>
      <c r="AC73" s="7">
        <v>2010</v>
      </c>
      <c r="AD73" s="7">
        <v>2010</v>
      </c>
      <c r="AE73" s="7">
        <v>2010</v>
      </c>
      <c r="AF73" s="7">
        <v>2010</v>
      </c>
      <c r="AG73" s="7">
        <v>2010</v>
      </c>
      <c r="AH73" s="7">
        <v>2010</v>
      </c>
      <c r="AI73" s="7">
        <v>2010</v>
      </c>
      <c r="AJ73" s="7">
        <v>2010</v>
      </c>
      <c r="AK73" s="7">
        <v>2010</v>
      </c>
      <c r="AL73" s="7">
        <v>2010</v>
      </c>
      <c r="AM73" s="7">
        <v>2010</v>
      </c>
      <c r="AN73" s="7">
        <v>2010</v>
      </c>
      <c r="AO73" s="7">
        <v>2009</v>
      </c>
      <c r="AP73" s="7"/>
      <c r="AQ73" s="7">
        <v>2009</v>
      </c>
      <c r="AR73" s="7"/>
      <c r="AS73" s="7"/>
    </row>
    <row r="74" spans="1:45">
      <c r="A74" s="4" t="s">
        <v>172</v>
      </c>
      <c r="B74" s="4" t="s">
        <v>171</v>
      </c>
      <c r="C74" s="7">
        <v>2010</v>
      </c>
      <c r="D74" s="7">
        <v>2010</v>
      </c>
      <c r="E74" s="7">
        <v>2010</v>
      </c>
      <c r="F74" s="7">
        <v>2010</v>
      </c>
      <c r="G74" s="7">
        <v>2010</v>
      </c>
      <c r="H74" s="7">
        <v>2010</v>
      </c>
      <c r="I74" s="7">
        <v>2010</v>
      </c>
      <c r="J74" s="7">
        <v>2010</v>
      </c>
      <c r="K74" s="7">
        <v>2010</v>
      </c>
      <c r="L74" s="7">
        <v>2010</v>
      </c>
      <c r="M74" s="7">
        <v>2010</v>
      </c>
      <c r="N74" s="7">
        <v>2010</v>
      </c>
      <c r="O74" s="7">
        <v>2010</v>
      </c>
      <c r="P74" s="7">
        <v>2010</v>
      </c>
      <c r="Q74" s="7">
        <v>2010</v>
      </c>
      <c r="R74" s="7">
        <v>2010</v>
      </c>
      <c r="S74" s="7">
        <v>2010</v>
      </c>
      <c r="T74" s="7">
        <v>2010</v>
      </c>
      <c r="U74" s="7">
        <v>2010</v>
      </c>
      <c r="V74" s="7">
        <v>2010</v>
      </c>
      <c r="W74" s="7">
        <v>2010</v>
      </c>
      <c r="X74" s="7">
        <v>2010</v>
      </c>
      <c r="Y74" s="7">
        <v>2010</v>
      </c>
      <c r="Z74" s="7">
        <v>2010</v>
      </c>
      <c r="AA74" s="7">
        <v>2010</v>
      </c>
      <c r="AB74" s="7">
        <v>2010</v>
      </c>
      <c r="AC74" s="7">
        <v>2010</v>
      </c>
      <c r="AD74" s="7">
        <v>2010</v>
      </c>
      <c r="AE74" s="7">
        <v>2010</v>
      </c>
      <c r="AF74" s="7">
        <v>2010</v>
      </c>
      <c r="AG74" s="7">
        <v>2010</v>
      </c>
      <c r="AH74" s="7">
        <v>2010</v>
      </c>
      <c r="AI74" s="7">
        <v>2010</v>
      </c>
      <c r="AJ74" s="7">
        <v>2010</v>
      </c>
      <c r="AK74" s="7">
        <v>2010</v>
      </c>
      <c r="AL74" s="7">
        <v>2010</v>
      </c>
      <c r="AM74" s="7">
        <v>2010</v>
      </c>
      <c r="AN74" s="7">
        <v>2010</v>
      </c>
      <c r="AO74" s="7">
        <v>2009</v>
      </c>
      <c r="AP74" s="7"/>
      <c r="AQ74" s="7">
        <v>2009</v>
      </c>
      <c r="AR74" s="7"/>
      <c r="AS74" s="7"/>
    </row>
    <row r="75" spans="1:45">
      <c r="A75" s="4" t="s">
        <v>174</v>
      </c>
      <c r="B75" s="4" t="s">
        <v>173</v>
      </c>
      <c r="C75" s="7">
        <v>2010</v>
      </c>
      <c r="D75" s="7">
        <v>2010</v>
      </c>
      <c r="E75" s="7">
        <v>2010</v>
      </c>
      <c r="F75" s="7">
        <v>2010</v>
      </c>
      <c r="G75" s="7">
        <v>2010</v>
      </c>
      <c r="H75" s="7">
        <v>2010</v>
      </c>
      <c r="I75" s="7">
        <v>2010</v>
      </c>
      <c r="J75" s="7">
        <v>2010</v>
      </c>
      <c r="K75" s="7">
        <v>2010</v>
      </c>
      <c r="L75" s="7">
        <v>2010</v>
      </c>
      <c r="M75" s="7">
        <v>2010</v>
      </c>
      <c r="N75" s="7">
        <v>2010</v>
      </c>
      <c r="O75" s="7">
        <v>2010</v>
      </c>
      <c r="P75" s="7">
        <v>2010</v>
      </c>
      <c r="Q75" s="7">
        <v>2010</v>
      </c>
      <c r="R75" s="7">
        <v>2010</v>
      </c>
      <c r="S75" s="7">
        <v>2010</v>
      </c>
      <c r="T75" s="7">
        <v>2010</v>
      </c>
      <c r="U75" s="7">
        <v>2010</v>
      </c>
      <c r="V75" s="7">
        <v>2010</v>
      </c>
      <c r="W75" s="7">
        <v>2010</v>
      </c>
      <c r="X75" s="7">
        <v>2010</v>
      </c>
      <c r="Y75" s="7">
        <v>2010</v>
      </c>
      <c r="Z75" s="7">
        <v>2010</v>
      </c>
      <c r="AA75" s="7"/>
      <c r="AB75" s="7"/>
      <c r="AC75" s="7"/>
      <c r="AD75" s="7"/>
      <c r="AE75" s="7"/>
      <c r="AF75" s="7"/>
      <c r="AG75" s="7"/>
      <c r="AH75" s="7">
        <v>2010</v>
      </c>
      <c r="AI75" s="7">
        <v>2010</v>
      </c>
      <c r="AJ75" s="7">
        <v>2010</v>
      </c>
      <c r="AK75" s="7">
        <v>2010</v>
      </c>
      <c r="AL75" s="7">
        <v>2010</v>
      </c>
      <c r="AM75" s="7">
        <v>2010</v>
      </c>
      <c r="AN75" s="7"/>
      <c r="AO75" s="7">
        <v>2009</v>
      </c>
      <c r="AP75" s="7"/>
      <c r="AQ75" s="7">
        <v>2009</v>
      </c>
      <c r="AR75" s="7"/>
      <c r="AS75" s="7"/>
    </row>
    <row r="76" spans="1:45">
      <c r="A76" s="4" t="s">
        <v>176</v>
      </c>
      <c r="B76" s="4" t="s">
        <v>175</v>
      </c>
      <c r="C76" s="7">
        <v>2010</v>
      </c>
      <c r="D76" s="7">
        <v>2010</v>
      </c>
      <c r="E76" s="7">
        <v>2010</v>
      </c>
      <c r="F76" s="7">
        <v>2010</v>
      </c>
      <c r="G76" s="7">
        <v>2010</v>
      </c>
      <c r="H76" s="7">
        <v>2010</v>
      </c>
      <c r="I76" s="7">
        <v>2010</v>
      </c>
      <c r="J76" s="7">
        <v>2010</v>
      </c>
      <c r="K76" s="7">
        <v>2010</v>
      </c>
      <c r="L76" s="7">
        <v>2010</v>
      </c>
      <c r="M76" s="7">
        <v>2010</v>
      </c>
      <c r="N76" s="7">
        <v>2010</v>
      </c>
      <c r="O76" s="7">
        <v>2010</v>
      </c>
      <c r="P76" s="7">
        <v>2010</v>
      </c>
      <c r="Q76" s="7">
        <v>2010</v>
      </c>
      <c r="R76" s="7">
        <v>2010</v>
      </c>
      <c r="S76" s="7">
        <v>2010</v>
      </c>
      <c r="T76" s="7">
        <v>2010</v>
      </c>
      <c r="U76" s="7">
        <v>2010</v>
      </c>
      <c r="V76" s="7">
        <v>2010</v>
      </c>
      <c r="W76" s="7">
        <v>2010</v>
      </c>
      <c r="X76" s="7">
        <v>2010</v>
      </c>
      <c r="Y76" s="7">
        <v>2010</v>
      </c>
      <c r="Z76" s="7">
        <v>2010</v>
      </c>
      <c r="AA76" s="7">
        <v>2010</v>
      </c>
      <c r="AB76" s="7">
        <v>2010</v>
      </c>
      <c r="AC76" s="7">
        <v>2010</v>
      </c>
      <c r="AD76" s="7">
        <v>2010</v>
      </c>
      <c r="AE76" s="7">
        <v>2010</v>
      </c>
      <c r="AF76" s="7">
        <v>2010</v>
      </c>
      <c r="AG76" s="7">
        <v>2010</v>
      </c>
      <c r="AH76" s="7">
        <v>2010</v>
      </c>
      <c r="AI76" s="7">
        <v>2010</v>
      </c>
      <c r="AJ76" s="7">
        <v>2010</v>
      </c>
      <c r="AK76" s="7">
        <v>2010</v>
      </c>
      <c r="AL76" s="7">
        <v>2010</v>
      </c>
      <c r="AM76" s="7">
        <v>2010</v>
      </c>
      <c r="AN76" s="7">
        <v>2010</v>
      </c>
      <c r="AO76" s="7">
        <v>2009</v>
      </c>
      <c r="AP76" s="7"/>
      <c r="AQ76" s="7">
        <v>2009</v>
      </c>
      <c r="AR76" s="7"/>
      <c r="AS76" s="7"/>
    </row>
    <row r="77" spans="1:45">
      <c r="A77" s="4" t="s">
        <v>178</v>
      </c>
      <c r="B77" s="4" t="s">
        <v>177</v>
      </c>
      <c r="C77" s="7">
        <v>2010</v>
      </c>
      <c r="D77" s="7">
        <v>2010</v>
      </c>
      <c r="E77" s="7">
        <v>2010</v>
      </c>
      <c r="F77" s="7">
        <v>2010</v>
      </c>
      <c r="G77" s="7">
        <v>2010</v>
      </c>
      <c r="H77" s="7">
        <v>2010</v>
      </c>
      <c r="I77" s="7">
        <v>2010</v>
      </c>
      <c r="J77" s="7">
        <v>2010</v>
      </c>
      <c r="K77" s="7">
        <v>2010</v>
      </c>
      <c r="L77" s="7">
        <v>2010</v>
      </c>
      <c r="M77" s="7">
        <v>2010</v>
      </c>
      <c r="N77" s="7">
        <v>2010</v>
      </c>
      <c r="O77" s="7">
        <v>2010</v>
      </c>
      <c r="P77" s="7">
        <v>2010</v>
      </c>
      <c r="Q77" s="7">
        <v>2010</v>
      </c>
      <c r="R77" s="7">
        <v>2010</v>
      </c>
      <c r="S77" s="7">
        <v>2010</v>
      </c>
      <c r="T77" s="7">
        <v>2010</v>
      </c>
      <c r="U77" s="7">
        <v>2010</v>
      </c>
      <c r="V77" s="7">
        <v>2010</v>
      </c>
      <c r="W77" s="7">
        <v>2010</v>
      </c>
      <c r="X77" s="7">
        <v>2010</v>
      </c>
      <c r="Y77" s="7">
        <v>2010</v>
      </c>
      <c r="Z77" s="7">
        <v>2010</v>
      </c>
      <c r="AA77" s="7">
        <v>2010</v>
      </c>
      <c r="AB77" s="7">
        <v>2010</v>
      </c>
      <c r="AC77" s="7">
        <v>2010</v>
      </c>
      <c r="AD77" s="7">
        <v>2010</v>
      </c>
      <c r="AE77" s="7">
        <v>2010</v>
      </c>
      <c r="AF77" s="7">
        <v>2010</v>
      </c>
      <c r="AG77" s="7">
        <v>2010</v>
      </c>
      <c r="AH77" s="7">
        <v>2010</v>
      </c>
      <c r="AI77" s="7">
        <v>2010</v>
      </c>
      <c r="AJ77" s="7">
        <v>2010</v>
      </c>
      <c r="AK77" s="7">
        <v>2010</v>
      </c>
      <c r="AL77" s="7">
        <v>2010</v>
      </c>
      <c r="AM77" s="7">
        <v>2010</v>
      </c>
      <c r="AN77" s="7">
        <v>2010</v>
      </c>
      <c r="AO77" s="7">
        <v>2009</v>
      </c>
      <c r="AP77" s="7"/>
      <c r="AQ77" s="7">
        <v>2009</v>
      </c>
      <c r="AR77" s="7"/>
      <c r="AS77" s="7"/>
    </row>
    <row r="78" spans="1:45">
      <c r="A78" s="4" t="s">
        <v>180</v>
      </c>
      <c r="B78" s="4" t="s">
        <v>179</v>
      </c>
      <c r="C78" s="7">
        <v>2010</v>
      </c>
      <c r="D78" s="7">
        <v>2010</v>
      </c>
      <c r="E78" s="7">
        <v>2010</v>
      </c>
      <c r="F78" s="7">
        <v>2010</v>
      </c>
      <c r="G78" s="7">
        <v>2010</v>
      </c>
      <c r="H78" s="7">
        <v>2010</v>
      </c>
      <c r="I78" s="7">
        <v>2010</v>
      </c>
      <c r="J78" s="7">
        <v>2010</v>
      </c>
      <c r="K78" s="7">
        <v>2010</v>
      </c>
      <c r="L78" s="7">
        <v>2010</v>
      </c>
      <c r="M78" s="7">
        <v>2010</v>
      </c>
      <c r="N78" s="7">
        <v>2010</v>
      </c>
      <c r="O78" s="7">
        <v>2010</v>
      </c>
      <c r="P78" s="7">
        <v>2010</v>
      </c>
      <c r="Q78" s="7">
        <v>2010</v>
      </c>
      <c r="R78" s="7">
        <v>2010</v>
      </c>
      <c r="S78" s="7">
        <v>2010</v>
      </c>
      <c r="T78" s="7">
        <v>2010</v>
      </c>
      <c r="U78" s="7">
        <v>2010</v>
      </c>
      <c r="V78" s="7">
        <v>2010</v>
      </c>
      <c r="W78" s="7">
        <v>2010</v>
      </c>
      <c r="X78" s="7">
        <v>2010</v>
      </c>
      <c r="Y78" s="7">
        <v>2010</v>
      </c>
      <c r="Z78" s="7">
        <v>2010</v>
      </c>
      <c r="AA78" s="7">
        <v>2010</v>
      </c>
      <c r="AB78" s="7">
        <v>2010</v>
      </c>
      <c r="AC78" s="7">
        <v>2010</v>
      </c>
      <c r="AD78" s="7">
        <v>2010</v>
      </c>
      <c r="AE78" s="7">
        <v>2010</v>
      </c>
      <c r="AF78" s="7">
        <v>2010</v>
      </c>
      <c r="AG78" s="7">
        <v>2010</v>
      </c>
      <c r="AH78" s="7">
        <v>2010</v>
      </c>
      <c r="AI78" s="7">
        <v>2010</v>
      </c>
      <c r="AJ78" s="7">
        <v>2010</v>
      </c>
      <c r="AK78" s="7">
        <v>2010</v>
      </c>
      <c r="AL78" s="7">
        <v>2010</v>
      </c>
      <c r="AM78" s="7">
        <v>2010</v>
      </c>
      <c r="AN78" s="7">
        <v>2010</v>
      </c>
      <c r="AO78" s="7">
        <v>2009</v>
      </c>
      <c r="AP78" s="7"/>
      <c r="AQ78" s="7">
        <v>2009</v>
      </c>
      <c r="AR78" s="7"/>
      <c r="AS78" s="7"/>
    </row>
    <row r="79" spans="1:45">
      <c r="A79" s="4" t="s">
        <v>182</v>
      </c>
      <c r="B79" s="4" t="s">
        <v>181</v>
      </c>
      <c r="C79" s="7">
        <v>2010</v>
      </c>
      <c r="D79" s="7">
        <v>2010</v>
      </c>
      <c r="E79" s="7">
        <v>2010</v>
      </c>
      <c r="F79" s="7">
        <v>2010</v>
      </c>
      <c r="G79" s="7">
        <v>2010</v>
      </c>
      <c r="H79" s="7">
        <v>2010</v>
      </c>
      <c r="I79" s="7">
        <v>2010</v>
      </c>
      <c r="J79" s="7">
        <v>2010</v>
      </c>
      <c r="K79" s="7">
        <v>2010</v>
      </c>
      <c r="L79" s="7">
        <v>2010</v>
      </c>
      <c r="M79" s="7">
        <v>2010</v>
      </c>
      <c r="N79" s="7">
        <v>2010</v>
      </c>
      <c r="O79" s="7">
        <v>2010</v>
      </c>
      <c r="P79" s="7">
        <v>2010</v>
      </c>
      <c r="Q79" s="7">
        <v>2010</v>
      </c>
      <c r="R79" s="7">
        <v>2010</v>
      </c>
      <c r="S79" s="7">
        <v>2010</v>
      </c>
      <c r="T79" s="7">
        <v>2010</v>
      </c>
      <c r="U79" s="7">
        <v>2010</v>
      </c>
      <c r="V79" s="7">
        <v>2010</v>
      </c>
      <c r="W79" s="7">
        <v>2010</v>
      </c>
      <c r="X79" s="7">
        <v>2010</v>
      </c>
      <c r="Y79" s="7">
        <v>2010</v>
      </c>
      <c r="Z79" s="7">
        <v>2010</v>
      </c>
      <c r="AA79" s="7">
        <v>2010</v>
      </c>
      <c r="AB79" s="7">
        <v>2010</v>
      </c>
      <c r="AC79" s="7">
        <v>2010</v>
      </c>
      <c r="AD79" s="7">
        <v>2010</v>
      </c>
      <c r="AE79" s="7">
        <v>2010</v>
      </c>
      <c r="AF79" s="7">
        <v>2010</v>
      </c>
      <c r="AG79" s="7">
        <v>2010</v>
      </c>
      <c r="AH79" s="7">
        <v>2010</v>
      </c>
      <c r="AI79" s="7">
        <v>2010</v>
      </c>
      <c r="AJ79" s="7">
        <v>2010</v>
      </c>
      <c r="AK79" s="7">
        <v>2010</v>
      </c>
      <c r="AL79" s="7">
        <v>2010</v>
      </c>
      <c r="AM79" s="7">
        <v>2010</v>
      </c>
      <c r="AN79" s="7">
        <v>2010</v>
      </c>
      <c r="AO79" s="7">
        <v>2009</v>
      </c>
      <c r="AP79" s="7"/>
      <c r="AQ79" s="7">
        <v>2009</v>
      </c>
      <c r="AR79" s="7"/>
      <c r="AS79" s="7"/>
    </row>
    <row r="80" spans="1:45">
      <c r="A80" s="4" t="s">
        <v>184</v>
      </c>
      <c r="B80" s="4" t="s">
        <v>183</v>
      </c>
      <c r="C80" s="7">
        <v>2010</v>
      </c>
      <c r="D80" s="7">
        <v>2010</v>
      </c>
      <c r="E80" s="7">
        <v>2010</v>
      </c>
      <c r="F80" s="7">
        <v>2010</v>
      </c>
      <c r="G80" s="7">
        <v>2010</v>
      </c>
      <c r="H80" s="7">
        <v>2010</v>
      </c>
      <c r="I80" s="7">
        <v>2010</v>
      </c>
      <c r="J80" s="7">
        <v>2010</v>
      </c>
      <c r="K80" s="7">
        <v>2010</v>
      </c>
      <c r="L80" s="7">
        <v>2010</v>
      </c>
      <c r="M80" s="7">
        <v>2010</v>
      </c>
      <c r="N80" s="7">
        <v>2010</v>
      </c>
      <c r="O80" s="7">
        <v>2010</v>
      </c>
      <c r="P80" s="7">
        <v>2010</v>
      </c>
      <c r="Q80" s="7">
        <v>2010</v>
      </c>
      <c r="R80" s="7">
        <v>2010</v>
      </c>
      <c r="S80" s="7">
        <v>2010</v>
      </c>
      <c r="T80" s="7">
        <v>2010</v>
      </c>
      <c r="U80" s="7">
        <v>2010</v>
      </c>
      <c r="V80" s="7">
        <v>2010</v>
      </c>
      <c r="W80" s="7">
        <v>2010</v>
      </c>
      <c r="X80" s="7">
        <v>2010</v>
      </c>
      <c r="Y80" s="7">
        <v>2010</v>
      </c>
      <c r="Z80" s="7">
        <v>2010</v>
      </c>
      <c r="AA80" s="7">
        <v>2010</v>
      </c>
      <c r="AB80" s="7">
        <v>2010</v>
      </c>
      <c r="AC80" s="7">
        <v>2010</v>
      </c>
      <c r="AD80" s="7">
        <v>2010</v>
      </c>
      <c r="AE80" s="7">
        <v>2010</v>
      </c>
      <c r="AF80" s="7">
        <v>2010</v>
      </c>
      <c r="AG80" s="7">
        <v>2010</v>
      </c>
      <c r="AH80" s="7">
        <v>2010</v>
      </c>
      <c r="AI80" s="7">
        <v>2010</v>
      </c>
      <c r="AJ80" s="7">
        <v>2010</v>
      </c>
      <c r="AK80" s="7">
        <v>2010</v>
      </c>
      <c r="AL80" s="7"/>
      <c r="AM80" s="7">
        <v>2010</v>
      </c>
      <c r="AN80" s="7">
        <v>2010</v>
      </c>
      <c r="AO80" s="7">
        <v>2009</v>
      </c>
      <c r="AP80" s="7"/>
      <c r="AQ80" s="7">
        <v>2009</v>
      </c>
      <c r="AR80" s="7"/>
      <c r="AS80" s="7"/>
    </row>
    <row r="81" spans="1:45">
      <c r="A81" s="4" t="s">
        <v>186</v>
      </c>
      <c r="B81" s="4" t="s">
        <v>185</v>
      </c>
      <c r="C81" s="7">
        <v>2010</v>
      </c>
      <c r="D81" s="7">
        <v>2010</v>
      </c>
      <c r="E81" s="7">
        <v>2010</v>
      </c>
      <c r="F81" s="7">
        <v>2010</v>
      </c>
      <c r="G81" s="7">
        <v>2010</v>
      </c>
      <c r="H81" s="7">
        <v>2010</v>
      </c>
      <c r="I81" s="7">
        <v>2010</v>
      </c>
      <c r="J81" s="7">
        <v>2010</v>
      </c>
      <c r="K81" s="7">
        <v>2010</v>
      </c>
      <c r="L81" s="7">
        <v>2010</v>
      </c>
      <c r="M81" s="7">
        <v>2010</v>
      </c>
      <c r="N81" s="7">
        <v>2010</v>
      </c>
      <c r="O81" s="7">
        <v>2010</v>
      </c>
      <c r="P81" s="7">
        <v>2010</v>
      </c>
      <c r="Q81" s="7">
        <v>2010</v>
      </c>
      <c r="R81" s="7">
        <v>2010</v>
      </c>
      <c r="S81" s="7">
        <v>2010</v>
      </c>
      <c r="T81" s="7">
        <v>2010</v>
      </c>
      <c r="U81" s="7">
        <v>2010</v>
      </c>
      <c r="V81" s="7">
        <v>2010</v>
      </c>
      <c r="W81" s="7">
        <v>2010</v>
      </c>
      <c r="X81" s="7">
        <v>2010</v>
      </c>
      <c r="Y81" s="7">
        <v>2010</v>
      </c>
      <c r="Z81" s="7">
        <v>2010</v>
      </c>
      <c r="AA81" s="7">
        <v>2010</v>
      </c>
      <c r="AB81" s="7">
        <v>2010</v>
      </c>
      <c r="AC81" s="7">
        <v>2010</v>
      </c>
      <c r="AD81" s="7">
        <v>2010</v>
      </c>
      <c r="AE81" s="7">
        <v>2010</v>
      </c>
      <c r="AF81" s="7">
        <v>2010</v>
      </c>
      <c r="AG81" s="7">
        <v>2010</v>
      </c>
      <c r="AH81" s="7">
        <v>2010</v>
      </c>
      <c r="AI81" s="7">
        <v>2010</v>
      </c>
      <c r="AJ81" s="7">
        <v>2010</v>
      </c>
      <c r="AK81" s="7">
        <v>2010</v>
      </c>
      <c r="AL81" s="7">
        <v>2010</v>
      </c>
      <c r="AM81" s="7">
        <v>2010</v>
      </c>
      <c r="AN81" s="7">
        <v>2010</v>
      </c>
      <c r="AO81" s="7">
        <v>2009</v>
      </c>
      <c r="AP81" s="7"/>
      <c r="AQ81" s="7">
        <v>2009</v>
      </c>
      <c r="AR81" s="7"/>
      <c r="AS81" s="7"/>
    </row>
    <row r="82" spans="1:45">
      <c r="A82" s="4" t="s">
        <v>188</v>
      </c>
      <c r="B82" s="4" t="s">
        <v>187</v>
      </c>
      <c r="C82" s="7">
        <v>2010</v>
      </c>
      <c r="D82" s="7">
        <v>2010</v>
      </c>
      <c r="E82" s="7">
        <v>2010</v>
      </c>
      <c r="F82" s="7">
        <v>2010</v>
      </c>
      <c r="G82" s="7">
        <v>2010</v>
      </c>
      <c r="H82" s="7">
        <v>2010</v>
      </c>
      <c r="I82" s="7">
        <v>2010</v>
      </c>
      <c r="J82" s="7">
        <v>2010</v>
      </c>
      <c r="K82" s="7">
        <v>2010</v>
      </c>
      <c r="L82" s="7">
        <v>2010</v>
      </c>
      <c r="M82" s="7">
        <v>2010</v>
      </c>
      <c r="N82" s="7">
        <v>2010</v>
      </c>
      <c r="O82" s="7">
        <v>2010</v>
      </c>
      <c r="P82" s="7">
        <v>2010</v>
      </c>
      <c r="Q82" s="7">
        <v>2010</v>
      </c>
      <c r="R82" s="7">
        <v>2010</v>
      </c>
      <c r="S82" s="7">
        <v>2010</v>
      </c>
      <c r="T82" s="7">
        <v>2010</v>
      </c>
      <c r="U82" s="7">
        <v>2010</v>
      </c>
      <c r="V82" s="7">
        <v>2010</v>
      </c>
      <c r="W82" s="7">
        <v>2010</v>
      </c>
      <c r="X82" s="7">
        <v>2010</v>
      </c>
      <c r="Y82" s="7">
        <v>2010</v>
      </c>
      <c r="Z82" s="7">
        <v>2010</v>
      </c>
      <c r="AA82" s="7">
        <v>2010</v>
      </c>
      <c r="AB82" s="7">
        <v>2010</v>
      </c>
      <c r="AC82" s="7">
        <v>2010</v>
      </c>
      <c r="AD82" s="7">
        <v>2010</v>
      </c>
      <c r="AE82" s="7">
        <v>2010</v>
      </c>
      <c r="AF82" s="7">
        <v>2010</v>
      </c>
      <c r="AG82" s="7">
        <v>2010</v>
      </c>
      <c r="AH82" s="7">
        <v>2010</v>
      </c>
      <c r="AI82" s="7">
        <v>2010</v>
      </c>
      <c r="AJ82" s="7">
        <v>2010</v>
      </c>
      <c r="AK82" s="7">
        <v>2010</v>
      </c>
      <c r="AL82" s="7">
        <v>2010</v>
      </c>
      <c r="AM82" s="7">
        <v>2010</v>
      </c>
      <c r="AN82" s="7">
        <v>2010</v>
      </c>
      <c r="AO82" s="7">
        <v>2009</v>
      </c>
      <c r="AP82" s="7"/>
      <c r="AQ82" s="7">
        <v>2009</v>
      </c>
      <c r="AR82" s="7"/>
      <c r="AS82" s="7"/>
    </row>
    <row r="83" spans="1:45">
      <c r="A83" s="4" t="s">
        <v>190</v>
      </c>
      <c r="B83" s="4" t="s">
        <v>189</v>
      </c>
      <c r="C83" s="7">
        <v>2010</v>
      </c>
      <c r="D83" s="7">
        <v>2010</v>
      </c>
      <c r="E83" s="7">
        <v>2010</v>
      </c>
      <c r="F83" s="7">
        <v>2010</v>
      </c>
      <c r="G83" s="7">
        <v>2010</v>
      </c>
      <c r="H83" s="7">
        <v>2010</v>
      </c>
      <c r="I83" s="7">
        <v>2010</v>
      </c>
      <c r="J83" s="7">
        <v>2010</v>
      </c>
      <c r="K83" s="7">
        <v>2010</v>
      </c>
      <c r="L83" s="7">
        <v>2010</v>
      </c>
      <c r="M83" s="7">
        <v>2010</v>
      </c>
      <c r="N83" s="7">
        <v>2010</v>
      </c>
      <c r="O83" s="7">
        <v>2010</v>
      </c>
      <c r="P83" s="7">
        <v>2010</v>
      </c>
      <c r="Q83" s="7">
        <v>2010</v>
      </c>
      <c r="R83" s="7">
        <v>2010</v>
      </c>
      <c r="S83" s="7">
        <v>2010</v>
      </c>
      <c r="T83" s="7">
        <v>2010</v>
      </c>
      <c r="U83" s="7">
        <v>2010</v>
      </c>
      <c r="V83" s="7">
        <v>2010</v>
      </c>
      <c r="W83" s="7">
        <v>2010</v>
      </c>
      <c r="X83" s="7">
        <v>2010</v>
      </c>
      <c r="Y83" s="7">
        <v>2010</v>
      </c>
      <c r="Z83" s="7">
        <v>2010</v>
      </c>
      <c r="AA83" s="7">
        <v>2010</v>
      </c>
      <c r="AB83" s="7">
        <v>2010</v>
      </c>
      <c r="AC83" s="7">
        <v>2010</v>
      </c>
      <c r="AD83" s="7">
        <v>2010</v>
      </c>
      <c r="AE83" s="7">
        <v>2010</v>
      </c>
      <c r="AF83" s="7">
        <v>2010</v>
      </c>
      <c r="AG83" s="7">
        <v>2010</v>
      </c>
      <c r="AH83" s="7">
        <v>2010</v>
      </c>
      <c r="AI83" s="7">
        <v>2010</v>
      </c>
      <c r="AJ83" s="7">
        <v>2010</v>
      </c>
      <c r="AK83" s="7">
        <v>2010</v>
      </c>
      <c r="AL83" s="7">
        <v>2010</v>
      </c>
      <c r="AM83" s="7">
        <v>2010</v>
      </c>
      <c r="AN83" s="7">
        <v>2010</v>
      </c>
      <c r="AO83" s="7">
        <v>2009</v>
      </c>
      <c r="AP83" s="7"/>
      <c r="AQ83" s="7">
        <v>2009</v>
      </c>
      <c r="AR83" s="7"/>
      <c r="AS83" s="7"/>
    </row>
    <row r="84" spans="1:45">
      <c r="A84" s="4" t="s">
        <v>192</v>
      </c>
      <c r="B84" s="4" t="s">
        <v>191</v>
      </c>
      <c r="C84" s="7">
        <v>2010</v>
      </c>
      <c r="D84" s="7">
        <v>2010</v>
      </c>
      <c r="E84" s="7">
        <v>2010</v>
      </c>
      <c r="F84" s="7">
        <v>2010</v>
      </c>
      <c r="G84" s="7">
        <v>2010</v>
      </c>
      <c r="H84" s="7">
        <v>2010</v>
      </c>
      <c r="I84" s="7">
        <v>2010</v>
      </c>
      <c r="J84" s="7">
        <v>2010</v>
      </c>
      <c r="K84" s="7">
        <v>2010</v>
      </c>
      <c r="L84" s="7">
        <v>2010</v>
      </c>
      <c r="M84" s="7">
        <v>2010</v>
      </c>
      <c r="N84" s="7">
        <v>2010</v>
      </c>
      <c r="O84" s="7">
        <v>2010</v>
      </c>
      <c r="P84" s="7">
        <v>2010</v>
      </c>
      <c r="Q84" s="7">
        <v>2010</v>
      </c>
      <c r="R84" s="7">
        <v>2010</v>
      </c>
      <c r="S84" s="7">
        <v>2010</v>
      </c>
      <c r="T84" s="7">
        <v>2010</v>
      </c>
      <c r="U84" s="7">
        <v>2010</v>
      </c>
      <c r="V84" s="7">
        <v>2010</v>
      </c>
      <c r="W84" s="7">
        <v>2010</v>
      </c>
      <c r="X84" s="7">
        <v>2010</v>
      </c>
      <c r="Y84" s="7">
        <v>2010</v>
      </c>
      <c r="Z84" s="7">
        <v>2010</v>
      </c>
      <c r="AA84" s="7">
        <v>2010</v>
      </c>
      <c r="AB84" s="7">
        <v>2010</v>
      </c>
      <c r="AC84" s="7">
        <v>2010</v>
      </c>
      <c r="AD84" s="7">
        <v>2010</v>
      </c>
      <c r="AE84" s="7">
        <v>2010</v>
      </c>
      <c r="AF84" s="7">
        <v>2010</v>
      </c>
      <c r="AG84" s="7">
        <v>2010</v>
      </c>
      <c r="AH84" s="7">
        <v>2010</v>
      </c>
      <c r="AI84" s="7">
        <v>2010</v>
      </c>
      <c r="AJ84" s="7">
        <v>2010</v>
      </c>
      <c r="AK84" s="7">
        <v>2010</v>
      </c>
      <c r="AL84" s="7">
        <v>2010</v>
      </c>
      <c r="AM84" s="7">
        <v>2010</v>
      </c>
      <c r="AN84" s="7">
        <v>2010</v>
      </c>
      <c r="AO84" s="7">
        <v>2009</v>
      </c>
      <c r="AP84" s="7"/>
      <c r="AQ84" s="7">
        <v>2009</v>
      </c>
      <c r="AR84" s="7"/>
      <c r="AS84" s="7"/>
    </row>
    <row r="85" spans="1:45">
      <c r="A85" s="4" t="s">
        <v>194</v>
      </c>
      <c r="B85" s="4" t="s">
        <v>193</v>
      </c>
      <c r="C85" s="7">
        <v>2010</v>
      </c>
      <c r="D85" s="7">
        <v>2010</v>
      </c>
      <c r="E85" s="7">
        <v>2010</v>
      </c>
      <c r="F85" s="7">
        <v>2010</v>
      </c>
      <c r="G85" s="7">
        <v>2010</v>
      </c>
      <c r="H85" s="7">
        <v>2010</v>
      </c>
      <c r="I85" s="7">
        <v>2010</v>
      </c>
      <c r="J85" s="7">
        <v>2010</v>
      </c>
      <c r="K85" s="7">
        <v>2010</v>
      </c>
      <c r="L85" s="7">
        <v>2010</v>
      </c>
      <c r="M85" s="7">
        <v>2010</v>
      </c>
      <c r="N85" s="7">
        <v>2010</v>
      </c>
      <c r="O85" s="7">
        <v>2010</v>
      </c>
      <c r="P85" s="7">
        <v>2010</v>
      </c>
      <c r="Q85" s="7">
        <v>2010</v>
      </c>
      <c r="R85" s="7">
        <v>2010</v>
      </c>
      <c r="S85" s="7">
        <v>2010</v>
      </c>
      <c r="T85" s="7">
        <v>2010</v>
      </c>
      <c r="U85" s="7">
        <v>2010</v>
      </c>
      <c r="V85" s="7">
        <v>2010</v>
      </c>
      <c r="W85" s="7">
        <v>2010</v>
      </c>
      <c r="X85" s="7">
        <v>2010</v>
      </c>
      <c r="Y85" s="7">
        <v>2010</v>
      </c>
      <c r="Z85" s="7">
        <v>2010</v>
      </c>
      <c r="AA85" s="7">
        <v>2010</v>
      </c>
      <c r="AB85" s="7">
        <v>2010</v>
      </c>
      <c r="AC85" s="7">
        <v>2010</v>
      </c>
      <c r="AD85" s="7">
        <v>2010</v>
      </c>
      <c r="AE85" s="7">
        <v>2010</v>
      </c>
      <c r="AF85" s="7">
        <v>2010</v>
      </c>
      <c r="AG85" s="7">
        <v>2010</v>
      </c>
      <c r="AH85" s="7">
        <v>2010</v>
      </c>
      <c r="AI85" s="7">
        <v>2010</v>
      </c>
      <c r="AJ85" s="7">
        <v>2010</v>
      </c>
      <c r="AK85" s="7">
        <v>2010</v>
      </c>
      <c r="AL85" s="7">
        <v>2010</v>
      </c>
      <c r="AM85" s="7">
        <v>2010</v>
      </c>
      <c r="AN85" s="7">
        <v>2010</v>
      </c>
      <c r="AO85" s="7">
        <v>2009</v>
      </c>
      <c r="AP85" s="7"/>
      <c r="AQ85" s="7">
        <v>2009</v>
      </c>
      <c r="AR85" s="7"/>
      <c r="AS85" s="7"/>
    </row>
    <row r="86" spans="1:45">
      <c r="A86" s="4" t="s">
        <v>196</v>
      </c>
      <c r="B86" s="4" t="s">
        <v>195</v>
      </c>
      <c r="C86" s="7">
        <v>2010</v>
      </c>
      <c r="D86" s="7">
        <v>2010</v>
      </c>
      <c r="E86" s="7">
        <v>2010</v>
      </c>
      <c r="F86" s="7">
        <v>2010</v>
      </c>
      <c r="G86" s="7">
        <v>2010</v>
      </c>
      <c r="H86" s="7">
        <v>2010</v>
      </c>
      <c r="I86" s="7">
        <v>2010</v>
      </c>
      <c r="J86" s="7">
        <v>2010</v>
      </c>
      <c r="K86" s="7">
        <v>2010</v>
      </c>
      <c r="L86" s="7">
        <v>2010</v>
      </c>
      <c r="M86" s="7">
        <v>2010</v>
      </c>
      <c r="N86" s="7">
        <v>2010</v>
      </c>
      <c r="O86" s="7">
        <v>2010</v>
      </c>
      <c r="P86" s="7">
        <v>2010</v>
      </c>
      <c r="Q86" s="7">
        <v>2010</v>
      </c>
      <c r="R86" s="7">
        <v>2010</v>
      </c>
      <c r="S86" s="7">
        <v>2010</v>
      </c>
      <c r="T86" s="7">
        <v>2010</v>
      </c>
      <c r="U86" s="7">
        <v>2010</v>
      </c>
      <c r="V86" s="7">
        <v>2010</v>
      </c>
      <c r="W86" s="7">
        <v>2010</v>
      </c>
      <c r="X86" s="7">
        <v>2010</v>
      </c>
      <c r="Y86" s="7">
        <v>2010</v>
      </c>
      <c r="Z86" s="7">
        <v>2010</v>
      </c>
      <c r="AA86" s="7">
        <v>2010</v>
      </c>
      <c r="AB86" s="7">
        <v>2010</v>
      </c>
      <c r="AC86" s="7">
        <v>2010</v>
      </c>
      <c r="AD86" s="7">
        <v>2010</v>
      </c>
      <c r="AE86" s="7">
        <v>2010</v>
      </c>
      <c r="AF86" s="7">
        <v>2010</v>
      </c>
      <c r="AG86" s="7">
        <v>2010</v>
      </c>
      <c r="AH86" s="7">
        <v>2010</v>
      </c>
      <c r="AI86" s="7">
        <v>2010</v>
      </c>
      <c r="AJ86" s="7">
        <v>2010</v>
      </c>
      <c r="AK86" s="7">
        <v>2010</v>
      </c>
      <c r="AL86" s="7">
        <v>2010</v>
      </c>
      <c r="AM86" s="7">
        <v>2010</v>
      </c>
      <c r="AN86" s="7">
        <v>2010</v>
      </c>
      <c r="AO86" s="7">
        <v>2009</v>
      </c>
      <c r="AP86" s="7"/>
      <c r="AQ86" s="7">
        <v>2009</v>
      </c>
      <c r="AR86" s="7"/>
      <c r="AS86" s="7"/>
    </row>
    <row r="87" spans="1:45">
      <c r="A87" s="4" t="s">
        <v>198</v>
      </c>
      <c r="B87" s="4" t="s">
        <v>197</v>
      </c>
      <c r="C87" s="7">
        <v>2010</v>
      </c>
      <c r="D87" s="7">
        <v>2010</v>
      </c>
      <c r="E87" s="7">
        <v>2010</v>
      </c>
      <c r="F87" s="7">
        <v>2010</v>
      </c>
      <c r="G87" s="7">
        <v>2010</v>
      </c>
      <c r="H87" s="7">
        <v>2010</v>
      </c>
      <c r="I87" s="7">
        <v>2010</v>
      </c>
      <c r="J87" s="7">
        <v>2010</v>
      </c>
      <c r="K87" s="7">
        <v>2010</v>
      </c>
      <c r="L87" s="7">
        <v>2010</v>
      </c>
      <c r="M87" s="7">
        <v>2010</v>
      </c>
      <c r="N87" s="7">
        <v>2010</v>
      </c>
      <c r="O87" s="7">
        <v>2010</v>
      </c>
      <c r="P87" s="7">
        <v>2010</v>
      </c>
      <c r="Q87" s="7">
        <v>2010</v>
      </c>
      <c r="R87" s="7">
        <v>2010</v>
      </c>
      <c r="S87" s="7">
        <v>2010</v>
      </c>
      <c r="T87" s="7">
        <v>2010</v>
      </c>
      <c r="U87" s="7">
        <v>2010</v>
      </c>
      <c r="V87" s="7">
        <v>2010</v>
      </c>
      <c r="W87" s="7">
        <v>2010</v>
      </c>
      <c r="X87" s="7">
        <v>2010</v>
      </c>
      <c r="Y87" s="7">
        <v>2010</v>
      </c>
      <c r="Z87" s="7">
        <v>2010</v>
      </c>
      <c r="AA87" s="7">
        <v>2010</v>
      </c>
      <c r="AB87" s="7">
        <v>2010</v>
      </c>
      <c r="AC87" s="7">
        <v>2010</v>
      </c>
      <c r="AD87" s="7">
        <v>2010</v>
      </c>
      <c r="AE87" s="7">
        <v>2010</v>
      </c>
      <c r="AF87" s="7"/>
      <c r="AG87" s="7">
        <v>2010</v>
      </c>
      <c r="AH87" s="7">
        <v>2010</v>
      </c>
      <c r="AI87" s="7">
        <v>2010</v>
      </c>
      <c r="AJ87" s="7">
        <v>2010</v>
      </c>
      <c r="AK87" s="7">
        <v>2010</v>
      </c>
      <c r="AL87" s="7">
        <v>2010</v>
      </c>
      <c r="AM87" s="7">
        <v>2010</v>
      </c>
      <c r="AN87" s="7"/>
      <c r="AO87" s="7">
        <v>2009</v>
      </c>
      <c r="AP87" s="7"/>
      <c r="AQ87" s="7">
        <v>2009</v>
      </c>
      <c r="AR87" s="7"/>
      <c r="AS87" s="7"/>
    </row>
    <row r="88" spans="1:45">
      <c r="A88" s="4" t="s">
        <v>200</v>
      </c>
      <c r="B88" s="4" t="s">
        <v>199</v>
      </c>
      <c r="C88" s="7">
        <v>2010</v>
      </c>
      <c r="D88" s="7">
        <v>2010</v>
      </c>
      <c r="E88" s="7">
        <v>2010</v>
      </c>
      <c r="F88" s="7">
        <v>2010</v>
      </c>
      <c r="G88" s="7">
        <v>2010</v>
      </c>
      <c r="H88" s="7">
        <v>2010</v>
      </c>
      <c r="I88" s="7">
        <v>2010</v>
      </c>
      <c r="J88" s="7">
        <v>2010</v>
      </c>
      <c r="K88" s="7">
        <v>2010</v>
      </c>
      <c r="L88" s="7">
        <v>2010</v>
      </c>
      <c r="M88" s="7">
        <v>2010</v>
      </c>
      <c r="N88" s="7">
        <v>2010</v>
      </c>
      <c r="O88" s="7">
        <v>2010</v>
      </c>
      <c r="P88" s="7">
        <v>2010</v>
      </c>
      <c r="Q88" s="7">
        <v>2010</v>
      </c>
      <c r="R88" s="7">
        <v>2010</v>
      </c>
      <c r="S88" s="7">
        <v>2010</v>
      </c>
      <c r="T88" s="7">
        <v>2010</v>
      </c>
      <c r="U88" s="7">
        <v>2010</v>
      </c>
      <c r="V88" s="7">
        <v>2010</v>
      </c>
      <c r="W88" s="7">
        <v>2010</v>
      </c>
      <c r="X88" s="7">
        <v>2010</v>
      </c>
      <c r="Y88" s="7">
        <v>2010</v>
      </c>
      <c r="Z88" s="7">
        <v>2010</v>
      </c>
      <c r="AA88" s="7">
        <v>2010</v>
      </c>
      <c r="AB88" s="7">
        <v>2010</v>
      </c>
      <c r="AC88" s="7">
        <v>2010</v>
      </c>
      <c r="AD88" s="7">
        <v>2010</v>
      </c>
      <c r="AE88" s="7">
        <v>2010</v>
      </c>
      <c r="AF88" s="7">
        <v>2010</v>
      </c>
      <c r="AG88" s="7">
        <v>2010</v>
      </c>
      <c r="AH88" s="7">
        <v>2010</v>
      </c>
      <c r="AI88" s="7">
        <v>2010</v>
      </c>
      <c r="AJ88" s="7">
        <v>2010</v>
      </c>
      <c r="AK88" s="7">
        <v>2010</v>
      </c>
      <c r="AL88" s="7">
        <v>2010</v>
      </c>
      <c r="AM88" s="7">
        <v>2010</v>
      </c>
      <c r="AN88" s="7">
        <v>2010</v>
      </c>
      <c r="AO88" s="7">
        <v>2009</v>
      </c>
      <c r="AP88" s="7"/>
      <c r="AQ88" s="7">
        <v>2009</v>
      </c>
      <c r="AR88" s="7"/>
      <c r="AS88" s="7"/>
    </row>
    <row r="89" spans="1:45">
      <c r="A89" s="4" t="s">
        <v>202</v>
      </c>
      <c r="B89" s="4" t="s">
        <v>201</v>
      </c>
      <c r="C89" s="7">
        <v>2010</v>
      </c>
      <c r="D89" s="7">
        <v>2010</v>
      </c>
      <c r="E89" s="7">
        <v>2010</v>
      </c>
      <c r="F89" s="7">
        <v>2010</v>
      </c>
      <c r="G89" s="7">
        <v>2010</v>
      </c>
      <c r="H89" s="7">
        <v>2010</v>
      </c>
      <c r="I89" s="7">
        <v>2010</v>
      </c>
      <c r="J89" s="7">
        <v>2010</v>
      </c>
      <c r="K89" s="7">
        <v>2010</v>
      </c>
      <c r="L89" s="7">
        <v>2010</v>
      </c>
      <c r="M89" s="7">
        <v>2010</v>
      </c>
      <c r="N89" s="7">
        <v>2010</v>
      </c>
      <c r="O89" s="7">
        <v>2010</v>
      </c>
      <c r="P89" s="7">
        <v>2010</v>
      </c>
      <c r="Q89" s="7">
        <v>2010</v>
      </c>
      <c r="R89" s="7">
        <v>2010</v>
      </c>
      <c r="S89" s="7">
        <v>2010</v>
      </c>
      <c r="T89" s="7">
        <v>2010</v>
      </c>
      <c r="U89" s="7">
        <v>2010</v>
      </c>
      <c r="V89" s="7">
        <v>2010</v>
      </c>
      <c r="W89" s="7">
        <v>2010</v>
      </c>
      <c r="X89" s="7">
        <v>2010</v>
      </c>
      <c r="Y89" s="7">
        <v>2010</v>
      </c>
      <c r="Z89" s="7">
        <v>2010</v>
      </c>
      <c r="AA89" s="7">
        <v>2010</v>
      </c>
      <c r="AB89" s="7">
        <v>2010</v>
      </c>
      <c r="AC89" s="7">
        <v>2010</v>
      </c>
      <c r="AD89" s="7">
        <v>2010</v>
      </c>
      <c r="AE89" s="7">
        <v>2010</v>
      </c>
      <c r="AF89" s="7">
        <v>2010</v>
      </c>
      <c r="AG89" s="7">
        <v>2010</v>
      </c>
      <c r="AH89" s="7">
        <v>2010</v>
      </c>
      <c r="AI89" s="7">
        <v>2010</v>
      </c>
      <c r="AJ89" s="7">
        <v>2010</v>
      </c>
      <c r="AK89" s="7">
        <v>2010</v>
      </c>
      <c r="AL89" s="7">
        <v>2010</v>
      </c>
      <c r="AM89" s="7">
        <v>2010</v>
      </c>
      <c r="AN89" s="7">
        <v>2010</v>
      </c>
      <c r="AO89" s="7">
        <v>2009</v>
      </c>
      <c r="AP89" s="7"/>
      <c r="AQ89" s="7">
        <v>2009</v>
      </c>
      <c r="AR89" s="7"/>
      <c r="AS89" s="7"/>
    </row>
    <row r="90" spans="1:45">
      <c r="A90" s="4" t="s">
        <v>204</v>
      </c>
      <c r="B90" s="4" t="s">
        <v>203</v>
      </c>
      <c r="C90" s="7">
        <v>2010</v>
      </c>
      <c r="D90" s="7">
        <v>2010</v>
      </c>
      <c r="E90" s="7">
        <v>2010</v>
      </c>
      <c r="F90" s="7">
        <v>2010</v>
      </c>
      <c r="G90" s="7">
        <v>2010</v>
      </c>
      <c r="H90" s="7">
        <v>2010</v>
      </c>
      <c r="I90" s="7">
        <v>2010</v>
      </c>
      <c r="J90" s="7">
        <v>2010</v>
      </c>
      <c r="K90" s="7">
        <v>2010</v>
      </c>
      <c r="L90" s="7">
        <v>2010</v>
      </c>
      <c r="M90" s="7">
        <v>2010</v>
      </c>
      <c r="N90" s="7">
        <v>2010</v>
      </c>
      <c r="O90" s="7">
        <v>2010</v>
      </c>
      <c r="P90" s="7">
        <v>2010</v>
      </c>
      <c r="Q90" s="7">
        <v>2010</v>
      </c>
      <c r="R90" s="7">
        <v>2010</v>
      </c>
      <c r="S90" s="7">
        <v>2010</v>
      </c>
      <c r="T90" s="7">
        <v>2010</v>
      </c>
      <c r="U90" s="7">
        <v>2010</v>
      </c>
      <c r="V90" s="7">
        <v>2010</v>
      </c>
      <c r="W90" s="7">
        <v>2010</v>
      </c>
      <c r="X90" s="7">
        <v>2010</v>
      </c>
      <c r="Y90" s="7">
        <v>2010</v>
      </c>
      <c r="Z90" s="7">
        <v>2010</v>
      </c>
      <c r="AA90" s="7">
        <v>2010</v>
      </c>
      <c r="AB90" s="7">
        <v>2010</v>
      </c>
      <c r="AC90" s="7">
        <v>2010</v>
      </c>
      <c r="AD90" s="7">
        <v>2010</v>
      </c>
      <c r="AE90" s="7">
        <v>2010</v>
      </c>
      <c r="AF90" s="7">
        <v>2010</v>
      </c>
      <c r="AG90" s="7">
        <v>2010</v>
      </c>
      <c r="AH90" s="7">
        <v>2010</v>
      </c>
      <c r="AI90" s="7">
        <v>2010</v>
      </c>
      <c r="AJ90" s="7">
        <v>2010</v>
      </c>
      <c r="AK90" s="7">
        <v>2010</v>
      </c>
      <c r="AL90" s="7">
        <v>2010</v>
      </c>
      <c r="AM90" s="7">
        <v>2010</v>
      </c>
      <c r="AN90" s="7">
        <v>2010</v>
      </c>
      <c r="AO90" s="7">
        <v>2009</v>
      </c>
      <c r="AP90" s="7"/>
      <c r="AQ90" s="7">
        <v>2009</v>
      </c>
      <c r="AR90" s="7"/>
      <c r="AS90" s="7"/>
    </row>
    <row r="91" spans="1:45">
      <c r="A91" s="4" t="s">
        <v>206</v>
      </c>
      <c r="B91" s="4" t="s">
        <v>205</v>
      </c>
      <c r="C91" s="7">
        <v>2010</v>
      </c>
      <c r="D91" s="7">
        <v>2010</v>
      </c>
      <c r="E91" s="7">
        <v>2010</v>
      </c>
      <c r="F91" s="7">
        <v>2010</v>
      </c>
      <c r="G91" s="7">
        <v>2010</v>
      </c>
      <c r="H91" s="7">
        <v>2010</v>
      </c>
      <c r="I91" s="7">
        <v>2010</v>
      </c>
      <c r="J91" s="7">
        <v>2010</v>
      </c>
      <c r="K91" s="7">
        <v>2010</v>
      </c>
      <c r="L91" s="7">
        <v>2010</v>
      </c>
      <c r="M91" s="7">
        <v>2010</v>
      </c>
      <c r="N91" s="7">
        <v>2010</v>
      </c>
      <c r="O91" s="7">
        <v>2010</v>
      </c>
      <c r="P91" s="7">
        <v>2010</v>
      </c>
      <c r="Q91" s="7">
        <v>2010</v>
      </c>
      <c r="R91" s="7">
        <v>2010</v>
      </c>
      <c r="S91" s="7">
        <v>2010</v>
      </c>
      <c r="T91" s="7">
        <v>2010</v>
      </c>
      <c r="U91" s="7">
        <v>2010</v>
      </c>
      <c r="V91" s="7">
        <v>2010</v>
      </c>
      <c r="W91" s="7">
        <v>2010</v>
      </c>
      <c r="X91" s="7">
        <v>2010</v>
      </c>
      <c r="Y91" s="7">
        <v>2010</v>
      </c>
      <c r="Z91" s="7">
        <v>2010</v>
      </c>
      <c r="AA91" s="7">
        <v>2010</v>
      </c>
      <c r="AB91" s="7">
        <v>2010</v>
      </c>
      <c r="AC91" s="7">
        <v>2010</v>
      </c>
      <c r="AD91" s="7">
        <v>2010</v>
      </c>
      <c r="AE91" s="7">
        <v>2010</v>
      </c>
      <c r="AF91" s="7">
        <v>2010</v>
      </c>
      <c r="AG91" s="7">
        <v>2010</v>
      </c>
      <c r="AH91" s="7">
        <v>2010</v>
      </c>
      <c r="AI91" s="7">
        <v>2010</v>
      </c>
      <c r="AJ91" s="7">
        <v>2010</v>
      </c>
      <c r="AK91" s="7">
        <v>2010</v>
      </c>
      <c r="AL91" s="7">
        <v>2010</v>
      </c>
      <c r="AM91" s="7">
        <v>2010</v>
      </c>
      <c r="AN91" s="7">
        <v>2010</v>
      </c>
      <c r="AO91" s="7">
        <v>2009</v>
      </c>
      <c r="AP91" s="7"/>
      <c r="AQ91" s="7">
        <v>2009</v>
      </c>
      <c r="AR91" s="7"/>
      <c r="AS91" s="7"/>
    </row>
    <row r="92" spans="1:45">
      <c r="A92" s="4" t="s">
        <v>208</v>
      </c>
      <c r="B92" s="4" t="s">
        <v>207</v>
      </c>
      <c r="C92" s="7">
        <v>2010</v>
      </c>
      <c r="D92" s="7">
        <v>2010</v>
      </c>
      <c r="E92" s="7">
        <v>2010</v>
      </c>
      <c r="F92" s="7">
        <v>2010</v>
      </c>
      <c r="G92" s="7">
        <v>2010</v>
      </c>
      <c r="H92" s="7">
        <v>2010</v>
      </c>
      <c r="I92" s="7">
        <v>2010</v>
      </c>
      <c r="J92" s="7">
        <v>2010</v>
      </c>
      <c r="K92" s="7">
        <v>2010</v>
      </c>
      <c r="L92" s="7">
        <v>2010</v>
      </c>
      <c r="M92" s="7">
        <v>2010</v>
      </c>
      <c r="N92" s="7">
        <v>2010</v>
      </c>
      <c r="O92" s="7">
        <v>2010</v>
      </c>
      <c r="P92" s="7">
        <v>2010</v>
      </c>
      <c r="Q92" s="7">
        <v>2010</v>
      </c>
      <c r="R92" s="7">
        <v>2010</v>
      </c>
      <c r="S92" s="7">
        <v>2010</v>
      </c>
      <c r="T92" s="7">
        <v>2010</v>
      </c>
      <c r="U92" s="7">
        <v>2010</v>
      </c>
      <c r="V92" s="7">
        <v>2010</v>
      </c>
      <c r="W92" s="7">
        <v>2010</v>
      </c>
      <c r="X92" s="7">
        <v>2010</v>
      </c>
      <c r="Y92" s="7">
        <v>2010</v>
      </c>
      <c r="Z92" s="7">
        <v>2010</v>
      </c>
      <c r="AA92" s="7">
        <v>2010</v>
      </c>
      <c r="AB92" s="7">
        <v>2010</v>
      </c>
      <c r="AC92" s="7">
        <v>2010</v>
      </c>
      <c r="AD92" s="7">
        <v>2010</v>
      </c>
      <c r="AE92" s="7">
        <v>2010</v>
      </c>
      <c r="AF92" s="7">
        <v>2010</v>
      </c>
      <c r="AG92" s="7">
        <v>2010</v>
      </c>
      <c r="AH92" s="7">
        <v>2010</v>
      </c>
      <c r="AI92" s="7">
        <v>2010</v>
      </c>
      <c r="AJ92" s="7">
        <v>2010</v>
      </c>
      <c r="AK92" s="7">
        <v>2010</v>
      </c>
      <c r="AL92" s="7">
        <v>2010</v>
      </c>
      <c r="AM92" s="7">
        <v>2010</v>
      </c>
      <c r="AN92" s="7">
        <v>2010</v>
      </c>
      <c r="AO92" s="7">
        <v>2009</v>
      </c>
      <c r="AP92" s="7"/>
      <c r="AQ92" s="7">
        <v>2009</v>
      </c>
      <c r="AR92" s="7"/>
      <c r="AS92" s="7"/>
    </row>
    <row r="93" spans="1:45">
      <c r="A93" s="4" t="s">
        <v>210</v>
      </c>
      <c r="B93" s="4" t="s">
        <v>209</v>
      </c>
      <c r="C93" s="7">
        <v>2010</v>
      </c>
      <c r="D93" s="7">
        <v>2010</v>
      </c>
      <c r="E93" s="7">
        <v>2010</v>
      </c>
      <c r="F93" s="7">
        <v>2010</v>
      </c>
      <c r="G93" s="7">
        <v>2010</v>
      </c>
      <c r="H93" s="7">
        <v>2010</v>
      </c>
      <c r="I93" s="7">
        <v>2010</v>
      </c>
      <c r="J93" s="7">
        <v>2010</v>
      </c>
      <c r="K93" s="7">
        <v>2010</v>
      </c>
      <c r="L93" s="7">
        <v>2010</v>
      </c>
      <c r="M93" s="7">
        <v>2010</v>
      </c>
      <c r="N93" s="7">
        <v>2010</v>
      </c>
      <c r="O93" s="7">
        <v>2010</v>
      </c>
      <c r="P93" s="7">
        <v>2010</v>
      </c>
      <c r="Q93" s="7">
        <v>2010</v>
      </c>
      <c r="R93" s="7">
        <v>2010</v>
      </c>
      <c r="S93" s="7">
        <v>2010</v>
      </c>
      <c r="T93" s="7">
        <v>2010</v>
      </c>
      <c r="U93" s="7">
        <v>2010</v>
      </c>
      <c r="V93" s="7">
        <v>2010</v>
      </c>
      <c r="W93" s="7">
        <v>2010</v>
      </c>
      <c r="X93" s="7">
        <v>2010</v>
      </c>
      <c r="Y93" s="7">
        <v>2010</v>
      </c>
      <c r="Z93" s="7">
        <v>2010</v>
      </c>
      <c r="AA93" s="7">
        <v>2010</v>
      </c>
      <c r="AB93" s="7">
        <v>2010</v>
      </c>
      <c r="AC93" s="7">
        <v>2010</v>
      </c>
      <c r="AD93" s="7">
        <v>2010</v>
      </c>
      <c r="AE93" s="7">
        <v>2010</v>
      </c>
      <c r="AF93" s="7">
        <v>2010</v>
      </c>
      <c r="AG93" s="7">
        <v>2010</v>
      </c>
      <c r="AH93" s="7">
        <v>2010</v>
      </c>
      <c r="AI93" s="7">
        <v>2010</v>
      </c>
      <c r="AJ93" s="7">
        <v>2010</v>
      </c>
      <c r="AK93" s="7">
        <v>2010</v>
      </c>
      <c r="AL93" s="7">
        <v>2010</v>
      </c>
      <c r="AM93" s="7">
        <v>2010</v>
      </c>
      <c r="AN93" s="7">
        <v>2010</v>
      </c>
      <c r="AO93" s="7">
        <v>2009</v>
      </c>
      <c r="AP93" s="7"/>
      <c r="AQ93" s="7">
        <v>2009</v>
      </c>
      <c r="AR93" s="7"/>
      <c r="AS93" s="7"/>
    </row>
    <row r="94" spans="1:45">
      <c r="A94" s="4" t="s">
        <v>212</v>
      </c>
      <c r="B94" s="4" t="s">
        <v>211</v>
      </c>
      <c r="C94" s="7">
        <v>2010</v>
      </c>
      <c r="D94" s="7">
        <v>2010</v>
      </c>
      <c r="E94" s="7">
        <v>2010</v>
      </c>
      <c r="F94" s="7">
        <v>2010</v>
      </c>
      <c r="G94" s="7">
        <v>2010</v>
      </c>
      <c r="H94" s="7">
        <v>2010</v>
      </c>
      <c r="I94" s="7">
        <v>2010</v>
      </c>
      <c r="J94" s="7">
        <v>2010</v>
      </c>
      <c r="K94" s="7">
        <v>2010</v>
      </c>
      <c r="L94" s="7">
        <v>2010</v>
      </c>
      <c r="M94" s="7">
        <v>2010</v>
      </c>
      <c r="N94" s="7">
        <v>2010</v>
      </c>
      <c r="O94" s="7">
        <v>2010</v>
      </c>
      <c r="P94" s="7">
        <v>2010</v>
      </c>
      <c r="Q94" s="7">
        <v>2010</v>
      </c>
      <c r="R94" s="7">
        <v>2010</v>
      </c>
      <c r="S94" s="7">
        <v>2010</v>
      </c>
      <c r="T94" s="7">
        <v>2010</v>
      </c>
      <c r="U94" s="7">
        <v>2010</v>
      </c>
      <c r="V94" s="7">
        <v>2010</v>
      </c>
      <c r="W94" s="7">
        <v>2010</v>
      </c>
      <c r="X94" s="7">
        <v>2010</v>
      </c>
      <c r="Y94" s="7">
        <v>2010</v>
      </c>
      <c r="Z94" s="7">
        <v>2010</v>
      </c>
      <c r="AA94" s="7">
        <v>2010</v>
      </c>
      <c r="AB94" s="7">
        <v>2010</v>
      </c>
      <c r="AC94" s="7">
        <v>2010</v>
      </c>
      <c r="AD94" s="7">
        <v>2010</v>
      </c>
      <c r="AE94" s="7">
        <v>2010</v>
      </c>
      <c r="AF94" s="7">
        <v>2010</v>
      </c>
      <c r="AG94" s="7">
        <v>2010</v>
      </c>
      <c r="AH94" s="7">
        <v>2010</v>
      </c>
      <c r="AI94" s="7">
        <v>2010</v>
      </c>
      <c r="AJ94" s="7">
        <v>2010</v>
      </c>
      <c r="AK94" s="7">
        <v>2010</v>
      </c>
      <c r="AL94" s="7">
        <v>2010</v>
      </c>
      <c r="AM94" s="7">
        <v>2010</v>
      </c>
      <c r="AN94" s="7">
        <v>2010</v>
      </c>
      <c r="AO94" s="7">
        <v>2009</v>
      </c>
      <c r="AP94" s="7"/>
      <c r="AQ94" s="7">
        <v>2009</v>
      </c>
      <c r="AR94" s="7"/>
      <c r="AS94" s="7"/>
    </row>
    <row r="95" spans="1:45">
      <c r="A95" s="4" t="s">
        <v>214</v>
      </c>
      <c r="B95" s="4" t="s">
        <v>213</v>
      </c>
      <c r="C95" s="7">
        <v>2010</v>
      </c>
      <c r="D95" s="7">
        <v>2010</v>
      </c>
      <c r="E95" s="7">
        <v>2010</v>
      </c>
      <c r="F95" s="7">
        <v>2010</v>
      </c>
      <c r="G95" s="7">
        <v>2010</v>
      </c>
      <c r="H95" s="7">
        <v>2010</v>
      </c>
      <c r="I95" s="7">
        <v>2010</v>
      </c>
      <c r="J95" s="7">
        <v>2010</v>
      </c>
      <c r="K95" s="7">
        <v>2010</v>
      </c>
      <c r="L95" s="7">
        <v>2010</v>
      </c>
      <c r="M95" s="7">
        <v>2010</v>
      </c>
      <c r="N95" s="7">
        <v>2010</v>
      </c>
      <c r="O95" s="7">
        <v>2010</v>
      </c>
      <c r="P95" s="7">
        <v>2010</v>
      </c>
      <c r="Q95" s="7">
        <v>2010</v>
      </c>
      <c r="R95" s="7">
        <v>2010</v>
      </c>
      <c r="S95" s="7">
        <v>2010</v>
      </c>
      <c r="T95" s="7">
        <v>2010</v>
      </c>
      <c r="U95" s="7">
        <v>2010</v>
      </c>
      <c r="V95" s="7">
        <v>2010</v>
      </c>
      <c r="W95" s="7">
        <v>2010</v>
      </c>
      <c r="X95" s="7">
        <v>2010</v>
      </c>
      <c r="Y95" s="7">
        <v>2010</v>
      </c>
      <c r="Z95" s="7">
        <v>2010</v>
      </c>
      <c r="AA95" s="7">
        <v>2010</v>
      </c>
      <c r="AB95" s="7">
        <v>2010</v>
      </c>
      <c r="AC95" s="7">
        <v>2010</v>
      </c>
      <c r="AD95" s="7">
        <v>2010</v>
      </c>
      <c r="AE95" s="7">
        <v>2010</v>
      </c>
      <c r="AF95" s="7">
        <v>2010</v>
      </c>
      <c r="AG95" s="7">
        <v>2010</v>
      </c>
      <c r="AH95" s="7">
        <v>2010</v>
      </c>
      <c r="AI95" s="7">
        <v>2010</v>
      </c>
      <c r="AJ95" s="7">
        <v>2010</v>
      </c>
      <c r="AK95" s="7">
        <v>2010</v>
      </c>
      <c r="AL95" s="7">
        <v>2010</v>
      </c>
      <c r="AM95" s="7">
        <v>2010</v>
      </c>
      <c r="AN95" s="7">
        <v>2010</v>
      </c>
      <c r="AO95" s="7">
        <v>2009</v>
      </c>
      <c r="AP95" s="7"/>
      <c r="AQ95" s="7">
        <v>2009</v>
      </c>
      <c r="AR95" s="7"/>
      <c r="AS95" s="7"/>
    </row>
    <row r="96" spans="1:45">
      <c r="A96" s="4" t="s">
        <v>216</v>
      </c>
      <c r="B96" s="4" t="s">
        <v>215</v>
      </c>
      <c r="C96" s="7">
        <v>2010</v>
      </c>
      <c r="D96" s="7">
        <v>2010</v>
      </c>
      <c r="E96" s="7">
        <v>2010</v>
      </c>
      <c r="F96" s="7">
        <v>2010</v>
      </c>
      <c r="G96" s="7">
        <v>2010</v>
      </c>
      <c r="H96" s="7">
        <v>2010</v>
      </c>
      <c r="I96" s="7">
        <v>2010</v>
      </c>
      <c r="J96" s="7">
        <v>2010</v>
      </c>
      <c r="K96" s="7">
        <v>2010</v>
      </c>
      <c r="L96" s="7">
        <v>2010</v>
      </c>
      <c r="M96" s="7">
        <v>2010</v>
      </c>
      <c r="N96" s="7">
        <v>2010</v>
      </c>
      <c r="O96" s="7">
        <v>2010</v>
      </c>
      <c r="P96" s="7">
        <v>2010</v>
      </c>
      <c r="Q96" s="7">
        <v>2010</v>
      </c>
      <c r="R96" s="7">
        <v>2010</v>
      </c>
      <c r="S96" s="7">
        <v>2010</v>
      </c>
      <c r="T96" s="7">
        <v>2010</v>
      </c>
      <c r="U96" s="7">
        <v>2010</v>
      </c>
      <c r="V96" s="7"/>
      <c r="W96" s="7">
        <v>2010</v>
      </c>
      <c r="X96" s="7">
        <v>2010</v>
      </c>
      <c r="Y96" s="7">
        <v>2010</v>
      </c>
      <c r="Z96" s="7">
        <v>2010</v>
      </c>
      <c r="AA96" s="7">
        <v>2010</v>
      </c>
      <c r="AB96" s="7">
        <v>2010</v>
      </c>
      <c r="AC96" s="7">
        <v>2010</v>
      </c>
      <c r="AD96" s="7"/>
      <c r="AE96" s="7">
        <v>2010</v>
      </c>
      <c r="AF96" s="7">
        <v>2010</v>
      </c>
      <c r="AG96" s="7">
        <v>2010</v>
      </c>
      <c r="AH96" s="7">
        <v>2010</v>
      </c>
      <c r="AI96" s="7">
        <v>2010</v>
      </c>
      <c r="AJ96" s="7">
        <v>2010</v>
      </c>
      <c r="AK96" s="7">
        <v>2010</v>
      </c>
      <c r="AL96" s="7"/>
      <c r="AM96" s="7">
        <v>2010</v>
      </c>
      <c r="AN96" s="7">
        <v>2010</v>
      </c>
      <c r="AO96" s="7">
        <v>2009</v>
      </c>
      <c r="AP96" s="7"/>
      <c r="AQ96" s="7">
        <v>2009</v>
      </c>
      <c r="AR96" s="7"/>
      <c r="AS96" s="7"/>
    </row>
    <row r="97" spans="1:45">
      <c r="A97" s="4" t="s">
        <v>218</v>
      </c>
      <c r="B97" s="4" t="s">
        <v>217</v>
      </c>
      <c r="C97" s="7">
        <v>2010</v>
      </c>
      <c r="D97" s="7">
        <v>2010</v>
      </c>
      <c r="E97" s="7">
        <v>2010</v>
      </c>
      <c r="F97" s="7">
        <v>2010</v>
      </c>
      <c r="G97" s="7">
        <v>2010</v>
      </c>
      <c r="H97" s="7">
        <v>2010</v>
      </c>
      <c r="I97" s="7">
        <v>2010</v>
      </c>
      <c r="J97" s="7">
        <v>2010</v>
      </c>
      <c r="K97" s="7">
        <v>2010</v>
      </c>
      <c r="L97" s="7">
        <v>2010</v>
      </c>
      <c r="M97" s="7">
        <v>2010</v>
      </c>
      <c r="N97" s="7">
        <v>2010</v>
      </c>
      <c r="O97" s="7">
        <v>2010</v>
      </c>
      <c r="P97" s="7">
        <v>2010</v>
      </c>
      <c r="Q97" s="7">
        <v>2010</v>
      </c>
      <c r="R97" s="7">
        <v>2010</v>
      </c>
      <c r="S97" s="7">
        <v>2010</v>
      </c>
      <c r="T97" s="7">
        <v>2010</v>
      </c>
      <c r="U97" s="7">
        <v>2010</v>
      </c>
      <c r="V97" s="7">
        <v>2010</v>
      </c>
      <c r="W97" s="7">
        <v>2010</v>
      </c>
      <c r="X97" s="7">
        <v>2010</v>
      </c>
      <c r="Y97" s="7">
        <v>2010</v>
      </c>
      <c r="Z97" s="7">
        <v>2010</v>
      </c>
      <c r="AA97" s="7">
        <v>2010</v>
      </c>
      <c r="AB97" s="7">
        <v>2010</v>
      </c>
      <c r="AC97" s="7"/>
      <c r="AD97" s="7"/>
      <c r="AE97" s="7">
        <v>2010</v>
      </c>
      <c r="AF97" s="7"/>
      <c r="AG97" s="7"/>
      <c r="AH97" s="7">
        <v>2010</v>
      </c>
      <c r="AI97" s="7">
        <v>2010</v>
      </c>
      <c r="AJ97" s="7">
        <v>2010</v>
      </c>
      <c r="AK97" s="7">
        <v>2010</v>
      </c>
      <c r="AL97" s="7"/>
      <c r="AM97" s="7">
        <v>2010</v>
      </c>
      <c r="AN97" s="7"/>
      <c r="AO97" s="7"/>
      <c r="AP97" s="7"/>
      <c r="AQ97" s="7">
        <v>2009</v>
      </c>
      <c r="AR97" s="7"/>
      <c r="AS97" s="7"/>
    </row>
    <row r="98" spans="1:45">
      <c r="A98" s="4" t="s">
        <v>220</v>
      </c>
      <c r="B98" s="4" t="s">
        <v>219</v>
      </c>
      <c r="C98" s="7">
        <v>2010</v>
      </c>
      <c r="D98" s="7">
        <v>2010</v>
      </c>
      <c r="E98" s="7">
        <v>2010</v>
      </c>
      <c r="F98" s="7">
        <v>2010</v>
      </c>
      <c r="G98" s="7">
        <v>2010</v>
      </c>
      <c r="H98" s="7">
        <v>2010</v>
      </c>
      <c r="I98" s="7">
        <v>2010</v>
      </c>
      <c r="J98" s="7">
        <v>2010</v>
      </c>
      <c r="K98" s="7">
        <v>2010</v>
      </c>
      <c r="L98" s="7">
        <v>2010</v>
      </c>
      <c r="M98" s="7">
        <v>2010</v>
      </c>
      <c r="N98" s="7">
        <v>2010</v>
      </c>
      <c r="O98" s="7">
        <v>2010</v>
      </c>
      <c r="P98" s="7">
        <v>2010</v>
      </c>
      <c r="Q98" s="7">
        <v>2010</v>
      </c>
      <c r="R98" s="7">
        <v>2010</v>
      </c>
      <c r="S98" s="7">
        <v>2010</v>
      </c>
      <c r="T98" s="7">
        <v>2010</v>
      </c>
      <c r="U98" s="7">
        <v>2010</v>
      </c>
      <c r="V98" s="7">
        <v>2010</v>
      </c>
      <c r="W98" s="7">
        <v>2010</v>
      </c>
      <c r="X98" s="7">
        <v>2010</v>
      </c>
      <c r="Y98" s="7">
        <v>2010</v>
      </c>
      <c r="Z98" s="7">
        <v>2010</v>
      </c>
      <c r="AA98" s="7">
        <v>2010</v>
      </c>
      <c r="AB98" s="7">
        <v>2010</v>
      </c>
      <c r="AC98" s="7">
        <v>2010</v>
      </c>
      <c r="AD98" s="7">
        <v>2010</v>
      </c>
      <c r="AE98" s="7">
        <v>2010</v>
      </c>
      <c r="AF98" s="7">
        <v>2010</v>
      </c>
      <c r="AG98" s="7">
        <v>2010</v>
      </c>
      <c r="AH98" s="7">
        <v>2010</v>
      </c>
      <c r="AI98" s="7">
        <v>2010</v>
      </c>
      <c r="AJ98" s="7">
        <v>2010</v>
      </c>
      <c r="AK98" s="7">
        <v>2010</v>
      </c>
      <c r="AL98" s="7">
        <v>2010</v>
      </c>
      <c r="AM98" s="7">
        <v>2010</v>
      </c>
      <c r="AN98" s="7">
        <v>2010</v>
      </c>
      <c r="AO98" s="7">
        <v>2009</v>
      </c>
      <c r="AP98" s="7"/>
      <c r="AQ98" s="7">
        <v>2009</v>
      </c>
      <c r="AR98" s="7"/>
      <c r="AS98" s="7"/>
    </row>
    <row r="99" spans="1:45">
      <c r="A99" s="4" t="s">
        <v>222</v>
      </c>
      <c r="B99" s="4" t="s">
        <v>221</v>
      </c>
      <c r="C99" s="7">
        <v>2010</v>
      </c>
      <c r="D99" s="7">
        <v>2010</v>
      </c>
      <c r="E99" s="7">
        <v>2010</v>
      </c>
      <c r="F99" s="7">
        <v>2010</v>
      </c>
      <c r="G99" s="7">
        <v>2010</v>
      </c>
      <c r="H99" s="7">
        <v>2010</v>
      </c>
      <c r="I99" s="7">
        <v>2010</v>
      </c>
      <c r="J99" s="7">
        <v>2010</v>
      </c>
      <c r="K99" s="7">
        <v>2010</v>
      </c>
      <c r="L99" s="7">
        <v>2010</v>
      </c>
      <c r="M99" s="7">
        <v>2010</v>
      </c>
      <c r="N99" s="7">
        <v>2010</v>
      </c>
      <c r="O99" s="7">
        <v>2010</v>
      </c>
      <c r="P99" s="7">
        <v>2010</v>
      </c>
      <c r="Q99" s="7">
        <v>2010</v>
      </c>
      <c r="R99" s="7">
        <v>2010</v>
      </c>
      <c r="S99" s="7">
        <v>2010</v>
      </c>
      <c r="T99" s="7">
        <v>2010</v>
      </c>
      <c r="U99" s="7">
        <v>2010</v>
      </c>
      <c r="V99" s="7">
        <v>2010</v>
      </c>
      <c r="W99" s="7">
        <v>2010</v>
      </c>
      <c r="X99" s="7">
        <v>2010</v>
      </c>
      <c r="Y99" s="7">
        <v>2010</v>
      </c>
      <c r="Z99" s="7">
        <v>2010</v>
      </c>
      <c r="AA99" s="7">
        <v>2010</v>
      </c>
      <c r="AB99" s="7">
        <v>2010</v>
      </c>
      <c r="AC99" s="7">
        <v>2010</v>
      </c>
      <c r="AD99" s="7">
        <v>2010</v>
      </c>
      <c r="AE99" s="7">
        <v>2010</v>
      </c>
      <c r="AF99" s="7">
        <v>2010</v>
      </c>
      <c r="AG99" s="7">
        <v>2010</v>
      </c>
      <c r="AH99" s="7">
        <v>2010</v>
      </c>
      <c r="AI99" s="7">
        <v>2010</v>
      </c>
      <c r="AJ99" s="7">
        <v>2010</v>
      </c>
      <c r="AK99" s="7">
        <v>2010</v>
      </c>
      <c r="AL99" s="7">
        <v>2010</v>
      </c>
      <c r="AM99" s="7">
        <v>2010</v>
      </c>
      <c r="AN99" s="7">
        <v>2010</v>
      </c>
      <c r="AO99" s="7">
        <v>2007</v>
      </c>
      <c r="AP99" s="7"/>
      <c r="AQ99" s="7">
        <v>2009</v>
      </c>
      <c r="AR99" s="7"/>
      <c r="AS99" s="7"/>
    </row>
    <row r="100" spans="1:45">
      <c r="A100" s="4" t="s">
        <v>224</v>
      </c>
      <c r="B100" s="4" t="s">
        <v>223</v>
      </c>
      <c r="C100" s="7">
        <v>2010</v>
      </c>
      <c r="D100" s="7">
        <v>2010</v>
      </c>
      <c r="E100" s="7">
        <v>2010</v>
      </c>
      <c r="F100" s="7">
        <v>2010</v>
      </c>
      <c r="G100" s="7">
        <v>2010</v>
      </c>
      <c r="H100" s="7">
        <v>2010</v>
      </c>
      <c r="I100" s="7">
        <v>2010</v>
      </c>
      <c r="J100" s="7">
        <v>2010</v>
      </c>
      <c r="K100" s="7">
        <v>2010</v>
      </c>
      <c r="L100" s="7">
        <v>2010</v>
      </c>
      <c r="M100" s="7">
        <v>2010</v>
      </c>
      <c r="N100" s="7">
        <v>2010</v>
      </c>
      <c r="O100" s="7">
        <v>2010</v>
      </c>
      <c r="P100" s="7">
        <v>2010</v>
      </c>
      <c r="Q100" s="7">
        <v>2010</v>
      </c>
      <c r="R100" s="7">
        <v>2010</v>
      </c>
      <c r="S100" s="7">
        <v>2010</v>
      </c>
      <c r="T100" s="7">
        <v>2010</v>
      </c>
      <c r="U100" s="7">
        <v>2010</v>
      </c>
      <c r="V100" s="7">
        <v>2010</v>
      </c>
      <c r="W100" s="7">
        <v>2010</v>
      </c>
      <c r="X100" s="7">
        <v>2010</v>
      </c>
      <c r="Y100" s="7">
        <v>2010</v>
      </c>
      <c r="Z100" s="7">
        <v>2010</v>
      </c>
      <c r="AA100" s="7">
        <v>2010</v>
      </c>
      <c r="AB100" s="7">
        <v>2010</v>
      </c>
      <c r="AC100" s="7">
        <v>2010</v>
      </c>
      <c r="AD100" s="7">
        <v>2010</v>
      </c>
      <c r="AE100" s="7">
        <v>2010</v>
      </c>
      <c r="AF100" s="7">
        <v>2010</v>
      </c>
      <c r="AG100" s="7">
        <v>2010</v>
      </c>
      <c r="AH100" s="7">
        <v>2010</v>
      </c>
      <c r="AI100" s="7">
        <v>2010</v>
      </c>
      <c r="AJ100" s="7">
        <v>2010</v>
      </c>
      <c r="AK100" s="7">
        <v>2010</v>
      </c>
      <c r="AL100" s="7">
        <v>2010</v>
      </c>
      <c r="AM100" s="7">
        <v>2010</v>
      </c>
      <c r="AN100" s="7">
        <v>2010</v>
      </c>
      <c r="AO100" s="7">
        <v>2009</v>
      </c>
      <c r="AP100" s="7"/>
      <c r="AQ100" s="7">
        <v>2009</v>
      </c>
      <c r="AR100" s="7"/>
      <c r="AS100" s="7"/>
    </row>
    <row r="101" spans="1:45">
      <c r="A101" s="4" t="s">
        <v>226</v>
      </c>
      <c r="B101" s="4" t="s">
        <v>225</v>
      </c>
      <c r="C101" s="7">
        <v>2010</v>
      </c>
      <c r="D101" s="7">
        <v>2010</v>
      </c>
      <c r="E101" s="7">
        <v>2010</v>
      </c>
      <c r="F101" s="7">
        <v>2010</v>
      </c>
      <c r="G101" s="7">
        <v>2010</v>
      </c>
      <c r="H101" s="7">
        <v>2010</v>
      </c>
      <c r="I101" s="7">
        <v>2010</v>
      </c>
      <c r="J101" s="7">
        <v>2010</v>
      </c>
      <c r="K101" s="7">
        <v>2010</v>
      </c>
      <c r="L101" s="7">
        <v>2010</v>
      </c>
      <c r="M101" s="7">
        <v>2010</v>
      </c>
      <c r="N101" s="7">
        <v>2010</v>
      </c>
      <c r="O101" s="7">
        <v>2010</v>
      </c>
      <c r="P101" s="7">
        <v>2010</v>
      </c>
      <c r="Q101" s="7">
        <v>2010</v>
      </c>
      <c r="R101" s="7">
        <v>2010</v>
      </c>
      <c r="S101" s="7">
        <v>2010</v>
      </c>
      <c r="T101" s="7">
        <v>2010</v>
      </c>
      <c r="U101" s="7">
        <v>2010</v>
      </c>
      <c r="V101" s="7">
        <v>2010</v>
      </c>
      <c r="W101" s="7">
        <v>2010</v>
      </c>
      <c r="X101" s="7">
        <v>2010</v>
      </c>
      <c r="Y101" s="7">
        <v>2010</v>
      </c>
      <c r="Z101" s="7">
        <v>2010</v>
      </c>
      <c r="AA101" s="7">
        <v>2010</v>
      </c>
      <c r="AB101" s="7">
        <v>2010</v>
      </c>
      <c r="AC101" s="7">
        <v>2010</v>
      </c>
      <c r="AD101" s="7">
        <v>2010</v>
      </c>
      <c r="AE101" s="7">
        <v>2010</v>
      </c>
      <c r="AF101" s="7">
        <v>2010</v>
      </c>
      <c r="AG101" s="7">
        <v>2010</v>
      </c>
      <c r="AH101" s="7">
        <v>2010</v>
      </c>
      <c r="AI101" s="7">
        <v>2010</v>
      </c>
      <c r="AJ101" s="7">
        <v>2010</v>
      </c>
      <c r="AK101" s="7">
        <v>2010</v>
      </c>
      <c r="AL101" s="7">
        <v>2010</v>
      </c>
      <c r="AM101" s="7">
        <v>2010</v>
      </c>
      <c r="AN101" s="7">
        <v>2010</v>
      </c>
      <c r="AO101" s="7">
        <v>2009</v>
      </c>
      <c r="AP101" s="7"/>
      <c r="AQ101" s="7">
        <v>2009</v>
      </c>
      <c r="AR101" s="7"/>
      <c r="AS101" s="7"/>
    </row>
    <row r="102" spans="1:45">
      <c r="A102" s="4" t="s">
        <v>228</v>
      </c>
      <c r="B102" s="4" t="s">
        <v>227</v>
      </c>
      <c r="C102" s="7">
        <v>2010</v>
      </c>
      <c r="D102" s="7">
        <v>2010</v>
      </c>
      <c r="E102" s="7">
        <v>2010</v>
      </c>
      <c r="F102" s="7">
        <v>2010</v>
      </c>
      <c r="G102" s="7">
        <v>2010</v>
      </c>
      <c r="H102" s="7">
        <v>2010</v>
      </c>
      <c r="I102" s="7">
        <v>2010</v>
      </c>
      <c r="J102" s="7">
        <v>2010</v>
      </c>
      <c r="K102" s="7">
        <v>2010</v>
      </c>
      <c r="L102" s="7">
        <v>2010</v>
      </c>
      <c r="M102" s="7">
        <v>2010</v>
      </c>
      <c r="N102" s="7">
        <v>2010</v>
      </c>
      <c r="O102" s="7">
        <v>2010</v>
      </c>
      <c r="P102" s="7">
        <v>2010</v>
      </c>
      <c r="Q102" s="7">
        <v>2010</v>
      </c>
      <c r="R102" s="7">
        <v>2010</v>
      </c>
      <c r="S102" s="7">
        <v>2010</v>
      </c>
      <c r="T102" s="7">
        <v>2010</v>
      </c>
      <c r="U102" s="7">
        <v>2010</v>
      </c>
      <c r="V102" s="7">
        <v>2010</v>
      </c>
      <c r="W102" s="7">
        <v>2010</v>
      </c>
      <c r="X102" s="7">
        <v>2010</v>
      </c>
      <c r="Y102" s="7">
        <v>2010</v>
      </c>
      <c r="Z102" s="7">
        <v>2010</v>
      </c>
      <c r="AA102" s="7">
        <v>2010</v>
      </c>
      <c r="AB102" s="7">
        <v>2010</v>
      </c>
      <c r="AC102" s="7">
        <v>2010</v>
      </c>
      <c r="AD102" s="7">
        <v>2010</v>
      </c>
      <c r="AE102" s="7">
        <v>2010</v>
      </c>
      <c r="AF102" s="7">
        <v>2010</v>
      </c>
      <c r="AG102" s="7">
        <v>2010</v>
      </c>
      <c r="AH102" s="7">
        <v>2010</v>
      </c>
      <c r="AI102" s="7">
        <v>2010</v>
      </c>
      <c r="AJ102" s="7">
        <v>2010</v>
      </c>
      <c r="AK102" s="7">
        <v>2010</v>
      </c>
      <c r="AL102" s="7">
        <v>2010</v>
      </c>
      <c r="AM102" s="7">
        <v>2010</v>
      </c>
      <c r="AN102" s="7">
        <v>2010</v>
      </c>
      <c r="AO102" s="7">
        <v>2009</v>
      </c>
      <c r="AP102" s="7"/>
      <c r="AQ102" s="7">
        <v>2009</v>
      </c>
      <c r="AR102" s="7"/>
      <c r="AS102" s="7"/>
    </row>
    <row r="103" spans="1:45">
      <c r="A103" s="4" t="s">
        <v>230</v>
      </c>
      <c r="B103" s="4" t="s">
        <v>229</v>
      </c>
      <c r="C103" s="7">
        <v>2010</v>
      </c>
      <c r="D103" s="7">
        <v>2010</v>
      </c>
      <c r="E103" s="7">
        <v>2010</v>
      </c>
      <c r="F103" s="7">
        <v>2010</v>
      </c>
      <c r="G103" s="7">
        <v>2010</v>
      </c>
      <c r="H103" s="7">
        <v>2010</v>
      </c>
      <c r="I103" s="7">
        <v>2010</v>
      </c>
      <c r="J103" s="7">
        <v>2010</v>
      </c>
      <c r="K103" s="7">
        <v>2010</v>
      </c>
      <c r="L103" s="7">
        <v>2010</v>
      </c>
      <c r="M103" s="7">
        <v>2010</v>
      </c>
      <c r="N103" s="7">
        <v>2010</v>
      </c>
      <c r="O103" s="7">
        <v>2010</v>
      </c>
      <c r="P103" s="7">
        <v>2010</v>
      </c>
      <c r="Q103" s="7">
        <v>2010</v>
      </c>
      <c r="R103" s="7">
        <v>2010</v>
      </c>
      <c r="S103" s="7">
        <v>2010</v>
      </c>
      <c r="T103" s="7">
        <v>2010</v>
      </c>
      <c r="U103" s="7">
        <v>2010</v>
      </c>
      <c r="V103" s="7">
        <v>2010</v>
      </c>
      <c r="W103" s="7">
        <v>2010</v>
      </c>
      <c r="X103" s="7">
        <v>2010</v>
      </c>
      <c r="Y103" s="7">
        <v>2010</v>
      </c>
      <c r="Z103" s="7">
        <v>2010</v>
      </c>
      <c r="AA103" s="7">
        <v>2010</v>
      </c>
      <c r="AB103" s="7">
        <v>2010</v>
      </c>
      <c r="AC103" s="7">
        <v>2010</v>
      </c>
      <c r="AD103" s="7">
        <v>2010</v>
      </c>
      <c r="AE103" s="7">
        <v>2010</v>
      </c>
      <c r="AF103" s="7">
        <v>2010</v>
      </c>
      <c r="AG103" s="7">
        <v>2010</v>
      </c>
      <c r="AH103" s="7">
        <v>2010</v>
      </c>
      <c r="AI103" s="7">
        <v>2010</v>
      </c>
      <c r="AJ103" s="7">
        <v>2010</v>
      </c>
      <c r="AK103" s="7">
        <v>2010</v>
      </c>
      <c r="AL103" s="7">
        <v>2010</v>
      </c>
      <c r="AM103" s="7">
        <v>2010</v>
      </c>
      <c r="AN103" s="7">
        <v>2010</v>
      </c>
      <c r="AO103" s="7">
        <v>2009</v>
      </c>
      <c r="AP103" s="7"/>
      <c r="AQ103" s="7">
        <v>2009</v>
      </c>
      <c r="AR103" s="7"/>
      <c r="AS103" s="7"/>
    </row>
    <row r="104" spans="1:45">
      <c r="A104" s="5" t="s">
        <v>232</v>
      </c>
      <c r="B104" s="5" t="s">
        <v>231</v>
      </c>
      <c r="C104" s="7">
        <v>2010</v>
      </c>
      <c r="D104" s="7">
        <v>2010</v>
      </c>
      <c r="E104" s="7">
        <v>2010</v>
      </c>
      <c r="F104" s="7">
        <v>2010</v>
      </c>
      <c r="G104" s="7">
        <v>2010</v>
      </c>
      <c r="H104" s="7">
        <v>2010</v>
      </c>
      <c r="I104" s="7">
        <v>2010</v>
      </c>
      <c r="J104" s="7">
        <v>2010</v>
      </c>
      <c r="K104" s="7">
        <v>2010</v>
      </c>
      <c r="L104" s="7">
        <v>2010</v>
      </c>
      <c r="M104" s="7">
        <v>2010</v>
      </c>
      <c r="N104" s="7">
        <v>2010</v>
      </c>
      <c r="O104" s="7">
        <v>2010</v>
      </c>
      <c r="P104" s="7">
        <v>2010</v>
      </c>
      <c r="Q104" s="7">
        <v>2010</v>
      </c>
      <c r="R104" s="7">
        <v>2010</v>
      </c>
      <c r="S104" s="7">
        <v>2010</v>
      </c>
      <c r="T104" s="7">
        <v>2010</v>
      </c>
      <c r="U104" s="7">
        <v>2010</v>
      </c>
      <c r="V104" s="7">
        <v>2010</v>
      </c>
      <c r="W104" s="7">
        <v>2010</v>
      </c>
      <c r="X104" s="7">
        <v>2010</v>
      </c>
      <c r="Y104" s="7">
        <v>2010</v>
      </c>
      <c r="Z104" s="7">
        <v>2010</v>
      </c>
      <c r="AA104" s="7">
        <v>2010</v>
      </c>
      <c r="AB104" s="7">
        <v>2010</v>
      </c>
      <c r="AC104" s="7">
        <v>2010</v>
      </c>
      <c r="AD104" s="7">
        <v>2010</v>
      </c>
      <c r="AE104" s="7">
        <v>2010</v>
      </c>
      <c r="AF104" s="7">
        <v>2010</v>
      </c>
      <c r="AG104" s="7">
        <v>2010</v>
      </c>
      <c r="AH104" s="7">
        <v>2010</v>
      </c>
      <c r="AI104" s="7">
        <v>2010</v>
      </c>
      <c r="AJ104" s="7">
        <v>2010</v>
      </c>
      <c r="AK104" s="7">
        <v>2010</v>
      </c>
      <c r="AL104" s="7">
        <v>2010</v>
      </c>
      <c r="AM104" s="7">
        <v>2010</v>
      </c>
      <c r="AN104" s="7">
        <v>2010</v>
      </c>
      <c r="AO104" s="7">
        <v>2009</v>
      </c>
      <c r="AP104" s="7"/>
      <c r="AQ104" s="7">
        <v>2009</v>
      </c>
      <c r="AR104" s="7"/>
      <c r="AS104" s="7"/>
    </row>
    <row r="105" spans="1:45" ht="30">
      <c r="A105" s="5" t="s">
        <v>234</v>
      </c>
      <c r="B105" s="5" t="s">
        <v>233</v>
      </c>
      <c r="C105" s="7">
        <v>2010</v>
      </c>
      <c r="D105" s="7">
        <v>2010</v>
      </c>
      <c r="E105" s="7">
        <v>2010</v>
      </c>
      <c r="F105" s="7">
        <v>2010</v>
      </c>
      <c r="G105" s="7">
        <v>2010</v>
      </c>
      <c r="H105" s="7">
        <v>2010</v>
      </c>
      <c r="I105" s="7">
        <v>2010</v>
      </c>
      <c r="J105" s="7">
        <v>2010</v>
      </c>
      <c r="K105" s="7">
        <v>2010</v>
      </c>
      <c r="L105" s="7">
        <v>2010</v>
      </c>
      <c r="M105" s="7">
        <v>2010</v>
      </c>
      <c r="N105" s="7">
        <v>2010</v>
      </c>
      <c r="O105" s="7">
        <v>2010</v>
      </c>
      <c r="P105" s="7">
        <v>2010</v>
      </c>
      <c r="Q105" s="7">
        <v>2010</v>
      </c>
      <c r="R105" s="7">
        <v>2010</v>
      </c>
      <c r="S105" s="7">
        <v>2010</v>
      </c>
      <c r="T105" s="7">
        <v>2010</v>
      </c>
      <c r="U105" s="7">
        <v>2010</v>
      </c>
      <c r="V105" s="7">
        <v>2010</v>
      </c>
      <c r="W105" s="7">
        <v>2010</v>
      </c>
      <c r="X105" s="7">
        <v>2010</v>
      </c>
      <c r="Y105" s="7">
        <v>2010</v>
      </c>
      <c r="Z105" s="7">
        <v>2010</v>
      </c>
      <c r="AA105" s="7">
        <v>2010</v>
      </c>
      <c r="AB105" s="7">
        <v>2010</v>
      </c>
      <c r="AC105" s="7">
        <v>2010</v>
      </c>
      <c r="AD105" s="7">
        <v>2010</v>
      </c>
      <c r="AE105" s="7">
        <v>2010</v>
      </c>
      <c r="AF105" s="7">
        <v>2010</v>
      </c>
      <c r="AG105" s="7">
        <v>2010</v>
      </c>
      <c r="AH105" s="7">
        <v>2010</v>
      </c>
      <c r="AI105" s="7">
        <v>2010</v>
      </c>
      <c r="AJ105" s="7">
        <v>2010</v>
      </c>
      <c r="AK105" s="7">
        <v>2010</v>
      </c>
      <c r="AL105" s="7">
        <v>2010</v>
      </c>
      <c r="AM105" s="7">
        <v>2010</v>
      </c>
      <c r="AN105" s="7">
        <v>2010</v>
      </c>
      <c r="AO105" s="7">
        <v>2009</v>
      </c>
      <c r="AP105" s="7"/>
      <c r="AQ105" s="7">
        <v>2009</v>
      </c>
      <c r="AR105" s="7"/>
      <c r="AS105" s="7"/>
    </row>
    <row r="106" spans="1:45" ht="30">
      <c r="A106" s="5" t="s">
        <v>236</v>
      </c>
      <c r="B106" s="5" t="s">
        <v>235</v>
      </c>
      <c r="C106" s="7">
        <v>2010</v>
      </c>
      <c r="D106" s="7">
        <v>2010</v>
      </c>
      <c r="E106" s="7">
        <v>2010</v>
      </c>
      <c r="F106" s="7">
        <v>2010</v>
      </c>
      <c r="G106" s="7">
        <v>2010</v>
      </c>
      <c r="H106" s="7">
        <v>2010</v>
      </c>
      <c r="I106" s="7">
        <v>2010</v>
      </c>
      <c r="J106" s="7">
        <v>2010</v>
      </c>
      <c r="K106" s="7">
        <v>2010</v>
      </c>
      <c r="L106" s="7">
        <v>2010</v>
      </c>
      <c r="M106" s="7">
        <v>2010</v>
      </c>
      <c r="N106" s="7">
        <v>2010</v>
      </c>
      <c r="O106" s="7">
        <v>2010</v>
      </c>
      <c r="P106" s="7">
        <v>2010</v>
      </c>
      <c r="Q106" s="7">
        <v>2010</v>
      </c>
      <c r="R106" s="7">
        <v>2010</v>
      </c>
      <c r="S106" s="7">
        <v>2010</v>
      </c>
      <c r="T106" s="7">
        <v>2010</v>
      </c>
      <c r="U106" s="7">
        <v>2010</v>
      </c>
      <c r="V106" s="7">
        <v>2010</v>
      </c>
      <c r="W106" s="7">
        <v>2010</v>
      </c>
      <c r="X106" s="7">
        <v>2010</v>
      </c>
      <c r="Y106" s="7">
        <v>2010</v>
      </c>
      <c r="Z106" s="7">
        <v>2010</v>
      </c>
      <c r="AA106" s="7">
        <v>2010</v>
      </c>
      <c r="AB106" s="7">
        <v>2010</v>
      </c>
      <c r="AC106" s="7">
        <v>2010</v>
      </c>
      <c r="AD106" s="7">
        <v>2010</v>
      </c>
      <c r="AE106" s="7">
        <v>2010</v>
      </c>
      <c r="AF106" s="7">
        <v>2010</v>
      </c>
      <c r="AG106" s="7">
        <v>2010</v>
      </c>
      <c r="AH106" s="7">
        <v>2010</v>
      </c>
      <c r="AI106" s="7">
        <v>2010</v>
      </c>
      <c r="AJ106" s="7">
        <v>2010</v>
      </c>
      <c r="AK106" s="7">
        <v>2010</v>
      </c>
      <c r="AL106" s="7">
        <v>2010</v>
      </c>
      <c r="AM106" s="7">
        <v>2010</v>
      </c>
      <c r="AN106" s="7">
        <v>2010</v>
      </c>
      <c r="AO106" s="7">
        <v>2009</v>
      </c>
      <c r="AP106" s="7"/>
      <c r="AQ106" s="7">
        <v>2009</v>
      </c>
      <c r="AR106" s="7"/>
      <c r="AS106" s="7"/>
    </row>
    <row r="107" spans="1:45">
      <c r="A107" s="5" t="s">
        <v>238</v>
      </c>
      <c r="B107" s="5" t="s">
        <v>237</v>
      </c>
      <c r="C107" s="7">
        <v>2010</v>
      </c>
      <c r="D107" s="7">
        <v>2010</v>
      </c>
      <c r="E107" s="7">
        <v>2010</v>
      </c>
      <c r="F107" s="7">
        <v>2010</v>
      </c>
      <c r="G107" s="7">
        <v>2010</v>
      </c>
      <c r="H107" s="7">
        <v>2010</v>
      </c>
      <c r="I107" s="7">
        <v>2010</v>
      </c>
      <c r="J107" s="7">
        <v>2010</v>
      </c>
      <c r="K107" s="7">
        <v>2010</v>
      </c>
      <c r="L107" s="7">
        <v>2010</v>
      </c>
      <c r="M107" s="7">
        <v>2010</v>
      </c>
      <c r="N107" s="7">
        <v>2010</v>
      </c>
      <c r="O107" s="7">
        <v>2010</v>
      </c>
      <c r="P107" s="7">
        <v>2010</v>
      </c>
      <c r="Q107" s="7">
        <v>2010</v>
      </c>
      <c r="R107" s="7">
        <v>2010</v>
      </c>
      <c r="S107" s="7">
        <v>2010</v>
      </c>
      <c r="T107" s="7">
        <v>2010</v>
      </c>
      <c r="U107" s="7">
        <v>2010</v>
      </c>
      <c r="V107" s="7">
        <v>2010</v>
      </c>
      <c r="W107" s="7">
        <v>2010</v>
      </c>
      <c r="X107" s="7">
        <v>2010</v>
      </c>
      <c r="Y107" s="7">
        <v>2010</v>
      </c>
      <c r="Z107" s="7">
        <v>2010</v>
      </c>
      <c r="AA107" s="7"/>
      <c r="AB107" s="7"/>
      <c r="AC107" s="7"/>
      <c r="AD107" s="7"/>
      <c r="AE107" s="7"/>
      <c r="AF107" s="7"/>
      <c r="AG107" s="7"/>
      <c r="AH107" s="7">
        <v>2010</v>
      </c>
      <c r="AI107" s="7">
        <v>2010</v>
      </c>
      <c r="AJ107" s="7">
        <v>2010</v>
      </c>
      <c r="AK107" s="7">
        <v>2010</v>
      </c>
      <c r="AL107" s="7">
        <v>2010</v>
      </c>
      <c r="AM107" s="7">
        <v>2010</v>
      </c>
      <c r="AN107" s="7"/>
      <c r="AO107" s="7"/>
      <c r="AP107" s="7"/>
      <c r="AQ107" s="7">
        <v>2009</v>
      </c>
      <c r="AR107" s="7"/>
      <c r="AS107" s="7"/>
    </row>
    <row r="108" spans="1:45" ht="30">
      <c r="A108" s="5" t="s">
        <v>240</v>
      </c>
      <c r="B108" s="5" t="s">
        <v>239</v>
      </c>
      <c r="C108" s="7">
        <v>2010</v>
      </c>
      <c r="D108" s="7">
        <v>2010</v>
      </c>
      <c r="E108" s="7">
        <v>2010</v>
      </c>
      <c r="F108" s="7">
        <v>2010</v>
      </c>
      <c r="G108" s="7">
        <v>2010</v>
      </c>
      <c r="H108" s="7">
        <v>2010</v>
      </c>
      <c r="I108" s="7">
        <v>2010</v>
      </c>
      <c r="J108" s="7">
        <v>2010</v>
      </c>
      <c r="K108" s="7">
        <v>2010</v>
      </c>
      <c r="L108" s="7">
        <v>2010</v>
      </c>
      <c r="M108" s="7">
        <v>2010</v>
      </c>
      <c r="N108" s="7">
        <v>2010</v>
      </c>
      <c r="O108" s="7">
        <v>2010</v>
      </c>
      <c r="P108" s="7">
        <v>2010</v>
      </c>
      <c r="Q108" s="7">
        <v>2010</v>
      </c>
      <c r="R108" s="7">
        <v>2010</v>
      </c>
      <c r="S108" s="7">
        <v>2010</v>
      </c>
      <c r="T108" s="7">
        <v>2010</v>
      </c>
      <c r="U108" s="7">
        <v>2010</v>
      </c>
      <c r="V108" s="7">
        <v>2010</v>
      </c>
      <c r="W108" s="7">
        <v>2010</v>
      </c>
      <c r="X108" s="7">
        <v>2010</v>
      </c>
      <c r="Y108" s="7">
        <v>2010</v>
      </c>
      <c r="Z108" s="7">
        <v>2010</v>
      </c>
      <c r="AA108" s="7">
        <v>2010</v>
      </c>
      <c r="AB108" s="7">
        <v>2010</v>
      </c>
      <c r="AC108" s="7">
        <v>2010</v>
      </c>
      <c r="AD108" s="7">
        <v>2010</v>
      </c>
      <c r="AE108" s="7">
        <v>2010</v>
      </c>
      <c r="AF108" s="7">
        <v>2010</v>
      </c>
      <c r="AG108" s="7">
        <v>2010</v>
      </c>
      <c r="AH108" s="7">
        <v>2010</v>
      </c>
      <c r="AI108" s="7">
        <v>2010</v>
      </c>
      <c r="AJ108" s="7">
        <v>2010</v>
      </c>
      <c r="AK108" s="7">
        <v>2010</v>
      </c>
      <c r="AL108" s="7">
        <v>2010</v>
      </c>
      <c r="AM108" s="7">
        <v>2010</v>
      </c>
      <c r="AN108" s="7">
        <v>2010</v>
      </c>
      <c r="AO108" s="7">
        <v>2009</v>
      </c>
      <c r="AP108" s="7"/>
      <c r="AQ108" s="7">
        <v>2009</v>
      </c>
      <c r="AR108" s="7"/>
      <c r="AS108" s="7"/>
    </row>
    <row r="109" spans="1:45" ht="30">
      <c r="A109" s="5" t="s">
        <v>242</v>
      </c>
      <c r="B109" s="5" t="s">
        <v>241</v>
      </c>
      <c r="C109" s="7">
        <v>2010</v>
      </c>
      <c r="D109" s="7">
        <v>2010</v>
      </c>
      <c r="E109" s="7">
        <v>2010</v>
      </c>
      <c r="F109" s="7">
        <v>2010</v>
      </c>
      <c r="G109" s="7">
        <v>2010</v>
      </c>
      <c r="H109" s="7">
        <v>2010</v>
      </c>
      <c r="I109" s="7">
        <v>2010</v>
      </c>
      <c r="J109" s="7">
        <v>2010</v>
      </c>
      <c r="K109" s="7">
        <v>2010</v>
      </c>
      <c r="L109" s="7">
        <v>2010</v>
      </c>
      <c r="M109" s="7">
        <v>2010</v>
      </c>
      <c r="N109" s="7">
        <v>2010</v>
      </c>
      <c r="O109" s="7">
        <v>2010</v>
      </c>
      <c r="P109" s="7">
        <v>2010</v>
      </c>
      <c r="Q109" s="7">
        <v>2010</v>
      </c>
      <c r="R109" s="7">
        <v>2010</v>
      </c>
      <c r="S109" s="7">
        <v>2010</v>
      </c>
      <c r="T109" s="7">
        <v>2010</v>
      </c>
      <c r="U109" s="7">
        <v>2010</v>
      </c>
      <c r="V109" s="7">
        <v>2010</v>
      </c>
      <c r="W109" s="7">
        <v>2010</v>
      </c>
      <c r="X109" s="7">
        <v>2010</v>
      </c>
      <c r="Y109" s="7">
        <v>2010</v>
      </c>
      <c r="Z109" s="7">
        <v>2010</v>
      </c>
      <c r="AA109" s="7">
        <v>2010</v>
      </c>
      <c r="AB109" s="7">
        <v>2010</v>
      </c>
      <c r="AC109" s="7">
        <v>2010</v>
      </c>
      <c r="AD109" s="7">
        <v>2010</v>
      </c>
      <c r="AE109" s="7">
        <v>2010</v>
      </c>
      <c r="AF109" s="7">
        <v>2010</v>
      </c>
      <c r="AG109" s="7">
        <v>2010</v>
      </c>
      <c r="AH109" s="7">
        <v>2010</v>
      </c>
      <c r="AI109" s="7">
        <v>2010</v>
      </c>
      <c r="AJ109" s="7">
        <v>2010</v>
      </c>
      <c r="AK109" s="7">
        <v>2010</v>
      </c>
      <c r="AL109" s="7">
        <v>2010</v>
      </c>
      <c r="AM109" s="7">
        <v>2010</v>
      </c>
      <c r="AN109" s="7">
        <v>2010</v>
      </c>
      <c r="AO109" s="7">
        <v>2009</v>
      </c>
      <c r="AP109" s="7"/>
      <c r="AQ109" s="7">
        <v>2009</v>
      </c>
      <c r="AR109" s="7"/>
      <c r="AS109" s="7"/>
    </row>
    <row r="110" spans="1:45">
      <c r="A110" s="5" t="s">
        <v>244</v>
      </c>
      <c r="B110" s="5" t="s">
        <v>243</v>
      </c>
      <c r="C110" s="7">
        <v>2010</v>
      </c>
      <c r="D110" s="7">
        <v>2010</v>
      </c>
      <c r="E110" s="7">
        <v>2010</v>
      </c>
      <c r="F110" s="7">
        <v>2010</v>
      </c>
      <c r="G110" s="7">
        <v>2010</v>
      </c>
      <c r="H110" s="7">
        <v>2010</v>
      </c>
      <c r="I110" s="7">
        <v>2010</v>
      </c>
      <c r="J110" s="7">
        <v>2010</v>
      </c>
      <c r="K110" s="7">
        <v>2010</v>
      </c>
      <c r="L110" s="7">
        <v>2010</v>
      </c>
      <c r="M110" s="7">
        <v>2010</v>
      </c>
      <c r="N110" s="7">
        <v>2010</v>
      </c>
      <c r="O110" s="7">
        <v>2010</v>
      </c>
      <c r="P110" s="7">
        <v>2010</v>
      </c>
      <c r="Q110" s="7">
        <v>2010</v>
      </c>
      <c r="R110" s="7">
        <v>2010</v>
      </c>
      <c r="S110" s="7">
        <v>2010</v>
      </c>
      <c r="T110" s="7">
        <v>2010</v>
      </c>
      <c r="U110" s="7">
        <v>2010</v>
      </c>
      <c r="V110" s="7">
        <v>2010</v>
      </c>
      <c r="W110" s="7">
        <v>2010</v>
      </c>
      <c r="X110" s="7">
        <v>2010</v>
      </c>
      <c r="Y110" s="7">
        <v>2010</v>
      </c>
      <c r="Z110" s="7">
        <v>2010</v>
      </c>
      <c r="AA110" s="7">
        <v>2010</v>
      </c>
      <c r="AB110" s="7">
        <v>2010</v>
      </c>
      <c r="AC110" s="7">
        <v>2010</v>
      </c>
      <c r="AD110" s="7">
        <v>2010</v>
      </c>
      <c r="AE110" s="7">
        <v>2010</v>
      </c>
      <c r="AF110" s="7">
        <v>2010</v>
      </c>
      <c r="AG110" s="7">
        <v>2010</v>
      </c>
      <c r="AH110" s="7">
        <v>2010</v>
      </c>
      <c r="AI110" s="7">
        <v>2010</v>
      </c>
      <c r="AJ110" s="7">
        <v>2010</v>
      </c>
      <c r="AK110" s="7">
        <v>2010</v>
      </c>
      <c r="AL110" s="7">
        <v>2010</v>
      </c>
      <c r="AM110" s="7">
        <v>2010</v>
      </c>
      <c r="AN110" s="7">
        <v>2010</v>
      </c>
      <c r="AO110" s="7">
        <v>2009</v>
      </c>
      <c r="AP110" s="7"/>
      <c r="AQ110" s="7">
        <v>2009</v>
      </c>
      <c r="AR110" s="7"/>
      <c r="AS110" s="7"/>
    </row>
    <row r="111" spans="1:45">
      <c r="A111" s="5" t="s">
        <v>246</v>
      </c>
      <c r="B111" s="5" t="s">
        <v>245</v>
      </c>
      <c r="C111" s="7">
        <v>2010</v>
      </c>
      <c r="D111" s="7">
        <v>2010</v>
      </c>
      <c r="E111" s="7">
        <v>2010</v>
      </c>
      <c r="F111" s="7">
        <v>2010</v>
      </c>
      <c r="G111" s="7">
        <v>2010</v>
      </c>
      <c r="H111" s="7">
        <v>2010</v>
      </c>
      <c r="I111" s="7">
        <v>2010</v>
      </c>
      <c r="J111" s="7">
        <v>2010</v>
      </c>
      <c r="K111" s="7">
        <v>2010</v>
      </c>
      <c r="L111" s="7">
        <v>2010</v>
      </c>
      <c r="M111" s="7">
        <v>2010</v>
      </c>
      <c r="N111" s="7">
        <v>2010</v>
      </c>
      <c r="O111" s="7">
        <v>2010</v>
      </c>
      <c r="P111" s="7">
        <v>2010</v>
      </c>
      <c r="Q111" s="7">
        <v>2010</v>
      </c>
      <c r="R111" s="7">
        <v>2010</v>
      </c>
      <c r="S111" s="7">
        <v>2010</v>
      </c>
      <c r="T111" s="7">
        <v>2010</v>
      </c>
      <c r="U111" s="7">
        <v>2010</v>
      </c>
      <c r="V111" s="7">
        <v>2010</v>
      </c>
      <c r="W111" s="7">
        <v>2010</v>
      </c>
      <c r="X111" s="7">
        <v>2010</v>
      </c>
      <c r="Y111" s="7">
        <v>2010</v>
      </c>
      <c r="Z111" s="7">
        <v>2010</v>
      </c>
      <c r="AA111" s="7">
        <v>2010</v>
      </c>
      <c r="AB111" s="7">
        <v>2010</v>
      </c>
      <c r="AC111" s="7">
        <v>2010</v>
      </c>
      <c r="AD111" s="7">
        <v>2010</v>
      </c>
      <c r="AE111" s="7">
        <v>2010</v>
      </c>
      <c r="AF111" s="7">
        <v>2010</v>
      </c>
      <c r="AG111" s="7">
        <v>2010</v>
      </c>
      <c r="AH111" s="7">
        <v>2010</v>
      </c>
      <c r="AI111" s="7">
        <v>2010</v>
      </c>
      <c r="AJ111" s="7">
        <v>2010</v>
      </c>
      <c r="AK111" s="7">
        <v>2010</v>
      </c>
      <c r="AL111" s="7">
        <v>2010</v>
      </c>
      <c r="AM111" s="7">
        <v>2010</v>
      </c>
      <c r="AN111" s="7">
        <v>2010</v>
      </c>
      <c r="AO111" s="7">
        <v>2009</v>
      </c>
      <c r="AP111" s="7"/>
      <c r="AQ111" s="7">
        <v>2009</v>
      </c>
      <c r="AR111" s="7"/>
      <c r="AS111" s="7"/>
    </row>
    <row r="112" spans="1:45">
      <c r="A112" s="5" t="s">
        <v>248</v>
      </c>
      <c r="B112" s="5" t="s">
        <v>247</v>
      </c>
      <c r="C112" s="7">
        <v>2010</v>
      </c>
      <c r="D112" s="7">
        <v>2010</v>
      </c>
      <c r="E112" s="7">
        <v>2010</v>
      </c>
      <c r="F112" s="7">
        <v>2010</v>
      </c>
      <c r="G112" s="7">
        <v>2010</v>
      </c>
      <c r="H112" s="7">
        <v>2010</v>
      </c>
      <c r="I112" s="7">
        <v>2010</v>
      </c>
      <c r="J112" s="7">
        <v>2010</v>
      </c>
      <c r="K112" s="7">
        <v>2010</v>
      </c>
      <c r="L112" s="7">
        <v>2010</v>
      </c>
      <c r="M112" s="7">
        <v>2010</v>
      </c>
      <c r="N112" s="7">
        <v>2010</v>
      </c>
      <c r="O112" s="7">
        <v>2010</v>
      </c>
      <c r="P112" s="7">
        <v>2010</v>
      </c>
      <c r="Q112" s="7">
        <v>2010</v>
      </c>
      <c r="R112" s="7">
        <v>2010</v>
      </c>
      <c r="S112" s="7">
        <v>2010</v>
      </c>
      <c r="T112" s="7">
        <v>2010</v>
      </c>
      <c r="U112" s="7">
        <v>2010</v>
      </c>
      <c r="V112" s="7">
        <v>2010</v>
      </c>
      <c r="W112" s="7">
        <v>2010</v>
      </c>
      <c r="X112" s="7">
        <v>2010</v>
      </c>
      <c r="Y112" s="7">
        <v>2010</v>
      </c>
      <c r="Z112" s="7">
        <v>2010</v>
      </c>
      <c r="AA112" s="7">
        <v>2010</v>
      </c>
      <c r="AB112" s="7">
        <v>2010</v>
      </c>
      <c r="AC112" s="7">
        <v>2010</v>
      </c>
      <c r="AD112" s="7">
        <v>2010</v>
      </c>
      <c r="AE112" s="7">
        <v>2010</v>
      </c>
      <c r="AF112" s="7">
        <v>2010</v>
      </c>
      <c r="AG112" s="7">
        <v>2010</v>
      </c>
      <c r="AH112" s="7">
        <v>2010</v>
      </c>
      <c r="AI112" s="7">
        <v>2010</v>
      </c>
      <c r="AJ112" s="7">
        <v>2010</v>
      </c>
      <c r="AK112" s="7">
        <v>2010</v>
      </c>
      <c r="AL112" s="7">
        <v>2010</v>
      </c>
      <c r="AM112" s="7">
        <v>2010</v>
      </c>
      <c r="AN112" s="7">
        <v>2010</v>
      </c>
      <c r="AO112" s="7">
        <v>2009</v>
      </c>
      <c r="AP112" s="7"/>
      <c r="AQ112" s="7">
        <v>2009</v>
      </c>
      <c r="AR112" s="7"/>
      <c r="AS112" s="7"/>
    </row>
    <row r="113" spans="1:45">
      <c r="A113" s="5" t="s">
        <v>250</v>
      </c>
      <c r="B113" s="5" t="s">
        <v>249</v>
      </c>
      <c r="C113" s="7">
        <v>2010</v>
      </c>
      <c r="D113" s="7">
        <v>2010</v>
      </c>
      <c r="E113" s="7">
        <v>2010</v>
      </c>
      <c r="F113" s="7">
        <v>2010</v>
      </c>
      <c r="G113" s="7">
        <v>2010</v>
      </c>
      <c r="H113" s="7">
        <v>2010</v>
      </c>
      <c r="I113" s="7">
        <v>2010</v>
      </c>
      <c r="J113" s="7">
        <v>2010</v>
      </c>
      <c r="K113" s="7">
        <v>2010</v>
      </c>
      <c r="L113" s="7">
        <v>2010</v>
      </c>
      <c r="M113" s="7">
        <v>2010</v>
      </c>
      <c r="N113" s="7">
        <v>2010</v>
      </c>
      <c r="O113" s="7">
        <v>2010</v>
      </c>
      <c r="P113" s="7">
        <v>2010</v>
      </c>
      <c r="Q113" s="7">
        <v>2010</v>
      </c>
      <c r="R113" s="7">
        <v>2010</v>
      </c>
      <c r="S113" s="7">
        <v>2010</v>
      </c>
      <c r="T113" s="7">
        <v>2010</v>
      </c>
      <c r="U113" s="7">
        <v>2010</v>
      </c>
      <c r="V113" s="7">
        <v>2010</v>
      </c>
      <c r="W113" s="7">
        <v>2010</v>
      </c>
      <c r="X113" s="7">
        <v>2010</v>
      </c>
      <c r="Y113" s="7">
        <v>2010</v>
      </c>
      <c r="Z113" s="7">
        <v>2010</v>
      </c>
      <c r="AA113" s="7">
        <v>2010</v>
      </c>
      <c r="AB113" s="7">
        <v>2010</v>
      </c>
      <c r="AC113" s="7">
        <v>2010</v>
      </c>
      <c r="AD113" s="7"/>
      <c r="AE113" s="7">
        <v>2010</v>
      </c>
      <c r="AF113" s="7">
        <v>2010</v>
      </c>
      <c r="AG113" s="7">
        <v>2010</v>
      </c>
      <c r="AH113" s="7">
        <v>2010</v>
      </c>
      <c r="AI113" s="7">
        <v>2010</v>
      </c>
      <c r="AJ113" s="7">
        <v>2010</v>
      </c>
      <c r="AK113" s="7">
        <v>2010</v>
      </c>
      <c r="AL113" s="7">
        <v>2010</v>
      </c>
      <c r="AM113" s="7">
        <v>2010</v>
      </c>
      <c r="AN113" s="7">
        <v>2010</v>
      </c>
      <c r="AO113" s="7">
        <v>2009</v>
      </c>
      <c r="AP113" s="7"/>
      <c r="AQ113" s="7">
        <v>2009</v>
      </c>
      <c r="AR113" s="7"/>
      <c r="AS113" s="7"/>
    </row>
    <row r="114" spans="1:45">
      <c r="A114" s="5" t="s">
        <v>252</v>
      </c>
      <c r="B114" s="5" t="s">
        <v>251</v>
      </c>
      <c r="C114" s="7">
        <v>2010</v>
      </c>
      <c r="D114" s="7">
        <v>2010</v>
      </c>
      <c r="E114" s="7">
        <v>2010</v>
      </c>
      <c r="F114" s="7">
        <v>2010</v>
      </c>
      <c r="G114" s="7">
        <v>2010</v>
      </c>
      <c r="H114" s="7">
        <v>2010</v>
      </c>
      <c r="I114" s="7">
        <v>2010</v>
      </c>
      <c r="J114" s="7">
        <v>2010</v>
      </c>
      <c r="K114" s="7">
        <v>2010</v>
      </c>
      <c r="L114" s="7">
        <v>2010</v>
      </c>
      <c r="M114" s="7">
        <v>2010</v>
      </c>
      <c r="N114" s="7">
        <v>2010</v>
      </c>
      <c r="O114" s="7">
        <v>2010</v>
      </c>
      <c r="P114" s="7">
        <v>2010</v>
      </c>
      <c r="Q114" s="7">
        <v>2010</v>
      </c>
      <c r="R114" s="7">
        <v>2010</v>
      </c>
      <c r="S114" s="7">
        <v>2010</v>
      </c>
      <c r="T114" s="7">
        <v>2010</v>
      </c>
      <c r="U114" s="7">
        <v>2010</v>
      </c>
      <c r="V114" s="7">
        <v>2010</v>
      </c>
      <c r="W114" s="7">
        <v>2010</v>
      </c>
      <c r="X114" s="7">
        <v>2010</v>
      </c>
      <c r="Y114" s="7">
        <v>2010</v>
      </c>
      <c r="Z114" s="7">
        <v>2010</v>
      </c>
      <c r="AA114" s="7">
        <v>2010</v>
      </c>
      <c r="AB114" s="7">
        <v>2010</v>
      </c>
      <c r="AC114" s="7">
        <v>2010</v>
      </c>
      <c r="AD114" s="7">
        <v>2010</v>
      </c>
      <c r="AE114" s="7">
        <v>2010</v>
      </c>
      <c r="AF114" s="7">
        <v>2010</v>
      </c>
      <c r="AG114" s="7">
        <v>2010</v>
      </c>
      <c r="AH114" s="7">
        <v>2010</v>
      </c>
      <c r="AI114" s="7">
        <v>2010</v>
      </c>
      <c r="AJ114" s="7">
        <v>2010</v>
      </c>
      <c r="AK114" s="7">
        <v>2010</v>
      </c>
      <c r="AL114" s="7">
        <v>2010</v>
      </c>
      <c r="AM114" s="7">
        <v>2010</v>
      </c>
      <c r="AN114" s="7">
        <v>2010</v>
      </c>
      <c r="AO114" s="7">
        <v>2009</v>
      </c>
      <c r="AP114" s="7"/>
      <c r="AQ114" s="7">
        <v>2009</v>
      </c>
      <c r="AR114" s="7"/>
      <c r="AS114" s="7"/>
    </row>
    <row r="115" spans="1:45" ht="30">
      <c r="A115" s="5" t="s">
        <v>254</v>
      </c>
      <c r="B115" s="5" t="s">
        <v>253</v>
      </c>
      <c r="C115" s="7">
        <v>2010</v>
      </c>
      <c r="D115" s="7">
        <v>2010</v>
      </c>
      <c r="E115" s="7">
        <v>2010</v>
      </c>
      <c r="F115" s="7">
        <v>2010</v>
      </c>
      <c r="G115" s="7">
        <v>2010</v>
      </c>
      <c r="H115" s="7">
        <v>2010</v>
      </c>
      <c r="I115" s="7">
        <v>2010</v>
      </c>
      <c r="J115" s="7">
        <v>2010</v>
      </c>
      <c r="K115" s="7">
        <v>2010</v>
      </c>
      <c r="L115" s="7">
        <v>2010</v>
      </c>
      <c r="M115" s="7">
        <v>2010</v>
      </c>
      <c r="N115" s="7">
        <v>2010</v>
      </c>
      <c r="O115" s="7">
        <v>2010</v>
      </c>
      <c r="P115" s="7">
        <v>2010</v>
      </c>
      <c r="Q115" s="7">
        <v>2010</v>
      </c>
      <c r="R115" s="7">
        <v>2010</v>
      </c>
      <c r="S115" s="7">
        <v>2010</v>
      </c>
      <c r="T115" s="7">
        <v>2010</v>
      </c>
      <c r="U115" s="7">
        <v>2010</v>
      </c>
      <c r="V115" s="7">
        <v>2010</v>
      </c>
      <c r="W115" s="7">
        <v>2010</v>
      </c>
      <c r="X115" s="7">
        <v>2010</v>
      </c>
      <c r="Y115" s="7">
        <v>2010</v>
      </c>
      <c r="Z115" s="7">
        <v>2010</v>
      </c>
      <c r="AA115" s="7">
        <v>2010</v>
      </c>
      <c r="AB115" s="7">
        <v>2010</v>
      </c>
      <c r="AC115" s="7">
        <v>2010</v>
      </c>
      <c r="AD115" s="7">
        <v>2010</v>
      </c>
      <c r="AE115" s="7">
        <v>2010</v>
      </c>
      <c r="AF115" s="7">
        <v>2010</v>
      </c>
      <c r="AG115" s="7">
        <v>2010</v>
      </c>
      <c r="AH115" s="7">
        <v>2010</v>
      </c>
      <c r="AI115" s="7">
        <v>2010</v>
      </c>
      <c r="AJ115" s="7">
        <v>2010</v>
      </c>
      <c r="AK115" s="7">
        <v>2010</v>
      </c>
      <c r="AL115" s="7">
        <v>2010</v>
      </c>
      <c r="AM115" s="7">
        <v>2010</v>
      </c>
      <c r="AN115" s="7">
        <v>2010</v>
      </c>
      <c r="AO115" s="7">
        <v>2009</v>
      </c>
      <c r="AP115" s="7"/>
      <c r="AQ115" s="7">
        <v>2009</v>
      </c>
      <c r="AR115" s="7"/>
      <c r="AS115" s="7"/>
    </row>
    <row r="116" spans="1:45">
      <c r="A116" s="5" t="s">
        <v>256</v>
      </c>
      <c r="B116" s="5" t="s">
        <v>255</v>
      </c>
      <c r="C116" s="7">
        <v>2010</v>
      </c>
      <c r="D116" s="7">
        <v>2010</v>
      </c>
      <c r="E116" s="7">
        <v>2010</v>
      </c>
      <c r="F116" s="7">
        <v>2010</v>
      </c>
      <c r="G116" s="7">
        <v>2010</v>
      </c>
      <c r="H116" s="7">
        <v>2010</v>
      </c>
      <c r="I116" s="7">
        <v>2010</v>
      </c>
      <c r="J116" s="7">
        <v>2010</v>
      </c>
      <c r="K116" s="7">
        <v>2010</v>
      </c>
      <c r="L116" s="7">
        <v>2010</v>
      </c>
      <c r="M116" s="7">
        <v>2010</v>
      </c>
      <c r="N116" s="7">
        <v>2010</v>
      </c>
      <c r="O116" s="7">
        <v>2010</v>
      </c>
      <c r="P116" s="7">
        <v>2010</v>
      </c>
      <c r="Q116" s="7">
        <v>2010</v>
      </c>
      <c r="R116" s="7">
        <v>2010</v>
      </c>
      <c r="S116" s="7">
        <v>2010</v>
      </c>
      <c r="T116" s="7">
        <v>2010</v>
      </c>
      <c r="U116" s="7">
        <v>2010</v>
      </c>
      <c r="V116" s="7">
        <v>2010</v>
      </c>
      <c r="W116" s="7">
        <v>2010</v>
      </c>
      <c r="X116" s="7">
        <v>2010</v>
      </c>
      <c r="Y116" s="7">
        <v>2010</v>
      </c>
      <c r="Z116" s="7">
        <v>2010</v>
      </c>
      <c r="AA116" s="7"/>
      <c r="AB116" s="7"/>
      <c r="AC116" s="7"/>
      <c r="AD116" s="7"/>
      <c r="AE116" s="7"/>
      <c r="AF116" s="7"/>
      <c r="AG116" s="7"/>
      <c r="AH116" s="7">
        <v>2010</v>
      </c>
      <c r="AI116" s="7">
        <v>2010</v>
      </c>
      <c r="AJ116" s="7">
        <v>2010</v>
      </c>
      <c r="AK116" s="7">
        <v>2010</v>
      </c>
      <c r="AL116" s="7">
        <v>2010</v>
      </c>
      <c r="AM116" s="7">
        <v>2010</v>
      </c>
      <c r="AN116" s="7"/>
      <c r="AO116" s="7"/>
      <c r="AP116" s="7"/>
      <c r="AQ116" s="7">
        <v>2009</v>
      </c>
      <c r="AR116" s="7"/>
      <c r="AS116" s="7"/>
    </row>
    <row r="117" spans="1:45">
      <c r="A117" s="5" t="s">
        <v>258</v>
      </c>
      <c r="B117" s="5" t="s">
        <v>257</v>
      </c>
      <c r="C117" s="7">
        <v>2010</v>
      </c>
      <c r="D117" s="7">
        <v>2010</v>
      </c>
      <c r="E117" s="7">
        <v>2010</v>
      </c>
      <c r="F117" s="7">
        <v>2010</v>
      </c>
      <c r="G117" s="7">
        <v>2010</v>
      </c>
      <c r="H117" s="7">
        <v>2010</v>
      </c>
      <c r="I117" s="7">
        <v>2010</v>
      </c>
      <c r="J117" s="7">
        <v>2010</v>
      </c>
      <c r="K117" s="7">
        <v>2010</v>
      </c>
      <c r="L117" s="7">
        <v>2010</v>
      </c>
      <c r="M117" s="7">
        <v>2010</v>
      </c>
      <c r="N117" s="7">
        <v>2010</v>
      </c>
      <c r="O117" s="7">
        <v>2010</v>
      </c>
      <c r="P117" s="7">
        <v>2010</v>
      </c>
      <c r="Q117" s="7">
        <v>2010</v>
      </c>
      <c r="R117" s="7">
        <v>2010</v>
      </c>
      <c r="S117" s="7">
        <v>2010</v>
      </c>
      <c r="T117" s="7">
        <v>2010</v>
      </c>
      <c r="U117" s="7">
        <v>2010</v>
      </c>
      <c r="V117" s="7">
        <v>2010</v>
      </c>
      <c r="W117" s="7">
        <v>2010</v>
      </c>
      <c r="X117" s="7">
        <v>2010</v>
      </c>
      <c r="Y117" s="7">
        <v>2010</v>
      </c>
      <c r="Z117" s="7">
        <v>2010</v>
      </c>
      <c r="AA117" s="7">
        <v>2010</v>
      </c>
      <c r="AB117" s="7">
        <v>2010</v>
      </c>
      <c r="AC117" s="7">
        <v>2010</v>
      </c>
      <c r="AD117" s="7">
        <v>2010</v>
      </c>
      <c r="AE117" s="7">
        <v>2010</v>
      </c>
      <c r="AF117" s="7">
        <v>2010</v>
      </c>
      <c r="AG117" s="7">
        <v>2010</v>
      </c>
      <c r="AH117" s="7">
        <v>2010</v>
      </c>
      <c r="AI117" s="7">
        <v>2010</v>
      </c>
      <c r="AJ117" s="7">
        <v>2010</v>
      </c>
      <c r="AK117" s="7">
        <v>2010</v>
      </c>
      <c r="AL117" s="7">
        <v>2010</v>
      </c>
      <c r="AM117" s="7">
        <v>2010</v>
      </c>
      <c r="AN117" s="7">
        <v>2010</v>
      </c>
      <c r="AO117" s="7">
        <v>2009</v>
      </c>
      <c r="AP117" s="7"/>
      <c r="AQ117" s="7">
        <v>2009</v>
      </c>
      <c r="AR117" s="7"/>
      <c r="AS117" s="7"/>
    </row>
    <row r="118" spans="1:45">
      <c r="A118" s="5" t="s">
        <v>260</v>
      </c>
      <c r="B118" s="5" t="s">
        <v>259</v>
      </c>
      <c r="C118" s="7">
        <v>2010</v>
      </c>
      <c r="D118" s="7">
        <v>2010</v>
      </c>
      <c r="E118" s="7">
        <v>2010</v>
      </c>
      <c r="F118" s="7">
        <v>2010</v>
      </c>
      <c r="G118" s="7">
        <v>2010</v>
      </c>
      <c r="H118" s="7">
        <v>2010</v>
      </c>
      <c r="I118" s="7">
        <v>2010</v>
      </c>
      <c r="J118" s="7">
        <v>2010</v>
      </c>
      <c r="K118" s="7">
        <v>2010</v>
      </c>
      <c r="L118" s="7">
        <v>2010</v>
      </c>
      <c r="M118" s="7">
        <v>2010</v>
      </c>
      <c r="N118" s="7">
        <v>2010</v>
      </c>
      <c r="O118" s="7">
        <v>2010</v>
      </c>
      <c r="P118" s="7">
        <v>2010</v>
      </c>
      <c r="Q118" s="7">
        <v>2010</v>
      </c>
      <c r="R118" s="7">
        <v>2010</v>
      </c>
      <c r="S118" s="7">
        <v>2010</v>
      </c>
      <c r="T118" s="7">
        <v>2010</v>
      </c>
      <c r="U118" s="7">
        <v>2010</v>
      </c>
      <c r="V118" s="7">
        <v>2010</v>
      </c>
      <c r="W118" s="7">
        <v>2010</v>
      </c>
      <c r="X118" s="7">
        <v>2010</v>
      </c>
      <c r="Y118" s="7">
        <v>2010</v>
      </c>
      <c r="Z118" s="7">
        <v>2010</v>
      </c>
      <c r="AA118" s="7">
        <v>2010</v>
      </c>
      <c r="AB118" s="7">
        <v>2010</v>
      </c>
      <c r="AC118" s="7">
        <v>2010</v>
      </c>
      <c r="AD118" s="7">
        <v>2010</v>
      </c>
      <c r="AE118" s="7">
        <v>2010</v>
      </c>
      <c r="AF118" s="7">
        <v>2010</v>
      </c>
      <c r="AG118" s="7">
        <v>2010</v>
      </c>
      <c r="AH118" s="7">
        <v>2010</v>
      </c>
      <c r="AI118" s="7">
        <v>2010</v>
      </c>
      <c r="AJ118" s="7">
        <v>2010</v>
      </c>
      <c r="AK118" s="7">
        <v>2010</v>
      </c>
      <c r="AL118" s="7">
        <v>2010</v>
      </c>
      <c r="AM118" s="7">
        <v>2010</v>
      </c>
      <c r="AN118" s="7">
        <v>2010</v>
      </c>
      <c r="AO118" s="7">
        <v>2009</v>
      </c>
      <c r="AP118" s="7"/>
      <c r="AQ118" s="7">
        <v>2009</v>
      </c>
      <c r="AR118" s="7"/>
      <c r="AS118" s="7"/>
    </row>
    <row r="119" spans="1:45" ht="45">
      <c r="A119" s="5" t="s">
        <v>262</v>
      </c>
      <c r="B119" s="5" t="s">
        <v>261</v>
      </c>
      <c r="C119" s="7">
        <v>2010</v>
      </c>
      <c r="D119" s="7">
        <v>2010</v>
      </c>
      <c r="E119" s="7">
        <v>2010</v>
      </c>
      <c r="F119" s="7">
        <v>2010</v>
      </c>
      <c r="G119" s="7">
        <v>2010</v>
      </c>
      <c r="H119" s="7">
        <v>2010</v>
      </c>
      <c r="I119" s="7">
        <v>2010</v>
      </c>
      <c r="J119" s="7">
        <v>2010</v>
      </c>
      <c r="K119" s="7">
        <v>2010</v>
      </c>
      <c r="L119" s="7">
        <v>2010</v>
      </c>
      <c r="M119" s="7">
        <v>2010</v>
      </c>
      <c r="N119" s="7">
        <v>2010</v>
      </c>
      <c r="O119" s="7">
        <v>2010</v>
      </c>
      <c r="P119" s="7">
        <v>2010</v>
      </c>
      <c r="Q119" s="7">
        <v>2010</v>
      </c>
      <c r="R119" s="7">
        <v>2010</v>
      </c>
      <c r="S119" s="7">
        <v>2010</v>
      </c>
      <c r="T119" s="7">
        <v>2010</v>
      </c>
      <c r="U119" s="7">
        <v>2010</v>
      </c>
      <c r="V119" s="7">
        <v>2010</v>
      </c>
      <c r="W119" s="7">
        <v>2010</v>
      </c>
      <c r="X119" s="7">
        <v>2010</v>
      </c>
      <c r="Y119" s="7">
        <v>2010</v>
      </c>
      <c r="Z119" s="7">
        <v>2010</v>
      </c>
      <c r="AA119" s="7">
        <v>2010</v>
      </c>
      <c r="AB119" s="7">
        <v>2010</v>
      </c>
      <c r="AC119" s="7">
        <v>2010</v>
      </c>
      <c r="AD119" s="7">
        <v>2010</v>
      </c>
      <c r="AE119" s="7">
        <v>2010</v>
      </c>
      <c r="AF119" s="7">
        <v>2010</v>
      </c>
      <c r="AG119" s="7">
        <v>2010</v>
      </c>
      <c r="AH119" s="7">
        <v>2010</v>
      </c>
      <c r="AI119" s="7">
        <v>2010</v>
      </c>
      <c r="AJ119" s="7">
        <v>2010</v>
      </c>
      <c r="AK119" s="7">
        <v>2010</v>
      </c>
      <c r="AL119" s="7">
        <v>2010</v>
      </c>
      <c r="AM119" s="7">
        <v>2010</v>
      </c>
      <c r="AN119" s="7">
        <v>2010</v>
      </c>
      <c r="AO119" s="7">
        <v>2009</v>
      </c>
      <c r="AP119" s="7"/>
      <c r="AQ119" s="7">
        <v>2009</v>
      </c>
      <c r="AR119" s="7"/>
      <c r="AS119" s="7"/>
    </row>
    <row r="120" spans="1:45" ht="30">
      <c r="A120" s="5" t="s">
        <v>264</v>
      </c>
      <c r="B120" s="5" t="s">
        <v>263</v>
      </c>
      <c r="C120" s="7">
        <v>2010</v>
      </c>
      <c r="D120" s="7">
        <v>2010</v>
      </c>
      <c r="E120" s="7">
        <v>2010</v>
      </c>
      <c r="F120" s="7">
        <v>2010</v>
      </c>
      <c r="G120" s="7">
        <v>2010</v>
      </c>
      <c r="H120" s="7">
        <v>2010</v>
      </c>
      <c r="I120" s="7">
        <v>2010</v>
      </c>
      <c r="J120" s="7">
        <v>2010</v>
      </c>
      <c r="K120" s="7">
        <v>2010</v>
      </c>
      <c r="L120" s="7">
        <v>2010</v>
      </c>
      <c r="M120" s="7">
        <v>2010</v>
      </c>
      <c r="N120" s="7">
        <v>2010</v>
      </c>
      <c r="O120" s="7">
        <v>2010</v>
      </c>
      <c r="P120" s="7">
        <v>2010</v>
      </c>
      <c r="Q120" s="7">
        <v>2010</v>
      </c>
      <c r="R120" s="7">
        <v>2010</v>
      </c>
      <c r="S120" s="7">
        <v>2010</v>
      </c>
      <c r="T120" s="7">
        <v>2010</v>
      </c>
      <c r="U120" s="7">
        <v>2010</v>
      </c>
      <c r="V120" s="7">
        <v>2010</v>
      </c>
      <c r="W120" s="7">
        <v>2010</v>
      </c>
      <c r="X120" s="7">
        <v>2010</v>
      </c>
      <c r="Y120" s="7">
        <v>2010</v>
      </c>
      <c r="Z120" s="7">
        <v>2010</v>
      </c>
      <c r="AA120" s="7">
        <v>2010</v>
      </c>
      <c r="AB120" s="7">
        <v>2010</v>
      </c>
      <c r="AC120" s="7">
        <v>2010</v>
      </c>
      <c r="AD120" s="7"/>
      <c r="AE120" s="7">
        <v>2010</v>
      </c>
      <c r="AF120" s="7">
        <v>2010</v>
      </c>
      <c r="AG120" s="7">
        <v>2010</v>
      </c>
      <c r="AH120" s="7">
        <v>2010</v>
      </c>
      <c r="AI120" s="7">
        <v>2010</v>
      </c>
      <c r="AJ120" s="7">
        <v>2010</v>
      </c>
      <c r="AK120" s="7">
        <v>2010</v>
      </c>
      <c r="AL120" s="7">
        <v>2010</v>
      </c>
      <c r="AM120" s="7">
        <v>2010</v>
      </c>
      <c r="AN120" s="7">
        <v>2010</v>
      </c>
      <c r="AO120" s="7">
        <v>2009</v>
      </c>
      <c r="AP120" s="7"/>
      <c r="AQ120" s="7">
        <v>2009</v>
      </c>
      <c r="AR120" s="7"/>
      <c r="AS120" s="7"/>
    </row>
    <row r="121" spans="1:45">
      <c r="A121" s="5" t="s">
        <v>266</v>
      </c>
      <c r="B121" s="5" t="s">
        <v>265</v>
      </c>
      <c r="C121" s="7">
        <v>2010</v>
      </c>
      <c r="D121" s="7">
        <v>2010</v>
      </c>
      <c r="E121" s="7">
        <v>2010</v>
      </c>
      <c r="F121" s="7">
        <v>2010</v>
      </c>
      <c r="G121" s="7">
        <v>2010</v>
      </c>
      <c r="H121" s="7">
        <v>2010</v>
      </c>
      <c r="I121" s="7">
        <v>2010</v>
      </c>
      <c r="J121" s="7">
        <v>2010</v>
      </c>
      <c r="K121" s="7">
        <v>2010</v>
      </c>
      <c r="L121" s="7">
        <v>2010</v>
      </c>
      <c r="M121" s="7">
        <v>2010</v>
      </c>
      <c r="N121" s="7">
        <v>2010</v>
      </c>
      <c r="O121" s="7">
        <v>2010</v>
      </c>
      <c r="P121" s="7">
        <v>2010</v>
      </c>
      <c r="Q121" s="7">
        <v>2010</v>
      </c>
      <c r="R121" s="7">
        <v>2010</v>
      </c>
      <c r="S121" s="7">
        <v>2010</v>
      </c>
      <c r="T121" s="7">
        <v>2010</v>
      </c>
      <c r="U121" s="7">
        <v>2010</v>
      </c>
      <c r="V121" s="7">
        <v>2010</v>
      </c>
      <c r="W121" s="7">
        <v>2010</v>
      </c>
      <c r="X121" s="7">
        <v>2010</v>
      </c>
      <c r="Y121" s="7">
        <v>2010</v>
      </c>
      <c r="Z121" s="7">
        <v>2010</v>
      </c>
      <c r="AA121" s="7">
        <v>2010</v>
      </c>
      <c r="AB121" s="7">
        <v>2010</v>
      </c>
      <c r="AC121" s="7">
        <v>2010</v>
      </c>
      <c r="AD121" s="7">
        <v>2010</v>
      </c>
      <c r="AE121" s="7">
        <v>2010</v>
      </c>
      <c r="AF121" s="7">
        <v>2010</v>
      </c>
      <c r="AG121" s="7">
        <v>2010</v>
      </c>
      <c r="AH121" s="7">
        <v>2010</v>
      </c>
      <c r="AI121" s="7">
        <v>2010</v>
      </c>
      <c r="AJ121" s="7">
        <v>2010</v>
      </c>
      <c r="AK121" s="7">
        <v>2010</v>
      </c>
      <c r="AL121" s="7">
        <v>2010</v>
      </c>
      <c r="AM121" s="7">
        <v>2010</v>
      </c>
      <c r="AN121" s="7">
        <v>2010</v>
      </c>
      <c r="AO121" s="7">
        <v>2009</v>
      </c>
      <c r="AP121" s="7"/>
      <c r="AQ121" s="7">
        <v>2009</v>
      </c>
      <c r="AR121" s="7"/>
      <c r="AS121" s="7"/>
    </row>
    <row r="122" spans="1:45">
      <c r="A122" s="5" t="s">
        <v>268</v>
      </c>
      <c r="B122" s="5" t="s">
        <v>267</v>
      </c>
      <c r="C122" s="7">
        <v>2010</v>
      </c>
      <c r="D122" s="7">
        <v>2010</v>
      </c>
      <c r="E122" s="7">
        <v>2010</v>
      </c>
      <c r="F122" s="7">
        <v>2010</v>
      </c>
      <c r="G122" s="7">
        <v>2010</v>
      </c>
      <c r="H122" s="7">
        <v>2010</v>
      </c>
      <c r="I122" s="7">
        <v>2010</v>
      </c>
      <c r="J122" s="7">
        <v>2010</v>
      </c>
      <c r="K122" s="7">
        <v>2010</v>
      </c>
      <c r="L122" s="7">
        <v>2010</v>
      </c>
      <c r="M122" s="7">
        <v>2010</v>
      </c>
      <c r="N122" s="7">
        <v>2010</v>
      </c>
      <c r="O122" s="7">
        <v>2010</v>
      </c>
      <c r="P122" s="7">
        <v>2010</v>
      </c>
      <c r="Q122" s="7">
        <v>2010</v>
      </c>
      <c r="R122" s="7">
        <v>2010</v>
      </c>
      <c r="S122" s="7">
        <v>2010</v>
      </c>
      <c r="T122" s="7">
        <v>2010</v>
      </c>
      <c r="U122" s="7">
        <v>2010</v>
      </c>
      <c r="V122" s="7">
        <v>2010</v>
      </c>
      <c r="W122" s="7">
        <v>2010</v>
      </c>
      <c r="X122" s="7">
        <v>2010</v>
      </c>
      <c r="Y122" s="7">
        <v>2010</v>
      </c>
      <c r="Z122" s="7">
        <v>2010</v>
      </c>
      <c r="AA122" s="7"/>
      <c r="AB122" s="7"/>
      <c r="AC122" s="7"/>
      <c r="AD122" s="7"/>
      <c r="AE122" s="7"/>
      <c r="AF122" s="7"/>
      <c r="AG122" s="7"/>
      <c r="AH122" s="7">
        <v>2010</v>
      </c>
      <c r="AI122" s="7">
        <v>2010</v>
      </c>
      <c r="AJ122" s="7"/>
      <c r="AK122" s="7"/>
      <c r="AL122" s="7"/>
      <c r="AM122" s="7">
        <v>2010</v>
      </c>
      <c r="AN122" s="7"/>
      <c r="AO122" s="7"/>
      <c r="AP122" s="7"/>
      <c r="AQ122" s="7">
        <v>2009</v>
      </c>
      <c r="AR122" s="7"/>
      <c r="AS122" s="7"/>
    </row>
    <row r="123" spans="1:45">
      <c r="A123" s="5" t="s">
        <v>270</v>
      </c>
      <c r="B123" s="5" t="s">
        <v>269</v>
      </c>
      <c r="C123" s="7">
        <v>2010</v>
      </c>
      <c r="D123" s="7">
        <v>2010</v>
      </c>
      <c r="E123" s="7">
        <v>2010</v>
      </c>
      <c r="F123" s="7">
        <v>2010</v>
      </c>
      <c r="G123" s="7">
        <v>2010</v>
      </c>
      <c r="H123" s="7">
        <v>2010</v>
      </c>
      <c r="I123" s="7">
        <v>2010</v>
      </c>
      <c r="J123" s="7">
        <v>2010</v>
      </c>
      <c r="K123" s="7">
        <v>2010</v>
      </c>
      <c r="L123" s="7">
        <v>2010</v>
      </c>
      <c r="M123" s="7">
        <v>2010</v>
      </c>
      <c r="N123" s="7">
        <v>2010</v>
      </c>
      <c r="O123" s="7">
        <v>2010</v>
      </c>
      <c r="P123" s="7">
        <v>2010</v>
      </c>
      <c r="Q123" s="7">
        <v>2010</v>
      </c>
      <c r="R123" s="7">
        <v>2010</v>
      </c>
      <c r="S123" s="7">
        <v>2010</v>
      </c>
      <c r="T123" s="7">
        <v>2010</v>
      </c>
      <c r="U123" s="7">
        <v>2010</v>
      </c>
      <c r="V123" s="7">
        <v>2010</v>
      </c>
      <c r="W123" s="7">
        <v>2010</v>
      </c>
      <c r="X123" s="7">
        <v>2010</v>
      </c>
      <c r="Y123" s="7">
        <v>2010</v>
      </c>
      <c r="Z123" s="7">
        <v>2010</v>
      </c>
      <c r="AA123" s="7">
        <v>2010</v>
      </c>
      <c r="AB123" s="7">
        <v>2010</v>
      </c>
      <c r="AC123" s="7">
        <v>2010</v>
      </c>
      <c r="AD123" s="7">
        <v>2010</v>
      </c>
      <c r="AE123" s="7">
        <v>2010</v>
      </c>
      <c r="AF123" s="7">
        <v>2010</v>
      </c>
      <c r="AG123" s="7">
        <v>2010</v>
      </c>
      <c r="AH123" s="7">
        <v>2010</v>
      </c>
      <c r="AI123" s="7">
        <v>2010</v>
      </c>
      <c r="AJ123" s="7">
        <v>2010</v>
      </c>
      <c r="AK123" s="7">
        <v>2010</v>
      </c>
      <c r="AL123" s="7">
        <v>2010</v>
      </c>
      <c r="AM123" s="7">
        <v>2010</v>
      </c>
      <c r="AN123" s="7">
        <v>2010</v>
      </c>
      <c r="AO123" s="7">
        <v>2009</v>
      </c>
      <c r="AP123" s="7"/>
      <c r="AQ123" s="7">
        <v>2009</v>
      </c>
      <c r="AR123" s="7"/>
      <c r="AS123" s="7"/>
    </row>
    <row r="124" spans="1:45" ht="30">
      <c r="A124" s="5" t="s">
        <v>272</v>
      </c>
      <c r="B124" s="5" t="s">
        <v>271</v>
      </c>
      <c r="C124" s="7">
        <v>2010</v>
      </c>
      <c r="D124" s="7">
        <v>2010</v>
      </c>
      <c r="E124" s="7">
        <v>2010</v>
      </c>
      <c r="F124" s="7">
        <v>2010</v>
      </c>
      <c r="G124" s="7">
        <v>2010</v>
      </c>
      <c r="H124" s="7">
        <v>2010</v>
      </c>
      <c r="I124" s="7">
        <v>2010</v>
      </c>
      <c r="J124" s="7">
        <v>2010</v>
      </c>
      <c r="K124" s="7">
        <v>2010</v>
      </c>
      <c r="L124" s="7">
        <v>2010</v>
      </c>
      <c r="M124" s="7">
        <v>2010</v>
      </c>
      <c r="N124" s="7">
        <v>2010</v>
      </c>
      <c r="O124" s="7">
        <v>2010</v>
      </c>
      <c r="P124" s="7">
        <v>2010</v>
      </c>
      <c r="Q124" s="7">
        <v>2010</v>
      </c>
      <c r="R124" s="7">
        <v>2010</v>
      </c>
      <c r="S124" s="7">
        <v>2010</v>
      </c>
      <c r="T124" s="7">
        <v>2010</v>
      </c>
      <c r="U124" s="7">
        <v>2010</v>
      </c>
      <c r="V124" s="7">
        <v>2010</v>
      </c>
      <c r="W124" s="7">
        <v>2010</v>
      </c>
      <c r="X124" s="7">
        <v>2010</v>
      </c>
      <c r="Y124" s="7">
        <v>2010</v>
      </c>
      <c r="Z124" s="7">
        <v>2010</v>
      </c>
      <c r="AA124" s="7">
        <v>2010</v>
      </c>
      <c r="AB124" s="7">
        <v>2010</v>
      </c>
      <c r="AC124" s="7">
        <v>2010</v>
      </c>
      <c r="AD124" s="7">
        <v>2010</v>
      </c>
      <c r="AE124" s="7">
        <v>2010</v>
      </c>
      <c r="AF124" s="7">
        <v>2010</v>
      </c>
      <c r="AG124" s="7">
        <v>2010</v>
      </c>
      <c r="AH124" s="7">
        <v>2010</v>
      </c>
      <c r="AI124" s="7">
        <v>2010</v>
      </c>
      <c r="AJ124" s="7">
        <v>2010</v>
      </c>
      <c r="AK124" s="7">
        <v>2010</v>
      </c>
      <c r="AL124" s="7">
        <v>2010</v>
      </c>
      <c r="AM124" s="7">
        <v>2010</v>
      </c>
      <c r="AN124" s="7">
        <v>2010</v>
      </c>
      <c r="AO124" s="7">
        <v>2009</v>
      </c>
      <c r="AP124" s="7"/>
      <c r="AQ124" s="7">
        <v>2009</v>
      </c>
      <c r="AR124" s="7"/>
      <c r="AS124" s="7"/>
    </row>
    <row r="125" spans="1:45">
      <c r="A125" s="5" t="s">
        <v>274</v>
      </c>
      <c r="B125" s="5" t="s">
        <v>273</v>
      </c>
      <c r="C125" s="7">
        <v>2010</v>
      </c>
      <c r="D125" s="7">
        <v>2010</v>
      </c>
      <c r="E125" s="7">
        <v>2010</v>
      </c>
      <c r="F125" s="7">
        <v>2010</v>
      </c>
      <c r="G125" s="7">
        <v>2010</v>
      </c>
      <c r="H125" s="7">
        <v>2010</v>
      </c>
      <c r="I125" s="7">
        <v>2010</v>
      </c>
      <c r="J125" s="7">
        <v>2010</v>
      </c>
      <c r="K125" s="7">
        <v>2010</v>
      </c>
      <c r="L125" s="7">
        <v>2010</v>
      </c>
      <c r="M125" s="7">
        <v>2010</v>
      </c>
      <c r="N125" s="7">
        <v>2010</v>
      </c>
      <c r="O125" s="7">
        <v>2010</v>
      </c>
      <c r="P125" s="7">
        <v>2010</v>
      </c>
      <c r="Q125" s="7">
        <v>2010</v>
      </c>
      <c r="R125" s="7">
        <v>2010</v>
      </c>
      <c r="S125" s="7">
        <v>2010</v>
      </c>
      <c r="T125" s="7">
        <v>2010</v>
      </c>
      <c r="U125" s="7">
        <v>2010</v>
      </c>
      <c r="V125" s="7"/>
      <c r="W125" s="7">
        <v>2010</v>
      </c>
      <c r="X125" s="7">
        <v>2010</v>
      </c>
      <c r="Y125" s="7">
        <v>2010</v>
      </c>
      <c r="Z125" s="7">
        <v>2010</v>
      </c>
      <c r="AA125" s="7">
        <v>2010</v>
      </c>
      <c r="AB125" s="7">
        <v>2010</v>
      </c>
      <c r="AC125" s="7">
        <v>2010</v>
      </c>
      <c r="AD125" s="7">
        <v>2010</v>
      </c>
      <c r="AE125" s="7">
        <v>2010</v>
      </c>
      <c r="AF125" s="7">
        <v>2010</v>
      </c>
      <c r="AG125" s="7">
        <v>2010</v>
      </c>
      <c r="AH125" s="7">
        <v>2010</v>
      </c>
      <c r="AI125" s="7">
        <v>2010</v>
      </c>
      <c r="AJ125" s="7">
        <v>2010</v>
      </c>
      <c r="AK125" s="7">
        <v>2010</v>
      </c>
      <c r="AL125" s="7"/>
      <c r="AM125" s="7">
        <v>2010</v>
      </c>
      <c r="AN125" s="7">
        <v>2010</v>
      </c>
      <c r="AO125" s="7">
        <v>2009</v>
      </c>
      <c r="AP125" s="7"/>
      <c r="AQ125" s="7">
        <v>2009</v>
      </c>
      <c r="AR125" s="7"/>
      <c r="AS125" s="7"/>
    </row>
    <row r="126" spans="1:45" ht="30">
      <c r="A126" s="5" t="s">
        <v>276</v>
      </c>
      <c r="B126" s="5" t="s">
        <v>275</v>
      </c>
      <c r="C126" s="7">
        <v>2010</v>
      </c>
      <c r="D126" s="7">
        <v>2010</v>
      </c>
      <c r="E126" s="7">
        <v>2010</v>
      </c>
      <c r="F126" s="7">
        <v>2010</v>
      </c>
      <c r="G126" s="7">
        <v>2010</v>
      </c>
      <c r="H126" s="7">
        <v>2010</v>
      </c>
      <c r="I126" s="7">
        <v>2010</v>
      </c>
      <c r="J126" s="7">
        <v>2010</v>
      </c>
      <c r="K126" s="7">
        <v>2010</v>
      </c>
      <c r="L126" s="7">
        <v>2010</v>
      </c>
      <c r="M126" s="7">
        <v>2010</v>
      </c>
      <c r="N126" s="7">
        <v>2010</v>
      </c>
      <c r="O126" s="7">
        <v>2010</v>
      </c>
      <c r="P126" s="7">
        <v>2010</v>
      </c>
      <c r="Q126" s="7">
        <v>2010</v>
      </c>
      <c r="R126" s="7">
        <v>2010</v>
      </c>
      <c r="S126" s="7">
        <v>2010</v>
      </c>
      <c r="T126" s="7">
        <v>2010</v>
      </c>
      <c r="U126" s="7">
        <v>2010</v>
      </c>
      <c r="V126" s="7">
        <v>2010</v>
      </c>
      <c r="W126" s="7">
        <v>2010</v>
      </c>
      <c r="X126" s="7">
        <v>2010</v>
      </c>
      <c r="Y126" s="7">
        <v>2010</v>
      </c>
      <c r="Z126" s="7">
        <v>2010</v>
      </c>
      <c r="AA126" s="7">
        <v>2010</v>
      </c>
      <c r="AB126" s="7">
        <v>2010</v>
      </c>
      <c r="AC126" s="7">
        <v>2010</v>
      </c>
      <c r="AD126" s="7">
        <v>2010</v>
      </c>
      <c r="AE126" s="7">
        <v>2010</v>
      </c>
      <c r="AF126" s="7">
        <v>2010</v>
      </c>
      <c r="AG126" s="7">
        <v>2010</v>
      </c>
      <c r="AH126" s="7">
        <v>2010</v>
      </c>
      <c r="AI126" s="7">
        <v>2010</v>
      </c>
      <c r="AJ126" s="7">
        <v>2010</v>
      </c>
      <c r="AK126" s="7">
        <v>2010</v>
      </c>
      <c r="AL126" s="7">
        <v>2010</v>
      </c>
      <c r="AM126" s="7">
        <v>2010</v>
      </c>
      <c r="AN126" s="7">
        <v>2010</v>
      </c>
      <c r="AO126" s="7">
        <v>2009</v>
      </c>
      <c r="AP126" s="7"/>
      <c r="AQ126" s="7">
        <v>2009</v>
      </c>
      <c r="AR126" s="7"/>
      <c r="AS126" s="7"/>
    </row>
    <row r="127" spans="1:45">
      <c r="A127" s="5" t="s">
        <v>278</v>
      </c>
      <c r="B127" s="5" t="s">
        <v>277</v>
      </c>
      <c r="C127" s="7">
        <v>2010</v>
      </c>
      <c r="D127" s="7">
        <v>2010</v>
      </c>
      <c r="E127" s="7">
        <v>2010</v>
      </c>
      <c r="F127" s="7">
        <v>2010</v>
      </c>
      <c r="G127" s="7">
        <v>2010</v>
      </c>
      <c r="H127" s="7">
        <v>2010</v>
      </c>
      <c r="I127" s="7">
        <v>2010</v>
      </c>
      <c r="J127" s="7">
        <v>2010</v>
      </c>
      <c r="K127" s="7">
        <v>2010</v>
      </c>
      <c r="L127" s="7">
        <v>2010</v>
      </c>
      <c r="M127" s="7">
        <v>2010</v>
      </c>
      <c r="N127" s="7">
        <v>2010</v>
      </c>
      <c r="O127" s="7">
        <v>2010</v>
      </c>
      <c r="P127" s="7">
        <v>2010</v>
      </c>
      <c r="Q127" s="7">
        <v>2010</v>
      </c>
      <c r="R127" s="7">
        <v>2010</v>
      </c>
      <c r="S127" s="7">
        <v>2010</v>
      </c>
      <c r="T127" s="7">
        <v>2010</v>
      </c>
      <c r="U127" s="7">
        <v>2010</v>
      </c>
      <c r="V127" s="7">
        <v>2010</v>
      </c>
      <c r="W127" s="7">
        <v>2010</v>
      </c>
      <c r="X127" s="7">
        <v>2010</v>
      </c>
      <c r="Y127" s="7">
        <v>2010</v>
      </c>
      <c r="Z127" s="7">
        <v>2010</v>
      </c>
      <c r="AA127" s="7">
        <v>2010</v>
      </c>
      <c r="AB127" s="7">
        <v>2010</v>
      </c>
      <c r="AC127" s="7">
        <v>2010</v>
      </c>
      <c r="AD127" s="7">
        <v>2010</v>
      </c>
      <c r="AE127" s="7">
        <v>2010</v>
      </c>
      <c r="AF127" s="7">
        <v>2010</v>
      </c>
      <c r="AG127" s="7">
        <v>2010</v>
      </c>
      <c r="AH127" s="7">
        <v>2010</v>
      </c>
      <c r="AI127" s="7">
        <v>2010</v>
      </c>
      <c r="AJ127" s="7">
        <v>2010</v>
      </c>
      <c r="AK127" s="7">
        <v>2010</v>
      </c>
      <c r="AL127" s="7">
        <v>2010</v>
      </c>
      <c r="AM127" s="7">
        <v>2010</v>
      </c>
      <c r="AN127" s="7">
        <v>2010</v>
      </c>
      <c r="AO127" s="7">
        <v>2009</v>
      </c>
      <c r="AP127" s="7"/>
      <c r="AQ127" s="7">
        <v>2009</v>
      </c>
      <c r="AR127" s="7"/>
      <c r="AS127" s="7"/>
    </row>
    <row r="128" spans="1:45">
      <c r="A128" s="5" t="s">
        <v>280</v>
      </c>
      <c r="B128" s="5" t="s">
        <v>279</v>
      </c>
      <c r="C128" s="7">
        <v>2010</v>
      </c>
      <c r="D128" s="7">
        <v>2010</v>
      </c>
      <c r="E128" s="7">
        <v>2010</v>
      </c>
      <c r="F128" s="7">
        <v>2010</v>
      </c>
      <c r="G128" s="7">
        <v>2010</v>
      </c>
      <c r="H128" s="7">
        <v>2010</v>
      </c>
      <c r="I128" s="7">
        <v>2010</v>
      </c>
      <c r="J128" s="7">
        <v>2010</v>
      </c>
      <c r="K128" s="7">
        <v>2010</v>
      </c>
      <c r="L128" s="7">
        <v>2010</v>
      </c>
      <c r="M128" s="7">
        <v>2010</v>
      </c>
      <c r="N128" s="7">
        <v>2010</v>
      </c>
      <c r="O128" s="7">
        <v>2010</v>
      </c>
      <c r="P128" s="7">
        <v>2010</v>
      </c>
      <c r="Q128" s="7">
        <v>2010</v>
      </c>
      <c r="R128" s="7">
        <v>2010</v>
      </c>
      <c r="S128" s="7">
        <v>2010</v>
      </c>
      <c r="T128" s="7">
        <v>2010</v>
      </c>
      <c r="U128" s="7">
        <v>2010</v>
      </c>
      <c r="V128" s="7">
        <v>2010</v>
      </c>
      <c r="W128" s="7">
        <v>2010</v>
      </c>
      <c r="X128" s="7">
        <v>2010</v>
      </c>
      <c r="Y128" s="7">
        <v>2010</v>
      </c>
      <c r="Z128" s="7">
        <v>2010</v>
      </c>
      <c r="AA128" s="7">
        <v>2010</v>
      </c>
      <c r="AB128" s="7">
        <v>2010</v>
      </c>
      <c r="AC128" s="7">
        <v>2010</v>
      </c>
      <c r="AD128" s="7">
        <v>2010</v>
      </c>
      <c r="AE128" s="7">
        <v>2010</v>
      </c>
      <c r="AF128" s="7">
        <v>2010</v>
      </c>
      <c r="AG128" s="7">
        <v>2010</v>
      </c>
      <c r="AH128" s="7">
        <v>2010</v>
      </c>
      <c r="AI128" s="7">
        <v>2010</v>
      </c>
      <c r="AJ128" s="7">
        <v>2010</v>
      </c>
      <c r="AK128" s="7">
        <v>2010</v>
      </c>
      <c r="AL128" s="7">
        <v>2010</v>
      </c>
      <c r="AM128" s="7">
        <v>2010</v>
      </c>
      <c r="AN128" s="7">
        <v>2010</v>
      </c>
      <c r="AO128" s="7"/>
      <c r="AP128" s="7"/>
      <c r="AQ128" s="7">
        <v>2009</v>
      </c>
      <c r="AR128" s="7"/>
      <c r="AS128" s="7"/>
    </row>
    <row r="129" spans="1:45">
      <c r="A129" s="5" t="s">
        <v>282</v>
      </c>
      <c r="B129" s="5" t="s">
        <v>281</v>
      </c>
      <c r="C129" s="7">
        <v>2010</v>
      </c>
      <c r="D129" s="7">
        <v>2010</v>
      </c>
      <c r="E129" s="7">
        <v>2010</v>
      </c>
      <c r="F129" s="7">
        <v>2010</v>
      </c>
      <c r="G129" s="7">
        <v>2010</v>
      </c>
      <c r="H129" s="7">
        <v>2010</v>
      </c>
      <c r="I129" s="7">
        <v>2010</v>
      </c>
      <c r="J129" s="7">
        <v>2010</v>
      </c>
      <c r="K129" s="7">
        <v>2010</v>
      </c>
      <c r="L129" s="7">
        <v>2010</v>
      </c>
      <c r="M129" s="7">
        <v>2010</v>
      </c>
      <c r="N129" s="7">
        <v>2010</v>
      </c>
      <c r="O129" s="7">
        <v>2010</v>
      </c>
      <c r="P129" s="7">
        <v>2010</v>
      </c>
      <c r="Q129" s="7">
        <v>2010</v>
      </c>
      <c r="R129" s="7">
        <v>2010</v>
      </c>
      <c r="S129" s="7">
        <v>2010</v>
      </c>
      <c r="T129" s="7">
        <v>2010</v>
      </c>
      <c r="U129" s="7">
        <v>2010</v>
      </c>
      <c r="V129" s="7">
        <v>2010</v>
      </c>
      <c r="W129" s="7">
        <v>2010</v>
      </c>
      <c r="X129" s="7">
        <v>2010</v>
      </c>
      <c r="Y129" s="7">
        <v>2010</v>
      </c>
      <c r="Z129" s="7">
        <v>2010</v>
      </c>
      <c r="AA129" s="7">
        <v>2010</v>
      </c>
      <c r="AB129" s="7">
        <v>2010</v>
      </c>
      <c r="AC129" s="7">
        <v>2010</v>
      </c>
      <c r="AD129" s="7">
        <v>2010</v>
      </c>
      <c r="AE129" s="7">
        <v>2010</v>
      </c>
      <c r="AF129" s="7">
        <v>2010</v>
      </c>
      <c r="AG129" s="7">
        <v>2010</v>
      </c>
      <c r="AH129" s="7">
        <v>2010</v>
      </c>
      <c r="AI129" s="7">
        <v>2010</v>
      </c>
      <c r="AJ129" s="7">
        <v>2010</v>
      </c>
      <c r="AK129" s="7">
        <v>2010</v>
      </c>
      <c r="AL129" s="7">
        <v>2010</v>
      </c>
      <c r="AM129" s="7">
        <v>2010</v>
      </c>
      <c r="AN129" s="7">
        <v>2010</v>
      </c>
      <c r="AO129" s="7">
        <v>2009</v>
      </c>
      <c r="AP129" s="7"/>
      <c r="AQ129" s="7">
        <v>2009</v>
      </c>
      <c r="AR129" s="7"/>
      <c r="AS129" s="7"/>
    </row>
    <row r="130" spans="1:45">
      <c r="A130" s="5" t="s">
        <v>284</v>
      </c>
      <c r="B130" s="5" t="s">
        <v>283</v>
      </c>
      <c r="C130" s="7">
        <v>2010</v>
      </c>
      <c r="D130" s="7">
        <v>2010</v>
      </c>
      <c r="E130" s="7">
        <v>2010</v>
      </c>
      <c r="F130" s="7">
        <v>2010</v>
      </c>
      <c r="G130" s="7">
        <v>2010</v>
      </c>
      <c r="H130" s="7">
        <v>2010</v>
      </c>
      <c r="I130" s="7">
        <v>2010</v>
      </c>
      <c r="J130" s="7">
        <v>2010</v>
      </c>
      <c r="K130" s="7">
        <v>2010</v>
      </c>
      <c r="L130" s="7">
        <v>2010</v>
      </c>
      <c r="M130" s="7">
        <v>2010</v>
      </c>
      <c r="N130" s="7">
        <v>2010</v>
      </c>
      <c r="O130" s="7">
        <v>2010</v>
      </c>
      <c r="P130" s="7">
        <v>2010</v>
      </c>
      <c r="Q130" s="7">
        <v>2010</v>
      </c>
      <c r="R130" s="7">
        <v>2010</v>
      </c>
      <c r="S130" s="7">
        <v>2010</v>
      </c>
      <c r="T130" s="7">
        <v>2010</v>
      </c>
      <c r="U130" s="7">
        <v>2010</v>
      </c>
      <c r="V130" s="7">
        <v>2010</v>
      </c>
      <c r="W130" s="7">
        <v>2010</v>
      </c>
      <c r="X130" s="7">
        <v>2010</v>
      </c>
      <c r="Y130" s="7">
        <v>2010</v>
      </c>
      <c r="Z130" s="7">
        <v>2010</v>
      </c>
      <c r="AA130" s="7"/>
      <c r="AB130" s="7"/>
      <c r="AC130" s="7"/>
      <c r="AD130" s="7"/>
      <c r="AE130" s="7"/>
      <c r="AF130" s="7"/>
      <c r="AG130" s="7"/>
      <c r="AH130" s="7">
        <v>2010</v>
      </c>
      <c r="AI130" s="7">
        <v>2010</v>
      </c>
      <c r="AJ130" s="7">
        <v>2010</v>
      </c>
      <c r="AK130" s="7"/>
      <c r="AL130" s="7"/>
      <c r="AM130" s="7">
        <v>2010</v>
      </c>
      <c r="AN130" s="7"/>
      <c r="AO130" s="7"/>
      <c r="AP130" s="7"/>
      <c r="AQ130" s="7"/>
      <c r="AR130" s="7"/>
      <c r="AS130" s="7"/>
    </row>
    <row r="131" spans="1:45" ht="30">
      <c r="A131" s="5" t="s">
        <v>286</v>
      </c>
      <c r="B131" s="5" t="s">
        <v>285</v>
      </c>
      <c r="C131" s="7">
        <v>2010</v>
      </c>
      <c r="D131" s="7">
        <v>2010</v>
      </c>
      <c r="E131" s="7">
        <v>2010</v>
      </c>
      <c r="F131" s="7">
        <v>2010</v>
      </c>
      <c r="G131" s="7">
        <v>2010</v>
      </c>
      <c r="H131" s="7">
        <v>2010</v>
      </c>
      <c r="I131" s="7">
        <v>2010</v>
      </c>
      <c r="J131" s="7">
        <v>2010</v>
      </c>
      <c r="K131" s="7">
        <v>2010</v>
      </c>
      <c r="L131" s="7">
        <v>2010</v>
      </c>
      <c r="M131" s="7">
        <v>2010</v>
      </c>
      <c r="N131" s="7">
        <v>2010</v>
      </c>
      <c r="O131" s="7">
        <v>2010</v>
      </c>
      <c r="P131" s="7">
        <v>2010</v>
      </c>
      <c r="Q131" s="7">
        <v>2010</v>
      </c>
      <c r="R131" s="7">
        <v>2010</v>
      </c>
      <c r="S131" s="7">
        <v>2010</v>
      </c>
      <c r="T131" s="7">
        <v>2010</v>
      </c>
      <c r="U131" s="7">
        <v>2010</v>
      </c>
      <c r="V131" s="7">
        <v>2010</v>
      </c>
      <c r="W131" s="7">
        <v>2010</v>
      </c>
      <c r="X131" s="7">
        <v>2010</v>
      </c>
      <c r="Y131" s="7">
        <v>2010</v>
      </c>
      <c r="Z131" s="7">
        <v>2010</v>
      </c>
      <c r="AA131" s="7">
        <v>2010</v>
      </c>
      <c r="AB131" s="7">
        <v>2010</v>
      </c>
      <c r="AC131" s="7">
        <v>2010</v>
      </c>
      <c r="AD131" s="7">
        <v>2010</v>
      </c>
      <c r="AE131" s="7">
        <v>2010</v>
      </c>
      <c r="AF131" s="7">
        <v>2010</v>
      </c>
      <c r="AG131" s="7">
        <v>2010</v>
      </c>
      <c r="AH131" s="7">
        <v>2010</v>
      </c>
      <c r="AI131" s="7">
        <v>2010</v>
      </c>
      <c r="AJ131" s="7">
        <v>2010</v>
      </c>
      <c r="AK131" s="7">
        <v>2010</v>
      </c>
      <c r="AL131" s="7">
        <v>2010</v>
      </c>
      <c r="AM131" s="7">
        <v>2010</v>
      </c>
      <c r="AN131" s="7">
        <v>2010</v>
      </c>
      <c r="AO131" s="7">
        <v>2009</v>
      </c>
      <c r="AP131" s="7"/>
      <c r="AQ131" s="7">
        <v>2009</v>
      </c>
      <c r="AR131" s="7"/>
      <c r="AS131" s="7"/>
    </row>
    <row r="132" spans="1:45" ht="30">
      <c r="A132" s="5" t="s">
        <v>288</v>
      </c>
      <c r="B132" s="5" t="s">
        <v>287</v>
      </c>
      <c r="C132" s="7">
        <v>2010</v>
      </c>
      <c r="D132" s="7">
        <v>2010</v>
      </c>
      <c r="E132" s="7">
        <v>2010</v>
      </c>
      <c r="F132" s="7">
        <v>2010</v>
      </c>
      <c r="G132" s="7">
        <v>2010</v>
      </c>
      <c r="H132" s="7">
        <v>2010</v>
      </c>
      <c r="I132" s="7">
        <v>2010</v>
      </c>
      <c r="J132" s="7">
        <v>2010</v>
      </c>
      <c r="K132" s="7">
        <v>2010</v>
      </c>
      <c r="L132" s="7">
        <v>2010</v>
      </c>
      <c r="M132" s="7">
        <v>2010</v>
      </c>
      <c r="N132" s="7">
        <v>2010</v>
      </c>
      <c r="O132" s="7">
        <v>2010</v>
      </c>
      <c r="P132" s="7">
        <v>2010</v>
      </c>
      <c r="Q132" s="7">
        <v>2010</v>
      </c>
      <c r="R132" s="7">
        <v>2010</v>
      </c>
      <c r="S132" s="7">
        <v>2010</v>
      </c>
      <c r="T132" s="7">
        <v>2010</v>
      </c>
      <c r="U132" s="7">
        <v>2010</v>
      </c>
      <c r="V132" s="7">
        <v>2010</v>
      </c>
      <c r="W132" s="7">
        <v>2010</v>
      </c>
      <c r="X132" s="7">
        <v>2010</v>
      </c>
      <c r="Y132" s="7">
        <v>2010</v>
      </c>
      <c r="Z132" s="7">
        <v>2010</v>
      </c>
      <c r="AA132" s="7">
        <v>2010</v>
      </c>
      <c r="AB132" s="7">
        <v>2010</v>
      </c>
      <c r="AC132" s="7">
        <v>2010</v>
      </c>
      <c r="AD132" s="7">
        <v>2010</v>
      </c>
      <c r="AE132" s="7">
        <v>2010</v>
      </c>
      <c r="AF132" s="7">
        <v>2010</v>
      </c>
      <c r="AG132" s="7">
        <v>2010</v>
      </c>
      <c r="AH132" s="7">
        <v>2010</v>
      </c>
      <c r="AI132" s="7">
        <v>2010</v>
      </c>
      <c r="AJ132" s="7">
        <v>2010</v>
      </c>
      <c r="AK132" s="7">
        <v>2010</v>
      </c>
      <c r="AL132" s="7">
        <v>2010</v>
      </c>
      <c r="AM132" s="7">
        <v>2010</v>
      </c>
      <c r="AN132" s="7">
        <v>2010</v>
      </c>
      <c r="AO132" s="7">
        <v>2009</v>
      </c>
      <c r="AP132" s="7"/>
      <c r="AQ132" s="7">
        <v>2009</v>
      </c>
      <c r="AR132" s="7"/>
      <c r="AS132" s="7"/>
    </row>
    <row r="133" spans="1:45">
      <c r="A133" s="5" t="s">
        <v>290</v>
      </c>
      <c r="B133" s="5" t="s">
        <v>289</v>
      </c>
      <c r="C133" s="7">
        <v>2010</v>
      </c>
      <c r="D133" s="7">
        <v>2010</v>
      </c>
      <c r="E133" s="7">
        <v>2010</v>
      </c>
      <c r="F133" s="7">
        <v>2010</v>
      </c>
      <c r="G133" s="7">
        <v>2010</v>
      </c>
      <c r="H133" s="7">
        <v>2010</v>
      </c>
      <c r="I133" s="7">
        <v>2010</v>
      </c>
      <c r="J133" s="7">
        <v>2010</v>
      </c>
      <c r="K133" s="7">
        <v>2010</v>
      </c>
      <c r="L133" s="7">
        <v>2010</v>
      </c>
      <c r="M133" s="7">
        <v>2010</v>
      </c>
      <c r="N133" s="7">
        <v>2010</v>
      </c>
      <c r="O133" s="7">
        <v>2010</v>
      </c>
      <c r="P133" s="7">
        <v>2010</v>
      </c>
      <c r="Q133" s="7">
        <v>2010</v>
      </c>
      <c r="R133" s="7">
        <v>2010</v>
      </c>
      <c r="S133" s="7">
        <v>2010</v>
      </c>
      <c r="T133" s="7">
        <v>2010</v>
      </c>
      <c r="U133" s="7">
        <v>2010</v>
      </c>
      <c r="V133" s="7">
        <v>2010</v>
      </c>
      <c r="W133" s="7">
        <v>2010</v>
      </c>
      <c r="X133" s="7">
        <v>2010</v>
      </c>
      <c r="Y133" s="7">
        <v>2010</v>
      </c>
      <c r="Z133" s="7">
        <v>2010</v>
      </c>
      <c r="AA133" s="7">
        <v>2010</v>
      </c>
      <c r="AB133" s="7">
        <v>2010</v>
      </c>
      <c r="AC133" s="7">
        <v>2010</v>
      </c>
      <c r="AD133" s="7">
        <v>2010</v>
      </c>
      <c r="AE133" s="7">
        <v>2010</v>
      </c>
      <c r="AF133" s="7">
        <v>2010</v>
      </c>
      <c r="AG133" s="7">
        <v>2010</v>
      </c>
      <c r="AH133" s="7">
        <v>2010</v>
      </c>
      <c r="AI133" s="7">
        <v>2010</v>
      </c>
      <c r="AJ133" s="7">
        <v>2010</v>
      </c>
      <c r="AK133" s="7">
        <v>2010</v>
      </c>
      <c r="AL133" s="7">
        <v>2010</v>
      </c>
      <c r="AM133" s="7">
        <v>2010</v>
      </c>
      <c r="AN133" s="7">
        <v>2010</v>
      </c>
      <c r="AO133" s="7">
        <v>2009</v>
      </c>
      <c r="AP133" s="7"/>
      <c r="AQ133" s="7">
        <v>2009</v>
      </c>
      <c r="AR133" s="7"/>
      <c r="AS133" s="7"/>
    </row>
    <row r="134" spans="1:45">
      <c r="A134" s="5" t="s">
        <v>292</v>
      </c>
      <c r="B134" s="5" t="s">
        <v>291</v>
      </c>
      <c r="C134" s="7">
        <v>2010</v>
      </c>
      <c r="D134" s="7">
        <v>2010</v>
      </c>
      <c r="E134" s="7">
        <v>2010</v>
      </c>
      <c r="F134" s="7">
        <v>2010</v>
      </c>
      <c r="G134" s="7">
        <v>2010</v>
      </c>
      <c r="H134" s="7">
        <v>2010</v>
      </c>
      <c r="I134" s="7">
        <v>2010</v>
      </c>
      <c r="J134" s="7">
        <v>2010</v>
      </c>
      <c r="K134" s="7">
        <v>2010</v>
      </c>
      <c r="L134" s="7">
        <v>2010</v>
      </c>
      <c r="M134" s="7">
        <v>2010</v>
      </c>
      <c r="N134" s="7">
        <v>2010</v>
      </c>
      <c r="O134" s="7">
        <v>2010</v>
      </c>
      <c r="P134" s="7">
        <v>2010</v>
      </c>
      <c r="Q134" s="7">
        <v>2010</v>
      </c>
      <c r="R134" s="7">
        <v>2010</v>
      </c>
      <c r="S134" s="7">
        <v>2010</v>
      </c>
      <c r="T134" s="7">
        <v>2010</v>
      </c>
      <c r="U134" s="7">
        <v>2010</v>
      </c>
      <c r="V134" s="7">
        <v>2010</v>
      </c>
      <c r="W134" s="7">
        <v>2010</v>
      </c>
      <c r="X134" s="7">
        <v>2010</v>
      </c>
      <c r="Y134" s="7">
        <v>2010</v>
      </c>
      <c r="Z134" s="7">
        <v>2010</v>
      </c>
      <c r="AA134" s="7">
        <v>2010</v>
      </c>
      <c r="AB134" s="7">
        <v>2010</v>
      </c>
      <c r="AC134" s="7">
        <v>2010</v>
      </c>
      <c r="AD134" s="7">
        <v>2010</v>
      </c>
      <c r="AE134" s="7">
        <v>2010</v>
      </c>
      <c r="AF134" s="7">
        <v>2010</v>
      </c>
      <c r="AG134" s="7">
        <v>2010</v>
      </c>
      <c r="AH134" s="7">
        <v>2010</v>
      </c>
      <c r="AI134" s="7">
        <v>2010</v>
      </c>
      <c r="AJ134" s="7">
        <v>2010</v>
      </c>
      <c r="AK134" s="7">
        <v>2010</v>
      </c>
      <c r="AL134" s="7">
        <v>2010</v>
      </c>
      <c r="AM134" s="7">
        <v>2010</v>
      </c>
      <c r="AN134" s="7">
        <v>2010</v>
      </c>
      <c r="AO134" s="7">
        <v>2009</v>
      </c>
      <c r="AP134" s="7"/>
      <c r="AQ134" s="7">
        <v>2009</v>
      </c>
      <c r="AR134" s="7"/>
      <c r="AS134" s="7"/>
    </row>
    <row r="135" spans="1:45">
      <c r="A135" s="5" t="s">
        <v>294</v>
      </c>
      <c r="B135" s="5" t="s">
        <v>293</v>
      </c>
      <c r="C135" s="7">
        <v>2010</v>
      </c>
      <c r="D135" s="7">
        <v>2010</v>
      </c>
      <c r="E135" s="7">
        <v>2010</v>
      </c>
      <c r="F135" s="7">
        <v>2010</v>
      </c>
      <c r="G135" s="7">
        <v>2010</v>
      </c>
      <c r="H135" s="7">
        <v>2010</v>
      </c>
      <c r="I135" s="7">
        <v>2010</v>
      </c>
      <c r="J135" s="7">
        <v>2010</v>
      </c>
      <c r="K135" s="7">
        <v>2010</v>
      </c>
      <c r="L135" s="7">
        <v>2010</v>
      </c>
      <c r="M135" s="7">
        <v>2010</v>
      </c>
      <c r="N135" s="7">
        <v>2010</v>
      </c>
      <c r="O135" s="7">
        <v>2010</v>
      </c>
      <c r="P135" s="7">
        <v>2010</v>
      </c>
      <c r="Q135" s="7">
        <v>2010</v>
      </c>
      <c r="R135" s="7">
        <v>2010</v>
      </c>
      <c r="S135" s="7">
        <v>2010</v>
      </c>
      <c r="T135" s="7">
        <v>2010</v>
      </c>
      <c r="U135" s="7">
        <v>2010</v>
      </c>
      <c r="V135" s="7">
        <v>2010</v>
      </c>
      <c r="W135" s="7">
        <v>2010</v>
      </c>
      <c r="X135" s="7">
        <v>2010</v>
      </c>
      <c r="Y135" s="7">
        <v>2010</v>
      </c>
      <c r="Z135" s="7">
        <v>2010</v>
      </c>
      <c r="AA135" s="7">
        <v>2010</v>
      </c>
      <c r="AB135" s="7">
        <v>2010</v>
      </c>
      <c r="AC135" s="7">
        <v>2010</v>
      </c>
      <c r="AD135" s="7">
        <v>2010</v>
      </c>
      <c r="AE135" s="7">
        <v>2010</v>
      </c>
      <c r="AF135" s="7">
        <v>2010</v>
      </c>
      <c r="AG135" s="7">
        <v>2010</v>
      </c>
      <c r="AH135" s="7">
        <v>2010</v>
      </c>
      <c r="AI135" s="7">
        <v>2010</v>
      </c>
      <c r="AJ135" s="7">
        <v>2010</v>
      </c>
      <c r="AK135" s="7">
        <v>2010</v>
      </c>
      <c r="AL135" s="7">
        <v>2010</v>
      </c>
      <c r="AM135" s="7">
        <v>2010</v>
      </c>
      <c r="AN135" s="7">
        <v>2010</v>
      </c>
      <c r="AO135" s="7">
        <v>2009</v>
      </c>
      <c r="AP135" s="7"/>
      <c r="AQ135" s="7">
        <v>2009</v>
      </c>
      <c r="AR135" s="7"/>
      <c r="AS135" s="7"/>
    </row>
    <row r="136" spans="1:45">
      <c r="A136" s="5" t="s">
        <v>296</v>
      </c>
      <c r="B136" s="5" t="s">
        <v>295</v>
      </c>
      <c r="C136" s="7">
        <v>2010</v>
      </c>
      <c r="D136" s="7">
        <v>2010</v>
      </c>
      <c r="E136" s="7">
        <v>2010</v>
      </c>
      <c r="F136" s="7">
        <v>2010</v>
      </c>
      <c r="G136" s="7">
        <v>2010</v>
      </c>
      <c r="H136" s="7">
        <v>2010</v>
      </c>
      <c r="I136" s="7">
        <v>2010</v>
      </c>
      <c r="J136" s="7">
        <v>2010</v>
      </c>
      <c r="K136" s="7">
        <v>2010</v>
      </c>
      <c r="L136" s="7">
        <v>2010</v>
      </c>
      <c r="M136" s="7">
        <v>2010</v>
      </c>
      <c r="N136" s="7">
        <v>2010</v>
      </c>
      <c r="O136" s="7">
        <v>2010</v>
      </c>
      <c r="P136" s="7">
        <v>2010</v>
      </c>
      <c r="Q136" s="7">
        <v>2010</v>
      </c>
      <c r="R136" s="7">
        <v>2010</v>
      </c>
      <c r="S136" s="7">
        <v>2010</v>
      </c>
      <c r="T136" s="7">
        <v>2010</v>
      </c>
      <c r="U136" s="7">
        <v>2010</v>
      </c>
      <c r="V136" s="7">
        <v>2010</v>
      </c>
      <c r="W136" s="7">
        <v>2010</v>
      </c>
      <c r="X136" s="7">
        <v>2010</v>
      </c>
      <c r="Y136" s="7">
        <v>2010</v>
      </c>
      <c r="Z136" s="7">
        <v>2010</v>
      </c>
      <c r="AA136" s="7">
        <v>2010</v>
      </c>
      <c r="AB136" s="7">
        <v>2010</v>
      </c>
      <c r="AC136" s="7">
        <v>2010</v>
      </c>
      <c r="AD136" s="7">
        <v>2010</v>
      </c>
      <c r="AE136" s="7">
        <v>2010</v>
      </c>
      <c r="AF136" s="7">
        <v>2010</v>
      </c>
      <c r="AG136" s="7">
        <v>2010</v>
      </c>
      <c r="AH136" s="7">
        <v>2010</v>
      </c>
      <c r="AI136" s="7">
        <v>2010</v>
      </c>
      <c r="AJ136" s="7">
        <v>2010</v>
      </c>
      <c r="AK136" s="7">
        <v>2010</v>
      </c>
      <c r="AL136" s="7">
        <v>2010</v>
      </c>
      <c r="AM136" s="7">
        <v>2010</v>
      </c>
      <c r="AN136" s="7">
        <v>2010</v>
      </c>
      <c r="AO136" s="7">
        <v>2009</v>
      </c>
      <c r="AP136" s="7"/>
      <c r="AQ136" s="7">
        <v>2009</v>
      </c>
      <c r="AR136" s="7"/>
      <c r="AS136" s="7"/>
    </row>
    <row r="137" spans="1:45">
      <c r="A137" s="5" t="s">
        <v>298</v>
      </c>
      <c r="B137" s="5" t="s">
        <v>297</v>
      </c>
      <c r="C137" s="7">
        <v>2010</v>
      </c>
      <c r="D137" s="7">
        <v>2010</v>
      </c>
      <c r="E137" s="7">
        <v>2010</v>
      </c>
      <c r="F137" s="7">
        <v>2010</v>
      </c>
      <c r="G137" s="7">
        <v>2010</v>
      </c>
      <c r="H137" s="7">
        <v>2010</v>
      </c>
      <c r="I137" s="7">
        <v>2010</v>
      </c>
      <c r="J137" s="7">
        <v>2010</v>
      </c>
      <c r="K137" s="7">
        <v>2010</v>
      </c>
      <c r="L137" s="7">
        <v>2010</v>
      </c>
      <c r="M137" s="7">
        <v>2010</v>
      </c>
      <c r="N137" s="7">
        <v>2010</v>
      </c>
      <c r="O137" s="7">
        <v>2010</v>
      </c>
      <c r="P137" s="7">
        <v>2010</v>
      </c>
      <c r="Q137" s="7">
        <v>2010</v>
      </c>
      <c r="R137" s="7">
        <v>2010</v>
      </c>
      <c r="S137" s="7">
        <v>2010</v>
      </c>
      <c r="T137" s="7">
        <v>2010</v>
      </c>
      <c r="U137" s="7">
        <v>2010</v>
      </c>
      <c r="V137" s="7">
        <v>2010</v>
      </c>
      <c r="W137" s="7">
        <v>2010</v>
      </c>
      <c r="X137" s="7">
        <v>2010</v>
      </c>
      <c r="Y137" s="7">
        <v>2010</v>
      </c>
      <c r="Z137" s="7">
        <v>2010</v>
      </c>
      <c r="AA137" s="7">
        <v>2010</v>
      </c>
      <c r="AB137" s="7">
        <v>2010</v>
      </c>
      <c r="AC137" s="7">
        <v>2010</v>
      </c>
      <c r="AD137" s="7">
        <v>2010</v>
      </c>
      <c r="AE137" s="7">
        <v>2010</v>
      </c>
      <c r="AF137" s="7">
        <v>2010</v>
      </c>
      <c r="AG137" s="7">
        <v>2010</v>
      </c>
      <c r="AH137" s="7">
        <v>2010</v>
      </c>
      <c r="AI137" s="7">
        <v>2010</v>
      </c>
      <c r="AJ137" s="7">
        <v>2010</v>
      </c>
      <c r="AK137" s="7">
        <v>2010</v>
      </c>
      <c r="AL137" s="7">
        <v>2010</v>
      </c>
      <c r="AM137" s="7">
        <v>2010</v>
      </c>
      <c r="AN137" s="7">
        <v>2010</v>
      </c>
      <c r="AO137" s="7">
        <v>2009</v>
      </c>
      <c r="AP137" s="7"/>
      <c r="AQ137" s="7">
        <v>2009</v>
      </c>
      <c r="AR137" s="7"/>
      <c r="AS137" s="7"/>
    </row>
    <row r="138" spans="1:45">
      <c r="A138" s="5" t="s">
        <v>300</v>
      </c>
      <c r="B138" s="5" t="s">
        <v>299</v>
      </c>
      <c r="C138" s="7">
        <v>2010</v>
      </c>
      <c r="D138" s="7">
        <v>2010</v>
      </c>
      <c r="E138" s="7">
        <v>2010</v>
      </c>
      <c r="F138" s="7">
        <v>2010</v>
      </c>
      <c r="G138" s="7">
        <v>2010</v>
      </c>
      <c r="H138" s="7">
        <v>2010</v>
      </c>
      <c r="I138" s="7">
        <v>2010</v>
      </c>
      <c r="J138" s="7">
        <v>2010</v>
      </c>
      <c r="K138" s="7">
        <v>2010</v>
      </c>
      <c r="L138" s="7">
        <v>2010</v>
      </c>
      <c r="M138" s="7">
        <v>2010</v>
      </c>
      <c r="N138" s="7">
        <v>2010</v>
      </c>
      <c r="O138" s="7">
        <v>2010</v>
      </c>
      <c r="P138" s="7">
        <v>2010</v>
      </c>
      <c r="Q138" s="7">
        <v>2010</v>
      </c>
      <c r="R138" s="7">
        <v>2010</v>
      </c>
      <c r="S138" s="7">
        <v>2010</v>
      </c>
      <c r="T138" s="7">
        <v>2010</v>
      </c>
      <c r="U138" s="7">
        <v>2010</v>
      </c>
      <c r="V138" s="7">
        <v>2010</v>
      </c>
      <c r="W138" s="7">
        <v>2010</v>
      </c>
      <c r="X138" s="7">
        <v>2010</v>
      </c>
      <c r="Y138" s="7">
        <v>2010</v>
      </c>
      <c r="Z138" s="7">
        <v>2010</v>
      </c>
      <c r="AA138" s="7">
        <v>2010</v>
      </c>
      <c r="AB138" s="7">
        <v>2010</v>
      </c>
      <c r="AC138" s="7">
        <v>2010</v>
      </c>
      <c r="AD138" s="7">
        <v>2010</v>
      </c>
      <c r="AE138" s="7">
        <v>2010</v>
      </c>
      <c r="AF138" s="7">
        <v>2010</v>
      </c>
      <c r="AG138" s="7">
        <v>2010</v>
      </c>
      <c r="AH138" s="7">
        <v>2010</v>
      </c>
      <c r="AI138" s="7">
        <v>2010</v>
      </c>
      <c r="AJ138" s="7">
        <v>2010</v>
      </c>
      <c r="AK138" s="7">
        <v>2010</v>
      </c>
      <c r="AL138" s="7">
        <v>2010</v>
      </c>
      <c r="AM138" s="7">
        <v>2010</v>
      </c>
      <c r="AN138" s="7">
        <v>2010</v>
      </c>
      <c r="AO138" s="7">
        <v>2008</v>
      </c>
      <c r="AP138" s="7"/>
      <c r="AQ138" s="7">
        <v>2009</v>
      </c>
      <c r="AR138" s="7"/>
      <c r="AS138" s="7"/>
    </row>
    <row r="139" spans="1:45">
      <c r="A139" s="5" t="s">
        <v>302</v>
      </c>
      <c r="B139" s="5" t="s">
        <v>301</v>
      </c>
      <c r="C139" s="7">
        <v>2010</v>
      </c>
      <c r="D139" s="7">
        <v>2010</v>
      </c>
      <c r="E139" s="7">
        <v>2010</v>
      </c>
      <c r="F139" s="7">
        <v>2010</v>
      </c>
      <c r="G139" s="7">
        <v>2010</v>
      </c>
      <c r="H139" s="7">
        <v>2010</v>
      </c>
      <c r="I139" s="7">
        <v>2010</v>
      </c>
      <c r="J139" s="7">
        <v>2010</v>
      </c>
      <c r="K139" s="7">
        <v>2010</v>
      </c>
      <c r="L139" s="7">
        <v>2010</v>
      </c>
      <c r="M139" s="7">
        <v>2010</v>
      </c>
      <c r="N139" s="7">
        <v>2010</v>
      </c>
      <c r="O139" s="7">
        <v>2010</v>
      </c>
      <c r="P139" s="7">
        <v>2010</v>
      </c>
      <c r="Q139" s="7">
        <v>2010</v>
      </c>
      <c r="R139" s="7">
        <v>2010</v>
      </c>
      <c r="S139" s="7">
        <v>2010</v>
      </c>
      <c r="T139" s="7">
        <v>2010</v>
      </c>
      <c r="U139" s="7">
        <v>2010</v>
      </c>
      <c r="V139" s="7">
        <v>2010</v>
      </c>
      <c r="W139" s="7">
        <v>2010</v>
      </c>
      <c r="X139" s="7">
        <v>2010</v>
      </c>
      <c r="Y139" s="7">
        <v>2010</v>
      </c>
      <c r="Z139" s="7">
        <v>2010</v>
      </c>
      <c r="AA139" s="7">
        <v>2010</v>
      </c>
      <c r="AB139" s="7">
        <v>2010</v>
      </c>
      <c r="AC139" s="7">
        <v>2010</v>
      </c>
      <c r="AD139" s="7">
        <v>2010</v>
      </c>
      <c r="AE139" s="7">
        <v>2010</v>
      </c>
      <c r="AF139" s="7">
        <v>2010</v>
      </c>
      <c r="AG139" s="7">
        <v>2010</v>
      </c>
      <c r="AH139" s="7">
        <v>2010</v>
      </c>
      <c r="AI139" s="7">
        <v>2010</v>
      </c>
      <c r="AJ139" s="7">
        <v>2010</v>
      </c>
      <c r="AK139" s="7">
        <v>2010</v>
      </c>
      <c r="AL139" s="7">
        <v>2010</v>
      </c>
      <c r="AM139" s="7">
        <v>2010</v>
      </c>
      <c r="AN139" s="7">
        <v>2010</v>
      </c>
      <c r="AO139" s="7">
        <v>2009</v>
      </c>
      <c r="AP139" s="7"/>
      <c r="AQ139" s="7">
        <v>2009</v>
      </c>
      <c r="AR139" s="7"/>
      <c r="AS139" s="7"/>
    </row>
    <row r="140" spans="1:45">
      <c r="A140" s="5" t="s">
        <v>304</v>
      </c>
      <c r="B140" s="5" t="s">
        <v>303</v>
      </c>
      <c r="C140" s="7">
        <v>2010</v>
      </c>
      <c r="D140" s="7">
        <v>2010</v>
      </c>
      <c r="E140" s="7">
        <v>2010</v>
      </c>
      <c r="F140" s="7">
        <v>2010</v>
      </c>
      <c r="G140" s="7">
        <v>2010</v>
      </c>
      <c r="H140" s="7">
        <v>2010</v>
      </c>
      <c r="I140" s="7">
        <v>2010</v>
      </c>
      <c r="J140" s="7">
        <v>2010</v>
      </c>
      <c r="K140" s="7">
        <v>2010</v>
      </c>
      <c r="L140" s="7">
        <v>2010</v>
      </c>
      <c r="M140" s="7">
        <v>2010</v>
      </c>
      <c r="N140" s="7">
        <v>2010</v>
      </c>
      <c r="O140" s="7">
        <v>2010</v>
      </c>
      <c r="P140" s="7">
        <v>2010</v>
      </c>
      <c r="Q140" s="7">
        <v>2010</v>
      </c>
      <c r="R140" s="7">
        <v>2010</v>
      </c>
      <c r="S140" s="7">
        <v>2010</v>
      </c>
      <c r="T140" s="7">
        <v>2010</v>
      </c>
      <c r="U140" s="7">
        <v>2010</v>
      </c>
      <c r="V140" s="7">
        <v>2010</v>
      </c>
      <c r="W140" s="7">
        <v>2010</v>
      </c>
      <c r="X140" s="7">
        <v>2010</v>
      </c>
      <c r="Y140" s="7">
        <v>2010</v>
      </c>
      <c r="Z140" s="7">
        <v>2010</v>
      </c>
      <c r="AA140" s="7"/>
      <c r="AB140" s="7"/>
      <c r="AC140" s="7"/>
      <c r="AD140" s="7"/>
      <c r="AE140" s="7"/>
      <c r="AF140" s="7"/>
      <c r="AG140" s="7"/>
      <c r="AH140" s="7">
        <v>2010</v>
      </c>
      <c r="AI140" s="7">
        <v>2010</v>
      </c>
      <c r="AJ140" s="7">
        <v>2010</v>
      </c>
      <c r="AK140" s="7">
        <v>2010</v>
      </c>
      <c r="AL140" s="7">
        <v>2010</v>
      </c>
      <c r="AM140" s="7">
        <v>2010</v>
      </c>
      <c r="AN140" s="7"/>
      <c r="AO140" s="7"/>
      <c r="AP140" s="7"/>
      <c r="AQ140" s="7">
        <v>2009</v>
      </c>
      <c r="AR140" s="7"/>
      <c r="AS140" s="7"/>
    </row>
    <row r="141" spans="1:45" ht="30">
      <c r="A141" s="5" t="s">
        <v>306</v>
      </c>
      <c r="B141" s="5" t="s">
        <v>305</v>
      </c>
      <c r="C141" s="7">
        <v>2010</v>
      </c>
      <c r="D141" s="7">
        <v>2010</v>
      </c>
      <c r="E141" s="7">
        <v>2010</v>
      </c>
      <c r="F141" s="7">
        <v>2010</v>
      </c>
      <c r="G141" s="7">
        <v>2010</v>
      </c>
      <c r="H141" s="7">
        <v>2010</v>
      </c>
      <c r="I141" s="7">
        <v>2010</v>
      </c>
      <c r="J141" s="7">
        <v>2010</v>
      </c>
      <c r="K141" s="7">
        <v>2010</v>
      </c>
      <c r="L141" s="7">
        <v>2010</v>
      </c>
      <c r="M141" s="7">
        <v>2010</v>
      </c>
      <c r="N141" s="7">
        <v>2010</v>
      </c>
      <c r="O141" s="7">
        <v>2010</v>
      </c>
      <c r="P141" s="7">
        <v>2010</v>
      </c>
      <c r="Q141" s="7">
        <v>2010</v>
      </c>
      <c r="R141" s="7">
        <v>2010</v>
      </c>
      <c r="S141" s="7">
        <v>2010</v>
      </c>
      <c r="T141" s="7">
        <v>2010</v>
      </c>
      <c r="U141" s="7">
        <v>2010</v>
      </c>
      <c r="V141" s="7">
        <v>2010</v>
      </c>
      <c r="W141" s="7">
        <v>2010</v>
      </c>
      <c r="X141" s="7">
        <v>2010</v>
      </c>
      <c r="Y141" s="7">
        <v>2010</v>
      </c>
      <c r="Z141" s="7">
        <v>2010</v>
      </c>
      <c r="AA141" s="7">
        <v>2010</v>
      </c>
      <c r="AB141" s="7">
        <v>2010</v>
      </c>
      <c r="AC141" s="7">
        <v>2010</v>
      </c>
      <c r="AD141" s="7">
        <v>2010</v>
      </c>
      <c r="AE141" s="7">
        <v>2010</v>
      </c>
      <c r="AF141" s="7">
        <v>2010</v>
      </c>
      <c r="AG141" s="7">
        <v>2010</v>
      </c>
      <c r="AH141" s="7">
        <v>2010</v>
      </c>
      <c r="AI141" s="7">
        <v>2010</v>
      </c>
      <c r="AJ141" s="7">
        <v>2010</v>
      </c>
      <c r="AK141" s="7">
        <v>2010</v>
      </c>
      <c r="AL141" s="7">
        <v>2010</v>
      </c>
      <c r="AM141" s="7">
        <v>2010</v>
      </c>
      <c r="AN141" s="7">
        <v>2010</v>
      </c>
      <c r="AO141" s="7">
        <v>2009</v>
      </c>
      <c r="AP141" s="7"/>
      <c r="AQ141" s="7">
        <v>2009</v>
      </c>
      <c r="AR141" s="7"/>
      <c r="AS141" s="7"/>
    </row>
    <row r="142" spans="1:45">
      <c r="A142" s="5" t="s">
        <v>308</v>
      </c>
      <c r="B142" s="5" t="s">
        <v>307</v>
      </c>
      <c r="C142" s="7">
        <v>2010</v>
      </c>
      <c r="D142" s="7">
        <v>2010</v>
      </c>
      <c r="E142" s="7">
        <v>2010</v>
      </c>
      <c r="F142" s="7">
        <v>2010</v>
      </c>
      <c r="G142" s="7">
        <v>2010</v>
      </c>
      <c r="H142" s="7">
        <v>2010</v>
      </c>
      <c r="I142" s="7">
        <v>2010</v>
      </c>
      <c r="J142" s="7">
        <v>2010</v>
      </c>
      <c r="K142" s="7">
        <v>2010</v>
      </c>
      <c r="L142" s="7">
        <v>2010</v>
      </c>
      <c r="M142" s="7">
        <v>2010</v>
      </c>
      <c r="N142" s="7">
        <v>2010</v>
      </c>
      <c r="O142" s="7">
        <v>2010</v>
      </c>
      <c r="P142" s="7">
        <v>2010</v>
      </c>
      <c r="Q142" s="7">
        <v>2010</v>
      </c>
      <c r="R142" s="7">
        <v>2010</v>
      </c>
      <c r="S142" s="7">
        <v>2010</v>
      </c>
      <c r="T142" s="7">
        <v>2010</v>
      </c>
      <c r="U142" s="7">
        <v>2010</v>
      </c>
      <c r="V142" s="7">
        <v>2010</v>
      </c>
      <c r="W142" s="7">
        <v>2010</v>
      </c>
      <c r="X142" s="7">
        <v>2010</v>
      </c>
      <c r="Y142" s="7">
        <v>2010</v>
      </c>
      <c r="Z142" s="7">
        <v>2010</v>
      </c>
      <c r="AA142" s="7">
        <v>2010</v>
      </c>
      <c r="AB142" s="7">
        <v>2010</v>
      </c>
      <c r="AC142" s="7">
        <v>2010</v>
      </c>
      <c r="AD142" s="7">
        <v>2010</v>
      </c>
      <c r="AE142" s="7">
        <v>2010</v>
      </c>
      <c r="AF142" s="7">
        <v>2010</v>
      </c>
      <c r="AG142" s="7">
        <v>2010</v>
      </c>
      <c r="AH142" s="7">
        <v>2010</v>
      </c>
      <c r="AI142" s="7">
        <v>2010</v>
      </c>
      <c r="AJ142" s="7">
        <v>2010</v>
      </c>
      <c r="AK142" s="7">
        <v>2010</v>
      </c>
      <c r="AL142" s="7">
        <v>2010</v>
      </c>
      <c r="AM142" s="7">
        <v>2010</v>
      </c>
      <c r="AN142" s="7">
        <v>2010</v>
      </c>
      <c r="AO142" s="7">
        <v>2009</v>
      </c>
      <c r="AP142" s="7"/>
      <c r="AQ142" s="7">
        <v>2009</v>
      </c>
      <c r="AR142" s="7"/>
      <c r="AS142" s="7"/>
    </row>
    <row r="143" spans="1:45">
      <c r="A143" s="5" t="s">
        <v>310</v>
      </c>
      <c r="B143" s="5" t="s">
        <v>309</v>
      </c>
      <c r="C143" s="7">
        <v>2010</v>
      </c>
      <c r="D143" s="7">
        <v>2010</v>
      </c>
      <c r="E143" s="7">
        <v>2010</v>
      </c>
      <c r="F143" s="7">
        <v>2010</v>
      </c>
      <c r="G143" s="7">
        <v>2010</v>
      </c>
      <c r="H143" s="7">
        <v>2010</v>
      </c>
      <c r="I143" s="7">
        <v>2010</v>
      </c>
      <c r="J143" s="7">
        <v>2010</v>
      </c>
      <c r="K143" s="7">
        <v>2010</v>
      </c>
      <c r="L143" s="7">
        <v>2010</v>
      </c>
      <c r="M143" s="7">
        <v>2010</v>
      </c>
      <c r="N143" s="7">
        <v>2010</v>
      </c>
      <c r="O143" s="7">
        <v>2010</v>
      </c>
      <c r="P143" s="7">
        <v>2010</v>
      </c>
      <c r="Q143" s="7">
        <v>2010</v>
      </c>
      <c r="R143" s="7">
        <v>2010</v>
      </c>
      <c r="S143" s="7">
        <v>2010</v>
      </c>
      <c r="T143" s="7">
        <v>2010</v>
      </c>
      <c r="U143" s="7">
        <v>2010</v>
      </c>
      <c r="V143" s="7">
        <v>2010</v>
      </c>
      <c r="W143" s="7">
        <v>2010</v>
      </c>
      <c r="X143" s="7">
        <v>2010</v>
      </c>
      <c r="Y143" s="7">
        <v>2010</v>
      </c>
      <c r="Z143" s="7">
        <v>2010</v>
      </c>
      <c r="AA143" s="7">
        <v>2010</v>
      </c>
      <c r="AB143" s="7">
        <v>2010</v>
      </c>
      <c r="AC143" s="7">
        <v>2010</v>
      </c>
      <c r="AD143" s="7">
        <v>2010</v>
      </c>
      <c r="AE143" s="7">
        <v>2010</v>
      </c>
      <c r="AF143" s="7">
        <v>2010</v>
      </c>
      <c r="AG143" s="7">
        <v>2010</v>
      </c>
      <c r="AH143" s="7">
        <v>2010</v>
      </c>
      <c r="AI143" s="7">
        <v>2010</v>
      </c>
      <c r="AJ143" s="7">
        <v>2010</v>
      </c>
      <c r="AK143" s="7">
        <v>2010</v>
      </c>
      <c r="AL143" s="7">
        <v>2010</v>
      </c>
      <c r="AM143" s="7">
        <v>2010</v>
      </c>
      <c r="AN143" s="7">
        <v>2010</v>
      </c>
      <c r="AO143" s="7">
        <v>2009</v>
      </c>
      <c r="AP143" s="7"/>
      <c r="AQ143" s="7">
        <v>2009</v>
      </c>
      <c r="AR143" s="7"/>
      <c r="AS143" s="7"/>
    </row>
    <row r="144" spans="1:45">
      <c r="A144" s="5" t="s">
        <v>312</v>
      </c>
      <c r="B144" s="5" t="s">
        <v>311</v>
      </c>
      <c r="C144" s="7">
        <v>2010</v>
      </c>
      <c r="D144" s="7">
        <v>2010</v>
      </c>
      <c r="E144" s="7">
        <v>2010</v>
      </c>
      <c r="F144" s="7">
        <v>2010</v>
      </c>
      <c r="G144" s="7">
        <v>2010</v>
      </c>
      <c r="H144" s="7">
        <v>2010</v>
      </c>
      <c r="I144" s="7">
        <v>2010</v>
      </c>
      <c r="J144" s="7">
        <v>2010</v>
      </c>
      <c r="K144" s="7">
        <v>2010</v>
      </c>
      <c r="L144" s="7">
        <v>2010</v>
      </c>
      <c r="M144" s="7">
        <v>2010</v>
      </c>
      <c r="N144" s="7">
        <v>2010</v>
      </c>
      <c r="O144" s="7">
        <v>2010</v>
      </c>
      <c r="P144" s="7">
        <v>2010</v>
      </c>
      <c r="Q144" s="7">
        <v>2010</v>
      </c>
      <c r="R144" s="7">
        <v>2010</v>
      </c>
      <c r="S144" s="7">
        <v>2010</v>
      </c>
      <c r="T144" s="7">
        <v>2010</v>
      </c>
      <c r="U144" s="7">
        <v>2010</v>
      </c>
      <c r="V144" s="7">
        <v>2010</v>
      </c>
      <c r="W144" s="7">
        <v>2010</v>
      </c>
      <c r="X144" s="7">
        <v>2010</v>
      </c>
      <c r="Y144" s="7">
        <v>2010</v>
      </c>
      <c r="Z144" s="7">
        <v>2010</v>
      </c>
      <c r="AA144" s="7">
        <v>2010</v>
      </c>
      <c r="AB144" s="7">
        <v>2010</v>
      </c>
      <c r="AC144" s="7">
        <v>2010</v>
      </c>
      <c r="AD144" s="7">
        <v>2010</v>
      </c>
      <c r="AE144" s="7">
        <v>2010</v>
      </c>
      <c r="AF144" s="7">
        <v>2010</v>
      </c>
      <c r="AG144" s="7">
        <v>2010</v>
      </c>
      <c r="AH144" s="7">
        <v>2010</v>
      </c>
      <c r="AI144" s="7">
        <v>2010</v>
      </c>
      <c r="AJ144" s="7">
        <v>2010</v>
      </c>
      <c r="AK144" s="7">
        <v>2010</v>
      </c>
      <c r="AL144" s="7">
        <v>2010</v>
      </c>
      <c r="AM144" s="7">
        <v>2010</v>
      </c>
      <c r="AN144" s="7">
        <v>2010</v>
      </c>
      <c r="AO144" s="7">
        <v>2009</v>
      </c>
      <c r="AP144" s="7"/>
      <c r="AQ144" s="7">
        <v>2009</v>
      </c>
      <c r="AR144" s="7"/>
      <c r="AS144" s="7"/>
    </row>
    <row r="145" spans="1:45">
      <c r="A145" s="5" t="s">
        <v>314</v>
      </c>
      <c r="B145" s="5" t="s">
        <v>313</v>
      </c>
      <c r="C145" s="7">
        <v>2010</v>
      </c>
      <c r="D145" s="7">
        <v>2010</v>
      </c>
      <c r="E145" s="7">
        <v>2010</v>
      </c>
      <c r="F145" s="7">
        <v>2010</v>
      </c>
      <c r="G145" s="7">
        <v>2010</v>
      </c>
      <c r="H145" s="7">
        <v>2010</v>
      </c>
      <c r="I145" s="7">
        <v>2010</v>
      </c>
      <c r="J145" s="7">
        <v>2010</v>
      </c>
      <c r="K145" s="7">
        <v>2010</v>
      </c>
      <c r="L145" s="7">
        <v>2010</v>
      </c>
      <c r="M145" s="7">
        <v>2010</v>
      </c>
      <c r="N145" s="7">
        <v>2010</v>
      </c>
      <c r="O145" s="7">
        <v>2010</v>
      </c>
      <c r="P145" s="7">
        <v>2010</v>
      </c>
      <c r="Q145" s="7">
        <v>2010</v>
      </c>
      <c r="R145" s="7">
        <v>2010</v>
      </c>
      <c r="S145" s="7">
        <v>2010</v>
      </c>
      <c r="T145" s="7">
        <v>2010</v>
      </c>
      <c r="U145" s="7">
        <v>2010</v>
      </c>
      <c r="V145" s="7">
        <v>2010</v>
      </c>
      <c r="W145" s="7">
        <v>2010</v>
      </c>
      <c r="X145" s="7">
        <v>2010</v>
      </c>
      <c r="Y145" s="7">
        <v>2010</v>
      </c>
      <c r="Z145" s="7">
        <v>2010</v>
      </c>
      <c r="AA145" s="7">
        <v>2010</v>
      </c>
      <c r="AB145" s="7">
        <v>2010</v>
      </c>
      <c r="AC145" s="7">
        <v>2010</v>
      </c>
      <c r="AD145" s="7">
        <v>2010</v>
      </c>
      <c r="AE145" s="7">
        <v>2010</v>
      </c>
      <c r="AF145" s="7">
        <v>2010</v>
      </c>
      <c r="AG145" s="7">
        <v>2010</v>
      </c>
      <c r="AH145" s="7">
        <v>2010</v>
      </c>
      <c r="AI145" s="7">
        <v>2010</v>
      </c>
      <c r="AJ145" s="7">
        <v>2010</v>
      </c>
      <c r="AK145" s="7">
        <v>2010</v>
      </c>
      <c r="AL145" s="7">
        <v>2010</v>
      </c>
      <c r="AM145" s="7">
        <v>2010</v>
      </c>
      <c r="AN145" s="7">
        <v>2010</v>
      </c>
      <c r="AO145" s="7">
        <v>2009</v>
      </c>
      <c r="AP145" s="7"/>
      <c r="AQ145" s="7">
        <v>2009</v>
      </c>
      <c r="AR145" s="7"/>
      <c r="AS145" s="7"/>
    </row>
    <row r="146" spans="1:45">
      <c r="A146" s="5" t="s">
        <v>316</v>
      </c>
      <c r="B146" s="5" t="s">
        <v>315</v>
      </c>
      <c r="C146" s="7">
        <v>2010</v>
      </c>
      <c r="D146" s="7">
        <v>2010</v>
      </c>
      <c r="E146" s="7">
        <v>2010</v>
      </c>
      <c r="F146" s="7">
        <v>2010</v>
      </c>
      <c r="G146" s="7">
        <v>2010</v>
      </c>
      <c r="H146" s="7">
        <v>2010</v>
      </c>
      <c r="I146" s="7">
        <v>2010</v>
      </c>
      <c r="J146" s="7">
        <v>2010</v>
      </c>
      <c r="K146" s="7">
        <v>2010</v>
      </c>
      <c r="L146" s="7">
        <v>2010</v>
      </c>
      <c r="M146" s="7">
        <v>2010</v>
      </c>
      <c r="N146" s="7">
        <v>2010</v>
      </c>
      <c r="O146" s="7">
        <v>2010</v>
      </c>
      <c r="P146" s="7">
        <v>2010</v>
      </c>
      <c r="Q146" s="7">
        <v>2010</v>
      </c>
      <c r="R146" s="7">
        <v>2010</v>
      </c>
      <c r="S146" s="7">
        <v>2010</v>
      </c>
      <c r="T146" s="7">
        <v>2010</v>
      </c>
      <c r="U146" s="7">
        <v>2010</v>
      </c>
      <c r="V146" s="7">
        <v>2010</v>
      </c>
      <c r="W146" s="7">
        <v>2010</v>
      </c>
      <c r="X146" s="7">
        <v>2010</v>
      </c>
      <c r="Y146" s="7">
        <v>2010</v>
      </c>
      <c r="Z146" s="7">
        <v>2010</v>
      </c>
      <c r="AA146" s="7">
        <v>2010</v>
      </c>
      <c r="AB146" s="7">
        <v>2010</v>
      </c>
      <c r="AC146" s="7">
        <v>2010</v>
      </c>
      <c r="AD146" s="7">
        <v>2010</v>
      </c>
      <c r="AE146" s="7">
        <v>2010</v>
      </c>
      <c r="AF146" s="7">
        <v>2010</v>
      </c>
      <c r="AG146" s="7">
        <v>2010</v>
      </c>
      <c r="AH146" s="7">
        <v>2010</v>
      </c>
      <c r="AI146" s="7">
        <v>2010</v>
      </c>
      <c r="AJ146" s="7">
        <v>2010</v>
      </c>
      <c r="AK146" s="7">
        <v>2010</v>
      </c>
      <c r="AL146" s="7">
        <v>2010</v>
      </c>
      <c r="AM146" s="7">
        <v>2010</v>
      </c>
      <c r="AN146" s="7">
        <v>2010</v>
      </c>
      <c r="AO146" s="7">
        <v>2009</v>
      </c>
      <c r="AP146" s="7"/>
      <c r="AQ146" s="7">
        <v>2009</v>
      </c>
      <c r="AR146" s="7"/>
      <c r="AS146" s="7"/>
    </row>
    <row r="147" spans="1:45">
      <c r="A147" s="5" t="s">
        <v>318</v>
      </c>
      <c r="B147" s="5" t="s">
        <v>317</v>
      </c>
      <c r="C147" s="7">
        <v>2010</v>
      </c>
      <c r="D147" s="7">
        <v>2010</v>
      </c>
      <c r="E147" s="7">
        <v>2010</v>
      </c>
      <c r="F147" s="7">
        <v>2010</v>
      </c>
      <c r="G147" s="7">
        <v>2010</v>
      </c>
      <c r="H147" s="7">
        <v>2010</v>
      </c>
      <c r="I147" s="7">
        <v>2010</v>
      </c>
      <c r="J147" s="7">
        <v>2010</v>
      </c>
      <c r="K147" s="7">
        <v>2010</v>
      </c>
      <c r="L147" s="7">
        <v>2010</v>
      </c>
      <c r="M147" s="7">
        <v>2010</v>
      </c>
      <c r="N147" s="7">
        <v>2010</v>
      </c>
      <c r="O147" s="7">
        <v>2010</v>
      </c>
      <c r="P147" s="7">
        <v>2010</v>
      </c>
      <c r="Q147" s="7">
        <v>2010</v>
      </c>
      <c r="R147" s="7">
        <v>2010</v>
      </c>
      <c r="S147" s="7">
        <v>2010</v>
      </c>
      <c r="T147" s="7">
        <v>2010</v>
      </c>
      <c r="U147" s="7">
        <v>2010</v>
      </c>
      <c r="V147" s="7">
        <v>2010</v>
      </c>
      <c r="W147" s="7">
        <v>2010</v>
      </c>
      <c r="X147" s="7">
        <v>2010</v>
      </c>
      <c r="Y147" s="7">
        <v>2010</v>
      </c>
      <c r="Z147" s="7">
        <v>2010</v>
      </c>
      <c r="AA147" s="7">
        <v>2010</v>
      </c>
      <c r="AB147" s="7">
        <v>2010</v>
      </c>
      <c r="AC147" s="7">
        <v>2010</v>
      </c>
      <c r="AD147" s="7">
        <v>2010</v>
      </c>
      <c r="AE147" s="7">
        <v>2010</v>
      </c>
      <c r="AF147" s="7">
        <v>2010</v>
      </c>
      <c r="AG147" s="7">
        <v>2010</v>
      </c>
      <c r="AH147" s="7">
        <v>2010</v>
      </c>
      <c r="AI147" s="7">
        <v>2010</v>
      </c>
      <c r="AJ147" s="7">
        <v>2010</v>
      </c>
      <c r="AK147" s="7">
        <v>2010</v>
      </c>
      <c r="AL147" s="7">
        <v>2010</v>
      </c>
      <c r="AM147" s="7">
        <v>2010</v>
      </c>
      <c r="AN147" s="7">
        <v>2010</v>
      </c>
      <c r="AO147" s="7">
        <v>2009</v>
      </c>
      <c r="AP147" s="7"/>
      <c r="AQ147" s="7">
        <v>2009</v>
      </c>
      <c r="AR147" s="7"/>
      <c r="AS147" s="7"/>
    </row>
    <row r="148" spans="1:45">
      <c r="A148" s="5" t="s">
        <v>320</v>
      </c>
      <c r="B148" s="5" t="s">
        <v>319</v>
      </c>
      <c r="C148" s="7">
        <v>2010</v>
      </c>
      <c r="D148" s="7">
        <v>2010</v>
      </c>
      <c r="E148" s="7">
        <v>2010</v>
      </c>
      <c r="F148" s="7">
        <v>2010</v>
      </c>
      <c r="G148" s="7">
        <v>2010</v>
      </c>
      <c r="H148" s="7">
        <v>2010</v>
      </c>
      <c r="I148" s="7">
        <v>2010</v>
      </c>
      <c r="J148" s="7">
        <v>2010</v>
      </c>
      <c r="K148" s="7">
        <v>2010</v>
      </c>
      <c r="L148" s="7">
        <v>2010</v>
      </c>
      <c r="M148" s="7">
        <v>2010</v>
      </c>
      <c r="N148" s="7">
        <v>2010</v>
      </c>
      <c r="O148" s="7">
        <v>2010</v>
      </c>
      <c r="P148" s="7">
        <v>2010</v>
      </c>
      <c r="Q148" s="7">
        <v>2010</v>
      </c>
      <c r="R148" s="7">
        <v>2010</v>
      </c>
      <c r="S148" s="7">
        <v>2010</v>
      </c>
      <c r="T148" s="7">
        <v>2010</v>
      </c>
      <c r="U148" s="7">
        <v>2010</v>
      </c>
      <c r="V148" s="7">
        <v>2010</v>
      </c>
      <c r="W148" s="7">
        <v>2010</v>
      </c>
      <c r="X148" s="7">
        <v>2010</v>
      </c>
      <c r="Y148" s="7">
        <v>2010</v>
      </c>
      <c r="Z148" s="7">
        <v>2010</v>
      </c>
      <c r="AA148" s="7">
        <v>2010</v>
      </c>
      <c r="AB148" s="7">
        <v>2010</v>
      </c>
      <c r="AC148" s="7">
        <v>2010</v>
      </c>
      <c r="AD148" s="7">
        <v>2010</v>
      </c>
      <c r="AE148" s="7">
        <v>2010</v>
      </c>
      <c r="AF148" s="7">
        <v>2010</v>
      </c>
      <c r="AG148" s="7">
        <v>2010</v>
      </c>
      <c r="AH148" s="7">
        <v>2010</v>
      </c>
      <c r="AI148" s="7">
        <v>2010</v>
      </c>
      <c r="AJ148" s="7">
        <v>2010</v>
      </c>
      <c r="AK148" s="7">
        <v>2010</v>
      </c>
      <c r="AL148" s="7">
        <v>2010</v>
      </c>
      <c r="AM148" s="7">
        <v>2010</v>
      </c>
      <c r="AN148" s="7">
        <v>2010</v>
      </c>
      <c r="AO148" s="7">
        <v>2009</v>
      </c>
      <c r="AP148" s="7"/>
      <c r="AQ148" s="7">
        <v>2009</v>
      </c>
      <c r="AR148" s="7"/>
      <c r="AS148" s="7"/>
    </row>
    <row r="149" spans="1:45" ht="30">
      <c r="A149" s="5" t="s">
        <v>322</v>
      </c>
      <c r="B149" s="5" t="s">
        <v>321</v>
      </c>
      <c r="C149" s="7">
        <v>2010</v>
      </c>
      <c r="D149" s="7">
        <v>2010</v>
      </c>
      <c r="E149" s="7">
        <v>2010</v>
      </c>
      <c r="F149" s="7">
        <v>2010</v>
      </c>
      <c r="G149" s="7">
        <v>2010</v>
      </c>
      <c r="H149" s="7">
        <v>2010</v>
      </c>
      <c r="I149" s="7">
        <v>2010</v>
      </c>
      <c r="J149" s="7">
        <v>2010</v>
      </c>
      <c r="K149" s="7">
        <v>2010</v>
      </c>
      <c r="L149" s="7">
        <v>2010</v>
      </c>
      <c r="M149" s="7">
        <v>2010</v>
      </c>
      <c r="N149" s="7">
        <v>2010</v>
      </c>
      <c r="O149" s="7">
        <v>2010</v>
      </c>
      <c r="P149" s="7">
        <v>2010</v>
      </c>
      <c r="Q149" s="7">
        <v>2010</v>
      </c>
      <c r="R149" s="7">
        <v>2010</v>
      </c>
      <c r="S149" s="7">
        <v>2010</v>
      </c>
      <c r="T149" s="7">
        <v>2010</v>
      </c>
      <c r="U149" s="7">
        <v>2010</v>
      </c>
      <c r="V149" s="7">
        <v>2010</v>
      </c>
      <c r="W149" s="7">
        <v>2010</v>
      </c>
      <c r="X149" s="7">
        <v>2010</v>
      </c>
      <c r="Y149" s="7">
        <v>2010</v>
      </c>
      <c r="Z149" s="7">
        <v>2010</v>
      </c>
      <c r="AA149" s="7">
        <v>2010</v>
      </c>
      <c r="AB149" s="7">
        <v>2010</v>
      </c>
      <c r="AC149" s="7">
        <v>2010</v>
      </c>
      <c r="AD149" s="7">
        <v>2010</v>
      </c>
      <c r="AE149" s="7">
        <v>2010</v>
      </c>
      <c r="AF149" s="7">
        <v>2010</v>
      </c>
      <c r="AG149" s="7">
        <v>2010</v>
      </c>
      <c r="AH149" s="7">
        <v>2010</v>
      </c>
      <c r="AI149" s="7">
        <v>2010</v>
      </c>
      <c r="AJ149" s="7">
        <v>2010</v>
      </c>
      <c r="AK149" s="7">
        <v>2010</v>
      </c>
      <c r="AL149" s="7">
        <v>2010</v>
      </c>
      <c r="AM149" s="7">
        <v>2010</v>
      </c>
      <c r="AN149" s="7">
        <v>2010</v>
      </c>
      <c r="AO149" s="7">
        <v>2009</v>
      </c>
      <c r="AP149" s="7"/>
      <c r="AQ149" s="7">
        <v>2009</v>
      </c>
      <c r="AR149" s="7"/>
      <c r="AS149" s="7"/>
    </row>
    <row r="150" spans="1:45">
      <c r="A150" s="5" t="s">
        <v>324</v>
      </c>
      <c r="B150" s="5" t="s">
        <v>323</v>
      </c>
      <c r="C150" s="7">
        <v>2010</v>
      </c>
      <c r="D150" s="7">
        <v>2010</v>
      </c>
      <c r="E150" s="7">
        <v>2010</v>
      </c>
      <c r="F150" s="7">
        <v>2010</v>
      </c>
      <c r="G150" s="7">
        <v>2010</v>
      </c>
      <c r="H150" s="7">
        <v>2010</v>
      </c>
      <c r="I150" s="7">
        <v>2010</v>
      </c>
      <c r="J150" s="7">
        <v>2010</v>
      </c>
      <c r="K150" s="7">
        <v>2010</v>
      </c>
      <c r="L150" s="7">
        <v>2010</v>
      </c>
      <c r="M150" s="7">
        <v>2010</v>
      </c>
      <c r="N150" s="7">
        <v>2010</v>
      </c>
      <c r="O150" s="7">
        <v>2010</v>
      </c>
      <c r="P150" s="7">
        <v>2010</v>
      </c>
      <c r="Q150" s="7">
        <v>2010</v>
      </c>
      <c r="R150" s="7">
        <v>2010</v>
      </c>
      <c r="S150" s="7">
        <v>2010</v>
      </c>
      <c r="T150" s="7">
        <v>2010</v>
      </c>
      <c r="U150" s="7">
        <v>2010</v>
      </c>
      <c r="V150" s="7">
        <v>2010</v>
      </c>
      <c r="W150" s="7">
        <v>2010</v>
      </c>
      <c r="X150" s="7">
        <v>2010</v>
      </c>
      <c r="Y150" s="7">
        <v>2010</v>
      </c>
      <c r="Z150" s="7">
        <v>2010</v>
      </c>
      <c r="AA150" s="7">
        <v>2010</v>
      </c>
      <c r="AB150" s="7">
        <v>2010</v>
      </c>
      <c r="AC150" s="7">
        <v>2010</v>
      </c>
      <c r="AD150" s="7">
        <v>2010</v>
      </c>
      <c r="AE150" s="7">
        <v>2010</v>
      </c>
      <c r="AF150" s="7">
        <v>2010</v>
      </c>
      <c r="AG150" s="7">
        <v>2010</v>
      </c>
      <c r="AH150" s="7">
        <v>2010</v>
      </c>
      <c r="AI150" s="7">
        <v>2010</v>
      </c>
      <c r="AJ150" s="7">
        <v>2010</v>
      </c>
      <c r="AK150" s="7">
        <v>2010</v>
      </c>
      <c r="AL150" s="7">
        <v>2010</v>
      </c>
      <c r="AM150" s="7">
        <v>2010</v>
      </c>
      <c r="AN150" s="7">
        <v>2010</v>
      </c>
      <c r="AO150" s="7">
        <v>2009</v>
      </c>
      <c r="AP150" s="7"/>
      <c r="AQ150" s="7">
        <v>2009</v>
      </c>
      <c r="AR150" s="7"/>
      <c r="AS150" s="7"/>
    </row>
    <row r="151" spans="1:45" ht="30">
      <c r="A151" s="5" t="s">
        <v>326</v>
      </c>
      <c r="B151" s="5" t="s">
        <v>325</v>
      </c>
      <c r="C151" s="7">
        <v>2010</v>
      </c>
      <c r="D151" s="7">
        <v>2010</v>
      </c>
      <c r="E151" s="7">
        <v>2010</v>
      </c>
      <c r="F151" s="7">
        <v>2010</v>
      </c>
      <c r="G151" s="7">
        <v>2010</v>
      </c>
      <c r="H151" s="7">
        <v>2010</v>
      </c>
      <c r="I151" s="7">
        <v>2010</v>
      </c>
      <c r="J151" s="7">
        <v>2010</v>
      </c>
      <c r="K151" s="7">
        <v>2010</v>
      </c>
      <c r="L151" s="7">
        <v>2010</v>
      </c>
      <c r="M151" s="7">
        <v>2010</v>
      </c>
      <c r="N151" s="7">
        <v>2010</v>
      </c>
      <c r="O151" s="7">
        <v>2010</v>
      </c>
      <c r="P151" s="7">
        <v>2010</v>
      </c>
      <c r="Q151" s="7">
        <v>2010</v>
      </c>
      <c r="R151" s="7">
        <v>2010</v>
      </c>
      <c r="S151" s="7">
        <v>2010</v>
      </c>
      <c r="T151" s="7">
        <v>2010</v>
      </c>
      <c r="U151" s="7">
        <v>2010</v>
      </c>
      <c r="V151" s="7">
        <v>2010</v>
      </c>
      <c r="W151" s="7">
        <v>2010</v>
      </c>
      <c r="X151" s="7">
        <v>2010</v>
      </c>
      <c r="Y151" s="7">
        <v>2010</v>
      </c>
      <c r="Z151" s="7">
        <v>2010</v>
      </c>
      <c r="AA151" s="7">
        <v>2010</v>
      </c>
      <c r="AB151" s="7">
        <v>2010</v>
      </c>
      <c r="AC151" s="7">
        <v>2010</v>
      </c>
      <c r="AD151" s="7">
        <v>2010</v>
      </c>
      <c r="AE151" s="7">
        <v>2010</v>
      </c>
      <c r="AF151" s="7">
        <v>2010</v>
      </c>
      <c r="AG151" s="7">
        <v>2010</v>
      </c>
      <c r="AH151" s="7">
        <v>2010</v>
      </c>
      <c r="AI151" s="7">
        <v>2010</v>
      </c>
      <c r="AJ151" s="7">
        <v>2010</v>
      </c>
      <c r="AK151" s="7">
        <v>2010</v>
      </c>
      <c r="AL151" s="7">
        <v>2010</v>
      </c>
      <c r="AM151" s="7">
        <v>2010</v>
      </c>
      <c r="AN151" s="7">
        <v>2010</v>
      </c>
      <c r="AO151" s="7">
        <v>2009</v>
      </c>
      <c r="AP151" s="7"/>
      <c r="AQ151" s="7">
        <v>2009</v>
      </c>
      <c r="AR151" s="7"/>
      <c r="AS151" s="7"/>
    </row>
    <row r="152" spans="1:45">
      <c r="A152" s="5" t="s">
        <v>328</v>
      </c>
      <c r="B152" s="5" t="s">
        <v>327</v>
      </c>
      <c r="C152" s="7">
        <v>2010</v>
      </c>
      <c r="D152" s="7">
        <v>2010</v>
      </c>
      <c r="E152" s="7">
        <v>2010</v>
      </c>
      <c r="F152" s="7">
        <v>2010</v>
      </c>
      <c r="G152" s="7">
        <v>2010</v>
      </c>
      <c r="H152" s="7">
        <v>2010</v>
      </c>
      <c r="I152" s="7">
        <v>2010</v>
      </c>
      <c r="J152" s="7">
        <v>2010</v>
      </c>
      <c r="K152" s="7">
        <v>2010</v>
      </c>
      <c r="L152" s="7">
        <v>2010</v>
      </c>
      <c r="M152" s="7">
        <v>2010</v>
      </c>
      <c r="N152" s="7">
        <v>2010</v>
      </c>
      <c r="O152" s="7">
        <v>2010</v>
      </c>
      <c r="P152" s="7">
        <v>2010</v>
      </c>
      <c r="Q152" s="7">
        <v>2010</v>
      </c>
      <c r="R152" s="7">
        <v>2010</v>
      </c>
      <c r="S152" s="7">
        <v>2010</v>
      </c>
      <c r="T152" s="7">
        <v>2010</v>
      </c>
      <c r="U152" s="7">
        <v>2010</v>
      </c>
      <c r="V152" s="7">
        <v>2010</v>
      </c>
      <c r="W152" s="7">
        <v>2010</v>
      </c>
      <c r="X152" s="7">
        <v>2010</v>
      </c>
      <c r="Y152" s="7">
        <v>2010</v>
      </c>
      <c r="Z152" s="7">
        <v>2010</v>
      </c>
      <c r="AA152" s="7"/>
      <c r="AB152" s="7"/>
      <c r="AC152" s="7"/>
      <c r="AD152" s="7"/>
      <c r="AE152" s="7"/>
      <c r="AF152" s="7"/>
      <c r="AG152" s="7"/>
      <c r="AH152" s="7">
        <v>2010</v>
      </c>
      <c r="AI152" s="7">
        <v>2010</v>
      </c>
      <c r="AJ152" s="7">
        <v>2010</v>
      </c>
      <c r="AK152" s="7">
        <v>2010</v>
      </c>
      <c r="AL152" s="7">
        <v>2010</v>
      </c>
      <c r="AM152" s="7">
        <v>2010</v>
      </c>
      <c r="AN152" s="7"/>
      <c r="AO152" s="7">
        <v>2009</v>
      </c>
      <c r="AP152" s="7"/>
      <c r="AQ152" s="7">
        <v>2009</v>
      </c>
      <c r="AR152" s="7"/>
      <c r="AS152" s="7"/>
    </row>
    <row r="153" spans="1:45" ht="60">
      <c r="A153" s="5" t="s">
        <v>330</v>
      </c>
      <c r="B153" s="5" t="s">
        <v>329</v>
      </c>
      <c r="C153" s="7">
        <v>2010</v>
      </c>
      <c r="D153" s="7">
        <v>2010</v>
      </c>
      <c r="E153" s="7">
        <v>2010</v>
      </c>
      <c r="F153" s="7">
        <v>2010</v>
      </c>
      <c r="G153" s="7">
        <v>2010</v>
      </c>
      <c r="H153" s="7">
        <v>2010</v>
      </c>
      <c r="I153" s="7">
        <v>2010</v>
      </c>
      <c r="J153" s="7">
        <v>2010</v>
      </c>
      <c r="K153" s="7">
        <v>2010</v>
      </c>
      <c r="L153" s="7">
        <v>2010</v>
      </c>
      <c r="M153" s="7">
        <v>2010</v>
      </c>
      <c r="N153" s="7">
        <v>2010</v>
      </c>
      <c r="O153" s="7">
        <v>2010</v>
      </c>
      <c r="P153" s="7">
        <v>2010</v>
      </c>
      <c r="Q153" s="7">
        <v>2010</v>
      </c>
      <c r="R153" s="7">
        <v>2010</v>
      </c>
      <c r="S153" s="7">
        <v>2010</v>
      </c>
      <c r="T153" s="7">
        <v>2010</v>
      </c>
      <c r="U153" s="7">
        <v>2010</v>
      </c>
      <c r="V153" s="7">
        <v>2010</v>
      </c>
      <c r="W153" s="7">
        <v>2010</v>
      </c>
      <c r="X153" s="7">
        <v>2010</v>
      </c>
      <c r="Y153" s="7">
        <v>2010</v>
      </c>
      <c r="Z153" s="7">
        <v>2010</v>
      </c>
      <c r="AA153" s="7">
        <v>2010</v>
      </c>
      <c r="AB153" s="7">
        <v>2010</v>
      </c>
      <c r="AC153" s="7">
        <v>2010</v>
      </c>
      <c r="AD153" s="7">
        <v>2010</v>
      </c>
      <c r="AE153" s="7">
        <v>2010</v>
      </c>
      <c r="AF153" s="7">
        <v>2010</v>
      </c>
      <c r="AG153" s="7">
        <v>2010</v>
      </c>
      <c r="AH153" s="7">
        <v>2010</v>
      </c>
      <c r="AI153" s="7">
        <v>2010</v>
      </c>
      <c r="AJ153" s="7">
        <v>2010</v>
      </c>
      <c r="AK153" s="7">
        <v>2010</v>
      </c>
      <c r="AL153" s="7">
        <v>2010</v>
      </c>
      <c r="AM153" s="7">
        <v>2010</v>
      </c>
      <c r="AN153" s="7">
        <v>2010</v>
      </c>
      <c r="AO153" s="7">
        <v>2009</v>
      </c>
      <c r="AP153" s="7"/>
      <c r="AQ153" s="7">
        <v>2009</v>
      </c>
      <c r="AR153" s="7"/>
      <c r="AS153" s="7"/>
    </row>
    <row r="154" spans="1:45">
      <c r="A154" s="5" t="s">
        <v>332</v>
      </c>
      <c r="B154" s="5" t="s">
        <v>331</v>
      </c>
      <c r="C154" s="7">
        <v>2010</v>
      </c>
      <c r="D154" s="7">
        <v>2010</v>
      </c>
      <c r="E154" s="7">
        <v>2010</v>
      </c>
      <c r="F154" s="7">
        <v>2010</v>
      </c>
      <c r="G154" s="7">
        <v>2010</v>
      </c>
      <c r="H154" s="7">
        <v>2010</v>
      </c>
      <c r="I154" s="7">
        <v>2010</v>
      </c>
      <c r="J154" s="7">
        <v>2010</v>
      </c>
      <c r="K154" s="7">
        <v>2010</v>
      </c>
      <c r="L154" s="7">
        <v>2010</v>
      </c>
      <c r="M154" s="7">
        <v>2010</v>
      </c>
      <c r="N154" s="7">
        <v>2010</v>
      </c>
      <c r="O154" s="7">
        <v>2010</v>
      </c>
      <c r="P154" s="7">
        <v>2010</v>
      </c>
      <c r="Q154" s="7">
        <v>2010</v>
      </c>
      <c r="R154" s="7">
        <v>2010</v>
      </c>
      <c r="S154" s="7">
        <v>2010</v>
      </c>
      <c r="T154" s="7">
        <v>2010</v>
      </c>
      <c r="U154" s="7">
        <v>2010</v>
      </c>
      <c r="V154" s="7">
        <v>2010</v>
      </c>
      <c r="W154" s="7">
        <v>2010</v>
      </c>
      <c r="X154" s="7">
        <v>2010</v>
      </c>
      <c r="Y154" s="7">
        <v>2010</v>
      </c>
      <c r="Z154" s="7">
        <v>2010</v>
      </c>
      <c r="AA154" s="7">
        <v>2010</v>
      </c>
      <c r="AB154" s="7">
        <v>2010</v>
      </c>
      <c r="AC154" s="7">
        <v>2010</v>
      </c>
      <c r="AD154" s="7">
        <v>2010</v>
      </c>
      <c r="AE154" s="7">
        <v>2010</v>
      </c>
      <c r="AF154" s="7">
        <v>2010</v>
      </c>
      <c r="AG154" s="7">
        <v>2010</v>
      </c>
      <c r="AH154" s="7">
        <v>2010</v>
      </c>
      <c r="AI154" s="7">
        <v>2010</v>
      </c>
      <c r="AJ154" s="7">
        <v>2010</v>
      </c>
      <c r="AK154" s="7">
        <v>2010</v>
      </c>
      <c r="AL154" s="7"/>
      <c r="AM154" s="7">
        <v>2010</v>
      </c>
      <c r="AN154" s="7">
        <v>2010</v>
      </c>
      <c r="AO154" s="7">
        <v>2009</v>
      </c>
      <c r="AP154" s="7"/>
      <c r="AQ154" s="7">
        <v>2009</v>
      </c>
      <c r="AR154" s="7"/>
      <c r="AS154" s="7"/>
    </row>
    <row r="155" spans="1:45">
      <c r="A155" s="5" t="s">
        <v>334</v>
      </c>
      <c r="B155" s="5" t="s">
        <v>333</v>
      </c>
      <c r="C155" s="7">
        <v>2010</v>
      </c>
      <c r="D155" s="7">
        <v>2010</v>
      </c>
      <c r="E155" s="7">
        <v>2010</v>
      </c>
      <c r="F155" s="7">
        <v>2010</v>
      </c>
      <c r="G155" s="7">
        <v>2010</v>
      </c>
      <c r="H155" s="7">
        <v>2010</v>
      </c>
      <c r="I155" s="7">
        <v>2010</v>
      </c>
      <c r="J155" s="7">
        <v>2010</v>
      </c>
      <c r="K155" s="7">
        <v>2010</v>
      </c>
      <c r="L155" s="7">
        <v>2010</v>
      </c>
      <c r="M155" s="7">
        <v>2010</v>
      </c>
      <c r="N155" s="7">
        <v>2010</v>
      </c>
      <c r="O155" s="7">
        <v>2010</v>
      </c>
      <c r="P155" s="7">
        <v>2010</v>
      </c>
      <c r="Q155" s="7">
        <v>2010</v>
      </c>
      <c r="R155" s="7">
        <v>2010</v>
      </c>
      <c r="S155" s="7">
        <v>2010</v>
      </c>
      <c r="T155" s="7">
        <v>2010</v>
      </c>
      <c r="U155" s="7">
        <v>2010</v>
      </c>
      <c r="V155" s="7">
        <v>2010</v>
      </c>
      <c r="W155" s="7">
        <v>2010</v>
      </c>
      <c r="X155" s="7">
        <v>2010</v>
      </c>
      <c r="Y155" s="7">
        <v>2010</v>
      </c>
      <c r="Z155" s="7">
        <v>2010</v>
      </c>
      <c r="AA155" s="7">
        <v>2010</v>
      </c>
      <c r="AB155" s="7">
        <v>2010</v>
      </c>
      <c r="AC155" s="7">
        <v>2010</v>
      </c>
      <c r="AD155" s="7">
        <v>2010</v>
      </c>
      <c r="AE155" s="7">
        <v>2010</v>
      </c>
      <c r="AF155" s="7">
        <v>2010</v>
      </c>
      <c r="AG155" s="7">
        <v>2010</v>
      </c>
      <c r="AH155" s="7">
        <v>2010</v>
      </c>
      <c r="AI155" s="7">
        <v>2010</v>
      </c>
      <c r="AJ155" s="7">
        <v>2010</v>
      </c>
      <c r="AK155" s="7">
        <v>2010</v>
      </c>
      <c r="AL155" s="7">
        <v>2010</v>
      </c>
      <c r="AM155" s="7">
        <v>2010</v>
      </c>
      <c r="AN155" s="7">
        <v>2010</v>
      </c>
      <c r="AO155" s="7">
        <v>2009</v>
      </c>
      <c r="AP155" s="7"/>
      <c r="AQ155" s="7">
        <v>2009</v>
      </c>
      <c r="AR155" s="7"/>
      <c r="AS155" s="7"/>
    </row>
    <row r="156" spans="1:45" ht="45">
      <c r="A156" s="5" t="s">
        <v>336</v>
      </c>
      <c r="B156" s="5" t="s">
        <v>335</v>
      </c>
      <c r="C156" s="7">
        <v>2010</v>
      </c>
      <c r="D156" s="7">
        <v>2010</v>
      </c>
      <c r="E156" s="7">
        <v>2010</v>
      </c>
      <c r="F156" s="7">
        <v>2010</v>
      </c>
      <c r="G156" s="7">
        <v>2010</v>
      </c>
      <c r="H156" s="7">
        <v>2010</v>
      </c>
      <c r="I156" s="7">
        <v>2010</v>
      </c>
      <c r="J156" s="7">
        <v>2010</v>
      </c>
      <c r="K156" s="7">
        <v>2010</v>
      </c>
      <c r="L156" s="7">
        <v>2010</v>
      </c>
      <c r="M156" s="7">
        <v>2010</v>
      </c>
      <c r="N156" s="7">
        <v>2010</v>
      </c>
      <c r="O156" s="7">
        <v>2010</v>
      </c>
      <c r="P156" s="7">
        <v>2010</v>
      </c>
      <c r="Q156" s="7">
        <v>2010</v>
      </c>
      <c r="R156" s="7">
        <v>2010</v>
      </c>
      <c r="S156" s="7">
        <v>2010</v>
      </c>
      <c r="T156" s="7">
        <v>2010</v>
      </c>
      <c r="U156" s="7">
        <v>2010</v>
      </c>
      <c r="V156" s="7">
        <v>2010</v>
      </c>
      <c r="W156" s="7">
        <v>2010</v>
      </c>
      <c r="X156" s="7">
        <v>2010</v>
      </c>
      <c r="Y156" s="7">
        <v>2010</v>
      </c>
      <c r="Z156" s="7">
        <v>2010</v>
      </c>
      <c r="AA156" s="7"/>
      <c r="AB156" s="7"/>
      <c r="AC156" s="7"/>
      <c r="AD156" s="7"/>
      <c r="AE156" s="7"/>
      <c r="AF156" s="7"/>
      <c r="AG156" s="7"/>
      <c r="AH156" s="7">
        <v>2010</v>
      </c>
      <c r="AI156" s="7">
        <v>2010</v>
      </c>
      <c r="AJ156" s="7"/>
      <c r="AK156" s="7">
        <v>2010</v>
      </c>
      <c r="AL156" s="7"/>
      <c r="AM156" s="7">
        <v>2010</v>
      </c>
      <c r="AN156" s="7"/>
      <c r="AO156" s="7"/>
      <c r="AP156" s="7"/>
      <c r="AQ156" s="7">
        <v>2009</v>
      </c>
      <c r="AR156" s="7"/>
      <c r="AS156" s="7"/>
    </row>
    <row r="157" spans="1:45" ht="30">
      <c r="A157" s="5" t="s">
        <v>338</v>
      </c>
      <c r="B157" s="5" t="s">
        <v>337</v>
      </c>
      <c r="C157" s="7">
        <v>2010</v>
      </c>
      <c r="D157" s="7">
        <v>2010</v>
      </c>
      <c r="E157" s="7">
        <v>2010</v>
      </c>
      <c r="F157" s="7">
        <v>2010</v>
      </c>
      <c r="G157" s="7">
        <v>2010</v>
      </c>
      <c r="H157" s="7">
        <v>2010</v>
      </c>
      <c r="I157" s="7">
        <v>2010</v>
      </c>
      <c r="J157" s="7">
        <v>2010</v>
      </c>
      <c r="K157" s="7">
        <v>2010</v>
      </c>
      <c r="L157" s="7">
        <v>2010</v>
      </c>
      <c r="M157" s="7">
        <v>2010</v>
      </c>
      <c r="N157" s="7">
        <v>2010</v>
      </c>
      <c r="O157" s="7">
        <v>2010</v>
      </c>
      <c r="P157" s="7">
        <v>2010</v>
      </c>
      <c r="Q157" s="7">
        <v>2010</v>
      </c>
      <c r="R157" s="7">
        <v>2010</v>
      </c>
      <c r="S157" s="7">
        <v>2010</v>
      </c>
      <c r="T157" s="7">
        <v>2010</v>
      </c>
      <c r="U157" s="7">
        <v>2010</v>
      </c>
      <c r="V157" s="7">
        <v>2010</v>
      </c>
      <c r="W157" s="7">
        <v>2010</v>
      </c>
      <c r="X157" s="7">
        <v>2010</v>
      </c>
      <c r="Y157" s="7">
        <v>2010</v>
      </c>
      <c r="Z157" s="7">
        <v>2010</v>
      </c>
      <c r="AA157" s="7">
        <v>2010</v>
      </c>
      <c r="AB157" s="7">
        <v>2010</v>
      </c>
      <c r="AC157" s="7">
        <v>2010</v>
      </c>
      <c r="AD157" s="7">
        <v>2010</v>
      </c>
      <c r="AE157" s="7">
        <v>2010</v>
      </c>
      <c r="AF157" s="7">
        <v>2010</v>
      </c>
      <c r="AG157" s="7">
        <v>2010</v>
      </c>
      <c r="AH157" s="7">
        <v>2010</v>
      </c>
      <c r="AI157" s="7">
        <v>2010</v>
      </c>
      <c r="AJ157" s="7">
        <v>2010</v>
      </c>
      <c r="AK157" s="7">
        <v>2010</v>
      </c>
      <c r="AL157" s="7">
        <v>2010</v>
      </c>
      <c r="AM157" s="7">
        <v>2010</v>
      </c>
      <c r="AN157" s="7">
        <v>2010</v>
      </c>
      <c r="AO157" s="7">
        <v>2009</v>
      </c>
      <c r="AP157" s="7"/>
      <c r="AQ157" s="7">
        <v>2009</v>
      </c>
      <c r="AR157" s="7"/>
      <c r="AS157" s="7"/>
    </row>
    <row r="158" spans="1:45">
      <c r="A158" s="5" t="s">
        <v>340</v>
      </c>
      <c r="B158" s="5" t="s">
        <v>339</v>
      </c>
      <c r="C158" s="7">
        <v>2010</v>
      </c>
      <c r="D158" s="7">
        <v>2010</v>
      </c>
      <c r="E158" s="7">
        <v>2010</v>
      </c>
      <c r="F158" s="7">
        <v>2010</v>
      </c>
      <c r="G158" s="7">
        <v>2010</v>
      </c>
      <c r="H158" s="7">
        <v>2010</v>
      </c>
      <c r="I158" s="7">
        <v>2010</v>
      </c>
      <c r="J158" s="7">
        <v>2010</v>
      </c>
      <c r="K158" s="7">
        <v>2010</v>
      </c>
      <c r="L158" s="7">
        <v>2010</v>
      </c>
      <c r="M158" s="7">
        <v>2010</v>
      </c>
      <c r="N158" s="7">
        <v>2010</v>
      </c>
      <c r="O158" s="7">
        <v>2010</v>
      </c>
      <c r="P158" s="7">
        <v>2010</v>
      </c>
      <c r="Q158" s="7">
        <v>2010</v>
      </c>
      <c r="R158" s="7">
        <v>2010</v>
      </c>
      <c r="S158" s="7">
        <v>2010</v>
      </c>
      <c r="T158" s="7">
        <v>2010</v>
      </c>
      <c r="U158" s="7">
        <v>2010</v>
      </c>
      <c r="V158" s="7">
        <v>2010</v>
      </c>
      <c r="W158" s="7">
        <v>2010</v>
      </c>
      <c r="X158" s="7">
        <v>2010</v>
      </c>
      <c r="Y158" s="7">
        <v>2010</v>
      </c>
      <c r="Z158" s="7">
        <v>2010</v>
      </c>
      <c r="AA158" s="7">
        <v>2010</v>
      </c>
      <c r="AB158" s="7">
        <v>2010</v>
      </c>
      <c r="AC158" s="7">
        <v>2010</v>
      </c>
      <c r="AD158" s="7">
        <v>2010</v>
      </c>
      <c r="AE158" s="7">
        <v>2010</v>
      </c>
      <c r="AF158" s="7">
        <v>2010</v>
      </c>
      <c r="AG158" s="7">
        <v>2010</v>
      </c>
      <c r="AH158" s="7">
        <v>2010</v>
      </c>
      <c r="AI158" s="7">
        <v>2010</v>
      </c>
      <c r="AJ158" s="7">
        <v>2010</v>
      </c>
      <c r="AK158" s="7">
        <v>2010</v>
      </c>
      <c r="AL158" s="7">
        <v>2010</v>
      </c>
      <c r="AM158" s="7">
        <v>2010</v>
      </c>
      <c r="AN158" s="7">
        <v>2010</v>
      </c>
      <c r="AO158" s="7">
        <v>2009</v>
      </c>
      <c r="AP158" s="7"/>
      <c r="AQ158" s="7">
        <v>2009</v>
      </c>
      <c r="AR158" s="7"/>
      <c r="AS158" s="7"/>
    </row>
    <row r="159" spans="1:45">
      <c r="A159" s="5" t="s">
        <v>342</v>
      </c>
      <c r="B159" s="5" t="s">
        <v>341</v>
      </c>
      <c r="C159" s="7">
        <v>2010</v>
      </c>
      <c r="D159" s="7">
        <v>2010</v>
      </c>
      <c r="E159" s="7">
        <v>2010</v>
      </c>
      <c r="F159" s="7">
        <v>2010</v>
      </c>
      <c r="G159" s="7">
        <v>2010</v>
      </c>
      <c r="H159" s="7">
        <v>2010</v>
      </c>
      <c r="I159" s="7">
        <v>2010</v>
      </c>
      <c r="J159" s="7">
        <v>2010</v>
      </c>
      <c r="K159" s="7">
        <v>2010</v>
      </c>
      <c r="L159" s="7">
        <v>2010</v>
      </c>
      <c r="M159" s="7">
        <v>2010</v>
      </c>
      <c r="N159" s="7">
        <v>2010</v>
      </c>
      <c r="O159" s="7">
        <v>2010</v>
      </c>
      <c r="P159" s="7">
        <v>2010</v>
      </c>
      <c r="Q159" s="7">
        <v>2010</v>
      </c>
      <c r="R159" s="7">
        <v>2010</v>
      </c>
      <c r="S159" s="7">
        <v>2010</v>
      </c>
      <c r="T159" s="7">
        <v>2010</v>
      </c>
      <c r="U159" s="7">
        <v>2010</v>
      </c>
      <c r="V159" s="7">
        <v>2010</v>
      </c>
      <c r="W159" s="7">
        <v>2010</v>
      </c>
      <c r="X159" s="7">
        <v>2010</v>
      </c>
      <c r="Y159" s="7">
        <v>2010</v>
      </c>
      <c r="Z159" s="7">
        <v>2010</v>
      </c>
      <c r="AA159" s="7">
        <v>2010</v>
      </c>
      <c r="AB159" s="7">
        <v>2010</v>
      </c>
      <c r="AC159" s="7">
        <v>2010</v>
      </c>
      <c r="AD159" s="7">
        <v>2010</v>
      </c>
      <c r="AE159" s="7">
        <v>2010</v>
      </c>
      <c r="AF159" s="7">
        <v>2010</v>
      </c>
      <c r="AG159" s="7">
        <v>2010</v>
      </c>
      <c r="AH159" s="7">
        <v>2010</v>
      </c>
      <c r="AI159" s="7">
        <v>2010</v>
      </c>
      <c r="AJ159" s="7">
        <v>2010</v>
      </c>
      <c r="AK159" s="7">
        <v>2010</v>
      </c>
      <c r="AL159" s="7">
        <v>2010</v>
      </c>
      <c r="AM159" s="7">
        <v>2010</v>
      </c>
      <c r="AN159" s="7">
        <v>2010</v>
      </c>
      <c r="AO159" s="7">
        <v>2009</v>
      </c>
      <c r="AP159" s="7"/>
      <c r="AQ159" s="7">
        <v>2009</v>
      </c>
      <c r="AR159" s="7"/>
      <c r="AS159" s="7"/>
    </row>
    <row r="160" spans="1:45">
      <c r="A160" s="5" t="s">
        <v>344</v>
      </c>
      <c r="B160" s="5" t="s">
        <v>343</v>
      </c>
      <c r="C160" s="7">
        <v>2010</v>
      </c>
      <c r="D160" s="7">
        <v>2010</v>
      </c>
      <c r="E160" s="7">
        <v>2010</v>
      </c>
      <c r="F160" s="7">
        <v>2010</v>
      </c>
      <c r="G160" s="7">
        <v>2010</v>
      </c>
      <c r="H160" s="7">
        <v>2010</v>
      </c>
      <c r="I160" s="7">
        <v>2010</v>
      </c>
      <c r="J160" s="7">
        <v>2010</v>
      </c>
      <c r="K160" s="7">
        <v>2010</v>
      </c>
      <c r="L160" s="7">
        <v>2010</v>
      </c>
      <c r="M160" s="7">
        <v>2010</v>
      </c>
      <c r="N160" s="7">
        <v>2010</v>
      </c>
      <c r="O160" s="7">
        <v>2010</v>
      </c>
      <c r="P160" s="7">
        <v>2010</v>
      </c>
      <c r="Q160" s="7">
        <v>2010</v>
      </c>
      <c r="R160" s="7">
        <v>2010</v>
      </c>
      <c r="S160" s="7">
        <v>2010</v>
      </c>
      <c r="T160" s="7">
        <v>2010</v>
      </c>
      <c r="U160" s="7">
        <v>2010</v>
      </c>
      <c r="V160" s="7"/>
      <c r="W160" s="7">
        <v>2010</v>
      </c>
      <c r="X160" s="7">
        <v>2010</v>
      </c>
      <c r="Y160" s="7">
        <v>2010</v>
      </c>
      <c r="Z160" s="7">
        <v>2010</v>
      </c>
      <c r="AA160" s="7">
        <v>2010</v>
      </c>
      <c r="AB160" s="7">
        <v>2010</v>
      </c>
      <c r="AC160" s="7">
        <v>2010</v>
      </c>
      <c r="AD160" s="7">
        <v>2010</v>
      </c>
      <c r="AE160" s="7">
        <v>2010</v>
      </c>
      <c r="AF160" s="7">
        <v>2010</v>
      </c>
      <c r="AG160" s="7">
        <v>2010</v>
      </c>
      <c r="AH160" s="7">
        <v>2010</v>
      </c>
      <c r="AI160" s="7">
        <v>2010</v>
      </c>
      <c r="AJ160" s="7">
        <v>2010</v>
      </c>
      <c r="AK160" s="7">
        <v>2010</v>
      </c>
      <c r="AL160" s="7">
        <v>2010</v>
      </c>
      <c r="AM160" s="7">
        <v>2010</v>
      </c>
      <c r="AN160" s="7">
        <v>2010</v>
      </c>
      <c r="AO160" s="7">
        <v>2009</v>
      </c>
      <c r="AP160" s="7"/>
      <c r="AQ160" s="7">
        <v>2009</v>
      </c>
      <c r="AR160" s="7"/>
      <c r="AS160" s="7"/>
    </row>
    <row r="161" spans="1:45" ht="30">
      <c r="A161" s="5" t="s">
        <v>346</v>
      </c>
      <c r="B161" s="5" t="s">
        <v>345</v>
      </c>
      <c r="C161" s="7">
        <v>2010</v>
      </c>
      <c r="D161" s="7">
        <v>2010</v>
      </c>
      <c r="E161" s="7">
        <v>2010</v>
      </c>
      <c r="F161" s="7">
        <v>2010</v>
      </c>
      <c r="G161" s="7">
        <v>2010</v>
      </c>
      <c r="H161" s="7">
        <v>2010</v>
      </c>
      <c r="I161" s="7">
        <v>2010</v>
      </c>
      <c r="J161" s="7">
        <v>2010</v>
      </c>
      <c r="K161" s="7">
        <v>2010</v>
      </c>
      <c r="L161" s="7">
        <v>2010</v>
      </c>
      <c r="M161" s="7">
        <v>2010</v>
      </c>
      <c r="N161" s="7">
        <v>2010</v>
      </c>
      <c r="O161" s="7">
        <v>2010</v>
      </c>
      <c r="P161" s="7">
        <v>2010</v>
      </c>
      <c r="Q161" s="7">
        <v>2010</v>
      </c>
      <c r="R161" s="7">
        <v>2010</v>
      </c>
      <c r="S161" s="7">
        <v>2010</v>
      </c>
      <c r="T161" s="7">
        <v>2010</v>
      </c>
      <c r="U161" s="7">
        <v>2010</v>
      </c>
      <c r="V161" s="7">
        <v>2010</v>
      </c>
      <c r="W161" s="7">
        <v>2010</v>
      </c>
      <c r="X161" s="7">
        <v>2010</v>
      </c>
      <c r="Y161" s="7">
        <v>2010</v>
      </c>
      <c r="Z161" s="7">
        <v>2010</v>
      </c>
      <c r="AA161" s="7">
        <v>2010</v>
      </c>
      <c r="AB161" s="7">
        <v>2010</v>
      </c>
      <c r="AC161" s="7">
        <v>2010</v>
      </c>
      <c r="AD161" s="7">
        <v>2010</v>
      </c>
      <c r="AE161" s="7">
        <v>2010</v>
      </c>
      <c r="AF161" s="7">
        <v>2010</v>
      </c>
      <c r="AG161" s="7">
        <v>2010</v>
      </c>
      <c r="AH161" s="7">
        <v>2010</v>
      </c>
      <c r="AI161" s="7">
        <v>2010</v>
      </c>
      <c r="AJ161" s="7">
        <v>2010</v>
      </c>
      <c r="AK161" s="7">
        <v>2010</v>
      </c>
      <c r="AL161" s="7"/>
      <c r="AM161" s="7">
        <v>2010</v>
      </c>
      <c r="AN161" s="7">
        <v>2010</v>
      </c>
      <c r="AO161" s="7">
        <v>2009</v>
      </c>
      <c r="AP161" s="7"/>
      <c r="AQ161" s="7">
        <v>2009</v>
      </c>
      <c r="AR161" s="7"/>
      <c r="AS161" s="7"/>
    </row>
    <row r="162" spans="1:45">
      <c r="A162" s="5" t="s">
        <v>348</v>
      </c>
      <c r="B162" s="5" t="s">
        <v>347</v>
      </c>
      <c r="C162" s="7">
        <v>2010</v>
      </c>
      <c r="D162" s="7">
        <v>2010</v>
      </c>
      <c r="E162" s="7">
        <v>2010</v>
      </c>
      <c r="F162" s="7">
        <v>2010</v>
      </c>
      <c r="G162" s="7">
        <v>2010</v>
      </c>
      <c r="H162" s="7">
        <v>2010</v>
      </c>
      <c r="I162" s="7">
        <v>2010</v>
      </c>
      <c r="J162" s="7">
        <v>2010</v>
      </c>
      <c r="K162" s="7">
        <v>2010</v>
      </c>
      <c r="L162" s="7">
        <v>2010</v>
      </c>
      <c r="M162" s="7">
        <v>2010</v>
      </c>
      <c r="N162" s="7">
        <v>2010</v>
      </c>
      <c r="O162" s="7">
        <v>2010</v>
      </c>
      <c r="P162" s="7">
        <v>2010</v>
      </c>
      <c r="Q162" s="7">
        <v>2010</v>
      </c>
      <c r="R162" s="7">
        <v>2010</v>
      </c>
      <c r="S162" s="7">
        <v>2010</v>
      </c>
      <c r="T162" s="7">
        <v>2010</v>
      </c>
      <c r="U162" s="7">
        <v>2010</v>
      </c>
      <c r="V162" s="7">
        <v>2010</v>
      </c>
      <c r="W162" s="7">
        <v>2010</v>
      </c>
      <c r="X162" s="7">
        <v>2010</v>
      </c>
      <c r="Y162" s="7">
        <v>2010</v>
      </c>
      <c r="Z162" s="7">
        <v>2010</v>
      </c>
      <c r="AA162" s="7">
        <v>2010</v>
      </c>
      <c r="AB162" s="7">
        <v>2010</v>
      </c>
      <c r="AC162" s="7">
        <v>2010</v>
      </c>
      <c r="AD162" s="7">
        <v>2010</v>
      </c>
      <c r="AE162" s="7">
        <v>2010</v>
      </c>
      <c r="AF162" s="7">
        <v>2010</v>
      </c>
      <c r="AG162" s="7">
        <v>2010</v>
      </c>
      <c r="AH162" s="7">
        <v>2010</v>
      </c>
      <c r="AI162" s="7">
        <v>2010</v>
      </c>
      <c r="AJ162" s="7">
        <v>2010</v>
      </c>
      <c r="AK162" s="7">
        <v>2010</v>
      </c>
      <c r="AL162" s="7">
        <v>2010</v>
      </c>
      <c r="AM162" s="7">
        <v>2010</v>
      </c>
      <c r="AN162" s="7">
        <v>2010</v>
      </c>
      <c r="AO162" s="7">
        <v>2009</v>
      </c>
      <c r="AP162" s="7"/>
      <c r="AQ162" s="7">
        <v>2009</v>
      </c>
      <c r="AR162" s="7"/>
      <c r="AS162" s="7"/>
    </row>
    <row r="163" spans="1:45">
      <c r="A163" s="5" t="s">
        <v>350</v>
      </c>
      <c r="B163" s="5" t="s">
        <v>349</v>
      </c>
      <c r="C163" s="7">
        <v>2010</v>
      </c>
      <c r="D163" s="7">
        <v>2010</v>
      </c>
      <c r="E163" s="7">
        <v>2010</v>
      </c>
      <c r="F163" s="7">
        <v>2010</v>
      </c>
      <c r="G163" s="7">
        <v>2010</v>
      </c>
      <c r="H163" s="7">
        <v>2010</v>
      </c>
      <c r="I163" s="7">
        <v>2010</v>
      </c>
      <c r="J163" s="7">
        <v>2010</v>
      </c>
      <c r="K163" s="7">
        <v>2010</v>
      </c>
      <c r="L163" s="7">
        <v>2010</v>
      </c>
      <c r="M163" s="7">
        <v>2010</v>
      </c>
      <c r="N163" s="7">
        <v>2010</v>
      </c>
      <c r="O163" s="7">
        <v>2010</v>
      </c>
      <c r="P163" s="7">
        <v>2010</v>
      </c>
      <c r="Q163" s="7">
        <v>2010</v>
      </c>
      <c r="R163" s="7">
        <v>2010</v>
      </c>
      <c r="S163" s="7">
        <v>2010</v>
      </c>
      <c r="T163" s="7">
        <v>2010</v>
      </c>
      <c r="U163" s="7">
        <v>2010</v>
      </c>
      <c r="V163" s="7">
        <v>2010</v>
      </c>
      <c r="W163" s="7">
        <v>2010</v>
      </c>
      <c r="X163" s="7">
        <v>2010</v>
      </c>
      <c r="Y163" s="7">
        <v>2010</v>
      </c>
      <c r="Z163" s="7">
        <v>2010</v>
      </c>
      <c r="AA163" s="7">
        <v>2010</v>
      </c>
      <c r="AB163" s="7">
        <v>2010</v>
      </c>
      <c r="AC163" s="7">
        <v>2010</v>
      </c>
      <c r="AD163" s="7">
        <v>2010</v>
      </c>
      <c r="AE163" s="7">
        <v>2010</v>
      </c>
      <c r="AF163" s="7">
        <v>2010</v>
      </c>
      <c r="AG163" s="7">
        <v>2010</v>
      </c>
      <c r="AH163" s="7">
        <v>2010</v>
      </c>
      <c r="AI163" s="7">
        <v>2010</v>
      </c>
      <c r="AJ163" s="7">
        <v>2010</v>
      </c>
      <c r="AK163" s="7">
        <v>2010</v>
      </c>
      <c r="AL163" s="7"/>
      <c r="AM163" s="7">
        <v>2010</v>
      </c>
      <c r="AN163" s="7">
        <v>2010</v>
      </c>
      <c r="AO163" s="7">
        <v>2009</v>
      </c>
      <c r="AP163" s="7"/>
      <c r="AQ163" s="7">
        <v>2009</v>
      </c>
      <c r="AR163" s="7"/>
      <c r="AS163" s="7"/>
    </row>
    <row r="164" spans="1:45">
      <c r="A164" s="5" t="s">
        <v>352</v>
      </c>
      <c r="B164" s="5" t="s">
        <v>351</v>
      </c>
      <c r="C164" s="7">
        <v>2010</v>
      </c>
      <c r="D164" s="7">
        <v>2010</v>
      </c>
      <c r="E164" s="7">
        <v>2010</v>
      </c>
      <c r="F164" s="7">
        <v>2010</v>
      </c>
      <c r="G164" s="7">
        <v>2010</v>
      </c>
      <c r="H164" s="7">
        <v>2010</v>
      </c>
      <c r="I164" s="7">
        <v>2010</v>
      </c>
      <c r="J164" s="7">
        <v>2010</v>
      </c>
      <c r="K164" s="7">
        <v>2010</v>
      </c>
      <c r="L164" s="7">
        <v>2010</v>
      </c>
      <c r="M164" s="7">
        <v>2010</v>
      </c>
      <c r="N164" s="7">
        <v>2010</v>
      </c>
      <c r="O164" s="7">
        <v>2010</v>
      </c>
      <c r="P164" s="7">
        <v>2010</v>
      </c>
      <c r="Q164" s="7">
        <v>2010</v>
      </c>
      <c r="R164" s="7">
        <v>2010</v>
      </c>
      <c r="S164" s="7">
        <v>2010</v>
      </c>
      <c r="T164" s="7">
        <v>2010</v>
      </c>
      <c r="U164" s="7">
        <v>2010</v>
      </c>
      <c r="V164" s="7">
        <v>2010</v>
      </c>
      <c r="W164" s="7">
        <v>2010</v>
      </c>
      <c r="X164" s="7">
        <v>2010</v>
      </c>
      <c r="Y164" s="7">
        <v>2010</v>
      </c>
      <c r="Z164" s="7">
        <v>2010</v>
      </c>
      <c r="AA164" s="7">
        <v>2010</v>
      </c>
      <c r="AB164" s="7">
        <v>2010</v>
      </c>
      <c r="AC164" s="7">
        <v>2010</v>
      </c>
      <c r="AD164" s="7">
        <v>2010</v>
      </c>
      <c r="AE164" s="7">
        <v>2010</v>
      </c>
      <c r="AF164" s="7">
        <v>2010</v>
      </c>
      <c r="AG164" s="7">
        <v>2010</v>
      </c>
      <c r="AH164" s="7">
        <v>2010</v>
      </c>
      <c r="AI164" s="7">
        <v>2010</v>
      </c>
      <c r="AJ164" s="7">
        <v>2010</v>
      </c>
      <c r="AK164" s="7">
        <v>2010</v>
      </c>
      <c r="AL164" s="7">
        <v>2010</v>
      </c>
      <c r="AM164" s="7">
        <v>2010</v>
      </c>
      <c r="AN164" s="7">
        <v>2010</v>
      </c>
      <c r="AO164" s="7">
        <v>2009</v>
      </c>
      <c r="AP164" s="7"/>
      <c r="AQ164" s="7">
        <v>2009</v>
      </c>
      <c r="AR164" s="7"/>
      <c r="AS164" s="7"/>
    </row>
    <row r="165" spans="1:45" ht="30">
      <c r="A165" s="5" t="s">
        <v>354</v>
      </c>
      <c r="B165" s="5" t="s">
        <v>353</v>
      </c>
      <c r="C165" s="7">
        <v>2010</v>
      </c>
      <c r="D165" s="7">
        <v>2010</v>
      </c>
      <c r="E165" s="7">
        <v>2010</v>
      </c>
      <c r="F165" s="7">
        <v>2010</v>
      </c>
      <c r="G165" s="7">
        <v>2010</v>
      </c>
      <c r="H165" s="7">
        <v>2010</v>
      </c>
      <c r="I165" s="7">
        <v>2010</v>
      </c>
      <c r="J165" s="7">
        <v>2010</v>
      </c>
      <c r="K165" s="7">
        <v>2010</v>
      </c>
      <c r="L165" s="7">
        <v>2010</v>
      </c>
      <c r="M165" s="7">
        <v>2010</v>
      </c>
      <c r="N165" s="7">
        <v>2010</v>
      </c>
      <c r="O165" s="7">
        <v>2010</v>
      </c>
      <c r="P165" s="7">
        <v>2010</v>
      </c>
      <c r="Q165" s="7">
        <v>2010</v>
      </c>
      <c r="R165" s="7">
        <v>2010</v>
      </c>
      <c r="S165" s="7">
        <v>2010</v>
      </c>
      <c r="T165" s="7">
        <v>2010</v>
      </c>
      <c r="U165" s="7">
        <v>2010</v>
      </c>
      <c r="V165" s="7">
        <v>2010</v>
      </c>
      <c r="W165" s="7">
        <v>2010</v>
      </c>
      <c r="X165" s="7">
        <v>2010</v>
      </c>
      <c r="Y165" s="7">
        <v>2010</v>
      </c>
      <c r="Z165" s="7">
        <v>2010</v>
      </c>
      <c r="AA165" s="7">
        <v>2010</v>
      </c>
      <c r="AB165" s="7">
        <v>2010</v>
      </c>
      <c r="AC165" s="7">
        <v>2010</v>
      </c>
      <c r="AD165" s="7">
        <v>2010</v>
      </c>
      <c r="AE165" s="7">
        <v>2010</v>
      </c>
      <c r="AF165" s="7">
        <v>2010</v>
      </c>
      <c r="AG165" s="7">
        <v>2010</v>
      </c>
      <c r="AH165" s="7">
        <v>2010</v>
      </c>
      <c r="AI165" s="7">
        <v>2010</v>
      </c>
      <c r="AJ165" s="7">
        <v>2010</v>
      </c>
      <c r="AK165" s="7">
        <v>2010</v>
      </c>
      <c r="AL165" s="7">
        <v>2010</v>
      </c>
      <c r="AM165" s="7">
        <v>2010</v>
      </c>
      <c r="AN165" s="7">
        <v>2010</v>
      </c>
      <c r="AO165" s="7">
        <v>2009</v>
      </c>
      <c r="AP165" s="7"/>
      <c r="AQ165" s="7">
        <v>2009</v>
      </c>
      <c r="AR165" s="7"/>
      <c r="AS165" s="7"/>
    </row>
    <row r="166" spans="1:45">
      <c r="A166" s="5" t="s">
        <v>356</v>
      </c>
      <c r="B166" s="5" t="s">
        <v>355</v>
      </c>
      <c r="C166" s="7">
        <v>2010</v>
      </c>
      <c r="D166" s="7">
        <v>2010</v>
      </c>
      <c r="E166" s="7">
        <v>2010</v>
      </c>
      <c r="F166" s="7">
        <v>2010</v>
      </c>
      <c r="G166" s="7">
        <v>2010</v>
      </c>
      <c r="H166" s="7">
        <v>2010</v>
      </c>
      <c r="I166" s="7">
        <v>2010</v>
      </c>
      <c r="J166" s="7">
        <v>2010</v>
      </c>
      <c r="K166" s="7">
        <v>2010</v>
      </c>
      <c r="L166" s="7">
        <v>2010</v>
      </c>
      <c r="M166" s="7">
        <v>2010</v>
      </c>
      <c r="N166" s="7">
        <v>2010</v>
      </c>
      <c r="O166" s="7">
        <v>2010</v>
      </c>
      <c r="P166" s="7">
        <v>2010</v>
      </c>
      <c r="Q166" s="7">
        <v>2010</v>
      </c>
      <c r="R166" s="7">
        <v>2010</v>
      </c>
      <c r="S166" s="7">
        <v>2010</v>
      </c>
      <c r="T166" s="7">
        <v>2010</v>
      </c>
      <c r="U166" s="7">
        <v>2010</v>
      </c>
      <c r="V166" s="7">
        <v>2010</v>
      </c>
      <c r="W166" s="7">
        <v>2010</v>
      </c>
      <c r="X166" s="7">
        <v>2010</v>
      </c>
      <c r="Y166" s="7">
        <v>2010</v>
      </c>
      <c r="Z166" s="7">
        <v>2010</v>
      </c>
      <c r="AA166" s="7">
        <v>2010</v>
      </c>
      <c r="AB166" s="7">
        <v>2010</v>
      </c>
      <c r="AC166" s="7">
        <v>2010</v>
      </c>
      <c r="AD166" s="7"/>
      <c r="AE166" s="7">
        <v>2010</v>
      </c>
      <c r="AF166" s="7">
        <v>2010</v>
      </c>
      <c r="AG166" s="7">
        <v>2010</v>
      </c>
      <c r="AH166" s="7">
        <v>2010</v>
      </c>
      <c r="AI166" s="7">
        <v>2010</v>
      </c>
      <c r="AJ166" s="7">
        <v>2010</v>
      </c>
      <c r="AK166" s="7">
        <v>2010</v>
      </c>
      <c r="AL166" s="7"/>
      <c r="AM166" s="7">
        <v>2010</v>
      </c>
      <c r="AN166" s="7">
        <v>2010</v>
      </c>
      <c r="AO166" s="7">
        <v>2009</v>
      </c>
      <c r="AP166" s="7"/>
      <c r="AQ166" s="7">
        <v>2009</v>
      </c>
      <c r="AR166" s="7"/>
      <c r="AS166" s="7"/>
    </row>
    <row r="167" spans="1:45" ht="30">
      <c r="A167" s="5" t="s">
        <v>358</v>
      </c>
      <c r="B167" s="5" t="s">
        <v>357</v>
      </c>
      <c r="C167" s="7">
        <v>2010</v>
      </c>
      <c r="D167" s="7">
        <v>2010</v>
      </c>
      <c r="E167" s="7">
        <v>2010</v>
      </c>
      <c r="F167" s="7">
        <v>2010</v>
      </c>
      <c r="G167" s="7">
        <v>2010</v>
      </c>
      <c r="H167" s="7">
        <v>2010</v>
      </c>
      <c r="I167" s="7">
        <v>2010</v>
      </c>
      <c r="J167" s="7">
        <v>2010</v>
      </c>
      <c r="K167" s="7">
        <v>2010</v>
      </c>
      <c r="L167" s="7">
        <v>2010</v>
      </c>
      <c r="M167" s="7">
        <v>2010</v>
      </c>
      <c r="N167" s="7">
        <v>2010</v>
      </c>
      <c r="O167" s="7">
        <v>2010</v>
      </c>
      <c r="P167" s="7">
        <v>2010</v>
      </c>
      <c r="Q167" s="7">
        <v>2010</v>
      </c>
      <c r="R167" s="7">
        <v>2010</v>
      </c>
      <c r="S167" s="7">
        <v>2010</v>
      </c>
      <c r="T167" s="7">
        <v>2010</v>
      </c>
      <c r="U167" s="7">
        <v>2010</v>
      </c>
      <c r="V167" s="7">
        <v>2010</v>
      </c>
      <c r="W167" s="7">
        <v>2010</v>
      </c>
      <c r="X167" s="7">
        <v>2010</v>
      </c>
      <c r="Y167" s="7">
        <v>2010</v>
      </c>
      <c r="Z167" s="7">
        <v>2010</v>
      </c>
      <c r="AA167" s="7"/>
      <c r="AB167" s="7"/>
      <c r="AC167" s="7"/>
      <c r="AD167" s="7"/>
      <c r="AE167" s="7"/>
      <c r="AF167" s="7"/>
      <c r="AG167" s="7"/>
      <c r="AH167" s="7">
        <v>2010</v>
      </c>
      <c r="AI167" s="7">
        <v>2010</v>
      </c>
      <c r="AJ167" s="7">
        <v>2010</v>
      </c>
      <c r="AK167" s="7">
        <v>2010</v>
      </c>
      <c r="AL167" s="7"/>
      <c r="AM167" s="7">
        <v>2010</v>
      </c>
      <c r="AN167" s="7"/>
      <c r="AO167" s="7"/>
      <c r="AP167" s="7"/>
      <c r="AQ167" s="7">
        <v>2009</v>
      </c>
      <c r="AR167" s="7"/>
      <c r="AS167" s="7"/>
    </row>
    <row r="168" spans="1:45">
      <c r="A168" s="5" t="s">
        <v>360</v>
      </c>
      <c r="B168" s="5" t="s">
        <v>359</v>
      </c>
      <c r="C168" s="7">
        <v>2010</v>
      </c>
      <c r="D168" s="7">
        <v>2010</v>
      </c>
      <c r="E168" s="7">
        <v>2010</v>
      </c>
      <c r="F168" s="7">
        <v>2010</v>
      </c>
      <c r="G168" s="7">
        <v>2010</v>
      </c>
      <c r="H168" s="7">
        <v>2010</v>
      </c>
      <c r="I168" s="7">
        <v>2010</v>
      </c>
      <c r="J168" s="7">
        <v>2010</v>
      </c>
      <c r="K168" s="7">
        <v>2010</v>
      </c>
      <c r="L168" s="7">
        <v>2010</v>
      </c>
      <c r="M168" s="7">
        <v>2010</v>
      </c>
      <c r="N168" s="7">
        <v>2010</v>
      </c>
      <c r="O168" s="7">
        <v>2010</v>
      </c>
      <c r="P168" s="7">
        <v>2010</v>
      </c>
      <c r="Q168" s="7">
        <v>2010</v>
      </c>
      <c r="R168" s="7">
        <v>2010</v>
      </c>
      <c r="S168" s="7">
        <v>2010</v>
      </c>
      <c r="T168" s="7">
        <v>2010</v>
      </c>
      <c r="U168" s="7">
        <v>2010</v>
      </c>
      <c r="V168" s="7">
        <v>2010</v>
      </c>
      <c r="W168" s="7">
        <v>2010</v>
      </c>
      <c r="X168" s="7">
        <v>2010</v>
      </c>
      <c r="Y168" s="7">
        <v>2010</v>
      </c>
      <c r="Z168" s="7">
        <v>2010</v>
      </c>
      <c r="AA168" s="7">
        <v>2010</v>
      </c>
      <c r="AB168" s="7">
        <v>2010</v>
      </c>
      <c r="AC168" s="7">
        <v>2010</v>
      </c>
      <c r="AD168" s="7">
        <v>2010</v>
      </c>
      <c r="AE168" s="7">
        <v>2010</v>
      </c>
      <c r="AF168" s="7">
        <v>2010</v>
      </c>
      <c r="AG168" s="7">
        <v>2010</v>
      </c>
      <c r="AH168" s="7">
        <v>2010</v>
      </c>
      <c r="AI168" s="7">
        <v>2010</v>
      </c>
      <c r="AJ168" s="7">
        <v>2010</v>
      </c>
      <c r="AK168" s="7">
        <v>2010</v>
      </c>
      <c r="AL168" s="7"/>
      <c r="AM168" s="7">
        <v>2010</v>
      </c>
      <c r="AN168" s="7">
        <v>2010</v>
      </c>
      <c r="AO168" s="7">
        <v>2009</v>
      </c>
      <c r="AP168" s="7"/>
      <c r="AQ168" s="7">
        <v>2009</v>
      </c>
      <c r="AR168" s="7"/>
      <c r="AS168" s="7"/>
    </row>
    <row r="169" spans="1:45">
      <c r="A169" s="5" t="s">
        <v>362</v>
      </c>
      <c r="B169" s="5" t="s">
        <v>361</v>
      </c>
      <c r="C169" s="7">
        <v>2010</v>
      </c>
      <c r="D169" s="7">
        <v>2010</v>
      </c>
      <c r="E169" s="7">
        <v>2010</v>
      </c>
      <c r="F169" s="7">
        <v>2010</v>
      </c>
      <c r="G169" s="7">
        <v>2010</v>
      </c>
      <c r="H169" s="7">
        <v>2010</v>
      </c>
      <c r="I169" s="7">
        <v>2010</v>
      </c>
      <c r="J169" s="7">
        <v>2010</v>
      </c>
      <c r="K169" s="7">
        <v>2010</v>
      </c>
      <c r="L169" s="7">
        <v>2010</v>
      </c>
      <c r="M169" s="7">
        <v>2010</v>
      </c>
      <c r="N169" s="7">
        <v>2010</v>
      </c>
      <c r="O169" s="7">
        <v>2010</v>
      </c>
      <c r="P169" s="7">
        <v>2010</v>
      </c>
      <c r="Q169" s="7">
        <v>2010</v>
      </c>
      <c r="R169" s="7">
        <v>2010</v>
      </c>
      <c r="S169" s="7">
        <v>2010</v>
      </c>
      <c r="T169" s="7">
        <v>2010</v>
      </c>
      <c r="U169" s="7">
        <v>2010</v>
      </c>
      <c r="V169" s="7">
        <v>2010</v>
      </c>
      <c r="W169" s="7">
        <v>2010</v>
      </c>
      <c r="X169" s="7">
        <v>2010</v>
      </c>
      <c r="Y169" s="7">
        <v>2010</v>
      </c>
      <c r="Z169" s="7">
        <v>2010</v>
      </c>
      <c r="AA169" s="7">
        <v>2010</v>
      </c>
      <c r="AB169" s="7">
        <v>2010</v>
      </c>
      <c r="AC169" s="7">
        <v>2010</v>
      </c>
      <c r="AD169" s="7">
        <v>2010</v>
      </c>
      <c r="AE169" s="7">
        <v>2010</v>
      </c>
      <c r="AF169" s="7">
        <v>2010</v>
      </c>
      <c r="AG169" s="7">
        <v>2010</v>
      </c>
      <c r="AH169" s="7">
        <v>2010</v>
      </c>
      <c r="AI169" s="7">
        <v>2010</v>
      </c>
      <c r="AJ169" s="7">
        <v>2010</v>
      </c>
      <c r="AK169" s="7">
        <v>2010</v>
      </c>
      <c r="AL169" s="7">
        <v>2010</v>
      </c>
      <c r="AM169" s="7">
        <v>2010</v>
      </c>
      <c r="AN169" s="7">
        <v>2010</v>
      </c>
      <c r="AO169" s="7">
        <v>2009</v>
      </c>
      <c r="AP169" s="7"/>
      <c r="AQ169" s="7">
        <v>2009</v>
      </c>
      <c r="AR169" s="7"/>
      <c r="AS169" s="7"/>
    </row>
    <row r="170" spans="1:45">
      <c r="A170" s="5" t="s">
        <v>364</v>
      </c>
      <c r="B170" s="5" t="s">
        <v>363</v>
      </c>
      <c r="C170" s="7">
        <v>2010</v>
      </c>
      <c r="D170" s="7">
        <v>2010</v>
      </c>
      <c r="E170" s="7">
        <v>2010</v>
      </c>
      <c r="F170" s="7">
        <v>2010</v>
      </c>
      <c r="G170" s="7">
        <v>2010</v>
      </c>
      <c r="H170" s="7">
        <v>2010</v>
      </c>
      <c r="I170" s="7">
        <v>2010</v>
      </c>
      <c r="J170" s="7">
        <v>2010</v>
      </c>
      <c r="K170" s="7">
        <v>2010</v>
      </c>
      <c r="L170" s="7">
        <v>2010</v>
      </c>
      <c r="M170" s="7">
        <v>2010</v>
      </c>
      <c r="N170" s="7">
        <v>2010</v>
      </c>
      <c r="O170" s="7">
        <v>2010</v>
      </c>
      <c r="P170" s="7">
        <v>2010</v>
      </c>
      <c r="Q170" s="7">
        <v>2010</v>
      </c>
      <c r="R170" s="7">
        <v>2010</v>
      </c>
      <c r="S170" s="7">
        <v>2010</v>
      </c>
      <c r="T170" s="7">
        <v>2010</v>
      </c>
      <c r="U170" s="7">
        <v>2010</v>
      </c>
      <c r="V170" s="7">
        <v>2010</v>
      </c>
      <c r="W170" s="7">
        <v>2010</v>
      </c>
      <c r="X170" s="7">
        <v>2010</v>
      </c>
      <c r="Y170" s="7">
        <v>2010</v>
      </c>
      <c r="Z170" s="7">
        <v>2010</v>
      </c>
      <c r="AA170" s="7">
        <v>2010</v>
      </c>
      <c r="AB170" s="7">
        <v>2010</v>
      </c>
      <c r="AC170" s="7">
        <v>2010</v>
      </c>
      <c r="AD170" s="7">
        <v>2010</v>
      </c>
      <c r="AE170" s="7">
        <v>2010</v>
      </c>
      <c r="AF170" s="7">
        <v>2010</v>
      </c>
      <c r="AG170" s="7">
        <v>2010</v>
      </c>
      <c r="AH170" s="7">
        <v>2010</v>
      </c>
      <c r="AI170" s="7">
        <v>2010</v>
      </c>
      <c r="AJ170" s="7">
        <v>2010</v>
      </c>
      <c r="AK170" s="7">
        <v>2010</v>
      </c>
      <c r="AL170" s="7"/>
      <c r="AM170" s="7">
        <v>2010</v>
      </c>
      <c r="AN170" s="7">
        <v>2010</v>
      </c>
      <c r="AO170" s="7">
        <v>2009</v>
      </c>
      <c r="AP170" s="7"/>
      <c r="AQ170" s="7">
        <v>2009</v>
      </c>
      <c r="AR170" s="7"/>
      <c r="AS170" s="7"/>
    </row>
    <row r="171" spans="1:45">
      <c r="A171" s="5" t="s">
        <v>366</v>
      </c>
      <c r="B171" s="5" t="s">
        <v>365</v>
      </c>
      <c r="C171" s="7">
        <v>2010</v>
      </c>
      <c r="D171" s="7">
        <v>2010</v>
      </c>
      <c r="E171" s="7">
        <v>2010</v>
      </c>
      <c r="F171" s="7">
        <v>2010</v>
      </c>
      <c r="G171" s="7">
        <v>2010</v>
      </c>
      <c r="H171" s="7">
        <v>2010</v>
      </c>
      <c r="I171" s="7">
        <v>2010</v>
      </c>
      <c r="J171" s="7">
        <v>2010</v>
      </c>
      <c r="K171" s="7">
        <v>2010</v>
      </c>
      <c r="L171" s="7">
        <v>2010</v>
      </c>
      <c r="M171" s="7">
        <v>2010</v>
      </c>
      <c r="N171" s="7">
        <v>2010</v>
      </c>
      <c r="O171" s="7">
        <v>2010</v>
      </c>
      <c r="P171" s="7">
        <v>2010</v>
      </c>
      <c r="Q171" s="7">
        <v>2010</v>
      </c>
      <c r="R171" s="7">
        <v>2010</v>
      </c>
      <c r="S171" s="7">
        <v>2010</v>
      </c>
      <c r="T171" s="7">
        <v>2010</v>
      </c>
      <c r="U171" s="7">
        <v>2010</v>
      </c>
      <c r="V171" s="7">
        <v>2010</v>
      </c>
      <c r="W171" s="7">
        <v>2010</v>
      </c>
      <c r="X171" s="7">
        <v>2010</v>
      </c>
      <c r="Y171" s="7">
        <v>2010</v>
      </c>
      <c r="Z171" s="7">
        <v>2010</v>
      </c>
      <c r="AA171" s="7">
        <v>2010</v>
      </c>
      <c r="AB171" s="7">
        <v>2010</v>
      </c>
      <c r="AC171" s="7">
        <v>2010</v>
      </c>
      <c r="AD171" s="7">
        <v>2010</v>
      </c>
      <c r="AE171" s="7">
        <v>2010</v>
      </c>
      <c r="AF171" s="7">
        <v>2010</v>
      </c>
      <c r="AG171" s="7">
        <v>2010</v>
      </c>
      <c r="AH171" s="7">
        <v>2010</v>
      </c>
      <c r="AI171" s="7">
        <v>2010</v>
      </c>
      <c r="AJ171" s="7">
        <v>2010</v>
      </c>
      <c r="AK171" s="7">
        <v>2010</v>
      </c>
      <c r="AL171" s="7">
        <v>2010</v>
      </c>
      <c r="AM171" s="7">
        <v>2010</v>
      </c>
      <c r="AN171" s="7"/>
      <c r="AO171" s="7">
        <v>2009</v>
      </c>
      <c r="AP171" s="7"/>
      <c r="AQ171" s="7">
        <v>2009</v>
      </c>
      <c r="AR171" s="7"/>
      <c r="AS171" s="7"/>
    </row>
    <row r="172" spans="1:45">
      <c r="A172" s="5" t="s">
        <v>368</v>
      </c>
      <c r="B172" s="5" t="s">
        <v>367</v>
      </c>
      <c r="C172" s="7">
        <v>2010</v>
      </c>
      <c r="D172" s="7">
        <v>2010</v>
      </c>
      <c r="E172" s="7">
        <v>2010</v>
      </c>
      <c r="F172" s="7">
        <v>2010</v>
      </c>
      <c r="G172" s="7">
        <v>2010</v>
      </c>
      <c r="H172" s="7">
        <v>2010</v>
      </c>
      <c r="I172" s="7">
        <v>2010</v>
      </c>
      <c r="J172" s="7">
        <v>2010</v>
      </c>
      <c r="K172" s="7">
        <v>2010</v>
      </c>
      <c r="L172" s="7">
        <v>2010</v>
      </c>
      <c r="M172" s="7">
        <v>2010</v>
      </c>
      <c r="N172" s="7">
        <v>2010</v>
      </c>
      <c r="O172" s="7">
        <v>2010</v>
      </c>
      <c r="P172" s="7">
        <v>2010</v>
      </c>
      <c r="Q172" s="7">
        <v>2010</v>
      </c>
      <c r="R172" s="7">
        <v>2010</v>
      </c>
      <c r="S172" s="7">
        <v>2010</v>
      </c>
      <c r="T172" s="7">
        <v>2010</v>
      </c>
      <c r="U172" s="7">
        <v>2010</v>
      </c>
      <c r="V172" s="7">
        <v>2010</v>
      </c>
      <c r="W172" s="7">
        <v>2010</v>
      </c>
      <c r="X172" s="7">
        <v>2010</v>
      </c>
      <c r="Y172" s="7">
        <v>2010</v>
      </c>
      <c r="Z172" s="7">
        <v>2010</v>
      </c>
      <c r="AA172" s="7">
        <v>2010</v>
      </c>
      <c r="AB172" s="7">
        <v>2010</v>
      </c>
      <c r="AC172" s="7">
        <v>2010</v>
      </c>
      <c r="AD172" s="7">
        <v>2010</v>
      </c>
      <c r="AE172" s="7">
        <v>2010</v>
      </c>
      <c r="AF172" s="7">
        <v>2010</v>
      </c>
      <c r="AG172" s="7">
        <v>2010</v>
      </c>
      <c r="AH172" s="7">
        <v>2010</v>
      </c>
      <c r="AI172" s="7">
        <v>2010</v>
      </c>
      <c r="AJ172" s="7">
        <v>2010</v>
      </c>
      <c r="AK172" s="7">
        <v>2010</v>
      </c>
      <c r="AL172" s="7">
        <v>2010</v>
      </c>
      <c r="AM172" s="7">
        <v>2010</v>
      </c>
      <c r="AN172" s="7">
        <v>2010</v>
      </c>
      <c r="AO172" s="7">
        <v>2008</v>
      </c>
      <c r="AP172" s="7"/>
      <c r="AQ172" s="7">
        <v>2009</v>
      </c>
      <c r="AR172" s="7"/>
      <c r="AS172" s="7"/>
    </row>
    <row r="173" spans="1:45">
      <c r="A173" s="5" t="s">
        <v>370</v>
      </c>
      <c r="B173" s="5" t="s">
        <v>369</v>
      </c>
      <c r="C173" s="7">
        <v>2010</v>
      </c>
      <c r="D173" s="7">
        <v>2010</v>
      </c>
      <c r="E173" s="7">
        <v>2010</v>
      </c>
      <c r="F173" s="7">
        <v>2010</v>
      </c>
      <c r="G173" s="7">
        <v>2010</v>
      </c>
      <c r="H173" s="7">
        <v>2010</v>
      </c>
      <c r="I173" s="7">
        <v>2010</v>
      </c>
      <c r="J173" s="7">
        <v>2010</v>
      </c>
      <c r="K173" s="7">
        <v>2010</v>
      </c>
      <c r="L173" s="7">
        <v>2010</v>
      </c>
      <c r="M173" s="7">
        <v>2010</v>
      </c>
      <c r="N173" s="7">
        <v>2010</v>
      </c>
      <c r="O173" s="7">
        <v>2010</v>
      </c>
      <c r="P173" s="7">
        <v>2010</v>
      </c>
      <c r="Q173" s="7">
        <v>2010</v>
      </c>
      <c r="R173" s="7">
        <v>2010</v>
      </c>
      <c r="S173" s="7">
        <v>2010</v>
      </c>
      <c r="T173" s="7">
        <v>2010</v>
      </c>
      <c r="U173" s="7">
        <v>2010</v>
      </c>
      <c r="V173" s="7">
        <v>2010</v>
      </c>
      <c r="W173" s="7">
        <v>2010</v>
      </c>
      <c r="X173" s="7">
        <v>2010</v>
      </c>
      <c r="Y173" s="7">
        <v>2010</v>
      </c>
      <c r="Z173" s="7">
        <v>2010</v>
      </c>
      <c r="AA173" s="7">
        <v>2010</v>
      </c>
      <c r="AB173" s="7">
        <v>2010</v>
      </c>
      <c r="AC173" s="7">
        <v>2010</v>
      </c>
      <c r="AD173" s="7">
        <v>2010</v>
      </c>
      <c r="AE173" s="7">
        <v>2010</v>
      </c>
      <c r="AF173" s="7">
        <v>2010</v>
      </c>
      <c r="AG173" s="7">
        <v>2010</v>
      </c>
      <c r="AH173" s="7">
        <v>2010</v>
      </c>
      <c r="AI173" s="7">
        <v>2010</v>
      </c>
      <c r="AJ173" s="7">
        <v>2010</v>
      </c>
      <c r="AK173" s="7">
        <v>2010</v>
      </c>
      <c r="AL173" s="7">
        <v>2010</v>
      </c>
      <c r="AM173" s="7">
        <v>2010</v>
      </c>
      <c r="AN173" s="7">
        <v>2010</v>
      </c>
      <c r="AO173" s="7">
        <v>2009</v>
      </c>
      <c r="AP173" s="7"/>
      <c r="AQ173" s="7">
        <v>2009</v>
      </c>
      <c r="AR173" s="7"/>
      <c r="AS173" s="7"/>
    </row>
    <row r="174" spans="1:45">
      <c r="A174" s="5" t="s">
        <v>372</v>
      </c>
      <c r="B174" s="5" t="s">
        <v>371</v>
      </c>
      <c r="C174" s="7">
        <v>2010</v>
      </c>
      <c r="D174" s="7">
        <v>2010</v>
      </c>
      <c r="E174" s="7">
        <v>2010</v>
      </c>
      <c r="F174" s="7">
        <v>2010</v>
      </c>
      <c r="G174" s="7">
        <v>2010</v>
      </c>
      <c r="H174" s="7">
        <v>2010</v>
      </c>
      <c r="I174" s="7">
        <v>2010</v>
      </c>
      <c r="J174" s="7">
        <v>2010</v>
      </c>
      <c r="K174" s="7">
        <v>2010</v>
      </c>
      <c r="L174" s="7">
        <v>2010</v>
      </c>
      <c r="M174" s="7">
        <v>2010</v>
      </c>
      <c r="N174" s="7">
        <v>2010</v>
      </c>
      <c r="O174" s="7">
        <v>2010</v>
      </c>
      <c r="P174" s="7">
        <v>2010</v>
      </c>
      <c r="Q174" s="7">
        <v>2010</v>
      </c>
      <c r="R174" s="7">
        <v>2010</v>
      </c>
      <c r="S174" s="7">
        <v>2010</v>
      </c>
      <c r="T174" s="7">
        <v>2010</v>
      </c>
      <c r="U174" s="7">
        <v>2010</v>
      </c>
      <c r="V174" s="7">
        <v>2010</v>
      </c>
      <c r="W174" s="7">
        <v>2010</v>
      </c>
      <c r="X174" s="7">
        <v>2010</v>
      </c>
      <c r="Y174" s="7">
        <v>2010</v>
      </c>
      <c r="Z174" s="7">
        <v>2010</v>
      </c>
      <c r="AA174" s="7">
        <v>2010</v>
      </c>
      <c r="AB174" s="7">
        <v>2010</v>
      </c>
      <c r="AC174" s="7">
        <v>2010</v>
      </c>
      <c r="AD174" s="7">
        <v>2010</v>
      </c>
      <c r="AE174" s="7">
        <v>2010</v>
      </c>
      <c r="AF174" s="7">
        <v>2010</v>
      </c>
      <c r="AG174" s="7">
        <v>2010</v>
      </c>
      <c r="AH174" s="7">
        <v>2010</v>
      </c>
      <c r="AI174" s="7">
        <v>2010</v>
      </c>
      <c r="AJ174" s="7">
        <v>2010</v>
      </c>
      <c r="AK174" s="7">
        <v>2010</v>
      </c>
      <c r="AL174" s="7">
        <v>2010</v>
      </c>
      <c r="AM174" s="7">
        <v>2010</v>
      </c>
      <c r="AN174" s="7">
        <v>2010</v>
      </c>
      <c r="AO174" s="7">
        <v>2009</v>
      </c>
      <c r="AP174" s="7"/>
      <c r="AQ174" s="7">
        <v>2009</v>
      </c>
      <c r="AR174" s="7"/>
      <c r="AS174" s="7"/>
    </row>
    <row r="175" spans="1:45" ht="30">
      <c r="A175" s="5" t="s">
        <v>374</v>
      </c>
      <c r="B175" s="5" t="s">
        <v>373</v>
      </c>
      <c r="C175" s="7">
        <v>2010</v>
      </c>
      <c r="D175" s="7">
        <v>2010</v>
      </c>
      <c r="E175" s="7">
        <v>2010</v>
      </c>
      <c r="F175" s="7">
        <v>2010</v>
      </c>
      <c r="G175" s="7">
        <v>2010</v>
      </c>
      <c r="H175" s="7">
        <v>2010</v>
      </c>
      <c r="I175" s="7">
        <v>2010</v>
      </c>
      <c r="J175" s="7">
        <v>2010</v>
      </c>
      <c r="K175" s="7">
        <v>2010</v>
      </c>
      <c r="L175" s="7">
        <v>2010</v>
      </c>
      <c r="M175" s="7">
        <v>2010</v>
      </c>
      <c r="N175" s="7">
        <v>2010</v>
      </c>
      <c r="O175" s="7">
        <v>2010</v>
      </c>
      <c r="P175" s="7">
        <v>2010</v>
      </c>
      <c r="Q175" s="7">
        <v>2010</v>
      </c>
      <c r="R175" s="7">
        <v>2010</v>
      </c>
      <c r="S175" s="7">
        <v>2010</v>
      </c>
      <c r="T175" s="7">
        <v>2010</v>
      </c>
      <c r="U175" s="7">
        <v>2010</v>
      </c>
      <c r="V175" s="7">
        <v>2010</v>
      </c>
      <c r="W175" s="7">
        <v>2010</v>
      </c>
      <c r="X175" s="7">
        <v>2010</v>
      </c>
      <c r="Y175" s="7">
        <v>2010</v>
      </c>
      <c r="Z175" s="7">
        <v>2010</v>
      </c>
      <c r="AA175" s="7">
        <v>2010</v>
      </c>
      <c r="AB175" s="7">
        <v>2010</v>
      </c>
      <c r="AC175" s="7">
        <v>2010</v>
      </c>
      <c r="AD175" s="7">
        <v>2010</v>
      </c>
      <c r="AE175" s="7">
        <v>2010</v>
      </c>
      <c r="AF175" s="7">
        <v>2010</v>
      </c>
      <c r="AG175" s="7">
        <v>2010</v>
      </c>
      <c r="AH175" s="7">
        <v>2010</v>
      </c>
      <c r="AI175" s="7">
        <v>2010</v>
      </c>
      <c r="AJ175" s="7">
        <v>2010</v>
      </c>
      <c r="AK175" s="7">
        <v>2010</v>
      </c>
      <c r="AL175" s="7">
        <v>2010</v>
      </c>
      <c r="AM175" s="7">
        <v>2010</v>
      </c>
      <c r="AN175" s="7">
        <v>2010</v>
      </c>
      <c r="AO175" s="7">
        <v>2009</v>
      </c>
      <c r="AP175" s="7"/>
      <c r="AQ175" s="7">
        <v>2009</v>
      </c>
      <c r="AR175" s="7"/>
      <c r="AS175" s="7"/>
    </row>
    <row r="176" spans="1:45">
      <c r="A176" s="5" t="s">
        <v>376</v>
      </c>
      <c r="B176" s="5" t="s">
        <v>375</v>
      </c>
      <c r="C176" s="7">
        <v>2010</v>
      </c>
      <c r="D176" s="7">
        <v>2010</v>
      </c>
      <c r="E176" s="7">
        <v>2010</v>
      </c>
      <c r="F176" s="7">
        <v>2010</v>
      </c>
      <c r="G176" s="7">
        <v>2010</v>
      </c>
      <c r="H176" s="7">
        <v>2010</v>
      </c>
      <c r="I176" s="7">
        <v>2010</v>
      </c>
      <c r="J176" s="7">
        <v>2010</v>
      </c>
      <c r="K176" s="7">
        <v>2010</v>
      </c>
      <c r="L176" s="7">
        <v>2010</v>
      </c>
      <c r="M176" s="7">
        <v>2010</v>
      </c>
      <c r="N176" s="7">
        <v>2010</v>
      </c>
      <c r="O176" s="7">
        <v>2010</v>
      </c>
      <c r="P176" s="7">
        <v>2010</v>
      </c>
      <c r="Q176" s="7">
        <v>2010</v>
      </c>
      <c r="R176" s="7">
        <v>2010</v>
      </c>
      <c r="S176" s="7">
        <v>2010</v>
      </c>
      <c r="T176" s="7">
        <v>2010</v>
      </c>
      <c r="U176" s="7">
        <v>2010</v>
      </c>
      <c r="V176" s="7">
        <v>2010</v>
      </c>
      <c r="W176" s="7">
        <v>2010</v>
      </c>
      <c r="X176" s="7">
        <v>2010</v>
      </c>
      <c r="Y176" s="7">
        <v>2010</v>
      </c>
      <c r="Z176" s="7">
        <v>2010</v>
      </c>
      <c r="AA176" s="7">
        <v>2010</v>
      </c>
      <c r="AB176" s="7">
        <v>2010</v>
      </c>
      <c r="AC176" s="7">
        <v>2010</v>
      </c>
      <c r="AD176" s="7">
        <v>2010</v>
      </c>
      <c r="AE176" s="7">
        <v>2010</v>
      </c>
      <c r="AF176" s="7">
        <v>2010</v>
      </c>
      <c r="AG176" s="7">
        <v>2010</v>
      </c>
      <c r="AH176" s="7">
        <v>2010</v>
      </c>
      <c r="AI176" s="7">
        <v>2010</v>
      </c>
      <c r="AJ176" s="7">
        <v>2010</v>
      </c>
      <c r="AK176" s="7">
        <v>2010</v>
      </c>
      <c r="AL176" s="7">
        <v>2010</v>
      </c>
      <c r="AM176" s="7">
        <v>2010</v>
      </c>
      <c r="AN176" s="7">
        <v>2010</v>
      </c>
      <c r="AO176" s="7">
        <v>2009</v>
      </c>
      <c r="AP176" s="7"/>
      <c r="AQ176" s="7">
        <v>2009</v>
      </c>
      <c r="AR176" s="7"/>
      <c r="AS176" s="7"/>
    </row>
    <row r="177" spans="1:45" ht="45">
      <c r="A177" s="5" t="s">
        <v>378</v>
      </c>
      <c r="B177" s="5" t="s">
        <v>377</v>
      </c>
      <c r="C177" s="7">
        <v>2010</v>
      </c>
      <c r="D177" s="7">
        <v>2010</v>
      </c>
      <c r="E177" s="7">
        <v>2010</v>
      </c>
      <c r="F177" s="7">
        <v>2010</v>
      </c>
      <c r="G177" s="7">
        <v>2010</v>
      </c>
      <c r="H177" s="7">
        <v>2010</v>
      </c>
      <c r="I177" s="7">
        <v>2010</v>
      </c>
      <c r="J177" s="7">
        <v>2010</v>
      </c>
      <c r="K177" s="7">
        <v>2010</v>
      </c>
      <c r="L177" s="7">
        <v>2010</v>
      </c>
      <c r="M177" s="7">
        <v>2010</v>
      </c>
      <c r="N177" s="7">
        <v>2010</v>
      </c>
      <c r="O177" s="7">
        <v>2010</v>
      </c>
      <c r="P177" s="7">
        <v>2010</v>
      </c>
      <c r="Q177" s="7">
        <v>2010</v>
      </c>
      <c r="R177" s="7">
        <v>2010</v>
      </c>
      <c r="S177" s="7">
        <v>2010</v>
      </c>
      <c r="T177" s="7">
        <v>2010</v>
      </c>
      <c r="U177" s="7">
        <v>2010</v>
      </c>
      <c r="V177" s="7">
        <v>2010</v>
      </c>
      <c r="W177" s="7">
        <v>2010</v>
      </c>
      <c r="X177" s="7">
        <v>2010</v>
      </c>
      <c r="Y177" s="7">
        <v>2010</v>
      </c>
      <c r="Z177" s="7">
        <v>2010</v>
      </c>
      <c r="AA177" s="7">
        <v>2010</v>
      </c>
      <c r="AB177" s="7">
        <v>2010</v>
      </c>
      <c r="AC177" s="7">
        <v>2010</v>
      </c>
      <c r="AD177" s="7">
        <v>2010</v>
      </c>
      <c r="AE177" s="7">
        <v>2010</v>
      </c>
      <c r="AF177" s="7">
        <v>2010</v>
      </c>
      <c r="AG177" s="7">
        <v>2010</v>
      </c>
      <c r="AH177" s="7">
        <v>2010</v>
      </c>
      <c r="AI177" s="7">
        <v>2010</v>
      </c>
      <c r="AJ177" s="7">
        <v>2010</v>
      </c>
      <c r="AK177" s="7">
        <v>2010</v>
      </c>
      <c r="AL177" s="7">
        <v>2010</v>
      </c>
      <c r="AM177" s="7">
        <v>2010</v>
      </c>
      <c r="AN177" s="7">
        <v>2010</v>
      </c>
      <c r="AO177" s="7">
        <v>2009</v>
      </c>
      <c r="AP177" s="7"/>
      <c r="AQ177" s="7">
        <v>2009</v>
      </c>
      <c r="AR177" s="7"/>
      <c r="AS177" s="7"/>
    </row>
    <row r="178" spans="1:45">
      <c r="A178" s="5" t="s">
        <v>380</v>
      </c>
      <c r="B178" s="5" t="s">
        <v>379</v>
      </c>
      <c r="C178" s="7">
        <v>2010</v>
      </c>
      <c r="D178" s="7">
        <v>2010</v>
      </c>
      <c r="E178" s="7">
        <v>2010</v>
      </c>
      <c r="F178" s="7">
        <v>2010</v>
      </c>
      <c r="G178" s="7">
        <v>2010</v>
      </c>
      <c r="H178" s="7">
        <v>2010</v>
      </c>
      <c r="I178" s="7">
        <v>2010</v>
      </c>
      <c r="J178" s="7">
        <v>2010</v>
      </c>
      <c r="K178" s="7">
        <v>2010</v>
      </c>
      <c r="L178" s="7">
        <v>2010</v>
      </c>
      <c r="M178" s="7">
        <v>2010</v>
      </c>
      <c r="N178" s="7">
        <v>2010</v>
      </c>
      <c r="O178" s="7">
        <v>2010</v>
      </c>
      <c r="P178" s="7">
        <v>2010</v>
      </c>
      <c r="Q178" s="7">
        <v>2010</v>
      </c>
      <c r="R178" s="7">
        <v>2010</v>
      </c>
      <c r="S178" s="7">
        <v>2010</v>
      </c>
      <c r="T178" s="7">
        <v>2010</v>
      </c>
      <c r="U178" s="7">
        <v>2010</v>
      </c>
      <c r="V178" s="7">
        <v>2010</v>
      </c>
      <c r="W178" s="7">
        <v>2010</v>
      </c>
      <c r="X178" s="7">
        <v>2010</v>
      </c>
      <c r="Y178" s="7">
        <v>2010</v>
      </c>
      <c r="Z178" s="7">
        <v>2010</v>
      </c>
      <c r="AA178" s="7">
        <v>2010</v>
      </c>
      <c r="AB178" s="7">
        <v>2010</v>
      </c>
      <c r="AC178" s="7">
        <v>2010</v>
      </c>
      <c r="AD178" s="7">
        <v>2010</v>
      </c>
      <c r="AE178" s="7">
        <v>2010</v>
      </c>
      <c r="AF178" s="7">
        <v>2010</v>
      </c>
      <c r="AG178" s="7">
        <v>2010</v>
      </c>
      <c r="AH178" s="7">
        <v>2010</v>
      </c>
      <c r="AI178" s="7">
        <v>2010</v>
      </c>
      <c r="AJ178" s="7">
        <v>2010</v>
      </c>
      <c r="AK178" s="7">
        <v>2010</v>
      </c>
      <c r="AL178" s="7">
        <v>2010</v>
      </c>
      <c r="AM178" s="7">
        <v>2010</v>
      </c>
      <c r="AN178" s="7">
        <v>2010</v>
      </c>
      <c r="AO178" s="7">
        <v>2009</v>
      </c>
      <c r="AP178" s="7"/>
      <c r="AQ178" s="7">
        <v>2009</v>
      </c>
      <c r="AR178" s="7"/>
      <c r="AS178" s="7"/>
    </row>
    <row r="179" spans="1:45" ht="30">
      <c r="A179" s="5" t="s">
        <v>382</v>
      </c>
      <c r="B179" s="5" t="s">
        <v>381</v>
      </c>
      <c r="C179" s="7">
        <v>2010</v>
      </c>
      <c r="D179" s="7">
        <v>2010</v>
      </c>
      <c r="E179" s="7">
        <v>2010</v>
      </c>
      <c r="F179" s="7">
        <v>2010</v>
      </c>
      <c r="G179" s="7">
        <v>2010</v>
      </c>
      <c r="H179" s="7">
        <v>2010</v>
      </c>
      <c r="I179" s="7">
        <v>2010</v>
      </c>
      <c r="J179" s="7">
        <v>2010</v>
      </c>
      <c r="K179" s="7">
        <v>2010</v>
      </c>
      <c r="L179" s="7">
        <v>2010</v>
      </c>
      <c r="M179" s="7">
        <v>2010</v>
      </c>
      <c r="N179" s="7">
        <v>2010</v>
      </c>
      <c r="O179" s="7">
        <v>2010</v>
      </c>
      <c r="P179" s="7">
        <v>2010</v>
      </c>
      <c r="Q179" s="7">
        <v>2010</v>
      </c>
      <c r="R179" s="7">
        <v>2010</v>
      </c>
      <c r="S179" s="7">
        <v>2010</v>
      </c>
      <c r="T179" s="7">
        <v>2010</v>
      </c>
      <c r="U179" s="7">
        <v>2010</v>
      </c>
      <c r="V179" s="7">
        <v>2010</v>
      </c>
      <c r="W179" s="7">
        <v>2010</v>
      </c>
      <c r="X179" s="7">
        <v>2010</v>
      </c>
      <c r="Y179" s="7">
        <v>2010</v>
      </c>
      <c r="Z179" s="7">
        <v>2010</v>
      </c>
      <c r="AA179" s="7">
        <v>2010</v>
      </c>
      <c r="AB179" s="7">
        <v>2010</v>
      </c>
      <c r="AC179" s="7">
        <v>2010</v>
      </c>
      <c r="AD179" s="7">
        <v>2010</v>
      </c>
      <c r="AE179" s="7">
        <v>2010</v>
      </c>
      <c r="AF179" s="7">
        <v>2010</v>
      </c>
      <c r="AG179" s="7">
        <v>2010</v>
      </c>
      <c r="AH179" s="7">
        <v>2010</v>
      </c>
      <c r="AI179" s="7">
        <v>2010</v>
      </c>
      <c r="AJ179" s="7">
        <v>2010</v>
      </c>
      <c r="AK179" s="7">
        <v>2010</v>
      </c>
      <c r="AL179" s="7">
        <v>2010</v>
      </c>
      <c r="AM179" s="7">
        <v>2010</v>
      </c>
      <c r="AN179" s="7">
        <v>2010</v>
      </c>
      <c r="AO179" s="7">
        <v>2009</v>
      </c>
      <c r="AP179" s="7"/>
      <c r="AQ179" s="7">
        <v>2009</v>
      </c>
      <c r="AR179" s="7"/>
      <c r="AS179" s="7"/>
    </row>
    <row r="180" spans="1:45">
      <c r="A180" s="5" t="s">
        <v>384</v>
      </c>
      <c r="B180" s="5" t="s">
        <v>383</v>
      </c>
      <c r="C180" s="7">
        <v>2010</v>
      </c>
      <c r="D180" s="7">
        <v>2010</v>
      </c>
      <c r="E180" s="7">
        <v>2010</v>
      </c>
      <c r="F180" s="7">
        <v>2010</v>
      </c>
      <c r="G180" s="7">
        <v>2010</v>
      </c>
      <c r="H180" s="7">
        <v>2010</v>
      </c>
      <c r="I180" s="7">
        <v>2010</v>
      </c>
      <c r="J180" s="7">
        <v>2010</v>
      </c>
      <c r="K180" s="7">
        <v>2010</v>
      </c>
      <c r="L180" s="7">
        <v>2010</v>
      </c>
      <c r="M180" s="7">
        <v>2010</v>
      </c>
      <c r="N180" s="7">
        <v>2010</v>
      </c>
      <c r="O180" s="7">
        <v>2010</v>
      </c>
      <c r="P180" s="7">
        <v>2010</v>
      </c>
      <c r="Q180" s="7">
        <v>2010</v>
      </c>
      <c r="R180" s="7">
        <v>2010</v>
      </c>
      <c r="S180" s="7">
        <v>2010</v>
      </c>
      <c r="T180" s="7">
        <v>2010</v>
      </c>
      <c r="U180" s="7">
        <v>2010</v>
      </c>
      <c r="V180" s="7">
        <v>2010</v>
      </c>
      <c r="W180" s="7">
        <v>2010</v>
      </c>
      <c r="X180" s="7">
        <v>2010</v>
      </c>
      <c r="Y180" s="7">
        <v>2010</v>
      </c>
      <c r="Z180" s="7">
        <v>2010</v>
      </c>
      <c r="AA180" s="7">
        <v>2010</v>
      </c>
      <c r="AB180" s="7">
        <v>2010</v>
      </c>
      <c r="AC180" s="7">
        <v>2010</v>
      </c>
      <c r="AD180" s="7">
        <v>2010</v>
      </c>
      <c r="AE180" s="7">
        <v>2010</v>
      </c>
      <c r="AF180" s="7">
        <v>2010</v>
      </c>
      <c r="AG180" s="7">
        <v>2010</v>
      </c>
      <c r="AH180" s="7">
        <v>2010</v>
      </c>
      <c r="AI180" s="7">
        <v>2010</v>
      </c>
      <c r="AJ180" s="7">
        <v>2010</v>
      </c>
      <c r="AK180" s="7"/>
      <c r="AL180" s="7"/>
      <c r="AM180" s="7">
        <v>2010</v>
      </c>
      <c r="AN180" s="7">
        <v>2010</v>
      </c>
      <c r="AO180" s="7">
        <v>2009</v>
      </c>
      <c r="AP180" s="7"/>
      <c r="AQ180" s="7">
        <v>2009</v>
      </c>
      <c r="AR180" s="7"/>
      <c r="AS180" s="7"/>
    </row>
    <row r="181" spans="1:45">
      <c r="A181" s="5" t="s">
        <v>386</v>
      </c>
      <c r="B181" s="5" t="s">
        <v>385</v>
      </c>
      <c r="C181" s="7">
        <v>2010</v>
      </c>
      <c r="D181" s="7">
        <v>2010</v>
      </c>
      <c r="E181" s="7">
        <v>2010</v>
      </c>
      <c r="F181" s="7">
        <v>2010</v>
      </c>
      <c r="G181" s="7">
        <v>2010</v>
      </c>
      <c r="H181" s="7">
        <v>2010</v>
      </c>
      <c r="I181" s="7">
        <v>2010</v>
      </c>
      <c r="J181" s="7">
        <v>2010</v>
      </c>
      <c r="K181" s="7">
        <v>2010</v>
      </c>
      <c r="L181" s="7">
        <v>2010</v>
      </c>
      <c r="M181" s="7">
        <v>2010</v>
      </c>
      <c r="N181" s="7">
        <v>2010</v>
      </c>
      <c r="O181" s="7">
        <v>2010</v>
      </c>
      <c r="P181" s="7">
        <v>2010</v>
      </c>
      <c r="Q181" s="7">
        <v>2010</v>
      </c>
      <c r="R181" s="7">
        <v>2010</v>
      </c>
      <c r="S181" s="7">
        <v>2010</v>
      </c>
      <c r="T181" s="7">
        <v>2010</v>
      </c>
      <c r="U181" s="7">
        <v>2010</v>
      </c>
      <c r="V181" s="7">
        <v>2010</v>
      </c>
      <c r="W181" s="7">
        <v>2010</v>
      </c>
      <c r="X181" s="7">
        <v>2010</v>
      </c>
      <c r="Y181" s="7">
        <v>2010</v>
      </c>
      <c r="Z181" s="7">
        <v>2010</v>
      </c>
      <c r="AA181" s="7">
        <v>2010</v>
      </c>
      <c r="AB181" s="7">
        <v>2010</v>
      </c>
      <c r="AC181" s="7">
        <v>2010</v>
      </c>
      <c r="AD181" s="7">
        <v>2010</v>
      </c>
      <c r="AE181" s="7">
        <v>2010</v>
      </c>
      <c r="AF181" s="7">
        <v>2010</v>
      </c>
      <c r="AG181" s="7">
        <v>2010</v>
      </c>
      <c r="AH181" s="7">
        <v>2010</v>
      </c>
      <c r="AI181" s="7">
        <v>2010</v>
      </c>
      <c r="AJ181" s="7">
        <v>2010</v>
      </c>
      <c r="AK181" s="7">
        <v>2010</v>
      </c>
      <c r="AL181" s="7">
        <v>2010</v>
      </c>
      <c r="AM181" s="7">
        <v>2010</v>
      </c>
      <c r="AN181" s="7">
        <v>2010</v>
      </c>
      <c r="AO181" s="7">
        <v>2009</v>
      </c>
      <c r="AP181" s="7"/>
      <c r="AQ181" s="7">
        <v>2009</v>
      </c>
      <c r="AR181" s="7"/>
      <c r="AS181" s="7"/>
    </row>
    <row r="182" spans="1:45" ht="30">
      <c r="A182" s="5" t="s">
        <v>388</v>
      </c>
      <c r="B182" s="5" t="s">
        <v>387</v>
      </c>
      <c r="C182" s="7">
        <v>2010</v>
      </c>
      <c r="D182" s="7">
        <v>2010</v>
      </c>
      <c r="E182" s="7">
        <v>2010</v>
      </c>
      <c r="F182" s="7">
        <v>2010</v>
      </c>
      <c r="G182" s="7">
        <v>2010</v>
      </c>
      <c r="H182" s="7">
        <v>2010</v>
      </c>
      <c r="I182" s="7">
        <v>2010</v>
      </c>
      <c r="J182" s="7">
        <v>2010</v>
      </c>
      <c r="K182" s="7">
        <v>2010</v>
      </c>
      <c r="L182" s="7">
        <v>2010</v>
      </c>
      <c r="M182" s="7">
        <v>2010</v>
      </c>
      <c r="N182" s="7">
        <v>2010</v>
      </c>
      <c r="O182" s="7">
        <v>2010</v>
      </c>
      <c r="P182" s="7">
        <v>2010</v>
      </c>
      <c r="Q182" s="7">
        <v>2010</v>
      </c>
      <c r="R182" s="7">
        <v>2010</v>
      </c>
      <c r="S182" s="7">
        <v>2010</v>
      </c>
      <c r="T182" s="7">
        <v>2010</v>
      </c>
      <c r="U182" s="7">
        <v>2010</v>
      </c>
      <c r="V182" s="7">
        <v>2010</v>
      </c>
      <c r="W182" s="7">
        <v>2010</v>
      </c>
      <c r="X182" s="7">
        <v>2010</v>
      </c>
      <c r="Y182" s="7">
        <v>2010</v>
      </c>
      <c r="Z182" s="7">
        <v>2010</v>
      </c>
      <c r="AA182" s="7">
        <v>2010</v>
      </c>
      <c r="AB182" s="7">
        <v>2010</v>
      </c>
      <c r="AC182" s="7">
        <v>2010</v>
      </c>
      <c r="AD182" s="7">
        <v>2010</v>
      </c>
      <c r="AE182" s="7">
        <v>2010</v>
      </c>
      <c r="AF182" s="7">
        <v>2010</v>
      </c>
      <c r="AG182" s="7">
        <v>2010</v>
      </c>
      <c r="AH182" s="7">
        <v>2010</v>
      </c>
      <c r="AI182" s="7">
        <v>2010</v>
      </c>
      <c r="AJ182" s="7">
        <v>2010</v>
      </c>
      <c r="AK182" s="7">
        <v>2010</v>
      </c>
      <c r="AL182" s="7">
        <v>2010</v>
      </c>
      <c r="AM182" s="7">
        <v>2010</v>
      </c>
      <c r="AN182" s="7">
        <v>2010</v>
      </c>
      <c r="AO182" s="7">
        <v>2009</v>
      </c>
      <c r="AP182" s="7"/>
      <c r="AQ182" s="7">
        <v>2009</v>
      </c>
      <c r="AR182" s="7"/>
      <c r="AS182" s="7"/>
    </row>
    <row r="183" spans="1:45">
      <c r="A183" s="5" t="s">
        <v>390</v>
      </c>
      <c r="B183" s="5" t="s">
        <v>389</v>
      </c>
      <c r="C183" s="7">
        <v>2010</v>
      </c>
      <c r="D183" s="7">
        <v>2010</v>
      </c>
      <c r="E183" s="7">
        <v>2010</v>
      </c>
      <c r="F183" s="7">
        <v>2010</v>
      </c>
      <c r="G183" s="7">
        <v>2010</v>
      </c>
      <c r="H183" s="7">
        <v>2010</v>
      </c>
      <c r="I183" s="7">
        <v>2010</v>
      </c>
      <c r="J183" s="7">
        <v>2010</v>
      </c>
      <c r="K183" s="7">
        <v>2010</v>
      </c>
      <c r="L183" s="7">
        <v>2010</v>
      </c>
      <c r="M183" s="7">
        <v>2010</v>
      </c>
      <c r="N183" s="7">
        <v>2010</v>
      </c>
      <c r="O183" s="7">
        <v>2010</v>
      </c>
      <c r="P183" s="7">
        <v>2010</v>
      </c>
      <c r="Q183" s="7">
        <v>2010</v>
      </c>
      <c r="R183" s="7">
        <v>2010</v>
      </c>
      <c r="S183" s="7">
        <v>2010</v>
      </c>
      <c r="T183" s="7">
        <v>2010</v>
      </c>
      <c r="U183" s="7">
        <v>2010</v>
      </c>
      <c r="V183" s="7">
        <v>2010</v>
      </c>
      <c r="W183" s="7">
        <v>2010</v>
      </c>
      <c r="X183" s="7">
        <v>2010</v>
      </c>
      <c r="Y183" s="7">
        <v>2010</v>
      </c>
      <c r="Z183" s="7">
        <v>2010</v>
      </c>
      <c r="AA183" s="7">
        <v>2010</v>
      </c>
      <c r="AB183" s="7">
        <v>2010</v>
      </c>
      <c r="AC183" s="7">
        <v>2010</v>
      </c>
      <c r="AD183" s="7">
        <v>2010</v>
      </c>
      <c r="AE183" s="7">
        <v>2010</v>
      </c>
      <c r="AF183" s="7">
        <v>2010</v>
      </c>
      <c r="AG183" s="7">
        <v>2010</v>
      </c>
      <c r="AH183" s="7">
        <v>2010</v>
      </c>
      <c r="AI183" s="7">
        <v>2010</v>
      </c>
      <c r="AJ183" s="7">
        <v>2010</v>
      </c>
      <c r="AK183" s="7">
        <v>2010</v>
      </c>
      <c r="AL183" s="7">
        <v>2010</v>
      </c>
      <c r="AM183" s="7">
        <v>2010</v>
      </c>
      <c r="AN183" s="7">
        <v>2010</v>
      </c>
      <c r="AO183" s="7">
        <v>2009</v>
      </c>
      <c r="AP183" s="7"/>
      <c r="AQ183" s="7">
        <v>2009</v>
      </c>
      <c r="AR183" s="7"/>
      <c r="AS183" s="7"/>
    </row>
    <row r="184" spans="1:45">
      <c r="A184" s="5" t="s">
        <v>392</v>
      </c>
      <c r="B184" s="5" t="s">
        <v>391</v>
      </c>
      <c r="C184" s="7">
        <v>2010</v>
      </c>
      <c r="D184" s="7">
        <v>2010</v>
      </c>
      <c r="E184" s="7">
        <v>2010</v>
      </c>
      <c r="F184" s="7">
        <v>2010</v>
      </c>
      <c r="G184" s="7">
        <v>2010</v>
      </c>
      <c r="H184" s="7">
        <v>2010</v>
      </c>
      <c r="I184" s="7">
        <v>2010</v>
      </c>
      <c r="J184" s="7">
        <v>2010</v>
      </c>
      <c r="K184" s="7">
        <v>2010</v>
      </c>
      <c r="L184" s="7">
        <v>2010</v>
      </c>
      <c r="M184" s="7">
        <v>2010</v>
      </c>
      <c r="N184" s="7">
        <v>2010</v>
      </c>
      <c r="O184" s="7">
        <v>2010</v>
      </c>
      <c r="P184" s="7">
        <v>2010</v>
      </c>
      <c r="Q184" s="7">
        <v>2010</v>
      </c>
      <c r="R184" s="7">
        <v>2010</v>
      </c>
      <c r="S184" s="7">
        <v>2010</v>
      </c>
      <c r="T184" s="7">
        <v>2010</v>
      </c>
      <c r="U184" s="7">
        <v>2010</v>
      </c>
      <c r="V184" s="7">
        <v>2010</v>
      </c>
      <c r="W184" s="7">
        <v>2010</v>
      </c>
      <c r="X184" s="7">
        <v>2010</v>
      </c>
      <c r="Y184" s="7">
        <v>2010</v>
      </c>
      <c r="Z184" s="7">
        <v>2010</v>
      </c>
      <c r="AA184" s="7">
        <v>2010</v>
      </c>
      <c r="AB184" s="7">
        <v>2010</v>
      </c>
      <c r="AC184" s="7">
        <v>2010</v>
      </c>
      <c r="AD184" s="7">
        <v>2010</v>
      </c>
      <c r="AE184" s="7">
        <v>2010</v>
      </c>
      <c r="AF184" s="7">
        <v>2010</v>
      </c>
      <c r="AG184" s="7">
        <v>2010</v>
      </c>
      <c r="AH184" s="7">
        <v>2010</v>
      </c>
      <c r="AI184" s="7">
        <v>2010</v>
      </c>
      <c r="AJ184" s="7">
        <v>2010</v>
      </c>
      <c r="AK184" s="7">
        <v>2010</v>
      </c>
      <c r="AL184" s="7">
        <v>2010</v>
      </c>
      <c r="AM184" s="7">
        <v>2010</v>
      </c>
      <c r="AN184" s="7">
        <v>2010</v>
      </c>
      <c r="AO184" s="7">
        <v>2009</v>
      </c>
      <c r="AP184" s="7"/>
      <c r="AQ184" s="7">
        <v>2009</v>
      </c>
      <c r="AR184" s="7"/>
      <c r="AS184" s="7"/>
    </row>
    <row r="185" spans="1:45" ht="30">
      <c r="A185" s="5" t="s">
        <v>394</v>
      </c>
      <c r="B185" s="5" t="s">
        <v>393</v>
      </c>
      <c r="C185" s="7">
        <v>2010</v>
      </c>
      <c r="D185" s="7">
        <v>2010</v>
      </c>
      <c r="E185" s="7">
        <v>2010</v>
      </c>
      <c r="F185" s="7">
        <v>2010</v>
      </c>
      <c r="G185" s="7">
        <v>2010</v>
      </c>
      <c r="H185" s="7">
        <v>2010</v>
      </c>
      <c r="I185" s="7">
        <v>2010</v>
      </c>
      <c r="J185" s="7">
        <v>2010</v>
      </c>
      <c r="K185" s="7">
        <v>2010</v>
      </c>
      <c r="L185" s="7">
        <v>2010</v>
      </c>
      <c r="M185" s="7">
        <v>2010</v>
      </c>
      <c r="N185" s="7">
        <v>2010</v>
      </c>
      <c r="O185" s="7">
        <v>2010</v>
      </c>
      <c r="P185" s="7">
        <v>2010</v>
      </c>
      <c r="Q185" s="7">
        <v>2010</v>
      </c>
      <c r="R185" s="7">
        <v>2010</v>
      </c>
      <c r="S185" s="7">
        <v>2010</v>
      </c>
      <c r="T185" s="7">
        <v>2010</v>
      </c>
      <c r="U185" s="7">
        <v>2010</v>
      </c>
      <c r="V185" s="7">
        <v>2010</v>
      </c>
      <c r="W185" s="7">
        <v>2010</v>
      </c>
      <c r="X185" s="7">
        <v>2010</v>
      </c>
      <c r="Y185" s="7">
        <v>2010</v>
      </c>
      <c r="Z185" s="7">
        <v>2010</v>
      </c>
      <c r="AA185" s="7">
        <v>2010</v>
      </c>
      <c r="AB185" s="7">
        <v>2010</v>
      </c>
      <c r="AC185" s="7">
        <v>2010</v>
      </c>
      <c r="AD185" s="7">
        <v>2010</v>
      </c>
      <c r="AE185" s="7">
        <v>2010</v>
      </c>
      <c r="AF185" s="7">
        <v>2010</v>
      </c>
      <c r="AG185" s="7">
        <v>2010</v>
      </c>
      <c r="AH185" s="7">
        <v>2010</v>
      </c>
      <c r="AI185" s="7">
        <v>2010</v>
      </c>
      <c r="AJ185" s="7">
        <v>2010</v>
      </c>
      <c r="AK185" s="7">
        <v>2010</v>
      </c>
      <c r="AL185" s="7">
        <v>2010</v>
      </c>
      <c r="AM185" s="7">
        <v>2010</v>
      </c>
      <c r="AN185" s="7">
        <v>2010</v>
      </c>
      <c r="AO185" s="7">
        <v>2009</v>
      </c>
      <c r="AP185" s="7"/>
      <c r="AQ185" s="7">
        <v>2009</v>
      </c>
      <c r="AR185" s="7"/>
      <c r="AS185" s="7"/>
    </row>
    <row r="186" spans="1:45">
      <c r="A186" s="5" t="s">
        <v>396</v>
      </c>
      <c r="B186" s="5" t="s">
        <v>395</v>
      </c>
      <c r="C186" s="7">
        <v>2010</v>
      </c>
      <c r="D186" s="7">
        <v>2010</v>
      </c>
      <c r="E186" s="7">
        <v>2010</v>
      </c>
      <c r="F186" s="7">
        <v>2010</v>
      </c>
      <c r="G186" s="7">
        <v>2010</v>
      </c>
      <c r="H186" s="7">
        <v>2010</v>
      </c>
      <c r="I186" s="7">
        <v>2010</v>
      </c>
      <c r="J186" s="7">
        <v>2010</v>
      </c>
      <c r="K186" s="7">
        <v>2010</v>
      </c>
      <c r="L186" s="7">
        <v>2010</v>
      </c>
      <c r="M186" s="7">
        <v>2010</v>
      </c>
      <c r="N186" s="7">
        <v>2010</v>
      </c>
      <c r="O186" s="7">
        <v>2010</v>
      </c>
      <c r="P186" s="7">
        <v>2010</v>
      </c>
      <c r="Q186" s="7">
        <v>2010</v>
      </c>
      <c r="R186" s="7">
        <v>2010</v>
      </c>
      <c r="S186" s="7">
        <v>2010</v>
      </c>
      <c r="T186" s="7">
        <v>2010</v>
      </c>
      <c r="U186" s="7">
        <v>2010</v>
      </c>
      <c r="V186" s="7">
        <v>2010</v>
      </c>
      <c r="W186" s="7">
        <v>2010</v>
      </c>
      <c r="X186" s="7">
        <v>2010</v>
      </c>
      <c r="Y186" s="7">
        <v>2010</v>
      </c>
      <c r="Z186" s="7">
        <v>2010</v>
      </c>
      <c r="AA186" s="7">
        <v>2010</v>
      </c>
      <c r="AB186" s="7">
        <v>2010</v>
      </c>
      <c r="AC186" s="7">
        <v>2010</v>
      </c>
      <c r="AD186" s="7">
        <v>2010</v>
      </c>
      <c r="AE186" s="7">
        <v>2010</v>
      </c>
      <c r="AF186" s="7">
        <v>2010</v>
      </c>
      <c r="AG186" s="7">
        <v>2010</v>
      </c>
      <c r="AH186" s="7">
        <v>2010</v>
      </c>
      <c r="AI186" s="7">
        <v>2010</v>
      </c>
      <c r="AJ186" s="7">
        <v>2010</v>
      </c>
      <c r="AK186" s="7">
        <v>2010</v>
      </c>
      <c r="AL186" s="7"/>
      <c r="AM186" s="7">
        <v>2010</v>
      </c>
      <c r="AN186" s="7">
        <v>2010</v>
      </c>
      <c r="AO186" s="7">
        <v>2009</v>
      </c>
      <c r="AP186" s="7"/>
      <c r="AQ186" s="7">
        <v>2009</v>
      </c>
      <c r="AR186" s="7"/>
      <c r="AS186" s="7"/>
    </row>
    <row r="187" spans="1:45">
      <c r="A187" s="5" t="s">
        <v>398</v>
      </c>
      <c r="B187" s="5" t="s">
        <v>397</v>
      </c>
      <c r="C187" s="7">
        <v>2010</v>
      </c>
      <c r="D187" s="7">
        <v>2010</v>
      </c>
      <c r="E187" s="7">
        <v>2010</v>
      </c>
      <c r="F187" s="7">
        <v>2010</v>
      </c>
      <c r="G187" s="7">
        <v>2010</v>
      </c>
      <c r="H187" s="7">
        <v>2010</v>
      </c>
      <c r="I187" s="7">
        <v>2010</v>
      </c>
      <c r="J187" s="7">
        <v>2010</v>
      </c>
      <c r="K187" s="7">
        <v>2010</v>
      </c>
      <c r="L187" s="7">
        <v>2010</v>
      </c>
      <c r="M187" s="7">
        <v>2010</v>
      </c>
      <c r="N187" s="7">
        <v>2010</v>
      </c>
      <c r="O187" s="7">
        <v>2010</v>
      </c>
      <c r="P187" s="7">
        <v>2010</v>
      </c>
      <c r="Q187" s="7">
        <v>2010</v>
      </c>
      <c r="R187" s="7">
        <v>2010</v>
      </c>
      <c r="S187" s="7">
        <v>2010</v>
      </c>
      <c r="T187" s="7">
        <v>2010</v>
      </c>
      <c r="U187" s="7">
        <v>2010</v>
      </c>
      <c r="V187" s="7">
        <v>2010</v>
      </c>
      <c r="W187" s="7">
        <v>2010</v>
      </c>
      <c r="X187" s="7">
        <v>2010</v>
      </c>
      <c r="Y187" s="7">
        <v>2010</v>
      </c>
      <c r="Z187" s="7">
        <v>2010</v>
      </c>
      <c r="AA187" s="7"/>
      <c r="AB187" s="7"/>
      <c r="AC187" s="7"/>
      <c r="AD187" s="7"/>
      <c r="AE187" s="7"/>
      <c r="AF187" s="7"/>
      <c r="AG187" s="7"/>
      <c r="AH187" s="7">
        <v>2010</v>
      </c>
      <c r="AI187" s="7">
        <v>2010</v>
      </c>
      <c r="AJ187" s="7">
        <v>2010</v>
      </c>
      <c r="AK187" s="7">
        <v>2010</v>
      </c>
      <c r="AL187" s="7"/>
      <c r="AM187" s="7">
        <v>2010</v>
      </c>
      <c r="AN187" s="7"/>
      <c r="AO187" s="7"/>
      <c r="AP187" s="7"/>
      <c r="AQ187" s="7">
        <v>2005</v>
      </c>
      <c r="AR187" s="7"/>
      <c r="AS187" s="7"/>
    </row>
    <row r="188" spans="1:45">
      <c r="A188" s="5" t="s">
        <v>400</v>
      </c>
      <c r="B188" s="5" t="s">
        <v>399</v>
      </c>
      <c r="C188" s="7">
        <v>2010</v>
      </c>
      <c r="D188" s="7">
        <v>2010</v>
      </c>
      <c r="E188" s="7">
        <v>2010</v>
      </c>
      <c r="F188" s="7">
        <v>2010</v>
      </c>
      <c r="G188" s="7">
        <v>2010</v>
      </c>
      <c r="H188" s="7">
        <v>2010</v>
      </c>
      <c r="I188" s="7">
        <v>2010</v>
      </c>
      <c r="J188" s="7">
        <v>2010</v>
      </c>
      <c r="K188" s="7">
        <v>2010</v>
      </c>
      <c r="L188" s="7">
        <v>2010</v>
      </c>
      <c r="M188" s="7">
        <v>2010</v>
      </c>
      <c r="N188" s="7">
        <v>2010</v>
      </c>
      <c r="O188" s="7">
        <v>2010</v>
      </c>
      <c r="P188" s="7">
        <v>2010</v>
      </c>
      <c r="Q188" s="7">
        <v>2010</v>
      </c>
      <c r="R188" s="7">
        <v>2010</v>
      </c>
      <c r="S188" s="7">
        <v>2010</v>
      </c>
      <c r="T188" s="7">
        <v>2010</v>
      </c>
      <c r="U188" s="7">
        <v>2010</v>
      </c>
      <c r="V188" s="7">
        <v>2010</v>
      </c>
      <c r="W188" s="7">
        <v>2010</v>
      </c>
      <c r="X188" s="7">
        <v>2010</v>
      </c>
      <c r="Y188" s="7">
        <v>2010</v>
      </c>
      <c r="Z188" s="7">
        <v>2010</v>
      </c>
      <c r="AA188" s="7">
        <v>2010</v>
      </c>
      <c r="AB188" s="7">
        <v>2010</v>
      </c>
      <c r="AC188" s="7">
        <v>2010</v>
      </c>
      <c r="AD188" s="7">
        <v>2010</v>
      </c>
      <c r="AE188" s="7">
        <v>2010</v>
      </c>
      <c r="AF188" s="7">
        <v>2010</v>
      </c>
      <c r="AG188" s="7">
        <v>2010</v>
      </c>
      <c r="AH188" s="7">
        <v>2010</v>
      </c>
      <c r="AI188" s="7">
        <v>2010</v>
      </c>
      <c r="AJ188" s="7">
        <v>2010</v>
      </c>
      <c r="AK188" s="7">
        <v>2010</v>
      </c>
      <c r="AL188" s="7">
        <v>2010</v>
      </c>
      <c r="AM188" s="7">
        <v>2010</v>
      </c>
      <c r="AN188" s="7">
        <v>2010</v>
      </c>
      <c r="AO188" s="7">
        <v>2009</v>
      </c>
      <c r="AP188" s="7"/>
      <c r="AQ188" s="7">
        <v>2009</v>
      </c>
      <c r="AR188" s="7"/>
      <c r="AS188" s="7"/>
    </row>
    <row r="189" spans="1:45" ht="45">
      <c r="A189" s="5" t="s">
        <v>402</v>
      </c>
      <c r="B189" s="5" t="s">
        <v>401</v>
      </c>
      <c r="C189" s="7">
        <v>2010</v>
      </c>
      <c r="D189" s="7">
        <v>2010</v>
      </c>
      <c r="E189" s="7">
        <v>2010</v>
      </c>
      <c r="F189" s="7">
        <v>2010</v>
      </c>
      <c r="G189" s="7">
        <v>2010</v>
      </c>
      <c r="H189" s="7">
        <v>2010</v>
      </c>
      <c r="I189" s="7">
        <v>2010</v>
      </c>
      <c r="J189" s="7">
        <v>2010</v>
      </c>
      <c r="K189" s="7">
        <v>2010</v>
      </c>
      <c r="L189" s="7">
        <v>2010</v>
      </c>
      <c r="M189" s="7">
        <v>2010</v>
      </c>
      <c r="N189" s="7">
        <v>2010</v>
      </c>
      <c r="O189" s="7">
        <v>2010</v>
      </c>
      <c r="P189" s="7">
        <v>2010</v>
      </c>
      <c r="Q189" s="7">
        <v>2010</v>
      </c>
      <c r="R189" s="7">
        <v>2010</v>
      </c>
      <c r="S189" s="7">
        <v>2010</v>
      </c>
      <c r="T189" s="7">
        <v>2010</v>
      </c>
      <c r="U189" s="7">
        <v>2010</v>
      </c>
      <c r="V189" s="7">
        <v>2010</v>
      </c>
      <c r="W189" s="7">
        <v>2010</v>
      </c>
      <c r="X189" s="7">
        <v>2010</v>
      </c>
      <c r="Y189" s="7">
        <v>2010</v>
      </c>
      <c r="Z189" s="7">
        <v>2010</v>
      </c>
      <c r="AA189" s="7">
        <v>2010</v>
      </c>
      <c r="AB189" s="7">
        <v>2010</v>
      </c>
      <c r="AC189" s="7">
        <v>2010</v>
      </c>
      <c r="AD189" s="7">
        <v>2010</v>
      </c>
      <c r="AE189" s="7">
        <v>2010</v>
      </c>
      <c r="AF189" s="7">
        <v>2010</v>
      </c>
      <c r="AG189" s="7">
        <v>2010</v>
      </c>
      <c r="AH189" s="7">
        <v>2010</v>
      </c>
      <c r="AI189" s="7">
        <v>2010</v>
      </c>
      <c r="AJ189" s="7">
        <v>2010</v>
      </c>
      <c r="AK189" s="7">
        <v>2010</v>
      </c>
      <c r="AL189" s="7">
        <v>2010</v>
      </c>
      <c r="AM189" s="7">
        <v>2010</v>
      </c>
      <c r="AN189" s="7">
        <v>2010</v>
      </c>
      <c r="AO189" s="7">
        <v>2009</v>
      </c>
      <c r="AP189" s="7"/>
      <c r="AQ189" s="7">
        <v>2009</v>
      </c>
      <c r="AR189" s="7"/>
      <c r="AS189" s="7"/>
    </row>
    <row r="190" spans="1:45" ht="30">
      <c r="A190" s="5" t="s">
        <v>404</v>
      </c>
      <c r="B190" s="5" t="s">
        <v>403</v>
      </c>
      <c r="C190" s="7">
        <v>2010</v>
      </c>
      <c r="D190" s="7">
        <v>2010</v>
      </c>
      <c r="E190" s="7">
        <v>2010</v>
      </c>
      <c r="F190" s="7">
        <v>2010</v>
      </c>
      <c r="G190" s="7">
        <v>2010</v>
      </c>
      <c r="H190" s="7">
        <v>2010</v>
      </c>
      <c r="I190" s="7">
        <v>2010</v>
      </c>
      <c r="J190" s="7">
        <v>2010</v>
      </c>
      <c r="K190" s="7">
        <v>2010</v>
      </c>
      <c r="L190" s="7">
        <v>2010</v>
      </c>
      <c r="M190" s="7">
        <v>2010</v>
      </c>
      <c r="N190" s="7">
        <v>2010</v>
      </c>
      <c r="O190" s="7">
        <v>2010</v>
      </c>
      <c r="P190" s="7">
        <v>2010</v>
      </c>
      <c r="Q190" s="7">
        <v>2010</v>
      </c>
      <c r="R190" s="7">
        <v>2010</v>
      </c>
      <c r="S190" s="7">
        <v>2010</v>
      </c>
      <c r="T190" s="7">
        <v>2010</v>
      </c>
      <c r="U190" s="7">
        <v>2010</v>
      </c>
      <c r="V190" s="7">
        <v>2010</v>
      </c>
      <c r="W190" s="7">
        <v>2010</v>
      </c>
      <c r="X190" s="7">
        <v>2010</v>
      </c>
      <c r="Y190" s="7">
        <v>2010</v>
      </c>
      <c r="Z190" s="7">
        <v>2010</v>
      </c>
      <c r="AA190" s="7">
        <v>2010</v>
      </c>
      <c r="AB190" s="7">
        <v>2010</v>
      </c>
      <c r="AC190" s="7">
        <v>2010</v>
      </c>
      <c r="AD190" s="7">
        <v>2010</v>
      </c>
      <c r="AE190" s="7">
        <v>2010</v>
      </c>
      <c r="AF190" s="7">
        <v>2010</v>
      </c>
      <c r="AG190" s="7">
        <v>2010</v>
      </c>
      <c r="AH190" s="7">
        <v>2010</v>
      </c>
      <c r="AI190" s="7">
        <v>2010</v>
      </c>
      <c r="AJ190" s="7">
        <v>2010</v>
      </c>
      <c r="AK190" s="7">
        <v>2010</v>
      </c>
      <c r="AL190" s="7">
        <v>2010</v>
      </c>
      <c r="AM190" s="7">
        <v>2010</v>
      </c>
      <c r="AN190" s="7">
        <v>2010</v>
      </c>
      <c r="AO190" s="7">
        <v>2009</v>
      </c>
      <c r="AP190" s="7"/>
      <c r="AQ190" s="7">
        <v>2009</v>
      </c>
      <c r="AR190" s="7"/>
      <c r="AS190" s="7"/>
    </row>
    <row r="191" spans="1:45" ht="30">
      <c r="A191" s="5" t="s">
        <v>406</v>
      </c>
      <c r="B191" s="5" t="s">
        <v>405</v>
      </c>
      <c r="C191" s="7">
        <v>2010</v>
      </c>
      <c r="D191" s="7">
        <v>2010</v>
      </c>
      <c r="E191" s="7">
        <v>2010</v>
      </c>
      <c r="F191" s="7">
        <v>2010</v>
      </c>
      <c r="G191" s="7">
        <v>2010</v>
      </c>
      <c r="H191" s="7">
        <v>2010</v>
      </c>
      <c r="I191" s="7">
        <v>2010</v>
      </c>
      <c r="J191" s="7">
        <v>2010</v>
      </c>
      <c r="K191" s="7">
        <v>2010</v>
      </c>
      <c r="L191" s="7">
        <v>2010</v>
      </c>
      <c r="M191" s="7">
        <v>2010</v>
      </c>
      <c r="N191" s="7">
        <v>2010</v>
      </c>
      <c r="O191" s="7">
        <v>2010</v>
      </c>
      <c r="P191" s="7">
        <v>2010</v>
      </c>
      <c r="Q191" s="7">
        <v>2010</v>
      </c>
      <c r="R191" s="7">
        <v>2010</v>
      </c>
      <c r="S191" s="7">
        <v>2010</v>
      </c>
      <c r="T191" s="7">
        <v>2010</v>
      </c>
      <c r="U191" s="7">
        <v>2010</v>
      </c>
      <c r="V191" s="7">
        <v>2010</v>
      </c>
      <c r="W191" s="7">
        <v>2010</v>
      </c>
      <c r="X191" s="7">
        <v>2010</v>
      </c>
      <c r="Y191" s="7">
        <v>2010</v>
      </c>
      <c r="Z191" s="7">
        <v>2010</v>
      </c>
      <c r="AA191" s="7">
        <v>2010</v>
      </c>
      <c r="AB191" s="7">
        <v>2010</v>
      </c>
      <c r="AC191" s="7">
        <v>2010</v>
      </c>
      <c r="AD191" s="7">
        <v>2010</v>
      </c>
      <c r="AE191" s="7">
        <v>2010</v>
      </c>
      <c r="AF191" s="7">
        <v>2010</v>
      </c>
      <c r="AG191" s="7">
        <v>2010</v>
      </c>
      <c r="AH191" s="7">
        <v>2010</v>
      </c>
      <c r="AI191" s="7">
        <v>2010</v>
      </c>
      <c r="AJ191" s="7">
        <v>2010</v>
      </c>
      <c r="AK191" s="7">
        <v>2010</v>
      </c>
      <c r="AL191" s="7">
        <v>2010</v>
      </c>
      <c r="AM191" s="7">
        <v>2010</v>
      </c>
      <c r="AN191" s="7">
        <v>2010</v>
      </c>
      <c r="AO191" s="7">
        <v>2009</v>
      </c>
      <c r="AP191" s="7"/>
      <c r="AQ191" s="7">
        <v>2009</v>
      </c>
      <c r="AR191" s="7"/>
      <c r="AS191" s="7"/>
    </row>
    <row r="192" spans="1:45">
      <c r="A192" s="5" t="s">
        <v>408</v>
      </c>
      <c r="B192" s="5" t="s">
        <v>407</v>
      </c>
      <c r="C192" s="7">
        <v>2010</v>
      </c>
      <c r="D192" s="7">
        <v>2010</v>
      </c>
      <c r="E192" s="7">
        <v>2010</v>
      </c>
      <c r="F192" s="7">
        <v>2010</v>
      </c>
      <c r="G192" s="7">
        <v>2010</v>
      </c>
      <c r="H192" s="7">
        <v>2010</v>
      </c>
      <c r="I192" s="7">
        <v>2010</v>
      </c>
      <c r="J192" s="7">
        <v>2010</v>
      </c>
      <c r="K192" s="7">
        <v>2010</v>
      </c>
      <c r="L192" s="7">
        <v>2010</v>
      </c>
      <c r="M192" s="7">
        <v>2010</v>
      </c>
      <c r="N192" s="7">
        <v>2010</v>
      </c>
      <c r="O192" s="7">
        <v>2010</v>
      </c>
      <c r="P192" s="7">
        <v>2010</v>
      </c>
      <c r="Q192" s="7">
        <v>2010</v>
      </c>
      <c r="R192" s="7">
        <v>2010</v>
      </c>
      <c r="S192" s="7">
        <v>2010</v>
      </c>
      <c r="T192" s="7">
        <v>2010</v>
      </c>
      <c r="U192" s="7">
        <v>2010</v>
      </c>
      <c r="V192" s="7">
        <v>2010</v>
      </c>
      <c r="W192" s="7">
        <v>2010</v>
      </c>
      <c r="X192" s="7">
        <v>2010</v>
      </c>
      <c r="Y192" s="7">
        <v>2010</v>
      </c>
      <c r="Z192" s="7">
        <v>2010</v>
      </c>
      <c r="AA192" s="7">
        <v>2010</v>
      </c>
      <c r="AB192" s="7">
        <v>2010</v>
      </c>
      <c r="AC192" s="7">
        <v>2010</v>
      </c>
      <c r="AD192" s="7">
        <v>2010</v>
      </c>
      <c r="AE192" s="7">
        <v>2010</v>
      </c>
      <c r="AF192" s="7">
        <v>2010</v>
      </c>
      <c r="AG192" s="7">
        <v>2010</v>
      </c>
      <c r="AH192" s="7">
        <v>2010</v>
      </c>
      <c r="AI192" s="7">
        <v>2010</v>
      </c>
      <c r="AJ192" s="7">
        <v>2010</v>
      </c>
      <c r="AK192" s="7">
        <v>2010</v>
      </c>
      <c r="AL192" s="7">
        <v>2010</v>
      </c>
      <c r="AM192" s="7">
        <v>2010</v>
      </c>
      <c r="AN192" s="7">
        <v>2010</v>
      </c>
      <c r="AO192" s="7">
        <v>2009</v>
      </c>
      <c r="AP192" s="7"/>
      <c r="AQ192" s="7">
        <v>2009</v>
      </c>
      <c r="AR192" s="7"/>
      <c r="AS192" s="7"/>
    </row>
    <row r="193" spans="1:45">
      <c r="A193" s="5" t="s">
        <v>410</v>
      </c>
      <c r="B193" s="5" t="s">
        <v>409</v>
      </c>
      <c r="C193" s="7">
        <v>2010</v>
      </c>
      <c r="D193" s="7">
        <v>2010</v>
      </c>
      <c r="E193" s="7">
        <v>2010</v>
      </c>
      <c r="F193" s="7">
        <v>2010</v>
      </c>
      <c r="G193" s="7">
        <v>2010</v>
      </c>
      <c r="H193" s="7">
        <v>2010</v>
      </c>
      <c r="I193" s="7">
        <v>2010</v>
      </c>
      <c r="J193" s="7">
        <v>2010</v>
      </c>
      <c r="K193" s="7">
        <v>2010</v>
      </c>
      <c r="L193" s="7">
        <v>2010</v>
      </c>
      <c r="M193" s="7">
        <v>2010</v>
      </c>
      <c r="N193" s="7">
        <v>2010</v>
      </c>
      <c r="O193" s="7">
        <v>2010</v>
      </c>
      <c r="P193" s="7">
        <v>2010</v>
      </c>
      <c r="Q193" s="7">
        <v>2010</v>
      </c>
      <c r="R193" s="7">
        <v>2010</v>
      </c>
      <c r="S193" s="7">
        <v>2010</v>
      </c>
      <c r="T193" s="7">
        <v>2010</v>
      </c>
      <c r="U193" s="7">
        <v>2010</v>
      </c>
      <c r="V193" s="7">
        <v>2010</v>
      </c>
      <c r="W193" s="7">
        <v>2010</v>
      </c>
      <c r="X193" s="7">
        <v>2010</v>
      </c>
      <c r="Y193" s="7">
        <v>2010</v>
      </c>
      <c r="Z193" s="7">
        <v>2010</v>
      </c>
      <c r="AA193" s="7">
        <v>2010</v>
      </c>
      <c r="AB193" s="7">
        <v>2010</v>
      </c>
      <c r="AC193" s="7">
        <v>2010</v>
      </c>
      <c r="AD193" s="7">
        <v>2010</v>
      </c>
      <c r="AE193" s="7">
        <v>2010</v>
      </c>
      <c r="AF193" s="7">
        <v>2010</v>
      </c>
      <c r="AG193" s="7">
        <v>2010</v>
      </c>
      <c r="AH193" s="7">
        <v>2010</v>
      </c>
      <c r="AI193" s="7">
        <v>2010</v>
      </c>
      <c r="AJ193" s="7">
        <v>2010</v>
      </c>
      <c r="AK193" s="7">
        <v>2010</v>
      </c>
      <c r="AL193" s="7">
        <v>2010</v>
      </c>
      <c r="AM193" s="7">
        <v>2010</v>
      </c>
      <c r="AN193" s="7">
        <v>2010</v>
      </c>
      <c r="AO193" s="7">
        <v>2009</v>
      </c>
      <c r="AP193" s="7"/>
      <c r="AQ193" s="7">
        <v>2009</v>
      </c>
      <c r="AR193" s="7"/>
      <c r="AS193" s="7"/>
    </row>
    <row r="194" spans="1:45">
      <c r="A194" s="5" t="s">
        <v>412</v>
      </c>
      <c r="B194" s="5" t="s">
        <v>411</v>
      </c>
      <c r="C194" s="7">
        <v>2010</v>
      </c>
      <c r="D194" s="7">
        <v>2010</v>
      </c>
      <c r="E194" s="7">
        <v>2010</v>
      </c>
      <c r="F194" s="7">
        <v>2010</v>
      </c>
      <c r="G194" s="7">
        <v>2010</v>
      </c>
      <c r="H194" s="7">
        <v>2010</v>
      </c>
      <c r="I194" s="7">
        <v>2010</v>
      </c>
      <c r="J194" s="7">
        <v>2010</v>
      </c>
      <c r="K194" s="7">
        <v>2010</v>
      </c>
      <c r="L194" s="7">
        <v>2010</v>
      </c>
      <c r="M194" s="7">
        <v>2010</v>
      </c>
      <c r="N194" s="7">
        <v>2010</v>
      </c>
      <c r="O194" s="7">
        <v>2010</v>
      </c>
      <c r="P194" s="7">
        <v>2010</v>
      </c>
      <c r="Q194" s="7">
        <v>2010</v>
      </c>
      <c r="R194" s="7">
        <v>2010</v>
      </c>
      <c r="S194" s="7">
        <v>2010</v>
      </c>
      <c r="T194" s="7">
        <v>2010</v>
      </c>
      <c r="U194" s="7">
        <v>2010</v>
      </c>
      <c r="V194" s="7">
        <v>2010</v>
      </c>
      <c r="W194" s="7">
        <v>2010</v>
      </c>
      <c r="X194" s="7">
        <v>2010</v>
      </c>
      <c r="Y194" s="7">
        <v>2010</v>
      </c>
      <c r="Z194" s="7">
        <v>2010</v>
      </c>
      <c r="AA194" s="7">
        <v>2010</v>
      </c>
      <c r="AB194" s="7">
        <v>2010</v>
      </c>
      <c r="AC194" s="7">
        <v>2010</v>
      </c>
      <c r="AD194" s="7">
        <v>2010</v>
      </c>
      <c r="AE194" s="7">
        <v>2010</v>
      </c>
      <c r="AF194" s="7">
        <v>2010</v>
      </c>
      <c r="AG194" s="7">
        <v>2010</v>
      </c>
      <c r="AH194" s="7">
        <v>2010</v>
      </c>
      <c r="AI194" s="7">
        <v>2010</v>
      </c>
      <c r="AJ194" s="7">
        <v>2010</v>
      </c>
      <c r="AK194" s="7">
        <v>2010</v>
      </c>
      <c r="AL194" s="7">
        <v>2010</v>
      </c>
      <c r="AM194" s="7">
        <v>2010</v>
      </c>
      <c r="AN194" s="7">
        <v>2010</v>
      </c>
      <c r="AO194" s="7">
        <v>2009</v>
      </c>
      <c r="AP194" s="7"/>
      <c r="AQ194" s="7">
        <v>2009</v>
      </c>
      <c r="AR194" s="7"/>
      <c r="AS194" s="7"/>
    </row>
    <row r="195" spans="1:45" ht="45">
      <c r="A195" s="5" t="s">
        <v>414</v>
      </c>
      <c r="B195" s="5" t="s">
        <v>413</v>
      </c>
      <c r="C195" s="7">
        <v>2010</v>
      </c>
      <c r="D195" s="7">
        <v>2010</v>
      </c>
      <c r="E195" s="7">
        <v>2010</v>
      </c>
      <c r="F195" s="7">
        <v>2010</v>
      </c>
      <c r="G195" s="7">
        <v>2010</v>
      </c>
      <c r="H195" s="7">
        <v>2010</v>
      </c>
      <c r="I195" s="7">
        <v>2010</v>
      </c>
      <c r="J195" s="7">
        <v>2010</v>
      </c>
      <c r="K195" s="7">
        <v>2010</v>
      </c>
      <c r="L195" s="7">
        <v>2010</v>
      </c>
      <c r="M195" s="7">
        <v>2010</v>
      </c>
      <c r="N195" s="7">
        <v>2010</v>
      </c>
      <c r="O195" s="7">
        <v>2010</v>
      </c>
      <c r="P195" s="7">
        <v>2010</v>
      </c>
      <c r="Q195" s="7">
        <v>2010</v>
      </c>
      <c r="R195" s="7">
        <v>2010</v>
      </c>
      <c r="S195" s="7">
        <v>2010</v>
      </c>
      <c r="T195" s="7">
        <v>2010</v>
      </c>
      <c r="U195" s="7">
        <v>2010</v>
      </c>
      <c r="V195" s="7">
        <v>2010</v>
      </c>
      <c r="W195" s="7">
        <v>2010</v>
      </c>
      <c r="X195" s="7">
        <v>2010</v>
      </c>
      <c r="Y195" s="7">
        <v>2010</v>
      </c>
      <c r="Z195" s="7">
        <v>2010</v>
      </c>
      <c r="AA195" s="7">
        <v>2010</v>
      </c>
      <c r="AB195" s="7">
        <v>2010</v>
      </c>
      <c r="AC195" s="7">
        <v>2010</v>
      </c>
      <c r="AD195" s="7">
        <v>2010</v>
      </c>
      <c r="AE195" s="7">
        <v>2010</v>
      </c>
      <c r="AF195" s="7">
        <v>2010</v>
      </c>
      <c r="AG195" s="7">
        <v>2010</v>
      </c>
      <c r="AH195" s="7">
        <v>2010</v>
      </c>
      <c r="AI195" s="7">
        <v>2010</v>
      </c>
      <c r="AJ195" s="7">
        <v>2010</v>
      </c>
      <c r="AK195" s="7">
        <v>2010</v>
      </c>
      <c r="AL195" s="7">
        <v>2010</v>
      </c>
      <c r="AM195" s="7">
        <v>2010</v>
      </c>
      <c r="AN195" s="7">
        <v>2010</v>
      </c>
      <c r="AO195" s="7">
        <v>2009</v>
      </c>
      <c r="AP195" s="7"/>
      <c r="AQ195" s="7">
        <v>2009</v>
      </c>
      <c r="AR195" s="7"/>
      <c r="AS195" s="7"/>
    </row>
    <row r="196" spans="1:45">
      <c r="A196" s="5" t="s">
        <v>416</v>
      </c>
      <c r="B196" s="5" t="s">
        <v>415</v>
      </c>
      <c r="C196" s="7">
        <v>2010</v>
      </c>
      <c r="D196" s="7">
        <v>2010</v>
      </c>
      <c r="E196" s="7">
        <v>2010</v>
      </c>
      <c r="F196" s="7">
        <v>2010</v>
      </c>
      <c r="G196" s="7">
        <v>2010</v>
      </c>
      <c r="H196" s="7">
        <v>2010</v>
      </c>
      <c r="I196" s="7">
        <v>2010</v>
      </c>
      <c r="J196" s="7">
        <v>2010</v>
      </c>
      <c r="K196" s="7">
        <v>2010</v>
      </c>
      <c r="L196" s="7">
        <v>2010</v>
      </c>
      <c r="M196" s="7">
        <v>2010</v>
      </c>
      <c r="N196" s="7">
        <v>2010</v>
      </c>
      <c r="O196" s="7">
        <v>2010</v>
      </c>
      <c r="P196" s="7">
        <v>2010</v>
      </c>
      <c r="Q196" s="7">
        <v>2010</v>
      </c>
      <c r="R196" s="7">
        <v>2010</v>
      </c>
      <c r="S196" s="7">
        <v>2010</v>
      </c>
      <c r="T196" s="7">
        <v>2010</v>
      </c>
      <c r="U196" s="7">
        <v>2010</v>
      </c>
      <c r="V196" s="7">
        <v>2010</v>
      </c>
      <c r="W196" s="7">
        <v>2010</v>
      </c>
      <c r="X196" s="7">
        <v>2010</v>
      </c>
      <c r="Y196" s="7">
        <v>2010</v>
      </c>
      <c r="Z196" s="7">
        <v>2010</v>
      </c>
      <c r="AA196" s="7">
        <v>2010</v>
      </c>
      <c r="AB196" s="7">
        <v>2010</v>
      </c>
      <c r="AC196" s="7">
        <v>2010</v>
      </c>
      <c r="AD196" s="7">
        <v>2010</v>
      </c>
      <c r="AE196" s="7">
        <v>2010</v>
      </c>
      <c r="AF196" s="7">
        <v>2010</v>
      </c>
      <c r="AG196" s="7">
        <v>2010</v>
      </c>
      <c r="AH196" s="7">
        <v>2010</v>
      </c>
      <c r="AI196" s="7">
        <v>2010</v>
      </c>
      <c r="AJ196" s="7">
        <v>2010</v>
      </c>
      <c r="AK196" s="7">
        <v>2010</v>
      </c>
      <c r="AL196" s="7">
        <v>2010</v>
      </c>
      <c r="AM196" s="7">
        <v>2010</v>
      </c>
      <c r="AN196" s="7">
        <v>2010</v>
      </c>
      <c r="AO196" s="7">
        <v>2009</v>
      </c>
      <c r="AP196" s="7"/>
      <c r="AQ196" s="7">
        <v>2009</v>
      </c>
      <c r="AR196" s="7"/>
      <c r="AS196" s="7"/>
    </row>
    <row r="197" spans="1:45">
      <c r="A197" s="5" t="s">
        <v>418</v>
      </c>
      <c r="B197" s="5" t="s">
        <v>417</v>
      </c>
      <c r="C197" s="7">
        <v>2010</v>
      </c>
      <c r="D197" s="7">
        <v>2010</v>
      </c>
      <c r="E197" s="7">
        <v>2010</v>
      </c>
      <c r="F197" s="7">
        <v>2010</v>
      </c>
      <c r="G197" s="7">
        <v>2010</v>
      </c>
      <c r="H197" s="7">
        <v>2010</v>
      </c>
      <c r="I197" s="7">
        <v>2010</v>
      </c>
      <c r="J197" s="7">
        <v>2010</v>
      </c>
      <c r="K197" s="7">
        <v>2010</v>
      </c>
      <c r="L197" s="7">
        <v>2010</v>
      </c>
      <c r="M197" s="7">
        <v>2010</v>
      </c>
      <c r="N197" s="7">
        <v>2010</v>
      </c>
      <c r="O197" s="7">
        <v>2010</v>
      </c>
      <c r="P197" s="7">
        <v>2010</v>
      </c>
      <c r="Q197" s="7">
        <v>2010</v>
      </c>
      <c r="R197" s="7">
        <v>2010</v>
      </c>
      <c r="S197" s="7">
        <v>2010</v>
      </c>
      <c r="T197" s="7">
        <v>2010</v>
      </c>
      <c r="U197" s="7">
        <v>2010</v>
      </c>
      <c r="V197" s="7">
        <v>2010</v>
      </c>
      <c r="W197" s="7">
        <v>2010</v>
      </c>
      <c r="X197" s="7">
        <v>2010</v>
      </c>
      <c r="Y197" s="7">
        <v>2010</v>
      </c>
      <c r="Z197" s="7">
        <v>2010</v>
      </c>
      <c r="AA197" s="7">
        <v>2010</v>
      </c>
      <c r="AB197" s="7">
        <v>2010</v>
      </c>
      <c r="AC197" s="7">
        <v>2010</v>
      </c>
      <c r="AD197" s="7">
        <v>2010</v>
      </c>
      <c r="AE197" s="7">
        <v>2010</v>
      </c>
      <c r="AF197" s="7">
        <v>2010</v>
      </c>
      <c r="AG197" s="7">
        <v>2010</v>
      </c>
      <c r="AH197" s="7">
        <v>2010</v>
      </c>
      <c r="AI197" s="7">
        <v>2010</v>
      </c>
      <c r="AJ197" s="7">
        <v>2010</v>
      </c>
      <c r="AK197" s="7">
        <v>2010</v>
      </c>
      <c r="AL197" s="7">
        <v>2010</v>
      </c>
      <c r="AM197" s="7">
        <v>2010</v>
      </c>
      <c r="AN197" s="7">
        <v>2010</v>
      </c>
      <c r="AO197" s="7">
        <v>2009</v>
      </c>
      <c r="AP197" s="7"/>
      <c r="AQ197" s="7">
        <v>2009</v>
      </c>
      <c r="AR197" s="7"/>
      <c r="AS197" s="7"/>
    </row>
    <row r="198" spans="1:45">
      <c r="A198" s="5" t="s">
        <v>420</v>
      </c>
      <c r="B198" s="5" t="s">
        <v>419</v>
      </c>
      <c r="C198" s="7">
        <v>2010</v>
      </c>
      <c r="D198" s="7">
        <v>2010</v>
      </c>
      <c r="E198" s="7">
        <v>2010</v>
      </c>
      <c r="F198" s="7">
        <v>2010</v>
      </c>
      <c r="G198" s="7">
        <v>2010</v>
      </c>
      <c r="H198" s="7">
        <v>2010</v>
      </c>
      <c r="I198" s="7">
        <v>2010</v>
      </c>
      <c r="J198" s="7">
        <v>2010</v>
      </c>
      <c r="K198" s="7">
        <v>2010</v>
      </c>
      <c r="L198" s="7">
        <v>2010</v>
      </c>
      <c r="M198" s="7">
        <v>2010</v>
      </c>
      <c r="N198" s="7">
        <v>2010</v>
      </c>
      <c r="O198" s="7">
        <v>2010</v>
      </c>
      <c r="P198" s="7">
        <v>2010</v>
      </c>
      <c r="Q198" s="7">
        <v>2010</v>
      </c>
      <c r="R198" s="7">
        <v>2010</v>
      </c>
      <c r="S198" s="7">
        <v>2010</v>
      </c>
      <c r="T198" s="7">
        <v>2010</v>
      </c>
      <c r="U198" s="7">
        <v>2010</v>
      </c>
      <c r="V198" s="7">
        <v>2010</v>
      </c>
      <c r="W198" s="7">
        <v>2010</v>
      </c>
      <c r="X198" s="7">
        <v>2010</v>
      </c>
      <c r="Y198" s="7">
        <v>2010</v>
      </c>
      <c r="Z198" s="7">
        <v>2010</v>
      </c>
      <c r="AA198" s="7">
        <v>2010</v>
      </c>
      <c r="AB198" s="7">
        <v>2010</v>
      </c>
      <c r="AC198" s="7">
        <v>2010</v>
      </c>
      <c r="AD198" s="7">
        <v>2010</v>
      </c>
      <c r="AE198" s="7">
        <v>2010</v>
      </c>
      <c r="AF198" s="7">
        <v>2010</v>
      </c>
      <c r="AG198" s="7">
        <v>2010</v>
      </c>
      <c r="AH198" s="7">
        <v>2010</v>
      </c>
      <c r="AI198" s="7">
        <v>2010</v>
      </c>
      <c r="AJ198" s="7">
        <v>2010</v>
      </c>
      <c r="AK198" s="7">
        <v>2010</v>
      </c>
      <c r="AL198" s="7">
        <v>2010</v>
      </c>
      <c r="AM198" s="7">
        <v>2010</v>
      </c>
      <c r="AN198" s="7">
        <v>2010</v>
      </c>
      <c r="AO198" s="7">
        <v>2009</v>
      </c>
      <c r="AP198" s="7"/>
      <c r="AQ198" s="7">
        <v>2009</v>
      </c>
      <c r="AR198" s="7"/>
      <c r="AS198" s="7"/>
    </row>
    <row r="199" spans="1:45">
      <c r="A199" s="5" t="s">
        <v>422</v>
      </c>
      <c r="B199" s="5" t="s">
        <v>421</v>
      </c>
      <c r="C199" s="7">
        <v>2010</v>
      </c>
      <c r="D199" s="7">
        <v>2010</v>
      </c>
      <c r="E199" s="7">
        <v>2010</v>
      </c>
      <c r="F199" s="7">
        <v>2010</v>
      </c>
      <c r="G199" s="7">
        <v>2010</v>
      </c>
      <c r="H199" s="7">
        <v>2010</v>
      </c>
      <c r="I199" s="7">
        <v>2010</v>
      </c>
      <c r="J199" s="7">
        <v>2010</v>
      </c>
      <c r="K199" s="7">
        <v>2010</v>
      </c>
      <c r="L199" s="7">
        <v>2010</v>
      </c>
      <c r="M199" s="7">
        <v>2010</v>
      </c>
      <c r="N199" s="7">
        <v>2010</v>
      </c>
      <c r="O199" s="7">
        <v>2010</v>
      </c>
      <c r="P199" s="7">
        <v>2010</v>
      </c>
      <c r="Q199" s="7">
        <v>2010</v>
      </c>
      <c r="R199" s="7">
        <v>2010</v>
      </c>
      <c r="S199" s="7">
        <v>2010</v>
      </c>
      <c r="T199" s="7">
        <v>2010</v>
      </c>
      <c r="U199" s="7">
        <v>2010</v>
      </c>
      <c r="V199" s="7">
        <v>2010</v>
      </c>
      <c r="W199" s="7">
        <v>2010</v>
      </c>
      <c r="X199" s="7">
        <v>2010</v>
      </c>
      <c r="Y199" s="7">
        <v>2010</v>
      </c>
      <c r="Z199" s="7">
        <v>2010</v>
      </c>
      <c r="AA199" s="7">
        <v>2010</v>
      </c>
      <c r="AB199" s="7">
        <v>2010</v>
      </c>
      <c r="AC199" s="7">
        <v>2010</v>
      </c>
      <c r="AD199" s="7">
        <v>2010</v>
      </c>
      <c r="AE199" s="7">
        <v>2010</v>
      </c>
      <c r="AF199" s="7">
        <v>2010</v>
      </c>
      <c r="AG199" s="7">
        <v>2010</v>
      </c>
      <c r="AH199" s="7">
        <v>2010</v>
      </c>
      <c r="AI199" s="7">
        <v>2010</v>
      </c>
      <c r="AJ199" s="7">
        <v>2010</v>
      </c>
      <c r="AK199" s="7">
        <v>2010</v>
      </c>
      <c r="AL199" s="7">
        <v>2010</v>
      </c>
      <c r="AM199" s="7">
        <v>2010</v>
      </c>
      <c r="AN199" s="7">
        <v>2010</v>
      </c>
      <c r="AO199" s="7">
        <v>2009</v>
      </c>
      <c r="AP199" s="7"/>
      <c r="AQ199" s="7">
        <v>2009</v>
      </c>
      <c r="AR199" s="7"/>
      <c r="AS199" s="7"/>
    </row>
    <row r="200" spans="1:45">
      <c r="C200">
        <v>2010</v>
      </c>
      <c r="D200">
        <v>2010</v>
      </c>
      <c r="E200">
        <v>2010</v>
      </c>
      <c r="F200">
        <v>2010</v>
      </c>
      <c r="G200">
        <v>2010</v>
      </c>
      <c r="H200">
        <v>2010</v>
      </c>
      <c r="I200">
        <v>2010</v>
      </c>
      <c r="J200">
        <v>2010</v>
      </c>
      <c r="K200">
        <v>2010</v>
      </c>
      <c r="L200">
        <v>2010</v>
      </c>
      <c r="M200">
        <v>2010</v>
      </c>
      <c r="N200">
        <v>2010</v>
      </c>
      <c r="O200">
        <v>2010</v>
      </c>
      <c r="P200">
        <v>2010</v>
      </c>
      <c r="Q200">
        <v>2010</v>
      </c>
      <c r="R200">
        <v>2010</v>
      </c>
      <c r="S200">
        <v>2010</v>
      </c>
      <c r="T200">
        <v>2010</v>
      </c>
      <c r="U200">
        <v>2010</v>
      </c>
      <c r="V200">
        <v>2010</v>
      </c>
      <c r="W200">
        <v>2010</v>
      </c>
      <c r="X200">
        <v>2010</v>
      </c>
      <c r="Y200">
        <v>2010</v>
      </c>
      <c r="Z200">
        <v>2010</v>
      </c>
      <c r="AA200">
        <v>2010</v>
      </c>
      <c r="AB200">
        <v>2010</v>
      </c>
      <c r="AC200">
        <v>2010</v>
      </c>
      <c r="AD200">
        <v>2010</v>
      </c>
      <c r="AE200">
        <v>2010</v>
      </c>
      <c r="AF200">
        <v>2010</v>
      </c>
      <c r="AG200">
        <v>2010</v>
      </c>
      <c r="AH200">
        <v>2010</v>
      </c>
      <c r="AI200">
        <v>2010</v>
      </c>
      <c r="AJ200">
        <v>2010</v>
      </c>
      <c r="AK200">
        <v>2010</v>
      </c>
      <c r="AL200">
        <v>2010</v>
      </c>
      <c r="AM200">
        <v>2010</v>
      </c>
      <c r="AN200">
        <v>2010</v>
      </c>
      <c r="AQ200">
        <v>2009</v>
      </c>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676</v>
      </c>
      <c r="J1" s="46"/>
      <c r="K1" s="46"/>
      <c r="L1" s="46"/>
      <c r="M1" s="47"/>
      <c r="N1" s="47"/>
      <c r="O1" s="70" t="s">
        <v>675</v>
      </c>
    </row>
    <row r="2" spans="1:42">
      <c r="A2" t="s">
        <v>657</v>
      </c>
      <c r="E2" s="8" t="s">
        <v>423</v>
      </c>
      <c r="AA2" s="42">
        <f>MAX(AA6:AA197)</f>
        <v>143</v>
      </c>
      <c r="AK2">
        <f>mmax(AK7:AK198)</f>
        <v>160</v>
      </c>
    </row>
    <row r="3" spans="1:42">
      <c r="D3" s="35" t="s">
        <v>594</v>
      </c>
      <c r="E3" s="11">
        <f>mmean(E6:E197)</f>
        <v>57.86743753585715</v>
      </c>
      <c r="F3" s="11">
        <f t="shared" ref="F3:T3" si="0">mmean(F6:F197)</f>
        <v>58.123100007009043</v>
      </c>
      <c r="G3" s="11">
        <f t="shared" si="0"/>
        <v>58.388646523082684</v>
      </c>
      <c r="H3" s="11">
        <f t="shared" si="0"/>
        <v>58.570456806288931</v>
      </c>
      <c r="I3" s="11">
        <f t="shared" si="0"/>
        <v>58.919548009610153</v>
      </c>
      <c r="J3" s="11">
        <f t="shared" si="0"/>
        <v>59.31920326975164</v>
      </c>
      <c r="K3" s="11">
        <f t="shared" si="0"/>
        <v>59.679648409389152</v>
      </c>
      <c r="L3" s="11">
        <f t="shared" si="0"/>
        <v>59.903755309457473</v>
      </c>
      <c r="M3" s="11">
        <f t="shared" si="0"/>
        <v>60.211072032463107</v>
      </c>
      <c r="N3" s="11">
        <f t="shared" si="0"/>
        <v>60.453728307748555</v>
      </c>
      <c r="O3" s="11">
        <f t="shared" si="0"/>
        <v>60.844511190997117</v>
      </c>
      <c r="P3" s="11">
        <f t="shared" si="0"/>
        <v>61.275231325159346</v>
      </c>
      <c r="Q3" s="11">
        <f t="shared" si="0"/>
        <v>61.673408941855314</v>
      </c>
      <c r="R3" s="11">
        <f t="shared" si="0"/>
        <v>62.059669006455429</v>
      </c>
      <c r="S3" s="11">
        <f t="shared" si="0"/>
        <v>62.105930603127582</v>
      </c>
      <c r="T3" s="11">
        <f t="shared" si="0"/>
        <v>62.17347320768522</v>
      </c>
      <c r="Y3" s="40"/>
      <c r="Z3" s="40" t="s">
        <v>590</v>
      </c>
      <c r="AA3" s="40"/>
      <c r="AB3" s="40"/>
    </row>
    <row r="4" spans="1:42">
      <c r="E4" s="11">
        <f>mstDev(E6:E197)</f>
        <v>10.813750448635627</v>
      </c>
      <c r="F4" s="11">
        <f t="shared" ref="F4:T4" si="1">mstDev(F6:F197)</f>
        <v>10.90175365402172</v>
      </c>
      <c r="G4" s="11">
        <f t="shared" si="1"/>
        <v>11.048556706154615</v>
      </c>
      <c r="H4" s="11">
        <f t="shared" si="1"/>
        <v>11.284902611320843</v>
      </c>
      <c r="I4" s="11">
        <f t="shared" si="1"/>
        <v>11.42190635322198</v>
      </c>
      <c r="J4" s="11">
        <f t="shared" si="1"/>
        <v>11.612263964697199</v>
      </c>
      <c r="K4" s="11">
        <f t="shared" si="1"/>
        <v>11.71988504635735</v>
      </c>
      <c r="L4" s="11">
        <f t="shared" si="1"/>
        <v>11.777668893563476</v>
      </c>
      <c r="M4" s="11">
        <f t="shared" si="1"/>
        <v>11.828100756652073</v>
      </c>
      <c r="N4" s="11">
        <f t="shared" si="1"/>
        <v>11.979386976714494</v>
      </c>
      <c r="O4" s="11">
        <f t="shared" si="1"/>
        <v>12.099387031532348</v>
      </c>
      <c r="P4" s="11">
        <f t="shared" si="1"/>
        <v>11.99000517215528</v>
      </c>
      <c r="Q4" s="11">
        <f t="shared" si="1"/>
        <v>12.004228119008447</v>
      </c>
      <c r="R4" s="11">
        <f t="shared" si="1"/>
        <v>11.918294716207889</v>
      </c>
      <c r="S4" s="11">
        <f t="shared" si="1"/>
        <v>11.906314807888226</v>
      </c>
      <c r="T4" s="11">
        <f t="shared" si="1"/>
        <v>11.88769766799053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667</v>
      </c>
      <c r="AK5" t="s">
        <v>580</v>
      </c>
    </row>
    <row r="6" spans="1:42">
      <c r="A6" s="37"/>
      <c r="B6" s="38"/>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143</v>
      </c>
      <c r="AG6" s="45" t="str">
        <f>INDEX($V$6:$V$197,MATCH(AF6,$AA$6:$AA$197,0))</f>
        <v>Zimbabwe</v>
      </c>
      <c r="AH6" s="68"/>
      <c r="AI6" s="14" t="str">
        <f>V6</f>
        <v>Afghanistan</v>
      </c>
      <c r="AJ6" t="str">
        <f t="shared" ref="AJ6:AJ37" si="2">IF(ISNUMBER(T6),T6,"")</f>
        <v/>
      </c>
      <c r="AK6" s="17" t="e">
        <f t="shared" ref="AK6:AK37" si="3">RANK(AJ6,$AJ$7:$AJ$198)</f>
        <v>#VALUE!</v>
      </c>
      <c r="AM6">
        <v>1</v>
      </c>
      <c r="AN6" s="17" t="str">
        <f>INDEX($V$6:$V$197,MATCH(AM6,$AK$6:$AK$197,0))</f>
        <v>Denmark</v>
      </c>
      <c r="AO6">
        <f>AK2</f>
        <v>160</v>
      </c>
      <c r="AP6" s="17" t="str">
        <f>INDEX($V$6:$V$197,MATCH(AO6,$AK$6:$AK$197,0))</f>
        <v>Central African Republic</v>
      </c>
    </row>
    <row r="7" spans="1:42">
      <c r="A7" s="37"/>
      <c r="B7" s="38"/>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142</v>
      </c>
      <c r="AG7" s="45" t="str">
        <f t="shared" ref="AG7:AG35" si="11">INDEX($V$6:$V$197,MATCH(AF7,$AA$6:$AA$197,0))</f>
        <v>Central African Republic</v>
      </c>
      <c r="AH7" s="68"/>
      <c r="AI7" s="14" t="str">
        <f t="shared" ref="AI7:AI70" si="12">V7</f>
        <v>Albania</v>
      </c>
      <c r="AJ7" s="9">
        <f t="shared" si="2"/>
        <v>64.731724215255497</v>
      </c>
      <c r="AK7" s="17">
        <f t="shared" si="3"/>
        <v>71</v>
      </c>
      <c r="AM7">
        <v>2</v>
      </c>
      <c r="AN7" s="17" t="str">
        <f t="shared" ref="AN7:AN70" si="13">INDEX($V$6:$V$197,MATCH(AM7,$AK$6:$AK$197,0))</f>
        <v>Switzerland</v>
      </c>
      <c r="AO7">
        <f>AO6-1</f>
        <v>159</v>
      </c>
      <c r="AP7" s="17" t="str">
        <f t="shared" ref="AP7:AP70" si="14">INDEX($V$6:$V$197,MATCH(AO7,$AK$6:$AK$197,0))</f>
        <v>Zimbabwe</v>
      </c>
    </row>
    <row r="8" spans="1:42">
      <c r="A8" s="37"/>
      <c r="B8" s="38"/>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141</v>
      </c>
      <c r="AG8" s="45" t="str">
        <f t="shared" si="11"/>
        <v>Eritrea</v>
      </c>
      <c r="AH8" s="68"/>
      <c r="AI8" s="14" t="str">
        <f t="shared" si="12"/>
        <v>Algeria</v>
      </c>
      <c r="AJ8" s="9">
        <f t="shared" si="2"/>
        <v>60.880842022924618</v>
      </c>
      <c r="AK8" s="17">
        <f t="shared" si="3"/>
        <v>90</v>
      </c>
      <c r="AM8">
        <v>3</v>
      </c>
      <c r="AN8" s="17" t="str">
        <f t="shared" si="13"/>
        <v>Ireland</v>
      </c>
      <c r="AO8">
        <f t="shared" ref="AO8:AO71" si="16">AO7-1</f>
        <v>158</v>
      </c>
      <c r="AP8" s="17" t="str">
        <f t="shared" si="14"/>
        <v>Burundi</v>
      </c>
    </row>
    <row r="9" spans="1:42">
      <c r="A9" s="37"/>
      <c r="B9" s="38"/>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140</v>
      </c>
      <c r="AG9" s="45" t="str">
        <f t="shared" si="11"/>
        <v>Guinea</v>
      </c>
      <c r="AH9" s="68"/>
      <c r="AI9" s="14" t="str">
        <f t="shared" si="12"/>
        <v>Andorra</v>
      </c>
      <c r="AJ9" s="9" t="str">
        <f t="shared" si="2"/>
        <v/>
      </c>
      <c r="AK9" s="17" t="e">
        <f t="shared" si="3"/>
        <v>#VALUE!</v>
      </c>
      <c r="AM9">
        <v>4</v>
      </c>
      <c r="AN9" s="17" t="str">
        <f t="shared" si="13"/>
        <v>Australia</v>
      </c>
      <c r="AO9">
        <f t="shared" si="16"/>
        <v>157</v>
      </c>
      <c r="AP9" s="17" t="str">
        <f t="shared" si="14"/>
        <v>Chad</v>
      </c>
    </row>
    <row r="10" spans="1:42">
      <c r="A10" s="37"/>
      <c r="B10" s="38"/>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139</v>
      </c>
      <c r="AG10" s="45" t="str">
        <f t="shared" si="11"/>
        <v>Swaziland</v>
      </c>
      <c r="AH10" s="68"/>
      <c r="AI10" s="14" t="str">
        <f t="shared" si="12"/>
        <v>Angola</v>
      </c>
      <c r="AJ10" s="9">
        <f t="shared" si="2"/>
        <v>42.66692631448916</v>
      </c>
      <c r="AK10" s="17">
        <f t="shared" si="3"/>
        <v>154</v>
      </c>
      <c r="AM10">
        <v>5</v>
      </c>
      <c r="AN10" s="17" t="str">
        <f t="shared" si="13"/>
        <v>New Zealand</v>
      </c>
      <c r="AO10">
        <f t="shared" si="16"/>
        <v>156</v>
      </c>
      <c r="AP10" s="17" t="str">
        <f t="shared" si="14"/>
        <v>Ethiopia</v>
      </c>
    </row>
    <row r="11" spans="1:42">
      <c r="A11" s="37"/>
      <c r="B11" s="38"/>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138</v>
      </c>
      <c r="AG11" s="45" t="str">
        <f t="shared" si="11"/>
        <v>Guyana</v>
      </c>
      <c r="AH11" s="68"/>
      <c r="AI11" s="14" t="str">
        <f t="shared" si="12"/>
        <v>Antigua and Barbuda</v>
      </c>
      <c r="AJ11" s="9" t="str">
        <f t="shared" si="2"/>
        <v/>
      </c>
      <c r="AK11" s="17" t="e">
        <f t="shared" si="3"/>
        <v>#VALUE!</v>
      </c>
      <c r="AM11">
        <v>6</v>
      </c>
      <c r="AN11" s="17" t="str">
        <f t="shared" si="13"/>
        <v>Finland</v>
      </c>
      <c r="AO11">
        <f t="shared" si="16"/>
        <v>155</v>
      </c>
      <c r="AP11" s="17" t="str">
        <f t="shared" si="14"/>
        <v>Eritrea</v>
      </c>
    </row>
    <row r="12" spans="1:42">
      <c r="A12" s="37"/>
      <c r="B12" s="38"/>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137</v>
      </c>
      <c r="AG12" s="45" t="str">
        <f t="shared" si="11"/>
        <v>Papua New Guinea</v>
      </c>
      <c r="AH12" s="68"/>
      <c r="AI12" s="14" t="str">
        <f t="shared" si="12"/>
        <v>Argentina</v>
      </c>
      <c r="AJ12" s="9">
        <f t="shared" si="2"/>
        <v>70.33149168790041</v>
      </c>
      <c r="AK12" s="17">
        <f t="shared" si="3"/>
        <v>43</v>
      </c>
      <c r="AM12">
        <v>7</v>
      </c>
      <c r="AN12" s="17" t="str">
        <f t="shared" si="13"/>
        <v>Norway</v>
      </c>
      <c r="AO12">
        <f t="shared" si="16"/>
        <v>154</v>
      </c>
      <c r="AP12" s="17" t="str">
        <f t="shared" si="14"/>
        <v>Angola</v>
      </c>
    </row>
    <row r="13" spans="1:42">
      <c r="A13" s="37"/>
      <c r="B13" s="38"/>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136</v>
      </c>
      <c r="AG13" s="45" t="str">
        <f t="shared" si="11"/>
        <v>Philippines</v>
      </c>
      <c r="AH13" s="68"/>
      <c r="AI13" s="14" t="str">
        <f t="shared" si="12"/>
        <v>Armenia</v>
      </c>
      <c r="AJ13" s="9">
        <f t="shared" si="2"/>
        <v>69.731528502221224</v>
      </c>
      <c r="AK13" s="17">
        <f t="shared" si="3"/>
        <v>44</v>
      </c>
      <c r="AM13">
        <v>8</v>
      </c>
      <c r="AN13" s="17" t="str">
        <f t="shared" si="13"/>
        <v>United States</v>
      </c>
      <c r="AO13">
        <f t="shared" si="16"/>
        <v>153</v>
      </c>
      <c r="AP13" s="17" t="str">
        <f t="shared" si="14"/>
        <v>Myanmar</v>
      </c>
    </row>
    <row r="14" spans="1:42">
      <c r="A14" s="37"/>
      <c r="B14" s="38"/>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135</v>
      </c>
      <c r="AG14" s="45" t="str">
        <f t="shared" si="11"/>
        <v>Costa Rica</v>
      </c>
      <c r="AH14" s="68"/>
      <c r="AI14" s="14" t="str">
        <f t="shared" si="12"/>
        <v>Australia</v>
      </c>
      <c r="AJ14" s="9">
        <f t="shared" si="2"/>
        <v>82.026285438758165</v>
      </c>
      <c r="AK14" s="17">
        <f t="shared" si="3"/>
        <v>4</v>
      </c>
      <c r="AM14">
        <v>9</v>
      </c>
      <c r="AN14" s="17" t="str">
        <f t="shared" si="13"/>
        <v>Germany</v>
      </c>
      <c r="AO14">
        <f t="shared" si="16"/>
        <v>152</v>
      </c>
      <c r="AP14" s="17" t="str">
        <f t="shared" si="14"/>
        <v>Sierra Leone</v>
      </c>
    </row>
    <row r="15" spans="1:42">
      <c r="A15" s="37"/>
      <c r="B15" s="38"/>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134</v>
      </c>
      <c r="AG15" s="45" t="str">
        <f t="shared" si="11"/>
        <v>Comoros</v>
      </c>
      <c r="AH15" s="68"/>
      <c r="AI15" s="14" t="str">
        <f t="shared" si="12"/>
        <v>Austria</v>
      </c>
      <c r="AJ15" s="9">
        <f t="shared" si="2"/>
        <v>79.542063806537627</v>
      </c>
      <c r="AK15" s="17">
        <f t="shared" si="3"/>
        <v>13</v>
      </c>
      <c r="AM15">
        <v>10</v>
      </c>
      <c r="AN15" s="17" t="str">
        <f t="shared" si="13"/>
        <v>United Kingdom</v>
      </c>
      <c r="AO15">
        <f t="shared" si="16"/>
        <v>151</v>
      </c>
      <c r="AP15" s="17" t="str">
        <f t="shared" si="14"/>
        <v>Liberia</v>
      </c>
    </row>
    <row r="16" spans="1:42">
      <c r="A16" s="37"/>
      <c r="B16" s="38"/>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133</v>
      </c>
      <c r="AG16" s="45" t="str">
        <f t="shared" si="11"/>
        <v>Morocco</v>
      </c>
      <c r="AH16" s="68"/>
      <c r="AI16" s="14" t="str">
        <f t="shared" si="12"/>
        <v>Azerbaijan</v>
      </c>
      <c r="AJ16" s="9">
        <f t="shared" si="2"/>
        <v>63.531001553598188</v>
      </c>
      <c r="AK16" s="17">
        <f t="shared" si="3"/>
        <v>78</v>
      </c>
      <c r="AM16">
        <v>11</v>
      </c>
      <c r="AN16" s="17" t="str">
        <f t="shared" si="13"/>
        <v>Sweden</v>
      </c>
      <c r="AO16">
        <f t="shared" si="16"/>
        <v>150</v>
      </c>
      <c r="AP16" s="17" t="str">
        <f t="shared" si="14"/>
        <v>Niger</v>
      </c>
    </row>
    <row r="17" spans="1:42">
      <c r="A17" s="37"/>
      <c r="B17" s="38"/>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121</v>
      </c>
      <c r="AD17">
        <v>12</v>
      </c>
      <c r="AE17" s="31" t="str">
        <f t="shared" si="9"/>
        <v>Libyan Arab Jamahiriya</v>
      </c>
      <c r="AF17" s="44">
        <f t="shared" si="10"/>
        <v>132</v>
      </c>
      <c r="AG17" s="45" t="str">
        <f t="shared" si="11"/>
        <v>Ethiopia</v>
      </c>
      <c r="AH17" s="68"/>
      <c r="AI17" s="14" t="str">
        <f t="shared" si="12"/>
        <v>Bahamas</v>
      </c>
      <c r="AJ17" s="9">
        <f t="shared" si="2"/>
        <v>66.667553070133948</v>
      </c>
      <c r="AK17" s="17">
        <f t="shared" si="3"/>
        <v>59</v>
      </c>
      <c r="AM17">
        <v>12</v>
      </c>
      <c r="AN17" s="17" t="str">
        <f t="shared" si="13"/>
        <v>Czech Republic</v>
      </c>
      <c r="AO17">
        <f t="shared" si="16"/>
        <v>149</v>
      </c>
      <c r="AP17" s="17" t="str">
        <f t="shared" si="14"/>
        <v>Togo</v>
      </c>
    </row>
    <row r="18" spans="1:42">
      <c r="A18" s="37"/>
      <c r="B18" s="38"/>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131</v>
      </c>
      <c r="AG18" s="45" t="str">
        <f t="shared" si="11"/>
        <v>Malawi</v>
      </c>
      <c r="AH18" s="68"/>
      <c r="AI18" s="14" t="str">
        <f t="shared" si="12"/>
        <v>Bahrain</v>
      </c>
      <c r="AJ18" s="9">
        <f t="shared" si="2"/>
        <v>65.873294831393849</v>
      </c>
      <c r="AK18" s="17">
        <f t="shared" si="3"/>
        <v>65</v>
      </c>
      <c r="AM18">
        <v>13</v>
      </c>
      <c r="AN18" s="17" t="str">
        <f t="shared" si="13"/>
        <v>Austria</v>
      </c>
      <c r="AO18">
        <f t="shared" si="16"/>
        <v>148</v>
      </c>
      <c r="AP18" s="17" t="str">
        <f t="shared" si="14"/>
        <v>Guinea</v>
      </c>
    </row>
    <row r="19" spans="1:42">
      <c r="A19" s="37"/>
      <c r="B19" s="38"/>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130</v>
      </c>
      <c r="AG19" s="45" t="str">
        <f t="shared" si="11"/>
        <v>Togo</v>
      </c>
      <c r="AH19" s="68"/>
      <c r="AI19" s="14" t="str">
        <f t="shared" si="12"/>
        <v>Bangladesh</v>
      </c>
      <c r="AJ19" s="9">
        <f t="shared" si="2"/>
        <v>49.375459757098824</v>
      </c>
      <c r="AK19" s="17">
        <f t="shared" si="3"/>
        <v>128</v>
      </c>
      <c r="AM19">
        <v>14</v>
      </c>
      <c r="AN19" s="17" t="str">
        <f t="shared" si="13"/>
        <v>Netherlands</v>
      </c>
      <c r="AO19">
        <f t="shared" si="16"/>
        <v>147</v>
      </c>
      <c r="AP19" s="17" t="str">
        <f t="shared" si="14"/>
        <v>Guinea-Bissau</v>
      </c>
    </row>
    <row r="20" spans="1:42">
      <c r="A20" s="37"/>
      <c r="B20" s="38"/>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129</v>
      </c>
      <c r="AG20" s="45" t="str">
        <f t="shared" si="11"/>
        <v>Belize</v>
      </c>
      <c r="AH20" s="68"/>
      <c r="AI20" s="14" t="str">
        <f t="shared" si="12"/>
        <v>Barbados</v>
      </c>
      <c r="AJ20" s="9" t="str">
        <f t="shared" si="2"/>
        <v/>
      </c>
      <c r="AK20" s="17" t="e">
        <f t="shared" si="3"/>
        <v>#VALUE!</v>
      </c>
      <c r="AM20">
        <v>15</v>
      </c>
      <c r="AN20" s="17" t="str">
        <f t="shared" si="13"/>
        <v>Iceland</v>
      </c>
      <c r="AO20">
        <f t="shared" si="16"/>
        <v>146</v>
      </c>
      <c r="AP20" s="17" t="str">
        <f t="shared" si="14"/>
        <v>Yemen</v>
      </c>
    </row>
    <row r="21" spans="1:42">
      <c r="A21" s="37"/>
      <c r="B21" s="38"/>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128</v>
      </c>
      <c r="AG21" s="45" t="str">
        <f t="shared" si="11"/>
        <v>Lesotho</v>
      </c>
      <c r="AH21" s="68"/>
      <c r="AI21" s="14" t="str">
        <f t="shared" si="12"/>
        <v>Belarus</v>
      </c>
      <c r="AJ21" s="9">
        <f t="shared" si="2"/>
        <v>66.861571252771171</v>
      </c>
      <c r="AK21" s="17">
        <f t="shared" si="3"/>
        <v>57</v>
      </c>
      <c r="AM21">
        <v>16</v>
      </c>
      <c r="AN21" s="17" t="str">
        <f t="shared" si="13"/>
        <v>France</v>
      </c>
      <c r="AO21">
        <f t="shared" si="16"/>
        <v>145</v>
      </c>
      <c r="AP21" s="17" t="str">
        <f t="shared" si="14"/>
        <v>Mauritania</v>
      </c>
    </row>
    <row r="22" spans="1:42">
      <c r="A22" s="37"/>
      <c r="B22" s="38"/>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127</v>
      </c>
      <c r="AG22" s="45" t="str">
        <f t="shared" si="11"/>
        <v>United States</v>
      </c>
      <c r="AH22" s="68"/>
      <c r="AI22" s="14" t="str">
        <f t="shared" si="12"/>
        <v>Belgium</v>
      </c>
      <c r="AJ22" s="9">
        <f t="shared" si="2"/>
        <v>74.966886318594021</v>
      </c>
      <c r="AK22" s="17">
        <f t="shared" si="3"/>
        <v>29</v>
      </c>
      <c r="AM22">
        <v>17</v>
      </c>
      <c r="AN22" s="17" t="str">
        <f t="shared" si="13"/>
        <v>Luxembourg</v>
      </c>
      <c r="AO22">
        <f t="shared" si="16"/>
        <v>144</v>
      </c>
      <c r="AP22" s="17" t="str">
        <f t="shared" si="14"/>
        <v>Congo</v>
      </c>
    </row>
    <row r="23" spans="1:42">
      <c r="A23" s="37"/>
      <c r="B23" s="38"/>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129</v>
      </c>
      <c r="AD23">
        <v>18</v>
      </c>
      <c r="AE23" s="31" t="str">
        <f t="shared" si="9"/>
        <v>Albania</v>
      </c>
      <c r="AF23" s="44">
        <f t="shared" si="10"/>
        <v>126</v>
      </c>
      <c r="AG23" s="45" t="str">
        <f t="shared" si="11"/>
        <v>United Kingdom</v>
      </c>
      <c r="AH23" s="68"/>
      <c r="AI23" s="14" t="str">
        <f t="shared" si="12"/>
        <v>Belize</v>
      </c>
      <c r="AJ23" s="9">
        <f t="shared" si="2"/>
        <v>62.571297414270596</v>
      </c>
      <c r="AK23" s="17">
        <f t="shared" si="3"/>
        <v>84</v>
      </c>
      <c r="AM23">
        <v>18</v>
      </c>
      <c r="AN23" s="17" t="str">
        <f t="shared" si="13"/>
        <v>Poland</v>
      </c>
      <c r="AO23">
        <f t="shared" si="16"/>
        <v>143</v>
      </c>
      <c r="AP23" s="17" t="str">
        <f t="shared" si="14"/>
        <v>Mozambique</v>
      </c>
    </row>
    <row r="24" spans="1:42">
      <c r="A24" s="37"/>
      <c r="B24" s="38"/>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125</v>
      </c>
      <c r="AG24" s="45" t="str">
        <f t="shared" si="11"/>
        <v>Yemen</v>
      </c>
      <c r="AH24" s="68"/>
      <c r="AI24" s="14" t="str">
        <f t="shared" si="12"/>
        <v>Benin</v>
      </c>
      <c r="AJ24" s="9">
        <f t="shared" si="2"/>
        <v>51.483516031090623</v>
      </c>
      <c r="AK24" s="17">
        <f t="shared" si="3"/>
        <v>120</v>
      </c>
      <c r="AM24">
        <v>19</v>
      </c>
      <c r="AN24" s="17" t="str">
        <f t="shared" si="13"/>
        <v>Canada</v>
      </c>
      <c r="AO24">
        <f t="shared" si="16"/>
        <v>142</v>
      </c>
      <c r="AP24" s="17" t="str">
        <f t="shared" si="14"/>
        <v>Equatorial Guinea</v>
      </c>
    </row>
    <row r="25" spans="1:42">
      <c r="A25" s="37"/>
      <c r="B25" s="38"/>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124</v>
      </c>
      <c r="AG25" s="45" t="str">
        <f t="shared" si="11"/>
        <v>Burundi</v>
      </c>
      <c r="AH25" s="68"/>
      <c r="AI25" s="14" t="str">
        <f t="shared" si="12"/>
        <v>Bhutan</v>
      </c>
      <c r="AJ25" s="9">
        <f t="shared" si="2"/>
        <v>56.338087339749279</v>
      </c>
      <c r="AK25" s="17">
        <f t="shared" si="3"/>
        <v>110</v>
      </c>
      <c r="AM25">
        <v>20</v>
      </c>
      <c r="AN25" s="17" t="str">
        <f t="shared" si="13"/>
        <v>Chile</v>
      </c>
      <c r="AO25">
        <f t="shared" si="16"/>
        <v>141</v>
      </c>
      <c r="AP25" s="17" t="str">
        <f t="shared" si="14"/>
        <v>Papua New Guinea</v>
      </c>
    </row>
    <row r="26" spans="1:42">
      <c r="A26" s="37"/>
      <c r="B26" s="38"/>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123</v>
      </c>
      <c r="AG26" s="45" t="str">
        <f t="shared" si="11"/>
        <v>Israel</v>
      </c>
      <c r="AH26" s="68"/>
      <c r="AI26" s="14" t="str">
        <f t="shared" si="12"/>
        <v>Bolivia</v>
      </c>
      <c r="AJ26" s="9">
        <f t="shared" si="2"/>
        <v>58.270190506135087</v>
      </c>
      <c r="AK26" s="17">
        <f t="shared" si="3"/>
        <v>103</v>
      </c>
      <c r="AM26">
        <v>21</v>
      </c>
      <c r="AN26" s="17" t="str">
        <f t="shared" si="13"/>
        <v>Slovenia</v>
      </c>
      <c r="AO26">
        <f t="shared" si="16"/>
        <v>140</v>
      </c>
      <c r="AP26" s="17" t="str">
        <f t="shared" si="14"/>
        <v>Comoros</v>
      </c>
    </row>
    <row r="27" spans="1:42">
      <c r="A27" s="37"/>
      <c r="B27" s="38"/>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122</v>
      </c>
      <c r="AG27" s="45" t="str">
        <f t="shared" si="11"/>
        <v>Tonga</v>
      </c>
      <c r="AH27" s="68"/>
      <c r="AI27" s="14" t="str">
        <f t="shared" si="12"/>
        <v>Bosnia and Herzegovina</v>
      </c>
      <c r="AJ27" s="9">
        <f t="shared" si="2"/>
        <v>68.770421066240999</v>
      </c>
      <c r="AK27" s="17">
        <f t="shared" si="3"/>
        <v>48</v>
      </c>
      <c r="AM27">
        <v>22</v>
      </c>
      <c r="AN27" s="17" t="str">
        <f t="shared" si="13"/>
        <v>Uruguay</v>
      </c>
      <c r="AO27">
        <f t="shared" si="16"/>
        <v>139</v>
      </c>
      <c r="AP27" s="17" t="str">
        <f t="shared" si="14"/>
        <v>Nigeria</v>
      </c>
    </row>
    <row r="28" spans="1:42">
      <c r="A28" s="37"/>
      <c r="B28" s="38"/>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121</v>
      </c>
      <c r="AG28" s="45" t="str">
        <f t="shared" si="11"/>
        <v>Bahamas</v>
      </c>
      <c r="AH28" s="68"/>
      <c r="AI28" s="14" t="str">
        <f t="shared" si="12"/>
        <v>Botswana</v>
      </c>
      <c r="AJ28" s="9">
        <f t="shared" si="2"/>
        <v>60.414495115224057</v>
      </c>
      <c r="AK28" s="17">
        <f t="shared" si="3"/>
        <v>94</v>
      </c>
      <c r="AM28">
        <v>23</v>
      </c>
      <c r="AN28" s="17" t="str">
        <f t="shared" si="13"/>
        <v>Spain</v>
      </c>
      <c r="AO28">
        <f t="shared" si="16"/>
        <v>138</v>
      </c>
      <c r="AP28" s="17" t="str">
        <f t="shared" si="14"/>
        <v>Lesotho</v>
      </c>
    </row>
    <row r="29" spans="1:42">
      <c r="A29" s="37"/>
      <c r="B29" s="38"/>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120</v>
      </c>
      <c r="AG29" s="45" t="str">
        <f t="shared" si="11"/>
        <v>Niger</v>
      </c>
      <c r="AH29" s="68"/>
      <c r="AI29" s="14" t="str">
        <f t="shared" si="12"/>
        <v>Brazil</v>
      </c>
      <c r="AJ29" s="9">
        <f t="shared" si="2"/>
        <v>65.918688524517094</v>
      </c>
      <c r="AK29" s="17">
        <f t="shared" si="3"/>
        <v>63</v>
      </c>
      <c r="AM29">
        <v>24</v>
      </c>
      <c r="AN29" s="17" t="str">
        <f t="shared" si="13"/>
        <v>Slovakia</v>
      </c>
      <c r="AO29">
        <f t="shared" si="16"/>
        <v>137</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119</v>
      </c>
      <c r="AG30" s="45" t="str">
        <f t="shared" si="11"/>
        <v>Kenya</v>
      </c>
      <c r="AH30" s="68"/>
      <c r="AI30" s="14" t="str">
        <f t="shared" si="12"/>
        <v>Brunei Darussalam</v>
      </c>
      <c r="AJ30" s="9" t="str">
        <f t="shared" si="2"/>
        <v/>
      </c>
      <c r="AK30" s="17" t="e">
        <f t="shared" si="3"/>
        <v>#VALUE!</v>
      </c>
      <c r="AM30">
        <v>25</v>
      </c>
      <c r="AN30" s="17" t="str">
        <f t="shared" si="13"/>
        <v>Japan</v>
      </c>
      <c r="AO30">
        <f t="shared" si="16"/>
        <v>136</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118</v>
      </c>
      <c r="AG31" s="45" t="str">
        <f t="shared" si="11"/>
        <v>Uganda</v>
      </c>
      <c r="AH31" s="68"/>
      <c r="AI31" s="14" t="str">
        <f t="shared" si="12"/>
        <v>Bulgaria</v>
      </c>
      <c r="AJ31" s="9">
        <f t="shared" si="2"/>
        <v>73.286854934695967</v>
      </c>
      <c r="AK31" s="17">
        <f t="shared" si="3"/>
        <v>36</v>
      </c>
      <c r="AM31">
        <v>26</v>
      </c>
      <c r="AN31" s="17" t="str">
        <f t="shared" si="13"/>
        <v>Hungary</v>
      </c>
      <c r="AO31">
        <f t="shared" si="16"/>
        <v>135</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116</v>
      </c>
      <c r="AD32">
        <v>27</v>
      </c>
      <c r="AE32" s="31" t="str">
        <f t="shared" si="9"/>
        <v>Azerbaijan</v>
      </c>
      <c r="AF32" s="44">
        <f t="shared" si="10"/>
        <v>117</v>
      </c>
      <c r="AG32" s="45" t="str">
        <f t="shared" si="11"/>
        <v>Zambia</v>
      </c>
      <c r="AH32" s="68"/>
      <c r="AI32" s="14" t="str">
        <f t="shared" si="12"/>
        <v>Burkina Faso</v>
      </c>
      <c r="AJ32" s="9">
        <f t="shared" si="2"/>
        <v>49.356730240405092</v>
      </c>
      <c r="AK32" s="17">
        <f t="shared" si="3"/>
        <v>129</v>
      </c>
      <c r="AM32">
        <v>27</v>
      </c>
      <c r="AN32" s="17" t="str">
        <f t="shared" si="13"/>
        <v>Lithuania</v>
      </c>
      <c r="AO32">
        <f t="shared" si="16"/>
        <v>134</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124</v>
      </c>
      <c r="AD33">
        <v>28</v>
      </c>
      <c r="AE33" s="31" t="str">
        <f t="shared" si="9"/>
        <v>Ukraine</v>
      </c>
      <c r="AF33" s="44">
        <f t="shared" si="10"/>
        <v>116</v>
      </c>
      <c r="AG33" s="45" t="str">
        <f t="shared" si="11"/>
        <v>Burkina Faso</v>
      </c>
      <c r="AH33" s="68"/>
      <c r="AI33" s="14" t="str">
        <f t="shared" si="12"/>
        <v>Burundi</v>
      </c>
      <c r="AJ33" s="9">
        <f t="shared" si="2"/>
        <v>38.198608469335262</v>
      </c>
      <c r="AK33" s="17">
        <f t="shared" si="3"/>
        <v>158</v>
      </c>
      <c r="AM33">
        <v>28</v>
      </c>
      <c r="AN33" s="17" t="str">
        <f t="shared" si="13"/>
        <v>Estonia</v>
      </c>
      <c r="AO33">
        <f t="shared" si="16"/>
        <v>133</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115</v>
      </c>
      <c r="AG34" s="45" t="str">
        <f t="shared" si="11"/>
        <v>Nicaragua</v>
      </c>
      <c r="AH34" s="68"/>
      <c r="AI34" s="14" t="str">
        <f t="shared" si="12"/>
        <v>Cambodia</v>
      </c>
      <c r="AJ34" s="9">
        <f t="shared" si="2"/>
        <v>50.141836611360326</v>
      </c>
      <c r="AK34" s="17">
        <f t="shared" si="3"/>
        <v>123</v>
      </c>
      <c r="AM34">
        <v>29</v>
      </c>
      <c r="AN34" s="17" t="str">
        <f t="shared" si="13"/>
        <v>Belgium</v>
      </c>
      <c r="AO34">
        <f t="shared" si="16"/>
        <v>132</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114</v>
      </c>
      <c r="AG35" s="45" t="str">
        <f t="shared" si="11"/>
        <v>Syrian Arab Republic</v>
      </c>
      <c r="AH35" s="68"/>
      <c r="AI35" s="14" t="str">
        <f t="shared" si="12"/>
        <v>Cameroon</v>
      </c>
      <c r="AJ35" s="9">
        <f t="shared" si="2"/>
        <v>48.550366979526814</v>
      </c>
      <c r="AK35" s="17">
        <f t="shared" si="3"/>
        <v>133</v>
      </c>
      <c r="AM35">
        <v>30</v>
      </c>
      <c r="AN35" s="17" t="str">
        <f t="shared" si="13"/>
        <v>Portugal</v>
      </c>
      <c r="AO35">
        <f t="shared" si="16"/>
        <v>131</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6"/>
        <v>130</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6"/>
        <v>129</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142</v>
      </c>
      <c r="AI38" s="14" t="str">
        <f t="shared" si="12"/>
        <v>Central African Republic</v>
      </c>
      <c r="AJ38" s="9">
        <f t="shared" ref="AJ38:AJ69" si="17">IF(ISNUMBER(T38),T38,"")</f>
        <v>37.628295697828818</v>
      </c>
      <c r="AK38" s="17">
        <f t="shared" ref="AK38:AK69" si="18">RANK(AJ38,$AJ$7:$AJ$198)</f>
        <v>160</v>
      </c>
      <c r="AM38">
        <v>33</v>
      </c>
      <c r="AN38" s="17" t="str">
        <f t="shared" si="13"/>
        <v>Greece</v>
      </c>
      <c r="AO38">
        <f t="shared" si="16"/>
        <v>128</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7"/>
        <v>38.430344744442856</v>
      </c>
      <c r="AK39" s="17">
        <f t="shared" si="18"/>
        <v>157</v>
      </c>
      <c r="AM39">
        <v>34</v>
      </c>
      <c r="AN39" s="17" t="str">
        <f t="shared" si="13"/>
        <v>Cyprus</v>
      </c>
      <c r="AO39">
        <f t="shared" si="16"/>
        <v>127</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7"/>
        <v>77.735413774653011</v>
      </c>
      <c r="AK40" s="17">
        <f t="shared" si="18"/>
        <v>20</v>
      </c>
      <c r="AM40">
        <v>35</v>
      </c>
      <c r="AN40" s="17" t="str">
        <f t="shared" si="13"/>
        <v>Croatia</v>
      </c>
      <c r="AO40">
        <f t="shared" si="16"/>
        <v>126</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7"/>
        <v>60.281753495507786</v>
      </c>
      <c r="AK41" s="17">
        <f t="shared" si="18"/>
        <v>95</v>
      </c>
      <c r="AM41">
        <v>36</v>
      </c>
      <c r="AN41" s="17" t="str">
        <f t="shared" si="13"/>
        <v>Bulgaria</v>
      </c>
      <c r="AO41">
        <f t="shared" si="16"/>
        <v>125</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7"/>
        <v>65.415028164646301</v>
      </c>
      <c r="AK42" s="17">
        <f t="shared" si="18"/>
        <v>67</v>
      </c>
      <c r="AM42">
        <v>37</v>
      </c>
      <c r="AN42" s="17" t="str">
        <f t="shared" si="13"/>
        <v>Malta</v>
      </c>
      <c r="AO42">
        <f t="shared" si="16"/>
        <v>124</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134</v>
      </c>
      <c r="AI43" s="14" t="str">
        <f t="shared" si="12"/>
        <v>Comoros</v>
      </c>
      <c r="AJ43" s="9">
        <f t="shared" si="17"/>
        <v>47.633290130831625</v>
      </c>
      <c r="AK43" s="17">
        <f t="shared" si="18"/>
        <v>140</v>
      </c>
      <c r="AM43">
        <v>38</v>
      </c>
      <c r="AN43" s="17" t="str">
        <f t="shared" si="13"/>
        <v>Romania</v>
      </c>
      <c r="AO43">
        <f t="shared" si="16"/>
        <v>123</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7"/>
        <v>47.300217237606375</v>
      </c>
      <c r="AK44" s="17">
        <f t="shared" si="18"/>
        <v>144</v>
      </c>
      <c r="AM44">
        <v>39</v>
      </c>
      <c r="AN44" s="17" t="str">
        <f t="shared" si="13"/>
        <v>Israel</v>
      </c>
      <c r="AO44">
        <f t="shared" si="16"/>
        <v>122</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Korea, Republic of</v>
      </c>
      <c r="AO45">
        <f t="shared" si="16"/>
        <v>121</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135</v>
      </c>
      <c r="AI46" s="14" t="str">
        <f t="shared" si="12"/>
        <v>Costa Rica</v>
      </c>
      <c r="AJ46" s="9">
        <f t="shared" si="17"/>
        <v>66.263775092557779</v>
      </c>
      <c r="AK46" s="17">
        <f t="shared" si="18"/>
        <v>62</v>
      </c>
      <c r="AM46">
        <v>41</v>
      </c>
      <c r="AN46" s="17" t="str">
        <f t="shared" si="13"/>
        <v xml:space="preserve">Macedonia </v>
      </c>
      <c r="AO46">
        <f t="shared" si="16"/>
        <v>120</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7"/>
        <v>49.288875543284682</v>
      </c>
      <c r="AK47" s="17">
        <f t="shared" si="18"/>
        <v>130</v>
      </c>
      <c r="AM47">
        <v>42</v>
      </c>
      <c r="AN47" s="17" t="str">
        <f t="shared" si="13"/>
        <v>Mauritius</v>
      </c>
      <c r="AO47">
        <f t="shared" si="16"/>
        <v>119</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7"/>
        <v>73.70733727888765</v>
      </c>
      <c r="AK48" s="17">
        <f t="shared" si="18"/>
        <v>35</v>
      </c>
      <c r="AM48">
        <v>43</v>
      </c>
      <c r="AN48" s="17" t="str">
        <f t="shared" si="13"/>
        <v>Argentina</v>
      </c>
      <c r="AO48">
        <f t="shared" si="16"/>
        <v>118</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7"/>
        <v>56.698425128898201</v>
      </c>
      <c r="AK49" s="17">
        <f t="shared" si="18"/>
        <v>109</v>
      </c>
      <c r="AM49">
        <v>44</v>
      </c>
      <c r="AN49" s="17" t="str">
        <f t="shared" si="13"/>
        <v>Armenia</v>
      </c>
      <c r="AO49">
        <f t="shared" si="16"/>
        <v>117</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7"/>
        <v>73.714123121121034</v>
      </c>
      <c r="AK50" s="17">
        <f t="shared" si="18"/>
        <v>34</v>
      </c>
      <c r="AM50">
        <v>45</v>
      </c>
      <c r="AN50" s="17" t="str">
        <f t="shared" si="13"/>
        <v>Malaysia</v>
      </c>
      <c r="AO50">
        <f t="shared" si="16"/>
        <v>116</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7"/>
        <v>79.700403258073578</v>
      </c>
      <c r="AK51" s="17">
        <f t="shared" si="18"/>
        <v>12</v>
      </c>
      <c r="AM51">
        <v>46</v>
      </c>
      <c r="AN51" s="17" t="str">
        <f t="shared" si="13"/>
        <v>Oman</v>
      </c>
      <c r="AO51">
        <f t="shared" si="16"/>
        <v>115</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7"/>
        <v>85.359186280359111</v>
      </c>
      <c r="AK52" s="17">
        <f t="shared" si="18"/>
        <v>1</v>
      </c>
      <c r="AM52">
        <v>47</v>
      </c>
      <c r="AN52" s="17" t="str">
        <f t="shared" si="13"/>
        <v>Qatar</v>
      </c>
      <c r="AO52">
        <f t="shared" si="16"/>
        <v>114</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7"/>
        <v>50.39010786478044</v>
      </c>
      <c r="AK53" s="17">
        <f t="shared" si="18"/>
        <v>122</v>
      </c>
      <c r="AM53">
        <v>48</v>
      </c>
      <c r="AN53" s="17" t="str">
        <f t="shared" si="13"/>
        <v>Bosnia and Herzegovina</v>
      </c>
      <c r="AO53">
        <f t="shared" si="16"/>
        <v>113</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7"/>
        <v>60.484842931322092</v>
      </c>
      <c r="AK54" s="17">
        <f t="shared" si="18"/>
        <v>92</v>
      </c>
      <c r="AM54">
        <v>49</v>
      </c>
      <c r="AN54" s="17" t="str">
        <f t="shared" si="13"/>
        <v>United Arab Emirates</v>
      </c>
      <c r="AO54">
        <f t="shared" si="16"/>
        <v>112</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7"/>
        <v>64.279125315929392</v>
      </c>
      <c r="AK55" s="17">
        <f t="shared" si="18"/>
        <v>75</v>
      </c>
      <c r="AM55">
        <v>50</v>
      </c>
      <c r="AN55" s="17" t="str">
        <f t="shared" si="13"/>
        <v>Thailand</v>
      </c>
      <c r="AO55">
        <f t="shared" si="16"/>
        <v>111</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7"/>
        <v>63.435095854939028</v>
      </c>
      <c r="AK56" s="17">
        <f t="shared" si="18"/>
        <v>81</v>
      </c>
      <c r="AM56">
        <v>51</v>
      </c>
      <c r="AN56" s="17" t="str">
        <f t="shared" si="13"/>
        <v>Serbia</v>
      </c>
      <c r="AO56">
        <f t="shared" si="16"/>
        <v>110</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7"/>
        <v>64.809992575805154</v>
      </c>
      <c r="AK57" s="17">
        <f t="shared" si="18"/>
        <v>70</v>
      </c>
      <c r="AM57">
        <v>52</v>
      </c>
      <c r="AN57" s="17" t="str">
        <f t="shared" si="13"/>
        <v>Jordan</v>
      </c>
      <c r="AO57">
        <f t="shared" si="16"/>
        <v>109</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7"/>
        <v>65.627702209339162</v>
      </c>
      <c r="AK58" s="17">
        <f t="shared" si="18"/>
        <v>66</v>
      </c>
      <c r="AM58">
        <v>53</v>
      </c>
      <c r="AN58" s="17" t="str">
        <f t="shared" si="13"/>
        <v>Kuwait</v>
      </c>
      <c r="AO58">
        <f t="shared" si="16"/>
        <v>108</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7"/>
        <v>47.34774692798247</v>
      </c>
      <c r="AK59" s="17">
        <f t="shared" si="18"/>
        <v>142</v>
      </c>
      <c r="AM59">
        <v>54</v>
      </c>
      <c r="AN59" s="17" t="str">
        <f t="shared" si="13"/>
        <v>Panama</v>
      </c>
      <c r="AO59">
        <f t="shared" si="16"/>
        <v>107</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141</v>
      </c>
      <c r="AI60" s="14" t="str">
        <f t="shared" si="12"/>
        <v>Eritrea</v>
      </c>
      <c r="AJ60" s="9">
        <f t="shared" si="17"/>
        <v>41.797583302612914</v>
      </c>
      <c r="AK60" s="17">
        <f t="shared" si="18"/>
        <v>155</v>
      </c>
      <c r="AM60">
        <v>55</v>
      </c>
      <c r="AN60" s="17" t="str">
        <f t="shared" si="13"/>
        <v>Kazakhstan</v>
      </c>
      <c r="AO60">
        <f t="shared" si="16"/>
        <v>106</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7"/>
        <v>75.195291709518912</v>
      </c>
      <c r="AK61" s="17">
        <f t="shared" si="18"/>
        <v>28</v>
      </c>
      <c r="AM61">
        <v>56</v>
      </c>
      <c r="AN61" s="17" t="str">
        <f t="shared" si="13"/>
        <v>Turkey</v>
      </c>
      <c r="AO61">
        <f t="shared" si="16"/>
        <v>105</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132</v>
      </c>
      <c r="AI62" s="14" t="str">
        <f t="shared" si="12"/>
        <v>Ethiopia</v>
      </c>
      <c r="AJ62" s="9">
        <f t="shared" si="17"/>
        <v>40.351140130324126</v>
      </c>
      <c r="AK62" s="17">
        <f t="shared" si="18"/>
        <v>156</v>
      </c>
      <c r="AM62">
        <v>57</v>
      </c>
      <c r="AN62" s="17" t="str">
        <f t="shared" si="13"/>
        <v>Belarus</v>
      </c>
      <c r="AO62">
        <f t="shared" si="16"/>
        <v>104</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7"/>
        <v>59.488397112167867</v>
      </c>
      <c r="AK63" s="17">
        <f t="shared" si="18"/>
        <v>100</v>
      </c>
      <c r="AM63">
        <v>58</v>
      </c>
      <c r="AN63" s="17" t="str">
        <f t="shared" si="13"/>
        <v>Georgia</v>
      </c>
      <c r="AO63">
        <f t="shared" si="16"/>
        <v>103</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7"/>
        <v>81.650054122834632</v>
      </c>
      <c r="AK64" s="17">
        <f t="shared" si="18"/>
        <v>6</v>
      </c>
      <c r="AM64">
        <v>59</v>
      </c>
      <c r="AN64" s="17" t="str">
        <f t="shared" si="13"/>
        <v>Bahamas</v>
      </c>
      <c r="AO64">
        <f t="shared" si="16"/>
        <v>102</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7"/>
        <v>78.713114327767897</v>
      </c>
      <c r="AK65" s="17">
        <f t="shared" si="18"/>
        <v>16</v>
      </c>
      <c r="AM65">
        <v>60</v>
      </c>
      <c r="AN65" s="17" t="str">
        <f t="shared" si="13"/>
        <v>Mexico</v>
      </c>
      <c r="AO65">
        <f t="shared" si="16"/>
        <v>101</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7"/>
        <v>56.175566852704272</v>
      </c>
      <c r="AK66" s="17">
        <f t="shared" si="18"/>
        <v>111</v>
      </c>
      <c r="AM66">
        <v>61</v>
      </c>
      <c r="AN66" s="17" t="str">
        <f t="shared" si="13"/>
        <v>Saint Lucia</v>
      </c>
      <c r="AO66">
        <f t="shared" si="16"/>
        <v>100</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7"/>
        <v>53.654343702296224</v>
      </c>
      <c r="AK67" s="17">
        <f t="shared" si="18"/>
        <v>115</v>
      </c>
      <c r="AM67">
        <v>62</v>
      </c>
      <c r="AN67" s="17" t="str">
        <f t="shared" si="13"/>
        <v>Costa Rica</v>
      </c>
      <c r="AO67">
        <f t="shared" si="16"/>
        <v>99</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7"/>
        <v>66.851084081939831</v>
      </c>
      <c r="AK68" s="17">
        <f t="shared" si="18"/>
        <v>58</v>
      </c>
      <c r="AM68">
        <v>63</v>
      </c>
      <c r="AN68" s="17" t="str">
        <f t="shared" si="13"/>
        <v>Brazil</v>
      </c>
      <c r="AO68">
        <f t="shared" si="16"/>
        <v>98</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7"/>
        <v>79.976023931370747</v>
      </c>
      <c r="AK69" s="17">
        <f t="shared" si="18"/>
        <v>9</v>
      </c>
      <c r="AM69">
        <v>64</v>
      </c>
      <c r="AN69" s="17" t="str">
        <f t="shared" si="13"/>
        <v>Cape Verde</v>
      </c>
      <c r="AO69">
        <f t="shared" si="16"/>
        <v>97</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19">IF(ISNUMBER(T70),T70,"")</f>
        <v>55.794831400943167</v>
      </c>
      <c r="AK70" s="17">
        <f t="shared" ref="AK70:AK101" si="20">RANK(AJ70,$AJ$7:$AJ$198)</f>
        <v>112</v>
      </c>
      <c r="AM70">
        <v>65</v>
      </c>
      <c r="AN70" s="17" t="str">
        <f t="shared" si="13"/>
        <v>Bahrain</v>
      </c>
      <c r="AO70">
        <f t="shared" si="16"/>
        <v>96</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1">D71</f>
        <v>Greece</v>
      </c>
      <c r="W71" s="30">
        <f t="shared" ref="W71:W134" si="22">SLOPE(E71:T71,$E$5:$T$5)</f>
        <v>0.35643270584804893</v>
      </c>
      <c r="X71" s="10">
        <f t="shared" ref="X71:X134" si="23">PEARSON(E71:T71,$E$5:$T$5)</f>
        <v>0.83772128067406038</v>
      </c>
      <c r="Y71" s="36">
        <f t="shared" ref="Y71:Y134" si="24">IF(ISERROR(X71),0,X71*X71)</f>
        <v>0.70177694409418789</v>
      </c>
      <c r="Z71" s="41">
        <f t="shared" si="15"/>
        <v>0.35643270584804893</v>
      </c>
      <c r="AA71" s="42">
        <f t="shared" ref="AA71:AA134" si="25">IF(ISNUMBER(Z71),RANK(Z71,$Z$6:$Z$197),"")</f>
        <v>62</v>
      </c>
      <c r="AI71" s="14" t="str">
        <f t="shared" ref="AI71:AI134" si="26">V71</f>
        <v>Greece</v>
      </c>
      <c r="AJ71" s="9">
        <f t="shared" si="19"/>
        <v>73.980916449208536</v>
      </c>
      <c r="AK71" s="17">
        <f t="shared" si="20"/>
        <v>33</v>
      </c>
      <c r="AM71">
        <v>66</v>
      </c>
      <c r="AN71" s="17" t="str">
        <f t="shared" ref="AN71:AN134" si="27">INDEX($V$6:$V$197,MATCH(AM71,$AK$6:$AK$197,0))</f>
        <v>El Salvador</v>
      </c>
      <c r="AO71">
        <f t="shared" si="16"/>
        <v>95</v>
      </c>
      <c r="AP71" s="17" t="str">
        <f t="shared" ref="AP71:AP134" si="28">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Colombia</v>
      </c>
      <c r="AO72">
        <f t="shared" ref="AO72:AO135" si="30">AO71-1</f>
        <v>94</v>
      </c>
      <c r="AP72" s="17" t="str">
        <f t="shared" si="28"/>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1"/>
        <v>Guatemala</v>
      </c>
      <c r="W73" s="30">
        <f t="shared" si="22"/>
        <v>0.34923033119490904</v>
      </c>
      <c r="X73" s="10">
        <f t="shared" si="23"/>
        <v>0.94356470481881993</v>
      </c>
      <c r="Y73" s="36">
        <f t="shared" si="24"/>
        <v>0.8903143521798268</v>
      </c>
      <c r="Z73" s="41">
        <f t="shared" si="29"/>
        <v>0.34923033119490904</v>
      </c>
      <c r="AA73" s="42">
        <f t="shared" si="25"/>
        <v>67</v>
      </c>
      <c r="AI73" s="14" t="str">
        <f t="shared" si="26"/>
        <v>Guatemala</v>
      </c>
      <c r="AJ73" s="9">
        <f t="shared" si="19"/>
        <v>60.135264008063594</v>
      </c>
      <c r="AK73" s="17">
        <f t="shared" si="20"/>
        <v>99</v>
      </c>
      <c r="AM73">
        <v>68</v>
      </c>
      <c r="AN73" s="17" t="str">
        <f t="shared" si="27"/>
        <v>Ukraine</v>
      </c>
      <c r="AO73">
        <f t="shared" si="30"/>
        <v>93</v>
      </c>
      <c r="AP73" s="17" t="str">
        <f t="shared" si="28"/>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1"/>
        <v>Guinea</v>
      </c>
      <c r="W74" s="30">
        <f t="shared" si="22"/>
        <v>-0.18530029533392892</v>
      </c>
      <c r="X74" s="10">
        <f t="shared" si="23"/>
        <v>-0.76390127334182445</v>
      </c>
      <c r="Y74" s="36">
        <f t="shared" si="24"/>
        <v>0.5835451554132608</v>
      </c>
      <c r="Z74" s="41">
        <f t="shared" si="29"/>
        <v>-0.18530029533392892</v>
      </c>
      <c r="AA74" s="42">
        <f t="shared" si="25"/>
        <v>140</v>
      </c>
      <c r="AI74" s="14" t="str">
        <f t="shared" si="26"/>
        <v>Guinea</v>
      </c>
      <c r="AJ74" s="9">
        <f t="shared" si="19"/>
        <v>44.917086299928094</v>
      </c>
      <c r="AK74" s="17">
        <f t="shared" si="20"/>
        <v>148</v>
      </c>
      <c r="AM74">
        <v>69</v>
      </c>
      <c r="AN74" s="17" t="str">
        <f t="shared" si="27"/>
        <v>Kyrgyzstan</v>
      </c>
      <c r="AO74">
        <f t="shared" si="30"/>
        <v>92</v>
      </c>
      <c r="AP74" s="17" t="str">
        <f t="shared" si="28"/>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1"/>
        <v>Guinea-Bissau</v>
      </c>
      <c r="W75" s="30">
        <f t="shared" si="22"/>
        <v>0.41502454916297277</v>
      </c>
      <c r="X75" s="10">
        <f t="shared" si="23"/>
        <v>0.85972655366968931</v>
      </c>
      <c r="Y75" s="36">
        <f t="shared" si="24"/>
        <v>0.7391297470847612</v>
      </c>
      <c r="Z75" s="41">
        <f t="shared" si="29"/>
        <v>0.41502454916297277</v>
      </c>
      <c r="AA75" s="42">
        <f t="shared" si="25"/>
        <v>49</v>
      </c>
      <c r="AI75" s="14" t="str">
        <f t="shared" si="26"/>
        <v>Guinea-Bissau</v>
      </c>
      <c r="AJ75" s="9">
        <f t="shared" si="19"/>
        <v>45.377679278521363</v>
      </c>
      <c r="AK75" s="17">
        <f t="shared" si="20"/>
        <v>147</v>
      </c>
      <c r="AM75">
        <v>70</v>
      </c>
      <c r="AN75" s="17" t="str">
        <f t="shared" si="27"/>
        <v>Egypt</v>
      </c>
      <c r="AO75">
        <f t="shared" si="30"/>
        <v>91</v>
      </c>
      <c r="AP75" s="17" t="str">
        <f t="shared" si="28"/>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1"/>
        <v>Guyana</v>
      </c>
      <c r="W76" s="30">
        <f t="shared" si="22"/>
        <v>-9.9251784661372799E-2</v>
      </c>
      <c r="X76" s="10">
        <f t="shared" si="23"/>
        <v>-0.72604164276834826</v>
      </c>
      <c r="Y76" s="36">
        <f t="shared" si="24"/>
        <v>0.52713646703376182</v>
      </c>
      <c r="Z76" s="41">
        <f t="shared" si="29"/>
        <v>-9.9251784661372799E-2</v>
      </c>
      <c r="AA76" s="42">
        <f t="shared" si="25"/>
        <v>138</v>
      </c>
      <c r="AI76" s="14" t="str">
        <f t="shared" si="26"/>
        <v>Guyana</v>
      </c>
      <c r="AJ76" s="9">
        <f t="shared" si="19"/>
        <v>54.691470738751761</v>
      </c>
      <c r="AK76" s="17">
        <f t="shared" si="20"/>
        <v>114</v>
      </c>
      <c r="AM76">
        <v>71</v>
      </c>
      <c r="AN76" s="17" t="str">
        <f t="shared" si="27"/>
        <v>Albania</v>
      </c>
      <c r="AO76">
        <f t="shared" si="30"/>
        <v>90</v>
      </c>
      <c r="AP76" s="17" t="str">
        <f t="shared" si="28"/>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Trinidad and Tobago</v>
      </c>
      <c r="AO77">
        <f t="shared" si="30"/>
        <v>89</v>
      </c>
      <c r="AP77" s="17" t="str">
        <f t="shared" si="28"/>
        <v>Venezuela, Bolivarian Republic of</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1"/>
        <v>Honduras</v>
      </c>
      <c r="W78" s="30">
        <f t="shared" si="22"/>
        <v>0.50374647108338932</v>
      </c>
      <c r="X78" s="10">
        <f t="shared" si="23"/>
        <v>0.97262206776160809</v>
      </c>
      <c r="Y78" s="36">
        <f t="shared" si="24"/>
        <v>0.94599368669686612</v>
      </c>
      <c r="Z78" s="41">
        <f t="shared" si="29"/>
        <v>0.50374647108338932</v>
      </c>
      <c r="AA78" s="42">
        <f t="shared" si="25"/>
        <v>33</v>
      </c>
      <c r="AI78" s="14" t="str">
        <f t="shared" si="26"/>
        <v>Honduras</v>
      </c>
      <c r="AJ78" s="9">
        <f t="shared" si="19"/>
        <v>60.495999215887643</v>
      </c>
      <c r="AK78" s="17">
        <f t="shared" si="20"/>
        <v>91</v>
      </c>
      <c r="AM78">
        <v>73</v>
      </c>
      <c r="AN78" s="17" t="str">
        <f t="shared" si="27"/>
        <v>Lebanon</v>
      </c>
      <c r="AO78">
        <f t="shared" si="30"/>
        <v>88</v>
      </c>
      <c r="AP78" s="17" t="str">
        <f t="shared" si="28"/>
        <v>Suriname</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1"/>
        <v>Hungary</v>
      </c>
      <c r="W79" s="30">
        <f t="shared" si="22"/>
        <v>0.56586805368162763</v>
      </c>
      <c r="X79" s="10">
        <f t="shared" si="23"/>
        <v>0.92127717837493073</v>
      </c>
      <c r="Y79" s="36">
        <f t="shared" si="24"/>
        <v>0.84875163939447396</v>
      </c>
      <c r="Z79" s="41">
        <f t="shared" si="29"/>
        <v>0.56586805368162763</v>
      </c>
      <c r="AA79" s="42">
        <f t="shared" si="25"/>
        <v>20</v>
      </c>
      <c r="AI79" s="14" t="str">
        <f t="shared" si="26"/>
        <v>Hungary</v>
      </c>
      <c r="AJ79" s="9">
        <f t="shared" si="19"/>
        <v>75.398023025093352</v>
      </c>
      <c r="AK79" s="17">
        <f t="shared" si="20"/>
        <v>26</v>
      </c>
      <c r="AM79">
        <v>74</v>
      </c>
      <c r="AN79" s="17" t="str">
        <f t="shared" si="27"/>
        <v>Peru</v>
      </c>
      <c r="AO79">
        <f t="shared" si="30"/>
        <v>87</v>
      </c>
      <c r="AP79" s="17" t="str">
        <f t="shared" si="28"/>
        <v>Mongolia</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1"/>
        <v>Iceland</v>
      </c>
      <c r="W80" s="30">
        <f t="shared" si="22"/>
        <v>0.60477984205300495</v>
      </c>
      <c r="X80" s="10">
        <f t="shared" si="23"/>
        <v>0.92445678094037187</v>
      </c>
      <c r="Y80" s="36">
        <f t="shared" si="24"/>
        <v>0.85462033982663466</v>
      </c>
      <c r="Z80" s="41">
        <f t="shared" si="29"/>
        <v>0.60477984205300495</v>
      </c>
      <c r="AA80" s="42">
        <f t="shared" si="25"/>
        <v>14</v>
      </c>
      <c r="AI80" s="14" t="str">
        <f t="shared" si="26"/>
        <v>Iceland</v>
      </c>
      <c r="AJ80" s="9">
        <f t="shared" si="19"/>
        <v>78.722864748835249</v>
      </c>
      <c r="AK80" s="17">
        <f t="shared" si="20"/>
        <v>15</v>
      </c>
      <c r="AM80">
        <v>75</v>
      </c>
      <c r="AN80" s="17" t="str">
        <f t="shared" si="27"/>
        <v>Dominican Republic</v>
      </c>
      <c r="AO80">
        <f t="shared" si="30"/>
        <v>86</v>
      </c>
      <c r="AP80" s="17" t="str">
        <f t="shared" si="28"/>
        <v>Philippines</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1"/>
        <v>India</v>
      </c>
      <c r="W81" s="30">
        <f t="shared" si="22"/>
        <v>0.37199112175498988</v>
      </c>
      <c r="X81" s="10">
        <f t="shared" si="23"/>
        <v>0.9868911145118423</v>
      </c>
      <c r="Y81" s="36">
        <f t="shared" si="24"/>
        <v>0.97395407190242622</v>
      </c>
      <c r="Z81" s="41">
        <f t="shared" si="29"/>
        <v>0.37199112175498988</v>
      </c>
      <c r="AA81" s="42">
        <f t="shared" si="25"/>
        <v>58</v>
      </c>
      <c r="AI81" s="14" t="str">
        <f t="shared" si="26"/>
        <v>India</v>
      </c>
      <c r="AJ81" s="9">
        <f t="shared" si="19"/>
        <v>53.584216213413718</v>
      </c>
      <c r="AK81" s="17">
        <f t="shared" si="20"/>
        <v>116</v>
      </c>
      <c r="AM81">
        <v>76</v>
      </c>
      <c r="AN81" s="17" t="str">
        <f t="shared" si="27"/>
        <v>Saudi Arabia</v>
      </c>
      <c r="AO81">
        <f t="shared" si="30"/>
        <v>85</v>
      </c>
      <c r="AP81" s="17" t="str">
        <f t="shared" si="28"/>
        <v>Indonesia</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1"/>
        <v>Indonesia</v>
      </c>
      <c r="W82" s="30">
        <f t="shared" si="22"/>
        <v>0.35607973063860021</v>
      </c>
      <c r="X82" s="10">
        <f t="shared" si="23"/>
        <v>0.78167705236281471</v>
      </c>
      <c r="Y82" s="36">
        <f t="shared" si="24"/>
        <v>0.61101901419061855</v>
      </c>
      <c r="Z82" s="41">
        <f t="shared" si="29"/>
        <v>0.35607973063860021</v>
      </c>
      <c r="AA82" s="42">
        <f t="shared" si="25"/>
        <v>63</v>
      </c>
      <c r="AI82" s="14" t="str">
        <f t="shared" si="26"/>
        <v>Indonesia</v>
      </c>
      <c r="AJ82" s="9">
        <f t="shared" si="19"/>
        <v>62.565729712098786</v>
      </c>
      <c r="AK82" s="17">
        <f t="shared" si="20"/>
        <v>85</v>
      </c>
      <c r="AM82">
        <v>77</v>
      </c>
      <c r="AN82" s="17" t="str">
        <f t="shared" si="27"/>
        <v>Tunisia</v>
      </c>
      <c r="AO82">
        <f t="shared" si="30"/>
        <v>84</v>
      </c>
      <c r="AP82" s="17" t="str">
        <f t="shared" si="28"/>
        <v>Belize</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1"/>
        <v>Iran, Islamic Republic of</v>
      </c>
      <c r="W83" s="30">
        <f t="shared" si="22"/>
        <v>0.36661104335626071</v>
      </c>
      <c r="X83" s="10">
        <f t="shared" si="23"/>
        <v>0.93417288372317564</v>
      </c>
      <c r="Y83" s="36">
        <f t="shared" si="24"/>
        <v>0.87267897668367378</v>
      </c>
      <c r="Z83" s="41">
        <f t="shared" si="29"/>
        <v>0.36661104335626071</v>
      </c>
      <c r="AA83" s="42">
        <f t="shared" si="25"/>
        <v>59</v>
      </c>
      <c r="AI83" s="14" t="str">
        <f t="shared" si="26"/>
        <v>Iran, Islamic Republic of</v>
      </c>
      <c r="AJ83" s="9">
        <f t="shared" si="19"/>
        <v>60.440792648598709</v>
      </c>
      <c r="AK83" s="17">
        <f t="shared" si="20"/>
        <v>93</v>
      </c>
      <c r="AM83">
        <v>78</v>
      </c>
      <c r="AN83" s="17" t="str">
        <f t="shared" si="27"/>
        <v>Azerbaijan</v>
      </c>
      <c r="AO83">
        <f t="shared" si="30"/>
        <v>83</v>
      </c>
      <c r="AP83" s="17" t="str">
        <f t="shared" si="28"/>
        <v>Paraguay</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Jamaica</v>
      </c>
      <c r="AO84">
        <f t="shared" si="30"/>
        <v>82</v>
      </c>
      <c r="AP84" s="17" t="str">
        <f t="shared" si="28"/>
        <v>Russian Federation</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1"/>
        <v>Ireland</v>
      </c>
      <c r="W85" s="30">
        <f t="shared" si="22"/>
        <v>0.49604381961992949</v>
      </c>
      <c r="X85" s="10">
        <f t="shared" si="23"/>
        <v>0.86971802654900732</v>
      </c>
      <c r="Y85" s="36">
        <f t="shared" si="24"/>
        <v>0.7564094457042998</v>
      </c>
      <c r="Z85" s="41">
        <f t="shared" si="29"/>
        <v>0.49604381961992949</v>
      </c>
      <c r="AA85" s="42">
        <f t="shared" si="25"/>
        <v>35</v>
      </c>
      <c r="AI85" s="14" t="str">
        <f t="shared" si="26"/>
        <v>Ireland</v>
      </c>
      <c r="AJ85" s="9">
        <f t="shared" si="19"/>
        <v>82.235147467124818</v>
      </c>
      <c r="AK85" s="17">
        <f t="shared" si="20"/>
        <v>3</v>
      </c>
      <c r="AM85">
        <v>80</v>
      </c>
      <c r="AN85" s="17" t="str">
        <f t="shared" si="27"/>
        <v>Moldova, Republic of</v>
      </c>
      <c r="AO85">
        <f t="shared" si="30"/>
        <v>81</v>
      </c>
      <c r="AP85" s="17" t="str">
        <f t="shared" si="28"/>
        <v>Ecuador</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1"/>
        <v>Israel</v>
      </c>
      <c r="W86" s="30">
        <f t="shared" si="22"/>
        <v>0.17558169873179352</v>
      </c>
      <c r="X86" s="10">
        <f t="shared" si="23"/>
        <v>0.83504595279873983</v>
      </c>
      <c r="Y86" s="36">
        <f t="shared" si="24"/>
        <v>0.69730174328555528</v>
      </c>
      <c r="Z86" s="41">
        <f t="shared" si="29"/>
        <v>0.17558169873179352</v>
      </c>
      <c r="AA86" s="42">
        <f t="shared" si="25"/>
        <v>123</v>
      </c>
      <c r="AI86" s="14" t="str">
        <f t="shared" si="26"/>
        <v>Israel</v>
      </c>
      <c r="AJ86" s="9">
        <f t="shared" si="19"/>
        <v>71.878025331180197</v>
      </c>
      <c r="AK86" s="17">
        <f t="shared" si="20"/>
        <v>39</v>
      </c>
      <c r="AM86">
        <v>81</v>
      </c>
      <c r="AN86" s="17" t="str">
        <f t="shared" si="27"/>
        <v>Ecuador</v>
      </c>
      <c r="AO86">
        <f t="shared" si="30"/>
        <v>80</v>
      </c>
      <c r="AP86" s="17" t="str">
        <f t="shared" si="28"/>
        <v>Moldova, Republic of</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1"/>
        <v>Italy</v>
      </c>
      <c r="W87" s="30">
        <f t="shared" si="22"/>
        <v>0.25235933083913553</v>
      </c>
      <c r="X87" s="10">
        <f t="shared" si="23"/>
        <v>0.73628683006854179</v>
      </c>
      <c r="Y87" s="36">
        <f t="shared" si="24"/>
        <v>0.54211829613238172</v>
      </c>
      <c r="Z87" s="41">
        <f t="shared" si="29"/>
        <v>0.25235933083913553</v>
      </c>
      <c r="AA87" s="42">
        <f t="shared" si="25"/>
        <v>107</v>
      </c>
      <c r="AI87" s="14" t="str">
        <f t="shared" si="26"/>
        <v>Italy</v>
      </c>
      <c r="AJ87" s="9">
        <f t="shared" si="19"/>
        <v>74.562835871413796</v>
      </c>
      <c r="AK87" s="17">
        <f t="shared" si="20"/>
        <v>31</v>
      </c>
      <c r="AM87">
        <v>82</v>
      </c>
      <c r="AN87" s="17" t="str">
        <f t="shared" si="27"/>
        <v>Russian Federation</v>
      </c>
      <c r="AO87">
        <f t="shared" si="30"/>
        <v>79</v>
      </c>
      <c r="AP87" s="17" t="str">
        <f t="shared" si="28"/>
        <v>Jamaica</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1"/>
        <v>Jamaica</v>
      </c>
      <c r="W88" s="30">
        <f t="shared" si="22"/>
        <v>0.25242647080210512</v>
      </c>
      <c r="X88" s="10">
        <f t="shared" si="23"/>
        <v>0.88668078967549202</v>
      </c>
      <c r="Y88" s="36">
        <f t="shared" si="24"/>
        <v>0.78620282277955411</v>
      </c>
      <c r="Z88" s="41">
        <f t="shared" si="29"/>
        <v>0.25242647080210512</v>
      </c>
      <c r="AA88" s="42">
        <f t="shared" si="25"/>
        <v>106</v>
      </c>
      <c r="AI88" s="14" t="str">
        <f t="shared" si="26"/>
        <v>Jamaica</v>
      </c>
      <c r="AJ88" s="9">
        <f t="shared" si="19"/>
        <v>63.524406086474215</v>
      </c>
      <c r="AK88" s="17">
        <f t="shared" si="20"/>
        <v>79</v>
      </c>
      <c r="AM88">
        <v>83</v>
      </c>
      <c r="AN88" s="17" t="str">
        <f t="shared" si="27"/>
        <v>Paraguay</v>
      </c>
      <c r="AO88">
        <f t="shared" si="30"/>
        <v>78</v>
      </c>
      <c r="AP88" s="17" t="str">
        <f t="shared" si="28"/>
        <v>Azerbaijan</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1"/>
        <v>Japan</v>
      </c>
      <c r="W89" s="30">
        <f t="shared" si="22"/>
        <v>0.3193906578066561</v>
      </c>
      <c r="X89" s="10">
        <f t="shared" si="23"/>
        <v>0.95093932564136707</v>
      </c>
      <c r="Y89" s="36">
        <f t="shared" si="24"/>
        <v>0.90428560105125799</v>
      </c>
      <c r="Z89" s="41">
        <f t="shared" si="29"/>
        <v>0.3193906578066561</v>
      </c>
      <c r="AA89" s="42">
        <f t="shared" si="25"/>
        <v>78</v>
      </c>
      <c r="AI89" s="14" t="str">
        <f t="shared" si="26"/>
        <v>Japan</v>
      </c>
      <c r="AJ89" s="9">
        <f t="shared" si="19"/>
        <v>75.454907531315939</v>
      </c>
      <c r="AK89" s="17">
        <f t="shared" si="20"/>
        <v>25</v>
      </c>
      <c r="AM89">
        <v>84</v>
      </c>
      <c r="AN89" s="17" t="str">
        <f t="shared" si="27"/>
        <v>Belize</v>
      </c>
      <c r="AO89">
        <f t="shared" si="30"/>
        <v>77</v>
      </c>
      <c r="AP89" s="17" t="str">
        <f t="shared" si="28"/>
        <v>Tunisia</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1"/>
        <v>Jordan</v>
      </c>
      <c r="W90" s="30">
        <f t="shared" si="22"/>
        <v>0.33479297709428663</v>
      </c>
      <c r="X90" s="10">
        <f t="shared" si="23"/>
        <v>0.96601802170847706</v>
      </c>
      <c r="Y90" s="36">
        <f t="shared" si="24"/>
        <v>0.93319081826555961</v>
      </c>
      <c r="Z90" s="41">
        <f t="shared" si="29"/>
        <v>0.33479297709428663</v>
      </c>
      <c r="AA90" s="42">
        <f t="shared" si="25"/>
        <v>71</v>
      </c>
      <c r="AI90" s="14" t="str">
        <f t="shared" si="26"/>
        <v>Jordan</v>
      </c>
      <c r="AJ90" s="9">
        <f t="shared" si="19"/>
        <v>67.458772058226259</v>
      </c>
      <c r="AK90" s="17">
        <f t="shared" si="20"/>
        <v>52</v>
      </c>
      <c r="AM90">
        <v>85</v>
      </c>
      <c r="AN90" s="17" t="str">
        <f t="shared" si="27"/>
        <v>Indonesia</v>
      </c>
      <c r="AO90">
        <f t="shared" si="30"/>
        <v>76</v>
      </c>
      <c r="AP90" s="17" t="str">
        <f t="shared" si="28"/>
        <v>Saudi Arabia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1"/>
        <v>Kazakhstan</v>
      </c>
      <c r="W91" s="30">
        <f t="shared" si="22"/>
        <v>0.59366439452073561</v>
      </c>
      <c r="X91" s="10">
        <f t="shared" si="23"/>
        <v>0.94869311188014516</v>
      </c>
      <c r="Y91" s="36">
        <f t="shared" si="24"/>
        <v>0.90001862052883363</v>
      </c>
      <c r="Z91" s="41">
        <f t="shared" si="29"/>
        <v>0.59366439452073561</v>
      </c>
      <c r="AA91" s="42">
        <f t="shared" si="25"/>
        <v>15</v>
      </c>
      <c r="AI91" s="14" t="str">
        <f t="shared" si="26"/>
        <v>Kazakhstan</v>
      </c>
      <c r="AJ91" s="9">
        <f t="shared" si="19"/>
        <v>67.163133948049776</v>
      </c>
      <c r="AK91" s="17">
        <f t="shared" si="20"/>
        <v>55</v>
      </c>
      <c r="AM91">
        <v>86</v>
      </c>
      <c r="AN91" s="17" t="str">
        <f t="shared" si="27"/>
        <v>Philippines</v>
      </c>
      <c r="AO91">
        <f t="shared" si="30"/>
        <v>75</v>
      </c>
      <c r="AP91" s="17" t="str">
        <f t="shared" si="28"/>
        <v>Dominican Republic</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1"/>
        <v>Kenya</v>
      </c>
      <c r="W92" s="30">
        <f t="shared" si="22"/>
        <v>0.21083150629925029</v>
      </c>
      <c r="X92" s="10">
        <f t="shared" si="23"/>
        <v>0.88887063357039897</v>
      </c>
      <c r="Y92" s="36">
        <f t="shared" si="24"/>
        <v>0.79009100322384251</v>
      </c>
      <c r="Z92" s="41">
        <f t="shared" si="29"/>
        <v>0.21083150629925029</v>
      </c>
      <c r="AA92" s="42">
        <f t="shared" si="25"/>
        <v>119</v>
      </c>
      <c r="AI92" s="14" t="str">
        <f t="shared" si="26"/>
        <v>Kenya</v>
      </c>
      <c r="AJ92" s="9">
        <f t="shared" si="19"/>
        <v>48.146987084211055</v>
      </c>
      <c r="AK92" s="17">
        <f t="shared" si="20"/>
        <v>137</v>
      </c>
      <c r="AM92">
        <v>87</v>
      </c>
      <c r="AN92" s="17" t="str">
        <f t="shared" si="27"/>
        <v>Mongolia</v>
      </c>
      <c r="AO92">
        <f t="shared" si="30"/>
        <v>74</v>
      </c>
      <c r="AP92" s="17" t="str">
        <f t="shared" si="28"/>
        <v>Peru</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Suriname</v>
      </c>
      <c r="AO93">
        <f t="shared" si="30"/>
        <v>73</v>
      </c>
      <c r="AP93" s="17" t="str">
        <f t="shared" si="28"/>
        <v>Lebanon</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Venezuela, Bolivarian Republic of</v>
      </c>
      <c r="AO94">
        <f t="shared" si="30"/>
        <v>72</v>
      </c>
      <c r="AP94" s="17" t="str">
        <f t="shared" si="28"/>
        <v>Trinidad and Tobago</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1"/>
        <v>Korea, Republic of</v>
      </c>
      <c r="W95" s="30">
        <f t="shared" si="22"/>
        <v>0.39638957282433557</v>
      </c>
      <c r="X95" s="10">
        <f t="shared" si="23"/>
        <v>0.9654712283084671</v>
      </c>
      <c r="Y95" s="36">
        <f t="shared" si="24"/>
        <v>0.93213469269146021</v>
      </c>
      <c r="Z95" s="41">
        <f t="shared" si="29"/>
        <v>0.39638957282433557</v>
      </c>
      <c r="AA95" s="42">
        <f t="shared" si="25"/>
        <v>54</v>
      </c>
      <c r="AI95" s="14" t="str">
        <f t="shared" si="26"/>
        <v>Korea, Republic of</v>
      </c>
      <c r="AJ95" s="9">
        <f t="shared" si="19"/>
        <v>71.859271296046828</v>
      </c>
      <c r="AK95" s="17">
        <f t="shared" si="20"/>
        <v>40</v>
      </c>
      <c r="AM95">
        <v>90</v>
      </c>
      <c r="AN95" s="17" t="str">
        <f t="shared" si="27"/>
        <v>Algeria</v>
      </c>
      <c r="AO95">
        <f t="shared" si="30"/>
        <v>71</v>
      </c>
      <c r="AP95" s="17" t="str">
        <f t="shared" si="28"/>
        <v>Albania</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1"/>
        <v>Kuwait</v>
      </c>
      <c r="W96" s="30">
        <f t="shared" si="22"/>
        <v>0.29768910020803052</v>
      </c>
      <c r="X96" s="10">
        <f t="shared" si="23"/>
        <v>0.90798960625748948</v>
      </c>
      <c r="Y96" s="36">
        <f t="shared" si="24"/>
        <v>0.82444512507163081</v>
      </c>
      <c r="Z96" s="41">
        <f t="shared" si="29"/>
        <v>0.29768910020803052</v>
      </c>
      <c r="AA96" s="42">
        <f t="shared" si="25"/>
        <v>84</v>
      </c>
      <c r="AI96" s="14" t="str">
        <f t="shared" si="26"/>
        <v>Kuwait</v>
      </c>
      <c r="AJ96" s="9">
        <f t="shared" si="19"/>
        <v>67.409074183546394</v>
      </c>
      <c r="AK96" s="17">
        <f t="shared" si="20"/>
        <v>53</v>
      </c>
      <c r="AM96">
        <v>91</v>
      </c>
      <c r="AN96" s="17" t="str">
        <f t="shared" si="27"/>
        <v>Honduras</v>
      </c>
      <c r="AO96">
        <f t="shared" si="30"/>
        <v>70</v>
      </c>
      <c r="AP96" s="17" t="str">
        <f t="shared" si="28"/>
        <v>Egypt</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1"/>
        <v>Kyrgyzstan</v>
      </c>
      <c r="W97" s="30">
        <f t="shared" si="22"/>
        <v>0.28765925372468742</v>
      </c>
      <c r="X97" s="10">
        <f t="shared" si="23"/>
        <v>0.79739835246450896</v>
      </c>
      <c r="Y97" s="36">
        <f t="shared" si="24"/>
        <v>0.63584413251311322</v>
      </c>
      <c r="Z97" s="41">
        <f t="shared" si="29"/>
        <v>0.28765925372468742</v>
      </c>
      <c r="AA97" s="42">
        <f t="shared" si="25"/>
        <v>92</v>
      </c>
      <c r="AI97" s="14" t="str">
        <f t="shared" si="26"/>
        <v>Kyrgyzstan</v>
      </c>
      <c r="AJ97" s="9">
        <f t="shared" si="19"/>
        <v>64.811871359006872</v>
      </c>
      <c r="AK97" s="17">
        <f t="shared" si="20"/>
        <v>69</v>
      </c>
      <c r="AM97">
        <v>92</v>
      </c>
      <c r="AN97" s="17" t="str">
        <f t="shared" si="27"/>
        <v>Dominica</v>
      </c>
      <c r="AO97">
        <f t="shared" si="30"/>
        <v>69</v>
      </c>
      <c r="AP97" s="17" t="str">
        <f t="shared" si="28"/>
        <v>Kyrgyzstan</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1"/>
        <v>Laos</v>
      </c>
      <c r="W98" s="30">
        <f t="shared" si="22"/>
        <v>0.56084289528919873</v>
      </c>
      <c r="X98" s="10">
        <f t="shared" si="23"/>
        <v>0.88885378624330991</v>
      </c>
      <c r="Y98" s="36">
        <f t="shared" si="24"/>
        <v>0.79006105331906762</v>
      </c>
      <c r="Z98" s="41">
        <f t="shared" si="29"/>
        <v>0.56084289528919873</v>
      </c>
      <c r="AA98" s="42">
        <f t="shared" si="25"/>
        <v>22</v>
      </c>
      <c r="AI98" s="14" t="str">
        <f t="shared" si="26"/>
        <v>Laos</v>
      </c>
      <c r="AJ98" s="9">
        <f t="shared" si="19"/>
        <v>50.052224001112933</v>
      </c>
      <c r="AK98" s="17">
        <f t="shared" si="20"/>
        <v>124</v>
      </c>
      <c r="AM98">
        <v>93</v>
      </c>
      <c r="AN98" s="17" t="str">
        <f t="shared" si="27"/>
        <v>Iran, Islamic Republic of</v>
      </c>
      <c r="AO98">
        <f t="shared" si="30"/>
        <v>68</v>
      </c>
      <c r="AP98" s="17" t="str">
        <f t="shared" si="28"/>
        <v>Ukraine</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1"/>
        <v>Latvia</v>
      </c>
      <c r="W99" s="30">
        <f t="shared" si="22"/>
        <v>0.68991987828596346</v>
      </c>
      <c r="X99" s="10">
        <f t="shared" si="23"/>
        <v>0.90745737201319387</v>
      </c>
      <c r="Y99" s="36">
        <f t="shared" si="24"/>
        <v>0.8234788820210921</v>
      </c>
      <c r="Z99" s="41">
        <f t="shared" si="29"/>
        <v>0.68991987828596346</v>
      </c>
      <c r="AA99" s="42">
        <f t="shared" si="25"/>
        <v>9</v>
      </c>
      <c r="AI99" s="14" t="str">
        <f t="shared" si="26"/>
        <v>Latvia</v>
      </c>
      <c r="AJ99" s="9">
        <f t="shared" si="19"/>
        <v>74.360946830137053</v>
      </c>
      <c r="AK99" s="17">
        <f t="shared" si="20"/>
        <v>32</v>
      </c>
      <c r="AM99">
        <v>94</v>
      </c>
      <c r="AN99" s="17" t="str">
        <f t="shared" si="27"/>
        <v>Botswana</v>
      </c>
      <c r="AO99">
        <f t="shared" si="30"/>
        <v>67</v>
      </c>
      <c r="AP99" s="17" t="str">
        <f t="shared" si="28"/>
        <v>Colombia</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1"/>
        <v>Lebanon</v>
      </c>
      <c r="W100" s="30">
        <f t="shared" si="22"/>
        <v>-3.0984519441328212E-2</v>
      </c>
      <c r="X100" s="10">
        <f t="shared" si="23"/>
        <v>-0.25317319796674664</v>
      </c>
      <c r="Y100" s="36">
        <f t="shared" si="24"/>
        <v>6.4096668168709486E-2</v>
      </c>
      <c r="Z100" s="41" t="str">
        <f t="shared" si="29"/>
        <v/>
      </c>
      <c r="AA100" s="42" t="str">
        <f t="shared" si="25"/>
        <v/>
      </c>
      <c r="AI100" s="14" t="str">
        <f t="shared" si="26"/>
        <v>Lebanon</v>
      </c>
      <c r="AJ100" s="9">
        <f t="shared" si="19"/>
        <v>64.403725028129358</v>
      </c>
      <c r="AK100" s="17">
        <f t="shared" si="20"/>
        <v>73</v>
      </c>
      <c r="AM100">
        <v>95</v>
      </c>
      <c r="AN100" s="17" t="str">
        <f t="shared" si="27"/>
        <v>China</v>
      </c>
      <c r="AO100">
        <f t="shared" si="30"/>
        <v>66</v>
      </c>
      <c r="AP100" s="17" t="str">
        <f t="shared" si="28"/>
        <v>El Salvador</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1"/>
        <v>Lesotho</v>
      </c>
      <c r="W101" s="30">
        <f t="shared" si="22"/>
        <v>0.14072898698990083</v>
      </c>
      <c r="X101" s="10">
        <f t="shared" si="23"/>
        <v>0.77695762662525214</v>
      </c>
      <c r="Y101" s="36">
        <f t="shared" si="24"/>
        <v>0.60366315357114475</v>
      </c>
      <c r="Z101" s="41">
        <f t="shared" si="29"/>
        <v>0.14072898698990083</v>
      </c>
      <c r="AA101" s="42">
        <f t="shared" si="25"/>
        <v>128</v>
      </c>
      <c r="AI101" s="14" t="str">
        <f t="shared" si="26"/>
        <v>Lesotho</v>
      </c>
      <c r="AJ101" s="9">
        <f t="shared" si="19"/>
        <v>47.933424265395651</v>
      </c>
      <c r="AK101" s="17">
        <f t="shared" si="20"/>
        <v>138</v>
      </c>
      <c r="AM101">
        <v>96</v>
      </c>
      <c r="AN101" s="17" t="str">
        <f t="shared" si="27"/>
        <v>Nicaragua</v>
      </c>
      <c r="AO101">
        <f t="shared" si="30"/>
        <v>65</v>
      </c>
      <c r="AP101" s="17" t="str">
        <f t="shared" si="28"/>
        <v>Bahrain</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1"/>
        <v>Liberia</v>
      </c>
      <c r="W102" s="30">
        <f t="shared" si="22"/>
        <v>0.46346257792625462</v>
      </c>
      <c r="X102" s="10">
        <f t="shared" si="23"/>
        <v>0.96723084113120505</v>
      </c>
      <c r="Y102" s="36">
        <f t="shared" si="24"/>
        <v>0.93553550003537844</v>
      </c>
      <c r="Z102" s="41">
        <f t="shared" si="29"/>
        <v>0.46346257792625462</v>
      </c>
      <c r="AA102" s="42">
        <f t="shared" si="25"/>
        <v>43</v>
      </c>
      <c r="AI102" s="14" t="str">
        <f t="shared" si="26"/>
        <v>Liberia</v>
      </c>
      <c r="AJ102" s="9">
        <f t="shared" ref="AJ102:AJ133" si="31">IF(ISNUMBER(T102),T102,"")</f>
        <v>43.64187617365112</v>
      </c>
      <c r="AK102" s="17">
        <f t="shared" ref="AK102:AK133" si="32">RANK(AJ102,$AJ$7:$AJ$198)</f>
        <v>151</v>
      </c>
      <c r="AM102">
        <v>97</v>
      </c>
      <c r="AN102" s="17" t="str">
        <f t="shared" si="27"/>
        <v>Viet Nam</v>
      </c>
      <c r="AO102">
        <f t="shared" si="30"/>
        <v>64</v>
      </c>
      <c r="AP102" s="17" t="str">
        <f t="shared" si="28"/>
        <v>Cape Verde</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1"/>
        <v>Libyan Arab Jamahiriya</v>
      </c>
      <c r="W103" s="30">
        <f t="shared" si="22"/>
        <v>0.63544494838853016</v>
      </c>
      <c r="X103" s="10">
        <f t="shared" si="23"/>
        <v>0.9605370468525406</v>
      </c>
      <c r="Y103" s="36">
        <f t="shared" si="24"/>
        <v>0.92263141837619977</v>
      </c>
      <c r="Z103" s="41">
        <f t="shared" si="29"/>
        <v>0.63544494838853016</v>
      </c>
      <c r="AA103" s="42">
        <f t="shared" si="25"/>
        <v>12</v>
      </c>
      <c r="AI103" s="14" t="str">
        <f t="shared" si="26"/>
        <v>Libyan Arab Jamahiriya</v>
      </c>
      <c r="AJ103" s="9">
        <f t="shared" si="31"/>
        <v>58.911286935957087</v>
      </c>
      <c r="AK103" s="17">
        <f t="shared" si="32"/>
        <v>101</v>
      </c>
      <c r="AM103">
        <v>98</v>
      </c>
      <c r="AN103" s="17" t="str">
        <f t="shared" si="27"/>
        <v>Samoa</v>
      </c>
      <c r="AO103">
        <f t="shared" si="30"/>
        <v>63</v>
      </c>
      <c r="AP103" s="17" t="str">
        <f t="shared" si="28"/>
        <v>Brazil</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Guatemala</v>
      </c>
      <c r="AO104">
        <f t="shared" si="30"/>
        <v>62</v>
      </c>
      <c r="AP104" s="17" t="str">
        <f t="shared" si="28"/>
        <v>Costa Rica</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1"/>
        <v>Lithuania</v>
      </c>
      <c r="W105" s="30">
        <f t="shared" si="22"/>
        <v>0.77216047561034451</v>
      </c>
      <c r="X105" s="10">
        <f t="shared" si="23"/>
        <v>0.90752569963990981</v>
      </c>
      <c r="Y105" s="36">
        <f t="shared" si="24"/>
        <v>0.8236028955069078</v>
      </c>
      <c r="Z105" s="41">
        <f t="shared" si="29"/>
        <v>0.77216047561034451</v>
      </c>
      <c r="AA105" s="42">
        <f t="shared" si="25"/>
        <v>4</v>
      </c>
      <c r="AI105" s="14" t="str">
        <f t="shared" si="26"/>
        <v>Lithuania</v>
      </c>
      <c r="AJ105" s="9">
        <f t="shared" si="31"/>
        <v>75.268908643519595</v>
      </c>
      <c r="AK105" s="17">
        <f t="shared" si="32"/>
        <v>27</v>
      </c>
      <c r="AM105">
        <v>100</v>
      </c>
      <c r="AN105" s="17" t="str">
        <f t="shared" si="27"/>
        <v>Fiji</v>
      </c>
      <c r="AO105">
        <f t="shared" si="30"/>
        <v>61</v>
      </c>
      <c r="AP105" s="17" t="str">
        <f t="shared" si="28"/>
        <v>Saint Lucia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1"/>
        <v>Luxembourg</v>
      </c>
      <c r="W106" s="30">
        <f t="shared" si="22"/>
        <v>0.27394510271953804</v>
      </c>
      <c r="X106" s="10">
        <f t="shared" si="23"/>
        <v>0.72976177300790779</v>
      </c>
      <c r="Y106" s="36">
        <f t="shared" si="24"/>
        <v>0.53255224534364509</v>
      </c>
      <c r="Z106" s="41">
        <f t="shared" si="29"/>
        <v>0.27394510271953804</v>
      </c>
      <c r="AA106" s="42">
        <f t="shared" si="25"/>
        <v>98</v>
      </c>
      <c r="AI106" s="14" t="str">
        <f t="shared" si="26"/>
        <v>Luxembourg</v>
      </c>
      <c r="AJ106" s="9">
        <f t="shared" si="31"/>
        <v>78.526540747982637</v>
      </c>
      <c r="AK106" s="17">
        <f t="shared" si="32"/>
        <v>17</v>
      </c>
      <c r="AM106">
        <v>101</v>
      </c>
      <c r="AN106" s="17" t="str">
        <f t="shared" si="27"/>
        <v>Libyan Arab Jamahiriya</v>
      </c>
      <c r="AO106">
        <f t="shared" si="30"/>
        <v>60</v>
      </c>
      <c r="AP106" s="17" t="str">
        <f t="shared" si="28"/>
        <v>Mexico</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1"/>
        <v>Madagascar</v>
      </c>
      <c r="W107" s="30">
        <f t="shared" si="22"/>
        <v>0.28017476203597169</v>
      </c>
      <c r="X107" s="10">
        <f t="shared" si="23"/>
        <v>0.84809928909745558</v>
      </c>
      <c r="Y107" s="36">
        <f t="shared" si="24"/>
        <v>0.71927240416760951</v>
      </c>
      <c r="Z107" s="41">
        <f t="shared" si="29"/>
        <v>0.28017476203597169</v>
      </c>
      <c r="AA107" s="42">
        <f t="shared" si="25"/>
        <v>95</v>
      </c>
      <c r="AI107" s="14" t="str">
        <f t="shared" si="26"/>
        <v>Madagascar</v>
      </c>
      <c r="AJ107" s="9">
        <f t="shared" si="31"/>
        <v>49.564615541949422</v>
      </c>
      <c r="AK107" s="17">
        <f t="shared" si="32"/>
        <v>126</v>
      </c>
      <c r="AM107">
        <v>102</v>
      </c>
      <c r="AN107" s="17" t="str">
        <f t="shared" si="27"/>
        <v>Syrian Arab Republic</v>
      </c>
      <c r="AO107">
        <f t="shared" si="30"/>
        <v>59</v>
      </c>
      <c r="AP107" s="17" t="str">
        <f t="shared" si="28"/>
        <v>Bahamas</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1"/>
        <v>Malawi</v>
      </c>
      <c r="W108" s="30">
        <f t="shared" si="22"/>
        <v>0.10630088776137998</v>
      </c>
      <c r="X108" s="10">
        <f t="shared" si="23"/>
        <v>0.56415519242061674</v>
      </c>
      <c r="Y108" s="36">
        <f t="shared" si="24"/>
        <v>0.31827108113514307</v>
      </c>
      <c r="Z108" s="41">
        <f t="shared" si="29"/>
        <v>0.10630088776137998</v>
      </c>
      <c r="AA108" s="42">
        <f t="shared" si="25"/>
        <v>131</v>
      </c>
      <c r="AI108" s="14" t="str">
        <f t="shared" si="26"/>
        <v>Malawi</v>
      </c>
      <c r="AJ108" s="9">
        <f t="shared" si="31"/>
        <v>48.458719799931224</v>
      </c>
      <c r="AK108" s="17">
        <f t="shared" si="32"/>
        <v>134</v>
      </c>
      <c r="AM108">
        <v>103</v>
      </c>
      <c r="AN108" s="17" t="str">
        <f t="shared" si="27"/>
        <v>Bolivia</v>
      </c>
      <c r="AO108">
        <f t="shared" si="30"/>
        <v>58</v>
      </c>
      <c r="AP108" s="17" t="str">
        <f t="shared" si="28"/>
        <v>Georgia</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1"/>
        <v>Malaysia</v>
      </c>
      <c r="W109" s="30">
        <f t="shared" si="22"/>
        <v>0.27751652298396101</v>
      </c>
      <c r="X109" s="10">
        <f t="shared" si="23"/>
        <v>0.90924855659268267</v>
      </c>
      <c r="Y109" s="36">
        <f t="shared" si="24"/>
        <v>0.82673293766587685</v>
      </c>
      <c r="Z109" s="41">
        <f t="shared" si="29"/>
        <v>0.27751652298396101</v>
      </c>
      <c r="AA109" s="42">
        <f t="shared" si="25"/>
        <v>97</v>
      </c>
      <c r="AI109" s="14" t="str">
        <f t="shared" si="26"/>
        <v>Malaysia</v>
      </c>
      <c r="AJ109" s="9">
        <f t="shared" si="31"/>
        <v>69.218576101653468</v>
      </c>
      <c r="AK109" s="17">
        <f t="shared" si="32"/>
        <v>45</v>
      </c>
      <c r="AM109">
        <v>104</v>
      </c>
      <c r="AN109" s="17" t="str">
        <f t="shared" si="27"/>
        <v>Tonga</v>
      </c>
      <c r="AO109">
        <f t="shared" si="30"/>
        <v>57</v>
      </c>
      <c r="AP109" s="17" t="str">
        <f t="shared" si="28"/>
        <v>Belarus</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Vanuatu</v>
      </c>
      <c r="AO110">
        <f t="shared" si="30"/>
        <v>56</v>
      </c>
      <c r="AP110" s="17" t="str">
        <f t="shared" si="28"/>
        <v>Turkey</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1"/>
        <v>Mali</v>
      </c>
      <c r="W111" s="30">
        <f t="shared" si="22"/>
        <v>1.0080180865189969E-2</v>
      </c>
      <c r="X111" s="10">
        <f t="shared" si="23"/>
        <v>0.12390864408510277</v>
      </c>
      <c r="Y111" s="36">
        <f t="shared" si="24"/>
        <v>1.5353352079008674E-2</v>
      </c>
      <c r="Z111" s="41" t="str">
        <f t="shared" si="29"/>
        <v/>
      </c>
      <c r="AA111" s="42" t="str">
        <f t="shared" si="25"/>
        <v/>
      </c>
      <c r="AI111" s="14" t="str">
        <f t="shared" si="26"/>
        <v>Mali</v>
      </c>
      <c r="AJ111" s="9">
        <f t="shared" si="31"/>
        <v>48.182344825406588</v>
      </c>
      <c r="AK111" s="17">
        <f t="shared" si="32"/>
        <v>136</v>
      </c>
      <c r="AM111">
        <v>106</v>
      </c>
      <c r="AN111" s="17" t="str">
        <f t="shared" si="27"/>
        <v>Morocco</v>
      </c>
      <c r="AO111">
        <f t="shared" si="30"/>
        <v>55</v>
      </c>
      <c r="AP111" s="17" t="str">
        <f t="shared" si="28"/>
        <v>Kazakhstan</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1"/>
        <v>Malta</v>
      </c>
      <c r="W112" s="30">
        <f t="shared" si="22"/>
        <v>0.41821494833116252</v>
      </c>
      <c r="X112" s="10">
        <f t="shared" si="23"/>
        <v>0.93734558163638515</v>
      </c>
      <c r="Y112" s="36">
        <f t="shared" si="24"/>
        <v>0.87861673941325313</v>
      </c>
      <c r="Z112" s="41">
        <f t="shared" si="29"/>
        <v>0.41821494833116252</v>
      </c>
      <c r="AA112" s="42">
        <f t="shared" si="25"/>
        <v>48</v>
      </c>
      <c r="AI112" s="14" t="str">
        <f t="shared" si="26"/>
        <v>Malta</v>
      </c>
      <c r="AJ112" s="9">
        <f t="shared" si="31"/>
        <v>72.465063053008478</v>
      </c>
      <c r="AK112" s="17">
        <f t="shared" si="32"/>
        <v>37</v>
      </c>
      <c r="AM112">
        <v>107</v>
      </c>
      <c r="AN112" s="17" t="str">
        <f t="shared" si="27"/>
        <v>Uzbekistan</v>
      </c>
      <c r="AO112">
        <f t="shared" si="30"/>
        <v>54</v>
      </c>
      <c r="AP112" s="17" t="str">
        <f t="shared" si="28"/>
        <v>Panama</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Namibia</v>
      </c>
      <c r="AO113">
        <f t="shared" si="30"/>
        <v>53</v>
      </c>
      <c r="AP113" s="17" t="str">
        <f t="shared" si="28"/>
        <v>Kuwait</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1"/>
        <v>Mauritania</v>
      </c>
      <c r="W114" s="30">
        <f t="shared" si="22"/>
        <v>0.29094109997258027</v>
      </c>
      <c r="X114" s="10">
        <f t="shared" si="23"/>
        <v>0.73705506679698374</v>
      </c>
      <c r="Y114" s="36">
        <f t="shared" si="24"/>
        <v>0.5432501714911061</v>
      </c>
      <c r="Z114" s="41">
        <f t="shared" si="29"/>
        <v>0.29094109997258027</v>
      </c>
      <c r="AA114" s="42">
        <f t="shared" si="25"/>
        <v>89</v>
      </c>
      <c r="AI114" s="14" t="str">
        <f t="shared" si="26"/>
        <v>Mauritania</v>
      </c>
      <c r="AJ114" s="9">
        <f t="shared" si="31"/>
        <v>46.588452078518849</v>
      </c>
      <c r="AK114" s="17">
        <f t="shared" si="32"/>
        <v>145</v>
      </c>
      <c r="AM114">
        <v>109</v>
      </c>
      <c r="AN114" s="17" t="str">
        <f t="shared" si="27"/>
        <v>Cuba</v>
      </c>
      <c r="AO114">
        <f t="shared" si="30"/>
        <v>52</v>
      </c>
      <c r="AP114" s="17" t="str">
        <f t="shared" si="28"/>
        <v>Jordan</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1"/>
        <v>Mauritius</v>
      </c>
      <c r="W115" s="30">
        <f t="shared" si="22"/>
        <v>0.35440559587992904</v>
      </c>
      <c r="X115" s="10">
        <f t="shared" si="23"/>
        <v>0.91702789588770628</v>
      </c>
      <c r="Y115" s="36">
        <f t="shared" si="24"/>
        <v>0.84094016183623388</v>
      </c>
      <c r="Z115" s="41">
        <f t="shared" si="29"/>
        <v>0.35440559587992904</v>
      </c>
      <c r="AA115" s="42">
        <f t="shared" si="25"/>
        <v>64</v>
      </c>
      <c r="AI115" s="14" t="str">
        <f t="shared" si="26"/>
        <v>Mauritius</v>
      </c>
      <c r="AJ115" s="9">
        <f t="shared" si="31"/>
        <v>70.94384203968869</v>
      </c>
      <c r="AK115" s="17">
        <f t="shared" si="32"/>
        <v>42</v>
      </c>
      <c r="AM115">
        <v>110</v>
      </c>
      <c r="AN115" s="17" t="str">
        <f t="shared" si="27"/>
        <v>Bhutan</v>
      </c>
      <c r="AO115">
        <f t="shared" si="30"/>
        <v>51</v>
      </c>
      <c r="AP115" s="17" t="str">
        <f t="shared" si="28"/>
        <v>Serbia</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1"/>
        <v>Mexico</v>
      </c>
      <c r="W116" s="30">
        <f t="shared" si="22"/>
        <v>0.51952486249558105</v>
      </c>
      <c r="X116" s="10">
        <f t="shared" si="23"/>
        <v>0.96267898914696581</v>
      </c>
      <c r="Y116" s="36">
        <f t="shared" si="24"/>
        <v>0.92675083614502396</v>
      </c>
      <c r="Z116" s="41">
        <f t="shared" si="29"/>
        <v>0.51952486249558105</v>
      </c>
      <c r="AA116" s="42">
        <f t="shared" si="25"/>
        <v>30</v>
      </c>
      <c r="AI116" s="14" t="str">
        <f t="shared" si="26"/>
        <v>Mexico</v>
      </c>
      <c r="AJ116" s="9">
        <f t="shared" si="31"/>
        <v>66.488767179602249</v>
      </c>
      <c r="AK116" s="17">
        <f t="shared" si="32"/>
        <v>60</v>
      </c>
      <c r="AM116">
        <v>111</v>
      </c>
      <c r="AN116" s="17" t="str">
        <f t="shared" si="27"/>
        <v>Gabon</v>
      </c>
      <c r="AO116">
        <f t="shared" si="30"/>
        <v>50</v>
      </c>
      <c r="AP116" s="17" t="str">
        <f t="shared" si="28"/>
        <v>Thailand</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Ghana</v>
      </c>
      <c r="AO117">
        <f t="shared" si="30"/>
        <v>49</v>
      </c>
      <c r="AP117" s="17" t="str">
        <f t="shared" si="28"/>
        <v>United Arab Emirates</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1"/>
        <v>Moldova, Republic of</v>
      </c>
      <c r="W118" s="30">
        <f t="shared" si="22"/>
        <v>9.9178773467667833E-2</v>
      </c>
      <c r="X118" s="10">
        <f t="shared" si="23"/>
        <v>0.49808573570162695</v>
      </c>
      <c r="Y118" s="36">
        <f t="shared" si="24"/>
        <v>0.24808940010943098</v>
      </c>
      <c r="Z118" s="41" t="str">
        <f t="shared" si="29"/>
        <v/>
      </c>
      <c r="AA118" s="42" t="str">
        <f t="shared" si="25"/>
        <v/>
      </c>
      <c r="AI118" s="14" t="str">
        <f t="shared" si="26"/>
        <v>Moldova, Republic of</v>
      </c>
      <c r="AJ118" s="9">
        <f t="shared" si="31"/>
        <v>63.497232852373287</v>
      </c>
      <c r="AK118" s="17">
        <f t="shared" si="32"/>
        <v>80</v>
      </c>
      <c r="AM118">
        <v>113</v>
      </c>
      <c r="AN118" s="17" t="str">
        <f t="shared" si="27"/>
        <v>Tajikistan</v>
      </c>
      <c r="AO118">
        <f t="shared" si="30"/>
        <v>48</v>
      </c>
      <c r="AP118" s="17" t="str">
        <f t="shared" si="28"/>
        <v>Bosnia and Herzegovina</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Guyana</v>
      </c>
      <c r="AO119">
        <f t="shared" si="30"/>
        <v>47</v>
      </c>
      <c r="AP119" s="17" t="str">
        <f t="shared" si="28"/>
        <v>Qatar</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1"/>
        <v xml:space="preserve">Macedonia </v>
      </c>
      <c r="W120" s="30">
        <f t="shared" si="22"/>
        <v>0.56011480543063696</v>
      </c>
      <c r="X120" s="10">
        <f t="shared" si="23"/>
        <v>0.88772760663296246</v>
      </c>
      <c r="Y120" s="36">
        <f t="shared" si="24"/>
        <v>0.78806030357828771</v>
      </c>
      <c r="Z120" s="41">
        <f t="shared" si="29"/>
        <v>0.56011480543063696</v>
      </c>
      <c r="AA120" s="42">
        <f t="shared" si="25"/>
        <v>23</v>
      </c>
      <c r="AI120" s="14" t="str">
        <f t="shared" si="26"/>
        <v xml:space="preserve">Macedonia </v>
      </c>
      <c r="AJ120" s="9">
        <f t="shared" si="31"/>
        <v>71.681409456095423</v>
      </c>
      <c r="AK120" s="17">
        <f t="shared" si="32"/>
        <v>41</v>
      </c>
      <c r="AM120">
        <v>115</v>
      </c>
      <c r="AN120" s="17" t="str">
        <f t="shared" si="27"/>
        <v>Gambia</v>
      </c>
      <c r="AO120">
        <f t="shared" si="30"/>
        <v>46</v>
      </c>
      <c r="AP120" s="17" t="str">
        <f t="shared" si="28"/>
        <v>Oman</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1"/>
        <v>Mongolia</v>
      </c>
      <c r="W121" s="30">
        <f t="shared" si="22"/>
        <v>0.47990566287395853</v>
      </c>
      <c r="X121" s="10">
        <f t="shared" si="23"/>
        <v>0.96724352211099951</v>
      </c>
      <c r="Y121" s="36">
        <f t="shared" si="24"/>
        <v>0.93556003106569163</v>
      </c>
      <c r="Z121" s="41">
        <f t="shared" si="29"/>
        <v>0.47990566287395853</v>
      </c>
      <c r="AA121" s="42">
        <f t="shared" si="25"/>
        <v>39</v>
      </c>
      <c r="AI121" s="14" t="str">
        <f t="shared" si="26"/>
        <v>Mongolia</v>
      </c>
      <c r="AJ121" s="9">
        <f t="shared" si="31"/>
        <v>61.830498323211856</v>
      </c>
      <c r="AK121" s="17">
        <f t="shared" si="32"/>
        <v>87</v>
      </c>
      <c r="AM121">
        <v>116</v>
      </c>
      <c r="AN121" s="17" t="str">
        <f t="shared" si="27"/>
        <v>India</v>
      </c>
      <c r="AO121">
        <f t="shared" si="30"/>
        <v>45</v>
      </c>
      <c r="AP121" s="17" t="str">
        <f t="shared" si="28"/>
        <v>Malaysia</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Swaziland</v>
      </c>
      <c r="AO122">
        <f t="shared" si="30"/>
        <v>44</v>
      </c>
      <c r="AP122" s="17" t="str">
        <f t="shared" si="28"/>
        <v>Armenia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1"/>
        <v>Morocco</v>
      </c>
      <c r="W123" s="30">
        <f t="shared" si="22"/>
        <v>9.4270546272977873E-2</v>
      </c>
      <c r="X123" s="10">
        <f t="shared" si="23"/>
        <v>0.50896709020486475</v>
      </c>
      <c r="Y123" s="36">
        <f t="shared" si="24"/>
        <v>0.25904749891160694</v>
      </c>
      <c r="Z123" s="41">
        <f t="shared" si="29"/>
        <v>9.4270546272977873E-2</v>
      </c>
      <c r="AA123" s="42">
        <f t="shared" si="25"/>
        <v>133</v>
      </c>
      <c r="AI123" s="14" t="str">
        <f t="shared" si="26"/>
        <v>Morocco</v>
      </c>
      <c r="AJ123" s="9">
        <f t="shared" si="31"/>
        <v>57.530713690547778</v>
      </c>
      <c r="AK123" s="17">
        <f t="shared" si="32"/>
        <v>106</v>
      </c>
      <c r="AM123">
        <v>118</v>
      </c>
      <c r="AN123" s="17" t="str">
        <f t="shared" si="27"/>
        <v>Pakistan</v>
      </c>
      <c r="AO123">
        <f t="shared" si="30"/>
        <v>43</v>
      </c>
      <c r="AP123" s="17" t="str">
        <f t="shared" si="28"/>
        <v>Argentina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1"/>
        <v>Mozambique</v>
      </c>
      <c r="W124" s="30">
        <f t="shared" si="22"/>
        <v>0.39684579816003596</v>
      </c>
      <c r="X124" s="10">
        <f t="shared" si="23"/>
        <v>0.92047725967790428</v>
      </c>
      <c r="Y124" s="36">
        <f t="shared" si="24"/>
        <v>0.84727838558414403</v>
      </c>
      <c r="Z124" s="41">
        <f t="shared" si="29"/>
        <v>0.39684579816003596</v>
      </c>
      <c r="AA124" s="42">
        <f t="shared" si="25"/>
        <v>53</v>
      </c>
      <c r="AI124" s="14" t="str">
        <f t="shared" si="26"/>
        <v>Mozambique</v>
      </c>
      <c r="AJ124" s="9">
        <f t="shared" si="31"/>
        <v>47.328988420997945</v>
      </c>
      <c r="AK124" s="17">
        <f t="shared" si="32"/>
        <v>143</v>
      </c>
      <c r="AM124">
        <v>119</v>
      </c>
      <c r="AN124" s="17" t="str">
        <f t="shared" si="27"/>
        <v>Sao Tome and Principe</v>
      </c>
      <c r="AO124">
        <f t="shared" si="30"/>
        <v>42</v>
      </c>
      <c r="AP124" s="17" t="str">
        <f t="shared" si="28"/>
        <v>Mauritius</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1"/>
        <v>Myanmar</v>
      </c>
      <c r="W125" s="30">
        <f t="shared" si="22"/>
        <v>-1.1213370241951836E-2</v>
      </c>
      <c r="X125" s="10">
        <f t="shared" si="23"/>
        <v>-9.7843690509903852E-2</v>
      </c>
      <c r="Y125" s="36">
        <f t="shared" si="24"/>
        <v>9.5733877725978495E-3</v>
      </c>
      <c r="Z125" s="41" t="str">
        <f t="shared" si="29"/>
        <v/>
      </c>
      <c r="AA125" s="42" t="str">
        <f t="shared" si="25"/>
        <v/>
      </c>
      <c r="AI125" s="14" t="str">
        <f t="shared" si="26"/>
        <v>Myanmar</v>
      </c>
      <c r="AJ125" s="9">
        <f t="shared" si="31"/>
        <v>43.044857397526627</v>
      </c>
      <c r="AK125" s="17">
        <f t="shared" si="32"/>
        <v>153</v>
      </c>
      <c r="AM125">
        <v>120</v>
      </c>
      <c r="AN125" s="17" t="str">
        <f t="shared" si="27"/>
        <v>Benin</v>
      </c>
      <c r="AO125">
        <f t="shared" si="30"/>
        <v>41</v>
      </c>
      <c r="AP125" s="17" t="str">
        <f t="shared" si="28"/>
        <v xml:space="preserve">Macedonia </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1"/>
        <v>Namibia</v>
      </c>
      <c r="W126" s="30">
        <f t="shared" si="22"/>
        <v>0.24161627155718213</v>
      </c>
      <c r="X126" s="10">
        <f t="shared" si="23"/>
        <v>0.83209660287420706</v>
      </c>
      <c r="Y126" s="36">
        <f t="shared" si="24"/>
        <v>0.69238475651479581</v>
      </c>
      <c r="Z126" s="41">
        <f t="shared" si="29"/>
        <v>0.24161627155718213</v>
      </c>
      <c r="AA126" s="42">
        <f t="shared" si="25"/>
        <v>110</v>
      </c>
      <c r="AI126" s="14" t="str">
        <f t="shared" si="26"/>
        <v>Namibia</v>
      </c>
      <c r="AJ126" s="9">
        <f t="shared" si="31"/>
        <v>57.170419342943212</v>
      </c>
      <c r="AK126" s="17">
        <f t="shared" si="32"/>
        <v>108</v>
      </c>
      <c r="AM126">
        <v>121</v>
      </c>
      <c r="AN126" s="17" t="str">
        <f t="shared" si="27"/>
        <v>Senegal</v>
      </c>
      <c r="AO126">
        <f t="shared" si="30"/>
        <v>40</v>
      </c>
      <c r="AP126" s="17" t="str">
        <f t="shared" si="28"/>
        <v>Korea, Republic of</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Djibouti</v>
      </c>
      <c r="AO127">
        <f t="shared" si="30"/>
        <v>39</v>
      </c>
      <c r="AP127" s="17" t="str">
        <f t="shared" si="28"/>
        <v>Israel</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1"/>
        <v>Nepal</v>
      </c>
      <c r="W128" s="30">
        <f t="shared" si="22"/>
        <v>-9.7338438048244023E-3</v>
      </c>
      <c r="X128" s="10">
        <f t="shared" si="23"/>
        <v>-8.9175044589462973E-2</v>
      </c>
      <c r="Y128" s="36">
        <f t="shared" si="24"/>
        <v>7.9521885775327098E-3</v>
      </c>
      <c r="Z128" s="41" t="str">
        <f t="shared" si="29"/>
        <v/>
      </c>
      <c r="AA128" s="42" t="str">
        <f t="shared" si="25"/>
        <v/>
      </c>
      <c r="AI128" s="14" t="str">
        <f t="shared" si="26"/>
        <v>Nepal</v>
      </c>
      <c r="AJ128" s="9">
        <f t="shared" si="31"/>
        <v>48.375799997088279</v>
      </c>
      <c r="AK128" s="17">
        <f t="shared" si="32"/>
        <v>135</v>
      </c>
      <c r="AM128">
        <v>123</v>
      </c>
      <c r="AN128" s="17" t="str">
        <f t="shared" si="27"/>
        <v>Cambodia</v>
      </c>
      <c r="AO128">
        <f t="shared" si="30"/>
        <v>38</v>
      </c>
      <c r="AP128" s="17" t="str">
        <f t="shared" si="28"/>
        <v>Romania</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1"/>
        <v>Netherlands</v>
      </c>
      <c r="W129" s="30">
        <f t="shared" si="22"/>
        <v>0.35418431254012928</v>
      </c>
      <c r="X129" s="10">
        <f t="shared" si="23"/>
        <v>0.86888594102482519</v>
      </c>
      <c r="Y129" s="36">
        <f t="shared" si="24"/>
        <v>0.75496277851059601</v>
      </c>
      <c r="Z129" s="41">
        <f t="shared" si="29"/>
        <v>0.35418431254012928</v>
      </c>
      <c r="AA129" s="42">
        <f t="shared" si="25"/>
        <v>65</v>
      </c>
      <c r="AI129" s="14" t="str">
        <f t="shared" si="26"/>
        <v>Netherlands</v>
      </c>
      <c r="AJ129" s="9">
        <f t="shared" si="31"/>
        <v>79.212319668797079</v>
      </c>
      <c r="AK129" s="17">
        <f t="shared" si="32"/>
        <v>14</v>
      </c>
      <c r="AM129">
        <v>124</v>
      </c>
      <c r="AN129" s="17" t="str">
        <f t="shared" si="27"/>
        <v>Laos</v>
      </c>
      <c r="AO129">
        <f t="shared" si="30"/>
        <v>37</v>
      </c>
      <c r="AP129" s="17" t="str">
        <f t="shared" si="28"/>
        <v>Malta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1"/>
        <v>New Zealand</v>
      </c>
      <c r="W130" s="30">
        <f t="shared" si="22"/>
        <v>0.25421746933879313</v>
      </c>
      <c r="X130" s="10">
        <f t="shared" si="23"/>
        <v>0.9295895461754663</v>
      </c>
      <c r="Y130" s="36">
        <f t="shared" si="24"/>
        <v>0.86413672435870936</v>
      </c>
      <c r="Z130" s="41">
        <f t="shared" si="29"/>
        <v>0.25421746933879313</v>
      </c>
      <c r="AA130" s="42">
        <f t="shared" si="25"/>
        <v>105</v>
      </c>
      <c r="AI130" s="14" t="str">
        <f t="shared" si="26"/>
        <v>New Zealand</v>
      </c>
      <c r="AJ130" s="9">
        <f t="shared" si="31"/>
        <v>81.696270187745597</v>
      </c>
      <c r="AK130" s="17">
        <f t="shared" si="32"/>
        <v>5</v>
      </c>
      <c r="AM130">
        <v>125</v>
      </c>
      <c r="AN130" s="17" t="str">
        <f t="shared" si="27"/>
        <v>Tanzania, United Republic of</v>
      </c>
      <c r="AO130">
        <f t="shared" si="30"/>
        <v>36</v>
      </c>
      <c r="AP130" s="17" t="str">
        <f t="shared" si="28"/>
        <v>Bulgaria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1"/>
        <v>Nicaragua</v>
      </c>
      <c r="W131" s="30">
        <f t="shared" si="22"/>
        <v>0.23247223740048145</v>
      </c>
      <c r="X131" s="10">
        <f t="shared" si="23"/>
        <v>0.79579333717446332</v>
      </c>
      <c r="Y131" s="36">
        <f t="shared" si="24"/>
        <v>0.63328703549126908</v>
      </c>
      <c r="Z131" s="41">
        <f t="shared" si="29"/>
        <v>0.23247223740048145</v>
      </c>
      <c r="AA131" s="42">
        <f t="shared" si="25"/>
        <v>115</v>
      </c>
      <c r="AI131" s="14" t="str">
        <f t="shared" si="26"/>
        <v>Nicaragua</v>
      </c>
      <c r="AJ131" s="9">
        <f t="shared" si="31"/>
        <v>60.261147499545189</v>
      </c>
      <c r="AK131" s="17">
        <f t="shared" si="32"/>
        <v>96</v>
      </c>
      <c r="AM131">
        <v>126</v>
      </c>
      <c r="AN131" s="17" t="str">
        <f t="shared" si="27"/>
        <v>Madagascar</v>
      </c>
      <c r="AO131">
        <f t="shared" si="30"/>
        <v>35</v>
      </c>
      <c r="AP131" s="17" t="str">
        <f t="shared" si="28"/>
        <v>Croatia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1"/>
        <v>Niger</v>
      </c>
      <c r="W132" s="30">
        <f t="shared" si="22"/>
        <v>0.20208293606293651</v>
      </c>
      <c r="X132" s="10">
        <f t="shared" si="23"/>
        <v>0.74570468741931339</v>
      </c>
      <c r="Y132" s="36">
        <f t="shared" si="24"/>
        <v>0.55607548083913594</v>
      </c>
      <c r="Z132" s="41">
        <f t="shared" si="29"/>
        <v>0.20208293606293651</v>
      </c>
      <c r="AA132" s="42">
        <f t="shared" si="25"/>
        <v>120</v>
      </c>
      <c r="AI132" s="14" t="str">
        <f t="shared" si="26"/>
        <v>Niger</v>
      </c>
      <c r="AJ132" s="9">
        <f t="shared" si="31"/>
        <v>44.045542607158794</v>
      </c>
      <c r="AK132" s="17">
        <f t="shared" si="32"/>
        <v>150</v>
      </c>
      <c r="AM132">
        <v>127</v>
      </c>
      <c r="AN132" s="17" t="str">
        <f t="shared" si="27"/>
        <v>Rwanda</v>
      </c>
      <c r="AO132">
        <f t="shared" si="30"/>
        <v>34</v>
      </c>
      <c r="AP132" s="17" t="str">
        <f t="shared" si="28"/>
        <v>Cyprus</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1"/>
        <v>Nigeria</v>
      </c>
      <c r="W133" s="30">
        <f t="shared" si="22"/>
        <v>0.24927615677157261</v>
      </c>
      <c r="X133" s="10">
        <f t="shared" si="23"/>
        <v>0.75540557577692879</v>
      </c>
      <c r="Y133" s="36">
        <f t="shared" si="24"/>
        <v>0.57063758391487329</v>
      </c>
      <c r="Z133" s="41">
        <f t="shared" si="29"/>
        <v>0.24927615677157261</v>
      </c>
      <c r="AA133" s="42">
        <f t="shared" si="25"/>
        <v>108</v>
      </c>
      <c r="AI133" s="14" t="str">
        <f t="shared" si="26"/>
        <v>Nigeria</v>
      </c>
      <c r="AJ133" s="9">
        <f t="shared" si="31"/>
        <v>47.743283514315458</v>
      </c>
      <c r="AK133" s="17">
        <f t="shared" si="32"/>
        <v>139</v>
      </c>
      <c r="AM133">
        <v>128</v>
      </c>
      <c r="AN133" s="17" t="str">
        <f t="shared" si="27"/>
        <v>Bangladesh</v>
      </c>
      <c r="AO133">
        <f t="shared" si="30"/>
        <v>33</v>
      </c>
      <c r="AP133" s="17" t="str">
        <f t="shared" si="28"/>
        <v>Greece</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1"/>
        <v>Norway</v>
      </c>
      <c r="W134" s="30">
        <f t="shared" si="22"/>
        <v>0.28895562015904214</v>
      </c>
      <c r="X134" s="10">
        <f t="shared" si="23"/>
        <v>0.91722306792048724</v>
      </c>
      <c r="Y134" s="36">
        <f t="shared" si="24"/>
        <v>0.84129815632547078</v>
      </c>
      <c r="Z134" s="41">
        <f t="shared" si="29"/>
        <v>0.28895562015904214</v>
      </c>
      <c r="AA134" s="42">
        <f t="shared" si="25"/>
        <v>91</v>
      </c>
      <c r="AI134" s="14" t="str">
        <f t="shared" si="26"/>
        <v>Norway</v>
      </c>
      <c r="AJ134" s="9">
        <f t="shared" ref="AJ134:AJ165" si="33">IF(ISNUMBER(T134),T134,"")</f>
        <v>81.407283400479002</v>
      </c>
      <c r="AK134" s="17">
        <f t="shared" ref="AK134:AK165" si="34">RANK(AJ134,$AJ$7:$AJ$198)</f>
        <v>7</v>
      </c>
      <c r="AM134">
        <v>129</v>
      </c>
      <c r="AN134" s="17" t="str">
        <f t="shared" si="27"/>
        <v>Burkina Faso</v>
      </c>
      <c r="AO134">
        <f t="shared" si="30"/>
        <v>32</v>
      </c>
      <c r="AP134" s="17" t="str">
        <f t="shared" si="28"/>
        <v>Latvia</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5">D135</f>
        <v>Oman</v>
      </c>
      <c r="W135" s="30">
        <f t="shared" ref="W135:W197" si="36">SLOPE(E135:T135,$E$5:$T$5)</f>
        <v>0.56275997957926049</v>
      </c>
      <c r="X135" s="10">
        <f t="shared" ref="X135:X197" si="37">PEARSON(E135:T135,$E$5:$T$5)</f>
        <v>0.98409915825291217</v>
      </c>
      <c r="Y135" s="36">
        <f t="shared" ref="Y135:Y197" si="38">IF(ISERROR(X135),0,X135*X135)</f>
        <v>0.96845115327409026</v>
      </c>
      <c r="Z135" s="41">
        <f t="shared" si="29"/>
        <v>0.56275997957926049</v>
      </c>
      <c r="AA135" s="42">
        <f t="shared" ref="AA135:AA197" si="39">IF(ISNUMBER(Z135),RANK(Z135,$Z$6:$Z$197),"")</f>
        <v>21</v>
      </c>
      <c r="AI135" s="14" t="str">
        <f t="shared" ref="AI135:AI197" si="40">V135</f>
        <v>Oman</v>
      </c>
      <c r="AJ135" s="9">
        <f t="shared" si="33"/>
        <v>68.914468117068765</v>
      </c>
      <c r="AK135" s="17">
        <f t="shared" si="34"/>
        <v>46</v>
      </c>
      <c r="AM135">
        <v>130</v>
      </c>
      <c r="AN135" s="17" t="str">
        <f t="shared" ref="AN135:AN197" si="41">INDEX($V$6:$V$197,MATCH(AM135,$AK$6:$AK$197,0))</f>
        <v>C™te d'Ivoire</v>
      </c>
      <c r="AO135">
        <f t="shared" si="30"/>
        <v>31</v>
      </c>
      <c r="AP135" s="17" t="str">
        <f t="shared" ref="AP135:AP197" si="42">INDEX($V$6:$V$197,MATCH(AO135,$AK$6:$AK$197,0))</f>
        <v>Italy</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5"/>
        <v>Pakistan</v>
      </c>
      <c r="W136" s="30">
        <f t="shared" si="36"/>
        <v>0.33163759095333317</v>
      </c>
      <c r="X136" s="10">
        <f t="shared" si="37"/>
        <v>0.95944180270651735</v>
      </c>
      <c r="Y136" s="36">
        <f t="shared" si="38"/>
        <v>0.92052857278073175</v>
      </c>
      <c r="Z136" s="41">
        <f t="shared" ref="Z136:Z197" si="43">IF(Y136&gt;=$Z$4,W136,"")</f>
        <v>0.33163759095333317</v>
      </c>
      <c r="AA136" s="42">
        <f t="shared" si="39"/>
        <v>72</v>
      </c>
      <c r="AI136" s="14" t="str">
        <f t="shared" si="40"/>
        <v>Pakistan</v>
      </c>
      <c r="AJ136" s="9">
        <f t="shared" si="33"/>
        <v>51.953513791489328</v>
      </c>
      <c r="AK136" s="17">
        <f t="shared" si="34"/>
        <v>118</v>
      </c>
      <c r="AM136">
        <v>131</v>
      </c>
      <c r="AN136" s="17" t="str">
        <f t="shared" si="41"/>
        <v>Uganda</v>
      </c>
      <c r="AO136">
        <f t="shared" ref="AO136:AO197" si="44">AO135-1</f>
        <v>30</v>
      </c>
      <c r="AP136" s="17" t="str">
        <f t="shared" si="42"/>
        <v>Portugal</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Zambia</v>
      </c>
      <c r="AO137">
        <f t="shared" si="44"/>
        <v>29</v>
      </c>
      <c r="AP137" s="17" t="str">
        <f t="shared" si="42"/>
        <v>Belgium</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5"/>
        <v>Panama</v>
      </c>
      <c r="W138" s="30">
        <f t="shared" si="36"/>
        <v>0.2951212333400452</v>
      </c>
      <c r="X138" s="10">
        <f t="shared" si="37"/>
        <v>0.98610975255440392</v>
      </c>
      <c r="Y138" s="36">
        <f t="shared" si="38"/>
        <v>0.97241244408290772</v>
      </c>
      <c r="Z138" s="41">
        <f t="shared" si="43"/>
        <v>0.2951212333400452</v>
      </c>
      <c r="AA138" s="42">
        <f t="shared" si="39"/>
        <v>85</v>
      </c>
      <c r="AI138" s="14" t="str">
        <f t="shared" si="40"/>
        <v>Panama</v>
      </c>
      <c r="AJ138" s="9">
        <f t="shared" si="33"/>
        <v>67.199808943494716</v>
      </c>
      <c r="AK138" s="17">
        <f t="shared" si="34"/>
        <v>54</v>
      </c>
      <c r="AM138">
        <v>133</v>
      </c>
      <c r="AN138" s="17" t="str">
        <f t="shared" si="41"/>
        <v>Cameroon</v>
      </c>
      <c r="AO138">
        <f t="shared" si="44"/>
        <v>28</v>
      </c>
      <c r="AP138" s="17" t="str">
        <f t="shared" si="42"/>
        <v>Estonia</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5"/>
        <v>Papua New Guinea</v>
      </c>
      <c r="W139" s="30">
        <f t="shared" si="36"/>
        <v>-9.1957760632799507E-2</v>
      </c>
      <c r="X139" s="10">
        <f t="shared" si="37"/>
        <v>-0.57848592327030601</v>
      </c>
      <c r="Y139" s="36">
        <f t="shared" si="38"/>
        <v>0.3346459634218984</v>
      </c>
      <c r="Z139" s="41">
        <f t="shared" si="43"/>
        <v>-9.1957760632799507E-2</v>
      </c>
      <c r="AA139" s="42">
        <f t="shared" si="39"/>
        <v>137</v>
      </c>
      <c r="AI139" s="14" t="str">
        <f t="shared" si="40"/>
        <v>Papua New Guinea</v>
      </c>
      <c r="AJ139" s="9">
        <f t="shared" si="33"/>
        <v>47.612761714321138</v>
      </c>
      <c r="AK139" s="17">
        <f t="shared" si="34"/>
        <v>141</v>
      </c>
      <c r="AM139">
        <v>134</v>
      </c>
      <c r="AN139" s="17" t="str">
        <f t="shared" si="41"/>
        <v>Malawi</v>
      </c>
      <c r="AO139">
        <f t="shared" si="44"/>
        <v>27</v>
      </c>
      <c r="AP139" s="17" t="str">
        <f t="shared" si="42"/>
        <v>Lithuania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5"/>
        <v>Paraguay</v>
      </c>
      <c r="W140" s="30">
        <f t="shared" si="36"/>
        <v>0.26644010912818394</v>
      </c>
      <c r="X140" s="10">
        <f t="shared" si="37"/>
        <v>0.5772379497247434</v>
      </c>
      <c r="Y140" s="36">
        <f t="shared" si="38"/>
        <v>0.33320365060242541</v>
      </c>
      <c r="Z140" s="41">
        <f t="shared" si="43"/>
        <v>0.26644010912818394</v>
      </c>
      <c r="AA140" s="42">
        <f t="shared" si="39"/>
        <v>100</v>
      </c>
      <c r="AI140" s="14" t="str">
        <f t="shared" si="40"/>
        <v>Paraguay</v>
      </c>
      <c r="AJ140" s="9">
        <f t="shared" si="33"/>
        <v>62.982235475313111</v>
      </c>
      <c r="AK140" s="17">
        <f t="shared" si="34"/>
        <v>83</v>
      </c>
      <c r="AM140">
        <v>135</v>
      </c>
      <c r="AN140" s="17" t="str">
        <f t="shared" si="41"/>
        <v>Nepal</v>
      </c>
      <c r="AO140">
        <f t="shared" si="44"/>
        <v>26</v>
      </c>
      <c r="AP140" s="17" t="str">
        <f t="shared" si="42"/>
        <v>Hungary</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5"/>
        <v>Peru</v>
      </c>
      <c r="W141" s="30">
        <f t="shared" si="36"/>
        <v>0.4019126000126077</v>
      </c>
      <c r="X141" s="10">
        <f t="shared" si="37"/>
        <v>0.94977881254923457</v>
      </c>
      <c r="Y141" s="36">
        <f t="shared" si="38"/>
        <v>0.90207979276743411</v>
      </c>
      <c r="Z141" s="41">
        <f t="shared" si="43"/>
        <v>0.4019126000126077</v>
      </c>
      <c r="AA141" s="42">
        <f t="shared" si="39"/>
        <v>52</v>
      </c>
      <c r="AI141" s="14" t="str">
        <f t="shared" si="40"/>
        <v>Peru</v>
      </c>
      <c r="AJ141" s="9">
        <f t="shared" si="33"/>
        <v>64.291352959951936</v>
      </c>
      <c r="AK141" s="17">
        <f t="shared" si="34"/>
        <v>74</v>
      </c>
      <c r="AM141">
        <v>136</v>
      </c>
      <c r="AN141" s="17" t="str">
        <f t="shared" si="41"/>
        <v>Mali</v>
      </c>
      <c r="AO141">
        <f t="shared" si="44"/>
        <v>25</v>
      </c>
      <c r="AP141" s="17" t="str">
        <f t="shared" si="42"/>
        <v>Japan</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5"/>
        <v>Philippines</v>
      </c>
      <c r="W142" s="30">
        <f t="shared" si="36"/>
        <v>5.6079144084084855E-2</v>
      </c>
      <c r="X142" s="10">
        <f t="shared" si="37"/>
        <v>0.5169877444744756</v>
      </c>
      <c r="Y142" s="36">
        <f t="shared" si="38"/>
        <v>0.26727632793680567</v>
      </c>
      <c r="Z142" s="41">
        <f t="shared" si="43"/>
        <v>5.6079144084084855E-2</v>
      </c>
      <c r="AA142" s="42">
        <f t="shared" si="39"/>
        <v>136</v>
      </c>
      <c r="AI142" s="14" t="str">
        <f t="shared" si="40"/>
        <v>Philippines</v>
      </c>
      <c r="AJ142" s="9">
        <f t="shared" si="33"/>
        <v>61.876149743435114</v>
      </c>
      <c r="AK142" s="17">
        <f t="shared" si="34"/>
        <v>86</v>
      </c>
      <c r="AM142">
        <v>137</v>
      </c>
      <c r="AN142" s="17" t="str">
        <f t="shared" si="41"/>
        <v>Kenya</v>
      </c>
      <c r="AO142">
        <f t="shared" si="44"/>
        <v>24</v>
      </c>
      <c r="AP142" s="17" t="str">
        <f t="shared" si="42"/>
        <v>Slovakia</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5"/>
        <v>Poland</v>
      </c>
      <c r="W143" s="30">
        <f t="shared" si="36"/>
        <v>0.57113589232818585</v>
      </c>
      <c r="X143" s="10">
        <f t="shared" si="37"/>
        <v>0.9811406119809265</v>
      </c>
      <c r="Y143" s="36">
        <f t="shared" si="38"/>
        <v>0.96263690047830697</v>
      </c>
      <c r="Z143" s="41">
        <f t="shared" si="43"/>
        <v>0.57113589232818585</v>
      </c>
      <c r="AA143" s="42">
        <f t="shared" si="39"/>
        <v>19</v>
      </c>
      <c r="AI143" s="14" t="str">
        <f t="shared" si="40"/>
        <v>Poland</v>
      </c>
      <c r="AJ143" s="9">
        <f t="shared" si="33"/>
        <v>78.225208892642371</v>
      </c>
      <c r="AK143" s="17">
        <f t="shared" si="34"/>
        <v>18</v>
      </c>
      <c r="AM143">
        <v>138</v>
      </c>
      <c r="AN143" s="17" t="str">
        <f t="shared" si="41"/>
        <v>Lesotho</v>
      </c>
      <c r="AO143">
        <f t="shared" si="44"/>
        <v>23</v>
      </c>
      <c r="AP143" s="17" t="str">
        <f t="shared" si="42"/>
        <v>Spain</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5"/>
        <v>Portugal</v>
      </c>
      <c r="W144" s="30">
        <f t="shared" si="36"/>
        <v>0.24826983810737174</v>
      </c>
      <c r="X144" s="10">
        <f t="shared" si="37"/>
        <v>0.90140432394787573</v>
      </c>
      <c r="Y144" s="36">
        <f t="shared" si="38"/>
        <v>0.81252975523192694</v>
      </c>
      <c r="Z144" s="41">
        <f t="shared" si="43"/>
        <v>0.24826983810737174</v>
      </c>
      <c r="AA144" s="42">
        <f t="shared" si="39"/>
        <v>109</v>
      </c>
      <c r="AI144" s="14" t="str">
        <f t="shared" si="40"/>
        <v>Portugal</v>
      </c>
      <c r="AJ144" s="9">
        <f t="shared" si="33"/>
        <v>74.721705148019922</v>
      </c>
      <c r="AK144" s="17">
        <f t="shared" si="34"/>
        <v>30</v>
      </c>
      <c r="AM144">
        <v>139</v>
      </c>
      <c r="AN144" s="17" t="str">
        <f t="shared" si="41"/>
        <v>Nigeria</v>
      </c>
      <c r="AO144">
        <f t="shared" si="44"/>
        <v>22</v>
      </c>
      <c r="AP144" s="17" t="str">
        <f t="shared" si="42"/>
        <v>Uruguay</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5"/>
        <v>Qatar</v>
      </c>
      <c r="W145" s="30">
        <f t="shared" si="36"/>
        <v>0.5819756159642373</v>
      </c>
      <c r="X145" s="10">
        <f t="shared" si="37"/>
        <v>0.98393359119338131</v>
      </c>
      <c r="Y145" s="36">
        <f t="shared" si="38"/>
        <v>0.96812531187870399</v>
      </c>
      <c r="Z145" s="41">
        <f t="shared" si="43"/>
        <v>0.5819756159642373</v>
      </c>
      <c r="AA145" s="42">
        <f t="shared" si="39"/>
        <v>17</v>
      </c>
      <c r="AI145" s="14" t="str">
        <f t="shared" si="40"/>
        <v>Qatar</v>
      </c>
      <c r="AJ145" s="9">
        <f t="shared" si="33"/>
        <v>68.806579279804907</v>
      </c>
      <c r="AK145" s="17">
        <f t="shared" si="34"/>
        <v>47</v>
      </c>
      <c r="AM145">
        <v>140</v>
      </c>
      <c r="AN145" s="17" t="str">
        <f t="shared" si="41"/>
        <v>Comoros</v>
      </c>
      <c r="AO145">
        <f t="shared" si="44"/>
        <v>21</v>
      </c>
      <c r="AP145" s="17" t="str">
        <f t="shared" si="42"/>
        <v>Slovenia</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5"/>
        <v>Romania</v>
      </c>
      <c r="W146" s="30">
        <f t="shared" si="36"/>
        <v>0.7551962500016145</v>
      </c>
      <c r="X146" s="10">
        <f t="shared" si="37"/>
        <v>0.93251653687718117</v>
      </c>
      <c r="Y146" s="36">
        <f t="shared" si="38"/>
        <v>0.86958709154941116</v>
      </c>
      <c r="Z146" s="41">
        <f t="shared" si="43"/>
        <v>0.7551962500016145</v>
      </c>
      <c r="AA146" s="42">
        <f t="shared" si="39"/>
        <v>5</v>
      </c>
      <c r="AI146" s="14" t="str">
        <f t="shared" si="40"/>
        <v>Romania</v>
      </c>
      <c r="AJ146" s="9">
        <f t="shared" si="33"/>
        <v>72.342565896467164</v>
      </c>
      <c r="AK146" s="17">
        <f t="shared" si="34"/>
        <v>38</v>
      </c>
      <c r="AM146">
        <v>141</v>
      </c>
      <c r="AN146" s="17" t="str">
        <f t="shared" si="41"/>
        <v>Papua New Guinea</v>
      </c>
      <c r="AO146">
        <f t="shared" si="44"/>
        <v>20</v>
      </c>
      <c r="AP146" s="17" t="str">
        <f t="shared" si="42"/>
        <v>Chile</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5"/>
        <v>Russian Federation</v>
      </c>
      <c r="W147" s="30">
        <f t="shared" si="36"/>
        <v>0.3636975819239131</v>
      </c>
      <c r="X147" s="10">
        <f t="shared" si="37"/>
        <v>0.9021243868965142</v>
      </c>
      <c r="Y147" s="36">
        <f t="shared" si="38"/>
        <v>0.81382840943341161</v>
      </c>
      <c r="Z147" s="41">
        <f t="shared" si="43"/>
        <v>0.3636975819239131</v>
      </c>
      <c r="AA147" s="42">
        <f t="shared" si="39"/>
        <v>61</v>
      </c>
      <c r="AI147" s="14" t="str">
        <f t="shared" si="40"/>
        <v>Russian Federation</v>
      </c>
      <c r="AJ147" s="9">
        <f t="shared" si="33"/>
        <v>63.012419157245517</v>
      </c>
      <c r="AK147" s="17">
        <f t="shared" si="34"/>
        <v>82</v>
      </c>
      <c r="AM147">
        <v>142</v>
      </c>
      <c r="AN147" s="17" t="str">
        <f t="shared" si="41"/>
        <v>Equatorial Guinea</v>
      </c>
      <c r="AO147">
        <f t="shared" si="44"/>
        <v>19</v>
      </c>
      <c r="AP147" s="17" t="str">
        <f t="shared" si="42"/>
        <v>Canada</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5"/>
        <v>Rwanda</v>
      </c>
      <c r="W148" s="30">
        <f t="shared" si="36"/>
        <v>0.84236880571249861</v>
      </c>
      <c r="X148" s="10">
        <f t="shared" si="37"/>
        <v>0.98985382416733692</v>
      </c>
      <c r="Y148" s="36">
        <f t="shared" si="38"/>
        <v>0.97981059321870112</v>
      </c>
      <c r="Z148" s="41">
        <f t="shared" si="43"/>
        <v>0.84236880571249861</v>
      </c>
      <c r="AA148" s="42">
        <f t="shared" si="39"/>
        <v>1</v>
      </c>
      <c r="AI148" s="14" t="str">
        <f t="shared" si="40"/>
        <v>Rwanda</v>
      </c>
      <c r="AJ148" s="9">
        <f t="shared" si="33"/>
        <v>49.443793731438824</v>
      </c>
      <c r="AK148" s="17">
        <f t="shared" si="34"/>
        <v>127</v>
      </c>
      <c r="AM148">
        <v>143</v>
      </c>
      <c r="AN148" s="17" t="str">
        <f t="shared" si="41"/>
        <v>Mozambique</v>
      </c>
      <c r="AO148">
        <f t="shared" si="44"/>
        <v>18</v>
      </c>
      <c r="AP148" s="17" t="str">
        <f t="shared" si="42"/>
        <v>Poland</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Congo</v>
      </c>
      <c r="AO149">
        <f t="shared" si="44"/>
        <v>17</v>
      </c>
      <c r="AP149" s="17" t="str">
        <f t="shared" si="42"/>
        <v>Luxembourg</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5"/>
        <v>Saint Lucia</v>
      </c>
      <c r="W150" s="30">
        <f t="shared" si="36"/>
        <v>0.27010002743714717</v>
      </c>
      <c r="X150" s="10">
        <f t="shared" si="37"/>
        <v>0.85342595333463356</v>
      </c>
      <c r="Y150" s="36">
        <f t="shared" si="38"/>
        <v>0.72833585782512811</v>
      </c>
      <c r="Z150" s="41">
        <f t="shared" si="43"/>
        <v>0.27010002743714717</v>
      </c>
      <c r="AA150" s="42">
        <f t="shared" si="39"/>
        <v>99</v>
      </c>
      <c r="AI150" s="14" t="str">
        <f t="shared" si="40"/>
        <v>Saint Lucia</v>
      </c>
      <c r="AJ150" s="9">
        <f t="shared" si="33"/>
        <v>66.390326051489012</v>
      </c>
      <c r="AK150" s="17">
        <f t="shared" si="34"/>
        <v>61</v>
      </c>
      <c r="AM150">
        <v>145</v>
      </c>
      <c r="AN150" s="17" t="str">
        <f t="shared" si="41"/>
        <v>Mauritania</v>
      </c>
      <c r="AO150">
        <f t="shared" si="44"/>
        <v>16</v>
      </c>
      <c r="AP150" s="17" t="str">
        <f t="shared" si="42"/>
        <v>France</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Yemen</v>
      </c>
      <c r="AO151">
        <f t="shared" si="44"/>
        <v>15</v>
      </c>
      <c r="AP151" s="17" t="str">
        <f t="shared" si="42"/>
        <v>Iceland</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5"/>
        <v>Samoa</v>
      </c>
      <c r="W152" s="30">
        <f t="shared" si="36"/>
        <v>0.26609444904368906</v>
      </c>
      <c r="X152" s="10">
        <f t="shared" si="37"/>
        <v>0.91381469354113409</v>
      </c>
      <c r="Y152" s="36">
        <f t="shared" si="38"/>
        <v>0.83505729413167684</v>
      </c>
      <c r="Z152" s="41">
        <f t="shared" si="43"/>
        <v>0.26609444904368906</v>
      </c>
      <c r="AA152" s="42">
        <f t="shared" si="39"/>
        <v>101</v>
      </c>
      <c r="AI152" s="14" t="str">
        <f t="shared" si="40"/>
        <v>Samoa</v>
      </c>
      <c r="AJ152" s="9">
        <f t="shared" si="33"/>
        <v>60.154010937480152</v>
      </c>
      <c r="AK152" s="17">
        <f t="shared" si="34"/>
        <v>98</v>
      </c>
      <c r="AM152">
        <v>147</v>
      </c>
      <c r="AN152" s="17" t="str">
        <f t="shared" si="41"/>
        <v>Guinea-Bissau</v>
      </c>
      <c r="AO152">
        <f t="shared" si="44"/>
        <v>14</v>
      </c>
      <c r="AP152" s="17" t="str">
        <f t="shared" si="42"/>
        <v>Netherlands</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Guinea</v>
      </c>
      <c r="AO153">
        <f t="shared" si="44"/>
        <v>13</v>
      </c>
      <c r="AP153" s="17" t="str">
        <f t="shared" si="42"/>
        <v>Austria</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5"/>
        <v>Sao Tome and Principe</v>
      </c>
      <c r="W154" s="30">
        <f t="shared" si="36"/>
        <v>2.9579290080316536E-2</v>
      </c>
      <c r="X154" s="10">
        <f t="shared" si="37"/>
        <v>0.1966854807967589</v>
      </c>
      <c r="Y154" s="36">
        <f t="shared" si="38"/>
        <v>3.8685178356252216E-2</v>
      </c>
      <c r="Z154" s="41" t="str">
        <f t="shared" si="43"/>
        <v/>
      </c>
      <c r="AA154" s="42" t="str">
        <f t="shared" si="39"/>
        <v/>
      </c>
      <c r="AI154" s="14" t="str">
        <f t="shared" si="40"/>
        <v>Sao Tome and Principe</v>
      </c>
      <c r="AJ154" s="9">
        <f t="shared" si="33"/>
        <v>51.510301358266418</v>
      </c>
      <c r="AK154" s="17">
        <f t="shared" si="34"/>
        <v>119</v>
      </c>
      <c r="AM154">
        <v>149</v>
      </c>
      <c r="AN154" s="17" t="str">
        <f t="shared" si="41"/>
        <v>Togo</v>
      </c>
      <c r="AO154">
        <f t="shared" si="44"/>
        <v>12</v>
      </c>
      <c r="AP154" s="17" t="str">
        <f t="shared" si="42"/>
        <v>Czech Republic</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5"/>
        <v>Saudi Arabia</v>
      </c>
      <c r="W155" s="30">
        <f t="shared" si="36"/>
        <v>0.36571866096996242</v>
      </c>
      <c r="X155" s="10">
        <f t="shared" si="37"/>
        <v>0.97127012266169699</v>
      </c>
      <c r="Y155" s="36">
        <f t="shared" si="38"/>
        <v>0.94336565117526794</v>
      </c>
      <c r="Z155" s="41">
        <f t="shared" si="43"/>
        <v>0.36571866096996242</v>
      </c>
      <c r="AA155" s="42">
        <f t="shared" si="39"/>
        <v>60</v>
      </c>
      <c r="AI155" s="14" t="str">
        <f t="shared" si="40"/>
        <v>Saudi Arabia</v>
      </c>
      <c r="AJ155" s="9">
        <f t="shared" si="33"/>
        <v>64.102096174364192</v>
      </c>
      <c r="AK155" s="17">
        <f t="shared" si="34"/>
        <v>76</v>
      </c>
      <c r="AM155">
        <v>150</v>
      </c>
      <c r="AN155" s="17" t="str">
        <f t="shared" si="41"/>
        <v>Niger</v>
      </c>
      <c r="AO155">
        <f t="shared" si="44"/>
        <v>11</v>
      </c>
      <c r="AP155" s="17" t="str">
        <f t="shared" si="42"/>
        <v>Sweden</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5"/>
        <v>Senegal</v>
      </c>
      <c r="W156" s="30">
        <f t="shared" si="36"/>
        <v>0.26099009171616511</v>
      </c>
      <c r="X156" s="10">
        <f t="shared" si="37"/>
        <v>0.89693417653657337</v>
      </c>
      <c r="Y156" s="36">
        <f t="shared" si="38"/>
        <v>0.80449091703934095</v>
      </c>
      <c r="Z156" s="41">
        <f t="shared" si="43"/>
        <v>0.26099009171616511</v>
      </c>
      <c r="AA156" s="42">
        <f t="shared" si="39"/>
        <v>102</v>
      </c>
      <c r="AI156" s="14" t="str">
        <f t="shared" si="40"/>
        <v>Senegal</v>
      </c>
      <c r="AJ156" s="9">
        <f t="shared" si="33"/>
        <v>50.788061065816301</v>
      </c>
      <c r="AK156" s="17">
        <f t="shared" si="34"/>
        <v>121</v>
      </c>
      <c r="AM156">
        <v>151</v>
      </c>
      <c r="AN156" s="17" t="str">
        <f t="shared" si="41"/>
        <v>Liberia</v>
      </c>
      <c r="AO156">
        <f t="shared" si="44"/>
        <v>10</v>
      </c>
      <c r="AP156" s="17" t="str">
        <f t="shared" si="42"/>
        <v>United Kingdom</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5"/>
        <v>Serbia</v>
      </c>
      <c r="W157" s="30">
        <f t="shared" si="36"/>
        <v>0.47958505201287993</v>
      </c>
      <c r="X157" s="10">
        <f t="shared" si="37"/>
        <v>0.94380681789630028</v>
      </c>
      <c r="Y157" s="36">
        <f t="shared" si="38"/>
        <v>0.89077130950754013</v>
      </c>
      <c r="Z157" s="41">
        <f t="shared" si="43"/>
        <v>0.47958505201287993</v>
      </c>
      <c r="AA157" s="42">
        <f t="shared" si="39"/>
        <v>40</v>
      </c>
      <c r="AI157" s="14" t="str">
        <f t="shared" si="40"/>
        <v>Serbia</v>
      </c>
      <c r="AJ157" s="9">
        <f t="shared" si="33"/>
        <v>68.077233233515443</v>
      </c>
      <c r="AK157" s="17">
        <f t="shared" si="34"/>
        <v>51</v>
      </c>
      <c r="AM157">
        <v>152</v>
      </c>
      <c r="AN157" s="17" t="str">
        <f t="shared" si="41"/>
        <v>Sierra Leone</v>
      </c>
      <c r="AO157">
        <f t="shared" si="44"/>
        <v>9</v>
      </c>
      <c r="AP157" s="17" t="str">
        <f t="shared" si="42"/>
        <v>Germany</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Myanmar</v>
      </c>
      <c r="AO158">
        <f t="shared" si="44"/>
        <v>8</v>
      </c>
      <c r="AP158" s="17" t="str">
        <f t="shared" si="42"/>
        <v>United States</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5"/>
        <v>Sierra Leone</v>
      </c>
      <c r="W159" s="30">
        <f t="shared" si="36"/>
        <v>0.48131819965631439</v>
      </c>
      <c r="X159" s="10">
        <f t="shared" si="37"/>
        <v>0.94863622865686903</v>
      </c>
      <c r="Y159" s="36">
        <f t="shared" si="38"/>
        <v>0.89991069432032755</v>
      </c>
      <c r="Z159" s="41">
        <f t="shared" si="43"/>
        <v>0.48131819965631439</v>
      </c>
      <c r="AA159" s="42">
        <f t="shared" si="39"/>
        <v>38</v>
      </c>
      <c r="AI159" s="14" t="str">
        <f t="shared" si="40"/>
        <v>Sierra Leone</v>
      </c>
      <c r="AJ159" s="9">
        <f t="shared" si="33"/>
        <v>43.416881842348744</v>
      </c>
      <c r="AK159" s="17">
        <f t="shared" si="34"/>
        <v>152</v>
      </c>
      <c r="AM159">
        <v>154</v>
      </c>
      <c r="AN159" s="17" t="str">
        <f t="shared" si="41"/>
        <v>Angola</v>
      </c>
      <c r="AO159">
        <f t="shared" si="44"/>
        <v>7</v>
      </c>
      <c r="AP159" s="17" t="str">
        <f t="shared" si="42"/>
        <v>Norway</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Eritrea</v>
      </c>
      <c r="AO160">
        <f t="shared" si="44"/>
        <v>6</v>
      </c>
      <c r="AP160" s="17" t="str">
        <f t="shared" si="42"/>
        <v>Finland</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5"/>
        <v>Slovakia</v>
      </c>
      <c r="W161" s="30">
        <f t="shared" si="36"/>
        <v>0.78042476187777365</v>
      </c>
      <c r="X161" s="10">
        <f t="shared" si="37"/>
        <v>0.96931319351723078</v>
      </c>
      <c r="Y161" s="36">
        <f t="shared" si="38"/>
        <v>0.93956806712657248</v>
      </c>
      <c r="Z161" s="41">
        <f t="shared" si="43"/>
        <v>0.78042476187777365</v>
      </c>
      <c r="AA161" s="42">
        <f t="shared" si="39"/>
        <v>3</v>
      </c>
      <c r="AI161" s="14" t="str">
        <f t="shared" si="40"/>
        <v>Slovakia</v>
      </c>
      <c r="AJ161" s="9">
        <f t="shared" si="33"/>
        <v>76.638357912101824</v>
      </c>
      <c r="AK161" s="17">
        <f t="shared" si="34"/>
        <v>24</v>
      </c>
      <c r="AM161">
        <v>156</v>
      </c>
      <c r="AN161" s="17" t="str">
        <f t="shared" si="41"/>
        <v>Ethiopia</v>
      </c>
      <c r="AO161">
        <f t="shared" si="44"/>
        <v>5</v>
      </c>
      <c r="AP161" s="17" t="str">
        <f t="shared" si="42"/>
        <v>New Zealand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5"/>
        <v>Slovenia</v>
      </c>
      <c r="W162" s="30">
        <f t="shared" si="36"/>
        <v>0.5160531389068741</v>
      </c>
      <c r="X162" s="10">
        <f t="shared" si="37"/>
        <v>0.94525093224890155</v>
      </c>
      <c r="Y162" s="36">
        <f t="shared" si="38"/>
        <v>0.89349932491741746</v>
      </c>
      <c r="Z162" s="41">
        <f t="shared" si="43"/>
        <v>0.5160531389068741</v>
      </c>
      <c r="AA162" s="42">
        <f t="shared" si="39"/>
        <v>31</v>
      </c>
      <c r="AI162" s="14" t="str">
        <f t="shared" si="40"/>
        <v>Slovenia</v>
      </c>
      <c r="AJ162" s="9">
        <f t="shared" si="33"/>
        <v>77.326808770749182</v>
      </c>
      <c r="AK162" s="17">
        <f t="shared" si="34"/>
        <v>21</v>
      </c>
      <c r="AM162">
        <v>157</v>
      </c>
      <c r="AN162" s="17" t="str">
        <f t="shared" si="41"/>
        <v>Chad</v>
      </c>
      <c r="AO162">
        <f t="shared" si="44"/>
        <v>4</v>
      </c>
      <c r="AP162" s="17" t="str">
        <f t="shared" si="42"/>
        <v>Australia</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Burundi</v>
      </c>
      <c r="AO163">
        <f t="shared" si="44"/>
        <v>3</v>
      </c>
      <c r="AP163" s="17" t="str">
        <f t="shared" si="42"/>
        <v>Ireland</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Zimbabwe</v>
      </c>
      <c r="AO164">
        <f t="shared" si="44"/>
        <v>2</v>
      </c>
      <c r="AP164" s="17" t="str">
        <f t="shared" si="42"/>
        <v>Switzerland</v>
      </c>
    </row>
    <row r="165" spans="3:42">
      <c r="C165" s="32" t="s">
        <v>357</v>
      </c>
      <c r="D165" s="33" t="s">
        <v>358</v>
      </c>
      <c r="E165" s="9" t="e">
        <f>(Read_Index!E165-Vul_Index!E165+1)*50</f>
        <v>#N/A</v>
      </c>
      <c r="F165" s="9" t="e">
        <f>(Read_Index!F165-Vul_Index!F165+1)*50</f>
        <v>#N/A</v>
      </c>
      <c r="G165" s="9" t="e">
        <f>(Read_Index!G165-Vul_Index!G165+1)*50</f>
        <v>#N/A</v>
      </c>
      <c r="H165" s="9" t="e">
        <f>(Read_Index!H165-Vul_Index!H165+1)*50</f>
        <v>#N/A</v>
      </c>
      <c r="I165" s="9" t="e">
        <f>(Read_Index!I165-Vul_Index!I165+1)*50</f>
        <v>#N/A</v>
      </c>
      <c r="J165" s="9" t="e">
        <f>(Read_Index!J165-Vul_Index!J165+1)*50</f>
        <v>#N/A</v>
      </c>
      <c r="K165" s="9" t="e">
        <f>(Read_Index!K165-Vul_Index!K165+1)*50</f>
        <v>#N/A</v>
      </c>
      <c r="L165" s="9" t="e">
        <f>(Read_Index!L165-Vul_Index!L165+1)*50</f>
        <v>#N/A</v>
      </c>
      <c r="M165" s="9" t="e">
        <f>(Read_Index!M165-Vul_Index!M165+1)*50</f>
        <v>#N/A</v>
      </c>
      <c r="N165" s="9" t="e">
        <f>(Read_Index!N165-Vul_Index!N165+1)*50</f>
        <v>#N/A</v>
      </c>
      <c r="O165" s="9" t="e">
        <f>(Read_Index!O165-Vul_Index!O165+1)*50</f>
        <v>#N/A</v>
      </c>
      <c r="P165" s="9" t="e">
        <f>(Read_Index!P165-Vul_Index!P165+1)*50</f>
        <v>#N/A</v>
      </c>
      <c r="Q165" s="9" t="e">
        <f>(Read_Index!Q165-Vul_Index!Q165+1)*50</f>
        <v>#N/A</v>
      </c>
      <c r="R165" s="9" t="e">
        <f>(Read_Index!R165-Vul_Index!R165+1)*50</f>
        <v>#N/A</v>
      </c>
      <c r="S165" s="9" t="e">
        <f>(Read_Index!S165-Vul_Index!S165+1)*50</f>
        <v>#N/A</v>
      </c>
      <c r="T165" s="9" t="e">
        <f>(Read_Index!T165-Vul_Index!T165+1)*50</f>
        <v>#N/A</v>
      </c>
      <c r="U165" s="11"/>
      <c r="V165" s="33" t="str">
        <f t="shared" si="35"/>
        <v>South Africa</v>
      </c>
      <c r="W165" s="30" t="e">
        <f t="shared" si="36"/>
        <v>#N/A</v>
      </c>
      <c r="X165" s="10" t="e">
        <f t="shared" si="37"/>
        <v>#N/A</v>
      </c>
      <c r="Y165" s="36">
        <f t="shared" si="38"/>
        <v>0</v>
      </c>
      <c r="Z165" s="41" t="str">
        <f t="shared" si="43"/>
        <v/>
      </c>
      <c r="AA165" s="42" t="str">
        <f t="shared" si="39"/>
        <v/>
      </c>
      <c r="AI165" s="14" t="str">
        <f t="shared" si="40"/>
        <v>South Africa</v>
      </c>
      <c r="AJ165" s="9" t="str">
        <f t="shared" si="33"/>
        <v/>
      </c>
      <c r="AK165" s="17" t="e">
        <f t="shared" si="34"/>
        <v>#VALUE!</v>
      </c>
      <c r="AM165">
        <v>160</v>
      </c>
      <c r="AN165" s="17" t="str">
        <f t="shared" si="41"/>
        <v>Central African Republic</v>
      </c>
      <c r="AO165">
        <f t="shared" si="44"/>
        <v>1</v>
      </c>
      <c r="AP165" s="17" t="str">
        <f t="shared" si="42"/>
        <v>Denmark</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5"/>
        <v>Spain</v>
      </c>
      <c r="W166" s="30">
        <f t="shared" si="36"/>
        <v>0.41368959320945031</v>
      </c>
      <c r="X166" s="10">
        <f t="shared" si="37"/>
        <v>0.88876142584528783</v>
      </c>
      <c r="Y166" s="36">
        <f t="shared" si="38"/>
        <v>0.78989687207054904</v>
      </c>
      <c r="Z166" s="41">
        <f t="shared" si="43"/>
        <v>0.41368959320945031</v>
      </c>
      <c r="AA166" s="42">
        <f t="shared" si="39"/>
        <v>50</v>
      </c>
      <c r="AI166" s="14" t="str">
        <f t="shared" si="40"/>
        <v>Spain</v>
      </c>
      <c r="AJ166" s="9">
        <f t="shared" ref="AJ166:AJ198" si="45">IF(ISNUMBER(T166),T166,"")</f>
        <v>77.157440015732021</v>
      </c>
      <c r="AK166" s="17">
        <f t="shared" ref="AK166:AK197" si="46">RANK(AJ166,$AJ$7:$AJ$198)</f>
        <v>23</v>
      </c>
      <c r="AM166">
        <v>161</v>
      </c>
      <c r="AN166" s="17" t="e">
        <f t="shared" si="41"/>
        <v>#N/A</v>
      </c>
      <c r="AO166">
        <f t="shared" si="44"/>
        <v>0</v>
      </c>
      <c r="AP166" s="17" t="e">
        <f t="shared" si="42"/>
        <v>#N/A</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-1</v>
      </c>
      <c r="AP167" s="17" t="e">
        <f t="shared" si="42"/>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-2</v>
      </c>
      <c r="AP168" s="17" t="e">
        <f t="shared" si="42"/>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5"/>
        <v>Suriname</v>
      </c>
      <c r="W169" s="30">
        <f t="shared" si="36"/>
        <v>0.50561579639707799</v>
      </c>
      <c r="X169" s="10">
        <f t="shared" si="37"/>
        <v>0.95730283549219441</v>
      </c>
      <c r="Y169" s="36">
        <f t="shared" si="38"/>
        <v>0.91642871884139543</v>
      </c>
      <c r="Z169" s="41">
        <f t="shared" si="43"/>
        <v>0.50561579639707799</v>
      </c>
      <c r="AA169" s="42">
        <f t="shared" si="39"/>
        <v>32</v>
      </c>
      <c r="AI169" s="14" t="str">
        <f t="shared" si="40"/>
        <v>Suriname</v>
      </c>
      <c r="AJ169" s="9">
        <f t="shared" si="45"/>
        <v>61.567763172394521</v>
      </c>
      <c r="AK169" s="17">
        <f t="shared" si="46"/>
        <v>88</v>
      </c>
      <c r="AM169">
        <v>164</v>
      </c>
      <c r="AN169" s="17" t="e">
        <f t="shared" si="41"/>
        <v>#N/A</v>
      </c>
      <c r="AO169">
        <f t="shared" si="44"/>
        <v>-3</v>
      </c>
      <c r="AP169" s="17" t="e">
        <f t="shared" si="42"/>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5"/>
        <v>Swaziland</v>
      </c>
      <c r="W170" s="30">
        <f t="shared" si="36"/>
        <v>-0.14770043115649634</v>
      </c>
      <c r="X170" s="10">
        <f t="shared" si="37"/>
        <v>-0.61305655305948625</v>
      </c>
      <c r="Y170" s="36">
        <f t="shared" si="38"/>
        <v>0.3758383372491787</v>
      </c>
      <c r="Z170" s="41">
        <f t="shared" si="43"/>
        <v>-0.14770043115649634</v>
      </c>
      <c r="AA170" s="42">
        <f t="shared" si="39"/>
        <v>139</v>
      </c>
      <c r="AI170" s="14" t="str">
        <f t="shared" si="40"/>
        <v>Swaziland</v>
      </c>
      <c r="AJ170" s="9">
        <f t="shared" si="45"/>
        <v>52.28085212957356</v>
      </c>
      <c r="AK170" s="17">
        <f t="shared" si="46"/>
        <v>117</v>
      </c>
      <c r="AM170">
        <v>165</v>
      </c>
      <c r="AN170" s="17" t="e">
        <f t="shared" si="41"/>
        <v>#N/A</v>
      </c>
      <c r="AO170">
        <f t="shared" si="44"/>
        <v>-4</v>
      </c>
      <c r="AP170" s="17" t="e">
        <f t="shared" si="42"/>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5"/>
        <v>Sweden</v>
      </c>
      <c r="W171" s="30">
        <f t="shared" si="36"/>
        <v>0.39018352508894322</v>
      </c>
      <c r="X171" s="10">
        <f t="shared" si="37"/>
        <v>0.8953423819991827</v>
      </c>
      <c r="Y171" s="36">
        <f t="shared" si="38"/>
        <v>0.80163798100397043</v>
      </c>
      <c r="Z171" s="41">
        <f t="shared" si="43"/>
        <v>0.39018352508894322</v>
      </c>
      <c r="AA171" s="42">
        <f t="shared" si="39"/>
        <v>55</v>
      </c>
      <c r="AI171" s="14" t="str">
        <f t="shared" si="40"/>
        <v>Sweden</v>
      </c>
      <c r="AJ171" s="9">
        <f t="shared" si="45"/>
        <v>79.746001241787852</v>
      </c>
      <c r="AK171" s="17">
        <f t="shared" si="46"/>
        <v>11</v>
      </c>
      <c r="AM171">
        <v>166</v>
      </c>
      <c r="AN171" s="17" t="e">
        <f t="shared" si="41"/>
        <v>#N/A</v>
      </c>
      <c r="AO171">
        <f t="shared" si="44"/>
        <v>-5</v>
      </c>
      <c r="AP171" s="17" t="e">
        <f t="shared" si="42"/>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5"/>
        <v>Switzerland</v>
      </c>
      <c r="W172" s="30">
        <f t="shared" si="36"/>
        <v>0.3182463429929675</v>
      </c>
      <c r="X172" s="10">
        <f t="shared" si="37"/>
        <v>0.96978016485119933</v>
      </c>
      <c r="Y172" s="36">
        <f t="shared" si="38"/>
        <v>0.94047356813881933</v>
      </c>
      <c r="Z172" s="41">
        <f t="shared" si="43"/>
        <v>0.3182463429929675</v>
      </c>
      <c r="AA172" s="42">
        <f t="shared" si="39"/>
        <v>81</v>
      </c>
      <c r="AI172" s="14" t="str">
        <f t="shared" si="40"/>
        <v>Switzerland</v>
      </c>
      <c r="AJ172" s="9">
        <f t="shared" si="45"/>
        <v>83.58649834735688</v>
      </c>
      <c r="AK172" s="17">
        <f t="shared" si="46"/>
        <v>2</v>
      </c>
      <c r="AM172">
        <v>167</v>
      </c>
      <c r="AN172" s="17" t="e">
        <f t="shared" si="41"/>
        <v>#N/A</v>
      </c>
      <c r="AO172">
        <f t="shared" si="44"/>
        <v>-6</v>
      </c>
      <c r="AP172" s="17" t="e">
        <f t="shared" si="42"/>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5"/>
        <v>Syrian Arab Republic</v>
      </c>
      <c r="W173" s="30">
        <f t="shared" si="36"/>
        <v>0.23304563741449266</v>
      </c>
      <c r="X173" s="10">
        <f t="shared" si="37"/>
        <v>0.85341775595101299</v>
      </c>
      <c r="Y173" s="36">
        <f t="shared" si="38"/>
        <v>0.72832186617246275</v>
      </c>
      <c r="Z173" s="41">
        <f t="shared" si="43"/>
        <v>0.23304563741449266</v>
      </c>
      <c r="AA173" s="42">
        <f t="shared" si="39"/>
        <v>114</v>
      </c>
      <c r="AI173" s="14" t="str">
        <f t="shared" si="40"/>
        <v>Syrian Arab Republic</v>
      </c>
      <c r="AJ173" s="9">
        <f t="shared" si="45"/>
        <v>58.74833106186307</v>
      </c>
      <c r="AK173" s="17">
        <f t="shared" si="46"/>
        <v>102</v>
      </c>
      <c r="AM173">
        <v>168</v>
      </c>
      <c r="AN173" s="17" t="e">
        <f t="shared" si="41"/>
        <v>#N/A</v>
      </c>
      <c r="AO173">
        <f t="shared" si="44"/>
        <v>-7</v>
      </c>
      <c r="AP173" s="17" t="e">
        <f t="shared" si="42"/>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5"/>
        <v>Tajikistan</v>
      </c>
      <c r="W174" s="30">
        <f t="shared" si="36"/>
        <v>0.54646209828143677</v>
      </c>
      <c r="X174" s="10">
        <f t="shared" si="37"/>
        <v>0.98671071988863124</v>
      </c>
      <c r="Y174" s="36">
        <f t="shared" si="38"/>
        <v>0.97359804474314093</v>
      </c>
      <c r="Z174" s="41">
        <f t="shared" si="43"/>
        <v>0.54646209828143677</v>
      </c>
      <c r="AA174" s="42">
        <f t="shared" si="39"/>
        <v>25</v>
      </c>
      <c r="AI174" s="14" t="str">
        <f t="shared" si="40"/>
        <v>Tajikistan</v>
      </c>
      <c r="AJ174" s="9">
        <f t="shared" si="45"/>
        <v>55.093945719717766</v>
      </c>
      <c r="AK174" s="17">
        <f t="shared" si="46"/>
        <v>113</v>
      </c>
      <c r="AM174">
        <v>169</v>
      </c>
      <c r="AN174" s="17" t="e">
        <f t="shared" si="41"/>
        <v>#N/A</v>
      </c>
      <c r="AO174">
        <f t="shared" si="44"/>
        <v>-8</v>
      </c>
      <c r="AP174" s="17" t="e">
        <f t="shared" si="42"/>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5"/>
        <v>Tanzania, United Republic of</v>
      </c>
      <c r="W175" s="30">
        <f t="shared" si="36"/>
        <v>0.25758501090312769</v>
      </c>
      <c r="X175" s="10">
        <f t="shared" si="37"/>
        <v>0.94125712267440165</v>
      </c>
      <c r="Y175" s="36">
        <f t="shared" si="38"/>
        <v>0.88596497098529359</v>
      </c>
      <c r="Z175" s="41">
        <f t="shared" si="43"/>
        <v>0.25758501090312769</v>
      </c>
      <c r="AA175" s="42">
        <f t="shared" si="39"/>
        <v>103</v>
      </c>
      <c r="AI175" s="14" t="str">
        <f t="shared" si="40"/>
        <v>Tanzania, United Republic of</v>
      </c>
      <c r="AJ175" s="9">
        <f t="shared" si="45"/>
        <v>49.993856042722648</v>
      </c>
      <c r="AK175" s="17">
        <f t="shared" si="46"/>
        <v>125</v>
      </c>
      <c r="AM175">
        <v>170</v>
      </c>
      <c r="AN175" s="17" t="e">
        <f t="shared" si="41"/>
        <v>#N/A</v>
      </c>
      <c r="AO175">
        <f t="shared" si="44"/>
        <v>-9</v>
      </c>
      <c r="AP175" s="17" t="e">
        <f t="shared" si="42"/>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5"/>
        <v>Thailand</v>
      </c>
      <c r="W176" s="30">
        <f t="shared" si="36"/>
        <v>8.4083555776784308E-2</v>
      </c>
      <c r="X176" s="10">
        <f t="shared" si="37"/>
        <v>0.35180052860786348</v>
      </c>
      <c r="Y176" s="36">
        <f t="shared" si="38"/>
        <v>0.12376361192877218</v>
      </c>
      <c r="Z176" s="41" t="str">
        <f t="shared" si="43"/>
        <v/>
      </c>
      <c r="AA176" s="42" t="str">
        <f t="shared" si="39"/>
        <v/>
      </c>
      <c r="AI176" s="14" t="str">
        <f t="shared" si="40"/>
        <v>Thailand</v>
      </c>
      <c r="AJ176" s="9">
        <f t="shared" si="45"/>
        <v>68.323073993846052</v>
      </c>
      <c r="AK176" s="17">
        <f t="shared" si="46"/>
        <v>50</v>
      </c>
      <c r="AM176">
        <v>171</v>
      </c>
      <c r="AN176" s="17" t="e">
        <f t="shared" si="41"/>
        <v>#N/A</v>
      </c>
      <c r="AO176">
        <f t="shared" si="44"/>
        <v>-10</v>
      </c>
      <c r="AP176" s="17" t="e">
        <f t="shared" si="42"/>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-11</v>
      </c>
      <c r="AP177" s="17" t="e">
        <f t="shared" si="42"/>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5"/>
        <v>Togo</v>
      </c>
      <c r="W178" s="30">
        <f t="shared" si="36"/>
        <v>0.10784279413437696</v>
      </c>
      <c r="X178" s="10">
        <f t="shared" si="37"/>
        <v>0.59000270709151137</v>
      </c>
      <c r="Y178" s="36">
        <f t="shared" si="38"/>
        <v>0.34810319437531179</v>
      </c>
      <c r="Z178" s="41">
        <f t="shared" si="43"/>
        <v>0.10784279413437696</v>
      </c>
      <c r="AA178" s="42">
        <f t="shared" si="39"/>
        <v>130</v>
      </c>
      <c r="AI178" s="14" t="str">
        <f t="shared" si="40"/>
        <v>Togo</v>
      </c>
      <c r="AJ178" s="9">
        <f t="shared" si="45"/>
        <v>44.478419891930223</v>
      </c>
      <c r="AK178" s="17">
        <f t="shared" si="46"/>
        <v>149</v>
      </c>
      <c r="AM178">
        <v>173</v>
      </c>
      <c r="AN178" s="17" t="e">
        <f t="shared" si="41"/>
        <v>#N/A</v>
      </c>
      <c r="AO178">
        <f t="shared" si="44"/>
        <v>-12</v>
      </c>
      <c r="AP178" s="17" t="e">
        <f t="shared" si="42"/>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5"/>
        <v>Tonga</v>
      </c>
      <c r="W179" s="30">
        <f t="shared" si="36"/>
        <v>0.17849261350342538</v>
      </c>
      <c r="X179" s="10">
        <f t="shared" si="37"/>
        <v>0.88654327512166864</v>
      </c>
      <c r="Y179" s="36">
        <f t="shared" si="38"/>
        <v>0.78595897866345465</v>
      </c>
      <c r="Z179" s="41">
        <f t="shared" si="43"/>
        <v>0.17849261350342538</v>
      </c>
      <c r="AA179" s="42">
        <f t="shared" si="39"/>
        <v>122</v>
      </c>
      <c r="AI179" s="14" t="str">
        <f t="shared" si="40"/>
        <v>Tonga</v>
      </c>
      <c r="AJ179" s="9">
        <f t="shared" si="45"/>
        <v>58.001413409498582</v>
      </c>
      <c r="AK179" s="17">
        <f t="shared" si="46"/>
        <v>104</v>
      </c>
      <c r="AM179">
        <v>174</v>
      </c>
      <c r="AN179" s="17" t="e">
        <f t="shared" si="41"/>
        <v>#N/A</v>
      </c>
      <c r="AO179">
        <f t="shared" si="44"/>
        <v>-13</v>
      </c>
      <c r="AP179" s="17" t="e">
        <f t="shared" si="42"/>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5"/>
        <v>Trinidad and Tobago</v>
      </c>
      <c r="W180" s="30">
        <f t="shared" si="36"/>
        <v>6.4935463911617308E-2</v>
      </c>
      <c r="X180" s="10">
        <f t="shared" si="37"/>
        <v>0.42908880535834554</v>
      </c>
      <c r="Y180" s="36">
        <f t="shared" si="38"/>
        <v>0.18411720288385214</v>
      </c>
      <c r="Z180" s="41" t="str">
        <f t="shared" si="43"/>
        <v/>
      </c>
      <c r="AA180" s="42" t="str">
        <f t="shared" si="39"/>
        <v/>
      </c>
      <c r="AI180" s="14" t="str">
        <f t="shared" si="40"/>
        <v>Trinidad and Tobago</v>
      </c>
      <c r="AJ180" s="9">
        <f t="shared" si="45"/>
        <v>64.717892956704148</v>
      </c>
      <c r="AK180" s="17">
        <f t="shared" si="46"/>
        <v>72</v>
      </c>
      <c r="AM180">
        <v>175</v>
      </c>
      <c r="AN180" s="17" t="e">
        <f t="shared" si="41"/>
        <v>#N/A</v>
      </c>
      <c r="AO180">
        <f t="shared" si="44"/>
        <v>-14</v>
      </c>
      <c r="AP180" s="17" t="e">
        <f t="shared" si="42"/>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5"/>
        <v>Tunisia</v>
      </c>
      <c r="W181" s="30">
        <f t="shared" si="36"/>
        <v>0.301912020093971</v>
      </c>
      <c r="X181" s="10">
        <f t="shared" si="37"/>
        <v>0.90880903125848478</v>
      </c>
      <c r="Y181" s="36">
        <f t="shared" si="38"/>
        <v>0.8259338552969856</v>
      </c>
      <c r="Z181" s="41">
        <f t="shared" si="43"/>
        <v>0.301912020093971</v>
      </c>
      <c r="AA181" s="42">
        <f t="shared" si="39"/>
        <v>82</v>
      </c>
      <c r="AI181" s="14" t="str">
        <f t="shared" si="40"/>
        <v>Tunisia</v>
      </c>
      <c r="AJ181" s="9">
        <f t="shared" si="45"/>
        <v>63.756635065578713</v>
      </c>
      <c r="AK181" s="17">
        <f t="shared" si="46"/>
        <v>77</v>
      </c>
      <c r="AM181">
        <v>176</v>
      </c>
      <c r="AN181" s="17" t="e">
        <f t="shared" si="41"/>
        <v>#N/A</v>
      </c>
      <c r="AO181">
        <f t="shared" si="44"/>
        <v>-15</v>
      </c>
      <c r="AP181" s="17" t="e">
        <f t="shared" si="42"/>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5"/>
        <v>Turkey</v>
      </c>
      <c r="W182" s="30">
        <f t="shared" si="36"/>
        <v>0.68163412907034071</v>
      </c>
      <c r="X182" s="10">
        <f t="shared" si="37"/>
        <v>0.95942101065780416</v>
      </c>
      <c r="Y182" s="36">
        <f t="shared" si="38"/>
        <v>0.92048867569164239</v>
      </c>
      <c r="Z182" s="41">
        <f t="shared" si="43"/>
        <v>0.68163412907034071</v>
      </c>
      <c r="AA182" s="42">
        <f t="shared" si="39"/>
        <v>10</v>
      </c>
      <c r="AI182" s="14" t="str">
        <f t="shared" si="40"/>
        <v>Turkey</v>
      </c>
      <c r="AJ182" s="9">
        <f t="shared" si="45"/>
        <v>66.880355465548718</v>
      </c>
      <c r="AK182" s="17">
        <f t="shared" si="46"/>
        <v>56</v>
      </c>
      <c r="AM182">
        <v>177</v>
      </c>
      <c r="AN182" s="17" t="e">
        <f t="shared" si="41"/>
        <v>#N/A</v>
      </c>
      <c r="AO182">
        <f t="shared" si="44"/>
        <v>-16</v>
      </c>
      <c r="AP182" s="17" t="e">
        <f t="shared" si="42"/>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-17</v>
      </c>
      <c r="AP183" s="17" t="e">
        <f t="shared" si="42"/>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-18</v>
      </c>
      <c r="AP184" s="17" t="e">
        <f t="shared" si="42"/>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5"/>
        <v>Uganda</v>
      </c>
      <c r="W185" s="30">
        <f t="shared" si="36"/>
        <v>0.21417832321062344</v>
      </c>
      <c r="X185" s="10">
        <f t="shared" si="37"/>
        <v>0.68098584707512166</v>
      </c>
      <c r="Y185" s="36">
        <f t="shared" si="38"/>
        <v>0.463741723916621</v>
      </c>
      <c r="Z185" s="41">
        <f t="shared" si="43"/>
        <v>0.21417832321062344</v>
      </c>
      <c r="AA185" s="42">
        <f t="shared" si="39"/>
        <v>118</v>
      </c>
      <c r="AI185" s="14" t="str">
        <f t="shared" si="40"/>
        <v>Uganda</v>
      </c>
      <c r="AJ185" s="9">
        <f t="shared" si="45"/>
        <v>49.094594677281258</v>
      </c>
      <c r="AK185" s="17">
        <f t="shared" si="46"/>
        <v>131</v>
      </c>
      <c r="AM185">
        <v>180</v>
      </c>
      <c r="AN185" s="17" t="e">
        <f t="shared" si="41"/>
        <v>#N/A</v>
      </c>
      <c r="AO185">
        <f t="shared" si="44"/>
        <v>-19</v>
      </c>
      <c r="AP185" s="17" t="e">
        <f t="shared" si="42"/>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5"/>
        <v>Ukraine</v>
      </c>
      <c r="W186" s="30">
        <f t="shared" si="36"/>
        <v>0.52265328299092706</v>
      </c>
      <c r="X186" s="10">
        <f t="shared" si="37"/>
        <v>0.89057179450721402</v>
      </c>
      <c r="Y186" s="36">
        <f t="shared" si="38"/>
        <v>0.79311812117179947</v>
      </c>
      <c r="Z186" s="41">
        <f t="shared" si="43"/>
        <v>0.52265328299092706</v>
      </c>
      <c r="AA186" s="42">
        <f t="shared" si="39"/>
        <v>28</v>
      </c>
      <c r="AI186" s="14" t="str">
        <f t="shared" si="40"/>
        <v>Ukraine</v>
      </c>
      <c r="AJ186" s="9">
        <f t="shared" si="45"/>
        <v>64.867374329946273</v>
      </c>
      <c r="AK186" s="17">
        <f t="shared" si="46"/>
        <v>68</v>
      </c>
      <c r="AM186">
        <v>181</v>
      </c>
      <c r="AN186" s="17" t="e">
        <f t="shared" si="41"/>
        <v>#N/A</v>
      </c>
      <c r="AO186">
        <f t="shared" si="44"/>
        <v>-20</v>
      </c>
      <c r="AP186" s="17" t="e">
        <f t="shared" si="42"/>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5"/>
        <v>United Arab Emirates</v>
      </c>
      <c r="W187" s="30">
        <f t="shared" si="36"/>
        <v>0.33600336480500964</v>
      </c>
      <c r="X187" s="10">
        <f t="shared" si="37"/>
        <v>0.86799890200818264</v>
      </c>
      <c r="Y187" s="36">
        <f t="shared" si="38"/>
        <v>0.75342209388741066</v>
      </c>
      <c r="Z187" s="41">
        <f t="shared" si="43"/>
        <v>0.33600336480500964</v>
      </c>
      <c r="AA187" s="42">
        <f t="shared" si="39"/>
        <v>69</v>
      </c>
      <c r="AI187" s="14" t="str">
        <f t="shared" si="40"/>
        <v>United Arab Emirates</v>
      </c>
      <c r="AJ187" s="9">
        <f t="shared" si="45"/>
        <v>68.623844063170409</v>
      </c>
      <c r="AK187" s="17">
        <f t="shared" si="46"/>
        <v>49</v>
      </c>
      <c r="AM187">
        <v>182</v>
      </c>
      <c r="AN187" s="17" t="e">
        <f t="shared" si="41"/>
        <v>#N/A</v>
      </c>
      <c r="AO187">
        <f t="shared" si="44"/>
        <v>-21</v>
      </c>
      <c r="AP187" s="17" t="e">
        <f t="shared" si="42"/>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5"/>
        <v>United Kingdom</v>
      </c>
      <c r="W188" s="30">
        <f t="shared" si="36"/>
        <v>0.16822222110117899</v>
      </c>
      <c r="X188" s="10">
        <f t="shared" si="37"/>
        <v>0.75376762981960488</v>
      </c>
      <c r="Y188" s="36">
        <f t="shared" si="38"/>
        <v>0.56816563976386492</v>
      </c>
      <c r="Z188" s="41">
        <f t="shared" si="43"/>
        <v>0.16822222110117899</v>
      </c>
      <c r="AA188" s="42">
        <f t="shared" si="39"/>
        <v>126</v>
      </c>
      <c r="AI188" s="14" t="str">
        <f t="shared" si="40"/>
        <v>United Kingdom</v>
      </c>
      <c r="AJ188" s="9">
        <f t="shared" si="45"/>
        <v>79.95610965299791</v>
      </c>
      <c r="AK188" s="17">
        <f t="shared" si="46"/>
        <v>10</v>
      </c>
      <c r="AM188">
        <v>183</v>
      </c>
      <c r="AN188" s="17" t="e">
        <f t="shared" si="41"/>
        <v>#N/A</v>
      </c>
      <c r="AO188">
        <f t="shared" si="44"/>
        <v>-22</v>
      </c>
      <c r="AP188" s="17" t="e">
        <f t="shared" si="42"/>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5"/>
        <v>United States</v>
      </c>
      <c r="W189" s="30">
        <f t="shared" si="36"/>
        <v>0.14714354062184282</v>
      </c>
      <c r="X189" s="10">
        <f t="shared" si="37"/>
        <v>0.80660615779568012</v>
      </c>
      <c r="Y189" s="36">
        <f t="shared" si="38"/>
        <v>0.65061349379390965</v>
      </c>
      <c r="Z189" s="41">
        <f t="shared" si="43"/>
        <v>0.14714354062184282</v>
      </c>
      <c r="AA189" s="42">
        <f t="shared" si="39"/>
        <v>127</v>
      </c>
      <c r="AI189" s="14" t="str">
        <f t="shared" si="40"/>
        <v>United States</v>
      </c>
      <c r="AJ189" s="9">
        <f t="shared" si="45"/>
        <v>80.008919229286263</v>
      </c>
      <c r="AK189" s="17">
        <f t="shared" si="46"/>
        <v>8</v>
      </c>
      <c r="AM189">
        <v>184</v>
      </c>
      <c r="AN189" s="17" t="e">
        <f t="shared" si="41"/>
        <v>#N/A</v>
      </c>
      <c r="AO189">
        <f t="shared" si="44"/>
        <v>-23</v>
      </c>
      <c r="AP189" s="17" t="e">
        <f t="shared" si="42"/>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5"/>
        <v>Uruguay</v>
      </c>
      <c r="W190" s="30">
        <f t="shared" si="36"/>
        <v>0.4995429840333464</v>
      </c>
      <c r="X190" s="10">
        <f t="shared" si="37"/>
        <v>0.91259527285230946</v>
      </c>
      <c r="Y190" s="36">
        <f t="shared" si="38"/>
        <v>0.8328301320323811</v>
      </c>
      <c r="Z190" s="41">
        <f t="shared" si="43"/>
        <v>0.4995429840333464</v>
      </c>
      <c r="AA190" s="42">
        <f t="shared" si="39"/>
        <v>34</v>
      </c>
      <c r="AI190" s="14" t="str">
        <f t="shared" si="40"/>
        <v>Uruguay</v>
      </c>
      <c r="AJ190" s="9">
        <f t="shared" si="45"/>
        <v>77.319522086464062</v>
      </c>
      <c r="AK190" s="17">
        <f t="shared" si="46"/>
        <v>22</v>
      </c>
      <c r="AM190">
        <v>185</v>
      </c>
      <c r="AN190" s="17" t="e">
        <f t="shared" si="41"/>
        <v>#N/A</v>
      </c>
      <c r="AO190">
        <f t="shared" si="44"/>
        <v>-24</v>
      </c>
      <c r="AP190" s="17" t="e">
        <f t="shared" si="42"/>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5"/>
        <v>Uzbekistan</v>
      </c>
      <c r="W191" s="30">
        <f t="shared" si="36"/>
        <v>0.31934339163305875</v>
      </c>
      <c r="X191" s="10">
        <f t="shared" si="37"/>
        <v>0.86846219052417961</v>
      </c>
      <c r="Y191" s="36">
        <f t="shared" si="38"/>
        <v>0.75422657637005641</v>
      </c>
      <c r="Z191" s="41">
        <f t="shared" si="43"/>
        <v>0.31934339163305875</v>
      </c>
      <c r="AA191" s="42">
        <f t="shared" si="39"/>
        <v>79</v>
      </c>
      <c r="AI191" s="14" t="str">
        <f t="shared" si="40"/>
        <v>Uzbekistan</v>
      </c>
      <c r="AJ191" s="9">
        <f t="shared" si="45"/>
        <v>57.380619553854004</v>
      </c>
      <c r="AK191" s="17">
        <f t="shared" si="46"/>
        <v>107</v>
      </c>
      <c r="AM191">
        <v>186</v>
      </c>
      <c r="AN191" s="17" t="e">
        <f t="shared" si="41"/>
        <v>#N/A</v>
      </c>
      <c r="AO191">
        <f t="shared" si="44"/>
        <v>-25</v>
      </c>
      <c r="AP191" s="17" t="e">
        <f t="shared" si="42"/>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5"/>
        <v>Vanuatu</v>
      </c>
      <c r="W192" s="30">
        <f t="shared" si="36"/>
        <v>0.33515001358819801</v>
      </c>
      <c r="X192" s="10">
        <f t="shared" si="37"/>
        <v>0.92891819044519996</v>
      </c>
      <c r="Y192" s="36">
        <f t="shared" si="38"/>
        <v>0.86288900453998474</v>
      </c>
      <c r="Z192" s="41">
        <f t="shared" si="43"/>
        <v>0.33515001358819801</v>
      </c>
      <c r="AA192" s="42">
        <f t="shared" si="39"/>
        <v>70</v>
      </c>
      <c r="AI192" s="14" t="str">
        <f t="shared" si="40"/>
        <v>Vanuatu</v>
      </c>
      <c r="AJ192" s="9">
        <f t="shared" si="45"/>
        <v>57.953438260460644</v>
      </c>
      <c r="AK192" s="17">
        <f t="shared" si="46"/>
        <v>105</v>
      </c>
      <c r="AM192">
        <v>187</v>
      </c>
      <c r="AN192" s="17" t="e">
        <f t="shared" si="41"/>
        <v>#N/A</v>
      </c>
      <c r="AO192">
        <f t="shared" si="44"/>
        <v>-26</v>
      </c>
      <c r="AP192" s="17" t="e">
        <f t="shared" si="42"/>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5"/>
        <v>Venezuela, Bolivarian Republic of</v>
      </c>
      <c r="W193" s="30">
        <f t="shared" si="36"/>
        <v>7.4505425234634062E-2</v>
      </c>
      <c r="X193" s="10">
        <f t="shared" si="37"/>
        <v>0.30322597634767617</v>
      </c>
      <c r="Y193" s="36">
        <f t="shared" si="38"/>
        <v>9.1945992732001464E-2</v>
      </c>
      <c r="Z193" s="41" t="str">
        <f t="shared" si="43"/>
        <v/>
      </c>
      <c r="AA193" s="42" t="str">
        <f t="shared" si="39"/>
        <v/>
      </c>
      <c r="AI193" s="14" t="str">
        <f t="shared" si="40"/>
        <v>Venezuela, Bolivarian Republic of</v>
      </c>
      <c r="AJ193" s="9">
        <f t="shared" si="45"/>
        <v>61.227213446193517</v>
      </c>
      <c r="AK193" s="17">
        <f t="shared" si="46"/>
        <v>89</v>
      </c>
      <c r="AM193">
        <v>188</v>
      </c>
      <c r="AN193" s="17" t="e">
        <f t="shared" si="41"/>
        <v>#N/A</v>
      </c>
      <c r="AO193">
        <f t="shared" si="44"/>
        <v>-27</v>
      </c>
      <c r="AP193" s="17" t="e">
        <f t="shared" si="42"/>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5"/>
        <v>Viet Nam</v>
      </c>
      <c r="W194" s="30">
        <f t="shared" si="36"/>
        <v>0.485901019287167</v>
      </c>
      <c r="X194" s="10">
        <f t="shared" si="37"/>
        <v>0.98709707285093062</v>
      </c>
      <c r="Y194" s="36">
        <f t="shared" si="38"/>
        <v>0.97436063123087546</v>
      </c>
      <c r="Z194" s="41">
        <f t="shared" si="43"/>
        <v>0.485901019287167</v>
      </c>
      <c r="AA194" s="42">
        <f t="shared" si="39"/>
        <v>36</v>
      </c>
      <c r="AI194" s="14" t="str">
        <f t="shared" si="40"/>
        <v>Viet Nam</v>
      </c>
      <c r="AJ194" s="9">
        <f t="shared" si="45"/>
        <v>60.17935765751227</v>
      </c>
      <c r="AK194" s="17">
        <f t="shared" si="46"/>
        <v>97</v>
      </c>
      <c r="AM194">
        <v>189</v>
      </c>
      <c r="AN194" s="17" t="e">
        <f t="shared" si="41"/>
        <v>#N/A</v>
      </c>
      <c r="AO194">
        <f t="shared" si="44"/>
        <v>-28</v>
      </c>
      <c r="AP194" s="17" t="e">
        <f t="shared" si="42"/>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5"/>
        <v>Yemen</v>
      </c>
      <c r="W195" s="30">
        <f t="shared" si="36"/>
        <v>0.16958616365344184</v>
      </c>
      <c r="X195" s="10">
        <f t="shared" si="37"/>
        <v>0.74118067825728629</v>
      </c>
      <c r="Y195" s="36">
        <f t="shared" si="38"/>
        <v>0.54934879782193091</v>
      </c>
      <c r="Z195" s="41">
        <f t="shared" si="43"/>
        <v>0.16958616365344184</v>
      </c>
      <c r="AA195" s="42">
        <f t="shared" si="39"/>
        <v>125</v>
      </c>
      <c r="AI195" s="14" t="str">
        <f t="shared" si="40"/>
        <v>Yemen</v>
      </c>
      <c r="AJ195" s="9">
        <f t="shared" si="45"/>
        <v>45.735225865005432</v>
      </c>
      <c r="AK195" s="17">
        <f t="shared" si="46"/>
        <v>146</v>
      </c>
      <c r="AM195">
        <v>190</v>
      </c>
      <c r="AN195" s="17" t="e">
        <f t="shared" si="41"/>
        <v>#N/A</v>
      </c>
      <c r="AO195">
        <f t="shared" si="44"/>
        <v>-29</v>
      </c>
      <c r="AP195" s="17" t="e">
        <f t="shared" si="42"/>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5"/>
        <v>Zambia</v>
      </c>
      <c r="W196" s="30">
        <f t="shared" si="36"/>
        <v>0.2194550566130839</v>
      </c>
      <c r="X196" s="10">
        <f t="shared" si="37"/>
        <v>0.6753188071098043</v>
      </c>
      <c r="Y196" s="36">
        <f t="shared" si="38"/>
        <v>0.45605549123620909</v>
      </c>
      <c r="Z196" s="41">
        <f t="shared" si="43"/>
        <v>0.2194550566130839</v>
      </c>
      <c r="AA196" s="42">
        <f t="shared" si="39"/>
        <v>117</v>
      </c>
      <c r="AI196" s="14" t="str">
        <f t="shared" si="40"/>
        <v>Zambia</v>
      </c>
      <c r="AJ196" s="9">
        <f t="shared" si="45"/>
        <v>48.912098002532332</v>
      </c>
      <c r="AK196" s="17">
        <f t="shared" si="46"/>
        <v>132</v>
      </c>
      <c r="AM196">
        <v>191</v>
      </c>
      <c r="AN196" s="17" t="e">
        <f t="shared" si="41"/>
        <v>#N/A</v>
      </c>
      <c r="AO196">
        <f t="shared" si="44"/>
        <v>-30</v>
      </c>
      <c r="AP196" s="17" t="e">
        <f t="shared" si="42"/>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5"/>
        <v>Zimbabwe</v>
      </c>
      <c r="W197" s="30">
        <f t="shared" si="36"/>
        <v>-0.74453107542262131</v>
      </c>
      <c r="X197" s="10">
        <f t="shared" si="37"/>
        <v>-0.9592461950008988</v>
      </c>
      <c r="Y197" s="36">
        <f t="shared" si="38"/>
        <v>0.92015326262370234</v>
      </c>
      <c r="Z197" s="41">
        <f t="shared" si="43"/>
        <v>-0.74453107542262131</v>
      </c>
      <c r="AA197" s="42">
        <f t="shared" si="39"/>
        <v>143</v>
      </c>
      <c r="AI197" s="14" t="str">
        <f t="shared" si="40"/>
        <v>Zimbabwe</v>
      </c>
      <c r="AJ197" s="9">
        <f t="shared" si="45"/>
        <v>38.014603551067985</v>
      </c>
      <c r="AK197" s="17">
        <f t="shared" si="46"/>
        <v>159</v>
      </c>
      <c r="AM197">
        <v>192</v>
      </c>
      <c r="AN197" s="17" t="e">
        <f t="shared" si="41"/>
        <v>#N/A</v>
      </c>
      <c r="AO197">
        <f t="shared" si="44"/>
        <v>-31</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Template_Index!E6:T6</xm:f>
              <xm:sqref>AB6</xm:sqref>
            </x14:sparkline>
            <x14:sparkline>
              <xm:f>Template_Index!E7:T7</xm:f>
              <xm:sqref>AB7</xm:sqref>
            </x14:sparkline>
            <x14:sparkline>
              <xm:f>Template_Index!E8:T8</xm:f>
              <xm:sqref>AB8</xm:sqref>
            </x14:sparkline>
            <x14:sparkline>
              <xm:f>Template_Index!E9:T9</xm:f>
              <xm:sqref>AB9</xm:sqref>
            </x14:sparkline>
            <x14:sparkline>
              <xm:f>Template_Index!E10:T10</xm:f>
              <xm:sqref>AB10</xm:sqref>
            </x14:sparkline>
            <x14:sparkline>
              <xm:f>Template_Index!E11:T11</xm:f>
              <xm:sqref>AB11</xm:sqref>
            </x14:sparkline>
            <x14:sparkline>
              <xm:f>Template_Index!E12:T12</xm:f>
              <xm:sqref>AB12</xm:sqref>
            </x14:sparkline>
            <x14:sparkline>
              <xm:f>Template_Index!E13:T13</xm:f>
              <xm:sqref>AB13</xm:sqref>
            </x14:sparkline>
            <x14:sparkline>
              <xm:f>Template_Index!E14:T14</xm:f>
              <xm:sqref>AB14</xm:sqref>
            </x14:sparkline>
            <x14:sparkline>
              <xm:f>Template_Index!E15:T15</xm:f>
              <xm:sqref>AB15</xm:sqref>
            </x14:sparkline>
            <x14:sparkline>
              <xm:f>Template_Index!E16:T16</xm:f>
              <xm:sqref>AB16</xm:sqref>
            </x14:sparkline>
            <x14:sparkline>
              <xm:f>Template_Index!E17:T17</xm:f>
              <xm:sqref>AB17</xm:sqref>
            </x14:sparkline>
            <x14:sparkline>
              <xm:f>Template_Index!E18:T18</xm:f>
              <xm:sqref>AB18</xm:sqref>
            </x14:sparkline>
            <x14:sparkline>
              <xm:f>Template_Index!E19:T19</xm:f>
              <xm:sqref>AB19</xm:sqref>
            </x14:sparkline>
            <x14:sparkline>
              <xm:f>Template_Index!E20:T20</xm:f>
              <xm:sqref>AB20</xm:sqref>
            </x14:sparkline>
            <x14:sparkline>
              <xm:f>Template_Index!E21:T21</xm:f>
              <xm:sqref>AB21</xm:sqref>
            </x14:sparkline>
            <x14:sparkline>
              <xm:f>Template_Index!E22:T22</xm:f>
              <xm:sqref>AB22</xm:sqref>
            </x14:sparkline>
            <x14:sparkline>
              <xm:f>Template_Index!E23:T23</xm:f>
              <xm:sqref>AB23</xm:sqref>
            </x14:sparkline>
            <x14:sparkline>
              <xm:f>Template_Index!E24:T24</xm:f>
              <xm:sqref>AB24</xm:sqref>
            </x14:sparkline>
            <x14:sparkline>
              <xm:f>Template_Index!E25:T25</xm:f>
              <xm:sqref>AB25</xm:sqref>
            </x14:sparkline>
            <x14:sparkline>
              <xm:f>Template_Index!E26:T26</xm:f>
              <xm:sqref>AB26</xm:sqref>
            </x14:sparkline>
            <x14:sparkline>
              <xm:f>Template_Index!E27:T27</xm:f>
              <xm:sqref>AB27</xm:sqref>
            </x14:sparkline>
            <x14:sparkline>
              <xm:f>Template_Index!E28:T28</xm:f>
              <xm:sqref>AB28</xm:sqref>
            </x14:sparkline>
            <x14:sparkline>
              <xm:f>Template_Index!E29:T29</xm:f>
              <xm:sqref>AB29</xm:sqref>
            </x14:sparkline>
            <x14:sparkline>
              <xm:f>Template_Index!E30:T30</xm:f>
              <xm:sqref>AB30</xm:sqref>
            </x14:sparkline>
            <x14:sparkline>
              <xm:f>Template_Index!E31:T31</xm:f>
              <xm:sqref>AB31</xm:sqref>
            </x14:sparkline>
            <x14:sparkline>
              <xm:f>Template_Index!E32:T32</xm:f>
              <xm:sqref>AB32</xm:sqref>
            </x14:sparkline>
            <x14:sparkline>
              <xm:f>Template_Index!E33:T33</xm:f>
              <xm:sqref>AB33</xm:sqref>
            </x14:sparkline>
            <x14:sparkline>
              <xm:f>Template_Index!E34:T34</xm:f>
              <xm:sqref>AB34</xm:sqref>
            </x14:sparkline>
            <x14:sparkline>
              <xm:f>Template_Index!E35:T35</xm:f>
              <xm:sqref>AB35</xm:sqref>
            </x14:sparkline>
            <x14:sparkline>
              <xm:f>Template_Index!E36:T36</xm:f>
              <xm:sqref>AB36</xm:sqref>
            </x14:sparkline>
            <x14:sparkline>
              <xm:f>Template_Index!E37:T37</xm:f>
              <xm:sqref>AB37</xm:sqref>
            </x14:sparkline>
            <x14:sparkline>
              <xm:f>Template_Index!E38:T38</xm:f>
              <xm:sqref>AB38</xm:sqref>
            </x14:sparkline>
            <x14:sparkline>
              <xm:f>Template_Index!E39:T39</xm:f>
              <xm:sqref>AB39</xm:sqref>
            </x14:sparkline>
            <x14:sparkline>
              <xm:f>Template_Index!E40:T40</xm:f>
              <xm:sqref>AB40</xm:sqref>
            </x14:sparkline>
            <x14:sparkline>
              <xm:f>Template_Index!E41:T41</xm:f>
              <xm:sqref>AB41</xm:sqref>
            </x14:sparkline>
            <x14:sparkline>
              <xm:f>Template_Index!E42:T42</xm:f>
              <xm:sqref>AB42</xm:sqref>
            </x14:sparkline>
            <x14:sparkline>
              <xm:f>Template_Index!E43:T43</xm:f>
              <xm:sqref>AB43</xm:sqref>
            </x14:sparkline>
            <x14:sparkline>
              <xm:f>Template_Index!E44:T44</xm:f>
              <xm:sqref>AB44</xm:sqref>
            </x14:sparkline>
            <x14:sparkline>
              <xm:f>Template_Index!E45:T45</xm:f>
              <xm:sqref>AB45</xm:sqref>
            </x14:sparkline>
            <x14:sparkline>
              <xm:f>Template_Index!E46:T46</xm:f>
              <xm:sqref>AB46</xm:sqref>
            </x14:sparkline>
            <x14:sparkline>
              <xm:f>Template_Index!E47:T47</xm:f>
              <xm:sqref>AB47</xm:sqref>
            </x14:sparkline>
            <x14:sparkline>
              <xm:f>Template_Index!E48:T48</xm:f>
              <xm:sqref>AB48</xm:sqref>
            </x14:sparkline>
            <x14:sparkline>
              <xm:f>Template_Index!E49:T49</xm:f>
              <xm:sqref>AB49</xm:sqref>
            </x14:sparkline>
            <x14:sparkline>
              <xm:f>Template_Index!E50:T50</xm:f>
              <xm:sqref>AB50</xm:sqref>
            </x14:sparkline>
            <x14:sparkline>
              <xm:f>Template_Index!E51:T51</xm:f>
              <xm:sqref>AB51</xm:sqref>
            </x14:sparkline>
            <x14:sparkline>
              <xm:f>Template_Index!E52:T52</xm:f>
              <xm:sqref>AB52</xm:sqref>
            </x14:sparkline>
            <x14:sparkline>
              <xm:f>Template_Index!E53:T53</xm:f>
              <xm:sqref>AB53</xm:sqref>
            </x14:sparkline>
            <x14:sparkline>
              <xm:f>Template_Index!E54:T54</xm:f>
              <xm:sqref>AB54</xm:sqref>
            </x14:sparkline>
            <x14:sparkline>
              <xm:f>Template_Index!E55:T55</xm:f>
              <xm:sqref>AB55</xm:sqref>
            </x14:sparkline>
            <x14:sparkline>
              <xm:f>Template_Index!E56:T56</xm:f>
              <xm:sqref>AB56</xm:sqref>
            </x14:sparkline>
            <x14:sparkline>
              <xm:f>Template_Index!E57:T57</xm:f>
              <xm:sqref>AB57</xm:sqref>
            </x14:sparkline>
            <x14:sparkline>
              <xm:f>Template_Index!E58:T58</xm:f>
              <xm:sqref>AB58</xm:sqref>
            </x14:sparkline>
            <x14:sparkline>
              <xm:f>Template_Index!E59:T59</xm:f>
              <xm:sqref>AB59</xm:sqref>
            </x14:sparkline>
            <x14:sparkline>
              <xm:f>Template_Index!E60:T60</xm:f>
              <xm:sqref>AB60</xm:sqref>
            </x14:sparkline>
            <x14:sparkline>
              <xm:f>Template_Index!E61:T61</xm:f>
              <xm:sqref>AB61</xm:sqref>
            </x14:sparkline>
            <x14:sparkline>
              <xm:f>Template_Index!E62:T62</xm:f>
              <xm:sqref>AB62</xm:sqref>
            </x14:sparkline>
            <x14:sparkline>
              <xm:f>Template_Index!E63:T63</xm:f>
              <xm:sqref>AB63</xm:sqref>
            </x14:sparkline>
            <x14:sparkline>
              <xm:f>Template_Index!E64:T64</xm:f>
              <xm:sqref>AB64</xm:sqref>
            </x14:sparkline>
            <x14:sparkline>
              <xm:f>Template_Index!E65:T65</xm:f>
              <xm:sqref>AB65</xm:sqref>
            </x14:sparkline>
            <x14:sparkline>
              <xm:f>Template_Index!E66:T66</xm:f>
              <xm:sqref>AB66</xm:sqref>
            </x14:sparkline>
            <x14:sparkline>
              <xm:f>Template_Index!E67:T67</xm:f>
              <xm:sqref>AB67</xm:sqref>
            </x14:sparkline>
            <x14:sparkline>
              <xm:f>Template_Index!E68:T68</xm:f>
              <xm:sqref>AB68</xm:sqref>
            </x14:sparkline>
            <x14:sparkline>
              <xm:f>Template_Index!E69:T69</xm:f>
              <xm:sqref>AB69</xm:sqref>
            </x14:sparkline>
            <x14:sparkline>
              <xm:f>Template_Index!E70:T70</xm:f>
              <xm:sqref>AB70</xm:sqref>
            </x14:sparkline>
            <x14:sparkline>
              <xm:f>Template_Index!E71:T71</xm:f>
              <xm:sqref>AB71</xm:sqref>
            </x14:sparkline>
            <x14:sparkline>
              <xm:f>Template_Index!E72:T72</xm:f>
              <xm:sqref>AB72</xm:sqref>
            </x14:sparkline>
            <x14:sparkline>
              <xm:f>Template_Index!E73:T73</xm:f>
              <xm:sqref>AB73</xm:sqref>
            </x14:sparkline>
            <x14:sparkline>
              <xm:f>Template_Index!E74:T74</xm:f>
              <xm:sqref>AB74</xm:sqref>
            </x14:sparkline>
            <x14:sparkline>
              <xm:f>Template_Index!E75:T75</xm:f>
              <xm:sqref>AB75</xm:sqref>
            </x14:sparkline>
            <x14:sparkline>
              <xm:f>Template_Index!E76:T76</xm:f>
              <xm:sqref>AB76</xm:sqref>
            </x14:sparkline>
            <x14:sparkline>
              <xm:f>Template_Index!E77:T77</xm:f>
              <xm:sqref>AB77</xm:sqref>
            </x14:sparkline>
            <x14:sparkline>
              <xm:f>Template_Index!E78:T78</xm:f>
              <xm:sqref>AB78</xm:sqref>
            </x14:sparkline>
            <x14:sparkline>
              <xm:f>Template_Index!E79:T79</xm:f>
              <xm:sqref>AB79</xm:sqref>
            </x14:sparkline>
            <x14:sparkline>
              <xm:f>Template_Index!E80:T80</xm:f>
              <xm:sqref>AB80</xm:sqref>
            </x14:sparkline>
            <x14:sparkline>
              <xm:f>Template_Index!E81:T81</xm:f>
              <xm:sqref>AB81</xm:sqref>
            </x14:sparkline>
            <x14:sparkline>
              <xm:f>Template_Index!E82:T82</xm:f>
              <xm:sqref>AB82</xm:sqref>
            </x14:sparkline>
            <x14:sparkline>
              <xm:f>Template_Index!E83:T83</xm:f>
              <xm:sqref>AB83</xm:sqref>
            </x14:sparkline>
            <x14:sparkline>
              <xm:f>Template_Index!E84:T84</xm:f>
              <xm:sqref>AB84</xm:sqref>
            </x14:sparkline>
            <x14:sparkline>
              <xm:f>Template_Index!E85:T85</xm:f>
              <xm:sqref>AB85</xm:sqref>
            </x14:sparkline>
            <x14:sparkline>
              <xm:f>Template_Index!E86:T86</xm:f>
              <xm:sqref>AB86</xm:sqref>
            </x14:sparkline>
            <x14:sparkline>
              <xm:f>Template_Index!E87:T87</xm:f>
              <xm:sqref>AB87</xm:sqref>
            </x14:sparkline>
            <x14:sparkline>
              <xm:f>Template_Index!E88:T88</xm:f>
              <xm:sqref>AB88</xm:sqref>
            </x14:sparkline>
            <x14:sparkline>
              <xm:f>Template_Index!E89:T89</xm:f>
              <xm:sqref>AB89</xm:sqref>
            </x14:sparkline>
            <x14:sparkline>
              <xm:f>Template_Index!E90:T90</xm:f>
              <xm:sqref>AB90</xm:sqref>
            </x14:sparkline>
            <x14:sparkline>
              <xm:f>Template_Index!E91:T91</xm:f>
              <xm:sqref>AB91</xm:sqref>
            </x14:sparkline>
            <x14:sparkline>
              <xm:f>Template_Index!E92:T92</xm:f>
              <xm:sqref>AB92</xm:sqref>
            </x14:sparkline>
            <x14:sparkline>
              <xm:f>Template_Index!E93:T93</xm:f>
              <xm:sqref>AB93</xm:sqref>
            </x14:sparkline>
            <x14:sparkline>
              <xm:f>Template_Index!E94:T94</xm:f>
              <xm:sqref>AB94</xm:sqref>
            </x14:sparkline>
            <x14:sparkline>
              <xm:f>Template_Index!E95:T95</xm:f>
              <xm:sqref>AB95</xm:sqref>
            </x14:sparkline>
            <x14:sparkline>
              <xm:f>Template_Index!E96:T96</xm:f>
              <xm:sqref>AB96</xm:sqref>
            </x14:sparkline>
            <x14:sparkline>
              <xm:f>Template_Index!E97:T97</xm:f>
              <xm:sqref>AB97</xm:sqref>
            </x14:sparkline>
            <x14:sparkline>
              <xm:f>Template_Index!E98:T98</xm:f>
              <xm:sqref>AB98</xm:sqref>
            </x14:sparkline>
            <x14:sparkline>
              <xm:f>Template_Index!E99:T99</xm:f>
              <xm:sqref>AB99</xm:sqref>
            </x14:sparkline>
            <x14:sparkline>
              <xm:f>Template_Index!E100:T100</xm:f>
              <xm:sqref>AB100</xm:sqref>
            </x14:sparkline>
            <x14:sparkline>
              <xm:f>Template_Index!E101:T101</xm:f>
              <xm:sqref>AB101</xm:sqref>
            </x14:sparkline>
            <x14:sparkline>
              <xm:f>Template_Index!E102:T102</xm:f>
              <xm:sqref>AB102</xm:sqref>
            </x14:sparkline>
            <x14:sparkline>
              <xm:f>Template_Index!E103:T103</xm:f>
              <xm:sqref>AB103</xm:sqref>
            </x14:sparkline>
            <x14:sparkline>
              <xm:f>Template_Index!E104:T104</xm:f>
              <xm:sqref>AB104</xm:sqref>
            </x14:sparkline>
            <x14:sparkline>
              <xm:f>Template_Index!E105:T105</xm:f>
              <xm:sqref>AB105</xm:sqref>
            </x14:sparkline>
            <x14:sparkline>
              <xm:f>Template_Index!E106:T106</xm:f>
              <xm:sqref>AB106</xm:sqref>
            </x14:sparkline>
            <x14:sparkline>
              <xm:f>Template_Index!E107:T107</xm:f>
              <xm:sqref>AB107</xm:sqref>
            </x14:sparkline>
            <x14:sparkline>
              <xm:f>Template_Index!E108:T108</xm:f>
              <xm:sqref>AB108</xm:sqref>
            </x14:sparkline>
            <x14:sparkline>
              <xm:f>Template_Index!E109:T109</xm:f>
              <xm:sqref>AB109</xm:sqref>
            </x14:sparkline>
            <x14:sparkline>
              <xm:f>Template_Index!E110:T110</xm:f>
              <xm:sqref>AB110</xm:sqref>
            </x14:sparkline>
            <x14:sparkline>
              <xm:f>Template_Index!E111:T111</xm:f>
              <xm:sqref>AB111</xm:sqref>
            </x14:sparkline>
            <x14:sparkline>
              <xm:f>Template_Index!E112:T112</xm:f>
              <xm:sqref>AB112</xm:sqref>
            </x14:sparkline>
            <x14:sparkline>
              <xm:f>Template_Index!E113:T113</xm:f>
              <xm:sqref>AB113</xm:sqref>
            </x14:sparkline>
            <x14:sparkline>
              <xm:f>Template_Index!E114:T114</xm:f>
              <xm:sqref>AB114</xm:sqref>
            </x14:sparkline>
            <x14:sparkline>
              <xm:f>Template_Index!E115:T115</xm:f>
              <xm:sqref>AB115</xm:sqref>
            </x14:sparkline>
            <x14:sparkline>
              <xm:f>Template_Index!E116:T116</xm:f>
              <xm:sqref>AB116</xm:sqref>
            </x14:sparkline>
            <x14:sparkline>
              <xm:f>Template_Index!E117:T117</xm:f>
              <xm:sqref>AB117</xm:sqref>
            </x14:sparkline>
            <x14:sparkline>
              <xm:f>Template_Index!E118:T118</xm:f>
              <xm:sqref>AB118</xm:sqref>
            </x14:sparkline>
            <x14:sparkline>
              <xm:f>Template_Index!E119:T119</xm:f>
              <xm:sqref>AB119</xm:sqref>
            </x14:sparkline>
            <x14:sparkline>
              <xm:f>Template_Index!E120:T120</xm:f>
              <xm:sqref>AB120</xm:sqref>
            </x14:sparkline>
            <x14:sparkline>
              <xm:f>Template_Index!E121:T121</xm:f>
              <xm:sqref>AB121</xm:sqref>
            </x14:sparkline>
            <x14:sparkline>
              <xm:f>Template_Index!E122:T122</xm:f>
              <xm:sqref>AB122</xm:sqref>
            </x14:sparkline>
            <x14:sparkline>
              <xm:f>Template_Index!E123:T123</xm:f>
              <xm:sqref>AB123</xm:sqref>
            </x14:sparkline>
            <x14:sparkline>
              <xm:f>Template_Index!E124:T124</xm:f>
              <xm:sqref>AB124</xm:sqref>
            </x14:sparkline>
            <x14:sparkline>
              <xm:f>Template_Index!E125:T125</xm:f>
              <xm:sqref>AB125</xm:sqref>
            </x14:sparkline>
            <x14:sparkline>
              <xm:f>Template_Index!E126:T126</xm:f>
              <xm:sqref>AB126</xm:sqref>
            </x14:sparkline>
            <x14:sparkline>
              <xm:f>Template_Index!E127:T127</xm:f>
              <xm:sqref>AB127</xm:sqref>
            </x14:sparkline>
            <x14:sparkline>
              <xm:f>Template_Index!E128:T128</xm:f>
              <xm:sqref>AB128</xm:sqref>
            </x14:sparkline>
            <x14:sparkline>
              <xm:f>Template_Index!E129:T129</xm:f>
              <xm:sqref>AB129</xm:sqref>
            </x14:sparkline>
            <x14:sparkline>
              <xm:f>Template_Index!E130:T130</xm:f>
              <xm:sqref>AB130</xm:sqref>
            </x14:sparkline>
            <x14:sparkline>
              <xm:f>Template_Index!E131:T131</xm:f>
              <xm:sqref>AB131</xm:sqref>
            </x14:sparkline>
            <x14:sparkline>
              <xm:f>Template_Index!E132:T132</xm:f>
              <xm:sqref>AB132</xm:sqref>
            </x14:sparkline>
            <x14:sparkline>
              <xm:f>Template_Index!E133:T133</xm:f>
              <xm:sqref>AB133</xm:sqref>
            </x14:sparkline>
            <x14:sparkline>
              <xm:f>Template_Index!E134:T134</xm:f>
              <xm:sqref>AB134</xm:sqref>
            </x14:sparkline>
            <x14:sparkline>
              <xm:f>Template_Index!E135:T135</xm:f>
              <xm:sqref>AB135</xm:sqref>
            </x14:sparkline>
            <x14:sparkline>
              <xm:f>Template_Index!E136:T136</xm:f>
              <xm:sqref>AB136</xm:sqref>
            </x14:sparkline>
            <x14:sparkline>
              <xm:f>Template_Index!E137:T137</xm:f>
              <xm:sqref>AB137</xm:sqref>
            </x14:sparkline>
            <x14:sparkline>
              <xm:f>Template_Index!E138:T138</xm:f>
              <xm:sqref>AB138</xm:sqref>
            </x14:sparkline>
            <x14:sparkline>
              <xm:f>Template_Index!E139:T139</xm:f>
              <xm:sqref>AB139</xm:sqref>
            </x14:sparkline>
            <x14:sparkline>
              <xm:f>Template_Index!E140:T140</xm:f>
              <xm:sqref>AB140</xm:sqref>
            </x14:sparkline>
            <x14:sparkline>
              <xm:f>Template_Index!E141:T141</xm:f>
              <xm:sqref>AB141</xm:sqref>
            </x14:sparkline>
            <x14:sparkline>
              <xm:f>Template_Index!E142:T142</xm:f>
              <xm:sqref>AB142</xm:sqref>
            </x14:sparkline>
            <x14:sparkline>
              <xm:f>Template_Index!E143:T143</xm:f>
              <xm:sqref>AB143</xm:sqref>
            </x14:sparkline>
            <x14:sparkline>
              <xm:f>Template_Index!E144:T144</xm:f>
              <xm:sqref>AB144</xm:sqref>
            </x14:sparkline>
            <x14:sparkline>
              <xm:f>Template_Index!E145:T145</xm:f>
              <xm:sqref>AB145</xm:sqref>
            </x14:sparkline>
            <x14:sparkline>
              <xm:f>Template_Index!E146:T146</xm:f>
              <xm:sqref>AB146</xm:sqref>
            </x14:sparkline>
            <x14:sparkline>
              <xm:f>Template_Index!E147:T147</xm:f>
              <xm:sqref>AB147</xm:sqref>
            </x14:sparkline>
            <x14:sparkline>
              <xm:f>Template_Index!E148:T148</xm:f>
              <xm:sqref>AB148</xm:sqref>
            </x14:sparkline>
            <x14:sparkline>
              <xm:f>Template_Index!E149:T149</xm:f>
              <xm:sqref>AB149</xm:sqref>
            </x14:sparkline>
            <x14:sparkline>
              <xm:f>Template_Index!E150:T150</xm:f>
              <xm:sqref>AB150</xm:sqref>
            </x14:sparkline>
            <x14:sparkline>
              <xm:f>Template_Index!E151:T151</xm:f>
              <xm:sqref>AB151</xm:sqref>
            </x14:sparkline>
            <x14:sparkline>
              <xm:f>Template_Index!E152:T152</xm:f>
              <xm:sqref>AB152</xm:sqref>
            </x14:sparkline>
            <x14:sparkline>
              <xm:f>Template_Index!E153:T153</xm:f>
              <xm:sqref>AB153</xm:sqref>
            </x14:sparkline>
            <x14:sparkline>
              <xm:f>Template_Index!E154:T154</xm:f>
              <xm:sqref>AB154</xm:sqref>
            </x14:sparkline>
            <x14:sparkline>
              <xm:f>Template_Index!E155:T155</xm:f>
              <xm:sqref>AB155</xm:sqref>
            </x14:sparkline>
            <x14:sparkline>
              <xm:f>Template_Index!E156:T156</xm:f>
              <xm:sqref>AB156</xm:sqref>
            </x14:sparkline>
            <x14:sparkline>
              <xm:f>Template_Index!E157:T157</xm:f>
              <xm:sqref>AB157</xm:sqref>
            </x14:sparkline>
            <x14:sparkline>
              <xm:f>Template_Index!E158:T158</xm:f>
              <xm:sqref>AB158</xm:sqref>
            </x14:sparkline>
            <x14:sparkline>
              <xm:f>Template_Index!E159:T159</xm:f>
              <xm:sqref>AB159</xm:sqref>
            </x14:sparkline>
            <x14:sparkline>
              <xm:f>Template_Index!E160:T160</xm:f>
              <xm:sqref>AB160</xm:sqref>
            </x14:sparkline>
            <x14:sparkline>
              <xm:f>Template_Index!E161:T161</xm:f>
              <xm:sqref>AB161</xm:sqref>
            </x14:sparkline>
            <x14:sparkline>
              <xm:f>Template_Index!E162:T162</xm:f>
              <xm:sqref>AB162</xm:sqref>
            </x14:sparkline>
            <x14:sparkline>
              <xm:f>Template_Index!E163:T163</xm:f>
              <xm:sqref>AB163</xm:sqref>
            </x14:sparkline>
            <x14:sparkline>
              <xm:f>Template_Index!E164:T164</xm:f>
              <xm:sqref>AB164</xm:sqref>
            </x14:sparkline>
            <x14:sparkline>
              <xm:f>Template_Index!E165:T165</xm:f>
              <xm:sqref>AB165</xm:sqref>
            </x14:sparkline>
            <x14:sparkline>
              <xm:f>Template_Index!E166:T166</xm:f>
              <xm:sqref>AB166</xm:sqref>
            </x14:sparkline>
            <x14:sparkline>
              <xm:f>Template_Index!E167:T167</xm:f>
              <xm:sqref>AB167</xm:sqref>
            </x14:sparkline>
            <x14:sparkline>
              <xm:f>Template_Index!E168:T168</xm:f>
              <xm:sqref>AB168</xm:sqref>
            </x14:sparkline>
            <x14:sparkline>
              <xm:f>Template_Index!E169:T169</xm:f>
              <xm:sqref>AB169</xm:sqref>
            </x14:sparkline>
            <x14:sparkline>
              <xm:f>Template_Index!E170:T170</xm:f>
              <xm:sqref>AB170</xm:sqref>
            </x14:sparkline>
            <x14:sparkline>
              <xm:f>Template_Index!E171:T171</xm:f>
              <xm:sqref>AB171</xm:sqref>
            </x14:sparkline>
            <x14:sparkline>
              <xm:f>Template_Index!E172:T172</xm:f>
              <xm:sqref>AB172</xm:sqref>
            </x14:sparkline>
            <x14:sparkline>
              <xm:f>Template_Index!E173:T173</xm:f>
              <xm:sqref>AB173</xm:sqref>
            </x14:sparkline>
            <x14:sparkline>
              <xm:f>Template_Index!E174:T174</xm:f>
              <xm:sqref>AB174</xm:sqref>
            </x14:sparkline>
            <x14:sparkline>
              <xm:f>Template_Index!E175:T175</xm:f>
              <xm:sqref>AB175</xm:sqref>
            </x14:sparkline>
            <x14:sparkline>
              <xm:f>Template_Index!E176:T176</xm:f>
              <xm:sqref>AB176</xm:sqref>
            </x14:sparkline>
            <x14:sparkline>
              <xm:f>Template_Index!E177:T177</xm:f>
              <xm:sqref>AB177</xm:sqref>
            </x14:sparkline>
            <x14:sparkline>
              <xm:f>Template_Index!E178:T178</xm:f>
              <xm:sqref>AB178</xm:sqref>
            </x14:sparkline>
            <x14:sparkline>
              <xm:f>Template_Index!E179:T179</xm:f>
              <xm:sqref>AB179</xm:sqref>
            </x14:sparkline>
            <x14:sparkline>
              <xm:f>Template_Index!E180:T180</xm:f>
              <xm:sqref>AB180</xm:sqref>
            </x14:sparkline>
            <x14:sparkline>
              <xm:f>Template_Index!E181:T181</xm:f>
              <xm:sqref>AB181</xm:sqref>
            </x14:sparkline>
            <x14:sparkline>
              <xm:f>Template_Index!E182:T182</xm:f>
              <xm:sqref>AB182</xm:sqref>
            </x14:sparkline>
            <x14:sparkline>
              <xm:f>Template_Index!E183:T183</xm:f>
              <xm:sqref>AB183</xm:sqref>
            </x14:sparkline>
            <x14:sparkline>
              <xm:f>Template_Index!E184:T184</xm:f>
              <xm:sqref>AB184</xm:sqref>
            </x14:sparkline>
            <x14:sparkline>
              <xm:f>Template_Index!E185:T185</xm:f>
              <xm:sqref>AB185</xm:sqref>
            </x14:sparkline>
            <x14:sparkline>
              <xm:f>Template_Index!E186:T186</xm:f>
              <xm:sqref>AB186</xm:sqref>
            </x14:sparkline>
            <x14:sparkline>
              <xm:f>Template_Index!E187:T187</xm:f>
              <xm:sqref>AB187</xm:sqref>
            </x14:sparkline>
            <x14:sparkline>
              <xm:f>Template_Index!E188:T188</xm:f>
              <xm:sqref>AB188</xm:sqref>
            </x14:sparkline>
            <x14:sparkline>
              <xm:f>Template_Index!E189:T189</xm:f>
              <xm:sqref>AB189</xm:sqref>
            </x14:sparkline>
            <x14:sparkline>
              <xm:f>Template_Index!E190:T190</xm:f>
              <xm:sqref>AB190</xm:sqref>
            </x14:sparkline>
            <x14:sparkline>
              <xm:f>Template_Index!E191:T191</xm:f>
              <xm:sqref>AB191</xm:sqref>
            </x14:sparkline>
            <x14:sparkline>
              <xm:f>Template_Index!E192:T192</xm:f>
              <xm:sqref>AB192</xm:sqref>
            </x14:sparkline>
            <x14:sparkline>
              <xm:f>Template_Index!E193:T193</xm:f>
              <xm:sqref>AB193</xm:sqref>
            </x14:sparkline>
            <x14:sparkline>
              <xm:f>Template_Index!E194:T194</xm:f>
              <xm:sqref>AB194</xm:sqref>
            </x14:sparkline>
            <x14:sparkline>
              <xm:f>Template_Index!E195:T195</xm:f>
              <xm:sqref>AB195</xm:sqref>
            </x14:sparkline>
            <x14:sparkline>
              <xm:f>Template_Index!E196:T196</xm:f>
              <xm:sqref>AB196</xm:sqref>
            </x14:sparkline>
            <x14:sparkline>
              <xm:f>Template_Index!E197:T197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AP198"/>
  <sheetViews>
    <sheetView workbookViewId="0">
      <selection activeCell="E14" sqref="E14"/>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666</v>
      </c>
      <c r="J1" s="46"/>
      <c r="K1" s="46"/>
      <c r="L1" s="46"/>
      <c r="M1" s="47"/>
      <c r="N1" s="47"/>
      <c r="O1" s="70" t="s">
        <v>675</v>
      </c>
    </row>
    <row r="2" spans="1:42">
      <c r="A2" t="s">
        <v>657</v>
      </c>
      <c r="E2" s="8" t="s">
        <v>423</v>
      </c>
      <c r="AA2" s="42">
        <f>MAX(AA6:AA197)</f>
        <v>143</v>
      </c>
      <c r="AK2">
        <f>mmax(AK7:AK198)</f>
        <v>160</v>
      </c>
    </row>
    <row r="3" spans="1:42">
      <c r="D3" s="35" t="s">
        <v>594</v>
      </c>
      <c r="E3" s="11">
        <f>mmean(E6:E197)</f>
        <v>57.86743753585715</v>
      </c>
      <c r="F3" s="11">
        <f t="shared" ref="F3:T3" si="0">mmean(F6:F197)</f>
        <v>58.123100007009043</v>
      </c>
      <c r="G3" s="11">
        <f t="shared" si="0"/>
        <v>58.388646523082684</v>
      </c>
      <c r="H3" s="11">
        <f t="shared" si="0"/>
        <v>58.570456806288931</v>
      </c>
      <c r="I3" s="11">
        <f t="shared" si="0"/>
        <v>58.919548009610153</v>
      </c>
      <c r="J3" s="11">
        <f t="shared" si="0"/>
        <v>59.31920326975164</v>
      </c>
      <c r="K3" s="11">
        <f t="shared" si="0"/>
        <v>59.679648409389152</v>
      </c>
      <c r="L3" s="11">
        <f t="shared" si="0"/>
        <v>59.903755309457473</v>
      </c>
      <c r="M3" s="11">
        <f t="shared" si="0"/>
        <v>60.211072032463107</v>
      </c>
      <c r="N3" s="11">
        <f t="shared" si="0"/>
        <v>60.453728307748555</v>
      </c>
      <c r="O3" s="11">
        <f t="shared" si="0"/>
        <v>60.844511190997117</v>
      </c>
      <c r="P3" s="11">
        <f t="shared" si="0"/>
        <v>61.275231325159346</v>
      </c>
      <c r="Q3" s="11">
        <f t="shared" si="0"/>
        <v>61.673408941855314</v>
      </c>
      <c r="R3" s="11">
        <f t="shared" si="0"/>
        <v>62.059669006455429</v>
      </c>
      <c r="S3" s="11">
        <f t="shared" si="0"/>
        <v>62.105930603127582</v>
      </c>
      <c r="T3" s="11">
        <f t="shared" si="0"/>
        <v>62.17347320768522</v>
      </c>
      <c r="Y3" s="40"/>
      <c r="Z3" s="40" t="s">
        <v>590</v>
      </c>
      <c r="AA3" s="40"/>
      <c r="AB3" s="40"/>
    </row>
    <row r="4" spans="1:42">
      <c r="E4" s="11">
        <f>mstDev(E6:E197)</f>
        <v>10.813750448635627</v>
      </c>
      <c r="F4" s="11">
        <f t="shared" ref="F4:T4" si="1">mstDev(F6:F197)</f>
        <v>10.90175365402172</v>
      </c>
      <c r="G4" s="11">
        <f t="shared" si="1"/>
        <v>11.048556706154615</v>
      </c>
      <c r="H4" s="11">
        <f t="shared" si="1"/>
        <v>11.284902611320843</v>
      </c>
      <c r="I4" s="11">
        <f t="shared" si="1"/>
        <v>11.42190635322198</v>
      </c>
      <c r="J4" s="11">
        <f t="shared" si="1"/>
        <v>11.612263964697199</v>
      </c>
      <c r="K4" s="11">
        <f t="shared" si="1"/>
        <v>11.71988504635735</v>
      </c>
      <c r="L4" s="11">
        <f t="shared" si="1"/>
        <v>11.777668893563476</v>
      </c>
      <c r="M4" s="11">
        <f t="shared" si="1"/>
        <v>11.828100756652073</v>
      </c>
      <c r="N4" s="11">
        <f t="shared" si="1"/>
        <v>11.979386976714494</v>
      </c>
      <c r="O4" s="11">
        <f t="shared" si="1"/>
        <v>12.099387031532348</v>
      </c>
      <c r="P4" s="11">
        <f t="shared" si="1"/>
        <v>11.99000517215528</v>
      </c>
      <c r="Q4" s="11">
        <f t="shared" si="1"/>
        <v>12.004228119008447</v>
      </c>
      <c r="R4" s="11">
        <f t="shared" si="1"/>
        <v>11.918294716207889</v>
      </c>
      <c r="S4" s="11">
        <f t="shared" si="1"/>
        <v>11.906314807888226</v>
      </c>
      <c r="T4" s="11">
        <f t="shared" si="1"/>
        <v>11.88769766799053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40"/>
      <c r="AJ5" t="s">
        <v>667</v>
      </c>
      <c r="AK5" t="s">
        <v>580</v>
      </c>
    </row>
    <row r="6" spans="1:42">
      <c r="A6" s="37" t="s">
        <v>554</v>
      </c>
      <c r="B6" s="38">
        <v>1</v>
      </c>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143</v>
      </c>
      <c r="AG6" s="45" t="str">
        <f>INDEX($V$6:$V$197,MATCH(AF6,$AA$6:$AA$197,0))</f>
        <v>Zimbabwe</v>
      </c>
      <c r="AH6" s="45"/>
      <c r="AI6" s="14" t="str">
        <f>V6</f>
        <v>Afghanistan</v>
      </c>
      <c r="AJ6" t="str">
        <f t="shared" ref="AJ6:AJ37" si="2">IF(ISNUMBER(T6),T6,"")</f>
        <v/>
      </c>
      <c r="AK6" s="17" t="e">
        <f t="shared" ref="AK6:AK37" si="3">RANK(AJ6,$AJ$7:$AJ$198)</f>
        <v>#VALUE!</v>
      </c>
      <c r="AM6">
        <v>1</v>
      </c>
      <c r="AN6" s="17" t="str">
        <f>INDEX($V$6:$V$197,MATCH(AM6,$AK$6:$AK$197,0))</f>
        <v>Denmark</v>
      </c>
      <c r="AO6">
        <f>AK2</f>
        <v>160</v>
      </c>
      <c r="AP6" s="17" t="str">
        <f>INDEX($V$6:$V$197,MATCH(AO6,$AK$6:$AK$197,0))</f>
        <v>Central African Republic</v>
      </c>
    </row>
    <row r="7" spans="1:42">
      <c r="A7" s="37" t="s">
        <v>558</v>
      </c>
      <c r="B7" s="38">
        <v>1</v>
      </c>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142</v>
      </c>
      <c r="AG7" s="45" t="str">
        <f t="shared" ref="AG7:AG35" si="11">INDEX($V$6:$V$197,MATCH(AF7,$AA$6:$AA$197,0))</f>
        <v>Central African Republic</v>
      </c>
      <c r="AH7" s="45"/>
      <c r="AI7" s="14" t="str">
        <f t="shared" ref="AI7:AI70" si="12">V7</f>
        <v>Albania</v>
      </c>
      <c r="AJ7" s="9">
        <f t="shared" si="2"/>
        <v>64.731724215255497</v>
      </c>
      <c r="AK7" s="17">
        <f t="shared" si="3"/>
        <v>71</v>
      </c>
      <c r="AM7">
        <v>2</v>
      </c>
      <c r="AN7" s="17" t="str">
        <f t="shared" ref="AN7:AN70" si="13">INDEX($V$6:$V$197,MATCH(AM7,$AK$6:$AK$197,0))</f>
        <v>Switzerland</v>
      </c>
      <c r="AO7">
        <f>AO6-1</f>
        <v>159</v>
      </c>
      <c r="AP7" s="17" t="str">
        <f t="shared" ref="AP7:AP70" si="14">INDEX($V$6:$V$197,MATCH(AO7,$AK$6:$AK$197,0))</f>
        <v>Zimbabwe</v>
      </c>
    </row>
    <row r="8" spans="1:42">
      <c r="A8" s="37" t="s">
        <v>567</v>
      </c>
      <c r="B8" s="38">
        <v>1</v>
      </c>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141</v>
      </c>
      <c r="AG8" s="45" t="str">
        <f t="shared" si="11"/>
        <v>Eritrea</v>
      </c>
      <c r="AH8" s="45"/>
      <c r="AI8" s="14" t="str">
        <f t="shared" si="12"/>
        <v>Algeria</v>
      </c>
      <c r="AJ8" s="9">
        <f t="shared" si="2"/>
        <v>60.880842022924618</v>
      </c>
      <c r="AK8" s="17">
        <f t="shared" si="3"/>
        <v>90</v>
      </c>
      <c r="AM8">
        <v>3</v>
      </c>
      <c r="AN8" s="17" t="str">
        <f t="shared" si="13"/>
        <v>Ireland</v>
      </c>
      <c r="AO8">
        <f t="shared" ref="AO8:AO12" si="16">AO7-1</f>
        <v>158</v>
      </c>
      <c r="AP8" s="17" t="str">
        <f t="shared" si="14"/>
        <v>Burundi</v>
      </c>
    </row>
    <row r="9" spans="1:42">
      <c r="A9" s="37" t="s">
        <v>555</v>
      </c>
      <c r="B9" s="38">
        <v>1</v>
      </c>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140</v>
      </c>
      <c r="AG9" s="45" t="str">
        <f t="shared" si="11"/>
        <v>Guinea</v>
      </c>
      <c r="AH9" s="45"/>
      <c r="AI9" s="14" t="str">
        <f t="shared" si="12"/>
        <v>Andorra</v>
      </c>
      <c r="AJ9" s="9" t="str">
        <f t="shared" si="2"/>
        <v/>
      </c>
      <c r="AK9" s="17" t="e">
        <f t="shared" si="3"/>
        <v>#VALUE!</v>
      </c>
      <c r="AM9">
        <v>4</v>
      </c>
      <c r="AN9" s="17" t="str">
        <f t="shared" si="13"/>
        <v>Australia</v>
      </c>
      <c r="AO9">
        <f t="shared" si="16"/>
        <v>157</v>
      </c>
      <c r="AP9" s="17" t="str">
        <f t="shared" si="14"/>
        <v>Chad</v>
      </c>
    </row>
    <row r="10" spans="1:42">
      <c r="A10" s="37" t="s">
        <v>556</v>
      </c>
      <c r="B10" s="38">
        <v>1</v>
      </c>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139</v>
      </c>
      <c r="AG10" s="45" t="str">
        <f t="shared" si="11"/>
        <v>Swaziland</v>
      </c>
      <c r="AH10" s="45"/>
      <c r="AI10" s="14" t="str">
        <f t="shared" si="12"/>
        <v>Angola</v>
      </c>
      <c r="AJ10" s="9">
        <f t="shared" si="2"/>
        <v>42.66692631448916</v>
      </c>
      <c r="AK10" s="17">
        <f t="shared" si="3"/>
        <v>154</v>
      </c>
      <c r="AM10">
        <v>5</v>
      </c>
      <c r="AN10" s="17" t="str">
        <f t="shared" si="13"/>
        <v>New Zealand</v>
      </c>
      <c r="AO10">
        <f t="shared" si="16"/>
        <v>156</v>
      </c>
      <c r="AP10" s="17" t="str">
        <f t="shared" si="14"/>
        <v>Ethiopia</v>
      </c>
    </row>
    <row r="11" spans="1:42">
      <c r="A11" s="37" t="s">
        <v>557</v>
      </c>
      <c r="B11" s="38">
        <v>1</v>
      </c>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138</v>
      </c>
      <c r="AG11" s="45" t="str">
        <f t="shared" si="11"/>
        <v>Guyana</v>
      </c>
      <c r="AH11" s="45"/>
      <c r="AI11" s="14" t="str">
        <f t="shared" si="12"/>
        <v>Antigua and Barbuda</v>
      </c>
      <c r="AJ11" s="9" t="str">
        <f t="shared" si="2"/>
        <v/>
      </c>
      <c r="AK11" s="17" t="e">
        <f t="shared" si="3"/>
        <v>#VALUE!</v>
      </c>
      <c r="AM11">
        <v>6</v>
      </c>
      <c r="AN11" s="17" t="str">
        <f t="shared" si="13"/>
        <v>Finland</v>
      </c>
      <c r="AO11">
        <f t="shared" si="16"/>
        <v>155</v>
      </c>
      <c r="AP11" s="17" t="str">
        <f t="shared" si="14"/>
        <v>Eritrea</v>
      </c>
    </row>
    <row r="12" spans="1:42">
      <c r="A12" s="37" t="s">
        <v>578</v>
      </c>
      <c r="B12" s="38">
        <v>1</v>
      </c>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137</v>
      </c>
      <c r="AG12" s="45" t="str">
        <f t="shared" si="11"/>
        <v>Papua New Guinea</v>
      </c>
      <c r="AH12" s="45"/>
      <c r="AI12" s="14" t="str">
        <f t="shared" si="12"/>
        <v>Argentina</v>
      </c>
      <c r="AJ12" s="9">
        <f t="shared" si="2"/>
        <v>70.33149168790041</v>
      </c>
      <c r="AK12" s="17">
        <f t="shared" si="3"/>
        <v>43</v>
      </c>
      <c r="AM12">
        <v>7</v>
      </c>
      <c r="AN12" s="17" t="str">
        <f t="shared" si="13"/>
        <v>Norway</v>
      </c>
      <c r="AO12">
        <f t="shared" si="16"/>
        <v>154</v>
      </c>
      <c r="AP12" s="17" t="str">
        <f t="shared" si="14"/>
        <v>Angola</v>
      </c>
    </row>
    <row r="13" spans="1:42">
      <c r="A13" s="37" t="s">
        <v>560</v>
      </c>
      <c r="B13" s="38">
        <v>1</v>
      </c>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136</v>
      </c>
      <c r="AG13" s="45" t="str">
        <f t="shared" si="11"/>
        <v>Philippines</v>
      </c>
      <c r="AH13" s="45"/>
      <c r="AI13" s="14" t="str">
        <f t="shared" si="12"/>
        <v>Armenia</v>
      </c>
      <c r="AJ13" s="9">
        <f t="shared" si="2"/>
        <v>69.731528502221224</v>
      </c>
      <c r="AK13" s="17">
        <f t="shared" si="3"/>
        <v>44</v>
      </c>
      <c r="AM13">
        <v>8</v>
      </c>
      <c r="AN13" s="17" t="str">
        <f t="shared" si="13"/>
        <v>United States</v>
      </c>
      <c r="AO13">
        <f t="shared" ref="AO13:AO76" si="17">AO12-1</f>
        <v>153</v>
      </c>
      <c r="AP13" s="17" t="str">
        <f t="shared" si="14"/>
        <v>Myanmar</v>
      </c>
    </row>
    <row r="14" spans="1:42">
      <c r="A14" s="37" t="s">
        <v>536</v>
      </c>
      <c r="B14" s="38">
        <v>1</v>
      </c>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135</v>
      </c>
      <c r="AG14" s="45" t="str">
        <f t="shared" si="11"/>
        <v>Costa Rica</v>
      </c>
      <c r="AH14" s="45"/>
      <c r="AI14" s="14" t="str">
        <f t="shared" si="12"/>
        <v>Australia</v>
      </c>
      <c r="AJ14" s="9">
        <f t="shared" si="2"/>
        <v>82.026285438758165</v>
      </c>
      <c r="AK14" s="17">
        <f t="shared" si="3"/>
        <v>4</v>
      </c>
      <c r="AM14">
        <v>9</v>
      </c>
      <c r="AN14" s="17" t="str">
        <f t="shared" si="13"/>
        <v>Germany</v>
      </c>
      <c r="AO14">
        <f t="shared" si="17"/>
        <v>152</v>
      </c>
      <c r="AP14" s="17" t="str">
        <f t="shared" si="14"/>
        <v>Sierra Leone</v>
      </c>
    </row>
    <row r="15" spans="1:42">
      <c r="A15" s="37" t="s">
        <v>561</v>
      </c>
      <c r="B15" s="38">
        <v>1</v>
      </c>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134</v>
      </c>
      <c r="AG15" s="45" t="str">
        <f t="shared" si="11"/>
        <v>Comoros</v>
      </c>
      <c r="AH15" s="45"/>
      <c r="AI15" s="14" t="str">
        <f t="shared" si="12"/>
        <v>Austria</v>
      </c>
      <c r="AJ15" s="9">
        <f t="shared" si="2"/>
        <v>79.542063806537627</v>
      </c>
      <c r="AK15" s="17">
        <f t="shared" si="3"/>
        <v>13</v>
      </c>
      <c r="AM15">
        <v>10</v>
      </c>
      <c r="AN15" s="17" t="str">
        <f t="shared" si="13"/>
        <v>United Kingdom</v>
      </c>
      <c r="AO15">
        <f t="shared" si="17"/>
        <v>151</v>
      </c>
      <c r="AP15" s="17" t="str">
        <f t="shared" si="14"/>
        <v>Liberia</v>
      </c>
    </row>
    <row r="16" spans="1:42">
      <c r="A16" s="37" t="s">
        <v>537</v>
      </c>
      <c r="B16" s="38">
        <v>1</v>
      </c>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133</v>
      </c>
      <c r="AG16" s="45" t="str">
        <f t="shared" si="11"/>
        <v>Morocco</v>
      </c>
      <c r="AH16" s="45"/>
      <c r="AI16" s="14" t="str">
        <f t="shared" si="12"/>
        <v>Azerbaijan</v>
      </c>
      <c r="AJ16" s="9">
        <f t="shared" si="2"/>
        <v>63.531001553598188</v>
      </c>
      <c r="AK16" s="17">
        <f t="shared" si="3"/>
        <v>78</v>
      </c>
      <c r="AM16">
        <v>11</v>
      </c>
      <c r="AN16" s="17" t="str">
        <f t="shared" si="13"/>
        <v>Sweden</v>
      </c>
      <c r="AO16">
        <f t="shared" si="17"/>
        <v>150</v>
      </c>
      <c r="AP16" s="17" t="str">
        <f t="shared" si="14"/>
        <v>Niger</v>
      </c>
    </row>
    <row r="17" spans="1:42">
      <c r="A17" s="37" t="s">
        <v>538</v>
      </c>
      <c r="B17" s="38">
        <v>1</v>
      </c>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121</v>
      </c>
      <c r="AD17">
        <v>12</v>
      </c>
      <c r="AE17" s="31" t="str">
        <f t="shared" si="9"/>
        <v>Libyan Arab Jamahiriya</v>
      </c>
      <c r="AF17" s="44">
        <f t="shared" si="10"/>
        <v>132</v>
      </c>
      <c r="AG17" s="45" t="str">
        <f t="shared" si="11"/>
        <v>Ethiopia</v>
      </c>
      <c r="AH17" s="45"/>
      <c r="AI17" s="14" t="str">
        <f t="shared" si="12"/>
        <v>Bahamas</v>
      </c>
      <c r="AJ17" s="9">
        <f t="shared" si="2"/>
        <v>66.667553070133948</v>
      </c>
      <c r="AK17" s="17">
        <f t="shared" si="3"/>
        <v>59</v>
      </c>
      <c r="AM17">
        <v>12</v>
      </c>
      <c r="AN17" s="17" t="str">
        <f t="shared" si="13"/>
        <v>Czech Republic</v>
      </c>
      <c r="AO17">
        <f t="shared" si="17"/>
        <v>149</v>
      </c>
      <c r="AP17" s="17" t="str">
        <f t="shared" si="14"/>
        <v>Togo</v>
      </c>
    </row>
    <row r="18" spans="1:42">
      <c r="A18" s="37" t="s">
        <v>543</v>
      </c>
      <c r="B18" s="38">
        <v>1</v>
      </c>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131</v>
      </c>
      <c r="AG18" s="45" t="str">
        <f t="shared" si="11"/>
        <v>Malawi</v>
      </c>
      <c r="AH18" s="45"/>
      <c r="AI18" s="14" t="str">
        <f t="shared" si="12"/>
        <v>Bahrain</v>
      </c>
      <c r="AJ18" s="9">
        <f t="shared" si="2"/>
        <v>65.873294831393849</v>
      </c>
      <c r="AK18" s="17">
        <f t="shared" si="3"/>
        <v>65</v>
      </c>
      <c r="AM18">
        <v>13</v>
      </c>
      <c r="AN18" s="17" t="str">
        <f t="shared" si="13"/>
        <v>Austria</v>
      </c>
      <c r="AO18">
        <f t="shared" si="17"/>
        <v>148</v>
      </c>
      <c r="AP18" s="17" t="str">
        <f t="shared" si="14"/>
        <v>Guinea</v>
      </c>
    </row>
    <row r="19" spans="1:42">
      <c r="A19" s="37" t="s">
        <v>547</v>
      </c>
      <c r="B19" s="38">
        <v>1</v>
      </c>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130</v>
      </c>
      <c r="AG19" s="45" t="str">
        <f t="shared" si="11"/>
        <v>Togo</v>
      </c>
      <c r="AH19" s="45"/>
      <c r="AI19" s="14" t="str">
        <f t="shared" si="12"/>
        <v>Bangladesh</v>
      </c>
      <c r="AJ19" s="9">
        <f t="shared" si="2"/>
        <v>49.375459757098824</v>
      </c>
      <c r="AK19" s="17">
        <f t="shared" si="3"/>
        <v>128</v>
      </c>
      <c r="AM19">
        <v>14</v>
      </c>
      <c r="AN19" s="17" t="str">
        <f t="shared" si="13"/>
        <v>Netherlands</v>
      </c>
      <c r="AO19">
        <f t="shared" si="17"/>
        <v>147</v>
      </c>
      <c r="AP19" s="17" t="str">
        <f t="shared" si="14"/>
        <v>Guinea-Bissau</v>
      </c>
    </row>
    <row r="20" spans="1:42">
      <c r="A20" s="37" t="s">
        <v>545</v>
      </c>
      <c r="B20" s="38">
        <v>1</v>
      </c>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129</v>
      </c>
      <c r="AG20" s="45" t="str">
        <f t="shared" si="11"/>
        <v>Belize</v>
      </c>
      <c r="AH20" s="45"/>
      <c r="AI20" s="14" t="str">
        <f t="shared" si="12"/>
        <v>Barbados</v>
      </c>
      <c r="AJ20" s="9" t="str">
        <f t="shared" si="2"/>
        <v/>
      </c>
      <c r="AK20" s="17" t="e">
        <f t="shared" si="3"/>
        <v>#VALUE!</v>
      </c>
      <c r="AM20">
        <v>15</v>
      </c>
      <c r="AN20" s="17" t="str">
        <f t="shared" si="13"/>
        <v>Iceland</v>
      </c>
      <c r="AO20">
        <f t="shared" si="17"/>
        <v>146</v>
      </c>
      <c r="AP20" s="17" t="str">
        <f t="shared" si="14"/>
        <v>Yemen</v>
      </c>
    </row>
    <row r="21" spans="1:42">
      <c r="A21" s="37" t="s">
        <v>577</v>
      </c>
      <c r="B21" s="38">
        <v>1</v>
      </c>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128</v>
      </c>
      <c r="AG21" s="45" t="str">
        <f t="shared" si="11"/>
        <v>Lesotho</v>
      </c>
      <c r="AH21" s="45"/>
      <c r="AI21" s="14" t="str">
        <f t="shared" si="12"/>
        <v>Belarus</v>
      </c>
      <c r="AJ21" s="9">
        <f t="shared" si="2"/>
        <v>66.861571252771171</v>
      </c>
      <c r="AK21" s="17">
        <f t="shared" si="3"/>
        <v>57</v>
      </c>
      <c r="AM21">
        <v>16</v>
      </c>
      <c r="AN21" s="17" t="str">
        <f t="shared" si="13"/>
        <v>France</v>
      </c>
      <c r="AO21">
        <f t="shared" si="17"/>
        <v>145</v>
      </c>
      <c r="AP21" s="17" t="str">
        <f t="shared" si="14"/>
        <v>Mauritania</v>
      </c>
    </row>
    <row r="22" spans="1:42">
      <c r="A22" s="37" t="s">
        <v>544</v>
      </c>
      <c r="B22" s="38">
        <v>1</v>
      </c>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127</v>
      </c>
      <c r="AG22" s="45" t="str">
        <f t="shared" si="11"/>
        <v>United States</v>
      </c>
      <c r="AH22" s="45"/>
      <c r="AI22" s="14" t="str">
        <f t="shared" si="12"/>
        <v>Belgium</v>
      </c>
      <c r="AJ22" s="9">
        <f t="shared" si="2"/>
        <v>74.966886318594021</v>
      </c>
      <c r="AK22" s="17">
        <f t="shared" si="3"/>
        <v>29</v>
      </c>
      <c r="AM22">
        <v>17</v>
      </c>
      <c r="AN22" s="17" t="str">
        <f t="shared" si="13"/>
        <v>Luxembourg</v>
      </c>
      <c r="AO22">
        <f t="shared" si="17"/>
        <v>144</v>
      </c>
      <c r="AP22" s="17" t="str">
        <f t="shared" si="14"/>
        <v>Congo</v>
      </c>
    </row>
    <row r="23" spans="1:42">
      <c r="A23" s="37" t="s">
        <v>546</v>
      </c>
      <c r="B23" s="38">
        <v>1</v>
      </c>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129</v>
      </c>
      <c r="AD23">
        <v>18</v>
      </c>
      <c r="AE23" s="31" t="str">
        <f t="shared" si="9"/>
        <v>Albania</v>
      </c>
      <c r="AF23" s="44">
        <f t="shared" si="10"/>
        <v>126</v>
      </c>
      <c r="AG23" s="45" t="str">
        <f t="shared" si="11"/>
        <v>United Kingdom</v>
      </c>
      <c r="AH23" s="45"/>
      <c r="AI23" s="14" t="str">
        <f t="shared" si="12"/>
        <v>Belize</v>
      </c>
      <c r="AJ23" s="9">
        <f t="shared" si="2"/>
        <v>62.571297414270596</v>
      </c>
      <c r="AK23" s="17">
        <f t="shared" si="3"/>
        <v>84</v>
      </c>
      <c r="AM23">
        <v>18</v>
      </c>
      <c r="AN23" s="17" t="str">
        <f t="shared" si="13"/>
        <v>Poland</v>
      </c>
      <c r="AO23">
        <f t="shared" si="17"/>
        <v>143</v>
      </c>
      <c r="AP23" s="17" t="str">
        <f t="shared" si="14"/>
        <v>Mozambique</v>
      </c>
    </row>
    <row r="24" spans="1:42">
      <c r="A24" s="37" t="s">
        <v>539</v>
      </c>
      <c r="B24" s="38">
        <v>1</v>
      </c>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125</v>
      </c>
      <c r="AG24" s="45" t="str">
        <f t="shared" si="11"/>
        <v>Yemen</v>
      </c>
      <c r="AH24" s="45"/>
      <c r="AI24" s="14" t="str">
        <f t="shared" si="12"/>
        <v>Benin</v>
      </c>
      <c r="AJ24" s="9">
        <f t="shared" si="2"/>
        <v>51.483516031090623</v>
      </c>
      <c r="AK24" s="17">
        <f t="shared" si="3"/>
        <v>120</v>
      </c>
      <c r="AM24">
        <v>19</v>
      </c>
      <c r="AN24" s="17" t="str">
        <f t="shared" si="13"/>
        <v>Canada</v>
      </c>
      <c r="AO24">
        <f t="shared" si="17"/>
        <v>142</v>
      </c>
      <c r="AP24" s="17" t="str">
        <f t="shared" si="14"/>
        <v>Equatorial Guinea</v>
      </c>
    </row>
    <row r="25" spans="1:42">
      <c r="A25" s="37" t="s">
        <v>540</v>
      </c>
      <c r="B25" s="38">
        <v>1</v>
      </c>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124</v>
      </c>
      <c r="AG25" s="45" t="str">
        <f t="shared" si="11"/>
        <v>Burundi</v>
      </c>
      <c r="AH25" s="45"/>
      <c r="AI25" s="14" t="str">
        <f t="shared" si="12"/>
        <v>Bhutan</v>
      </c>
      <c r="AJ25" s="9">
        <f t="shared" si="2"/>
        <v>56.338087339749279</v>
      </c>
      <c r="AK25" s="17">
        <f t="shared" si="3"/>
        <v>110</v>
      </c>
      <c r="AM25">
        <v>20</v>
      </c>
      <c r="AN25" s="17" t="str">
        <f t="shared" si="13"/>
        <v>Chile</v>
      </c>
      <c r="AO25">
        <f t="shared" si="17"/>
        <v>141</v>
      </c>
      <c r="AP25" s="17" t="str">
        <f t="shared" si="14"/>
        <v>Papua New Guinea</v>
      </c>
    </row>
    <row r="26" spans="1:42">
      <c r="A26" s="37" t="s">
        <v>541</v>
      </c>
      <c r="B26" s="38">
        <v>1</v>
      </c>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123</v>
      </c>
      <c r="AG26" s="45" t="str">
        <f t="shared" si="11"/>
        <v>Israel</v>
      </c>
      <c r="AH26" s="45"/>
      <c r="AI26" s="14" t="str">
        <f t="shared" si="12"/>
        <v>Bolivia</v>
      </c>
      <c r="AJ26" s="9">
        <f t="shared" si="2"/>
        <v>58.270190506135087</v>
      </c>
      <c r="AK26" s="17">
        <f t="shared" si="3"/>
        <v>103</v>
      </c>
      <c r="AM26">
        <v>21</v>
      </c>
      <c r="AN26" s="17" t="str">
        <f t="shared" si="13"/>
        <v>Slovenia</v>
      </c>
      <c r="AO26">
        <f t="shared" si="17"/>
        <v>140</v>
      </c>
      <c r="AP26" s="17" t="str">
        <f t="shared" si="14"/>
        <v>Comoros</v>
      </c>
    </row>
    <row r="27" spans="1:42">
      <c r="A27" s="37" t="s">
        <v>542</v>
      </c>
      <c r="B27" s="38">
        <v>1</v>
      </c>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122</v>
      </c>
      <c r="AG27" s="45" t="str">
        <f t="shared" si="11"/>
        <v>Tonga</v>
      </c>
      <c r="AH27" s="45"/>
      <c r="AI27" s="14" t="str">
        <f t="shared" si="12"/>
        <v>Bosnia and Herzegovina</v>
      </c>
      <c r="AJ27" s="9">
        <f t="shared" si="2"/>
        <v>68.770421066240999</v>
      </c>
      <c r="AK27" s="17">
        <f t="shared" si="3"/>
        <v>48</v>
      </c>
      <c r="AM27">
        <v>22</v>
      </c>
      <c r="AN27" s="17" t="str">
        <f t="shared" si="13"/>
        <v>Uruguay</v>
      </c>
      <c r="AO27">
        <f t="shared" si="17"/>
        <v>139</v>
      </c>
      <c r="AP27" s="17" t="str">
        <f t="shared" si="14"/>
        <v>Nigeria</v>
      </c>
    </row>
    <row r="28" spans="1:42">
      <c r="A28" s="37" t="s">
        <v>552</v>
      </c>
      <c r="B28" s="38">
        <v>1</v>
      </c>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121</v>
      </c>
      <c r="AG28" s="45" t="str">
        <f t="shared" si="11"/>
        <v>Bahamas</v>
      </c>
      <c r="AH28" s="45"/>
      <c r="AI28" s="14" t="str">
        <f t="shared" si="12"/>
        <v>Botswana</v>
      </c>
      <c r="AJ28" s="9">
        <f t="shared" si="2"/>
        <v>60.414495115224057</v>
      </c>
      <c r="AK28" s="17">
        <f t="shared" si="3"/>
        <v>94</v>
      </c>
      <c r="AM28">
        <v>23</v>
      </c>
      <c r="AN28" s="17" t="str">
        <f t="shared" si="13"/>
        <v>Spain</v>
      </c>
      <c r="AO28">
        <f t="shared" si="17"/>
        <v>138</v>
      </c>
      <c r="AP28" s="17" t="str">
        <f t="shared" si="14"/>
        <v>Lesotho</v>
      </c>
    </row>
    <row r="29" spans="1:42">
      <c r="A29" s="37" t="s">
        <v>553</v>
      </c>
      <c r="B29" s="38">
        <v>1</v>
      </c>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120</v>
      </c>
      <c r="AG29" s="45" t="str">
        <f t="shared" si="11"/>
        <v>Niger</v>
      </c>
      <c r="AH29" s="45"/>
      <c r="AI29" s="14" t="str">
        <f t="shared" si="12"/>
        <v>Brazil</v>
      </c>
      <c r="AJ29" s="9">
        <f t="shared" si="2"/>
        <v>65.918688524517094</v>
      </c>
      <c r="AK29" s="17">
        <f t="shared" si="3"/>
        <v>63</v>
      </c>
      <c r="AM29">
        <v>24</v>
      </c>
      <c r="AN29" s="17" t="str">
        <f t="shared" si="13"/>
        <v>Slovakia</v>
      </c>
      <c r="AO29">
        <f t="shared" si="17"/>
        <v>137</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119</v>
      </c>
      <c r="AG30" s="45" t="str">
        <f t="shared" si="11"/>
        <v>Kenya</v>
      </c>
      <c r="AH30" s="45"/>
      <c r="AI30" s="14" t="str">
        <f t="shared" si="12"/>
        <v>Brunei Darussalam</v>
      </c>
      <c r="AJ30" s="9" t="str">
        <f t="shared" si="2"/>
        <v/>
      </c>
      <c r="AK30" s="17" t="e">
        <f t="shared" si="3"/>
        <v>#VALUE!</v>
      </c>
      <c r="AM30">
        <v>25</v>
      </c>
      <c r="AN30" s="17" t="str">
        <f t="shared" si="13"/>
        <v>Japan</v>
      </c>
      <c r="AO30">
        <f t="shared" si="17"/>
        <v>136</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118</v>
      </c>
      <c r="AG31" s="45" t="str">
        <f t="shared" si="11"/>
        <v>Uganda</v>
      </c>
      <c r="AH31" s="45"/>
      <c r="AI31" s="14" t="str">
        <f t="shared" si="12"/>
        <v>Bulgaria</v>
      </c>
      <c r="AJ31" s="9">
        <f t="shared" si="2"/>
        <v>73.286854934695967</v>
      </c>
      <c r="AK31" s="17">
        <f t="shared" si="3"/>
        <v>36</v>
      </c>
      <c r="AM31">
        <v>26</v>
      </c>
      <c r="AN31" s="17" t="str">
        <f t="shared" si="13"/>
        <v>Hungary</v>
      </c>
      <c r="AO31">
        <f t="shared" si="17"/>
        <v>135</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116</v>
      </c>
      <c r="AD32">
        <v>27</v>
      </c>
      <c r="AE32" s="31" t="str">
        <f t="shared" si="9"/>
        <v>Azerbaijan</v>
      </c>
      <c r="AF32" s="44">
        <f t="shared" si="10"/>
        <v>117</v>
      </c>
      <c r="AG32" s="45" t="str">
        <f t="shared" si="11"/>
        <v>Zambia</v>
      </c>
      <c r="AH32" s="45"/>
      <c r="AI32" s="14" t="str">
        <f t="shared" si="12"/>
        <v>Burkina Faso</v>
      </c>
      <c r="AJ32" s="9">
        <f t="shared" si="2"/>
        <v>49.356730240405092</v>
      </c>
      <c r="AK32" s="17">
        <f t="shared" si="3"/>
        <v>129</v>
      </c>
      <c r="AM32">
        <v>27</v>
      </c>
      <c r="AN32" s="17" t="str">
        <f t="shared" si="13"/>
        <v>Lithuania</v>
      </c>
      <c r="AO32">
        <f t="shared" si="17"/>
        <v>134</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124</v>
      </c>
      <c r="AD33">
        <v>28</v>
      </c>
      <c r="AE33" s="31" t="str">
        <f t="shared" si="9"/>
        <v>Ukraine</v>
      </c>
      <c r="AF33" s="44">
        <f t="shared" si="10"/>
        <v>116</v>
      </c>
      <c r="AG33" s="45" t="str">
        <f t="shared" si="11"/>
        <v>Burkina Faso</v>
      </c>
      <c r="AH33" s="45"/>
      <c r="AI33" s="14" t="str">
        <f t="shared" si="12"/>
        <v>Burundi</v>
      </c>
      <c r="AJ33" s="9">
        <f t="shared" si="2"/>
        <v>38.198608469335262</v>
      </c>
      <c r="AK33" s="17">
        <f t="shared" si="3"/>
        <v>158</v>
      </c>
      <c r="AM33">
        <v>28</v>
      </c>
      <c r="AN33" s="17" t="str">
        <f t="shared" si="13"/>
        <v>Estonia</v>
      </c>
      <c r="AO33">
        <f t="shared" si="17"/>
        <v>133</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115</v>
      </c>
      <c r="AG34" s="45" t="str">
        <f t="shared" si="11"/>
        <v>Nicaragua</v>
      </c>
      <c r="AH34" s="45"/>
      <c r="AI34" s="14" t="str">
        <f t="shared" si="12"/>
        <v>Cambodia</v>
      </c>
      <c r="AJ34" s="9">
        <f t="shared" si="2"/>
        <v>50.141836611360326</v>
      </c>
      <c r="AK34" s="17">
        <f t="shared" si="3"/>
        <v>123</v>
      </c>
      <c r="AM34">
        <v>29</v>
      </c>
      <c r="AN34" s="17" t="str">
        <f t="shared" si="13"/>
        <v>Belgium</v>
      </c>
      <c r="AO34">
        <f t="shared" si="17"/>
        <v>132</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114</v>
      </c>
      <c r="AG35" s="45" t="str">
        <f t="shared" si="11"/>
        <v>Syrian Arab Republic</v>
      </c>
      <c r="AH35" s="45"/>
      <c r="AI35" s="14" t="str">
        <f t="shared" si="12"/>
        <v>Cameroon</v>
      </c>
      <c r="AJ35" s="9">
        <f t="shared" si="2"/>
        <v>48.550366979526814</v>
      </c>
      <c r="AK35" s="17">
        <f t="shared" si="3"/>
        <v>133</v>
      </c>
      <c r="AM35">
        <v>30</v>
      </c>
      <c r="AN35" s="17" t="str">
        <f t="shared" si="13"/>
        <v>Portugal</v>
      </c>
      <c r="AO35">
        <f t="shared" si="17"/>
        <v>131</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7"/>
        <v>130</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7"/>
        <v>129</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142</v>
      </c>
      <c r="AI38" s="14" t="str">
        <f t="shared" si="12"/>
        <v>Central African Republic</v>
      </c>
      <c r="AJ38" s="9">
        <f t="shared" ref="AJ38:AJ69" si="18">IF(ISNUMBER(T38),T38,"")</f>
        <v>37.628295697828818</v>
      </c>
      <c r="AK38" s="17">
        <f t="shared" ref="AK38:AK69" si="19">RANK(AJ38,$AJ$7:$AJ$198)</f>
        <v>160</v>
      </c>
      <c r="AM38">
        <v>33</v>
      </c>
      <c r="AN38" s="17" t="str">
        <f t="shared" si="13"/>
        <v>Greece</v>
      </c>
      <c r="AO38">
        <f t="shared" si="17"/>
        <v>128</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8"/>
        <v>38.430344744442856</v>
      </c>
      <c r="AK39" s="17">
        <f t="shared" si="19"/>
        <v>157</v>
      </c>
      <c r="AM39">
        <v>34</v>
      </c>
      <c r="AN39" s="17" t="str">
        <f t="shared" si="13"/>
        <v>Cyprus</v>
      </c>
      <c r="AO39">
        <f t="shared" si="17"/>
        <v>127</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8"/>
        <v>77.735413774653011</v>
      </c>
      <c r="AK40" s="17">
        <f t="shared" si="19"/>
        <v>20</v>
      </c>
      <c r="AM40">
        <v>35</v>
      </c>
      <c r="AN40" s="17" t="str">
        <f t="shared" si="13"/>
        <v>Croatia</v>
      </c>
      <c r="AO40">
        <f t="shared" si="17"/>
        <v>126</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8"/>
        <v>60.281753495507786</v>
      </c>
      <c r="AK41" s="17">
        <f t="shared" si="19"/>
        <v>95</v>
      </c>
      <c r="AM41">
        <v>36</v>
      </c>
      <c r="AN41" s="17" t="str">
        <f t="shared" si="13"/>
        <v>Bulgaria</v>
      </c>
      <c r="AO41">
        <f t="shared" si="17"/>
        <v>125</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8"/>
        <v>65.415028164646301</v>
      </c>
      <c r="AK42" s="17">
        <f t="shared" si="19"/>
        <v>67</v>
      </c>
      <c r="AM42">
        <v>37</v>
      </c>
      <c r="AN42" s="17" t="str">
        <f t="shared" si="13"/>
        <v>Malta</v>
      </c>
      <c r="AO42">
        <f t="shared" si="17"/>
        <v>124</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134</v>
      </c>
      <c r="AI43" s="14" t="str">
        <f t="shared" si="12"/>
        <v>Comoros</v>
      </c>
      <c r="AJ43" s="9">
        <f t="shared" si="18"/>
        <v>47.633290130831625</v>
      </c>
      <c r="AK43" s="17">
        <f t="shared" si="19"/>
        <v>140</v>
      </c>
      <c r="AM43">
        <v>38</v>
      </c>
      <c r="AN43" s="17" t="str">
        <f t="shared" si="13"/>
        <v>Romania</v>
      </c>
      <c r="AO43">
        <f t="shared" si="17"/>
        <v>123</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8"/>
        <v>47.300217237606375</v>
      </c>
      <c r="AK44" s="17">
        <f t="shared" si="19"/>
        <v>144</v>
      </c>
      <c r="AM44">
        <v>39</v>
      </c>
      <c r="AN44" s="17" t="str">
        <f t="shared" si="13"/>
        <v>Israel</v>
      </c>
      <c r="AO44">
        <f t="shared" si="17"/>
        <v>122</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8"/>
        <v/>
      </c>
      <c r="AK45" s="17" t="e">
        <f t="shared" si="19"/>
        <v>#VALUE!</v>
      </c>
      <c r="AM45">
        <v>40</v>
      </c>
      <c r="AN45" s="17" t="str">
        <f t="shared" si="13"/>
        <v>Korea, Republic of</v>
      </c>
      <c r="AO45">
        <f t="shared" si="17"/>
        <v>121</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135</v>
      </c>
      <c r="AI46" s="14" t="str">
        <f t="shared" si="12"/>
        <v>Costa Rica</v>
      </c>
      <c r="AJ46" s="9">
        <f t="shared" si="18"/>
        <v>66.263775092557779</v>
      </c>
      <c r="AK46" s="17">
        <f t="shared" si="19"/>
        <v>62</v>
      </c>
      <c r="AM46">
        <v>41</v>
      </c>
      <c r="AN46" s="17" t="str">
        <f t="shared" si="13"/>
        <v xml:space="preserve">Macedonia </v>
      </c>
      <c r="AO46">
        <f t="shared" si="17"/>
        <v>120</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8"/>
        <v>49.288875543284682</v>
      </c>
      <c r="AK47" s="17">
        <f t="shared" si="19"/>
        <v>130</v>
      </c>
      <c r="AM47">
        <v>42</v>
      </c>
      <c r="AN47" s="17" t="str">
        <f t="shared" si="13"/>
        <v>Mauritius</v>
      </c>
      <c r="AO47">
        <f t="shared" si="17"/>
        <v>119</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8"/>
        <v>73.70733727888765</v>
      </c>
      <c r="AK48" s="17">
        <f t="shared" si="19"/>
        <v>35</v>
      </c>
      <c r="AM48">
        <v>43</v>
      </c>
      <c r="AN48" s="17" t="str">
        <f t="shared" si="13"/>
        <v>Argentina</v>
      </c>
      <c r="AO48">
        <f t="shared" si="17"/>
        <v>118</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8"/>
        <v>56.698425128898201</v>
      </c>
      <c r="AK49" s="17">
        <f t="shared" si="19"/>
        <v>109</v>
      </c>
      <c r="AM49">
        <v>44</v>
      </c>
      <c r="AN49" s="17" t="str">
        <f t="shared" si="13"/>
        <v>Armenia</v>
      </c>
      <c r="AO49">
        <f t="shared" si="17"/>
        <v>117</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8"/>
        <v>73.714123121121034</v>
      </c>
      <c r="AK50" s="17">
        <f t="shared" si="19"/>
        <v>34</v>
      </c>
      <c r="AM50">
        <v>45</v>
      </c>
      <c r="AN50" s="17" t="str">
        <f t="shared" si="13"/>
        <v>Malaysia</v>
      </c>
      <c r="AO50">
        <f t="shared" si="17"/>
        <v>116</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8"/>
        <v>79.700403258073578</v>
      </c>
      <c r="AK51" s="17">
        <f t="shared" si="19"/>
        <v>12</v>
      </c>
      <c r="AM51">
        <v>46</v>
      </c>
      <c r="AN51" s="17" t="str">
        <f t="shared" si="13"/>
        <v>Oman</v>
      </c>
      <c r="AO51">
        <f t="shared" si="17"/>
        <v>115</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8"/>
        <v>85.359186280359111</v>
      </c>
      <c r="AK52" s="17">
        <f t="shared" si="19"/>
        <v>1</v>
      </c>
      <c r="AM52">
        <v>47</v>
      </c>
      <c r="AN52" s="17" t="str">
        <f t="shared" si="13"/>
        <v>Qatar</v>
      </c>
      <c r="AO52">
        <f t="shared" si="17"/>
        <v>114</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8"/>
        <v>50.39010786478044</v>
      </c>
      <c r="AK53" s="17">
        <f t="shared" si="19"/>
        <v>122</v>
      </c>
      <c r="AM53">
        <v>48</v>
      </c>
      <c r="AN53" s="17" t="str">
        <f t="shared" si="13"/>
        <v>Bosnia and Herzegovina</v>
      </c>
      <c r="AO53">
        <f t="shared" si="17"/>
        <v>113</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8"/>
        <v>60.484842931322092</v>
      </c>
      <c r="AK54" s="17">
        <f t="shared" si="19"/>
        <v>92</v>
      </c>
      <c r="AM54">
        <v>49</v>
      </c>
      <c r="AN54" s="17" t="str">
        <f t="shared" si="13"/>
        <v>United Arab Emirates</v>
      </c>
      <c r="AO54">
        <f t="shared" si="17"/>
        <v>112</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8"/>
        <v>64.279125315929392</v>
      </c>
      <c r="AK55" s="17">
        <f t="shared" si="19"/>
        <v>75</v>
      </c>
      <c r="AM55">
        <v>50</v>
      </c>
      <c r="AN55" s="17" t="str">
        <f t="shared" si="13"/>
        <v>Thailand</v>
      </c>
      <c r="AO55">
        <f t="shared" si="17"/>
        <v>111</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8"/>
        <v>63.435095854939028</v>
      </c>
      <c r="AK56" s="17">
        <f t="shared" si="19"/>
        <v>81</v>
      </c>
      <c r="AM56">
        <v>51</v>
      </c>
      <c r="AN56" s="17" t="str">
        <f t="shared" si="13"/>
        <v>Serbia</v>
      </c>
      <c r="AO56">
        <f t="shared" si="17"/>
        <v>110</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8"/>
        <v>64.809992575805154</v>
      </c>
      <c r="AK57" s="17">
        <f t="shared" si="19"/>
        <v>70</v>
      </c>
      <c r="AM57">
        <v>52</v>
      </c>
      <c r="AN57" s="17" t="str">
        <f t="shared" si="13"/>
        <v>Jordan</v>
      </c>
      <c r="AO57">
        <f t="shared" si="17"/>
        <v>109</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8"/>
        <v>65.627702209339162</v>
      </c>
      <c r="AK58" s="17">
        <f t="shared" si="19"/>
        <v>66</v>
      </c>
      <c r="AM58">
        <v>53</v>
      </c>
      <c r="AN58" s="17" t="str">
        <f t="shared" si="13"/>
        <v>Kuwait</v>
      </c>
      <c r="AO58">
        <f t="shared" si="17"/>
        <v>108</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8"/>
        <v>47.34774692798247</v>
      </c>
      <c r="AK59" s="17">
        <f t="shared" si="19"/>
        <v>142</v>
      </c>
      <c r="AM59">
        <v>54</v>
      </c>
      <c r="AN59" s="17" t="str">
        <f t="shared" si="13"/>
        <v>Panama</v>
      </c>
      <c r="AO59">
        <f t="shared" si="17"/>
        <v>107</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141</v>
      </c>
      <c r="AI60" s="14" t="str">
        <f t="shared" si="12"/>
        <v>Eritrea</v>
      </c>
      <c r="AJ60" s="9">
        <f t="shared" si="18"/>
        <v>41.797583302612914</v>
      </c>
      <c r="AK60" s="17">
        <f t="shared" si="19"/>
        <v>155</v>
      </c>
      <c r="AM60">
        <v>55</v>
      </c>
      <c r="AN60" s="17" t="str">
        <f t="shared" si="13"/>
        <v>Kazakhstan</v>
      </c>
      <c r="AO60">
        <f t="shared" si="17"/>
        <v>106</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8"/>
        <v>75.195291709518912</v>
      </c>
      <c r="AK61" s="17">
        <f t="shared" si="19"/>
        <v>28</v>
      </c>
      <c r="AM61">
        <v>56</v>
      </c>
      <c r="AN61" s="17" t="str">
        <f t="shared" si="13"/>
        <v>Turkey</v>
      </c>
      <c r="AO61">
        <f t="shared" si="17"/>
        <v>105</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132</v>
      </c>
      <c r="AI62" s="14" t="str">
        <f t="shared" si="12"/>
        <v>Ethiopia</v>
      </c>
      <c r="AJ62" s="9">
        <f t="shared" si="18"/>
        <v>40.351140130324126</v>
      </c>
      <c r="AK62" s="17">
        <f t="shared" si="19"/>
        <v>156</v>
      </c>
      <c r="AM62">
        <v>57</v>
      </c>
      <c r="AN62" s="17" t="str">
        <f t="shared" si="13"/>
        <v>Belarus</v>
      </c>
      <c r="AO62">
        <f t="shared" si="17"/>
        <v>104</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8"/>
        <v>59.488397112167867</v>
      </c>
      <c r="AK63" s="17">
        <f t="shared" si="19"/>
        <v>100</v>
      </c>
      <c r="AM63">
        <v>58</v>
      </c>
      <c r="AN63" s="17" t="str">
        <f t="shared" si="13"/>
        <v>Georgia</v>
      </c>
      <c r="AO63">
        <f t="shared" si="17"/>
        <v>103</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8"/>
        <v>81.650054122834632</v>
      </c>
      <c r="AK64" s="17">
        <f t="shared" si="19"/>
        <v>6</v>
      </c>
      <c r="AM64">
        <v>59</v>
      </c>
      <c r="AN64" s="17" t="str">
        <f t="shared" si="13"/>
        <v>Bahamas</v>
      </c>
      <c r="AO64">
        <f t="shared" si="17"/>
        <v>102</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8"/>
        <v>78.713114327767897</v>
      </c>
      <c r="AK65" s="17">
        <f t="shared" si="19"/>
        <v>16</v>
      </c>
      <c r="AM65">
        <v>60</v>
      </c>
      <c r="AN65" s="17" t="str">
        <f t="shared" si="13"/>
        <v>Mexico</v>
      </c>
      <c r="AO65">
        <f t="shared" si="17"/>
        <v>101</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8"/>
        <v>56.175566852704272</v>
      </c>
      <c r="AK66" s="17">
        <f t="shared" si="19"/>
        <v>111</v>
      </c>
      <c r="AM66">
        <v>61</v>
      </c>
      <c r="AN66" s="17" t="str">
        <f t="shared" si="13"/>
        <v>Saint Lucia</v>
      </c>
      <c r="AO66">
        <f t="shared" si="17"/>
        <v>100</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8"/>
        <v>53.654343702296224</v>
      </c>
      <c r="AK67" s="17">
        <f t="shared" si="19"/>
        <v>115</v>
      </c>
      <c r="AM67">
        <v>62</v>
      </c>
      <c r="AN67" s="17" t="str">
        <f t="shared" si="13"/>
        <v>Costa Rica</v>
      </c>
      <c r="AO67">
        <f t="shared" si="17"/>
        <v>99</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8"/>
        <v>66.851084081939831</v>
      </c>
      <c r="AK68" s="17">
        <f t="shared" si="19"/>
        <v>58</v>
      </c>
      <c r="AM68">
        <v>63</v>
      </c>
      <c r="AN68" s="17" t="str">
        <f t="shared" si="13"/>
        <v>Brazil</v>
      </c>
      <c r="AO68">
        <f t="shared" si="17"/>
        <v>98</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8"/>
        <v>79.976023931370747</v>
      </c>
      <c r="AK69" s="17">
        <f t="shared" si="19"/>
        <v>9</v>
      </c>
      <c r="AM69">
        <v>64</v>
      </c>
      <c r="AN69" s="17" t="str">
        <f t="shared" si="13"/>
        <v>Cape Verde</v>
      </c>
      <c r="AO69">
        <f t="shared" si="17"/>
        <v>97</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20">IF(ISNUMBER(T70),T70,"")</f>
        <v>55.794831400943167</v>
      </c>
      <c r="AK70" s="17">
        <f t="shared" ref="AK70:AK101" si="21">RANK(AJ70,$AJ$7:$AJ$198)</f>
        <v>112</v>
      </c>
      <c r="AM70">
        <v>65</v>
      </c>
      <c r="AN70" s="17" t="str">
        <f t="shared" si="13"/>
        <v>Bahrain</v>
      </c>
      <c r="AO70">
        <f t="shared" si="17"/>
        <v>96</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2">D71</f>
        <v>Greece</v>
      </c>
      <c r="W71" s="30">
        <f t="shared" ref="W71:W134" si="23">SLOPE(E71:T71,$E$5:$T$5)</f>
        <v>0.35643270584804893</v>
      </c>
      <c r="X71" s="10">
        <f t="shared" ref="X71:X134" si="24">PEARSON(E71:T71,$E$5:$T$5)</f>
        <v>0.83772128067406038</v>
      </c>
      <c r="Y71" s="36">
        <f t="shared" ref="Y71:Y134" si="25">IF(ISERROR(X71),0,X71*X71)</f>
        <v>0.70177694409418789</v>
      </c>
      <c r="Z71" s="41">
        <f t="shared" si="15"/>
        <v>0.35643270584804893</v>
      </c>
      <c r="AA71" s="42">
        <f t="shared" ref="AA71:AA134" si="26">IF(ISNUMBER(Z71),RANK(Z71,$Z$6:$Z$197),"")</f>
        <v>62</v>
      </c>
      <c r="AI71" s="14" t="str">
        <f t="shared" ref="AI71:AI134" si="27">V71</f>
        <v>Greece</v>
      </c>
      <c r="AJ71" s="9">
        <f t="shared" si="20"/>
        <v>73.980916449208536</v>
      </c>
      <c r="AK71" s="17">
        <f t="shared" si="21"/>
        <v>33</v>
      </c>
      <c r="AM71">
        <v>66</v>
      </c>
      <c r="AN71" s="17" t="str">
        <f t="shared" ref="AN71:AN134" si="28">INDEX($V$6:$V$197,MATCH(AM71,$AK$6:$AK$197,0))</f>
        <v>El Salvador</v>
      </c>
      <c r="AO71">
        <f t="shared" si="17"/>
        <v>95</v>
      </c>
      <c r="AP71" s="17" t="str">
        <f t="shared" ref="AP71:AP134" si="29">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2"/>
        <v>Grenada</v>
      </c>
      <c r="W72" s="30" t="e">
        <f t="shared" si="23"/>
        <v>#N/A</v>
      </c>
      <c r="X72" s="10" t="e">
        <f t="shared" si="24"/>
        <v>#N/A</v>
      </c>
      <c r="Y72" s="36">
        <f t="shared" si="25"/>
        <v>0</v>
      </c>
      <c r="Z72" s="41" t="str">
        <f t="shared" ref="Z72:Z135" si="30">IF(Y72&gt;=$Z$4,W72,"")</f>
        <v/>
      </c>
      <c r="AA72" s="42" t="str">
        <f t="shared" si="26"/>
        <v/>
      </c>
      <c r="AI72" s="14" t="str">
        <f t="shared" si="27"/>
        <v>Grenada</v>
      </c>
      <c r="AJ72" s="9" t="str">
        <f t="shared" si="20"/>
        <v/>
      </c>
      <c r="AK72" s="17" t="e">
        <f t="shared" si="21"/>
        <v>#VALUE!</v>
      </c>
      <c r="AM72">
        <v>67</v>
      </c>
      <c r="AN72" s="17" t="str">
        <f t="shared" si="28"/>
        <v>Colombia</v>
      </c>
      <c r="AO72">
        <f t="shared" si="17"/>
        <v>94</v>
      </c>
      <c r="AP72" s="17" t="str">
        <f t="shared" si="29"/>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2"/>
        <v>Guatemala</v>
      </c>
      <c r="W73" s="30">
        <f t="shared" si="23"/>
        <v>0.34923033119490904</v>
      </c>
      <c r="X73" s="10">
        <f t="shared" si="24"/>
        <v>0.94356470481881993</v>
      </c>
      <c r="Y73" s="36">
        <f t="shared" si="25"/>
        <v>0.8903143521798268</v>
      </c>
      <c r="Z73" s="41">
        <f t="shared" si="30"/>
        <v>0.34923033119490904</v>
      </c>
      <c r="AA73" s="42">
        <f t="shared" si="26"/>
        <v>67</v>
      </c>
      <c r="AI73" s="14" t="str">
        <f t="shared" si="27"/>
        <v>Guatemala</v>
      </c>
      <c r="AJ73" s="9">
        <f t="shared" si="20"/>
        <v>60.135264008063594</v>
      </c>
      <c r="AK73" s="17">
        <f t="shared" si="21"/>
        <v>99</v>
      </c>
      <c r="AM73">
        <v>68</v>
      </c>
      <c r="AN73" s="17" t="str">
        <f t="shared" si="28"/>
        <v>Ukraine</v>
      </c>
      <c r="AO73">
        <f t="shared" si="17"/>
        <v>93</v>
      </c>
      <c r="AP73" s="17" t="str">
        <f t="shared" si="29"/>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2"/>
        <v>Guinea</v>
      </c>
      <c r="W74" s="30">
        <f t="shared" si="23"/>
        <v>-0.18530029533392892</v>
      </c>
      <c r="X74" s="10">
        <f t="shared" si="24"/>
        <v>-0.76390127334182445</v>
      </c>
      <c r="Y74" s="36">
        <f t="shared" si="25"/>
        <v>0.5835451554132608</v>
      </c>
      <c r="Z74" s="41">
        <f t="shared" si="30"/>
        <v>-0.18530029533392892</v>
      </c>
      <c r="AA74" s="42">
        <f t="shared" si="26"/>
        <v>140</v>
      </c>
      <c r="AI74" s="14" t="str">
        <f t="shared" si="27"/>
        <v>Guinea</v>
      </c>
      <c r="AJ74" s="9">
        <f t="shared" si="20"/>
        <v>44.917086299928094</v>
      </c>
      <c r="AK74" s="17">
        <f t="shared" si="21"/>
        <v>148</v>
      </c>
      <c r="AM74">
        <v>69</v>
      </c>
      <c r="AN74" s="17" t="str">
        <f t="shared" si="28"/>
        <v>Kyrgyzstan</v>
      </c>
      <c r="AO74">
        <f t="shared" si="17"/>
        <v>92</v>
      </c>
      <c r="AP74" s="17" t="str">
        <f t="shared" si="29"/>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2"/>
        <v>Guinea-Bissau</v>
      </c>
      <c r="W75" s="30">
        <f t="shared" si="23"/>
        <v>0.41502454916297277</v>
      </c>
      <c r="X75" s="10">
        <f t="shared" si="24"/>
        <v>0.85972655366968931</v>
      </c>
      <c r="Y75" s="36">
        <f t="shared" si="25"/>
        <v>0.7391297470847612</v>
      </c>
      <c r="Z75" s="41">
        <f t="shared" si="30"/>
        <v>0.41502454916297277</v>
      </c>
      <c r="AA75" s="42">
        <f t="shared" si="26"/>
        <v>49</v>
      </c>
      <c r="AI75" s="14" t="str">
        <f t="shared" si="27"/>
        <v>Guinea-Bissau</v>
      </c>
      <c r="AJ75" s="9">
        <f t="shared" si="20"/>
        <v>45.377679278521363</v>
      </c>
      <c r="AK75" s="17">
        <f t="shared" si="21"/>
        <v>147</v>
      </c>
      <c r="AM75">
        <v>70</v>
      </c>
      <c r="AN75" s="17" t="str">
        <f t="shared" si="28"/>
        <v>Egypt</v>
      </c>
      <c r="AO75">
        <f t="shared" si="17"/>
        <v>91</v>
      </c>
      <c r="AP75" s="17" t="str">
        <f t="shared" si="29"/>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2"/>
        <v>Guyana</v>
      </c>
      <c r="W76" s="30">
        <f t="shared" si="23"/>
        <v>-9.9251784661372799E-2</v>
      </c>
      <c r="X76" s="10">
        <f t="shared" si="24"/>
        <v>-0.72604164276834826</v>
      </c>
      <c r="Y76" s="36">
        <f t="shared" si="25"/>
        <v>0.52713646703376182</v>
      </c>
      <c r="Z76" s="41">
        <f t="shared" si="30"/>
        <v>-9.9251784661372799E-2</v>
      </c>
      <c r="AA76" s="42">
        <f t="shared" si="26"/>
        <v>138</v>
      </c>
      <c r="AI76" s="14" t="str">
        <f t="shared" si="27"/>
        <v>Guyana</v>
      </c>
      <c r="AJ76" s="9">
        <f t="shared" si="20"/>
        <v>54.691470738751761</v>
      </c>
      <c r="AK76" s="17">
        <f t="shared" si="21"/>
        <v>114</v>
      </c>
      <c r="AM76">
        <v>71</v>
      </c>
      <c r="AN76" s="17" t="str">
        <f t="shared" si="28"/>
        <v>Albania</v>
      </c>
      <c r="AO76">
        <f t="shared" si="17"/>
        <v>90</v>
      </c>
      <c r="AP76" s="17" t="str">
        <f t="shared" si="29"/>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2"/>
        <v>Haiti</v>
      </c>
      <c r="W77" s="30" t="e">
        <f t="shared" si="23"/>
        <v>#N/A</v>
      </c>
      <c r="X77" s="10" t="e">
        <f t="shared" si="24"/>
        <v>#N/A</v>
      </c>
      <c r="Y77" s="36">
        <f t="shared" si="25"/>
        <v>0</v>
      </c>
      <c r="Z77" s="41" t="str">
        <f t="shared" si="30"/>
        <v/>
      </c>
      <c r="AA77" s="42" t="str">
        <f t="shared" si="26"/>
        <v/>
      </c>
      <c r="AI77" s="14" t="str">
        <f t="shared" si="27"/>
        <v>Haiti</v>
      </c>
      <c r="AJ77" s="9" t="str">
        <f t="shared" si="20"/>
        <v/>
      </c>
      <c r="AK77" s="17" t="e">
        <f t="shared" si="21"/>
        <v>#VALUE!</v>
      </c>
      <c r="AM77">
        <v>72</v>
      </c>
      <c r="AN77" s="17" t="str">
        <f t="shared" si="28"/>
        <v>Trinidad and Tobago</v>
      </c>
      <c r="AO77">
        <f t="shared" ref="AO77:AO140" si="31">AO76-1</f>
        <v>89</v>
      </c>
      <c r="AP77" s="17" t="str">
        <f t="shared" si="29"/>
        <v>Venezuela, Bolivarian Republic of</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2"/>
        <v>Honduras</v>
      </c>
      <c r="W78" s="30">
        <f t="shared" si="23"/>
        <v>0.50374647108338932</v>
      </c>
      <c r="X78" s="10">
        <f t="shared" si="24"/>
        <v>0.97262206776160809</v>
      </c>
      <c r="Y78" s="36">
        <f t="shared" si="25"/>
        <v>0.94599368669686612</v>
      </c>
      <c r="Z78" s="41">
        <f t="shared" si="30"/>
        <v>0.50374647108338932</v>
      </c>
      <c r="AA78" s="42">
        <f t="shared" si="26"/>
        <v>33</v>
      </c>
      <c r="AI78" s="14" t="str">
        <f t="shared" si="27"/>
        <v>Honduras</v>
      </c>
      <c r="AJ78" s="9">
        <f t="shared" si="20"/>
        <v>60.495999215887643</v>
      </c>
      <c r="AK78" s="17">
        <f t="shared" si="21"/>
        <v>91</v>
      </c>
      <c r="AM78">
        <v>73</v>
      </c>
      <c r="AN78" s="17" t="str">
        <f t="shared" si="28"/>
        <v>Lebanon</v>
      </c>
      <c r="AO78">
        <f t="shared" si="31"/>
        <v>88</v>
      </c>
      <c r="AP78" s="17" t="str">
        <f t="shared" si="29"/>
        <v>Suriname</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2"/>
        <v>Hungary</v>
      </c>
      <c r="W79" s="30">
        <f t="shared" si="23"/>
        <v>0.56586805368162763</v>
      </c>
      <c r="X79" s="10">
        <f t="shared" si="24"/>
        <v>0.92127717837493073</v>
      </c>
      <c r="Y79" s="36">
        <f t="shared" si="25"/>
        <v>0.84875163939447396</v>
      </c>
      <c r="Z79" s="41">
        <f t="shared" si="30"/>
        <v>0.56586805368162763</v>
      </c>
      <c r="AA79" s="42">
        <f t="shared" si="26"/>
        <v>20</v>
      </c>
      <c r="AI79" s="14" t="str">
        <f t="shared" si="27"/>
        <v>Hungary</v>
      </c>
      <c r="AJ79" s="9">
        <f t="shared" si="20"/>
        <v>75.398023025093352</v>
      </c>
      <c r="AK79" s="17">
        <f t="shared" si="21"/>
        <v>26</v>
      </c>
      <c r="AM79">
        <v>74</v>
      </c>
      <c r="AN79" s="17" t="str">
        <f t="shared" si="28"/>
        <v>Peru</v>
      </c>
      <c r="AO79">
        <f t="shared" si="31"/>
        <v>87</v>
      </c>
      <c r="AP79" s="17" t="str">
        <f t="shared" si="29"/>
        <v>Mongolia</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2"/>
        <v>Iceland</v>
      </c>
      <c r="W80" s="30">
        <f t="shared" si="23"/>
        <v>0.60477984205300495</v>
      </c>
      <c r="X80" s="10">
        <f t="shared" si="24"/>
        <v>0.92445678094037187</v>
      </c>
      <c r="Y80" s="36">
        <f t="shared" si="25"/>
        <v>0.85462033982663466</v>
      </c>
      <c r="Z80" s="41">
        <f t="shared" si="30"/>
        <v>0.60477984205300495</v>
      </c>
      <c r="AA80" s="42">
        <f t="shared" si="26"/>
        <v>14</v>
      </c>
      <c r="AI80" s="14" t="str">
        <f t="shared" si="27"/>
        <v>Iceland</v>
      </c>
      <c r="AJ80" s="9">
        <f t="shared" si="20"/>
        <v>78.722864748835249</v>
      </c>
      <c r="AK80" s="17">
        <f t="shared" si="21"/>
        <v>15</v>
      </c>
      <c r="AM80">
        <v>75</v>
      </c>
      <c r="AN80" s="17" t="str">
        <f t="shared" si="28"/>
        <v>Dominican Republic</v>
      </c>
      <c r="AO80">
        <f t="shared" si="31"/>
        <v>86</v>
      </c>
      <c r="AP80" s="17" t="str">
        <f t="shared" si="29"/>
        <v>Philippines</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2"/>
        <v>India</v>
      </c>
      <c r="W81" s="30">
        <f t="shared" si="23"/>
        <v>0.37199112175498988</v>
      </c>
      <c r="X81" s="10">
        <f t="shared" si="24"/>
        <v>0.9868911145118423</v>
      </c>
      <c r="Y81" s="36">
        <f t="shared" si="25"/>
        <v>0.97395407190242622</v>
      </c>
      <c r="Z81" s="41">
        <f t="shared" si="30"/>
        <v>0.37199112175498988</v>
      </c>
      <c r="AA81" s="42">
        <f t="shared" si="26"/>
        <v>58</v>
      </c>
      <c r="AI81" s="14" t="str">
        <f t="shared" si="27"/>
        <v>India</v>
      </c>
      <c r="AJ81" s="9">
        <f t="shared" si="20"/>
        <v>53.584216213413718</v>
      </c>
      <c r="AK81" s="17">
        <f t="shared" si="21"/>
        <v>116</v>
      </c>
      <c r="AM81">
        <v>76</v>
      </c>
      <c r="AN81" s="17" t="str">
        <f t="shared" si="28"/>
        <v>Saudi Arabia</v>
      </c>
      <c r="AO81">
        <f t="shared" si="31"/>
        <v>85</v>
      </c>
      <c r="AP81" s="17" t="str">
        <f t="shared" si="29"/>
        <v>Indonesia</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2"/>
        <v>Indonesia</v>
      </c>
      <c r="W82" s="30">
        <f t="shared" si="23"/>
        <v>0.35607973063860021</v>
      </c>
      <c r="X82" s="10">
        <f t="shared" si="24"/>
        <v>0.78167705236281471</v>
      </c>
      <c r="Y82" s="36">
        <f t="shared" si="25"/>
        <v>0.61101901419061855</v>
      </c>
      <c r="Z82" s="41">
        <f t="shared" si="30"/>
        <v>0.35607973063860021</v>
      </c>
      <c r="AA82" s="42">
        <f t="shared" si="26"/>
        <v>63</v>
      </c>
      <c r="AI82" s="14" t="str">
        <f t="shared" si="27"/>
        <v>Indonesia</v>
      </c>
      <c r="AJ82" s="9">
        <f t="shared" si="20"/>
        <v>62.565729712098786</v>
      </c>
      <c r="AK82" s="17">
        <f t="shared" si="21"/>
        <v>85</v>
      </c>
      <c r="AM82">
        <v>77</v>
      </c>
      <c r="AN82" s="17" t="str">
        <f t="shared" si="28"/>
        <v>Tunisia</v>
      </c>
      <c r="AO82">
        <f t="shared" si="31"/>
        <v>84</v>
      </c>
      <c r="AP82" s="17" t="str">
        <f t="shared" si="29"/>
        <v>Belize</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2"/>
        <v>Iran, Islamic Republic of</v>
      </c>
      <c r="W83" s="30">
        <f t="shared" si="23"/>
        <v>0.36661104335626071</v>
      </c>
      <c r="X83" s="10">
        <f t="shared" si="24"/>
        <v>0.93417288372317564</v>
      </c>
      <c r="Y83" s="36">
        <f t="shared" si="25"/>
        <v>0.87267897668367378</v>
      </c>
      <c r="Z83" s="41">
        <f t="shared" si="30"/>
        <v>0.36661104335626071</v>
      </c>
      <c r="AA83" s="42">
        <f t="shared" si="26"/>
        <v>59</v>
      </c>
      <c r="AI83" s="14" t="str">
        <f t="shared" si="27"/>
        <v>Iran, Islamic Republic of</v>
      </c>
      <c r="AJ83" s="9">
        <f t="shared" si="20"/>
        <v>60.440792648598709</v>
      </c>
      <c r="AK83" s="17">
        <f t="shared" si="21"/>
        <v>93</v>
      </c>
      <c r="AM83">
        <v>78</v>
      </c>
      <c r="AN83" s="17" t="str">
        <f t="shared" si="28"/>
        <v>Azerbaijan</v>
      </c>
      <c r="AO83">
        <f t="shared" si="31"/>
        <v>83</v>
      </c>
      <c r="AP83" s="17" t="str">
        <f t="shared" si="29"/>
        <v>Paraguay</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2"/>
        <v>Iraq</v>
      </c>
      <c r="W84" s="30" t="e">
        <f t="shared" si="23"/>
        <v>#N/A</v>
      </c>
      <c r="X84" s="10" t="e">
        <f t="shared" si="24"/>
        <v>#N/A</v>
      </c>
      <c r="Y84" s="36">
        <f t="shared" si="25"/>
        <v>0</v>
      </c>
      <c r="Z84" s="41" t="str">
        <f t="shared" si="30"/>
        <v/>
      </c>
      <c r="AA84" s="42" t="str">
        <f t="shared" si="26"/>
        <v/>
      </c>
      <c r="AI84" s="14" t="str">
        <f t="shared" si="27"/>
        <v>Iraq</v>
      </c>
      <c r="AJ84" s="9" t="str">
        <f t="shared" si="20"/>
        <v/>
      </c>
      <c r="AK84" s="17" t="e">
        <f t="shared" si="21"/>
        <v>#VALUE!</v>
      </c>
      <c r="AM84">
        <v>79</v>
      </c>
      <c r="AN84" s="17" t="str">
        <f t="shared" si="28"/>
        <v>Jamaica</v>
      </c>
      <c r="AO84">
        <f t="shared" si="31"/>
        <v>82</v>
      </c>
      <c r="AP84" s="17" t="str">
        <f t="shared" si="29"/>
        <v>Russian Federation</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2"/>
        <v>Ireland</v>
      </c>
      <c r="W85" s="30">
        <f t="shared" si="23"/>
        <v>0.49604381961992949</v>
      </c>
      <c r="X85" s="10">
        <f t="shared" si="24"/>
        <v>0.86971802654900732</v>
      </c>
      <c r="Y85" s="36">
        <f t="shared" si="25"/>
        <v>0.7564094457042998</v>
      </c>
      <c r="Z85" s="41">
        <f t="shared" si="30"/>
        <v>0.49604381961992949</v>
      </c>
      <c r="AA85" s="42">
        <f t="shared" si="26"/>
        <v>35</v>
      </c>
      <c r="AI85" s="14" t="str">
        <f t="shared" si="27"/>
        <v>Ireland</v>
      </c>
      <c r="AJ85" s="9">
        <f t="shared" si="20"/>
        <v>82.235147467124818</v>
      </c>
      <c r="AK85" s="17">
        <f t="shared" si="21"/>
        <v>3</v>
      </c>
      <c r="AM85">
        <v>80</v>
      </c>
      <c r="AN85" s="17" t="str">
        <f t="shared" si="28"/>
        <v>Moldova, Republic of</v>
      </c>
      <c r="AO85">
        <f t="shared" si="31"/>
        <v>81</v>
      </c>
      <c r="AP85" s="17" t="str">
        <f t="shared" si="29"/>
        <v>Ecuador</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2"/>
        <v>Israel</v>
      </c>
      <c r="W86" s="30">
        <f t="shared" si="23"/>
        <v>0.17558169873179352</v>
      </c>
      <c r="X86" s="10">
        <f t="shared" si="24"/>
        <v>0.83504595279873983</v>
      </c>
      <c r="Y86" s="36">
        <f t="shared" si="25"/>
        <v>0.69730174328555528</v>
      </c>
      <c r="Z86" s="41">
        <f t="shared" si="30"/>
        <v>0.17558169873179352</v>
      </c>
      <c r="AA86" s="42">
        <f t="shared" si="26"/>
        <v>123</v>
      </c>
      <c r="AI86" s="14" t="str">
        <f t="shared" si="27"/>
        <v>Israel</v>
      </c>
      <c r="AJ86" s="9">
        <f t="shared" si="20"/>
        <v>71.878025331180197</v>
      </c>
      <c r="AK86" s="17">
        <f t="shared" si="21"/>
        <v>39</v>
      </c>
      <c r="AM86">
        <v>81</v>
      </c>
      <c r="AN86" s="17" t="str">
        <f t="shared" si="28"/>
        <v>Ecuador</v>
      </c>
      <c r="AO86">
        <f t="shared" si="31"/>
        <v>80</v>
      </c>
      <c r="AP86" s="17" t="str">
        <f t="shared" si="29"/>
        <v>Moldova, Republic of</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2"/>
        <v>Italy</v>
      </c>
      <c r="W87" s="30">
        <f t="shared" si="23"/>
        <v>0.25235933083913553</v>
      </c>
      <c r="X87" s="10">
        <f t="shared" si="24"/>
        <v>0.73628683006854179</v>
      </c>
      <c r="Y87" s="36">
        <f t="shared" si="25"/>
        <v>0.54211829613238172</v>
      </c>
      <c r="Z87" s="41">
        <f t="shared" si="30"/>
        <v>0.25235933083913553</v>
      </c>
      <c r="AA87" s="42">
        <f t="shared" si="26"/>
        <v>107</v>
      </c>
      <c r="AI87" s="14" t="str">
        <f t="shared" si="27"/>
        <v>Italy</v>
      </c>
      <c r="AJ87" s="9">
        <f t="shared" si="20"/>
        <v>74.562835871413796</v>
      </c>
      <c r="AK87" s="17">
        <f t="shared" si="21"/>
        <v>31</v>
      </c>
      <c r="AM87">
        <v>82</v>
      </c>
      <c r="AN87" s="17" t="str">
        <f t="shared" si="28"/>
        <v>Russian Federation</v>
      </c>
      <c r="AO87">
        <f t="shared" si="31"/>
        <v>79</v>
      </c>
      <c r="AP87" s="17" t="str">
        <f t="shared" si="29"/>
        <v>Jamaica</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2"/>
        <v>Jamaica</v>
      </c>
      <c r="W88" s="30">
        <f t="shared" si="23"/>
        <v>0.25242647080210512</v>
      </c>
      <c r="X88" s="10">
        <f t="shared" si="24"/>
        <v>0.88668078967549202</v>
      </c>
      <c r="Y88" s="36">
        <f t="shared" si="25"/>
        <v>0.78620282277955411</v>
      </c>
      <c r="Z88" s="41">
        <f t="shared" si="30"/>
        <v>0.25242647080210512</v>
      </c>
      <c r="AA88" s="42">
        <f t="shared" si="26"/>
        <v>106</v>
      </c>
      <c r="AI88" s="14" t="str">
        <f t="shared" si="27"/>
        <v>Jamaica</v>
      </c>
      <c r="AJ88" s="9">
        <f t="shared" si="20"/>
        <v>63.524406086474215</v>
      </c>
      <c r="AK88" s="17">
        <f t="shared" si="21"/>
        <v>79</v>
      </c>
      <c r="AM88">
        <v>83</v>
      </c>
      <c r="AN88" s="17" t="str">
        <f t="shared" si="28"/>
        <v>Paraguay</v>
      </c>
      <c r="AO88">
        <f t="shared" si="31"/>
        <v>78</v>
      </c>
      <c r="AP88" s="17" t="str">
        <f t="shared" si="29"/>
        <v>Azerbaijan</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2"/>
        <v>Japan</v>
      </c>
      <c r="W89" s="30">
        <f t="shared" si="23"/>
        <v>0.3193906578066561</v>
      </c>
      <c r="X89" s="10">
        <f t="shared" si="24"/>
        <v>0.95093932564136707</v>
      </c>
      <c r="Y89" s="36">
        <f t="shared" si="25"/>
        <v>0.90428560105125799</v>
      </c>
      <c r="Z89" s="41">
        <f t="shared" si="30"/>
        <v>0.3193906578066561</v>
      </c>
      <c r="AA89" s="42">
        <f t="shared" si="26"/>
        <v>78</v>
      </c>
      <c r="AI89" s="14" t="str">
        <f t="shared" si="27"/>
        <v>Japan</v>
      </c>
      <c r="AJ89" s="9">
        <f t="shared" si="20"/>
        <v>75.454907531315939</v>
      </c>
      <c r="AK89" s="17">
        <f t="shared" si="21"/>
        <v>25</v>
      </c>
      <c r="AM89">
        <v>84</v>
      </c>
      <c r="AN89" s="17" t="str">
        <f t="shared" si="28"/>
        <v>Belize</v>
      </c>
      <c r="AO89">
        <f t="shared" si="31"/>
        <v>77</v>
      </c>
      <c r="AP89" s="17" t="str">
        <f t="shared" si="29"/>
        <v>Tunisia</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2"/>
        <v>Jordan</v>
      </c>
      <c r="W90" s="30">
        <f t="shared" si="23"/>
        <v>0.33479297709428663</v>
      </c>
      <c r="X90" s="10">
        <f t="shared" si="24"/>
        <v>0.96601802170847706</v>
      </c>
      <c r="Y90" s="36">
        <f t="shared" si="25"/>
        <v>0.93319081826555961</v>
      </c>
      <c r="Z90" s="41">
        <f t="shared" si="30"/>
        <v>0.33479297709428663</v>
      </c>
      <c r="AA90" s="42">
        <f t="shared" si="26"/>
        <v>71</v>
      </c>
      <c r="AI90" s="14" t="str">
        <f t="shared" si="27"/>
        <v>Jordan</v>
      </c>
      <c r="AJ90" s="9">
        <f t="shared" si="20"/>
        <v>67.458772058226259</v>
      </c>
      <c r="AK90" s="17">
        <f t="shared" si="21"/>
        <v>52</v>
      </c>
      <c r="AM90">
        <v>85</v>
      </c>
      <c r="AN90" s="17" t="str">
        <f t="shared" si="28"/>
        <v>Indonesia</v>
      </c>
      <c r="AO90">
        <f t="shared" si="31"/>
        <v>76</v>
      </c>
      <c r="AP90" s="17" t="str">
        <f t="shared" si="29"/>
        <v>Saudi Arabia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2"/>
        <v>Kazakhstan</v>
      </c>
      <c r="W91" s="30">
        <f t="shared" si="23"/>
        <v>0.59366439452073561</v>
      </c>
      <c r="X91" s="10">
        <f t="shared" si="24"/>
        <v>0.94869311188014516</v>
      </c>
      <c r="Y91" s="36">
        <f t="shared" si="25"/>
        <v>0.90001862052883363</v>
      </c>
      <c r="Z91" s="41">
        <f t="shared" si="30"/>
        <v>0.59366439452073561</v>
      </c>
      <c r="AA91" s="42">
        <f t="shared" si="26"/>
        <v>15</v>
      </c>
      <c r="AI91" s="14" t="str">
        <f t="shared" si="27"/>
        <v>Kazakhstan</v>
      </c>
      <c r="AJ91" s="9">
        <f t="shared" si="20"/>
        <v>67.163133948049776</v>
      </c>
      <c r="AK91" s="17">
        <f t="shared" si="21"/>
        <v>55</v>
      </c>
      <c r="AM91">
        <v>86</v>
      </c>
      <c r="AN91" s="17" t="str">
        <f t="shared" si="28"/>
        <v>Philippines</v>
      </c>
      <c r="AO91">
        <f t="shared" si="31"/>
        <v>75</v>
      </c>
      <c r="AP91" s="17" t="str">
        <f t="shared" si="29"/>
        <v>Dominican Republic</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2"/>
        <v>Kenya</v>
      </c>
      <c r="W92" s="30">
        <f t="shared" si="23"/>
        <v>0.21083150629925029</v>
      </c>
      <c r="X92" s="10">
        <f t="shared" si="24"/>
        <v>0.88887063357039897</v>
      </c>
      <c r="Y92" s="36">
        <f t="shared" si="25"/>
        <v>0.79009100322384251</v>
      </c>
      <c r="Z92" s="41">
        <f t="shared" si="30"/>
        <v>0.21083150629925029</v>
      </c>
      <c r="AA92" s="42">
        <f t="shared" si="26"/>
        <v>119</v>
      </c>
      <c r="AI92" s="14" t="str">
        <f t="shared" si="27"/>
        <v>Kenya</v>
      </c>
      <c r="AJ92" s="9">
        <f t="shared" si="20"/>
        <v>48.146987084211055</v>
      </c>
      <c r="AK92" s="17">
        <f t="shared" si="21"/>
        <v>137</v>
      </c>
      <c r="AM92">
        <v>87</v>
      </c>
      <c r="AN92" s="17" t="str">
        <f t="shared" si="28"/>
        <v>Mongolia</v>
      </c>
      <c r="AO92">
        <f t="shared" si="31"/>
        <v>74</v>
      </c>
      <c r="AP92" s="17" t="str">
        <f t="shared" si="29"/>
        <v>Peru</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2"/>
        <v>Kiribati</v>
      </c>
      <c r="W93" s="30" t="e">
        <f t="shared" si="23"/>
        <v>#N/A</v>
      </c>
      <c r="X93" s="10" t="e">
        <f t="shared" si="24"/>
        <v>#N/A</v>
      </c>
      <c r="Y93" s="36">
        <f t="shared" si="25"/>
        <v>0</v>
      </c>
      <c r="Z93" s="41" t="str">
        <f t="shared" si="30"/>
        <v/>
      </c>
      <c r="AA93" s="42" t="str">
        <f t="shared" si="26"/>
        <v/>
      </c>
      <c r="AI93" s="14" t="str">
        <f t="shared" si="27"/>
        <v>Kiribati</v>
      </c>
      <c r="AJ93" s="9" t="str">
        <f t="shared" si="20"/>
        <v/>
      </c>
      <c r="AK93" s="17" t="e">
        <f t="shared" si="21"/>
        <v>#VALUE!</v>
      </c>
      <c r="AM93">
        <v>88</v>
      </c>
      <c r="AN93" s="17" t="str">
        <f t="shared" si="28"/>
        <v>Suriname</v>
      </c>
      <c r="AO93">
        <f t="shared" si="31"/>
        <v>73</v>
      </c>
      <c r="AP93" s="17" t="str">
        <f t="shared" si="29"/>
        <v>Lebanon</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2"/>
        <v>Korea, Democratic People's Republic of</v>
      </c>
      <c r="W94" s="30" t="e">
        <f t="shared" si="23"/>
        <v>#N/A</v>
      </c>
      <c r="X94" s="10" t="e">
        <f t="shared" si="24"/>
        <v>#N/A</v>
      </c>
      <c r="Y94" s="36">
        <f t="shared" si="25"/>
        <v>0</v>
      </c>
      <c r="Z94" s="41" t="str">
        <f t="shared" si="30"/>
        <v/>
      </c>
      <c r="AA94" s="42" t="str">
        <f t="shared" si="26"/>
        <v/>
      </c>
      <c r="AI94" s="14" t="str">
        <f t="shared" si="27"/>
        <v>Korea, Democratic People's Republic of</v>
      </c>
      <c r="AJ94" s="9" t="str">
        <f t="shared" si="20"/>
        <v/>
      </c>
      <c r="AK94" s="17" t="e">
        <f t="shared" si="21"/>
        <v>#VALUE!</v>
      </c>
      <c r="AM94">
        <v>89</v>
      </c>
      <c r="AN94" s="17" t="str">
        <f t="shared" si="28"/>
        <v>Venezuela, Bolivarian Republic of</v>
      </c>
      <c r="AO94">
        <f t="shared" si="31"/>
        <v>72</v>
      </c>
      <c r="AP94" s="17" t="str">
        <f t="shared" si="29"/>
        <v>Trinidad and Tobago</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2"/>
        <v>Korea, Republic of</v>
      </c>
      <c r="W95" s="30">
        <f t="shared" si="23"/>
        <v>0.39638957282433557</v>
      </c>
      <c r="X95" s="10">
        <f t="shared" si="24"/>
        <v>0.9654712283084671</v>
      </c>
      <c r="Y95" s="36">
        <f t="shared" si="25"/>
        <v>0.93213469269146021</v>
      </c>
      <c r="Z95" s="41">
        <f t="shared" si="30"/>
        <v>0.39638957282433557</v>
      </c>
      <c r="AA95" s="42">
        <f t="shared" si="26"/>
        <v>54</v>
      </c>
      <c r="AI95" s="14" t="str">
        <f t="shared" si="27"/>
        <v>Korea, Republic of</v>
      </c>
      <c r="AJ95" s="9">
        <f t="shared" si="20"/>
        <v>71.859271296046828</v>
      </c>
      <c r="AK95" s="17">
        <f t="shared" si="21"/>
        <v>40</v>
      </c>
      <c r="AM95">
        <v>90</v>
      </c>
      <c r="AN95" s="17" t="str">
        <f t="shared" si="28"/>
        <v>Algeria</v>
      </c>
      <c r="AO95">
        <f t="shared" si="31"/>
        <v>71</v>
      </c>
      <c r="AP95" s="17" t="str">
        <f t="shared" si="29"/>
        <v>Albania</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2"/>
        <v>Kuwait</v>
      </c>
      <c r="W96" s="30">
        <f t="shared" si="23"/>
        <v>0.29768910020803052</v>
      </c>
      <c r="X96" s="10">
        <f t="shared" si="24"/>
        <v>0.90798960625748948</v>
      </c>
      <c r="Y96" s="36">
        <f t="shared" si="25"/>
        <v>0.82444512507163081</v>
      </c>
      <c r="Z96" s="41">
        <f t="shared" si="30"/>
        <v>0.29768910020803052</v>
      </c>
      <c r="AA96" s="42">
        <f t="shared" si="26"/>
        <v>84</v>
      </c>
      <c r="AI96" s="14" t="str">
        <f t="shared" si="27"/>
        <v>Kuwait</v>
      </c>
      <c r="AJ96" s="9">
        <f t="shared" si="20"/>
        <v>67.409074183546394</v>
      </c>
      <c r="AK96" s="17">
        <f t="shared" si="21"/>
        <v>53</v>
      </c>
      <c r="AM96">
        <v>91</v>
      </c>
      <c r="AN96" s="17" t="str">
        <f t="shared" si="28"/>
        <v>Honduras</v>
      </c>
      <c r="AO96">
        <f t="shared" si="31"/>
        <v>70</v>
      </c>
      <c r="AP96" s="17" t="str">
        <f t="shared" si="29"/>
        <v>Egypt</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2"/>
        <v>Kyrgyzstan</v>
      </c>
      <c r="W97" s="30">
        <f t="shared" si="23"/>
        <v>0.28765925372468742</v>
      </c>
      <c r="X97" s="10">
        <f t="shared" si="24"/>
        <v>0.79739835246450896</v>
      </c>
      <c r="Y97" s="36">
        <f t="shared" si="25"/>
        <v>0.63584413251311322</v>
      </c>
      <c r="Z97" s="41">
        <f t="shared" si="30"/>
        <v>0.28765925372468742</v>
      </c>
      <c r="AA97" s="42">
        <f t="shared" si="26"/>
        <v>92</v>
      </c>
      <c r="AI97" s="14" t="str">
        <f t="shared" si="27"/>
        <v>Kyrgyzstan</v>
      </c>
      <c r="AJ97" s="9">
        <f t="shared" si="20"/>
        <v>64.811871359006872</v>
      </c>
      <c r="AK97" s="17">
        <f t="shared" si="21"/>
        <v>69</v>
      </c>
      <c r="AM97">
        <v>92</v>
      </c>
      <c r="AN97" s="17" t="str">
        <f t="shared" si="28"/>
        <v>Dominica</v>
      </c>
      <c r="AO97">
        <f t="shared" si="31"/>
        <v>69</v>
      </c>
      <c r="AP97" s="17" t="str">
        <f t="shared" si="29"/>
        <v>Kyrgyzstan</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2"/>
        <v>Laos</v>
      </c>
      <c r="W98" s="30">
        <f t="shared" si="23"/>
        <v>0.56084289528919873</v>
      </c>
      <c r="X98" s="10">
        <f t="shared" si="24"/>
        <v>0.88885378624330991</v>
      </c>
      <c r="Y98" s="36">
        <f t="shared" si="25"/>
        <v>0.79006105331906762</v>
      </c>
      <c r="Z98" s="41">
        <f t="shared" si="30"/>
        <v>0.56084289528919873</v>
      </c>
      <c r="AA98" s="42">
        <f t="shared" si="26"/>
        <v>22</v>
      </c>
      <c r="AI98" s="14" t="str">
        <f t="shared" si="27"/>
        <v>Laos</v>
      </c>
      <c r="AJ98" s="9">
        <f t="shared" si="20"/>
        <v>50.052224001112933</v>
      </c>
      <c r="AK98" s="17">
        <f t="shared" si="21"/>
        <v>124</v>
      </c>
      <c r="AM98">
        <v>93</v>
      </c>
      <c r="AN98" s="17" t="str">
        <f t="shared" si="28"/>
        <v>Iran, Islamic Republic of</v>
      </c>
      <c r="AO98">
        <f t="shared" si="31"/>
        <v>68</v>
      </c>
      <c r="AP98" s="17" t="str">
        <f t="shared" si="29"/>
        <v>Ukraine</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2"/>
        <v>Latvia</v>
      </c>
      <c r="W99" s="30">
        <f t="shared" si="23"/>
        <v>0.68991987828596346</v>
      </c>
      <c r="X99" s="10">
        <f t="shared" si="24"/>
        <v>0.90745737201319387</v>
      </c>
      <c r="Y99" s="36">
        <f t="shared" si="25"/>
        <v>0.8234788820210921</v>
      </c>
      <c r="Z99" s="41">
        <f t="shared" si="30"/>
        <v>0.68991987828596346</v>
      </c>
      <c r="AA99" s="42">
        <f t="shared" si="26"/>
        <v>9</v>
      </c>
      <c r="AI99" s="14" t="str">
        <f t="shared" si="27"/>
        <v>Latvia</v>
      </c>
      <c r="AJ99" s="9">
        <f t="shared" si="20"/>
        <v>74.360946830137053</v>
      </c>
      <c r="AK99" s="17">
        <f t="shared" si="21"/>
        <v>32</v>
      </c>
      <c r="AM99">
        <v>94</v>
      </c>
      <c r="AN99" s="17" t="str">
        <f t="shared" si="28"/>
        <v>Botswana</v>
      </c>
      <c r="AO99">
        <f t="shared" si="31"/>
        <v>67</v>
      </c>
      <c r="AP99" s="17" t="str">
        <f t="shared" si="29"/>
        <v>Colombia</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2"/>
        <v>Lebanon</v>
      </c>
      <c r="W100" s="30">
        <f t="shared" si="23"/>
        <v>-3.0984519441328212E-2</v>
      </c>
      <c r="X100" s="10">
        <f t="shared" si="24"/>
        <v>-0.25317319796674664</v>
      </c>
      <c r="Y100" s="36">
        <f t="shared" si="25"/>
        <v>6.4096668168709486E-2</v>
      </c>
      <c r="Z100" s="41" t="str">
        <f t="shared" si="30"/>
        <v/>
      </c>
      <c r="AA100" s="42" t="str">
        <f t="shared" si="26"/>
        <v/>
      </c>
      <c r="AI100" s="14" t="str">
        <f t="shared" si="27"/>
        <v>Lebanon</v>
      </c>
      <c r="AJ100" s="9">
        <f t="shared" si="20"/>
        <v>64.403725028129358</v>
      </c>
      <c r="AK100" s="17">
        <f t="shared" si="21"/>
        <v>73</v>
      </c>
      <c r="AM100">
        <v>95</v>
      </c>
      <c r="AN100" s="17" t="str">
        <f t="shared" si="28"/>
        <v>China</v>
      </c>
      <c r="AO100">
        <f t="shared" si="31"/>
        <v>66</v>
      </c>
      <c r="AP100" s="17" t="str">
        <f t="shared" si="29"/>
        <v>El Salvador</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2"/>
        <v>Lesotho</v>
      </c>
      <c r="W101" s="30">
        <f t="shared" si="23"/>
        <v>0.14072898698990083</v>
      </c>
      <c r="X101" s="10">
        <f t="shared" si="24"/>
        <v>0.77695762662525214</v>
      </c>
      <c r="Y101" s="36">
        <f t="shared" si="25"/>
        <v>0.60366315357114475</v>
      </c>
      <c r="Z101" s="41">
        <f t="shared" si="30"/>
        <v>0.14072898698990083</v>
      </c>
      <c r="AA101" s="42">
        <f t="shared" si="26"/>
        <v>128</v>
      </c>
      <c r="AI101" s="14" t="str">
        <f t="shared" si="27"/>
        <v>Lesotho</v>
      </c>
      <c r="AJ101" s="9">
        <f t="shared" si="20"/>
        <v>47.933424265395651</v>
      </c>
      <c r="AK101" s="17">
        <f t="shared" si="21"/>
        <v>138</v>
      </c>
      <c r="AM101">
        <v>96</v>
      </c>
      <c r="AN101" s="17" t="str">
        <f t="shared" si="28"/>
        <v>Nicaragua</v>
      </c>
      <c r="AO101">
        <f t="shared" si="31"/>
        <v>65</v>
      </c>
      <c r="AP101" s="17" t="str">
        <f t="shared" si="29"/>
        <v>Bahrain</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2"/>
        <v>Liberia</v>
      </c>
      <c r="W102" s="30">
        <f t="shared" si="23"/>
        <v>0.46346257792625462</v>
      </c>
      <c r="X102" s="10">
        <f t="shared" si="24"/>
        <v>0.96723084113120505</v>
      </c>
      <c r="Y102" s="36">
        <f t="shared" si="25"/>
        <v>0.93553550003537844</v>
      </c>
      <c r="Z102" s="41">
        <f t="shared" si="30"/>
        <v>0.46346257792625462</v>
      </c>
      <c r="AA102" s="42">
        <f t="shared" si="26"/>
        <v>43</v>
      </c>
      <c r="AI102" s="14" t="str">
        <f t="shared" si="27"/>
        <v>Liberia</v>
      </c>
      <c r="AJ102" s="9">
        <f t="shared" ref="AJ102:AJ133" si="32">IF(ISNUMBER(T102),T102,"")</f>
        <v>43.64187617365112</v>
      </c>
      <c r="AK102" s="17">
        <f t="shared" ref="AK102:AK133" si="33">RANK(AJ102,$AJ$7:$AJ$198)</f>
        <v>151</v>
      </c>
      <c r="AM102">
        <v>97</v>
      </c>
      <c r="AN102" s="17" t="str">
        <f t="shared" si="28"/>
        <v>Viet Nam</v>
      </c>
      <c r="AO102">
        <f t="shared" si="31"/>
        <v>64</v>
      </c>
      <c r="AP102" s="17" t="str">
        <f t="shared" si="29"/>
        <v>Cape Verde</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2"/>
        <v>Libyan Arab Jamahiriya</v>
      </c>
      <c r="W103" s="30">
        <f t="shared" si="23"/>
        <v>0.63544494838853016</v>
      </c>
      <c r="X103" s="10">
        <f t="shared" si="24"/>
        <v>0.9605370468525406</v>
      </c>
      <c r="Y103" s="36">
        <f t="shared" si="25"/>
        <v>0.92263141837619977</v>
      </c>
      <c r="Z103" s="41">
        <f t="shared" si="30"/>
        <v>0.63544494838853016</v>
      </c>
      <c r="AA103" s="42">
        <f t="shared" si="26"/>
        <v>12</v>
      </c>
      <c r="AI103" s="14" t="str">
        <f t="shared" si="27"/>
        <v>Libyan Arab Jamahiriya</v>
      </c>
      <c r="AJ103" s="9">
        <f t="shared" si="32"/>
        <v>58.911286935957087</v>
      </c>
      <c r="AK103" s="17">
        <f t="shared" si="33"/>
        <v>101</v>
      </c>
      <c r="AM103">
        <v>98</v>
      </c>
      <c r="AN103" s="17" t="str">
        <f t="shared" si="28"/>
        <v>Samoa</v>
      </c>
      <c r="AO103">
        <f t="shared" si="31"/>
        <v>63</v>
      </c>
      <c r="AP103" s="17" t="str">
        <f t="shared" si="29"/>
        <v>Brazil</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2"/>
        <v>Liechtenstein</v>
      </c>
      <c r="W104" s="30" t="e">
        <f t="shared" si="23"/>
        <v>#N/A</v>
      </c>
      <c r="X104" s="10" t="e">
        <f t="shared" si="24"/>
        <v>#N/A</v>
      </c>
      <c r="Y104" s="36">
        <f t="shared" si="25"/>
        <v>0</v>
      </c>
      <c r="Z104" s="41" t="str">
        <f t="shared" si="30"/>
        <v/>
      </c>
      <c r="AA104" s="42" t="str">
        <f t="shared" si="26"/>
        <v/>
      </c>
      <c r="AI104" s="14" t="str">
        <f t="shared" si="27"/>
        <v>Liechtenstein</v>
      </c>
      <c r="AJ104" s="9" t="str">
        <f t="shared" si="32"/>
        <v/>
      </c>
      <c r="AK104" s="17" t="e">
        <f t="shared" si="33"/>
        <v>#VALUE!</v>
      </c>
      <c r="AM104">
        <v>99</v>
      </c>
      <c r="AN104" s="17" t="str">
        <f t="shared" si="28"/>
        <v>Guatemala</v>
      </c>
      <c r="AO104">
        <f t="shared" si="31"/>
        <v>62</v>
      </c>
      <c r="AP104" s="17" t="str">
        <f t="shared" si="29"/>
        <v>Costa Rica</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2"/>
        <v>Lithuania</v>
      </c>
      <c r="W105" s="30">
        <f t="shared" si="23"/>
        <v>0.77216047561034451</v>
      </c>
      <c r="X105" s="10">
        <f t="shared" si="24"/>
        <v>0.90752569963990981</v>
      </c>
      <c r="Y105" s="36">
        <f t="shared" si="25"/>
        <v>0.8236028955069078</v>
      </c>
      <c r="Z105" s="41">
        <f t="shared" si="30"/>
        <v>0.77216047561034451</v>
      </c>
      <c r="AA105" s="42">
        <f t="shared" si="26"/>
        <v>4</v>
      </c>
      <c r="AI105" s="14" t="str">
        <f t="shared" si="27"/>
        <v>Lithuania</v>
      </c>
      <c r="AJ105" s="9">
        <f t="shared" si="32"/>
        <v>75.268908643519595</v>
      </c>
      <c r="AK105" s="17">
        <f t="shared" si="33"/>
        <v>27</v>
      </c>
      <c r="AM105">
        <v>100</v>
      </c>
      <c r="AN105" s="17" t="str">
        <f t="shared" si="28"/>
        <v>Fiji</v>
      </c>
      <c r="AO105">
        <f t="shared" si="31"/>
        <v>61</v>
      </c>
      <c r="AP105" s="17" t="str">
        <f t="shared" si="29"/>
        <v>Saint Lucia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2"/>
        <v>Luxembourg</v>
      </c>
      <c r="W106" s="30">
        <f t="shared" si="23"/>
        <v>0.27394510271953804</v>
      </c>
      <c r="X106" s="10">
        <f t="shared" si="24"/>
        <v>0.72976177300790779</v>
      </c>
      <c r="Y106" s="36">
        <f t="shared" si="25"/>
        <v>0.53255224534364509</v>
      </c>
      <c r="Z106" s="41">
        <f t="shared" si="30"/>
        <v>0.27394510271953804</v>
      </c>
      <c r="AA106" s="42">
        <f t="shared" si="26"/>
        <v>98</v>
      </c>
      <c r="AI106" s="14" t="str">
        <f t="shared" si="27"/>
        <v>Luxembourg</v>
      </c>
      <c r="AJ106" s="9">
        <f t="shared" si="32"/>
        <v>78.526540747982637</v>
      </c>
      <c r="AK106" s="17">
        <f t="shared" si="33"/>
        <v>17</v>
      </c>
      <c r="AM106">
        <v>101</v>
      </c>
      <c r="AN106" s="17" t="str">
        <f t="shared" si="28"/>
        <v>Libyan Arab Jamahiriya</v>
      </c>
      <c r="AO106">
        <f t="shared" si="31"/>
        <v>60</v>
      </c>
      <c r="AP106" s="17" t="str">
        <f t="shared" si="29"/>
        <v>Mexico</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2"/>
        <v>Madagascar</v>
      </c>
      <c r="W107" s="30">
        <f t="shared" si="23"/>
        <v>0.28017476203597169</v>
      </c>
      <c r="X107" s="10">
        <f t="shared" si="24"/>
        <v>0.84809928909745558</v>
      </c>
      <c r="Y107" s="36">
        <f t="shared" si="25"/>
        <v>0.71927240416760951</v>
      </c>
      <c r="Z107" s="41">
        <f t="shared" si="30"/>
        <v>0.28017476203597169</v>
      </c>
      <c r="AA107" s="42">
        <f t="shared" si="26"/>
        <v>95</v>
      </c>
      <c r="AI107" s="14" t="str">
        <f t="shared" si="27"/>
        <v>Madagascar</v>
      </c>
      <c r="AJ107" s="9">
        <f t="shared" si="32"/>
        <v>49.564615541949422</v>
      </c>
      <c r="AK107" s="17">
        <f t="shared" si="33"/>
        <v>126</v>
      </c>
      <c r="AM107">
        <v>102</v>
      </c>
      <c r="AN107" s="17" t="str">
        <f t="shared" si="28"/>
        <v>Syrian Arab Republic</v>
      </c>
      <c r="AO107">
        <f t="shared" si="31"/>
        <v>59</v>
      </c>
      <c r="AP107" s="17" t="str">
        <f t="shared" si="29"/>
        <v>Bahamas</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2"/>
        <v>Malawi</v>
      </c>
      <c r="W108" s="30">
        <f t="shared" si="23"/>
        <v>0.10630088776137998</v>
      </c>
      <c r="X108" s="10">
        <f t="shared" si="24"/>
        <v>0.56415519242061674</v>
      </c>
      <c r="Y108" s="36">
        <f t="shared" si="25"/>
        <v>0.31827108113514307</v>
      </c>
      <c r="Z108" s="41">
        <f t="shared" si="30"/>
        <v>0.10630088776137998</v>
      </c>
      <c r="AA108" s="42">
        <f t="shared" si="26"/>
        <v>131</v>
      </c>
      <c r="AI108" s="14" t="str">
        <f t="shared" si="27"/>
        <v>Malawi</v>
      </c>
      <c r="AJ108" s="9">
        <f t="shared" si="32"/>
        <v>48.458719799931224</v>
      </c>
      <c r="AK108" s="17">
        <f t="shared" si="33"/>
        <v>134</v>
      </c>
      <c r="AM108">
        <v>103</v>
      </c>
      <c r="AN108" s="17" t="str">
        <f t="shared" si="28"/>
        <v>Bolivia</v>
      </c>
      <c r="AO108">
        <f t="shared" si="31"/>
        <v>58</v>
      </c>
      <c r="AP108" s="17" t="str">
        <f t="shared" si="29"/>
        <v>Georgia</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2"/>
        <v>Malaysia</v>
      </c>
      <c r="W109" s="30">
        <f t="shared" si="23"/>
        <v>0.27751652298396101</v>
      </c>
      <c r="X109" s="10">
        <f t="shared" si="24"/>
        <v>0.90924855659268267</v>
      </c>
      <c r="Y109" s="36">
        <f t="shared" si="25"/>
        <v>0.82673293766587685</v>
      </c>
      <c r="Z109" s="41">
        <f t="shared" si="30"/>
        <v>0.27751652298396101</v>
      </c>
      <c r="AA109" s="42">
        <f t="shared" si="26"/>
        <v>97</v>
      </c>
      <c r="AI109" s="14" t="str">
        <f t="shared" si="27"/>
        <v>Malaysia</v>
      </c>
      <c r="AJ109" s="9">
        <f t="shared" si="32"/>
        <v>69.218576101653468</v>
      </c>
      <c r="AK109" s="17">
        <f t="shared" si="33"/>
        <v>45</v>
      </c>
      <c r="AM109">
        <v>104</v>
      </c>
      <c r="AN109" s="17" t="str">
        <f t="shared" si="28"/>
        <v>Tonga</v>
      </c>
      <c r="AO109">
        <f t="shared" si="31"/>
        <v>57</v>
      </c>
      <c r="AP109" s="17" t="str">
        <f t="shared" si="29"/>
        <v>Belarus</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2"/>
        <v>Maldives</v>
      </c>
      <c r="W110" s="30" t="e">
        <f t="shared" si="23"/>
        <v>#N/A</v>
      </c>
      <c r="X110" s="10" t="e">
        <f t="shared" si="24"/>
        <v>#N/A</v>
      </c>
      <c r="Y110" s="36">
        <f t="shared" si="25"/>
        <v>0</v>
      </c>
      <c r="Z110" s="41" t="str">
        <f t="shared" si="30"/>
        <v/>
      </c>
      <c r="AA110" s="42" t="str">
        <f t="shared" si="26"/>
        <v/>
      </c>
      <c r="AI110" s="14" t="str">
        <f t="shared" si="27"/>
        <v>Maldives</v>
      </c>
      <c r="AJ110" s="9" t="str">
        <f t="shared" si="32"/>
        <v/>
      </c>
      <c r="AK110" s="17" t="e">
        <f t="shared" si="33"/>
        <v>#VALUE!</v>
      </c>
      <c r="AM110">
        <v>105</v>
      </c>
      <c r="AN110" s="17" t="str">
        <f t="shared" si="28"/>
        <v>Vanuatu</v>
      </c>
      <c r="AO110">
        <f t="shared" si="31"/>
        <v>56</v>
      </c>
      <c r="AP110" s="17" t="str">
        <f t="shared" si="29"/>
        <v>Turkey</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2"/>
        <v>Mali</v>
      </c>
      <c r="W111" s="30">
        <f t="shared" si="23"/>
        <v>1.0080180865189969E-2</v>
      </c>
      <c r="X111" s="10">
        <f t="shared" si="24"/>
        <v>0.12390864408510277</v>
      </c>
      <c r="Y111" s="36">
        <f t="shared" si="25"/>
        <v>1.5353352079008674E-2</v>
      </c>
      <c r="Z111" s="41" t="str">
        <f t="shared" si="30"/>
        <v/>
      </c>
      <c r="AA111" s="42" t="str">
        <f t="shared" si="26"/>
        <v/>
      </c>
      <c r="AI111" s="14" t="str">
        <f t="shared" si="27"/>
        <v>Mali</v>
      </c>
      <c r="AJ111" s="9">
        <f t="shared" si="32"/>
        <v>48.182344825406588</v>
      </c>
      <c r="AK111" s="17">
        <f t="shared" si="33"/>
        <v>136</v>
      </c>
      <c r="AM111">
        <v>106</v>
      </c>
      <c r="AN111" s="17" t="str">
        <f t="shared" si="28"/>
        <v>Morocco</v>
      </c>
      <c r="AO111">
        <f t="shared" si="31"/>
        <v>55</v>
      </c>
      <c r="AP111" s="17" t="str">
        <f t="shared" si="29"/>
        <v>Kazakhstan</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2"/>
        <v>Malta</v>
      </c>
      <c r="W112" s="30">
        <f t="shared" si="23"/>
        <v>0.41821494833116252</v>
      </c>
      <c r="X112" s="10">
        <f t="shared" si="24"/>
        <v>0.93734558163638515</v>
      </c>
      <c r="Y112" s="36">
        <f t="shared" si="25"/>
        <v>0.87861673941325313</v>
      </c>
      <c r="Z112" s="41">
        <f t="shared" si="30"/>
        <v>0.41821494833116252</v>
      </c>
      <c r="AA112" s="42">
        <f t="shared" si="26"/>
        <v>48</v>
      </c>
      <c r="AI112" s="14" t="str">
        <f t="shared" si="27"/>
        <v>Malta</v>
      </c>
      <c r="AJ112" s="9">
        <f t="shared" si="32"/>
        <v>72.465063053008478</v>
      </c>
      <c r="AK112" s="17">
        <f t="shared" si="33"/>
        <v>37</v>
      </c>
      <c r="AM112">
        <v>107</v>
      </c>
      <c r="AN112" s="17" t="str">
        <f t="shared" si="28"/>
        <v>Uzbekistan</v>
      </c>
      <c r="AO112">
        <f t="shared" si="31"/>
        <v>54</v>
      </c>
      <c r="AP112" s="17" t="str">
        <f t="shared" si="29"/>
        <v>Panama</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2"/>
        <v>Marshall Islands</v>
      </c>
      <c r="W113" s="30" t="e">
        <f t="shared" si="23"/>
        <v>#N/A</v>
      </c>
      <c r="X113" s="10" t="e">
        <f t="shared" si="24"/>
        <v>#N/A</v>
      </c>
      <c r="Y113" s="36">
        <f t="shared" si="25"/>
        <v>0</v>
      </c>
      <c r="Z113" s="41" t="str">
        <f t="shared" si="30"/>
        <v/>
      </c>
      <c r="AA113" s="42" t="str">
        <f t="shared" si="26"/>
        <v/>
      </c>
      <c r="AI113" s="14" t="str">
        <f t="shared" si="27"/>
        <v>Marshall Islands</v>
      </c>
      <c r="AJ113" s="9" t="str">
        <f t="shared" si="32"/>
        <v/>
      </c>
      <c r="AK113" s="17" t="e">
        <f t="shared" si="33"/>
        <v>#VALUE!</v>
      </c>
      <c r="AM113">
        <v>108</v>
      </c>
      <c r="AN113" s="17" t="str">
        <f t="shared" si="28"/>
        <v>Namibia</v>
      </c>
      <c r="AO113">
        <f t="shared" si="31"/>
        <v>53</v>
      </c>
      <c r="AP113" s="17" t="str">
        <f t="shared" si="29"/>
        <v>Kuwait</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2"/>
        <v>Mauritania</v>
      </c>
      <c r="W114" s="30">
        <f t="shared" si="23"/>
        <v>0.29094109997258027</v>
      </c>
      <c r="X114" s="10">
        <f t="shared" si="24"/>
        <v>0.73705506679698374</v>
      </c>
      <c r="Y114" s="36">
        <f t="shared" si="25"/>
        <v>0.5432501714911061</v>
      </c>
      <c r="Z114" s="41">
        <f t="shared" si="30"/>
        <v>0.29094109997258027</v>
      </c>
      <c r="AA114" s="42">
        <f t="shared" si="26"/>
        <v>89</v>
      </c>
      <c r="AI114" s="14" t="str">
        <f t="shared" si="27"/>
        <v>Mauritania</v>
      </c>
      <c r="AJ114" s="9">
        <f t="shared" si="32"/>
        <v>46.588452078518849</v>
      </c>
      <c r="AK114" s="17">
        <f t="shared" si="33"/>
        <v>145</v>
      </c>
      <c r="AM114">
        <v>109</v>
      </c>
      <c r="AN114" s="17" t="str">
        <f t="shared" si="28"/>
        <v>Cuba</v>
      </c>
      <c r="AO114">
        <f t="shared" si="31"/>
        <v>52</v>
      </c>
      <c r="AP114" s="17" t="str">
        <f t="shared" si="29"/>
        <v>Jordan</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2"/>
        <v>Mauritius</v>
      </c>
      <c r="W115" s="30">
        <f t="shared" si="23"/>
        <v>0.35440559587992904</v>
      </c>
      <c r="X115" s="10">
        <f t="shared" si="24"/>
        <v>0.91702789588770628</v>
      </c>
      <c r="Y115" s="36">
        <f t="shared" si="25"/>
        <v>0.84094016183623388</v>
      </c>
      <c r="Z115" s="41">
        <f t="shared" si="30"/>
        <v>0.35440559587992904</v>
      </c>
      <c r="AA115" s="42">
        <f t="shared" si="26"/>
        <v>64</v>
      </c>
      <c r="AI115" s="14" t="str">
        <f t="shared" si="27"/>
        <v>Mauritius</v>
      </c>
      <c r="AJ115" s="9">
        <f t="shared" si="32"/>
        <v>70.94384203968869</v>
      </c>
      <c r="AK115" s="17">
        <f t="shared" si="33"/>
        <v>42</v>
      </c>
      <c r="AM115">
        <v>110</v>
      </c>
      <c r="AN115" s="17" t="str">
        <f t="shared" si="28"/>
        <v>Bhutan</v>
      </c>
      <c r="AO115">
        <f t="shared" si="31"/>
        <v>51</v>
      </c>
      <c r="AP115" s="17" t="str">
        <f t="shared" si="29"/>
        <v>Serbia</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2"/>
        <v>Mexico</v>
      </c>
      <c r="W116" s="30">
        <f t="shared" si="23"/>
        <v>0.51952486249558105</v>
      </c>
      <c r="X116" s="10">
        <f t="shared" si="24"/>
        <v>0.96267898914696581</v>
      </c>
      <c r="Y116" s="36">
        <f t="shared" si="25"/>
        <v>0.92675083614502396</v>
      </c>
      <c r="Z116" s="41">
        <f t="shared" si="30"/>
        <v>0.51952486249558105</v>
      </c>
      <c r="AA116" s="42">
        <f t="shared" si="26"/>
        <v>30</v>
      </c>
      <c r="AI116" s="14" t="str">
        <f t="shared" si="27"/>
        <v>Mexico</v>
      </c>
      <c r="AJ116" s="9">
        <f t="shared" si="32"/>
        <v>66.488767179602249</v>
      </c>
      <c r="AK116" s="17">
        <f t="shared" si="33"/>
        <v>60</v>
      </c>
      <c r="AM116">
        <v>111</v>
      </c>
      <c r="AN116" s="17" t="str">
        <f t="shared" si="28"/>
        <v>Gabon</v>
      </c>
      <c r="AO116">
        <f t="shared" si="31"/>
        <v>50</v>
      </c>
      <c r="AP116" s="17" t="str">
        <f t="shared" si="29"/>
        <v>Thailand</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2"/>
        <v>Micronesia, Federated States of</v>
      </c>
      <c r="W117" s="30" t="e">
        <f t="shared" si="23"/>
        <v>#N/A</v>
      </c>
      <c r="X117" s="10" t="e">
        <f t="shared" si="24"/>
        <v>#N/A</v>
      </c>
      <c r="Y117" s="36">
        <f t="shared" si="25"/>
        <v>0</v>
      </c>
      <c r="Z117" s="41" t="str">
        <f t="shared" si="30"/>
        <v/>
      </c>
      <c r="AA117" s="42" t="str">
        <f t="shared" si="26"/>
        <v/>
      </c>
      <c r="AI117" s="14" t="str">
        <f t="shared" si="27"/>
        <v>Micronesia, Federated States of</v>
      </c>
      <c r="AJ117" s="9" t="str">
        <f t="shared" si="32"/>
        <v/>
      </c>
      <c r="AK117" s="17" t="e">
        <f t="shared" si="33"/>
        <v>#VALUE!</v>
      </c>
      <c r="AM117">
        <v>112</v>
      </c>
      <c r="AN117" s="17" t="str">
        <f t="shared" si="28"/>
        <v>Ghana</v>
      </c>
      <c r="AO117">
        <f t="shared" si="31"/>
        <v>49</v>
      </c>
      <c r="AP117" s="17" t="str">
        <f t="shared" si="29"/>
        <v>United Arab Emirates</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2"/>
        <v>Moldova, Republic of</v>
      </c>
      <c r="W118" s="30">
        <f t="shared" si="23"/>
        <v>9.9178773467667833E-2</v>
      </c>
      <c r="X118" s="10">
        <f t="shared" si="24"/>
        <v>0.49808573570162695</v>
      </c>
      <c r="Y118" s="36">
        <f t="shared" si="25"/>
        <v>0.24808940010943098</v>
      </c>
      <c r="Z118" s="41" t="str">
        <f t="shared" si="30"/>
        <v/>
      </c>
      <c r="AA118" s="42" t="str">
        <f t="shared" si="26"/>
        <v/>
      </c>
      <c r="AI118" s="14" t="str">
        <f t="shared" si="27"/>
        <v>Moldova, Republic of</v>
      </c>
      <c r="AJ118" s="9">
        <f t="shared" si="32"/>
        <v>63.497232852373287</v>
      </c>
      <c r="AK118" s="17">
        <f t="shared" si="33"/>
        <v>80</v>
      </c>
      <c r="AM118">
        <v>113</v>
      </c>
      <c r="AN118" s="17" t="str">
        <f t="shared" si="28"/>
        <v>Tajikistan</v>
      </c>
      <c r="AO118">
        <f t="shared" si="31"/>
        <v>48</v>
      </c>
      <c r="AP118" s="17" t="str">
        <f t="shared" si="29"/>
        <v>Bosnia and Herzegovina</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2"/>
        <v>Monaco</v>
      </c>
      <c r="W119" s="30" t="e">
        <f t="shared" si="23"/>
        <v>#N/A</v>
      </c>
      <c r="X119" s="10" t="e">
        <f t="shared" si="24"/>
        <v>#N/A</v>
      </c>
      <c r="Y119" s="36">
        <f t="shared" si="25"/>
        <v>0</v>
      </c>
      <c r="Z119" s="41" t="str">
        <f t="shared" si="30"/>
        <v/>
      </c>
      <c r="AA119" s="42" t="str">
        <f t="shared" si="26"/>
        <v/>
      </c>
      <c r="AI119" s="14" t="str">
        <f t="shared" si="27"/>
        <v>Monaco</v>
      </c>
      <c r="AJ119" s="9" t="str">
        <f t="shared" si="32"/>
        <v/>
      </c>
      <c r="AK119" s="17" t="e">
        <f t="shared" si="33"/>
        <v>#VALUE!</v>
      </c>
      <c r="AM119">
        <v>114</v>
      </c>
      <c r="AN119" s="17" t="str">
        <f t="shared" si="28"/>
        <v>Guyana</v>
      </c>
      <c r="AO119">
        <f t="shared" si="31"/>
        <v>47</v>
      </c>
      <c r="AP119" s="17" t="str">
        <f t="shared" si="29"/>
        <v>Qatar</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2"/>
        <v xml:space="preserve">Macedonia </v>
      </c>
      <c r="W120" s="30">
        <f t="shared" si="23"/>
        <v>0.56011480543063696</v>
      </c>
      <c r="X120" s="10">
        <f t="shared" si="24"/>
        <v>0.88772760663296246</v>
      </c>
      <c r="Y120" s="36">
        <f t="shared" si="25"/>
        <v>0.78806030357828771</v>
      </c>
      <c r="Z120" s="41">
        <f t="shared" si="30"/>
        <v>0.56011480543063696</v>
      </c>
      <c r="AA120" s="42">
        <f t="shared" si="26"/>
        <v>23</v>
      </c>
      <c r="AI120" s="14" t="str">
        <f t="shared" si="27"/>
        <v xml:space="preserve">Macedonia </v>
      </c>
      <c r="AJ120" s="9">
        <f t="shared" si="32"/>
        <v>71.681409456095423</v>
      </c>
      <c r="AK120" s="17">
        <f t="shared" si="33"/>
        <v>41</v>
      </c>
      <c r="AM120">
        <v>115</v>
      </c>
      <c r="AN120" s="17" t="str">
        <f t="shared" si="28"/>
        <v>Gambia</v>
      </c>
      <c r="AO120">
        <f t="shared" si="31"/>
        <v>46</v>
      </c>
      <c r="AP120" s="17" t="str">
        <f t="shared" si="29"/>
        <v>Oman</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2"/>
        <v>Mongolia</v>
      </c>
      <c r="W121" s="30">
        <f t="shared" si="23"/>
        <v>0.47990566287395853</v>
      </c>
      <c r="X121" s="10">
        <f t="shared" si="24"/>
        <v>0.96724352211099951</v>
      </c>
      <c r="Y121" s="36">
        <f t="shared" si="25"/>
        <v>0.93556003106569163</v>
      </c>
      <c r="Z121" s="41">
        <f t="shared" si="30"/>
        <v>0.47990566287395853</v>
      </c>
      <c r="AA121" s="42">
        <f t="shared" si="26"/>
        <v>39</v>
      </c>
      <c r="AI121" s="14" t="str">
        <f t="shared" si="27"/>
        <v>Mongolia</v>
      </c>
      <c r="AJ121" s="9">
        <f t="shared" si="32"/>
        <v>61.830498323211856</v>
      </c>
      <c r="AK121" s="17">
        <f t="shared" si="33"/>
        <v>87</v>
      </c>
      <c r="AM121">
        <v>116</v>
      </c>
      <c r="AN121" s="17" t="str">
        <f t="shared" si="28"/>
        <v>India</v>
      </c>
      <c r="AO121">
        <f t="shared" si="31"/>
        <v>45</v>
      </c>
      <c r="AP121" s="17" t="str">
        <f t="shared" si="29"/>
        <v>Malaysia</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2"/>
        <v>Montenegro</v>
      </c>
      <c r="W122" s="30" t="e">
        <f t="shared" si="23"/>
        <v>#N/A</v>
      </c>
      <c r="X122" s="10" t="e">
        <f t="shared" si="24"/>
        <v>#N/A</v>
      </c>
      <c r="Y122" s="36">
        <f t="shared" si="25"/>
        <v>0</v>
      </c>
      <c r="Z122" s="41" t="str">
        <f t="shared" si="30"/>
        <v/>
      </c>
      <c r="AA122" s="42" t="str">
        <f t="shared" si="26"/>
        <v/>
      </c>
      <c r="AI122" s="14" t="str">
        <f t="shared" si="27"/>
        <v>Montenegro</v>
      </c>
      <c r="AJ122" s="9" t="str">
        <f t="shared" si="32"/>
        <v/>
      </c>
      <c r="AK122" s="17" t="e">
        <f t="shared" si="33"/>
        <v>#VALUE!</v>
      </c>
      <c r="AM122">
        <v>117</v>
      </c>
      <c r="AN122" s="17" t="str">
        <f t="shared" si="28"/>
        <v>Swaziland</v>
      </c>
      <c r="AO122">
        <f t="shared" si="31"/>
        <v>44</v>
      </c>
      <c r="AP122" s="17" t="str">
        <f t="shared" si="29"/>
        <v>Armenia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2"/>
        <v>Morocco</v>
      </c>
      <c r="W123" s="30">
        <f t="shared" si="23"/>
        <v>9.4270546272977873E-2</v>
      </c>
      <c r="X123" s="10">
        <f t="shared" si="24"/>
        <v>0.50896709020486475</v>
      </c>
      <c r="Y123" s="36">
        <f t="shared" si="25"/>
        <v>0.25904749891160694</v>
      </c>
      <c r="Z123" s="41">
        <f t="shared" si="30"/>
        <v>9.4270546272977873E-2</v>
      </c>
      <c r="AA123" s="42">
        <f t="shared" si="26"/>
        <v>133</v>
      </c>
      <c r="AI123" s="14" t="str">
        <f t="shared" si="27"/>
        <v>Morocco</v>
      </c>
      <c r="AJ123" s="9">
        <f t="shared" si="32"/>
        <v>57.530713690547778</v>
      </c>
      <c r="AK123" s="17">
        <f t="shared" si="33"/>
        <v>106</v>
      </c>
      <c r="AM123">
        <v>118</v>
      </c>
      <c r="AN123" s="17" t="str">
        <f t="shared" si="28"/>
        <v>Pakistan</v>
      </c>
      <c r="AO123">
        <f t="shared" si="31"/>
        <v>43</v>
      </c>
      <c r="AP123" s="17" t="str">
        <f t="shared" si="29"/>
        <v>Argentina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2"/>
        <v>Mozambique</v>
      </c>
      <c r="W124" s="30">
        <f t="shared" si="23"/>
        <v>0.39684579816003596</v>
      </c>
      <c r="X124" s="10">
        <f t="shared" si="24"/>
        <v>0.92047725967790428</v>
      </c>
      <c r="Y124" s="36">
        <f t="shared" si="25"/>
        <v>0.84727838558414403</v>
      </c>
      <c r="Z124" s="41">
        <f t="shared" si="30"/>
        <v>0.39684579816003596</v>
      </c>
      <c r="AA124" s="42">
        <f t="shared" si="26"/>
        <v>53</v>
      </c>
      <c r="AI124" s="14" t="str">
        <f t="shared" si="27"/>
        <v>Mozambique</v>
      </c>
      <c r="AJ124" s="9">
        <f t="shared" si="32"/>
        <v>47.328988420997945</v>
      </c>
      <c r="AK124" s="17">
        <f t="shared" si="33"/>
        <v>143</v>
      </c>
      <c r="AM124">
        <v>119</v>
      </c>
      <c r="AN124" s="17" t="str">
        <f t="shared" si="28"/>
        <v>Sao Tome and Principe</v>
      </c>
      <c r="AO124">
        <f t="shared" si="31"/>
        <v>42</v>
      </c>
      <c r="AP124" s="17" t="str">
        <f t="shared" si="29"/>
        <v>Mauritius</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2"/>
        <v>Myanmar</v>
      </c>
      <c r="W125" s="30">
        <f t="shared" si="23"/>
        <v>-1.1213370241951836E-2</v>
      </c>
      <c r="X125" s="10">
        <f t="shared" si="24"/>
        <v>-9.7843690509903852E-2</v>
      </c>
      <c r="Y125" s="36">
        <f t="shared" si="25"/>
        <v>9.5733877725978495E-3</v>
      </c>
      <c r="Z125" s="41" t="str">
        <f t="shared" si="30"/>
        <v/>
      </c>
      <c r="AA125" s="42" t="str">
        <f t="shared" si="26"/>
        <v/>
      </c>
      <c r="AI125" s="14" t="str">
        <f t="shared" si="27"/>
        <v>Myanmar</v>
      </c>
      <c r="AJ125" s="9">
        <f t="shared" si="32"/>
        <v>43.044857397526627</v>
      </c>
      <c r="AK125" s="17">
        <f t="shared" si="33"/>
        <v>153</v>
      </c>
      <c r="AM125">
        <v>120</v>
      </c>
      <c r="AN125" s="17" t="str">
        <f t="shared" si="28"/>
        <v>Benin</v>
      </c>
      <c r="AO125">
        <f t="shared" si="31"/>
        <v>41</v>
      </c>
      <c r="AP125" s="17" t="str">
        <f t="shared" si="29"/>
        <v xml:space="preserve">Macedonia </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2"/>
        <v>Namibia</v>
      </c>
      <c r="W126" s="30">
        <f t="shared" si="23"/>
        <v>0.24161627155718213</v>
      </c>
      <c r="X126" s="10">
        <f t="shared" si="24"/>
        <v>0.83209660287420706</v>
      </c>
      <c r="Y126" s="36">
        <f t="shared" si="25"/>
        <v>0.69238475651479581</v>
      </c>
      <c r="Z126" s="41">
        <f t="shared" si="30"/>
        <v>0.24161627155718213</v>
      </c>
      <c r="AA126" s="42">
        <f t="shared" si="26"/>
        <v>110</v>
      </c>
      <c r="AI126" s="14" t="str">
        <f t="shared" si="27"/>
        <v>Namibia</v>
      </c>
      <c r="AJ126" s="9">
        <f t="shared" si="32"/>
        <v>57.170419342943212</v>
      </c>
      <c r="AK126" s="17">
        <f t="shared" si="33"/>
        <v>108</v>
      </c>
      <c r="AM126">
        <v>121</v>
      </c>
      <c r="AN126" s="17" t="str">
        <f t="shared" si="28"/>
        <v>Senegal</v>
      </c>
      <c r="AO126">
        <f t="shared" si="31"/>
        <v>40</v>
      </c>
      <c r="AP126" s="17" t="str">
        <f t="shared" si="29"/>
        <v>Korea, Republic of</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2"/>
        <v>Nauru</v>
      </c>
      <c r="W127" s="30" t="e">
        <f t="shared" si="23"/>
        <v>#N/A</v>
      </c>
      <c r="X127" s="10" t="e">
        <f t="shared" si="24"/>
        <v>#N/A</v>
      </c>
      <c r="Y127" s="36">
        <f t="shared" si="25"/>
        <v>0</v>
      </c>
      <c r="Z127" s="41" t="str">
        <f t="shared" si="30"/>
        <v/>
      </c>
      <c r="AA127" s="42" t="str">
        <f t="shared" si="26"/>
        <v/>
      </c>
      <c r="AI127" s="14" t="str">
        <f t="shared" si="27"/>
        <v>Nauru</v>
      </c>
      <c r="AJ127" s="9" t="str">
        <f t="shared" si="32"/>
        <v/>
      </c>
      <c r="AK127" s="17" t="e">
        <f t="shared" si="33"/>
        <v>#VALUE!</v>
      </c>
      <c r="AM127">
        <v>122</v>
      </c>
      <c r="AN127" s="17" t="str">
        <f t="shared" si="28"/>
        <v>Djibouti</v>
      </c>
      <c r="AO127">
        <f t="shared" si="31"/>
        <v>39</v>
      </c>
      <c r="AP127" s="17" t="str">
        <f t="shared" si="29"/>
        <v>Israel</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2"/>
        <v>Nepal</v>
      </c>
      <c r="W128" s="30">
        <f t="shared" si="23"/>
        <v>-9.7338438048244023E-3</v>
      </c>
      <c r="X128" s="10">
        <f t="shared" si="24"/>
        <v>-8.9175044589462973E-2</v>
      </c>
      <c r="Y128" s="36">
        <f t="shared" si="25"/>
        <v>7.9521885775327098E-3</v>
      </c>
      <c r="Z128" s="41" t="str">
        <f t="shared" si="30"/>
        <v/>
      </c>
      <c r="AA128" s="42" t="str">
        <f t="shared" si="26"/>
        <v/>
      </c>
      <c r="AI128" s="14" t="str">
        <f t="shared" si="27"/>
        <v>Nepal</v>
      </c>
      <c r="AJ128" s="9">
        <f t="shared" si="32"/>
        <v>48.375799997088279</v>
      </c>
      <c r="AK128" s="17">
        <f t="shared" si="33"/>
        <v>135</v>
      </c>
      <c r="AM128">
        <v>123</v>
      </c>
      <c r="AN128" s="17" t="str">
        <f t="shared" si="28"/>
        <v>Cambodia</v>
      </c>
      <c r="AO128">
        <f t="shared" si="31"/>
        <v>38</v>
      </c>
      <c r="AP128" s="17" t="str">
        <f t="shared" si="29"/>
        <v>Romania</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2"/>
        <v>Netherlands</v>
      </c>
      <c r="W129" s="30">
        <f t="shared" si="23"/>
        <v>0.35418431254012928</v>
      </c>
      <c r="X129" s="10">
        <f t="shared" si="24"/>
        <v>0.86888594102482519</v>
      </c>
      <c r="Y129" s="36">
        <f t="shared" si="25"/>
        <v>0.75496277851059601</v>
      </c>
      <c r="Z129" s="41">
        <f t="shared" si="30"/>
        <v>0.35418431254012928</v>
      </c>
      <c r="AA129" s="42">
        <f t="shared" si="26"/>
        <v>65</v>
      </c>
      <c r="AI129" s="14" t="str">
        <f t="shared" si="27"/>
        <v>Netherlands</v>
      </c>
      <c r="AJ129" s="9">
        <f t="shared" si="32"/>
        <v>79.212319668797079</v>
      </c>
      <c r="AK129" s="17">
        <f t="shared" si="33"/>
        <v>14</v>
      </c>
      <c r="AM129">
        <v>124</v>
      </c>
      <c r="AN129" s="17" t="str">
        <f t="shared" si="28"/>
        <v>Laos</v>
      </c>
      <c r="AO129">
        <f t="shared" si="31"/>
        <v>37</v>
      </c>
      <c r="AP129" s="17" t="str">
        <f t="shared" si="29"/>
        <v>Malta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2"/>
        <v>New Zealand</v>
      </c>
      <c r="W130" s="30">
        <f t="shared" si="23"/>
        <v>0.25421746933879313</v>
      </c>
      <c r="X130" s="10">
        <f t="shared" si="24"/>
        <v>0.9295895461754663</v>
      </c>
      <c r="Y130" s="36">
        <f t="shared" si="25"/>
        <v>0.86413672435870936</v>
      </c>
      <c r="Z130" s="41">
        <f t="shared" si="30"/>
        <v>0.25421746933879313</v>
      </c>
      <c r="AA130" s="42">
        <f t="shared" si="26"/>
        <v>105</v>
      </c>
      <c r="AI130" s="14" t="str">
        <f t="shared" si="27"/>
        <v>New Zealand</v>
      </c>
      <c r="AJ130" s="9">
        <f t="shared" si="32"/>
        <v>81.696270187745597</v>
      </c>
      <c r="AK130" s="17">
        <f t="shared" si="33"/>
        <v>5</v>
      </c>
      <c r="AM130">
        <v>125</v>
      </c>
      <c r="AN130" s="17" t="str">
        <f t="shared" si="28"/>
        <v>Tanzania, United Republic of</v>
      </c>
      <c r="AO130">
        <f t="shared" si="31"/>
        <v>36</v>
      </c>
      <c r="AP130" s="17" t="str">
        <f t="shared" si="29"/>
        <v>Bulgaria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2"/>
        <v>Nicaragua</v>
      </c>
      <c r="W131" s="30">
        <f t="shared" si="23"/>
        <v>0.23247223740048145</v>
      </c>
      <c r="X131" s="10">
        <f t="shared" si="24"/>
        <v>0.79579333717446332</v>
      </c>
      <c r="Y131" s="36">
        <f t="shared" si="25"/>
        <v>0.63328703549126908</v>
      </c>
      <c r="Z131" s="41">
        <f t="shared" si="30"/>
        <v>0.23247223740048145</v>
      </c>
      <c r="AA131" s="42">
        <f t="shared" si="26"/>
        <v>115</v>
      </c>
      <c r="AI131" s="14" t="str">
        <f t="shared" si="27"/>
        <v>Nicaragua</v>
      </c>
      <c r="AJ131" s="9">
        <f t="shared" si="32"/>
        <v>60.261147499545189</v>
      </c>
      <c r="AK131" s="17">
        <f t="shared" si="33"/>
        <v>96</v>
      </c>
      <c r="AM131">
        <v>126</v>
      </c>
      <c r="AN131" s="17" t="str">
        <f t="shared" si="28"/>
        <v>Madagascar</v>
      </c>
      <c r="AO131">
        <f t="shared" si="31"/>
        <v>35</v>
      </c>
      <c r="AP131" s="17" t="str">
        <f t="shared" si="29"/>
        <v>Croatia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2"/>
        <v>Niger</v>
      </c>
      <c r="W132" s="30">
        <f t="shared" si="23"/>
        <v>0.20208293606293651</v>
      </c>
      <c r="X132" s="10">
        <f t="shared" si="24"/>
        <v>0.74570468741931339</v>
      </c>
      <c r="Y132" s="36">
        <f t="shared" si="25"/>
        <v>0.55607548083913594</v>
      </c>
      <c r="Z132" s="41">
        <f t="shared" si="30"/>
        <v>0.20208293606293651</v>
      </c>
      <c r="AA132" s="42">
        <f t="shared" si="26"/>
        <v>120</v>
      </c>
      <c r="AI132" s="14" t="str">
        <f t="shared" si="27"/>
        <v>Niger</v>
      </c>
      <c r="AJ132" s="9">
        <f t="shared" si="32"/>
        <v>44.045542607158794</v>
      </c>
      <c r="AK132" s="17">
        <f t="shared" si="33"/>
        <v>150</v>
      </c>
      <c r="AM132">
        <v>127</v>
      </c>
      <c r="AN132" s="17" t="str">
        <f t="shared" si="28"/>
        <v>Rwanda</v>
      </c>
      <c r="AO132">
        <f t="shared" si="31"/>
        <v>34</v>
      </c>
      <c r="AP132" s="17" t="str">
        <f t="shared" si="29"/>
        <v>Cyprus</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2"/>
        <v>Nigeria</v>
      </c>
      <c r="W133" s="30">
        <f t="shared" si="23"/>
        <v>0.24927615677157261</v>
      </c>
      <c r="X133" s="10">
        <f t="shared" si="24"/>
        <v>0.75540557577692879</v>
      </c>
      <c r="Y133" s="36">
        <f t="shared" si="25"/>
        <v>0.57063758391487329</v>
      </c>
      <c r="Z133" s="41">
        <f t="shared" si="30"/>
        <v>0.24927615677157261</v>
      </c>
      <c r="AA133" s="42">
        <f t="shared" si="26"/>
        <v>108</v>
      </c>
      <c r="AI133" s="14" t="str">
        <f t="shared" si="27"/>
        <v>Nigeria</v>
      </c>
      <c r="AJ133" s="9">
        <f t="shared" si="32"/>
        <v>47.743283514315458</v>
      </c>
      <c r="AK133" s="17">
        <f t="shared" si="33"/>
        <v>139</v>
      </c>
      <c r="AM133">
        <v>128</v>
      </c>
      <c r="AN133" s="17" t="str">
        <f t="shared" si="28"/>
        <v>Bangladesh</v>
      </c>
      <c r="AO133">
        <f t="shared" si="31"/>
        <v>33</v>
      </c>
      <c r="AP133" s="17" t="str">
        <f t="shared" si="29"/>
        <v>Greece</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2"/>
        <v>Norway</v>
      </c>
      <c r="W134" s="30">
        <f t="shared" si="23"/>
        <v>0.28895562015904214</v>
      </c>
      <c r="X134" s="10">
        <f t="shared" si="24"/>
        <v>0.91722306792048724</v>
      </c>
      <c r="Y134" s="36">
        <f t="shared" si="25"/>
        <v>0.84129815632547078</v>
      </c>
      <c r="Z134" s="41">
        <f t="shared" si="30"/>
        <v>0.28895562015904214</v>
      </c>
      <c r="AA134" s="42">
        <f t="shared" si="26"/>
        <v>91</v>
      </c>
      <c r="AI134" s="14" t="str">
        <f t="shared" si="27"/>
        <v>Norway</v>
      </c>
      <c r="AJ134" s="9">
        <f t="shared" ref="AJ134:AJ165" si="34">IF(ISNUMBER(T134),T134,"")</f>
        <v>81.407283400479002</v>
      </c>
      <c r="AK134" s="17">
        <f t="shared" ref="AK134:AK165" si="35">RANK(AJ134,$AJ$7:$AJ$198)</f>
        <v>7</v>
      </c>
      <c r="AM134">
        <v>129</v>
      </c>
      <c r="AN134" s="17" t="str">
        <f t="shared" si="28"/>
        <v>Burkina Faso</v>
      </c>
      <c r="AO134">
        <f t="shared" si="31"/>
        <v>32</v>
      </c>
      <c r="AP134" s="17" t="str">
        <f t="shared" si="29"/>
        <v>Latvia</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6">D135</f>
        <v>Oman</v>
      </c>
      <c r="W135" s="30">
        <f t="shared" ref="W135:W197" si="37">SLOPE(E135:T135,$E$5:$T$5)</f>
        <v>0.56275997957926049</v>
      </c>
      <c r="X135" s="10">
        <f t="shared" ref="X135:X197" si="38">PEARSON(E135:T135,$E$5:$T$5)</f>
        <v>0.98409915825291217</v>
      </c>
      <c r="Y135" s="36">
        <f t="shared" ref="Y135:Y197" si="39">IF(ISERROR(X135),0,X135*X135)</f>
        <v>0.96845115327409026</v>
      </c>
      <c r="Z135" s="41">
        <f t="shared" si="30"/>
        <v>0.56275997957926049</v>
      </c>
      <c r="AA135" s="42">
        <f t="shared" ref="AA135:AA197" si="40">IF(ISNUMBER(Z135),RANK(Z135,$Z$6:$Z$197),"")</f>
        <v>21</v>
      </c>
      <c r="AI135" s="14" t="str">
        <f t="shared" ref="AI135:AI197" si="41">V135</f>
        <v>Oman</v>
      </c>
      <c r="AJ135" s="9">
        <f t="shared" si="34"/>
        <v>68.914468117068765</v>
      </c>
      <c r="AK135" s="17">
        <f t="shared" si="35"/>
        <v>46</v>
      </c>
      <c r="AM135">
        <v>130</v>
      </c>
      <c r="AN135" s="17" t="str">
        <f t="shared" ref="AN135:AN197" si="42">INDEX($V$6:$V$197,MATCH(AM135,$AK$6:$AK$197,0))</f>
        <v>C™te d'Ivoire</v>
      </c>
      <c r="AO135">
        <f t="shared" si="31"/>
        <v>31</v>
      </c>
      <c r="AP135" s="17" t="str">
        <f t="shared" ref="AP135:AP197" si="43">INDEX($V$6:$V$197,MATCH(AO135,$AK$6:$AK$197,0))</f>
        <v>Italy</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6"/>
        <v>Pakistan</v>
      </c>
      <c r="W136" s="30">
        <f t="shared" si="37"/>
        <v>0.33163759095333317</v>
      </c>
      <c r="X136" s="10">
        <f t="shared" si="38"/>
        <v>0.95944180270651735</v>
      </c>
      <c r="Y136" s="36">
        <f t="shared" si="39"/>
        <v>0.92052857278073175</v>
      </c>
      <c r="Z136" s="41">
        <f t="shared" ref="Z136:Z197" si="44">IF(Y136&gt;=$Z$4,W136,"")</f>
        <v>0.33163759095333317</v>
      </c>
      <c r="AA136" s="42">
        <f t="shared" si="40"/>
        <v>72</v>
      </c>
      <c r="AI136" s="14" t="str">
        <f t="shared" si="41"/>
        <v>Pakistan</v>
      </c>
      <c r="AJ136" s="9">
        <f t="shared" si="34"/>
        <v>51.953513791489328</v>
      </c>
      <c r="AK136" s="17">
        <f t="shared" si="35"/>
        <v>118</v>
      </c>
      <c r="AM136">
        <v>131</v>
      </c>
      <c r="AN136" s="17" t="str">
        <f t="shared" si="42"/>
        <v>Uganda</v>
      </c>
      <c r="AO136">
        <f t="shared" si="31"/>
        <v>30</v>
      </c>
      <c r="AP136" s="17" t="str">
        <f t="shared" si="43"/>
        <v>Portugal</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6"/>
        <v>Palau</v>
      </c>
      <c r="W137" s="30" t="e">
        <f t="shared" si="37"/>
        <v>#N/A</v>
      </c>
      <c r="X137" s="10" t="e">
        <f t="shared" si="38"/>
        <v>#N/A</v>
      </c>
      <c r="Y137" s="36">
        <f t="shared" si="39"/>
        <v>0</v>
      </c>
      <c r="Z137" s="41" t="str">
        <f t="shared" si="44"/>
        <v/>
      </c>
      <c r="AA137" s="42" t="str">
        <f t="shared" si="40"/>
        <v/>
      </c>
      <c r="AI137" s="14" t="str">
        <f t="shared" si="41"/>
        <v>Palau</v>
      </c>
      <c r="AJ137" s="9" t="str">
        <f t="shared" si="34"/>
        <v/>
      </c>
      <c r="AK137" s="17" t="e">
        <f t="shared" si="35"/>
        <v>#VALUE!</v>
      </c>
      <c r="AM137">
        <v>132</v>
      </c>
      <c r="AN137" s="17" t="str">
        <f t="shared" si="42"/>
        <v>Zambia</v>
      </c>
      <c r="AO137">
        <f t="shared" si="31"/>
        <v>29</v>
      </c>
      <c r="AP137" s="17" t="str">
        <f t="shared" si="43"/>
        <v>Belgium</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6"/>
        <v>Panama</v>
      </c>
      <c r="W138" s="30">
        <f t="shared" si="37"/>
        <v>0.2951212333400452</v>
      </c>
      <c r="X138" s="10">
        <f t="shared" si="38"/>
        <v>0.98610975255440392</v>
      </c>
      <c r="Y138" s="36">
        <f t="shared" si="39"/>
        <v>0.97241244408290772</v>
      </c>
      <c r="Z138" s="41">
        <f t="shared" si="44"/>
        <v>0.2951212333400452</v>
      </c>
      <c r="AA138" s="42">
        <f t="shared" si="40"/>
        <v>85</v>
      </c>
      <c r="AI138" s="14" t="str">
        <f t="shared" si="41"/>
        <v>Panama</v>
      </c>
      <c r="AJ138" s="9">
        <f t="shared" si="34"/>
        <v>67.199808943494716</v>
      </c>
      <c r="AK138" s="17">
        <f t="shared" si="35"/>
        <v>54</v>
      </c>
      <c r="AM138">
        <v>133</v>
      </c>
      <c r="AN138" s="17" t="str">
        <f t="shared" si="42"/>
        <v>Cameroon</v>
      </c>
      <c r="AO138">
        <f t="shared" si="31"/>
        <v>28</v>
      </c>
      <c r="AP138" s="17" t="str">
        <f t="shared" si="43"/>
        <v>Estonia</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6"/>
        <v>Papua New Guinea</v>
      </c>
      <c r="W139" s="30">
        <f t="shared" si="37"/>
        <v>-9.1957760632799507E-2</v>
      </c>
      <c r="X139" s="10">
        <f t="shared" si="38"/>
        <v>-0.57848592327030601</v>
      </c>
      <c r="Y139" s="36">
        <f t="shared" si="39"/>
        <v>0.3346459634218984</v>
      </c>
      <c r="Z139" s="41">
        <f t="shared" si="44"/>
        <v>-9.1957760632799507E-2</v>
      </c>
      <c r="AA139" s="42">
        <f t="shared" si="40"/>
        <v>137</v>
      </c>
      <c r="AI139" s="14" t="str">
        <f t="shared" si="41"/>
        <v>Papua New Guinea</v>
      </c>
      <c r="AJ139" s="9">
        <f t="shared" si="34"/>
        <v>47.612761714321138</v>
      </c>
      <c r="AK139" s="17">
        <f t="shared" si="35"/>
        <v>141</v>
      </c>
      <c r="AM139">
        <v>134</v>
      </c>
      <c r="AN139" s="17" t="str">
        <f t="shared" si="42"/>
        <v>Malawi</v>
      </c>
      <c r="AO139">
        <f t="shared" si="31"/>
        <v>27</v>
      </c>
      <c r="AP139" s="17" t="str">
        <f t="shared" si="43"/>
        <v>Lithuania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6"/>
        <v>Paraguay</v>
      </c>
      <c r="W140" s="30">
        <f t="shared" si="37"/>
        <v>0.26644010912818394</v>
      </c>
      <c r="X140" s="10">
        <f t="shared" si="38"/>
        <v>0.5772379497247434</v>
      </c>
      <c r="Y140" s="36">
        <f t="shared" si="39"/>
        <v>0.33320365060242541</v>
      </c>
      <c r="Z140" s="41">
        <f t="shared" si="44"/>
        <v>0.26644010912818394</v>
      </c>
      <c r="AA140" s="42">
        <f t="shared" si="40"/>
        <v>100</v>
      </c>
      <c r="AI140" s="14" t="str">
        <f t="shared" si="41"/>
        <v>Paraguay</v>
      </c>
      <c r="AJ140" s="9">
        <f t="shared" si="34"/>
        <v>62.982235475313111</v>
      </c>
      <c r="AK140" s="17">
        <f t="shared" si="35"/>
        <v>83</v>
      </c>
      <c r="AM140">
        <v>135</v>
      </c>
      <c r="AN140" s="17" t="str">
        <f t="shared" si="42"/>
        <v>Nepal</v>
      </c>
      <c r="AO140">
        <f t="shared" si="31"/>
        <v>26</v>
      </c>
      <c r="AP140" s="17" t="str">
        <f t="shared" si="43"/>
        <v>Hungary</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6"/>
        <v>Peru</v>
      </c>
      <c r="W141" s="30">
        <f t="shared" si="37"/>
        <v>0.4019126000126077</v>
      </c>
      <c r="X141" s="10">
        <f t="shared" si="38"/>
        <v>0.94977881254923457</v>
      </c>
      <c r="Y141" s="36">
        <f t="shared" si="39"/>
        <v>0.90207979276743411</v>
      </c>
      <c r="Z141" s="41">
        <f t="shared" si="44"/>
        <v>0.4019126000126077</v>
      </c>
      <c r="AA141" s="42">
        <f t="shared" si="40"/>
        <v>52</v>
      </c>
      <c r="AI141" s="14" t="str">
        <f t="shared" si="41"/>
        <v>Peru</v>
      </c>
      <c r="AJ141" s="9">
        <f t="shared" si="34"/>
        <v>64.291352959951936</v>
      </c>
      <c r="AK141" s="17">
        <f t="shared" si="35"/>
        <v>74</v>
      </c>
      <c r="AM141">
        <v>136</v>
      </c>
      <c r="AN141" s="17" t="str">
        <f t="shared" si="42"/>
        <v>Mali</v>
      </c>
      <c r="AO141">
        <f t="shared" ref="AO141:AO197" si="45">AO140-1</f>
        <v>25</v>
      </c>
      <c r="AP141" s="17" t="str">
        <f t="shared" si="43"/>
        <v>Japan</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6"/>
        <v>Philippines</v>
      </c>
      <c r="W142" s="30">
        <f t="shared" si="37"/>
        <v>5.6079144084084855E-2</v>
      </c>
      <c r="X142" s="10">
        <f t="shared" si="38"/>
        <v>0.5169877444744756</v>
      </c>
      <c r="Y142" s="36">
        <f t="shared" si="39"/>
        <v>0.26727632793680567</v>
      </c>
      <c r="Z142" s="41">
        <f t="shared" si="44"/>
        <v>5.6079144084084855E-2</v>
      </c>
      <c r="AA142" s="42">
        <f t="shared" si="40"/>
        <v>136</v>
      </c>
      <c r="AI142" s="14" t="str">
        <f t="shared" si="41"/>
        <v>Philippines</v>
      </c>
      <c r="AJ142" s="9">
        <f t="shared" si="34"/>
        <v>61.876149743435114</v>
      </c>
      <c r="AK142" s="17">
        <f t="shared" si="35"/>
        <v>86</v>
      </c>
      <c r="AM142">
        <v>137</v>
      </c>
      <c r="AN142" s="17" t="str">
        <f t="shared" si="42"/>
        <v>Kenya</v>
      </c>
      <c r="AO142">
        <f t="shared" si="45"/>
        <v>24</v>
      </c>
      <c r="AP142" s="17" t="str">
        <f t="shared" si="43"/>
        <v>Slovakia</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6"/>
        <v>Poland</v>
      </c>
      <c r="W143" s="30">
        <f t="shared" si="37"/>
        <v>0.57113589232818585</v>
      </c>
      <c r="X143" s="10">
        <f t="shared" si="38"/>
        <v>0.9811406119809265</v>
      </c>
      <c r="Y143" s="36">
        <f t="shared" si="39"/>
        <v>0.96263690047830697</v>
      </c>
      <c r="Z143" s="41">
        <f t="shared" si="44"/>
        <v>0.57113589232818585</v>
      </c>
      <c r="AA143" s="42">
        <f t="shared" si="40"/>
        <v>19</v>
      </c>
      <c r="AI143" s="14" t="str">
        <f t="shared" si="41"/>
        <v>Poland</v>
      </c>
      <c r="AJ143" s="9">
        <f t="shared" si="34"/>
        <v>78.225208892642371</v>
      </c>
      <c r="AK143" s="17">
        <f t="shared" si="35"/>
        <v>18</v>
      </c>
      <c r="AM143">
        <v>138</v>
      </c>
      <c r="AN143" s="17" t="str">
        <f t="shared" si="42"/>
        <v>Lesotho</v>
      </c>
      <c r="AO143">
        <f t="shared" si="45"/>
        <v>23</v>
      </c>
      <c r="AP143" s="17" t="str">
        <f t="shared" si="43"/>
        <v>Spain</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6"/>
        <v>Portugal</v>
      </c>
      <c r="W144" s="30">
        <f t="shared" si="37"/>
        <v>0.24826983810737174</v>
      </c>
      <c r="X144" s="10">
        <f t="shared" si="38"/>
        <v>0.90140432394787573</v>
      </c>
      <c r="Y144" s="36">
        <f t="shared" si="39"/>
        <v>0.81252975523192694</v>
      </c>
      <c r="Z144" s="41">
        <f t="shared" si="44"/>
        <v>0.24826983810737174</v>
      </c>
      <c r="AA144" s="42">
        <f t="shared" si="40"/>
        <v>109</v>
      </c>
      <c r="AI144" s="14" t="str">
        <f t="shared" si="41"/>
        <v>Portugal</v>
      </c>
      <c r="AJ144" s="9">
        <f t="shared" si="34"/>
        <v>74.721705148019922</v>
      </c>
      <c r="AK144" s="17">
        <f t="shared" si="35"/>
        <v>30</v>
      </c>
      <c r="AM144">
        <v>139</v>
      </c>
      <c r="AN144" s="17" t="str">
        <f t="shared" si="42"/>
        <v>Nigeria</v>
      </c>
      <c r="AO144">
        <f t="shared" si="45"/>
        <v>22</v>
      </c>
      <c r="AP144" s="17" t="str">
        <f t="shared" si="43"/>
        <v>Uruguay</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6"/>
        <v>Qatar</v>
      </c>
      <c r="W145" s="30">
        <f t="shared" si="37"/>
        <v>0.5819756159642373</v>
      </c>
      <c r="X145" s="10">
        <f t="shared" si="38"/>
        <v>0.98393359119338131</v>
      </c>
      <c r="Y145" s="36">
        <f t="shared" si="39"/>
        <v>0.96812531187870399</v>
      </c>
      <c r="Z145" s="41">
        <f t="shared" si="44"/>
        <v>0.5819756159642373</v>
      </c>
      <c r="AA145" s="42">
        <f t="shared" si="40"/>
        <v>17</v>
      </c>
      <c r="AI145" s="14" t="str">
        <f t="shared" si="41"/>
        <v>Qatar</v>
      </c>
      <c r="AJ145" s="9">
        <f t="shared" si="34"/>
        <v>68.806579279804907</v>
      </c>
      <c r="AK145" s="17">
        <f t="shared" si="35"/>
        <v>47</v>
      </c>
      <c r="AM145">
        <v>140</v>
      </c>
      <c r="AN145" s="17" t="str">
        <f t="shared" si="42"/>
        <v>Comoros</v>
      </c>
      <c r="AO145">
        <f t="shared" si="45"/>
        <v>21</v>
      </c>
      <c r="AP145" s="17" t="str">
        <f t="shared" si="43"/>
        <v>Slovenia</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6"/>
        <v>Romania</v>
      </c>
      <c r="W146" s="30">
        <f t="shared" si="37"/>
        <v>0.7551962500016145</v>
      </c>
      <c r="X146" s="10">
        <f t="shared" si="38"/>
        <v>0.93251653687718117</v>
      </c>
      <c r="Y146" s="36">
        <f t="shared" si="39"/>
        <v>0.86958709154941116</v>
      </c>
      <c r="Z146" s="41">
        <f t="shared" si="44"/>
        <v>0.7551962500016145</v>
      </c>
      <c r="AA146" s="42">
        <f t="shared" si="40"/>
        <v>5</v>
      </c>
      <c r="AI146" s="14" t="str">
        <f t="shared" si="41"/>
        <v>Romania</v>
      </c>
      <c r="AJ146" s="9">
        <f t="shared" si="34"/>
        <v>72.342565896467164</v>
      </c>
      <c r="AK146" s="17">
        <f t="shared" si="35"/>
        <v>38</v>
      </c>
      <c r="AM146">
        <v>141</v>
      </c>
      <c r="AN146" s="17" t="str">
        <f t="shared" si="42"/>
        <v>Papua New Guinea</v>
      </c>
      <c r="AO146">
        <f t="shared" si="45"/>
        <v>20</v>
      </c>
      <c r="AP146" s="17" t="str">
        <f t="shared" si="43"/>
        <v>Chile</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6"/>
        <v>Russian Federation</v>
      </c>
      <c r="W147" s="30">
        <f t="shared" si="37"/>
        <v>0.3636975819239131</v>
      </c>
      <c r="X147" s="10">
        <f t="shared" si="38"/>
        <v>0.9021243868965142</v>
      </c>
      <c r="Y147" s="36">
        <f t="shared" si="39"/>
        <v>0.81382840943341161</v>
      </c>
      <c r="Z147" s="41">
        <f t="shared" si="44"/>
        <v>0.3636975819239131</v>
      </c>
      <c r="AA147" s="42">
        <f t="shared" si="40"/>
        <v>61</v>
      </c>
      <c r="AI147" s="14" t="str">
        <f t="shared" si="41"/>
        <v>Russian Federation</v>
      </c>
      <c r="AJ147" s="9">
        <f t="shared" si="34"/>
        <v>63.012419157245517</v>
      </c>
      <c r="AK147" s="17">
        <f t="shared" si="35"/>
        <v>82</v>
      </c>
      <c r="AM147">
        <v>142</v>
      </c>
      <c r="AN147" s="17" t="str">
        <f t="shared" si="42"/>
        <v>Equatorial Guinea</v>
      </c>
      <c r="AO147">
        <f t="shared" si="45"/>
        <v>19</v>
      </c>
      <c r="AP147" s="17" t="str">
        <f t="shared" si="43"/>
        <v>Canada</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6"/>
        <v>Rwanda</v>
      </c>
      <c r="W148" s="30">
        <f t="shared" si="37"/>
        <v>0.84236880571249861</v>
      </c>
      <c r="X148" s="10">
        <f t="shared" si="38"/>
        <v>0.98985382416733692</v>
      </c>
      <c r="Y148" s="36">
        <f t="shared" si="39"/>
        <v>0.97981059321870112</v>
      </c>
      <c r="Z148" s="41">
        <f t="shared" si="44"/>
        <v>0.84236880571249861</v>
      </c>
      <c r="AA148" s="42">
        <f t="shared" si="40"/>
        <v>1</v>
      </c>
      <c r="AI148" s="14" t="str">
        <f t="shared" si="41"/>
        <v>Rwanda</v>
      </c>
      <c r="AJ148" s="9">
        <f t="shared" si="34"/>
        <v>49.443793731438824</v>
      </c>
      <c r="AK148" s="17">
        <f t="shared" si="35"/>
        <v>127</v>
      </c>
      <c r="AM148">
        <v>143</v>
      </c>
      <c r="AN148" s="17" t="str">
        <f t="shared" si="42"/>
        <v>Mozambique</v>
      </c>
      <c r="AO148">
        <f t="shared" si="45"/>
        <v>18</v>
      </c>
      <c r="AP148" s="17" t="str">
        <f t="shared" si="43"/>
        <v>Poland</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6"/>
        <v>Saint Kitts and Nevis</v>
      </c>
      <c r="W149" s="30" t="e">
        <f t="shared" si="37"/>
        <v>#N/A</v>
      </c>
      <c r="X149" s="10" t="e">
        <f t="shared" si="38"/>
        <v>#N/A</v>
      </c>
      <c r="Y149" s="36">
        <f t="shared" si="39"/>
        <v>0</v>
      </c>
      <c r="Z149" s="41" t="str">
        <f t="shared" si="44"/>
        <v/>
      </c>
      <c r="AA149" s="42" t="str">
        <f t="shared" si="40"/>
        <v/>
      </c>
      <c r="AI149" s="14" t="str">
        <f t="shared" si="41"/>
        <v>Saint Kitts and Nevis</v>
      </c>
      <c r="AJ149" s="9" t="str">
        <f t="shared" si="34"/>
        <v/>
      </c>
      <c r="AK149" s="17" t="e">
        <f t="shared" si="35"/>
        <v>#VALUE!</v>
      </c>
      <c r="AM149">
        <v>144</v>
      </c>
      <c r="AN149" s="17" t="str">
        <f t="shared" si="42"/>
        <v>Congo</v>
      </c>
      <c r="AO149">
        <f t="shared" si="45"/>
        <v>17</v>
      </c>
      <c r="AP149" s="17" t="str">
        <f t="shared" si="43"/>
        <v>Luxembourg</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6"/>
        <v>Saint Lucia</v>
      </c>
      <c r="W150" s="30">
        <f t="shared" si="37"/>
        <v>0.27010002743714717</v>
      </c>
      <c r="X150" s="10">
        <f t="shared" si="38"/>
        <v>0.85342595333463356</v>
      </c>
      <c r="Y150" s="36">
        <f t="shared" si="39"/>
        <v>0.72833585782512811</v>
      </c>
      <c r="Z150" s="41">
        <f t="shared" si="44"/>
        <v>0.27010002743714717</v>
      </c>
      <c r="AA150" s="42">
        <f t="shared" si="40"/>
        <v>99</v>
      </c>
      <c r="AI150" s="14" t="str">
        <f t="shared" si="41"/>
        <v>Saint Lucia</v>
      </c>
      <c r="AJ150" s="9">
        <f t="shared" si="34"/>
        <v>66.390326051489012</v>
      </c>
      <c r="AK150" s="17">
        <f t="shared" si="35"/>
        <v>61</v>
      </c>
      <c r="AM150">
        <v>145</v>
      </c>
      <c r="AN150" s="17" t="str">
        <f t="shared" si="42"/>
        <v>Mauritania</v>
      </c>
      <c r="AO150">
        <f t="shared" si="45"/>
        <v>16</v>
      </c>
      <c r="AP150" s="17" t="str">
        <f t="shared" si="43"/>
        <v>France</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6"/>
        <v>Saint Vincent and the Grenadines</v>
      </c>
      <c r="W151" s="30" t="e">
        <f t="shared" si="37"/>
        <v>#N/A</v>
      </c>
      <c r="X151" s="10" t="e">
        <f t="shared" si="38"/>
        <v>#N/A</v>
      </c>
      <c r="Y151" s="36">
        <f t="shared" si="39"/>
        <v>0</v>
      </c>
      <c r="Z151" s="41" t="str">
        <f t="shared" si="44"/>
        <v/>
      </c>
      <c r="AA151" s="42" t="str">
        <f t="shared" si="40"/>
        <v/>
      </c>
      <c r="AI151" s="14" t="str">
        <f t="shared" si="41"/>
        <v>Saint Vincent and the Grenadines</v>
      </c>
      <c r="AJ151" s="9" t="str">
        <f t="shared" si="34"/>
        <v/>
      </c>
      <c r="AK151" s="17" t="e">
        <f t="shared" si="35"/>
        <v>#VALUE!</v>
      </c>
      <c r="AM151">
        <v>146</v>
      </c>
      <c r="AN151" s="17" t="str">
        <f t="shared" si="42"/>
        <v>Yemen</v>
      </c>
      <c r="AO151">
        <f t="shared" si="45"/>
        <v>15</v>
      </c>
      <c r="AP151" s="17" t="str">
        <f t="shared" si="43"/>
        <v>Iceland</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6"/>
        <v>Samoa</v>
      </c>
      <c r="W152" s="30">
        <f t="shared" si="37"/>
        <v>0.26609444904368906</v>
      </c>
      <c r="X152" s="10">
        <f t="shared" si="38"/>
        <v>0.91381469354113409</v>
      </c>
      <c r="Y152" s="36">
        <f t="shared" si="39"/>
        <v>0.83505729413167684</v>
      </c>
      <c r="Z152" s="41">
        <f t="shared" si="44"/>
        <v>0.26609444904368906</v>
      </c>
      <c r="AA152" s="42">
        <f t="shared" si="40"/>
        <v>101</v>
      </c>
      <c r="AI152" s="14" t="str">
        <f t="shared" si="41"/>
        <v>Samoa</v>
      </c>
      <c r="AJ152" s="9">
        <f t="shared" si="34"/>
        <v>60.154010937480152</v>
      </c>
      <c r="AK152" s="17">
        <f t="shared" si="35"/>
        <v>98</v>
      </c>
      <c r="AM152">
        <v>147</v>
      </c>
      <c r="AN152" s="17" t="str">
        <f t="shared" si="42"/>
        <v>Guinea-Bissau</v>
      </c>
      <c r="AO152">
        <f t="shared" si="45"/>
        <v>14</v>
      </c>
      <c r="AP152" s="17" t="str">
        <f t="shared" si="43"/>
        <v>Netherlands</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6"/>
        <v>San Marino</v>
      </c>
      <c r="W153" s="30" t="e">
        <f t="shared" si="37"/>
        <v>#N/A</v>
      </c>
      <c r="X153" s="10" t="e">
        <f t="shared" si="38"/>
        <v>#N/A</v>
      </c>
      <c r="Y153" s="36">
        <f t="shared" si="39"/>
        <v>0</v>
      </c>
      <c r="Z153" s="41" t="str">
        <f t="shared" si="44"/>
        <v/>
      </c>
      <c r="AA153" s="42" t="str">
        <f t="shared" si="40"/>
        <v/>
      </c>
      <c r="AI153" s="14" t="str">
        <f t="shared" si="41"/>
        <v>San Marino</v>
      </c>
      <c r="AJ153" s="9" t="str">
        <f t="shared" si="34"/>
        <v/>
      </c>
      <c r="AK153" s="17" t="e">
        <f t="shared" si="35"/>
        <v>#VALUE!</v>
      </c>
      <c r="AM153">
        <v>148</v>
      </c>
      <c r="AN153" s="17" t="str">
        <f t="shared" si="42"/>
        <v>Guinea</v>
      </c>
      <c r="AO153">
        <f t="shared" si="45"/>
        <v>13</v>
      </c>
      <c r="AP153" s="17" t="str">
        <f t="shared" si="43"/>
        <v>Austria</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6"/>
        <v>Sao Tome and Principe</v>
      </c>
      <c r="W154" s="30">
        <f t="shared" si="37"/>
        <v>2.9579290080316536E-2</v>
      </c>
      <c r="X154" s="10">
        <f t="shared" si="38"/>
        <v>0.1966854807967589</v>
      </c>
      <c r="Y154" s="36">
        <f t="shared" si="39"/>
        <v>3.8685178356252216E-2</v>
      </c>
      <c r="Z154" s="41" t="str">
        <f t="shared" si="44"/>
        <v/>
      </c>
      <c r="AA154" s="42" t="str">
        <f t="shared" si="40"/>
        <v/>
      </c>
      <c r="AI154" s="14" t="str">
        <f t="shared" si="41"/>
        <v>Sao Tome and Principe</v>
      </c>
      <c r="AJ154" s="9">
        <f t="shared" si="34"/>
        <v>51.510301358266418</v>
      </c>
      <c r="AK154" s="17">
        <f t="shared" si="35"/>
        <v>119</v>
      </c>
      <c r="AM154">
        <v>149</v>
      </c>
      <c r="AN154" s="17" t="str">
        <f t="shared" si="42"/>
        <v>Togo</v>
      </c>
      <c r="AO154">
        <f t="shared" si="45"/>
        <v>12</v>
      </c>
      <c r="AP154" s="17" t="str">
        <f t="shared" si="43"/>
        <v>Czech Republic</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6"/>
        <v>Saudi Arabia</v>
      </c>
      <c r="W155" s="30">
        <f t="shared" si="37"/>
        <v>0.36571866096996242</v>
      </c>
      <c r="X155" s="10">
        <f t="shared" si="38"/>
        <v>0.97127012266169699</v>
      </c>
      <c r="Y155" s="36">
        <f t="shared" si="39"/>
        <v>0.94336565117526794</v>
      </c>
      <c r="Z155" s="41">
        <f t="shared" si="44"/>
        <v>0.36571866096996242</v>
      </c>
      <c r="AA155" s="42">
        <f t="shared" si="40"/>
        <v>60</v>
      </c>
      <c r="AI155" s="14" t="str">
        <f t="shared" si="41"/>
        <v>Saudi Arabia</v>
      </c>
      <c r="AJ155" s="9">
        <f t="shared" si="34"/>
        <v>64.102096174364192</v>
      </c>
      <c r="AK155" s="17">
        <f t="shared" si="35"/>
        <v>76</v>
      </c>
      <c r="AM155">
        <v>150</v>
      </c>
      <c r="AN155" s="17" t="str">
        <f t="shared" si="42"/>
        <v>Niger</v>
      </c>
      <c r="AO155">
        <f t="shared" si="45"/>
        <v>11</v>
      </c>
      <c r="AP155" s="17" t="str">
        <f t="shared" si="43"/>
        <v>Sweden</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6"/>
        <v>Senegal</v>
      </c>
      <c r="W156" s="30">
        <f t="shared" si="37"/>
        <v>0.26099009171616511</v>
      </c>
      <c r="X156" s="10">
        <f t="shared" si="38"/>
        <v>0.89693417653657337</v>
      </c>
      <c r="Y156" s="36">
        <f t="shared" si="39"/>
        <v>0.80449091703934095</v>
      </c>
      <c r="Z156" s="41">
        <f t="shared" si="44"/>
        <v>0.26099009171616511</v>
      </c>
      <c r="AA156" s="42">
        <f t="shared" si="40"/>
        <v>102</v>
      </c>
      <c r="AI156" s="14" t="str">
        <f t="shared" si="41"/>
        <v>Senegal</v>
      </c>
      <c r="AJ156" s="9">
        <f t="shared" si="34"/>
        <v>50.788061065816301</v>
      </c>
      <c r="AK156" s="17">
        <f t="shared" si="35"/>
        <v>121</v>
      </c>
      <c r="AM156">
        <v>151</v>
      </c>
      <c r="AN156" s="17" t="str">
        <f t="shared" si="42"/>
        <v>Liberia</v>
      </c>
      <c r="AO156">
        <f t="shared" si="45"/>
        <v>10</v>
      </c>
      <c r="AP156" s="17" t="str">
        <f t="shared" si="43"/>
        <v>United Kingdom</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6"/>
        <v>Serbia</v>
      </c>
      <c r="W157" s="30">
        <f t="shared" si="37"/>
        <v>0.47958505201287993</v>
      </c>
      <c r="X157" s="10">
        <f t="shared" si="38"/>
        <v>0.94380681789630028</v>
      </c>
      <c r="Y157" s="36">
        <f t="shared" si="39"/>
        <v>0.89077130950754013</v>
      </c>
      <c r="Z157" s="41">
        <f t="shared" si="44"/>
        <v>0.47958505201287993</v>
      </c>
      <c r="AA157" s="42">
        <f t="shared" si="40"/>
        <v>40</v>
      </c>
      <c r="AI157" s="14" t="str">
        <f t="shared" si="41"/>
        <v>Serbia</v>
      </c>
      <c r="AJ157" s="9">
        <f t="shared" si="34"/>
        <v>68.077233233515443</v>
      </c>
      <c r="AK157" s="17">
        <f t="shared" si="35"/>
        <v>51</v>
      </c>
      <c r="AM157">
        <v>152</v>
      </c>
      <c r="AN157" s="17" t="str">
        <f t="shared" si="42"/>
        <v>Sierra Leone</v>
      </c>
      <c r="AO157">
        <f t="shared" si="45"/>
        <v>9</v>
      </c>
      <c r="AP157" s="17" t="str">
        <f t="shared" si="43"/>
        <v>Germany</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6"/>
        <v>Seychelles</v>
      </c>
      <c r="W158" s="30" t="e">
        <f t="shared" si="37"/>
        <v>#N/A</v>
      </c>
      <c r="X158" s="10" t="e">
        <f t="shared" si="38"/>
        <v>#N/A</v>
      </c>
      <c r="Y158" s="36">
        <f t="shared" si="39"/>
        <v>0</v>
      </c>
      <c r="Z158" s="41" t="str">
        <f t="shared" si="44"/>
        <v/>
      </c>
      <c r="AA158" s="42" t="str">
        <f t="shared" si="40"/>
        <v/>
      </c>
      <c r="AI158" s="14" t="str">
        <f t="shared" si="41"/>
        <v>Seychelles</v>
      </c>
      <c r="AJ158" s="9" t="str">
        <f t="shared" si="34"/>
        <v/>
      </c>
      <c r="AK158" s="17" t="e">
        <f t="shared" si="35"/>
        <v>#VALUE!</v>
      </c>
      <c r="AM158">
        <v>153</v>
      </c>
      <c r="AN158" s="17" t="str">
        <f t="shared" si="42"/>
        <v>Myanmar</v>
      </c>
      <c r="AO158">
        <f t="shared" si="45"/>
        <v>8</v>
      </c>
      <c r="AP158" s="17" t="str">
        <f t="shared" si="43"/>
        <v>United States</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6"/>
        <v>Sierra Leone</v>
      </c>
      <c r="W159" s="30">
        <f t="shared" si="37"/>
        <v>0.48131819965631439</v>
      </c>
      <c r="X159" s="10">
        <f t="shared" si="38"/>
        <v>0.94863622865686903</v>
      </c>
      <c r="Y159" s="36">
        <f t="shared" si="39"/>
        <v>0.89991069432032755</v>
      </c>
      <c r="Z159" s="41">
        <f t="shared" si="44"/>
        <v>0.48131819965631439</v>
      </c>
      <c r="AA159" s="42">
        <f t="shared" si="40"/>
        <v>38</v>
      </c>
      <c r="AI159" s="14" t="str">
        <f t="shared" si="41"/>
        <v>Sierra Leone</v>
      </c>
      <c r="AJ159" s="9">
        <f t="shared" si="34"/>
        <v>43.416881842348744</v>
      </c>
      <c r="AK159" s="17">
        <f t="shared" si="35"/>
        <v>152</v>
      </c>
      <c r="AM159">
        <v>154</v>
      </c>
      <c r="AN159" s="17" t="str">
        <f t="shared" si="42"/>
        <v>Angola</v>
      </c>
      <c r="AO159">
        <f t="shared" si="45"/>
        <v>7</v>
      </c>
      <c r="AP159" s="17" t="str">
        <f t="shared" si="43"/>
        <v>Norway</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6"/>
        <v>Singapore</v>
      </c>
      <c r="W160" s="30" t="e">
        <f t="shared" si="37"/>
        <v>#N/A</v>
      </c>
      <c r="X160" s="10" t="e">
        <f t="shared" si="38"/>
        <v>#N/A</v>
      </c>
      <c r="Y160" s="36">
        <f t="shared" si="39"/>
        <v>0</v>
      </c>
      <c r="Z160" s="41" t="str">
        <f t="shared" si="44"/>
        <v/>
      </c>
      <c r="AA160" s="42" t="str">
        <f t="shared" si="40"/>
        <v/>
      </c>
      <c r="AI160" s="14" t="str">
        <f t="shared" si="41"/>
        <v>Singapore</v>
      </c>
      <c r="AJ160" s="9" t="str">
        <f t="shared" si="34"/>
        <v/>
      </c>
      <c r="AK160" s="17" t="e">
        <f t="shared" si="35"/>
        <v>#VALUE!</v>
      </c>
      <c r="AM160">
        <v>155</v>
      </c>
      <c r="AN160" s="17" t="str">
        <f t="shared" si="42"/>
        <v>Eritrea</v>
      </c>
      <c r="AO160">
        <f t="shared" si="45"/>
        <v>6</v>
      </c>
      <c r="AP160" s="17" t="str">
        <f t="shared" si="43"/>
        <v>Finland</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6"/>
        <v>Slovakia</v>
      </c>
      <c r="W161" s="30">
        <f t="shared" si="37"/>
        <v>0.78042476187777365</v>
      </c>
      <c r="X161" s="10">
        <f t="shared" si="38"/>
        <v>0.96931319351723078</v>
      </c>
      <c r="Y161" s="36">
        <f t="shared" si="39"/>
        <v>0.93956806712657248</v>
      </c>
      <c r="Z161" s="41">
        <f t="shared" si="44"/>
        <v>0.78042476187777365</v>
      </c>
      <c r="AA161" s="42">
        <f t="shared" si="40"/>
        <v>3</v>
      </c>
      <c r="AI161" s="14" t="str">
        <f t="shared" si="41"/>
        <v>Slovakia</v>
      </c>
      <c r="AJ161" s="9">
        <f t="shared" si="34"/>
        <v>76.638357912101824</v>
      </c>
      <c r="AK161" s="17">
        <f t="shared" si="35"/>
        <v>24</v>
      </c>
      <c r="AM161">
        <v>156</v>
      </c>
      <c r="AN161" s="17" t="str">
        <f t="shared" si="42"/>
        <v>Ethiopia</v>
      </c>
      <c r="AO161">
        <f t="shared" si="45"/>
        <v>5</v>
      </c>
      <c r="AP161" s="17" t="str">
        <f t="shared" si="43"/>
        <v>New Zealand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6"/>
        <v>Slovenia</v>
      </c>
      <c r="W162" s="30">
        <f t="shared" si="37"/>
        <v>0.5160531389068741</v>
      </c>
      <c r="X162" s="10">
        <f t="shared" si="38"/>
        <v>0.94525093224890155</v>
      </c>
      <c r="Y162" s="36">
        <f t="shared" si="39"/>
        <v>0.89349932491741746</v>
      </c>
      <c r="Z162" s="41">
        <f t="shared" si="44"/>
        <v>0.5160531389068741</v>
      </c>
      <c r="AA162" s="42">
        <f t="shared" si="40"/>
        <v>31</v>
      </c>
      <c r="AI162" s="14" t="str">
        <f t="shared" si="41"/>
        <v>Slovenia</v>
      </c>
      <c r="AJ162" s="9">
        <f t="shared" si="34"/>
        <v>77.326808770749182</v>
      </c>
      <c r="AK162" s="17">
        <f t="shared" si="35"/>
        <v>21</v>
      </c>
      <c r="AM162">
        <v>157</v>
      </c>
      <c r="AN162" s="17" t="str">
        <f t="shared" si="42"/>
        <v>Chad</v>
      </c>
      <c r="AO162">
        <f t="shared" si="45"/>
        <v>4</v>
      </c>
      <c r="AP162" s="17" t="str">
        <f t="shared" si="43"/>
        <v>Australia</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6"/>
        <v>Solomon Islands</v>
      </c>
      <c r="W163" s="30" t="e">
        <f t="shared" si="37"/>
        <v>#N/A</v>
      </c>
      <c r="X163" s="10" t="e">
        <f t="shared" si="38"/>
        <v>#N/A</v>
      </c>
      <c r="Y163" s="36">
        <f t="shared" si="39"/>
        <v>0</v>
      </c>
      <c r="Z163" s="41" t="str">
        <f t="shared" si="44"/>
        <v/>
      </c>
      <c r="AA163" s="42" t="str">
        <f t="shared" si="40"/>
        <v/>
      </c>
      <c r="AI163" s="14" t="str">
        <f t="shared" si="41"/>
        <v>Solomon Islands</v>
      </c>
      <c r="AJ163" s="9" t="str">
        <f t="shared" si="34"/>
        <v/>
      </c>
      <c r="AK163" s="17" t="e">
        <f t="shared" si="35"/>
        <v>#VALUE!</v>
      </c>
      <c r="AM163">
        <v>158</v>
      </c>
      <c r="AN163" s="17" t="str">
        <f t="shared" si="42"/>
        <v>Burundi</v>
      </c>
      <c r="AO163">
        <f t="shared" si="45"/>
        <v>3</v>
      </c>
      <c r="AP163" s="17" t="str">
        <f t="shared" si="43"/>
        <v>Ireland</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6"/>
        <v>Somalia</v>
      </c>
      <c r="W164" s="30" t="e">
        <f t="shared" si="37"/>
        <v>#N/A</v>
      </c>
      <c r="X164" s="10" t="e">
        <f t="shared" si="38"/>
        <v>#N/A</v>
      </c>
      <c r="Y164" s="36">
        <f t="shared" si="39"/>
        <v>0</v>
      </c>
      <c r="Z164" s="41" t="str">
        <f t="shared" si="44"/>
        <v/>
      </c>
      <c r="AA164" s="42" t="str">
        <f t="shared" si="40"/>
        <v/>
      </c>
      <c r="AI164" s="14" t="str">
        <f t="shared" si="41"/>
        <v>Somalia</v>
      </c>
      <c r="AJ164" s="9" t="str">
        <f t="shared" si="34"/>
        <v/>
      </c>
      <c r="AK164" s="17" t="e">
        <f t="shared" si="35"/>
        <v>#VALUE!</v>
      </c>
      <c r="AM164">
        <v>159</v>
      </c>
      <c r="AN164" s="17" t="str">
        <f t="shared" si="42"/>
        <v>Zimbabwe</v>
      </c>
      <c r="AO164">
        <f t="shared" si="45"/>
        <v>2</v>
      </c>
      <c r="AP164" s="17" t="str">
        <f t="shared" si="43"/>
        <v>Switzerland</v>
      </c>
    </row>
    <row r="165" spans="3:42">
      <c r="C165" s="32" t="s">
        <v>357</v>
      </c>
      <c r="D165" s="33" t="s">
        <v>358</v>
      </c>
      <c r="E165" s="9" t="e">
        <f>(Read_Index!E165-Vul_Index!E165+1)*50</f>
        <v>#N/A</v>
      </c>
      <c r="F165" s="9" t="e">
        <f>(Read_Index!F165-Vul_Index!F165+1)*50</f>
        <v>#N/A</v>
      </c>
      <c r="G165" s="9" t="e">
        <f>(Read_Index!G165-Vul_Index!G165+1)*50</f>
        <v>#N/A</v>
      </c>
      <c r="H165" s="9" t="e">
        <f>(Read_Index!H165-Vul_Index!H165+1)*50</f>
        <v>#N/A</v>
      </c>
      <c r="I165" s="9" t="e">
        <f>(Read_Index!I165-Vul_Index!I165+1)*50</f>
        <v>#N/A</v>
      </c>
      <c r="J165" s="9" t="e">
        <f>(Read_Index!J165-Vul_Index!J165+1)*50</f>
        <v>#N/A</v>
      </c>
      <c r="K165" s="9" t="e">
        <f>(Read_Index!K165-Vul_Index!K165+1)*50</f>
        <v>#N/A</v>
      </c>
      <c r="L165" s="9" t="e">
        <f>(Read_Index!L165-Vul_Index!L165+1)*50</f>
        <v>#N/A</v>
      </c>
      <c r="M165" s="9" t="e">
        <f>(Read_Index!M165-Vul_Index!M165+1)*50</f>
        <v>#N/A</v>
      </c>
      <c r="N165" s="9" t="e">
        <f>(Read_Index!N165-Vul_Index!N165+1)*50</f>
        <v>#N/A</v>
      </c>
      <c r="O165" s="9" t="e">
        <f>(Read_Index!O165-Vul_Index!O165+1)*50</f>
        <v>#N/A</v>
      </c>
      <c r="P165" s="9" t="e">
        <f>(Read_Index!P165-Vul_Index!P165+1)*50</f>
        <v>#N/A</v>
      </c>
      <c r="Q165" s="9" t="e">
        <f>(Read_Index!Q165-Vul_Index!Q165+1)*50</f>
        <v>#N/A</v>
      </c>
      <c r="R165" s="9" t="e">
        <f>(Read_Index!R165-Vul_Index!R165+1)*50</f>
        <v>#N/A</v>
      </c>
      <c r="S165" s="9" t="e">
        <f>(Read_Index!S165-Vul_Index!S165+1)*50</f>
        <v>#N/A</v>
      </c>
      <c r="T165" s="9" t="e">
        <f>(Read_Index!T165-Vul_Index!T165+1)*50</f>
        <v>#N/A</v>
      </c>
      <c r="U165" s="11"/>
      <c r="V165" s="33" t="str">
        <f t="shared" si="36"/>
        <v>South Africa</v>
      </c>
      <c r="W165" s="30" t="e">
        <f t="shared" si="37"/>
        <v>#N/A</v>
      </c>
      <c r="X165" s="10" t="e">
        <f t="shared" si="38"/>
        <v>#N/A</v>
      </c>
      <c r="Y165" s="36">
        <f t="shared" si="39"/>
        <v>0</v>
      </c>
      <c r="Z165" s="41" t="str">
        <f t="shared" si="44"/>
        <v/>
      </c>
      <c r="AA165" s="42" t="str">
        <f t="shared" si="40"/>
        <v/>
      </c>
      <c r="AI165" s="14" t="str">
        <f t="shared" si="41"/>
        <v>South Africa</v>
      </c>
      <c r="AJ165" s="9" t="str">
        <f t="shared" si="34"/>
        <v/>
      </c>
      <c r="AK165" s="17" t="e">
        <f t="shared" si="35"/>
        <v>#VALUE!</v>
      </c>
      <c r="AM165">
        <v>160</v>
      </c>
      <c r="AN165" s="17" t="str">
        <f t="shared" si="42"/>
        <v>Central African Republic</v>
      </c>
      <c r="AO165">
        <f t="shared" si="45"/>
        <v>1</v>
      </c>
      <c r="AP165" s="17" t="str">
        <f t="shared" si="43"/>
        <v>Denmark</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6"/>
        <v>Spain</v>
      </c>
      <c r="W166" s="30">
        <f t="shared" si="37"/>
        <v>0.41368959320945031</v>
      </c>
      <c r="X166" s="10">
        <f t="shared" si="38"/>
        <v>0.88876142584528783</v>
      </c>
      <c r="Y166" s="36">
        <f t="shared" si="39"/>
        <v>0.78989687207054904</v>
      </c>
      <c r="Z166" s="41">
        <f t="shared" si="44"/>
        <v>0.41368959320945031</v>
      </c>
      <c r="AA166" s="42">
        <f t="shared" si="40"/>
        <v>50</v>
      </c>
      <c r="AI166" s="14" t="str">
        <f t="shared" si="41"/>
        <v>Spain</v>
      </c>
      <c r="AJ166" s="9">
        <f t="shared" ref="AJ166:AJ198" si="46">IF(ISNUMBER(T166),T166,"")</f>
        <v>77.157440015732021</v>
      </c>
      <c r="AK166" s="17">
        <f t="shared" ref="AK166:AK197" si="47">RANK(AJ166,$AJ$7:$AJ$198)</f>
        <v>23</v>
      </c>
      <c r="AM166">
        <v>161</v>
      </c>
      <c r="AN166" s="17" t="e">
        <f t="shared" si="42"/>
        <v>#N/A</v>
      </c>
      <c r="AO166">
        <f t="shared" si="45"/>
        <v>0</v>
      </c>
      <c r="AP166" s="17" t="e">
        <f t="shared" si="43"/>
        <v>#N/A</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6"/>
        <v>Sri Lanka</v>
      </c>
      <c r="W167" s="30" t="e">
        <f t="shared" si="37"/>
        <v>#N/A</v>
      </c>
      <c r="X167" s="10" t="e">
        <f t="shared" si="38"/>
        <v>#N/A</v>
      </c>
      <c r="Y167" s="36">
        <f t="shared" si="39"/>
        <v>0</v>
      </c>
      <c r="Z167" s="41" t="str">
        <f t="shared" si="44"/>
        <v/>
      </c>
      <c r="AA167" s="42" t="str">
        <f t="shared" si="40"/>
        <v/>
      </c>
      <c r="AI167" s="14" t="str">
        <f t="shared" si="41"/>
        <v>Sri Lanka</v>
      </c>
      <c r="AJ167" s="9" t="str">
        <f t="shared" si="46"/>
        <v/>
      </c>
      <c r="AK167" s="17" t="e">
        <f t="shared" si="47"/>
        <v>#VALUE!</v>
      </c>
      <c r="AM167">
        <v>162</v>
      </c>
      <c r="AN167" s="17" t="e">
        <f t="shared" si="42"/>
        <v>#N/A</v>
      </c>
      <c r="AO167">
        <f t="shared" si="45"/>
        <v>-1</v>
      </c>
      <c r="AP167" s="17" t="e">
        <f t="shared" si="43"/>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6"/>
        <v>Sudan</v>
      </c>
      <c r="W168" s="30" t="e">
        <f t="shared" si="37"/>
        <v>#N/A</v>
      </c>
      <c r="X168" s="10" t="e">
        <f t="shared" si="38"/>
        <v>#N/A</v>
      </c>
      <c r="Y168" s="36">
        <f t="shared" si="39"/>
        <v>0</v>
      </c>
      <c r="Z168" s="41" t="str">
        <f t="shared" si="44"/>
        <v/>
      </c>
      <c r="AA168" s="42" t="str">
        <f t="shared" si="40"/>
        <v/>
      </c>
      <c r="AI168" s="14" t="str">
        <f t="shared" si="41"/>
        <v>Sudan</v>
      </c>
      <c r="AJ168" s="9" t="str">
        <f t="shared" si="46"/>
        <v/>
      </c>
      <c r="AK168" s="17" t="e">
        <f t="shared" si="47"/>
        <v>#VALUE!</v>
      </c>
      <c r="AM168">
        <v>163</v>
      </c>
      <c r="AN168" s="17" t="e">
        <f t="shared" si="42"/>
        <v>#N/A</v>
      </c>
      <c r="AO168">
        <f t="shared" si="45"/>
        <v>-2</v>
      </c>
      <c r="AP168" s="17" t="e">
        <f t="shared" si="43"/>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6"/>
        <v>Suriname</v>
      </c>
      <c r="W169" s="30">
        <f t="shared" si="37"/>
        <v>0.50561579639707799</v>
      </c>
      <c r="X169" s="10">
        <f t="shared" si="38"/>
        <v>0.95730283549219441</v>
      </c>
      <c r="Y169" s="36">
        <f t="shared" si="39"/>
        <v>0.91642871884139543</v>
      </c>
      <c r="Z169" s="41">
        <f t="shared" si="44"/>
        <v>0.50561579639707799</v>
      </c>
      <c r="AA169" s="42">
        <f t="shared" si="40"/>
        <v>32</v>
      </c>
      <c r="AI169" s="14" t="str">
        <f t="shared" si="41"/>
        <v>Suriname</v>
      </c>
      <c r="AJ169" s="9">
        <f t="shared" si="46"/>
        <v>61.567763172394521</v>
      </c>
      <c r="AK169" s="17">
        <f t="shared" si="47"/>
        <v>88</v>
      </c>
      <c r="AM169">
        <v>164</v>
      </c>
      <c r="AN169" s="17" t="e">
        <f t="shared" si="42"/>
        <v>#N/A</v>
      </c>
      <c r="AO169">
        <f t="shared" si="45"/>
        <v>-3</v>
      </c>
      <c r="AP169" s="17" t="e">
        <f t="shared" si="43"/>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6"/>
        <v>Swaziland</v>
      </c>
      <c r="W170" s="30">
        <f t="shared" si="37"/>
        <v>-0.14770043115649634</v>
      </c>
      <c r="X170" s="10">
        <f t="shared" si="38"/>
        <v>-0.61305655305948625</v>
      </c>
      <c r="Y170" s="36">
        <f t="shared" si="39"/>
        <v>0.3758383372491787</v>
      </c>
      <c r="Z170" s="41">
        <f t="shared" si="44"/>
        <v>-0.14770043115649634</v>
      </c>
      <c r="AA170" s="42">
        <f t="shared" si="40"/>
        <v>139</v>
      </c>
      <c r="AI170" s="14" t="str">
        <f t="shared" si="41"/>
        <v>Swaziland</v>
      </c>
      <c r="AJ170" s="9">
        <f t="shared" si="46"/>
        <v>52.28085212957356</v>
      </c>
      <c r="AK170" s="17">
        <f t="shared" si="47"/>
        <v>117</v>
      </c>
      <c r="AM170">
        <v>165</v>
      </c>
      <c r="AN170" s="17" t="e">
        <f t="shared" si="42"/>
        <v>#N/A</v>
      </c>
      <c r="AO170">
        <f t="shared" si="45"/>
        <v>-4</v>
      </c>
      <c r="AP170" s="17" t="e">
        <f t="shared" si="43"/>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6"/>
        <v>Sweden</v>
      </c>
      <c r="W171" s="30">
        <f t="shared" si="37"/>
        <v>0.39018352508894322</v>
      </c>
      <c r="X171" s="10">
        <f t="shared" si="38"/>
        <v>0.8953423819991827</v>
      </c>
      <c r="Y171" s="36">
        <f t="shared" si="39"/>
        <v>0.80163798100397043</v>
      </c>
      <c r="Z171" s="41">
        <f t="shared" si="44"/>
        <v>0.39018352508894322</v>
      </c>
      <c r="AA171" s="42">
        <f t="shared" si="40"/>
        <v>55</v>
      </c>
      <c r="AI171" s="14" t="str">
        <f t="shared" si="41"/>
        <v>Sweden</v>
      </c>
      <c r="AJ171" s="9">
        <f t="shared" si="46"/>
        <v>79.746001241787852</v>
      </c>
      <c r="AK171" s="17">
        <f t="shared" si="47"/>
        <v>11</v>
      </c>
      <c r="AM171">
        <v>166</v>
      </c>
      <c r="AN171" s="17" t="e">
        <f t="shared" si="42"/>
        <v>#N/A</v>
      </c>
      <c r="AO171">
        <f t="shared" si="45"/>
        <v>-5</v>
      </c>
      <c r="AP171" s="17" t="e">
        <f t="shared" si="43"/>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6"/>
        <v>Switzerland</v>
      </c>
      <c r="W172" s="30">
        <f t="shared" si="37"/>
        <v>0.3182463429929675</v>
      </c>
      <c r="X172" s="10">
        <f t="shared" si="38"/>
        <v>0.96978016485119933</v>
      </c>
      <c r="Y172" s="36">
        <f t="shared" si="39"/>
        <v>0.94047356813881933</v>
      </c>
      <c r="Z172" s="41">
        <f t="shared" si="44"/>
        <v>0.3182463429929675</v>
      </c>
      <c r="AA172" s="42">
        <f t="shared" si="40"/>
        <v>81</v>
      </c>
      <c r="AI172" s="14" t="str">
        <f t="shared" si="41"/>
        <v>Switzerland</v>
      </c>
      <c r="AJ172" s="9">
        <f t="shared" si="46"/>
        <v>83.58649834735688</v>
      </c>
      <c r="AK172" s="17">
        <f t="shared" si="47"/>
        <v>2</v>
      </c>
      <c r="AM172">
        <v>167</v>
      </c>
      <c r="AN172" s="17" t="e">
        <f t="shared" si="42"/>
        <v>#N/A</v>
      </c>
      <c r="AO172">
        <f t="shared" si="45"/>
        <v>-6</v>
      </c>
      <c r="AP172" s="17" t="e">
        <f t="shared" si="43"/>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6"/>
        <v>Syrian Arab Republic</v>
      </c>
      <c r="W173" s="30">
        <f t="shared" si="37"/>
        <v>0.23304563741449266</v>
      </c>
      <c r="X173" s="10">
        <f t="shared" si="38"/>
        <v>0.85341775595101299</v>
      </c>
      <c r="Y173" s="36">
        <f t="shared" si="39"/>
        <v>0.72832186617246275</v>
      </c>
      <c r="Z173" s="41">
        <f t="shared" si="44"/>
        <v>0.23304563741449266</v>
      </c>
      <c r="AA173" s="42">
        <f t="shared" si="40"/>
        <v>114</v>
      </c>
      <c r="AI173" s="14" t="str">
        <f t="shared" si="41"/>
        <v>Syrian Arab Republic</v>
      </c>
      <c r="AJ173" s="9">
        <f t="shared" si="46"/>
        <v>58.74833106186307</v>
      </c>
      <c r="AK173" s="17">
        <f t="shared" si="47"/>
        <v>102</v>
      </c>
      <c r="AM173">
        <v>168</v>
      </c>
      <c r="AN173" s="17" t="e">
        <f t="shared" si="42"/>
        <v>#N/A</v>
      </c>
      <c r="AO173">
        <f t="shared" si="45"/>
        <v>-7</v>
      </c>
      <c r="AP173" s="17" t="e">
        <f t="shared" si="43"/>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6"/>
        <v>Tajikistan</v>
      </c>
      <c r="W174" s="30">
        <f t="shared" si="37"/>
        <v>0.54646209828143677</v>
      </c>
      <c r="X174" s="10">
        <f t="shared" si="38"/>
        <v>0.98671071988863124</v>
      </c>
      <c r="Y174" s="36">
        <f t="shared" si="39"/>
        <v>0.97359804474314093</v>
      </c>
      <c r="Z174" s="41">
        <f t="shared" si="44"/>
        <v>0.54646209828143677</v>
      </c>
      <c r="AA174" s="42">
        <f t="shared" si="40"/>
        <v>25</v>
      </c>
      <c r="AI174" s="14" t="str">
        <f t="shared" si="41"/>
        <v>Tajikistan</v>
      </c>
      <c r="AJ174" s="9">
        <f t="shared" si="46"/>
        <v>55.093945719717766</v>
      </c>
      <c r="AK174" s="17">
        <f t="shared" si="47"/>
        <v>113</v>
      </c>
      <c r="AM174">
        <v>169</v>
      </c>
      <c r="AN174" s="17" t="e">
        <f t="shared" si="42"/>
        <v>#N/A</v>
      </c>
      <c r="AO174">
        <f t="shared" si="45"/>
        <v>-8</v>
      </c>
      <c r="AP174" s="17" t="e">
        <f t="shared" si="43"/>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6"/>
        <v>Tanzania, United Republic of</v>
      </c>
      <c r="W175" s="30">
        <f t="shared" si="37"/>
        <v>0.25758501090312769</v>
      </c>
      <c r="X175" s="10">
        <f t="shared" si="38"/>
        <v>0.94125712267440165</v>
      </c>
      <c r="Y175" s="36">
        <f t="shared" si="39"/>
        <v>0.88596497098529359</v>
      </c>
      <c r="Z175" s="41">
        <f t="shared" si="44"/>
        <v>0.25758501090312769</v>
      </c>
      <c r="AA175" s="42">
        <f t="shared" si="40"/>
        <v>103</v>
      </c>
      <c r="AI175" s="14" t="str">
        <f t="shared" si="41"/>
        <v>Tanzania, United Republic of</v>
      </c>
      <c r="AJ175" s="9">
        <f t="shared" si="46"/>
        <v>49.993856042722648</v>
      </c>
      <c r="AK175" s="17">
        <f t="shared" si="47"/>
        <v>125</v>
      </c>
      <c r="AM175">
        <v>170</v>
      </c>
      <c r="AN175" s="17" t="e">
        <f t="shared" si="42"/>
        <v>#N/A</v>
      </c>
      <c r="AO175">
        <f t="shared" si="45"/>
        <v>-9</v>
      </c>
      <c r="AP175" s="17" t="e">
        <f t="shared" si="43"/>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6"/>
        <v>Thailand</v>
      </c>
      <c r="W176" s="30">
        <f t="shared" si="37"/>
        <v>8.4083555776784308E-2</v>
      </c>
      <c r="X176" s="10">
        <f t="shared" si="38"/>
        <v>0.35180052860786348</v>
      </c>
      <c r="Y176" s="36">
        <f t="shared" si="39"/>
        <v>0.12376361192877218</v>
      </c>
      <c r="Z176" s="41" t="str">
        <f t="shared" si="44"/>
        <v/>
      </c>
      <c r="AA176" s="42" t="str">
        <f t="shared" si="40"/>
        <v/>
      </c>
      <c r="AI176" s="14" t="str">
        <f t="shared" si="41"/>
        <v>Thailand</v>
      </c>
      <c r="AJ176" s="9">
        <f t="shared" si="46"/>
        <v>68.323073993846052</v>
      </c>
      <c r="AK176" s="17">
        <f t="shared" si="47"/>
        <v>50</v>
      </c>
      <c r="AM176">
        <v>171</v>
      </c>
      <c r="AN176" s="17" t="e">
        <f t="shared" si="42"/>
        <v>#N/A</v>
      </c>
      <c r="AO176">
        <f t="shared" si="45"/>
        <v>-10</v>
      </c>
      <c r="AP176" s="17" t="e">
        <f t="shared" si="43"/>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6"/>
        <v>Timor-Leste</v>
      </c>
      <c r="W177" s="30" t="e">
        <f t="shared" si="37"/>
        <v>#N/A</v>
      </c>
      <c r="X177" s="10" t="e">
        <f t="shared" si="38"/>
        <v>#N/A</v>
      </c>
      <c r="Y177" s="36">
        <f t="shared" si="39"/>
        <v>0</v>
      </c>
      <c r="Z177" s="41" t="str">
        <f t="shared" si="44"/>
        <v/>
      </c>
      <c r="AA177" s="42" t="str">
        <f t="shared" si="40"/>
        <v/>
      </c>
      <c r="AI177" s="14" t="str">
        <f t="shared" si="41"/>
        <v>Timor-Leste</v>
      </c>
      <c r="AJ177" s="9" t="str">
        <f t="shared" si="46"/>
        <v/>
      </c>
      <c r="AK177" s="17" t="e">
        <f t="shared" si="47"/>
        <v>#VALUE!</v>
      </c>
      <c r="AM177">
        <v>172</v>
      </c>
      <c r="AN177" s="17" t="e">
        <f t="shared" si="42"/>
        <v>#N/A</v>
      </c>
      <c r="AO177">
        <f t="shared" si="45"/>
        <v>-11</v>
      </c>
      <c r="AP177" s="17" t="e">
        <f t="shared" si="43"/>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6"/>
        <v>Togo</v>
      </c>
      <c r="W178" s="30">
        <f t="shared" si="37"/>
        <v>0.10784279413437696</v>
      </c>
      <c r="X178" s="10">
        <f t="shared" si="38"/>
        <v>0.59000270709151137</v>
      </c>
      <c r="Y178" s="36">
        <f t="shared" si="39"/>
        <v>0.34810319437531179</v>
      </c>
      <c r="Z178" s="41">
        <f t="shared" si="44"/>
        <v>0.10784279413437696</v>
      </c>
      <c r="AA178" s="42">
        <f t="shared" si="40"/>
        <v>130</v>
      </c>
      <c r="AI178" s="14" t="str">
        <f t="shared" si="41"/>
        <v>Togo</v>
      </c>
      <c r="AJ178" s="9">
        <f t="shared" si="46"/>
        <v>44.478419891930223</v>
      </c>
      <c r="AK178" s="17">
        <f t="shared" si="47"/>
        <v>149</v>
      </c>
      <c r="AM178">
        <v>173</v>
      </c>
      <c r="AN178" s="17" t="e">
        <f t="shared" si="42"/>
        <v>#N/A</v>
      </c>
      <c r="AO178">
        <f t="shared" si="45"/>
        <v>-12</v>
      </c>
      <c r="AP178" s="17" t="e">
        <f t="shared" si="43"/>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6"/>
        <v>Tonga</v>
      </c>
      <c r="W179" s="30">
        <f t="shared" si="37"/>
        <v>0.17849261350342538</v>
      </c>
      <c r="X179" s="10">
        <f t="shared" si="38"/>
        <v>0.88654327512166864</v>
      </c>
      <c r="Y179" s="36">
        <f t="shared" si="39"/>
        <v>0.78595897866345465</v>
      </c>
      <c r="Z179" s="41">
        <f t="shared" si="44"/>
        <v>0.17849261350342538</v>
      </c>
      <c r="AA179" s="42">
        <f t="shared" si="40"/>
        <v>122</v>
      </c>
      <c r="AI179" s="14" t="str">
        <f t="shared" si="41"/>
        <v>Tonga</v>
      </c>
      <c r="AJ179" s="9">
        <f t="shared" si="46"/>
        <v>58.001413409498582</v>
      </c>
      <c r="AK179" s="17">
        <f t="shared" si="47"/>
        <v>104</v>
      </c>
      <c r="AM179">
        <v>174</v>
      </c>
      <c r="AN179" s="17" t="e">
        <f t="shared" si="42"/>
        <v>#N/A</v>
      </c>
      <c r="AO179">
        <f t="shared" si="45"/>
        <v>-13</v>
      </c>
      <c r="AP179" s="17" t="e">
        <f t="shared" si="43"/>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6"/>
        <v>Trinidad and Tobago</v>
      </c>
      <c r="W180" s="30">
        <f t="shared" si="37"/>
        <v>6.4935463911617308E-2</v>
      </c>
      <c r="X180" s="10">
        <f t="shared" si="38"/>
        <v>0.42908880535834554</v>
      </c>
      <c r="Y180" s="36">
        <f t="shared" si="39"/>
        <v>0.18411720288385214</v>
      </c>
      <c r="Z180" s="41" t="str">
        <f t="shared" si="44"/>
        <v/>
      </c>
      <c r="AA180" s="42" t="str">
        <f t="shared" si="40"/>
        <v/>
      </c>
      <c r="AI180" s="14" t="str">
        <f t="shared" si="41"/>
        <v>Trinidad and Tobago</v>
      </c>
      <c r="AJ180" s="9">
        <f t="shared" si="46"/>
        <v>64.717892956704148</v>
      </c>
      <c r="AK180" s="17">
        <f t="shared" si="47"/>
        <v>72</v>
      </c>
      <c r="AM180">
        <v>175</v>
      </c>
      <c r="AN180" s="17" t="e">
        <f t="shared" si="42"/>
        <v>#N/A</v>
      </c>
      <c r="AO180">
        <f t="shared" si="45"/>
        <v>-14</v>
      </c>
      <c r="AP180" s="17" t="e">
        <f t="shared" si="43"/>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6"/>
        <v>Tunisia</v>
      </c>
      <c r="W181" s="30">
        <f t="shared" si="37"/>
        <v>0.301912020093971</v>
      </c>
      <c r="X181" s="10">
        <f t="shared" si="38"/>
        <v>0.90880903125848478</v>
      </c>
      <c r="Y181" s="36">
        <f t="shared" si="39"/>
        <v>0.8259338552969856</v>
      </c>
      <c r="Z181" s="41">
        <f t="shared" si="44"/>
        <v>0.301912020093971</v>
      </c>
      <c r="AA181" s="42">
        <f t="shared" si="40"/>
        <v>82</v>
      </c>
      <c r="AI181" s="14" t="str">
        <f t="shared" si="41"/>
        <v>Tunisia</v>
      </c>
      <c r="AJ181" s="9">
        <f t="shared" si="46"/>
        <v>63.756635065578713</v>
      </c>
      <c r="AK181" s="17">
        <f t="shared" si="47"/>
        <v>77</v>
      </c>
      <c r="AM181">
        <v>176</v>
      </c>
      <c r="AN181" s="17" t="e">
        <f t="shared" si="42"/>
        <v>#N/A</v>
      </c>
      <c r="AO181">
        <f t="shared" si="45"/>
        <v>-15</v>
      </c>
      <c r="AP181" s="17" t="e">
        <f t="shared" si="43"/>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6"/>
        <v>Turkey</v>
      </c>
      <c r="W182" s="30">
        <f t="shared" si="37"/>
        <v>0.68163412907034071</v>
      </c>
      <c r="X182" s="10">
        <f t="shared" si="38"/>
        <v>0.95942101065780416</v>
      </c>
      <c r="Y182" s="36">
        <f t="shared" si="39"/>
        <v>0.92048867569164239</v>
      </c>
      <c r="Z182" s="41">
        <f t="shared" si="44"/>
        <v>0.68163412907034071</v>
      </c>
      <c r="AA182" s="42">
        <f t="shared" si="40"/>
        <v>10</v>
      </c>
      <c r="AI182" s="14" t="str">
        <f t="shared" si="41"/>
        <v>Turkey</v>
      </c>
      <c r="AJ182" s="9">
        <f t="shared" si="46"/>
        <v>66.880355465548718</v>
      </c>
      <c r="AK182" s="17">
        <f t="shared" si="47"/>
        <v>56</v>
      </c>
      <c r="AM182">
        <v>177</v>
      </c>
      <c r="AN182" s="17" t="e">
        <f t="shared" si="42"/>
        <v>#N/A</v>
      </c>
      <c r="AO182">
        <f t="shared" si="45"/>
        <v>-16</v>
      </c>
      <c r="AP182" s="17" t="e">
        <f t="shared" si="43"/>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6"/>
        <v>Turkmenistan</v>
      </c>
      <c r="W183" s="30" t="e">
        <f t="shared" si="37"/>
        <v>#N/A</v>
      </c>
      <c r="X183" s="10" t="e">
        <f t="shared" si="38"/>
        <v>#N/A</v>
      </c>
      <c r="Y183" s="36">
        <f t="shared" si="39"/>
        <v>0</v>
      </c>
      <c r="Z183" s="41" t="str">
        <f t="shared" si="44"/>
        <v/>
      </c>
      <c r="AA183" s="42" t="str">
        <f t="shared" si="40"/>
        <v/>
      </c>
      <c r="AI183" s="14" t="str">
        <f t="shared" si="41"/>
        <v>Turkmenistan</v>
      </c>
      <c r="AJ183" s="9" t="str">
        <f t="shared" si="46"/>
        <v/>
      </c>
      <c r="AK183" s="17" t="e">
        <f t="shared" si="47"/>
        <v>#VALUE!</v>
      </c>
      <c r="AM183">
        <v>178</v>
      </c>
      <c r="AN183" s="17" t="e">
        <f t="shared" si="42"/>
        <v>#N/A</v>
      </c>
      <c r="AO183">
        <f t="shared" si="45"/>
        <v>-17</v>
      </c>
      <c r="AP183" s="17" t="e">
        <f t="shared" si="43"/>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6"/>
        <v>Tuvalu</v>
      </c>
      <c r="W184" s="30" t="e">
        <f t="shared" si="37"/>
        <v>#N/A</v>
      </c>
      <c r="X184" s="10" t="e">
        <f t="shared" si="38"/>
        <v>#N/A</v>
      </c>
      <c r="Y184" s="36">
        <f t="shared" si="39"/>
        <v>0</v>
      </c>
      <c r="Z184" s="41" t="str">
        <f t="shared" si="44"/>
        <v/>
      </c>
      <c r="AA184" s="42" t="str">
        <f t="shared" si="40"/>
        <v/>
      </c>
      <c r="AI184" s="14" t="str">
        <f t="shared" si="41"/>
        <v>Tuvalu</v>
      </c>
      <c r="AJ184" s="9" t="str">
        <f t="shared" si="46"/>
        <v/>
      </c>
      <c r="AK184" s="17" t="e">
        <f t="shared" si="47"/>
        <v>#VALUE!</v>
      </c>
      <c r="AM184">
        <v>179</v>
      </c>
      <c r="AN184" s="17" t="e">
        <f t="shared" si="42"/>
        <v>#N/A</v>
      </c>
      <c r="AO184">
        <f t="shared" si="45"/>
        <v>-18</v>
      </c>
      <c r="AP184" s="17" t="e">
        <f t="shared" si="43"/>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6"/>
        <v>Uganda</v>
      </c>
      <c r="W185" s="30">
        <f t="shared" si="37"/>
        <v>0.21417832321062344</v>
      </c>
      <c r="X185" s="10">
        <f t="shared" si="38"/>
        <v>0.68098584707512166</v>
      </c>
      <c r="Y185" s="36">
        <f t="shared" si="39"/>
        <v>0.463741723916621</v>
      </c>
      <c r="Z185" s="41">
        <f t="shared" si="44"/>
        <v>0.21417832321062344</v>
      </c>
      <c r="AA185" s="42">
        <f t="shared" si="40"/>
        <v>118</v>
      </c>
      <c r="AI185" s="14" t="str">
        <f t="shared" si="41"/>
        <v>Uganda</v>
      </c>
      <c r="AJ185" s="9">
        <f t="shared" si="46"/>
        <v>49.094594677281258</v>
      </c>
      <c r="AK185" s="17">
        <f t="shared" si="47"/>
        <v>131</v>
      </c>
      <c r="AM185">
        <v>180</v>
      </c>
      <c r="AN185" s="17" t="e">
        <f t="shared" si="42"/>
        <v>#N/A</v>
      </c>
      <c r="AO185">
        <f t="shared" si="45"/>
        <v>-19</v>
      </c>
      <c r="AP185" s="17" t="e">
        <f t="shared" si="43"/>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6"/>
        <v>Ukraine</v>
      </c>
      <c r="W186" s="30">
        <f t="shared" si="37"/>
        <v>0.52265328299092706</v>
      </c>
      <c r="X186" s="10">
        <f t="shared" si="38"/>
        <v>0.89057179450721402</v>
      </c>
      <c r="Y186" s="36">
        <f t="shared" si="39"/>
        <v>0.79311812117179947</v>
      </c>
      <c r="Z186" s="41">
        <f t="shared" si="44"/>
        <v>0.52265328299092706</v>
      </c>
      <c r="AA186" s="42">
        <f t="shared" si="40"/>
        <v>28</v>
      </c>
      <c r="AI186" s="14" t="str">
        <f t="shared" si="41"/>
        <v>Ukraine</v>
      </c>
      <c r="AJ186" s="9">
        <f t="shared" si="46"/>
        <v>64.867374329946273</v>
      </c>
      <c r="AK186" s="17">
        <f t="shared" si="47"/>
        <v>68</v>
      </c>
      <c r="AM186">
        <v>181</v>
      </c>
      <c r="AN186" s="17" t="e">
        <f t="shared" si="42"/>
        <v>#N/A</v>
      </c>
      <c r="AO186">
        <f t="shared" si="45"/>
        <v>-20</v>
      </c>
      <c r="AP186" s="17" t="e">
        <f t="shared" si="43"/>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6"/>
        <v>United Arab Emirates</v>
      </c>
      <c r="W187" s="30">
        <f t="shared" si="37"/>
        <v>0.33600336480500964</v>
      </c>
      <c r="X187" s="10">
        <f t="shared" si="38"/>
        <v>0.86799890200818264</v>
      </c>
      <c r="Y187" s="36">
        <f t="shared" si="39"/>
        <v>0.75342209388741066</v>
      </c>
      <c r="Z187" s="41">
        <f t="shared" si="44"/>
        <v>0.33600336480500964</v>
      </c>
      <c r="AA187" s="42">
        <f t="shared" si="40"/>
        <v>69</v>
      </c>
      <c r="AI187" s="14" t="str">
        <f t="shared" si="41"/>
        <v>United Arab Emirates</v>
      </c>
      <c r="AJ187" s="9">
        <f t="shared" si="46"/>
        <v>68.623844063170409</v>
      </c>
      <c r="AK187" s="17">
        <f t="shared" si="47"/>
        <v>49</v>
      </c>
      <c r="AM187">
        <v>182</v>
      </c>
      <c r="AN187" s="17" t="e">
        <f t="shared" si="42"/>
        <v>#N/A</v>
      </c>
      <c r="AO187">
        <f t="shared" si="45"/>
        <v>-21</v>
      </c>
      <c r="AP187" s="17" t="e">
        <f t="shared" si="43"/>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6"/>
        <v>United Kingdom</v>
      </c>
      <c r="W188" s="30">
        <f t="shared" si="37"/>
        <v>0.16822222110117899</v>
      </c>
      <c r="X188" s="10">
        <f t="shared" si="38"/>
        <v>0.75376762981960488</v>
      </c>
      <c r="Y188" s="36">
        <f t="shared" si="39"/>
        <v>0.56816563976386492</v>
      </c>
      <c r="Z188" s="41">
        <f t="shared" si="44"/>
        <v>0.16822222110117899</v>
      </c>
      <c r="AA188" s="42">
        <f t="shared" si="40"/>
        <v>126</v>
      </c>
      <c r="AI188" s="14" t="str">
        <f t="shared" si="41"/>
        <v>United Kingdom</v>
      </c>
      <c r="AJ188" s="9">
        <f t="shared" si="46"/>
        <v>79.95610965299791</v>
      </c>
      <c r="AK188" s="17">
        <f t="shared" si="47"/>
        <v>10</v>
      </c>
      <c r="AM188">
        <v>183</v>
      </c>
      <c r="AN188" s="17" t="e">
        <f t="shared" si="42"/>
        <v>#N/A</v>
      </c>
      <c r="AO188">
        <f t="shared" si="45"/>
        <v>-22</v>
      </c>
      <c r="AP188" s="17" t="e">
        <f t="shared" si="43"/>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6"/>
        <v>United States</v>
      </c>
      <c r="W189" s="30">
        <f t="shared" si="37"/>
        <v>0.14714354062184282</v>
      </c>
      <c r="X189" s="10">
        <f t="shared" si="38"/>
        <v>0.80660615779568012</v>
      </c>
      <c r="Y189" s="36">
        <f t="shared" si="39"/>
        <v>0.65061349379390965</v>
      </c>
      <c r="Z189" s="41">
        <f t="shared" si="44"/>
        <v>0.14714354062184282</v>
      </c>
      <c r="AA189" s="42">
        <f t="shared" si="40"/>
        <v>127</v>
      </c>
      <c r="AI189" s="14" t="str">
        <f t="shared" si="41"/>
        <v>United States</v>
      </c>
      <c r="AJ189" s="9">
        <f t="shared" si="46"/>
        <v>80.008919229286263</v>
      </c>
      <c r="AK189" s="17">
        <f t="shared" si="47"/>
        <v>8</v>
      </c>
      <c r="AM189">
        <v>184</v>
      </c>
      <c r="AN189" s="17" t="e">
        <f t="shared" si="42"/>
        <v>#N/A</v>
      </c>
      <c r="AO189">
        <f t="shared" si="45"/>
        <v>-23</v>
      </c>
      <c r="AP189" s="17" t="e">
        <f t="shared" si="43"/>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6"/>
        <v>Uruguay</v>
      </c>
      <c r="W190" s="30">
        <f t="shared" si="37"/>
        <v>0.4995429840333464</v>
      </c>
      <c r="X190" s="10">
        <f t="shared" si="38"/>
        <v>0.91259527285230946</v>
      </c>
      <c r="Y190" s="36">
        <f t="shared" si="39"/>
        <v>0.8328301320323811</v>
      </c>
      <c r="Z190" s="41">
        <f t="shared" si="44"/>
        <v>0.4995429840333464</v>
      </c>
      <c r="AA190" s="42">
        <f t="shared" si="40"/>
        <v>34</v>
      </c>
      <c r="AI190" s="14" t="str">
        <f t="shared" si="41"/>
        <v>Uruguay</v>
      </c>
      <c r="AJ190" s="9">
        <f t="shared" si="46"/>
        <v>77.319522086464062</v>
      </c>
      <c r="AK190" s="17">
        <f t="shared" si="47"/>
        <v>22</v>
      </c>
      <c r="AM190">
        <v>185</v>
      </c>
      <c r="AN190" s="17" t="e">
        <f t="shared" si="42"/>
        <v>#N/A</v>
      </c>
      <c r="AO190">
        <f t="shared" si="45"/>
        <v>-24</v>
      </c>
      <c r="AP190" s="17" t="e">
        <f t="shared" si="43"/>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6"/>
        <v>Uzbekistan</v>
      </c>
      <c r="W191" s="30">
        <f t="shared" si="37"/>
        <v>0.31934339163305875</v>
      </c>
      <c r="X191" s="10">
        <f t="shared" si="38"/>
        <v>0.86846219052417961</v>
      </c>
      <c r="Y191" s="36">
        <f t="shared" si="39"/>
        <v>0.75422657637005641</v>
      </c>
      <c r="Z191" s="41">
        <f t="shared" si="44"/>
        <v>0.31934339163305875</v>
      </c>
      <c r="AA191" s="42">
        <f t="shared" si="40"/>
        <v>79</v>
      </c>
      <c r="AI191" s="14" t="str">
        <f t="shared" si="41"/>
        <v>Uzbekistan</v>
      </c>
      <c r="AJ191" s="9">
        <f t="shared" si="46"/>
        <v>57.380619553854004</v>
      </c>
      <c r="AK191" s="17">
        <f t="shared" si="47"/>
        <v>107</v>
      </c>
      <c r="AM191">
        <v>186</v>
      </c>
      <c r="AN191" s="17" t="e">
        <f t="shared" si="42"/>
        <v>#N/A</v>
      </c>
      <c r="AO191">
        <f t="shared" si="45"/>
        <v>-25</v>
      </c>
      <c r="AP191" s="17" t="e">
        <f t="shared" si="43"/>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6"/>
        <v>Vanuatu</v>
      </c>
      <c r="W192" s="30">
        <f t="shared" si="37"/>
        <v>0.33515001358819801</v>
      </c>
      <c r="X192" s="10">
        <f t="shared" si="38"/>
        <v>0.92891819044519996</v>
      </c>
      <c r="Y192" s="36">
        <f t="shared" si="39"/>
        <v>0.86288900453998474</v>
      </c>
      <c r="Z192" s="41">
        <f t="shared" si="44"/>
        <v>0.33515001358819801</v>
      </c>
      <c r="AA192" s="42">
        <f t="shared" si="40"/>
        <v>70</v>
      </c>
      <c r="AI192" s="14" t="str">
        <f t="shared" si="41"/>
        <v>Vanuatu</v>
      </c>
      <c r="AJ192" s="9">
        <f t="shared" si="46"/>
        <v>57.953438260460644</v>
      </c>
      <c r="AK192" s="17">
        <f t="shared" si="47"/>
        <v>105</v>
      </c>
      <c r="AM192">
        <v>187</v>
      </c>
      <c r="AN192" s="17" t="e">
        <f t="shared" si="42"/>
        <v>#N/A</v>
      </c>
      <c r="AO192">
        <f t="shared" si="45"/>
        <v>-26</v>
      </c>
      <c r="AP192" s="17" t="e">
        <f t="shared" si="43"/>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6"/>
        <v>Venezuela, Bolivarian Republic of</v>
      </c>
      <c r="W193" s="30">
        <f t="shared" si="37"/>
        <v>7.4505425234634062E-2</v>
      </c>
      <c r="X193" s="10">
        <f t="shared" si="38"/>
        <v>0.30322597634767617</v>
      </c>
      <c r="Y193" s="36">
        <f t="shared" si="39"/>
        <v>9.1945992732001464E-2</v>
      </c>
      <c r="Z193" s="41" t="str">
        <f t="shared" si="44"/>
        <v/>
      </c>
      <c r="AA193" s="42" t="str">
        <f t="shared" si="40"/>
        <v/>
      </c>
      <c r="AI193" s="14" t="str">
        <f t="shared" si="41"/>
        <v>Venezuela, Bolivarian Republic of</v>
      </c>
      <c r="AJ193" s="9">
        <f t="shared" si="46"/>
        <v>61.227213446193517</v>
      </c>
      <c r="AK193" s="17">
        <f t="shared" si="47"/>
        <v>89</v>
      </c>
      <c r="AM193">
        <v>188</v>
      </c>
      <c r="AN193" s="17" t="e">
        <f t="shared" si="42"/>
        <v>#N/A</v>
      </c>
      <c r="AO193">
        <f t="shared" si="45"/>
        <v>-27</v>
      </c>
      <c r="AP193" s="17" t="e">
        <f t="shared" si="43"/>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6"/>
        <v>Viet Nam</v>
      </c>
      <c r="W194" s="30">
        <f t="shared" si="37"/>
        <v>0.485901019287167</v>
      </c>
      <c r="X194" s="10">
        <f t="shared" si="38"/>
        <v>0.98709707285093062</v>
      </c>
      <c r="Y194" s="36">
        <f t="shared" si="39"/>
        <v>0.97436063123087546</v>
      </c>
      <c r="Z194" s="41">
        <f t="shared" si="44"/>
        <v>0.485901019287167</v>
      </c>
      <c r="AA194" s="42">
        <f t="shared" si="40"/>
        <v>36</v>
      </c>
      <c r="AI194" s="14" t="str">
        <f t="shared" si="41"/>
        <v>Viet Nam</v>
      </c>
      <c r="AJ194" s="9">
        <f t="shared" si="46"/>
        <v>60.17935765751227</v>
      </c>
      <c r="AK194" s="17">
        <f t="shared" si="47"/>
        <v>97</v>
      </c>
      <c r="AM194">
        <v>189</v>
      </c>
      <c r="AN194" s="17" t="e">
        <f t="shared" si="42"/>
        <v>#N/A</v>
      </c>
      <c r="AO194">
        <f t="shared" si="45"/>
        <v>-28</v>
      </c>
      <c r="AP194" s="17" t="e">
        <f t="shared" si="43"/>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6"/>
        <v>Yemen</v>
      </c>
      <c r="W195" s="30">
        <f t="shared" si="37"/>
        <v>0.16958616365344184</v>
      </c>
      <c r="X195" s="10">
        <f t="shared" si="38"/>
        <v>0.74118067825728629</v>
      </c>
      <c r="Y195" s="36">
        <f t="shared" si="39"/>
        <v>0.54934879782193091</v>
      </c>
      <c r="Z195" s="41">
        <f t="shared" si="44"/>
        <v>0.16958616365344184</v>
      </c>
      <c r="AA195" s="42">
        <f t="shared" si="40"/>
        <v>125</v>
      </c>
      <c r="AI195" s="14" t="str">
        <f t="shared" si="41"/>
        <v>Yemen</v>
      </c>
      <c r="AJ195" s="9">
        <f t="shared" si="46"/>
        <v>45.735225865005432</v>
      </c>
      <c r="AK195" s="17">
        <f t="shared" si="47"/>
        <v>146</v>
      </c>
      <c r="AM195">
        <v>190</v>
      </c>
      <c r="AN195" s="17" t="e">
        <f t="shared" si="42"/>
        <v>#N/A</v>
      </c>
      <c r="AO195">
        <f t="shared" si="45"/>
        <v>-29</v>
      </c>
      <c r="AP195" s="17" t="e">
        <f t="shared" si="43"/>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6"/>
        <v>Zambia</v>
      </c>
      <c r="W196" s="30">
        <f t="shared" si="37"/>
        <v>0.2194550566130839</v>
      </c>
      <c r="X196" s="10">
        <f t="shared" si="38"/>
        <v>0.6753188071098043</v>
      </c>
      <c r="Y196" s="36">
        <f t="shared" si="39"/>
        <v>0.45605549123620909</v>
      </c>
      <c r="Z196" s="41">
        <f t="shared" si="44"/>
        <v>0.2194550566130839</v>
      </c>
      <c r="AA196" s="42">
        <f t="shared" si="40"/>
        <v>117</v>
      </c>
      <c r="AI196" s="14" t="str">
        <f t="shared" si="41"/>
        <v>Zambia</v>
      </c>
      <c r="AJ196" s="9">
        <f t="shared" si="46"/>
        <v>48.912098002532332</v>
      </c>
      <c r="AK196" s="17">
        <f t="shared" si="47"/>
        <v>132</v>
      </c>
      <c r="AM196">
        <v>191</v>
      </c>
      <c r="AN196" s="17" t="e">
        <f t="shared" si="42"/>
        <v>#N/A</v>
      </c>
      <c r="AO196">
        <f t="shared" si="45"/>
        <v>-30</v>
      </c>
      <c r="AP196" s="17" t="e">
        <f t="shared" si="43"/>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6"/>
        <v>Zimbabwe</v>
      </c>
      <c r="W197" s="30">
        <f t="shared" si="37"/>
        <v>-0.74453107542262131</v>
      </c>
      <c r="X197" s="10">
        <f t="shared" si="38"/>
        <v>-0.9592461950008988</v>
      </c>
      <c r="Y197" s="36">
        <f t="shared" si="39"/>
        <v>0.92015326262370234</v>
      </c>
      <c r="Z197" s="41">
        <f t="shared" si="44"/>
        <v>-0.74453107542262131</v>
      </c>
      <c r="AA197" s="42">
        <f t="shared" si="40"/>
        <v>143</v>
      </c>
      <c r="AI197" s="14" t="str">
        <f t="shared" si="41"/>
        <v>Zimbabwe</v>
      </c>
      <c r="AJ197" s="9">
        <f t="shared" si="46"/>
        <v>38.014603551067985</v>
      </c>
      <c r="AK197" s="17">
        <f t="shared" si="47"/>
        <v>159</v>
      </c>
      <c r="AM197">
        <v>192</v>
      </c>
      <c r="AN197" s="17" t="e">
        <f t="shared" si="42"/>
        <v>#N/A</v>
      </c>
      <c r="AO197">
        <f t="shared" si="45"/>
        <v>-31</v>
      </c>
      <c r="AP197" s="17" t="e">
        <f t="shared" si="43"/>
        <v>#N/A</v>
      </c>
    </row>
    <row r="198" spans="3:42">
      <c r="AJ198" s="9" t="str">
        <f t="shared" si="46"/>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'GaIn Index'!E6:T6</xm:f>
              <xm:sqref>AB6</xm:sqref>
            </x14:sparkline>
            <x14:sparkline>
              <xm:f>'GaIn Index'!E7:T7</xm:f>
              <xm:sqref>AB7</xm:sqref>
            </x14:sparkline>
            <x14:sparkline>
              <xm:f>'GaIn Index'!E8:T8</xm:f>
              <xm:sqref>AB8</xm:sqref>
            </x14:sparkline>
            <x14:sparkline>
              <xm:f>'GaIn Index'!E9:T9</xm:f>
              <xm:sqref>AB9</xm:sqref>
            </x14:sparkline>
            <x14:sparkline>
              <xm:f>'GaIn Index'!E10:T10</xm:f>
              <xm:sqref>AB10</xm:sqref>
            </x14:sparkline>
            <x14:sparkline>
              <xm:f>'GaIn Index'!E11:T11</xm:f>
              <xm:sqref>AB11</xm:sqref>
            </x14:sparkline>
            <x14:sparkline>
              <xm:f>'GaIn Index'!E12:T12</xm:f>
              <xm:sqref>AB12</xm:sqref>
            </x14:sparkline>
            <x14:sparkline>
              <xm:f>'GaIn Index'!E13:T13</xm:f>
              <xm:sqref>AB13</xm:sqref>
            </x14:sparkline>
            <x14:sparkline>
              <xm:f>'GaIn Index'!E14:T14</xm:f>
              <xm:sqref>AB14</xm:sqref>
            </x14:sparkline>
            <x14:sparkline>
              <xm:f>'GaIn Index'!E15:T15</xm:f>
              <xm:sqref>AB15</xm:sqref>
            </x14:sparkline>
            <x14:sparkline>
              <xm:f>'GaIn Index'!E16:T16</xm:f>
              <xm:sqref>AB16</xm:sqref>
            </x14:sparkline>
            <x14:sparkline>
              <xm:f>'GaIn Index'!E17:T17</xm:f>
              <xm:sqref>AB17</xm:sqref>
            </x14:sparkline>
            <x14:sparkline>
              <xm:f>'GaIn Index'!E18:T18</xm:f>
              <xm:sqref>AB18</xm:sqref>
            </x14:sparkline>
            <x14:sparkline>
              <xm:f>'GaIn Index'!E19:T19</xm:f>
              <xm:sqref>AB19</xm:sqref>
            </x14:sparkline>
            <x14:sparkline>
              <xm:f>'GaIn Index'!E20:T20</xm:f>
              <xm:sqref>AB20</xm:sqref>
            </x14:sparkline>
            <x14:sparkline>
              <xm:f>'GaIn Index'!E21:T21</xm:f>
              <xm:sqref>AB21</xm:sqref>
            </x14:sparkline>
            <x14:sparkline>
              <xm:f>'GaIn Index'!E22:T22</xm:f>
              <xm:sqref>AB22</xm:sqref>
            </x14:sparkline>
            <x14:sparkline>
              <xm:f>'GaIn Index'!E23:T23</xm:f>
              <xm:sqref>AB23</xm:sqref>
            </x14:sparkline>
            <x14:sparkline>
              <xm:f>'GaIn Index'!E24:T24</xm:f>
              <xm:sqref>AB24</xm:sqref>
            </x14:sparkline>
            <x14:sparkline>
              <xm:f>'GaIn Index'!E25:T25</xm:f>
              <xm:sqref>AB25</xm:sqref>
            </x14:sparkline>
            <x14:sparkline>
              <xm:f>'GaIn Index'!E26:T26</xm:f>
              <xm:sqref>AB26</xm:sqref>
            </x14:sparkline>
            <x14:sparkline>
              <xm:f>'GaIn Index'!E27:T27</xm:f>
              <xm:sqref>AB27</xm:sqref>
            </x14:sparkline>
            <x14:sparkline>
              <xm:f>'GaIn Index'!E28:T28</xm:f>
              <xm:sqref>AB28</xm:sqref>
            </x14:sparkline>
            <x14:sparkline>
              <xm:f>'GaIn Index'!E29:T29</xm:f>
              <xm:sqref>AB29</xm:sqref>
            </x14:sparkline>
            <x14:sparkline>
              <xm:f>'GaIn Index'!E30:T30</xm:f>
              <xm:sqref>AB30</xm:sqref>
            </x14:sparkline>
            <x14:sparkline>
              <xm:f>'GaIn Index'!E31:T31</xm:f>
              <xm:sqref>AB31</xm:sqref>
            </x14:sparkline>
            <x14:sparkline>
              <xm:f>'GaIn Index'!E32:T32</xm:f>
              <xm:sqref>AB32</xm:sqref>
            </x14:sparkline>
            <x14:sparkline>
              <xm:f>'GaIn Index'!E33:T33</xm:f>
              <xm:sqref>AB33</xm:sqref>
            </x14:sparkline>
            <x14:sparkline>
              <xm:f>'GaIn Index'!E34:T34</xm:f>
              <xm:sqref>AB34</xm:sqref>
            </x14:sparkline>
            <x14:sparkline>
              <xm:f>'GaIn Index'!E35:T35</xm:f>
              <xm:sqref>AB35</xm:sqref>
            </x14:sparkline>
            <x14:sparkline>
              <xm:f>'GaIn Index'!E36:T36</xm:f>
              <xm:sqref>AB36</xm:sqref>
            </x14:sparkline>
            <x14:sparkline>
              <xm:f>'GaIn Index'!E37:T37</xm:f>
              <xm:sqref>AB37</xm:sqref>
            </x14:sparkline>
            <x14:sparkline>
              <xm:f>'GaIn Index'!E38:T38</xm:f>
              <xm:sqref>AB38</xm:sqref>
            </x14:sparkline>
            <x14:sparkline>
              <xm:f>'GaIn Index'!E39:T39</xm:f>
              <xm:sqref>AB39</xm:sqref>
            </x14:sparkline>
            <x14:sparkline>
              <xm:f>'GaIn Index'!E40:T40</xm:f>
              <xm:sqref>AB40</xm:sqref>
            </x14:sparkline>
            <x14:sparkline>
              <xm:f>'GaIn Index'!E41:T41</xm:f>
              <xm:sqref>AB41</xm:sqref>
            </x14:sparkline>
            <x14:sparkline>
              <xm:f>'GaIn Index'!E42:T42</xm:f>
              <xm:sqref>AB42</xm:sqref>
            </x14:sparkline>
            <x14:sparkline>
              <xm:f>'GaIn Index'!E43:T43</xm:f>
              <xm:sqref>AB43</xm:sqref>
            </x14:sparkline>
            <x14:sparkline>
              <xm:f>'GaIn Index'!E44:T44</xm:f>
              <xm:sqref>AB44</xm:sqref>
            </x14:sparkline>
            <x14:sparkline>
              <xm:f>'GaIn Index'!E45:T45</xm:f>
              <xm:sqref>AB45</xm:sqref>
            </x14:sparkline>
            <x14:sparkline>
              <xm:f>'GaIn Index'!E46:T46</xm:f>
              <xm:sqref>AB46</xm:sqref>
            </x14:sparkline>
            <x14:sparkline>
              <xm:f>'GaIn Index'!E47:T47</xm:f>
              <xm:sqref>AB47</xm:sqref>
            </x14:sparkline>
            <x14:sparkline>
              <xm:f>'GaIn Index'!E48:T48</xm:f>
              <xm:sqref>AB48</xm:sqref>
            </x14:sparkline>
            <x14:sparkline>
              <xm:f>'GaIn Index'!E49:T49</xm:f>
              <xm:sqref>AB49</xm:sqref>
            </x14:sparkline>
            <x14:sparkline>
              <xm:f>'GaIn Index'!E50:T50</xm:f>
              <xm:sqref>AB50</xm:sqref>
            </x14:sparkline>
            <x14:sparkline>
              <xm:f>'GaIn Index'!E51:T51</xm:f>
              <xm:sqref>AB51</xm:sqref>
            </x14:sparkline>
            <x14:sparkline>
              <xm:f>'GaIn Index'!E52:T52</xm:f>
              <xm:sqref>AB52</xm:sqref>
            </x14:sparkline>
            <x14:sparkline>
              <xm:f>'GaIn Index'!E53:T53</xm:f>
              <xm:sqref>AB53</xm:sqref>
            </x14:sparkline>
            <x14:sparkline>
              <xm:f>'GaIn Index'!E54:T54</xm:f>
              <xm:sqref>AB54</xm:sqref>
            </x14:sparkline>
            <x14:sparkline>
              <xm:f>'GaIn Index'!E55:T55</xm:f>
              <xm:sqref>AB55</xm:sqref>
            </x14:sparkline>
            <x14:sparkline>
              <xm:f>'GaIn Index'!E56:T56</xm:f>
              <xm:sqref>AB56</xm:sqref>
            </x14:sparkline>
            <x14:sparkline>
              <xm:f>'GaIn Index'!E57:T57</xm:f>
              <xm:sqref>AB57</xm:sqref>
            </x14:sparkline>
            <x14:sparkline>
              <xm:f>'GaIn Index'!E58:T58</xm:f>
              <xm:sqref>AB58</xm:sqref>
            </x14:sparkline>
            <x14:sparkline>
              <xm:f>'GaIn Index'!E59:T59</xm:f>
              <xm:sqref>AB59</xm:sqref>
            </x14:sparkline>
            <x14:sparkline>
              <xm:f>'GaIn Index'!E60:T60</xm:f>
              <xm:sqref>AB60</xm:sqref>
            </x14:sparkline>
            <x14:sparkline>
              <xm:f>'GaIn Index'!E61:T61</xm:f>
              <xm:sqref>AB61</xm:sqref>
            </x14:sparkline>
            <x14:sparkline>
              <xm:f>'GaIn Index'!E62:T62</xm:f>
              <xm:sqref>AB62</xm:sqref>
            </x14:sparkline>
            <x14:sparkline>
              <xm:f>'GaIn Index'!E63:T63</xm:f>
              <xm:sqref>AB63</xm:sqref>
            </x14:sparkline>
            <x14:sparkline>
              <xm:f>'GaIn Index'!E64:T64</xm:f>
              <xm:sqref>AB64</xm:sqref>
            </x14:sparkline>
            <x14:sparkline>
              <xm:f>'GaIn Index'!E65:T65</xm:f>
              <xm:sqref>AB65</xm:sqref>
            </x14:sparkline>
            <x14:sparkline>
              <xm:f>'GaIn Index'!E66:T66</xm:f>
              <xm:sqref>AB66</xm:sqref>
            </x14:sparkline>
            <x14:sparkline>
              <xm:f>'GaIn Index'!E67:T67</xm:f>
              <xm:sqref>AB67</xm:sqref>
            </x14:sparkline>
            <x14:sparkline>
              <xm:f>'GaIn Index'!E68:T68</xm:f>
              <xm:sqref>AB68</xm:sqref>
            </x14:sparkline>
            <x14:sparkline>
              <xm:f>'GaIn Index'!E69:T69</xm:f>
              <xm:sqref>AB69</xm:sqref>
            </x14:sparkline>
            <x14:sparkline>
              <xm:f>'GaIn Index'!E70:T70</xm:f>
              <xm:sqref>AB70</xm:sqref>
            </x14:sparkline>
            <x14:sparkline>
              <xm:f>'GaIn Index'!E71:T71</xm:f>
              <xm:sqref>AB71</xm:sqref>
            </x14:sparkline>
            <x14:sparkline>
              <xm:f>'GaIn Index'!E72:T72</xm:f>
              <xm:sqref>AB72</xm:sqref>
            </x14:sparkline>
            <x14:sparkline>
              <xm:f>'GaIn Index'!E73:T73</xm:f>
              <xm:sqref>AB73</xm:sqref>
            </x14:sparkline>
            <x14:sparkline>
              <xm:f>'GaIn Index'!E74:T74</xm:f>
              <xm:sqref>AB74</xm:sqref>
            </x14:sparkline>
            <x14:sparkline>
              <xm:f>'GaIn Index'!E75:T75</xm:f>
              <xm:sqref>AB75</xm:sqref>
            </x14:sparkline>
            <x14:sparkline>
              <xm:f>'GaIn Index'!E76:T76</xm:f>
              <xm:sqref>AB76</xm:sqref>
            </x14:sparkline>
            <x14:sparkline>
              <xm:f>'GaIn Index'!E77:T77</xm:f>
              <xm:sqref>AB77</xm:sqref>
            </x14:sparkline>
            <x14:sparkline>
              <xm:f>'GaIn Index'!E78:T78</xm:f>
              <xm:sqref>AB78</xm:sqref>
            </x14:sparkline>
            <x14:sparkline>
              <xm:f>'GaIn Index'!E79:T79</xm:f>
              <xm:sqref>AB79</xm:sqref>
            </x14:sparkline>
            <x14:sparkline>
              <xm:f>'GaIn Index'!E80:T80</xm:f>
              <xm:sqref>AB80</xm:sqref>
            </x14:sparkline>
            <x14:sparkline>
              <xm:f>'GaIn Index'!E81:T81</xm:f>
              <xm:sqref>AB81</xm:sqref>
            </x14:sparkline>
            <x14:sparkline>
              <xm:f>'GaIn Index'!E82:T82</xm:f>
              <xm:sqref>AB82</xm:sqref>
            </x14:sparkline>
            <x14:sparkline>
              <xm:f>'GaIn Index'!E83:T83</xm:f>
              <xm:sqref>AB83</xm:sqref>
            </x14:sparkline>
            <x14:sparkline>
              <xm:f>'GaIn Index'!E84:T84</xm:f>
              <xm:sqref>AB84</xm:sqref>
            </x14:sparkline>
            <x14:sparkline>
              <xm:f>'GaIn Index'!E85:T85</xm:f>
              <xm:sqref>AB85</xm:sqref>
            </x14:sparkline>
            <x14:sparkline>
              <xm:f>'GaIn Index'!E86:T86</xm:f>
              <xm:sqref>AB86</xm:sqref>
            </x14:sparkline>
            <x14:sparkline>
              <xm:f>'GaIn Index'!E87:T87</xm:f>
              <xm:sqref>AB87</xm:sqref>
            </x14:sparkline>
            <x14:sparkline>
              <xm:f>'GaIn Index'!E88:T88</xm:f>
              <xm:sqref>AB88</xm:sqref>
            </x14:sparkline>
            <x14:sparkline>
              <xm:f>'GaIn Index'!E89:T89</xm:f>
              <xm:sqref>AB89</xm:sqref>
            </x14:sparkline>
            <x14:sparkline>
              <xm:f>'GaIn Index'!E90:T90</xm:f>
              <xm:sqref>AB90</xm:sqref>
            </x14:sparkline>
            <x14:sparkline>
              <xm:f>'GaIn Index'!E91:T91</xm:f>
              <xm:sqref>AB91</xm:sqref>
            </x14:sparkline>
            <x14:sparkline>
              <xm:f>'GaIn Index'!E92:T92</xm:f>
              <xm:sqref>AB92</xm:sqref>
            </x14:sparkline>
            <x14:sparkline>
              <xm:f>'GaIn Index'!E93:T93</xm:f>
              <xm:sqref>AB93</xm:sqref>
            </x14:sparkline>
            <x14:sparkline>
              <xm:f>'GaIn Index'!E94:T94</xm:f>
              <xm:sqref>AB94</xm:sqref>
            </x14:sparkline>
            <x14:sparkline>
              <xm:f>'GaIn Index'!E95:T95</xm:f>
              <xm:sqref>AB95</xm:sqref>
            </x14:sparkline>
            <x14:sparkline>
              <xm:f>'GaIn Index'!E96:T96</xm:f>
              <xm:sqref>AB96</xm:sqref>
            </x14:sparkline>
            <x14:sparkline>
              <xm:f>'GaIn Index'!E97:T97</xm:f>
              <xm:sqref>AB97</xm:sqref>
            </x14:sparkline>
            <x14:sparkline>
              <xm:f>'GaIn Index'!E98:T98</xm:f>
              <xm:sqref>AB98</xm:sqref>
            </x14:sparkline>
            <x14:sparkline>
              <xm:f>'GaIn Index'!E99:T99</xm:f>
              <xm:sqref>AB99</xm:sqref>
            </x14:sparkline>
            <x14:sparkline>
              <xm:f>'GaIn Index'!E100:T100</xm:f>
              <xm:sqref>AB100</xm:sqref>
            </x14:sparkline>
            <x14:sparkline>
              <xm:f>'GaIn Index'!E101:T101</xm:f>
              <xm:sqref>AB101</xm:sqref>
            </x14:sparkline>
            <x14:sparkline>
              <xm:f>'GaIn Index'!E102:T102</xm:f>
              <xm:sqref>AB102</xm:sqref>
            </x14:sparkline>
            <x14:sparkline>
              <xm:f>'GaIn Index'!E103:T103</xm:f>
              <xm:sqref>AB103</xm:sqref>
            </x14:sparkline>
            <x14:sparkline>
              <xm:f>'GaIn Index'!E104:T104</xm:f>
              <xm:sqref>AB104</xm:sqref>
            </x14:sparkline>
            <x14:sparkline>
              <xm:f>'GaIn Index'!E105:T105</xm:f>
              <xm:sqref>AB105</xm:sqref>
            </x14:sparkline>
            <x14:sparkline>
              <xm:f>'GaIn Index'!E106:T106</xm:f>
              <xm:sqref>AB106</xm:sqref>
            </x14:sparkline>
            <x14:sparkline>
              <xm:f>'GaIn Index'!E107:T107</xm:f>
              <xm:sqref>AB107</xm:sqref>
            </x14:sparkline>
            <x14:sparkline>
              <xm:f>'GaIn Index'!E108:T108</xm:f>
              <xm:sqref>AB108</xm:sqref>
            </x14:sparkline>
            <x14:sparkline>
              <xm:f>'GaIn Index'!E109:T109</xm:f>
              <xm:sqref>AB109</xm:sqref>
            </x14:sparkline>
            <x14:sparkline>
              <xm:f>'GaIn Index'!E110:T110</xm:f>
              <xm:sqref>AB110</xm:sqref>
            </x14:sparkline>
            <x14:sparkline>
              <xm:f>'GaIn Index'!E111:T111</xm:f>
              <xm:sqref>AB111</xm:sqref>
            </x14:sparkline>
            <x14:sparkline>
              <xm:f>'GaIn Index'!E112:T112</xm:f>
              <xm:sqref>AB112</xm:sqref>
            </x14:sparkline>
            <x14:sparkline>
              <xm:f>'GaIn Index'!E113:T113</xm:f>
              <xm:sqref>AB113</xm:sqref>
            </x14:sparkline>
            <x14:sparkline>
              <xm:f>'GaIn Index'!E114:T114</xm:f>
              <xm:sqref>AB114</xm:sqref>
            </x14:sparkline>
            <x14:sparkline>
              <xm:f>'GaIn Index'!E115:T115</xm:f>
              <xm:sqref>AB115</xm:sqref>
            </x14:sparkline>
            <x14:sparkline>
              <xm:f>'GaIn Index'!E116:T116</xm:f>
              <xm:sqref>AB116</xm:sqref>
            </x14:sparkline>
            <x14:sparkline>
              <xm:f>'GaIn Index'!E117:T117</xm:f>
              <xm:sqref>AB117</xm:sqref>
            </x14:sparkline>
            <x14:sparkline>
              <xm:f>'GaIn Index'!E118:T118</xm:f>
              <xm:sqref>AB118</xm:sqref>
            </x14:sparkline>
            <x14:sparkline>
              <xm:f>'GaIn Index'!E119:T119</xm:f>
              <xm:sqref>AB119</xm:sqref>
            </x14:sparkline>
            <x14:sparkline>
              <xm:f>'GaIn Index'!E120:T120</xm:f>
              <xm:sqref>AB120</xm:sqref>
            </x14:sparkline>
            <x14:sparkline>
              <xm:f>'GaIn Index'!E121:T121</xm:f>
              <xm:sqref>AB121</xm:sqref>
            </x14:sparkline>
            <x14:sparkline>
              <xm:f>'GaIn Index'!E122:T122</xm:f>
              <xm:sqref>AB122</xm:sqref>
            </x14:sparkline>
            <x14:sparkline>
              <xm:f>'GaIn Index'!E123:T123</xm:f>
              <xm:sqref>AB123</xm:sqref>
            </x14:sparkline>
            <x14:sparkline>
              <xm:f>'GaIn Index'!E124:T124</xm:f>
              <xm:sqref>AB124</xm:sqref>
            </x14:sparkline>
            <x14:sparkline>
              <xm:f>'GaIn Index'!E125:T125</xm:f>
              <xm:sqref>AB125</xm:sqref>
            </x14:sparkline>
            <x14:sparkline>
              <xm:f>'GaIn Index'!E126:T126</xm:f>
              <xm:sqref>AB126</xm:sqref>
            </x14:sparkline>
            <x14:sparkline>
              <xm:f>'GaIn Index'!E127:T127</xm:f>
              <xm:sqref>AB127</xm:sqref>
            </x14:sparkline>
            <x14:sparkline>
              <xm:f>'GaIn Index'!E128:T128</xm:f>
              <xm:sqref>AB128</xm:sqref>
            </x14:sparkline>
            <x14:sparkline>
              <xm:f>'GaIn Index'!E129:T129</xm:f>
              <xm:sqref>AB129</xm:sqref>
            </x14:sparkline>
            <x14:sparkline>
              <xm:f>'GaIn Index'!E130:T130</xm:f>
              <xm:sqref>AB130</xm:sqref>
            </x14:sparkline>
            <x14:sparkline>
              <xm:f>'GaIn Index'!E131:T131</xm:f>
              <xm:sqref>AB131</xm:sqref>
            </x14:sparkline>
            <x14:sparkline>
              <xm:f>'GaIn Index'!E132:T132</xm:f>
              <xm:sqref>AB132</xm:sqref>
            </x14:sparkline>
            <x14:sparkline>
              <xm:f>'GaIn Index'!E133:T133</xm:f>
              <xm:sqref>AB133</xm:sqref>
            </x14:sparkline>
            <x14:sparkline>
              <xm:f>'GaIn Index'!E134:T134</xm:f>
              <xm:sqref>AB134</xm:sqref>
            </x14:sparkline>
            <x14:sparkline>
              <xm:f>'GaIn Index'!E135:T135</xm:f>
              <xm:sqref>AB135</xm:sqref>
            </x14:sparkline>
            <x14:sparkline>
              <xm:f>'GaIn Index'!E136:T136</xm:f>
              <xm:sqref>AB136</xm:sqref>
            </x14:sparkline>
            <x14:sparkline>
              <xm:f>'GaIn Index'!E137:T137</xm:f>
              <xm:sqref>AB137</xm:sqref>
            </x14:sparkline>
            <x14:sparkline>
              <xm:f>'GaIn Index'!E138:T138</xm:f>
              <xm:sqref>AB138</xm:sqref>
            </x14:sparkline>
            <x14:sparkline>
              <xm:f>'GaIn Index'!E139:T139</xm:f>
              <xm:sqref>AB139</xm:sqref>
            </x14:sparkline>
            <x14:sparkline>
              <xm:f>'GaIn Index'!E140:T140</xm:f>
              <xm:sqref>AB140</xm:sqref>
            </x14:sparkline>
            <x14:sparkline>
              <xm:f>'GaIn Index'!E141:T141</xm:f>
              <xm:sqref>AB141</xm:sqref>
            </x14:sparkline>
            <x14:sparkline>
              <xm:f>'GaIn Index'!E142:T142</xm:f>
              <xm:sqref>AB142</xm:sqref>
            </x14:sparkline>
            <x14:sparkline>
              <xm:f>'GaIn Index'!E143:T143</xm:f>
              <xm:sqref>AB143</xm:sqref>
            </x14:sparkline>
            <x14:sparkline>
              <xm:f>'GaIn Index'!E144:T144</xm:f>
              <xm:sqref>AB144</xm:sqref>
            </x14:sparkline>
            <x14:sparkline>
              <xm:f>'GaIn Index'!E145:T145</xm:f>
              <xm:sqref>AB145</xm:sqref>
            </x14:sparkline>
            <x14:sparkline>
              <xm:f>'GaIn Index'!E146:T146</xm:f>
              <xm:sqref>AB146</xm:sqref>
            </x14:sparkline>
            <x14:sparkline>
              <xm:f>'GaIn Index'!E147:T147</xm:f>
              <xm:sqref>AB147</xm:sqref>
            </x14:sparkline>
            <x14:sparkline>
              <xm:f>'GaIn Index'!E148:T148</xm:f>
              <xm:sqref>AB148</xm:sqref>
            </x14:sparkline>
            <x14:sparkline>
              <xm:f>'GaIn Index'!E149:T149</xm:f>
              <xm:sqref>AB149</xm:sqref>
            </x14:sparkline>
            <x14:sparkline>
              <xm:f>'GaIn Index'!E150:T150</xm:f>
              <xm:sqref>AB150</xm:sqref>
            </x14:sparkline>
            <x14:sparkline>
              <xm:f>'GaIn Index'!E151:T151</xm:f>
              <xm:sqref>AB151</xm:sqref>
            </x14:sparkline>
            <x14:sparkline>
              <xm:f>'GaIn Index'!E152:T152</xm:f>
              <xm:sqref>AB152</xm:sqref>
            </x14:sparkline>
            <x14:sparkline>
              <xm:f>'GaIn Index'!E153:T153</xm:f>
              <xm:sqref>AB153</xm:sqref>
            </x14:sparkline>
            <x14:sparkline>
              <xm:f>'GaIn Index'!E154:T154</xm:f>
              <xm:sqref>AB154</xm:sqref>
            </x14:sparkline>
            <x14:sparkline>
              <xm:f>'GaIn Index'!E155:T155</xm:f>
              <xm:sqref>AB155</xm:sqref>
            </x14:sparkline>
            <x14:sparkline>
              <xm:f>'GaIn Index'!E156:T156</xm:f>
              <xm:sqref>AB156</xm:sqref>
            </x14:sparkline>
            <x14:sparkline>
              <xm:f>'GaIn Index'!E157:T157</xm:f>
              <xm:sqref>AB157</xm:sqref>
            </x14:sparkline>
            <x14:sparkline>
              <xm:f>'GaIn Index'!E158:T158</xm:f>
              <xm:sqref>AB158</xm:sqref>
            </x14:sparkline>
            <x14:sparkline>
              <xm:f>'GaIn Index'!E159:T159</xm:f>
              <xm:sqref>AB159</xm:sqref>
            </x14:sparkline>
            <x14:sparkline>
              <xm:f>'GaIn Index'!E160:T160</xm:f>
              <xm:sqref>AB160</xm:sqref>
            </x14:sparkline>
            <x14:sparkline>
              <xm:f>'GaIn Index'!E161:T161</xm:f>
              <xm:sqref>AB161</xm:sqref>
            </x14:sparkline>
            <x14:sparkline>
              <xm:f>'GaIn Index'!E162:T162</xm:f>
              <xm:sqref>AB162</xm:sqref>
            </x14:sparkline>
            <x14:sparkline>
              <xm:f>'GaIn Index'!E163:T163</xm:f>
              <xm:sqref>AB163</xm:sqref>
            </x14:sparkline>
            <x14:sparkline>
              <xm:f>'GaIn Index'!E164:T164</xm:f>
              <xm:sqref>AB164</xm:sqref>
            </x14:sparkline>
            <x14:sparkline>
              <xm:f>'GaIn Index'!E165:T165</xm:f>
              <xm:sqref>AB165</xm:sqref>
            </x14:sparkline>
            <x14:sparkline>
              <xm:f>'GaIn Index'!E166:T166</xm:f>
              <xm:sqref>AB166</xm:sqref>
            </x14:sparkline>
            <x14:sparkline>
              <xm:f>'GaIn Index'!E167:T167</xm:f>
              <xm:sqref>AB167</xm:sqref>
            </x14:sparkline>
            <x14:sparkline>
              <xm:f>'GaIn Index'!E168:T168</xm:f>
              <xm:sqref>AB168</xm:sqref>
            </x14:sparkline>
            <x14:sparkline>
              <xm:f>'GaIn Index'!E169:T169</xm:f>
              <xm:sqref>AB169</xm:sqref>
            </x14:sparkline>
            <x14:sparkline>
              <xm:f>'GaIn Index'!E170:T170</xm:f>
              <xm:sqref>AB170</xm:sqref>
            </x14:sparkline>
            <x14:sparkline>
              <xm:f>'GaIn Index'!E171:T171</xm:f>
              <xm:sqref>AB171</xm:sqref>
            </x14:sparkline>
            <x14:sparkline>
              <xm:f>'GaIn Index'!E172:T172</xm:f>
              <xm:sqref>AB172</xm:sqref>
            </x14:sparkline>
            <x14:sparkline>
              <xm:f>'GaIn Index'!E173:T173</xm:f>
              <xm:sqref>AB173</xm:sqref>
            </x14:sparkline>
            <x14:sparkline>
              <xm:f>'GaIn Index'!E174:T174</xm:f>
              <xm:sqref>AB174</xm:sqref>
            </x14:sparkline>
            <x14:sparkline>
              <xm:f>'GaIn Index'!E175:T175</xm:f>
              <xm:sqref>AB175</xm:sqref>
            </x14:sparkline>
            <x14:sparkline>
              <xm:f>'GaIn Index'!E176:T176</xm:f>
              <xm:sqref>AB176</xm:sqref>
            </x14:sparkline>
            <x14:sparkline>
              <xm:f>'GaIn Index'!E177:T177</xm:f>
              <xm:sqref>AB177</xm:sqref>
            </x14:sparkline>
            <x14:sparkline>
              <xm:f>'GaIn Index'!E178:T178</xm:f>
              <xm:sqref>AB178</xm:sqref>
            </x14:sparkline>
            <x14:sparkline>
              <xm:f>'GaIn Index'!E179:T179</xm:f>
              <xm:sqref>AB179</xm:sqref>
            </x14:sparkline>
            <x14:sparkline>
              <xm:f>'GaIn Index'!E180:T180</xm:f>
              <xm:sqref>AB180</xm:sqref>
            </x14:sparkline>
            <x14:sparkline>
              <xm:f>'GaIn Index'!E181:T181</xm:f>
              <xm:sqref>AB181</xm:sqref>
            </x14:sparkline>
            <x14:sparkline>
              <xm:f>'GaIn Index'!E182:T182</xm:f>
              <xm:sqref>AB182</xm:sqref>
            </x14:sparkline>
            <x14:sparkline>
              <xm:f>'GaIn Index'!E183:T183</xm:f>
              <xm:sqref>AB183</xm:sqref>
            </x14:sparkline>
            <x14:sparkline>
              <xm:f>'GaIn Index'!E184:T184</xm:f>
              <xm:sqref>AB184</xm:sqref>
            </x14:sparkline>
            <x14:sparkline>
              <xm:f>'GaIn Index'!E185:T185</xm:f>
              <xm:sqref>AB185</xm:sqref>
            </x14:sparkline>
            <x14:sparkline>
              <xm:f>'GaIn Index'!E186:T186</xm:f>
              <xm:sqref>AB186</xm:sqref>
            </x14:sparkline>
            <x14:sparkline>
              <xm:f>'GaIn Index'!E187:T187</xm:f>
              <xm:sqref>AB187</xm:sqref>
            </x14:sparkline>
            <x14:sparkline>
              <xm:f>'GaIn Index'!E188:T188</xm:f>
              <xm:sqref>AB188</xm:sqref>
            </x14:sparkline>
            <x14:sparkline>
              <xm:f>'GaIn Index'!E189:T189</xm:f>
              <xm:sqref>AB189</xm:sqref>
            </x14:sparkline>
            <x14:sparkline>
              <xm:f>'GaIn Index'!E190:T190</xm:f>
              <xm:sqref>AB190</xm:sqref>
            </x14:sparkline>
            <x14:sparkline>
              <xm:f>'GaIn Index'!E191:T191</xm:f>
              <xm:sqref>AB191</xm:sqref>
            </x14:sparkline>
            <x14:sparkline>
              <xm:f>'GaIn Index'!E192:T192</xm:f>
              <xm:sqref>AB192</xm:sqref>
            </x14:sparkline>
            <x14:sparkline>
              <xm:f>'GaIn Index'!E193:T193</xm:f>
              <xm:sqref>AB193</xm:sqref>
            </x14:sparkline>
            <x14:sparkline>
              <xm:f>'GaIn Index'!E194:T194</xm:f>
              <xm:sqref>AB194</xm:sqref>
            </x14:sparkline>
            <x14:sparkline>
              <xm:f>'GaIn Index'!E195:T195</xm:f>
              <xm:sqref>AB195</xm:sqref>
            </x14:sparkline>
            <x14:sparkline>
              <xm:f>'GaIn Index'!E196:T196</xm:f>
              <xm:sqref>AB196</xm:sqref>
            </x14:sparkline>
            <x14:sparkline>
              <xm:f>'GaIn Index'!E197:T197</xm:f>
              <xm:sqref>AB197</xm:sqref>
            </x14:sparkline>
          </x14:sparklines>
        </x14:sparklineGroup>
      </x14:sparklineGroup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AP198"/>
  <sheetViews>
    <sheetView topLeftCell="R1" workbookViewId="0">
      <selection activeCell="T6" sqref="T6:T197"/>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674</v>
      </c>
      <c r="J1" s="46"/>
      <c r="K1" s="46"/>
      <c r="L1" s="46"/>
      <c r="M1" s="47"/>
      <c r="N1" s="47"/>
    </row>
    <row r="2" spans="1:42">
      <c r="A2" t="s">
        <v>657</v>
      </c>
      <c r="E2" s="8" t="s">
        <v>423</v>
      </c>
      <c r="AA2" s="42">
        <f>MAX(AA6:AA197)</f>
        <v>97</v>
      </c>
      <c r="AK2">
        <f>mmax(AK7:AK198)</f>
        <v>160</v>
      </c>
    </row>
    <row r="3" spans="1:42">
      <c r="D3" s="35" t="s">
        <v>594</v>
      </c>
      <c r="E3" s="11">
        <f>mmean(E6:E197)</f>
        <v>-7.1054273576010019E-15</v>
      </c>
      <c r="F3" s="11">
        <f t="shared" ref="F3:T3" si="0">mmean(F6:F197)</f>
        <v>5.8220095411343206E-14</v>
      </c>
      <c r="G3" s="11">
        <f t="shared" si="0"/>
        <v>2.5934809855243656E-14</v>
      </c>
      <c r="H3" s="11">
        <f t="shared" si="0"/>
        <v>-2.7355895326763858E-14</v>
      </c>
      <c r="I3" s="11">
        <f t="shared" si="0"/>
        <v>-9.9920072216264089E-15</v>
      </c>
      <c r="J3" s="11">
        <f t="shared" si="0"/>
        <v>5.0670578843892142E-14</v>
      </c>
      <c r="K3" s="11">
        <f t="shared" si="0"/>
        <v>2.9753977059954195E-14</v>
      </c>
      <c r="L3" s="11">
        <f t="shared" si="0"/>
        <v>-1.1457501614131616E-14</v>
      </c>
      <c r="M3" s="11">
        <f t="shared" si="0"/>
        <v>-4.0767389464235747E-14</v>
      </c>
      <c r="N3" s="11">
        <f t="shared" si="0"/>
        <v>5.9419136277938383E-14</v>
      </c>
      <c r="O3" s="11">
        <f t="shared" si="0"/>
        <v>4.1522341120980855E-14</v>
      </c>
      <c r="P3" s="11">
        <f t="shared" si="0"/>
        <v>3.2995828291859651E-14</v>
      </c>
      <c r="Q3" s="11">
        <f t="shared" si="0"/>
        <v>-2.0472512574087887E-14</v>
      </c>
      <c r="R3" s="11">
        <f t="shared" si="0"/>
        <v>-6.9189098894639761E-14</v>
      </c>
      <c r="S3" s="11">
        <f t="shared" si="0"/>
        <v>-4.0367709175370694E-14</v>
      </c>
      <c r="T3" s="11">
        <f t="shared" si="0"/>
        <v>-1.1013412404281553E-14</v>
      </c>
      <c r="Y3" s="40"/>
      <c r="Z3" s="40" t="s">
        <v>590</v>
      </c>
      <c r="AA3" s="40"/>
      <c r="AB3" s="40"/>
    </row>
    <row r="4" spans="1:42">
      <c r="E4" s="11">
        <f>mstDev(E6:E197)</f>
        <v>5.3984983341036914</v>
      </c>
      <c r="F4" s="11">
        <f t="shared" ref="F4:T4" si="1">mstDev(F6:F197)</f>
        <v>5.4312683228776457</v>
      </c>
      <c r="G4" s="11">
        <f t="shared" si="1"/>
        <v>5.3986021946632485</v>
      </c>
      <c r="H4" s="11">
        <f t="shared" si="1"/>
        <v>5.4318095054850017</v>
      </c>
      <c r="I4" s="11">
        <f t="shared" si="1"/>
        <v>5.4317178490294511</v>
      </c>
      <c r="J4" s="11">
        <f t="shared" si="1"/>
        <v>5.4017478787755451</v>
      </c>
      <c r="K4" s="11">
        <f t="shared" si="1"/>
        <v>5.4293747399491084</v>
      </c>
      <c r="L4" s="11">
        <f t="shared" si="1"/>
        <v>5.3730309034710713</v>
      </c>
      <c r="M4" s="11">
        <f t="shared" si="1"/>
        <v>5.3812372820623322</v>
      </c>
      <c r="N4" s="11">
        <f t="shared" si="1"/>
        <v>5.4696873363837799</v>
      </c>
      <c r="O4" s="11">
        <f t="shared" si="1"/>
        <v>5.5518509394162159</v>
      </c>
      <c r="P4" s="11">
        <f t="shared" si="1"/>
        <v>5.4875541813882105</v>
      </c>
      <c r="Q4" s="11">
        <f t="shared" si="1"/>
        <v>5.5235030631285627</v>
      </c>
      <c r="R4" s="11">
        <f t="shared" si="1"/>
        <v>5.4372310686430376</v>
      </c>
      <c r="S4" s="11">
        <f t="shared" si="1"/>
        <v>5.4727655397810953</v>
      </c>
      <c r="T4" s="11">
        <f t="shared" si="1"/>
        <v>5.5107733769313896</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667</v>
      </c>
      <c r="AK5" t="s">
        <v>580</v>
      </c>
    </row>
    <row r="6" spans="1:42">
      <c r="A6" s="37" t="s">
        <v>554</v>
      </c>
      <c r="B6" s="38">
        <v>1</v>
      </c>
      <c r="C6" s="32" t="s">
        <v>39</v>
      </c>
      <c r="D6" s="33" t="s">
        <v>40</v>
      </c>
      <c r="E6" s="41" t="e">
        <f>[1]Delta!E6</f>
        <v>#N/A</v>
      </c>
      <c r="F6" s="41" t="e">
        <f>[1]Delta!F6</f>
        <v>#N/A</v>
      </c>
      <c r="G6" s="41" t="e">
        <f>[1]Delta!G6</f>
        <v>#N/A</v>
      </c>
      <c r="H6" s="41" t="e">
        <f>[1]Delta!H6</f>
        <v>#N/A</v>
      </c>
      <c r="I6" s="41" t="e">
        <f>[1]Delta!I6</f>
        <v>#N/A</v>
      </c>
      <c r="J6" s="41" t="e">
        <f>[1]Delta!J6</f>
        <v>#N/A</v>
      </c>
      <c r="K6" s="41" t="e">
        <f>[1]Delta!K6</f>
        <v>#N/A</v>
      </c>
      <c r="L6" s="41" t="e">
        <f>[1]Delta!L6</f>
        <v>#N/A</v>
      </c>
      <c r="M6" s="41" t="e">
        <f>[1]Delta!M6</f>
        <v>#N/A</v>
      </c>
      <c r="N6" s="41" t="e">
        <f>[1]Delta!N6</f>
        <v>#N/A</v>
      </c>
      <c r="O6" s="41" t="e">
        <f>[1]Delta!O6</f>
        <v>#N/A</v>
      </c>
      <c r="P6" s="41" t="e">
        <f>[1]Delta!P6</f>
        <v>#N/A</v>
      </c>
      <c r="Q6" s="41" t="e">
        <f>[1]Delta!Q6</f>
        <v>#N/A</v>
      </c>
      <c r="R6" s="41" t="e">
        <f>[1]Delta!R6</f>
        <v>#N/A</v>
      </c>
      <c r="S6" s="41" t="e">
        <f>[1]Delta!S6</f>
        <v>#N/A</v>
      </c>
      <c r="T6" s="41" t="e">
        <f>[1]Delta!T6</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Guinea-Bissau</v>
      </c>
      <c r="AF6" s="44">
        <f>$AA$2-AD6+1</f>
        <v>97</v>
      </c>
      <c r="AG6" s="45" t="str">
        <f>INDEX($V$6:$V$197,MATCH(AF6,$AA$6:$AA$197,0))</f>
        <v>Equatorial Guinea</v>
      </c>
      <c r="AH6" s="68"/>
      <c r="AI6" s="14" t="str">
        <f>V6</f>
        <v>Afghanistan</v>
      </c>
      <c r="AJ6" t="str">
        <f t="shared" ref="AJ6:AJ37" si="2">IF(ISNUMBER(T6),T6,"")</f>
        <v/>
      </c>
      <c r="AK6" s="17" t="e">
        <f t="shared" ref="AK6:AK37" si="3">RANK(AJ6,$AJ$7:$AJ$198)</f>
        <v>#VALUE!</v>
      </c>
      <c r="AM6">
        <v>1</v>
      </c>
      <c r="AN6" s="17" t="str">
        <f>INDEX($V$6:$V$197,MATCH(AM6,$AK$6:$AK$197,0))</f>
        <v>Kyrgyzstan</v>
      </c>
      <c r="AO6">
        <f>AK2</f>
        <v>160</v>
      </c>
      <c r="AP6" s="17" t="str">
        <f>INDEX($V$6:$V$197,MATCH(AO6,$AK$6:$AK$197,0))</f>
        <v>Equatorial Guinea</v>
      </c>
    </row>
    <row r="7" spans="1:42">
      <c r="A7" s="37" t="s">
        <v>558</v>
      </c>
      <c r="B7" s="38">
        <v>1</v>
      </c>
      <c r="C7" s="32" t="s">
        <v>41</v>
      </c>
      <c r="D7" s="33" t="s">
        <v>42</v>
      </c>
      <c r="E7" s="41">
        <f>[1]Delta!E7</f>
        <v>2.6244132191341834</v>
      </c>
      <c r="F7" s="41">
        <f>[1]Delta!F7</f>
        <v>1.3586830945083577</v>
      </c>
      <c r="G7" s="41">
        <f>[1]Delta!G7</f>
        <v>1.5973910092426493</v>
      </c>
      <c r="H7" s="41">
        <f>[1]Delta!H7</f>
        <v>-0.79222948137951477</v>
      </c>
      <c r="I7" s="41">
        <f>[1]Delta!I7</f>
        <v>-1.6630050816131146</v>
      </c>
      <c r="J7" s="41">
        <f>[1]Delta!J7</f>
        <v>-1.7386159179133145</v>
      </c>
      <c r="K7" s="41">
        <f>[1]Delta!K7</f>
        <v>-1.0078221903206313</v>
      </c>
      <c r="L7" s="41">
        <f>[1]Delta!L7</f>
        <v>-0.39839127158970911</v>
      </c>
      <c r="M7" s="41">
        <f>[1]Delta!M7</f>
        <v>-0.29947027863774878</v>
      </c>
      <c r="N7" s="41">
        <f>[1]Delta!N7</f>
        <v>-0.25908410001301974</v>
      </c>
      <c r="O7" s="41">
        <f>[1]Delta!O7</f>
        <v>0.78315369100233312</v>
      </c>
      <c r="P7" s="41">
        <f>[1]Delta!P7</f>
        <v>1.096106230697373</v>
      </c>
      <c r="Q7" s="41">
        <f>[1]Delta!Q7</f>
        <v>1.5334322755755494</v>
      </c>
      <c r="R7" s="41">
        <f>[1]Delta!R7</f>
        <v>1.7987246185242327</v>
      </c>
      <c r="S7" s="41">
        <f>[1]Delta!S7</f>
        <v>1.8201295798884232</v>
      </c>
      <c r="T7" s="41">
        <f>[1]Delta!T7</f>
        <v>1.0555155421151028</v>
      </c>
      <c r="U7" s="11"/>
      <c r="V7" s="33" t="str">
        <f t="shared" ref="V7:V70" si="4">D7</f>
        <v>Albania</v>
      </c>
      <c r="W7" s="30">
        <f t="shared" ref="W7:W70" si="5">SLOPE(E7:T7,$E$5:$T$5)</f>
        <v>5.8645187005844243E-2</v>
      </c>
      <c r="X7" s="10">
        <f t="shared" ref="X7:X70" si="6">PEARSON(E7:T7,$E$5:$T$5)</f>
        <v>0.20682171292675433</v>
      </c>
      <c r="Y7" s="36">
        <f t="shared" ref="Y7:Y70" si="7">IF(ISERROR(X7),0,X7*X7)</f>
        <v>4.2775220937956777E-2</v>
      </c>
      <c r="Z7" s="41" t="str">
        <f>IF(Y7&gt;=$Z$4,W7,"")</f>
        <v/>
      </c>
      <c r="AA7" s="42" t="str">
        <f t="shared" ref="AA7:AA70" si="8">IF(ISNUMBER(Z7),RANK(Z7,$Z$6:$Z$197),"")</f>
        <v/>
      </c>
      <c r="AD7">
        <v>2</v>
      </c>
      <c r="AE7" s="31" t="str">
        <f t="shared" ref="AE7:AE35" si="9">INDEX($V$6:$V$197,MATCH(AD7,$AA$6:$AA$197,0))</f>
        <v>Rwanda</v>
      </c>
      <c r="AF7" s="44">
        <f t="shared" ref="AF7:AF35" si="10">$AA$2-AD7+1</f>
        <v>96</v>
      </c>
      <c r="AG7" s="45" t="str">
        <f t="shared" ref="AG7:AG35" si="11">INDEX($V$6:$V$197,MATCH(AF7,$AA$6:$AA$197,0))</f>
        <v>Zimbabwe</v>
      </c>
      <c r="AH7" s="68"/>
      <c r="AI7" s="14" t="str">
        <f t="shared" ref="AI7:AI70" si="12">V7</f>
        <v>Albania</v>
      </c>
      <c r="AJ7" s="9">
        <f t="shared" si="2"/>
        <v>1.0555155421151028</v>
      </c>
      <c r="AK7" s="17">
        <f t="shared" si="3"/>
        <v>70</v>
      </c>
      <c r="AM7">
        <v>2</v>
      </c>
      <c r="AN7" s="17" t="str">
        <f t="shared" ref="AN7:AN70" si="13">INDEX($V$6:$V$197,MATCH(AM7,$AK$6:$AK$197,0))</f>
        <v>Denmark</v>
      </c>
      <c r="AO7">
        <f>AO6-1</f>
        <v>159</v>
      </c>
      <c r="AP7" s="17" t="str">
        <f t="shared" ref="AP7:AP70" si="14">INDEX($V$6:$V$197,MATCH(AO7,$AK$6:$AK$197,0))</f>
        <v>Angola</v>
      </c>
    </row>
    <row r="8" spans="1:42">
      <c r="A8" s="37" t="s">
        <v>567</v>
      </c>
      <c r="B8" s="38">
        <v>1</v>
      </c>
      <c r="C8" s="32" t="s">
        <v>43</v>
      </c>
      <c r="D8" s="33" t="s">
        <v>44</v>
      </c>
      <c r="E8" s="41">
        <f>[1]Delta!E8</f>
        <v>-6.9170695708488239</v>
      </c>
      <c r="F8" s="41">
        <f>[1]Delta!F8</f>
        <v>-6.1794672871345</v>
      </c>
      <c r="G8" s="41">
        <f>[1]Delta!G8</f>
        <v>-6.6502601966862969</v>
      </c>
      <c r="H8" s="41">
        <f>[1]Delta!H8</f>
        <v>-6.2981844570777952</v>
      </c>
      <c r="I8" s="41">
        <f>[1]Delta!I8</f>
        <v>-7.0845574251141628</v>
      </c>
      <c r="J8" s="41">
        <f>[1]Delta!J8</f>
        <v>-5.6529813024621873</v>
      </c>
      <c r="K8" s="41">
        <f>[1]Delta!K8</f>
        <v>-4.3647426668098959</v>
      </c>
      <c r="L8" s="41">
        <f>[1]Delta!L8</f>
        <v>-5.4375913497138555</v>
      </c>
      <c r="M8" s="41">
        <f>[1]Delta!M8</f>
        <v>-5.0175717199849856</v>
      </c>
      <c r="N8" s="41">
        <f>[1]Delta!N8</f>
        <v>-4.4663207039363897</v>
      </c>
      <c r="O8" s="41">
        <f>[1]Delta!O8</f>
        <v>-2.8715290131231868</v>
      </c>
      <c r="P8" s="41">
        <f>[1]Delta!P8</f>
        <v>-2.2420154475386838</v>
      </c>
      <c r="Q8" s="41">
        <f>[1]Delta!Q8</f>
        <v>-1.6733358580316562</v>
      </c>
      <c r="R8" s="41">
        <f>[1]Delta!R8</f>
        <v>-1.3932867876276376</v>
      </c>
      <c r="S8" s="41">
        <f>[1]Delta!S8</f>
        <v>-2.0360812202283114</v>
      </c>
      <c r="T8" s="41">
        <f>[1]Delta!T8</f>
        <v>-3.0294317060896958</v>
      </c>
      <c r="U8" s="11"/>
      <c r="V8" s="33" t="str">
        <f t="shared" si="4"/>
        <v>Algeria</v>
      </c>
      <c r="W8" s="30">
        <f t="shared" si="5"/>
        <v>0.38169010667691272</v>
      </c>
      <c r="X8" s="10">
        <f t="shared" si="6"/>
        <v>0.914014320036588</v>
      </c>
      <c r="Y8" s="36">
        <f t="shared" si="7"/>
        <v>0.83542217723194634</v>
      </c>
      <c r="Z8" s="41">
        <f t="shared" ref="Z8:Z71" si="15">IF(Y8&gt;=$Z$4,W8,"")</f>
        <v>0.38169010667691272</v>
      </c>
      <c r="AA8" s="42">
        <f t="shared" si="8"/>
        <v>4</v>
      </c>
      <c r="AD8">
        <v>3</v>
      </c>
      <c r="AE8" s="31" t="str">
        <f t="shared" si="9"/>
        <v>Romania</v>
      </c>
      <c r="AF8" s="44">
        <f t="shared" si="10"/>
        <v>95</v>
      </c>
      <c r="AG8" s="45" t="str">
        <f t="shared" si="11"/>
        <v>Trinidad and Tobago</v>
      </c>
      <c r="AH8" s="68"/>
      <c r="AI8" s="14" t="str">
        <f t="shared" si="12"/>
        <v>Algeria</v>
      </c>
      <c r="AJ8" s="9">
        <f t="shared" si="2"/>
        <v>-3.0294317060896958</v>
      </c>
      <c r="AK8" s="17">
        <f t="shared" si="3"/>
        <v>125</v>
      </c>
      <c r="AM8">
        <v>3</v>
      </c>
      <c r="AN8" s="17" t="str">
        <f t="shared" si="13"/>
        <v>Uruguay</v>
      </c>
      <c r="AO8">
        <f t="shared" ref="AO8:AO71" si="16">AO7-1</f>
        <v>158</v>
      </c>
      <c r="AP8" s="17" t="str">
        <f t="shared" si="14"/>
        <v>Qatar</v>
      </c>
    </row>
    <row r="9" spans="1:42">
      <c r="A9" s="37" t="s">
        <v>555</v>
      </c>
      <c r="B9" s="38">
        <v>1</v>
      </c>
      <c r="C9" s="32" t="s">
        <v>45</v>
      </c>
      <c r="D9" s="33" t="s">
        <v>46</v>
      </c>
      <c r="E9" s="41" t="e">
        <f>[1]Delta!E9</f>
        <v>#N/A</v>
      </c>
      <c r="F9" s="41" t="e">
        <f>[1]Delta!F9</f>
        <v>#N/A</v>
      </c>
      <c r="G9" s="41" t="e">
        <f>[1]Delta!G9</f>
        <v>#N/A</v>
      </c>
      <c r="H9" s="41" t="e">
        <f>[1]Delta!H9</f>
        <v>#N/A</v>
      </c>
      <c r="I9" s="41" t="e">
        <f>[1]Delta!I9</f>
        <v>#N/A</v>
      </c>
      <c r="J9" s="41" t="e">
        <f>[1]Delta!J9</f>
        <v>#N/A</v>
      </c>
      <c r="K9" s="41" t="e">
        <f>[1]Delta!K9</f>
        <v>#N/A</v>
      </c>
      <c r="L9" s="41" t="e">
        <f>[1]Delta!L9</f>
        <v>#N/A</v>
      </c>
      <c r="M9" s="41" t="e">
        <f>[1]Delta!M9</f>
        <v>#N/A</v>
      </c>
      <c r="N9" s="41" t="e">
        <f>[1]Delta!N9</f>
        <v>#N/A</v>
      </c>
      <c r="O9" s="41" t="e">
        <f>[1]Delta!O9</f>
        <v>#N/A</v>
      </c>
      <c r="P9" s="41" t="e">
        <f>[1]Delta!P9</f>
        <v>#N/A</v>
      </c>
      <c r="Q9" s="41" t="e">
        <f>[1]Delta!Q9</f>
        <v>#N/A</v>
      </c>
      <c r="R9" s="41" t="e">
        <f>[1]Delta!R9</f>
        <v>#N/A</v>
      </c>
      <c r="S9" s="41" t="e">
        <f>[1]Delta!S9</f>
        <v>#N/A</v>
      </c>
      <c r="T9" s="41" t="e">
        <f>[1]Delta!T9</f>
        <v>#N/A</v>
      </c>
      <c r="U9" s="11"/>
      <c r="V9" s="33" t="str">
        <f t="shared" si="4"/>
        <v>Andorra</v>
      </c>
      <c r="W9" s="30" t="e">
        <f t="shared" si="5"/>
        <v>#N/A</v>
      </c>
      <c r="X9" s="10" t="e">
        <f t="shared" si="6"/>
        <v>#N/A</v>
      </c>
      <c r="Y9" s="36">
        <f t="shared" si="7"/>
        <v>0</v>
      </c>
      <c r="Z9" s="41" t="str">
        <f t="shared" si="15"/>
        <v/>
      </c>
      <c r="AA9" s="42" t="str">
        <f t="shared" si="8"/>
        <v/>
      </c>
      <c r="AD9">
        <v>4</v>
      </c>
      <c r="AE9" s="31" t="str">
        <f t="shared" si="9"/>
        <v>Algeria</v>
      </c>
      <c r="AF9" s="44">
        <f t="shared" si="10"/>
        <v>94</v>
      </c>
      <c r="AG9" s="45" t="str">
        <f t="shared" si="11"/>
        <v>Azerbaijan</v>
      </c>
      <c r="AH9" s="68"/>
      <c r="AI9" s="14" t="str">
        <f t="shared" si="12"/>
        <v>Andorra</v>
      </c>
      <c r="AJ9" s="9" t="str">
        <f t="shared" si="2"/>
        <v/>
      </c>
      <c r="AK9" s="17" t="e">
        <f t="shared" si="3"/>
        <v>#VALUE!</v>
      </c>
      <c r="AM9">
        <v>4</v>
      </c>
      <c r="AN9" s="17" t="str">
        <f t="shared" si="13"/>
        <v>Chile</v>
      </c>
      <c r="AO9">
        <f t="shared" si="16"/>
        <v>157</v>
      </c>
      <c r="AP9" s="17" t="str">
        <f t="shared" si="14"/>
        <v>Gabon</v>
      </c>
    </row>
    <row r="10" spans="1:42">
      <c r="A10" s="37" t="s">
        <v>556</v>
      </c>
      <c r="B10" s="38">
        <v>1</v>
      </c>
      <c r="C10" s="32" t="s">
        <v>47</v>
      </c>
      <c r="D10" s="33" t="s">
        <v>48</v>
      </c>
      <c r="E10" s="41">
        <f>[1]Delta!E10</f>
        <v>-19.168403221355838</v>
      </c>
      <c r="F10" s="41">
        <f>[1]Delta!F10</f>
        <v>-19.876196676603335</v>
      </c>
      <c r="G10" s="41">
        <f>[1]Delta!G10</f>
        <v>-20.184422867153657</v>
      </c>
      <c r="H10" s="41">
        <f>[1]Delta!H10</f>
        <v>-20.229993913748103</v>
      </c>
      <c r="I10" s="41">
        <f>[1]Delta!I10</f>
        <v>-20.624062356505206</v>
      </c>
      <c r="J10" s="41">
        <f>[1]Delta!J10</f>
        <v>-20.824433399507967</v>
      </c>
      <c r="K10" s="41">
        <f>[1]Delta!K10</f>
        <v>-19.423401701026002</v>
      </c>
      <c r="L10" s="41">
        <f>[1]Delta!L10</f>
        <v>-19.129478397709754</v>
      </c>
      <c r="M10" s="41">
        <f>[1]Delta!M10</f>
        <v>-17.847857595486829</v>
      </c>
      <c r="N10" s="41">
        <f>[1]Delta!N10</f>
        <v>-18.153077829867733</v>
      </c>
      <c r="O10" s="41">
        <f>[1]Delta!O10</f>
        <v>-18.472378954676216</v>
      </c>
      <c r="P10" s="41">
        <f>[1]Delta!P10</f>
        <v>-18.118235996390389</v>
      </c>
      <c r="Q10" s="41">
        <f>[1]Delta!Q10</f>
        <v>-18.297929235242968</v>
      </c>
      <c r="R10" s="41">
        <f>[1]Delta!R10</f>
        <v>-18.210991391867843</v>
      </c>
      <c r="S10" s="41">
        <f>[1]Delta!S10</f>
        <v>-17.268992718884988</v>
      </c>
      <c r="T10" s="41">
        <f>[1]Delta!T10</f>
        <v>-18.240349535428166</v>
      </c>
      <c r="U10" s="11"/>
      <c r="V10" s="33" t="str">
        <f t="shared" si="4"/>
        <v>Angola</v>
      </c>
      <c r="W10" s="30">
        <f t="shared" si="5"/>
        <v>0.1783888738744176</v>
      </c>
      <c r="X10" s="10">
        <f t="shared" si="6"/>
        <v>0.78265938540741264</v>
      </c>
      <c r="Y10" s="36">
        <f t="shared" si="7"/>
        <v>0.61255571356630889</v>
      </c>
      <c r="Z10" s="41">
        <f t="shared" si="15"/>
        <v>0.1783888738744176</v>
      </c>
      <c r="AA10" s="42">
        <f t="shared" si="8"/>
        <v>28</v>
      </c>
      <c r="AD10">
        <v>5</v>
      </c>
      <c r="AE10" s="31" t="str">
        <f t="shared" si="9"/>
        <v>Turkey</v>
      </c>
      <c r="AF10" s="44">
        <f t="shared" si="10"/>
        <v>93</v>
      </c>
      <c r="AG10" s="45" t="str">
        <f t="shared" si="11"/>
        <v>China</v>
      </c>
      <c r="AH10" s="68"/>
      <c r="AI10" s="14" t="str">
        <f t="shared" si="12"/>
        <v>Angola</v>
      </c>
      <c r="AJ10" s="9">
        <f t="shared" si="2"/>
        <v>-18.240349535428166</v>
      </c>
      <c r="AK10" s="17">
        <f t="shared" si="3"/>
        <v>159</v>
      </c>
      <c r="AM10">
        <v>5</v>
      </c>
      <c r="AN10" s="17" t="str">
        <f t="shared" si="13"/>
        <v>New Zealand</v>
      </c>
      <c r="AO10">
        <f t="shared" si="16"/>
        <v>156</v>
      </c>
      <c r="AP10" s="17" t="str">
        <f t="shared" si="14"/>
        <v>Kuwait</v>
      </c>
    </row>
    <row r="11" spans="1:42">
      <c r="A11" s="37" t="s">
        <v>557</v>
      </c>
      <c r="B11" s="38">
        <v>1</v>
      </c>
      <c r="C11" s="32" t="s">
        <v>49</v>
      </c>
      <c r="D11" s="33" t="s">
        <v>50</v>
      </c>
      <c r="E11" s="41" t="e">
        <f>[1]Delta!E11</f>
        <v>#N/A</v>
      </c>
      <c r="F11" s="41" t="e">
        <f>[1]Delta!F11</f>
        <v>#N/A</v>
      </c>
      <c r="G11" s="41" t="e">
        <f>[1]Delta!G11</f>
        <v>#N/A</v>
      </c>
      <c r="H11" s="41" t="e">
        <f>[1]Delta!H11</f>
        <v>#N/A</v>
      </c>
      <c r="I11" s="41" t="e">
        <f>[1]Delta!I11</f>
        <v>#N/A</v>
      </c>
      <c r="J11" s="41" t="e">
        <f>[1]Delta!J11</f>
        <v>#N/A</v>
      </c>
      <c r="K11" s="41" t="e">
        <f>[1]Delta!K11</f>
        <v>#N/A</v>
      </c>
      <c r="L11" s="41" t="e">
        <f>[1]Delta!L11</f>
        <v>#N/A</v>
      </c>
      <c r="M11" s="41" t="e">
        <f>[1]Delta!M11</f>
        <v>#N/A</v>
      </c>
      <c r="N11" s="41" t="e">
        <f>[1]Delta!N11</f>
        <v>#N/A</v>
      </c>
      <c r="O11" s="41" t="e">
        <f>[1]Delta!O11</f>
        <v>#N/A</v>
      </c>
      <c r="P11" s="41" t="e">
        <f>[1]Delta!P11</f>
        <v>#N/A</v>
      </c>
      <c r="Q11" s="41" t="e">
        <f>[1]Delta!Q11</f>
        <v>#N/A</v>
      </c>
      <c r="R11" s="41" t="e">
        <f>[1]Delta!R11</f>
        <v>#N/A</v>
      </c>
      <c r="S11" s="41" t="e">
        <f>[1]Delta!S11</f>
        <v>#N/A</v>
      </c>
      <c r="T11" s="41" t="e">
        <f>[1]Delta!T11</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Liberia</v>
      </c>
      <c r="AF11" s="44">
        <f t="shared" si="10"/>
        <v>92</v>
      </c>
      <c r="AG11" s="45" t="str">
        <f t="shared" si="11"/>
        <v>Chad</v>
      </c>
      <c r="AH11" s="68"/>
      <c r="AI11" s="14" t="str">
        <f t="shared" si="12"/>
        <v>Antigua and Barbuda</v>
      </c>
      <c r="AJ11" s="9" t="str">
        <f t="shared" si="2"/>
        <v/>
      </c>
      <c r="AK11" s="17" t="e">
        <f t="shared" si="3"/>
        <v>#VALUE!</v>
      </c>
      <c r="AM11">
        <v>6</v>
      </c>
      <c r="AN11" s="17" t="str">
        <f t="shared" si="13"/>
        <v>Cape Verde</v>
      </c>
      <c r="AO11">
        <f t="shared" si="16"/>
        <v>155</v>
      </c>
      <c r="AP11" s="17" t="str">
        <f t="shared" si="14"/>
        <v>Libyan Arab Jamahiriya</v>
      </c>
    </row>
    <row r="12" spans="1:42">
      <c r="A12" s="37" t="s">
        <v>578</v>
      </c>
      <c r="B12" s="38">
        <v>1</v>
      </c>
      <c r="C12" s="32" t="s">
        <v>51</v>
      </c>
      <c r="D12" s="33" t="s">
        <v>52</v>
      </c>
      <c r="E12" s="41">
        <f>[1]Delta!E12</f>
        <v>6.8368576439361561</v>
      </c>
      <c r="F12" s="41">
        <f>[1]Delta!F12</f>
        <v>6.5995978917467113</v>
      </c>
      <c r="G12" s="41">
        <f>[1]Delta!G12</f>
        <v>5.9606741099938603</v>
      </c>
      <c r="H12" s="41">
        <f>[1]Delta!H12</f>
        <v>5.6298842513891714</v>
      </c>
      <c r="I12" s="41">
        <f>[1]Delta!I12</f>
        <v>5.6386146911293622</v>
      </c>
      <c r="J12" s="41">
        <f>[1]Delta!J12</f>
        <v>6.0177395428157325</v>
      </c>
      <c r="K12" s="41">
        <f>[1]Delta!K12</f>
        <v>4.2111189619583485</v>
      </c>
      <c r="L12" s="41">
        <f>[1]Delta!L12</f>
        <v>2.122685241488</v>
      </c>
      <c r="M12" s="41">
        <f>[1]Delta!M12</f>
        <v>2.7070775271470211</v>
      </c>
      <c r="N12" s="41">
        <f>[1]Delta!N12</f>
        <v>2.308734378603063</v>
      </c>
      <c r="O12" s="41">
        <f>[1]Delta!O12</f>
        <v>2.9883221186753133</v>
      </c>
      <c r="P12" s="41">
        <f>[1]Delta!P12</f>
        <v>3.7163422786604343</v>
      </c>
      <c r="Q12" s="41">
        <f>[1]Delta!Q12</f>
        <v>3.4567732814406185</v>
      </c>
      <c r="R12" s="41">
        <f>[1]Delta!R12</f>
        <v>2.2679231133991351</v>
      </c>
      <c r="S12" s="41">
        <f>[1]Delta!S12</f>
        <v>1.8521842988526487</v>
      </c>
      <c r="T12" s="41">
        <f>[1]Delta!T12</f>
        <v>2.0608091827503898</v>
      </c>
      <c r="U12" s="11"/>
      <c r="V12" s="33" t="str">
        <f t="shared" si="4"/>
        <v>Argentina</v>
      </c>
      <c r="W12" s="30">
        <f t="shared" si="5"/>
        <v>-0.33420752763217609</v>
      </c>
      <c r="X12" s="10">
        <f t="shared" si="6"/>
        <v>-0.88100586009850101</v>
      </c>
      <c r="Y12" s="36">
        <f t="shared" si="7"/>
        <v>0.77617132552789958</v>
      </c>
      <c r="Z12" s="41">
        <f t="shared" si="15"/>
        <v>-0.33420752763217609</v>
      </c>
      <c r="AA12" s="42">
        <f t="shared" si="8"/>
        <v>90</v>
      </c>
      <c r="AD12">
        <v>7</v>
      </c>
      <c r="AE12" s="31" t="str">
        <f t="shared" si="9"/>
        <v>Croatia</v>
      </c>
      <c r="AF12" s="44">
        <f t="shared" si="10"/>
        <v>91</v>
      </c>
      <c r="AG12" s="45" t="str">
        <f t="shared" si="11"/>
        <v>Swaziland</v>
      </c>
      <c r="AH12" s="68"/>
      <c r="AI12" s="14" t="str">
        <f t="shared" si="12"/>
        <v>Argentina</v>
      </c>
      <c r="AJ12" s="9">
        <f t="shared" si="2"/>
        <v>2.0608091827503898</v>
      </c>
      <c r="AK12" s="17">
        <f t="shared" si="3"/>
        <v>58</v>
      </c>
      <c r="AM12">
        <v>7</v>
      </c>
      <c r="AN12" s="17" t="str">
        <f t="shared" si="13"/>
        <v>Armenia</v>
      </c>
      <c r="AO12">
        <f t="shared" si="16"/>
        <v>154</v>
      </c>
      <c r="AP12" s="17" t="str">
        <f t="shared" si="14"/>
        <v>Congo</v>
      </c>
    </row>
    <row r="13" spans="1:42">
      <c r="A13" s="37" t="s">
        <v>560</v>
      </c>
      <c r="B13" s="38">
        <v>1</v>
      </c>
      <c r="C13" s="32" t="s">
        <v>53</v>
      </c>
      <c r="D13" s="33" t="s">
        <v>54</v>
      </c>
      <c r="E13" s="41">
        <f>[1]Delta!E13</f>
        <v>8.9057537365942565</v>
      </c>
      <c r="F13" s="41">
        <f>[1]Delta!F13</f>
        <v>8.7807545282796653</v>
      </c>
      <c r="G13" s="41">
        <f>[1]Delta!G13</f>
        <v>9.0127746118616585</v>
      </c>
      <c r="H13" s="41">
        <f>[1]Delta!H13</f>
        <v>8.2533018169926606</v>
      </c>
      <c r="I13" s="41">
        <f>[1]Delta!I13</f>
        <v>10.117665895433483</v>
      </c>
      <c r="J13" s="41">
        <f>[1]Delta!J13</f>
        <v>9.8328304396522057</v>
      </c>
      <c r="K13" s="41">
        <f>[1]Delta!K13</f>
        <v>9.9053954106346822</v>
      </c>
      <c r="L13" s="41">
        <f>[1]Delta!L13</f>
        <v>9.1268410211783504</v>
      </c>
      <c r="M13" s="41">
        <f>[1]Delta!M13</f>
        <v>9.6428706624523599</v>
      </c>
      <c r="N13" s="41">
        <f>[1]Delta!N13</f>
        <v>8.332262003993506</v>
      </c>
      <c r="O13" s="41">
        <f>[1]Delta!O13</f>
        <v>8.0057901350639469</v>
      </c>
      <c r="P13" s="41">
        <f>[1]Delta!P13</f>
        <v>7.6093394886062669</v>
      </c>
      <c r="Q13" s="41">
        <f>[1]Delta!Q13</f>
        <v>7.4954961177572841</v>
      </c>
      <c r="R13" s="41">
        <f>[1]Delta!R13</f>
        <v>8.4480660421782119</v>
      </c>
      <c r="S13" s="41">
        <f>[1]Delta!S13</f>
        <v>9.1543826619541804</v>
      </c>
      <c r="T13" s="41">
        <f>[1]Delta!T13</f>
        <v>8.7789480549847241</v>
      </c>
      <c r="U13" s="11"/>
      <c r="V13" s="33" t="str">
        <f t="shared" si="4"/>
        <v>Armenia</v>
      </c>
      <c r="W13" s="30">
        <f t="shared" si="5"/>
        <v>-6.0255620581458676E-2</v>
      </c>
      <c r="X13" s="10">
        <f t="shared" si="6"/>
        <v>-0.36250318873101539</v>
      </c>
      <c r="Y13" s="36">
        <f t="shared" si="7"/>
        <v>0.13140856184015418</v>
      </c>
      <c r="Z13" s="41" t="str">
        <f t="shared" si="15"/>
        <v/>
      </c>
      <c r="AA13" s="42" t="str">
        <f t="shared" si="8"/>
        <v/>
      </c>
      <c r="AD13">
        <v>8</v>
      </c>
      <c r="AE13" s="31" t="str">
        <f t="shared" si="9"/>
        <v>Honduras</v>
      </c>
      <c r="AF13" s="44">
        <f t="shared" si="10"/>
        <v>90</v>
      </c>
      <c r="AG13" s="45" t="str">
        <f t="shared" si="11"/>
        <v>Argentina</v>
      </c>
      <c r="AH13" s="68"/>
      <c r="AI13" s="14" t="str">
        <f t="shared" si="12"/>
        <v>Armenia</v>
      </c>
      <c r="AJ13" s="9">
        <f t="shared" si="2"/>
        <v>8.7789480549847241</v>
      </c>
      <c r="AK13" s="17">
        <f t="shared" si="3"/>
        <v>7</v>
      </c>
      <c r="AM13">
        <v>8</v>
      </c>
      <c r="AN13" s="17" t="str">
        <f t="shared" si="13"/>
        <v>Moldova, Republic of</v>
      </c>
      <c r="AO13">
        <f t="shared" si="16"/>
        <v>153</v>
      </c>
      <c r="AP13" s="17" t="str">
        <f t="shared" si="14"/>
        <v>United Arab Emirates</v>
      </c>
    </row>
    <row r="14" spans="1:42">
      <c r="A14" s="37" t="s">
        <v>536</v>
      </c>
      <c r="B14" s="38">
        <v>1</v>
      </c>
      <c r="C14" s="32" t="s">
        <v>55</v>
      </c>
      <c r="D14" s="33" t="s">
        <v>56</v>
      </c>
      <c r="E14" s="41">
        <f>[1]Delta!E14</f>
        <v>6.8390187105537308</v>
      </c>
      <c r="F14" s="41">
        <f>[1]Delta!F14</f>
        <v>6.7164265168484434</v>
      </c>
      <c r="G14" s="41">
        <f>[1]Delta!G14</f>
        <v>6.6365735102739478</v>
      </c>
      <c r="H14" s="41">
        <f>[1]Delta!H14</f>
        <v>6.287231321282718</v>
      </c>
      <c r="I14" s="41">
        <f>[1]Delta!I14</f>
        <v>6.0004514588304687</v>
      </c>
      <c r="J14" s="41">
        <f>[1]Delta!J14</f>
        <v>5.8289352041638409</v>
      </c>
      <c r="K14" s="41">
        <f>[1]Delta!K14</f>
        <v>5.7518433839868237</v>
      </c>
      <c r="L14" s="41">
        <f>[1]Delta!L14</f>
        <v>5.5949319334274463</v>
      </c>
      <c r="M14" s="41">
        <f>[1]Delta!M14</f>
        <v>5.6358620427232751</v>
      </c>
      <c r="N14" s="41">
        <f>[1]Delta!N14</f>
        <v>6.1320747405630414</v>
      </c>
      <c r="O14" s="41">
        <f>[1]Delta!O14</f>
        <v>6.0141868676384718</v>
      </c>
      <c r="P14" s="41">
        <f>[1]Delta!P14</f>
        <v>6.3808903884524</v>
      </c>
      <c r="Q14" s="41">
        <f>[1]Delta!Q14</f>
        <v>6.6629396879382625</v>
      </c>
      <c r="R14" s="41">
        <f>[1]Delta!R14</f>
        <v>6.6735949694450909</v>
      </c>
      <c r="S14" s="41">
        <f>[1]Delta!S14</f>
        <v>6.4541850929289808</v>
      </c>
      <c r="T14" s="41">
        <f>[1]Delta!T14</f>
        <v>6.4977074181006031</v>
      </c>
      <c r="U14" s="11"/>
      <c r="V14" s="33" t="str">
        <f t="shared" si="4"/>
        <v>Australia</v>
      </c>
      <c r="W14" s="30">
        <f t="shared" si="5"/>
        <v>4.5233024681910845E-5</v>
      </c>
      <c r="X14" s="10">
        <f t="shared" si="6"/>
        <v>5.2248355838173919E-4</v>
      </c>
      <c r="Y14" s="36">
        <f t="shared" si="7"/>
        <v>2.7298906877924428E-7</v>
      </c>
      <c r="Z14" s="41" t="str">
        <f t="shared" si="15"/>
        <v/>
      </c>
      <c r="AA14" s="42" t="str">
        <f t="shared" si="8"/>
        <v/>
      </c>
      <c r="AD14">
        <v>9</v>
      </c>
      <c r="AE14" s="31" t="str">
        <f t="shared" si="9"/>
        <v>Slovakia</v>
      </c>
      <c r="AF14" s="44">
        <f t="shared" si="10"/>
        <v>89</v>
      </c>
      <c r="AG14" s="45" t="str">
        <f t="shared" si="11"/>
        <v>Lebanon</v>
      </c>
      <c r="AH14" s="68"/>
      <c r="AI14" s="14" t="str">
        <f t="shared" si="12"/>
        <v>Australia</v>
      </c>
      <c r="AJ14" s="9">
        <f t="shared" si="2"/>
        <v>6.4977074181006031</v>
      </c>
      <c r="AK14" s="17">
        <f t="shared" si="3"/>
        <v>12</v>
      </c>
      <c r="AM14">
        <v>9</v>
      </c>
      <c r="AN14" s="17" t="str">
        <f t="shared" si="13"/>
        <v>Poland</v>
      </c>
      <c r="AO14">
        <f t="shared" si="16"/>
        <v>152</v>
      </c>
      <c r="AP14" s="17" t="str">
        <f t="shared" si="14"/>
        <v>Chad</v>
      </c>
    </row>
    <row r="15" spans="1:42">
      <c r="A15" s="37" t="s">
        <v>561</v>
      </c>
      <c r="B15" s="38">
        <v>1</v>
      </c>
      <c r="C15" s="32" t="s">
        <v>57</v>
      </c>
      <c r="D15" s="33" t="s">
        <v>58</v>
      </c>
      <c r="E15" s="41">
        <f>[1]Delta!E15</f>
        <v>4.7715252370837931</v>
      </c>
      <c r="F15" s="41">
        <f>[1]Delta!F15</f>
        <v>4.1640137771550343</v>
      </c>
      <c r="G15" s="41">
        <f>[1]Delta!G15</f>
        <v>3.9407522942450868</v>
      </c>
      <c r="H15" s="41">
        <f>[1]Delta!H15</f>
        <v>3.5055924264725462</v>
      </c>
      <c r="I15" s="41">
        <f>[1]Delta!I15</f>
        <v>4.7005914220211764</v>
      </c>
      <c r="J15" s="41">
        <f>[1]Delta!J15</f>
        <v>4.5038979656535929</v>
      </c>
      <c r="K15" s="41">
        <f>[1]Delta!K15</f>
        <v>4.1739753282964926</v>
      </c>
      <c r="L15" s="41">
        <f>[1]Delta!L15</f>
        <v>3.2536405797464738</v>
      </c>
      <c r="M15" s="41">
        <f>[1]Delta!M15</f>
        <v>3.3820379213988332</v>
      </c>
      <c r="N15" s="41">
        <f>[1]Delta!N15</f>
        <v>3.1638631605808456</v>
      </c>
      <c r="O15" s="41">
        <f>[1]Delta!O15</f>
        <v>2.9926179077392447</v>
      </c>
      <c r="P15" s="41">
        <f>[1]Delta!P15</f>
        <v>2.3594604107591692</v>
      </c>
      <c r="Q15" s="41">
        <f>[1]Delta!Q15</f>
        <v>2.3032856548624352</v>
      </c>
      <c r="R15" s="41">
        <f>[1]Delta!R15</f>
        <v>2.7809109535255914</v>
      </c>
      <c r="S15" s="41">
        <f>[1]Delta!S15</f>
        <v>2.6375417714438072</v>
      </c>
      <c r="T15" s="41">
        <f>[1]Delta!T15</f>
        <v>2.9590811152881997</v>
      </c>
      <c r="U15" s="11"/>
      <c r="V15" s="33" t="str">
        <f t="shared" si="4"/>
        <v>Austria</v>
      </c>
      <c r="W15" s="30">
        <f t="shared" si="5"/>
        <v>-0.14331775018159656</v>
      </c>
      <c r="X15" s="10">
        <f t="shared" si="6"/>
        <v>-0.84088329557616814</v>
      </c>
      <c r="Y15" s="36">
        <f t="shared" si="7"/>
        <v>0.70708471677903739</v>
      </c>
      <c r="Z15" s="41">
        <f t="shared" si="15"/>
        <v>-0.14331775018159656</v>
      </c>
      <c r="AA15" s="42">
        <f t="shared" si="8"/>
        <v>67</v>
      </c>
      <c r="AD15">
        <v>10</v>
      </c>
      <c r="AE15" s="31" t="str">
        <f t="shared" si="9"/>
        <v>Bulgaria</v>
      </c>
      <c r="AF15" s="44">
        <f t="shared" si="10"/>
        <v>88</v>
      </c>
      <c r="AG15" s="45" t="str">
        <f t="shared" si="11"/>
        <v>Sao Tome and Principe</v>
      </c>
      <c r="AH15" s="68"/>
      <c r="AI15" s="14" t="str">
        <f t="shared" si="12"/>
        <v>Austria</v>
      </c>
      <c r="AJ15" s="9">
        <f t="shared" si="2"/>
        <v>2.9590811152881997</v>
      </c>
      <c r="AK15" s="17">
        <f t="shared" si="3"/>
        <v>50</v>
      </c>
      <c r="AM15">
        <v>10</v>
      </c>
      <c r="AN15" s="17" t="str">
        <f t="shared" si="13"/>
        <v>Georgia</v>
      </c>
      <c r="AO15">
        <f t="shared" si="16"/>
        <v>151</v>
      </c>
      <c r="AP15" s="17" t="str">
        <f t="shared" si="14"/>
        <v>Cuba</v>
      </c>
    </row>
    <row r="16" spans="1:42">
      <c r="A16" s="37" t="s">
        <v>537</v>
      </c>
      <c r="B16" s="38">
        <v>1</v>
      </c>
      <c r="C16" s="32" t="s">
        <v>59</v>
      </c>
      <c r="D16" s="33" t="s">
        <v>60</v>
      </c>
      <c r="E16" s="41">
        <f>[1]Delta!E16</f>
        <v>3.4094755236997898</v>
      </c>
      <c r="F16" s="41">
        <f>[1]Delta!F16</f>
        <v>3.8185984214943005</v>
      </c>
      <c r="G16" s="41">
        <f>[1]Delta!G16</f>
        <v>5.0447693074915136</v>
      </c>
      <c r="H16" s="41">
        <f>[1]Delta!H16</f>
        <v>4.5532331698850825</v>
      </c>
      <c r="I16" s="41">
        <f>[1]Delta!I16</f>
        <v>4.5816394190872956</v>
      </c>
      <c r="J16" s="41">
        <f>[1]Delta!J16</f>
        <v>4.0171716205342776</v>
      </c>
      <c r="K16" s="41">
        <f>[1]Delta!K16</f>
        <v>4.9555599471544269</v>
      </c>
      <c r="L16" s="41">
        <f>[1]Delta!L16</f>
        <v>4.4875468917600685</v>
      </c>
      <c r="M16" s="41">
        <f>[1]Delta!M16</f>
        <v>3.2708139637652494</v>
      </c>
      <c r="N16" s="41">
        <f>[1]Delta!N16</f>
        <v>2.349638563772281</v>
      </c>
      <c r="O16" s="41">
        <f>[1]Delta!O16</f>
        <v>0.40169490012946341</v>
      </c>
      <c r="P16" s="41">
        <f>[1]Delta!P16</f>
        <v>-1.2342366820107529</v>
      </c>
      <c r="Q16" s="41">
        <f>[1]Delta!Q16</f>
        <v>-2.0429512068316811</v>
      </c>
      <c r="R16" s="41">
        <f>[1]Delta!R16</f>
        <v>-1.0272329516278518</v>
      </c>
      <c r="S16" s="41">
        <f>[1]Delta!S16</f>
        <v>-1.1572636614306973</v>
      </c>
      <c r="T16" s="41">
        <f>[1]Delta!T16</f>
        <v>-1.9111193387687493</v>
      </c>
      <c r="U16" s="11"/>
      <c r="V16" s="33" t="str">
        <f t="shared" si="4"/>
        <v>Azerbaijan</v>
      </c>
      <c r="W16" s="30">
        <f t="shared" si="5"/>
        <v>-0.49775857006421853</v>
      </c>
      <c r="X16" s="10">
        <f t="shared" si="6"/>
        <v>-0.86678177254274791</v>
      </c>
      <c r="Y16" s="36">
        <f t="shared" si="7"/>
        <v>0.75131064121234792</v>
      </c>
      <c r="Z16" s="41">
        <f t="shared" si="15"/>
        <v>-0.49775857006421853</v>
      </c>
      <c r="AA16" s="42">
        <f t="shared" si="8"/>
        <v>94</v>
      </c>
      <c r="AD16">
        <v>11</v>
      </c>
      <c r="AE16" s="31" t="str">
        <f t="shared" si="9"/>
        <v>Madagascar</v>
      </c>
      <c r="AF16" s="44">
        <f t="shared" si="10"/>
        <v>87</v>
      </c>
      <c r="AG16" s="45" t="str">
        <f t="shared" si="11"/>
        <v>Thailand</v>
      </c>
      <c r="AH16" s="68"/>
      <c r="AI16" s="14" t="str">
        <f t="shared" si="12"/>
        <v>Azerbaijan</v>
      </c>
      <c r="AJ16" s="9">
        <f t="shared" si="2"/>
        <v>-1.9111193387687493</v>
      </c>
      <c r="AK16" s="17">
        <f t="shared" si="3"/>
        <v>116</v>
      </c>
      <c r="AM16">
        <v>11</v>
      </c>
      <c r="AN16" s="17" t="str">
        <f t="shared" si="13"/>
        <v>Czech Republic</v>
      </c>
      <c r="AO16">
        <f t="shared" si="16"/>
        <v>150</v>
      </c>
      <c r="AP16" s="17" t="str">
        <f t="shared" si="14"/>
        <v>Bahrain</v>
      </c>
    </row>
    <row r="17" spans="1:42">
      <c r="A17" s="37" t="s">
        <v>538</v>
      </c>
      <c r="B17" s="38">
        <v>1</v>
      </c>
      <c r="C17" s="32" t="s">
        <v>61</v>
      </c>
      <c r="D17" s="33" t="s">
        <v>62</v>
      </c>
      <c r="E17" s="41">
        <f>[1]Delta!E17</f>
        <v>-3.5041412894529742</v>
      </c>
      <c r="F17" s="41">
        <f>[1]Delta!F17</f>
        <v>-3.9123608770031382</v>
      </c>
      <c r="G17" s="41">
        <f>[1]Delta!G17</f>
        <v>-4.4187928857614338</v>
      </c>
      <c r="H17" s="41">
        <f>[1]Delta!H17</f>
        <v>-4.3273122000980919</v>
      </c>
      <c r="I17" s="41">
        <f>[1]Delta!I17</f>
        <v>-4.8914323424003783</v>
      </c>
      <c r="J17" s="41">
        <f>[1]Delta!J17</f>
        <v>-4.967683007863684</v>
      </c>
      <c r="K17" s="41">
        <f>[1]Delta!K17</f>
        <v>-5.3940931752963905</v>
      </c>
      <c r="L17" s="41">
        <f>[1]Delta!L17</f>
        <v>-5.3143797022325288</v>
      </c>
      <c r="M17" s="41">
        <f>[1]Delta!M17</f>
        <v>-6.2051210151157363</v>
      </c>
      <c r="N17" s="41">
        <f>[1]Delta!N17</f>
        <v>-6.0332930870053048</v>
      </c>
      <c r="O17" s="41">
        <f>[1]Delta!O17</f>
        <v>-6.3311090831875561</v>
      </c>
      <c r="P17" s="41">
        <f>[1]Delta!P17</f>
        <v>-6.1411256009710087</v>
      </c>
      <c r="Q17" s="41">
        <f>[1]Delta!Q17</f>
        <v>-6.1855940340396529</v>
      </c>
      <c r="R17" s="41">
        <f>[1]Delta!R17</f>
        <v>-5.9462217430426136</v>
      </c>
      <c r="S17" s="41">
        <f>[1]Delta!S17</f>
        <v>-7.5049434440316531</v>
      </c>
      <c r="T17" s="41">
        <f>[1]Delta!T17</f>
        <v>-7.5499136940559453</v>
      </c>
      <c r="U17" s="11"/>
      <c r="V17" s="33" t="str">
        <f t="shared" si="4"/>
        <v>Bahamas</v>
      </c>
      <c r="W17" s="30">
        <f t="shared" si="5"/>
        <v>-0.23424961413324413</v>
      </c>
      <c r="X17" s="10">
        <f t="shared" si="6"/>
        <v>-0.95404263916831966</v>
      </c>
      <c r="Y17" s="36">
        <f t="shared" si="7"/>
        <v>0.91019735735125262</v>
      </c>
      <c r="Z17" s="41">
        <f t="shared" si="15"/>
        <v>-0.23424961413324413</v>
      </c>
      <c r="AA17" s="42">
        <f t="shared" si="8"/>
        <v>79</v>
      </c>
      <c r="AD17">
        <v>12</v>
      </c>
      <c r="AE17" s="31" t="str">
        <f t="shared" si="9"/>
        <v>Mexico</v>
      </c>
      <c r="AF17" s="44">
        <f t="shared" si="10"/>
        <v>86</v>
      </c>
      <c r="AG17" s="45" t="str">
        <f t="shared" si="11"/>
        <v>Guinea</v>
      </c>
      <c r="AH17" s="68"/>
      <c r="AI17" s="14" t="str">
        <f t="shared" si="12"/>
        <v>Bahamas</v>
      </c>
      <c r="AJ17" s="9">
        <f t="shared" si="2"/>
        <v>-7.5499136940559453</v>
      </c>
      <c r="AK17" s="17">
        <f t="shared" si="3"/>
        <v>145</v>
      </c>
      <c r="AM17">
        <v>12</v>
      </c>
      <c r="AN17" s="17" t="str">
        <f t="shared" si="13"/>
        <v>Australia</v>
      </c>
      <c r="AO17">
        <f t="shared" si="16"/>
        <v>149</v>
      </c>
      <c r="AP17" s="17" t="str">
        <f t="shared" si="14"/>
        <v>Trinidad and Tobago</v>
      </c>
    </row>
    <row r="18" spans="1:42">
      <c r="A18" s="37" t="s">
        <v>543</v>
      </c>
      <c r="B18" s="38">
        <v>1</v>
      </c>
      <c r="C18" s="32" t="s">
        <v>63</v>
      </c>
      <c r="D18" s="33" t="s">
        <v>64</v>
      </c>
      <c r="E18" s="41">
        <f>[1]Delta!E18</f>
        <v>-10.238256331725744</v>
      </c>
      <c r="F18" s="41">
        <f>[1]Delta!F18</f>
        <v>-10.550443208947911</v>
      </c>
      <c r="G18" s="41">
        <f>[1]Delta!G18</f>
        <v>-9.8830867788323999</v>
      </c>
      <c r="H18" s="41">
        <f>[1]Delta!H18</f>
        <v>-9.2944668800819557</v>
      </c>
      <c r="I18" s="41">
        <f>[1]Delta!I18</f>
        <v>-9.1480538548120265</v>
      </c>
      <c r="J18" s="41">
        <f>[1]Delta!J18</f>
        <v>-9.0892028088826606</v>
      </c>
      <c r="K18" s="41">
        <f>[1]Delta!K18</f>
        <v>-8.9072359253730724</v>
      </c>
      <c r="L18" s="41">
        <f>[1]Delta!L18</f>
        <v>-8.6049865595582276</v>
      </c>
      <c r="M18" s="41">
        <f>[1]Delta!M18</f>
        <v>-9.0047814087537432</v>
      </c>
      <c r="N18" s="41">
        <f>[1]Delta!N18</f>
        <v>-8.6557858779278405</v>
      </c>
      <c r="O18" s="41">
        <f>[1]Delta!O18</f>
        <v>-9.492427157986242</v>
      </c>
      <c r="P18" s="41">
        <f>[1]Delta!P18</f>
        <v>-10.011856497602821</v>
      </c>
      <c r="Q18" s="41">
        <f>[1]Delta!Q18</f>
        <v>-9.9748438902241645</v>
      </c>
      <c r="R18" s="41">
        <f>[1]Delta!R18</f>
        <v>-10.124144591417036</v>
      </c>
      <c r="S18" s="41">
        <f>[1]Delta!S18</f>
        <v>-10.21238040076976</v>
      </c>
      <c r="T18" s="41">
        <f>[1]Delta!T18</f>
        <v>-9.7767441916675466</v>
      </c>
      <c r="U18" s="11"/>
      <c r="V18" s="33" t="str">
        <f t="shared" si="4"/>
        <v>Bahrain</v>
      </c>
      <c r="W18" s="30">
        <f t="shared" si="5"/>
        <v>-7.5966402565224179E-3</v>
      </c>
      <c r="X18" s="10">
        <f t="shared" si="6"/>
        <v>-5.8966885887910742E-2</v>
      </c>
      <c r="Y18" s="36">
        <f t="shared" si="7"/>
        <v>3.477093631317887E-3</v>
      </c>
      <c r="Z18" s="41" t="str">
        <f t="shared" si="15"/>
        <v/>
      </c>
      <c r="AA18" s="42" t="str">
        <f t="shared" si="8"/>
        <v/>
      </c>
      <c r="AD18">
        <v>13</v>
      </c>
      <c r="AE18" s="31" t="str">
        <f t="shared" si="9"/>
        <v>Burundi</v>
      </c>
      <c r="AF18" s="44">
        <f t="shared" si="10"/>
        <v>85</v>
      </c>
      <c r="AG18" s="45" t="str">
        <f t="shared" si="11"/>
        <v>Guyana</v>
      </c>
      <c r="AH18" s="68"/>
      <c r="AI18" s="14" t="str">
        <f t="shared" si="12"/>
        <v>Bahrain</v>
      </c>
      <c r="AJ18" s="9">
        <f t="shared" si="2"/>
        <v>-9.7767441916675466</v>
      </c>
      <c r="AK18" s="17">
        <f t="shared" si="3"/>
        <v>150</v>
      </c>
      <c r="AM18">
        <v>13</v>
      </c>
      <c r="AN18" s="17" t="str">
        <f t="shared" si="13"/>
        <v>Switzerland</v>
      </c>
      <c r="AO18">
        <f t="shared" si="16"/>
        <v>148</v>
      </c>
      <c r="AP18" s="17" t="str">
        <f t="shared" si="14"/>
        <v>Yemen</v>
      </c>
    </row>
    <row r="19" spans="1:42">
      <c r="A19" s="37" t="s">
        <v>547</v>
      </c>
      <c r="B19" s="38">
        <v>1</v>
      </c>
      <c r="C19" s="32" t="s">
        <v>65</v>
      </c>
      <c r="D19" s="33" t="s">
        <v>66</v>
      </c>
      <c r="E19" s="41">
        <f>[1]Delta!E19</f>
        <v>2.1270102435384075</v>
      </c>
      <c r="F19" s="41">
        <f>[1]Delta!F19</f>
        <v>3.1688823595799107</v>
      </c>
      <c r="G19" s="41">
        <f>[1]Delta!G19</f>
        <v>3.2784800729055519</v>
      </c>
      <c r="H19" s="41">
        <f>[1]Delta!H19</f>
        <v>2.8001885095945838</v>
      </c>
      <c r="I19" s="41">
        <f>[1]Delta!I19</f>
        <v>2.1158327818293756</v>
      </c>
      <c r="J19" s="41">
        <f>[1]Delta!J19</f>
        <v>2.4931577606717283</v>
      </c>
      <c r="K19" s="41">
        <f>[1]Delta!K19</f>
        <v>2.3782006035514556</v>
      </c>
      <c r="L19" s="41">
        <f>[1]Delta!L19</f>
        <v>2.006952236271573</v>
      </c>
      <c r="M19" s="41">
        <f>[1]Delta!M19</f>
        <v>0.66297982963538971</v>
      </c>
      <c r="N19" s="41">
        <f>[1]Delta!N19</f>
        <v>-1.0282821606576249</v>
      </c>
      <c r="O19" s="41">
        <f>[1]Delta!O19</f>
        <v>0.69531060862245653</v>
      </c>
      <c r="P19" s="41">
        <f>[1]Delta!P19</f>
        <v>0.18266970033207031</v>
      </c>
      <c r="Q19" s="41">
        <f>[1]Delta!Q19</f>
        <v>-0.52968261599107791</v>
      </c>
      <c r="R19" s="41">
        <f>[1]Delta!R19</f>
        <v>-0.71850727648984503</v>
      </c>
      <c r="S19" s="41">
        <f>[1]Delta!S19</f>
        <v>0.25829234307555282</v>
      </c>
      <c r="T19" s="41">
        <f>[1]Delta!T19</f>
        <v>2.6785643943625814E-2</v>
      </c>
      <c r="U19" s="11"/>
      <c r="V19" s="33" t="str">
        <f t="shared" si="4"/>
        <v>Bangladesh</v>
      </c>
      <c r="W19" s="30">
        <f t="shared" si="5"/>
        <v>-0.2608257914883671</v>
      </c>
      <c r="X19" s="10">
        <f t="shared" si="6"/>
        <v>-0.85536747992764006</v>
      </c>
      <c r="Y19" s="36">
        <f t="shared" si="7"/>
        <v>0.73165352571776177</v>
      </c>
      <c r="Z19" s="41">
        <f t="shared" si="15"/>
        <v>-0.2608257914883671</v>
      </c>
      <c r="AA19" s="42">
        <f t="shared" si="8"/>
        <v>82</v>
      </c>
      <c r="AD19">
        <v>14</v>
      </c>
      <c r="AE19" s="31" t="str">
        <f t="shared" si="9"/>
        <v>Libyan Arab Jamahiriya</v>
      </c>
      <c r="AF19" s="44">
        <f t="shared" si="10"/>
        <v>84</v>
      </c>
      <c r="AG19" s="45" t="str">
        <f t="shared" si="11"/>
        <v>Bolivia</v>
      </c>
      <c r="AH19" s="68"/>
      <c r="AI19" s="14" t="str">
        <f t="shared" si="12"/>
        <v>Bangladesh</v>
      </c>
      <c r="AJ19" s="9">
        <f t="shared" si="2"/>
        <v>2.6785643943625814E-2</v>
      </c>
      <c r="AK19" s="17">
        <f t="shared" si="3"/>
        <v>91</v>
      </c>
      <c r="AM19">
        <v>14</v>
      </c>
      <c r="AN19" s="17" t="str">
        <f t="shared" si="13"/>
        <v>Jordan</v>
      </c>
      <c r="AO19">
        <f t="shared" si="16"/>
        <v>147</v>
      </c>
      <c r="AP19" s="17" t="str">
        <f t="shared" si="14"/>
        <v>Saudi Arabia</v>
      </c>
    </row>
    <row r="20" spans="1:42">
      <c r="A20" s="37" t="s">
        <v>545</v>
      </c>
      <c r="B20" s="38">
        <v>1</v>
      </c>
      <c r="C20" s="32" t="s">
        <v>67</v>
      </c>
      <c r="D20" s="33" t="s">
        <v>68</v>
      </c>
      <c r="E20" s="41" t="e">
        <f>[1]Delta!E20</f>
        <v>#N/A</v>
      </c>
      <c r="F20" s="41" t="e">
        <f>[1]Delta!F20</f>
        <v>#N/A</v>
      </c>
      <c r="G20" s="41" t="e">
        <f>[1]Delta!G20</f>
        <v>#N/A</v>
      </c>
      <c r="H20" s="41" t="e">
        <f>[1]Delta!H20</f>
        <v>#N/A</v>
      </c>
      <c r="I20" s="41" t="e">
        <f>[1]Delta!I20</f>
        <v>#N/A</v>
      </c>
      <c r="J20" s="41" t="e">
        <f>[1]Delta!J20</f>
        <v>#N/A</v>
      </c>
      <c r="K20" s="41" t="e">
        <f>[1]Delta!K20</f>
        <v>#N/A</v>
      </c>
      <c r="L20" s="41" t="e">
        <f>[1]Delta!L20</f>
        <v>#N/A</v>
      </c>
      <c r="M20" s="41" t="e">
        <f>[1]Delta!M20</f>
        <v>#N/A</v>
      </c>
      <c r="N20" s="41" t="e">
        <f>[1]Delta!N20</f>
        <v>#N/A</v>
      </c>
      <c r="O20" s="41" t="e">
        <f>[1]Delta!O20</f>
        <v>#N/A</v>
      </c>
      <c r="P20" s="41" t="e">
        <f>[1]Delta!P20</f>
        <v>#N/A</v>
      </c>
      <c r="Q20" s="41" t="e">
        <f>[1]Delta!Q20</f>
        <v>#N/A</v>
      </c>
      <c r="R20" s="41" t="e">
        <f>[1]Delta!R20</f>
        <v>#N/A</v>
      </c>
      <c r="S20" s="41" t="e">
        <f>[1]Delta!S20</f>
        <v>#N/A</v>
      </c>
      <c r="T20" s="41" t="e">
        <f>[1]Delta!T20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Sierra Leone</v>
      </c>
      <c r="AF20" s="44">
        <f t="shared" si="10"/>
        <v>83</v>
      </c>
      <c r="AG20" s="45" t="str">
        <f t="shared" si="11"/>
        <v>Central African Republic</v>
      </c>
      <c r="AH20" s="68"/>
      <c r="AI20" s="14" t="str">
        <f t="shared" si="12"/>
        <v>Barbados</v>
      </c>
      <c r="AJ20" s="9" t="str">
        <f t="shared" si="2"/>
        <v/>
      </c>
      <c r="AK20" s="17" t="e">
        <f t="shared" si="3"/>
        <v>#VALUE!</v>
      </c>
      <c r="AM20">
        <v>15</v>
      </c>
      <c r="AN20" s="17" t="str">
        <f t="shared" si="13"/>
        <v xml:space="preserve">Macedonia </v>
      </c>
      <c r="AO20">
        <f t="shared" si="16"/>
        <v>146</v>
      </c>
      <c r="AP20" s="17" t="str">
        <f t="shared" si="14"/>
        <v>Botswana</v>
      </c>
    </row>
    <row r="21" spans="1:42">
      <c r="A21" s="37" t="s">
        <v>577</v>
      </c>
      <c r="B21" s="38">
        <v>1</v>
      </c>
      <c r="C21" s="32" t="s">
        <v>69</v>
      </c>
      <c r="D21" s="33" t="s">
        <v>70</v>
      </c>
      <c r="E21" s="41">
        <f>[1]Delta!E21</f>
        <v>3.2054778024192387</v>
      </c>
      <c r="F21" s="41">
        <f>[1]Delta!F21</f>
        <v>2.0447957033419257</v>
      </c>
      <c r="G21" s="41">
        <f>[1]Delta!G21</f>
        <v>1.7932785211296931</v>
      </c>
      <c r="H21" s="41">
        <f>[1]Delta!H21</f>
        <v>0.79621117770977889</v>
      </c>
      <c r="I21" s="41">
        <f>[1]Delta!I21</f>
        <v>3.7299565499630205E-2</v>
      </c>
      <c r="J21" s="41">
        <f>[1]Delta!J21</f>
        <v>-0.69043724049085853</v>
      </c>
      <c r="K21" s="41">
        <f>[1]Delta!K21</f>
        <v>-0.85783976257841488</v>
      </c>
      <c r="L21" s="41">
        <f>[1]Delta!L21</f>
        <v>-1.7394555405134255</v>
      </c>
      <c r="M21" s="41">
        <f>[1]Delta!M21</f>
        <v>-1.5611452096154252</v>
      </c>
      <c r="N21" s="41">
        <f>[1]Delta!N21</f>
        <v>-1.6839185817625406</v>
      </c>
      <c r="O21" s="41">
        <f>[1]Delta!O21</f>
        <v>-0.88739673311638256</v>
      </c>
      <c r="P21" s="41">
        <f>[1]Delta!P21</f>
        <v>-0.59998085927344391</v>
      </c>
      <c r="Q21" s="41">
        <f>[1]Delta!Q21</f>
        <v>-0.73695060978812421</v>
      </c>
      <c r="R21" s="41">
        <f>[1]Delta!R21</f>
        <v>-0.98846017677834652</v>
      </c>
      <c r="S21" s="41">
        <f>[1]Delta!S21</f>
        <v>-0.49543524115759396</v>
      </c>
      <c r="T21" s="41">
        <f>[1]Delta!T21</f>
        <v>-1.0052667221169429</v>
      </c>
      <c r="U21" s="11"/>
      <c r="V21" s="33" t="str">
        <f t="shared" si="4"/>
        <v>Belarus</v>
      </c>
      <c r="W21" s="30">
        <f t="shared" si="5"/>
        <v>-0.21812858599146995</v>
      </c>
      <c r="X21" s="10">
        <f t="shared" si="6"/>
        <v>-0.72200887453326767</v>
      </c>
      <c r="Y21" s="36">
        <f t="shared" si="7"/>
        <v>0.52129681490479585</v>
      </c>
      <c r="Z21" s="41">
        <f t="shared" si="15"/>
        <v>-0.21812858599146995</v>
      </c>
      <c r="AA21" s="42">
        <f t="shared" si="8"/>
        <v>75</v>
      </c>
      <c r="AD21">
        <v>16</v>
      </c>
      <c r="AE21" s="31" t="str">
        <f t="shared" si="9"/>
        <v xml:space="preserve">Macedonia </v>
      </c>
      <c r="AF21" s="44">
        <f t="shared" si="10"/>
        <v>82</v>
      </c>
      <c r="AG21" s="45" t="str">
        <f t="shared" si="11"/>
        <v>Bangladesh</v>
      </c>
      <c r="AH21" s="68"/>
      <c r="AI21" s="14" t="str">
        <f t="shared" si="12"/>
        <v>Belarus</v>
      </c>
      <c r="AJ21" s="9">
        <f t="shared" si="2"/>
        <v>-1.0052667221169429</v>
      </c>
      <c r="AK21" s="17">
        <f t="shared" si="3"/>
        <v>103</v>
      </c>
      <c r="AM21">
        <v>16</v>
      </c>
      <c r="AN21" s="17" t="str">
        <f t="shared" si="13"/>
        <v>Finland</v>
      </c>
      <c r="AO21">
        <f t="shared" si="16"/>
        <v>145</v>
      </c>
      <c r="AP21" s="17" t="str">
        <f t="shared" si="14"/>
        <v>Bahamas</v>
      </c>
    </row>
    <row r="22" spans="1:42">
      <c r="A22" s="37" t="s">
        <v>544</v>
      </c>
      <c r="B22" s="38">
        <v>1</v>
      </c>
      <c r="C22" s="32" t="s">
        <v>71</v>
      </c>
      <c r="D22" s="33" t="s">
        <v>72</v>
      </c>
      <c r="E22" s="41">
        <f>[1]Delta!E22</f>
        <v>-1.0435117785519026</v>
      </c>
      <c r="F22" s="41">
        <f>[1]Delta!F22</f>
        <v>-0.85465894519479946</v>
      </c>
      <c r="G22" s="41">
        <f>[1]Delta!G22</f>
        <v>-1.2311704207881462</v>
      </c>
      <c r="H22" s="41">
        <f>[1]Delta!H22</f>
        <v>-1.5265837201500574</v>
      </c>
      <c r="I22" s="41">
        <f>[1]Delta!I22</f>
        <v>-1.5539492320958885</v>
      </c>
      <c r="J22" s="41">
        <f>[1]Delta!J22</f>
        <v>-0.28816548113589135</v>
      </c>
      <c r="K22" s="41">
        <f>[1]Delta!K22</f>
        <v>0.74420665150789489</v>
      </c>
      <c r="L22" s="41">
        <f>[1]Delta!L22</f>
        <v>0.76370104520150051</v>
      </c>
      <c r="M22" s="41">
        <f>[1]Delta!M22</f>
        <v>0.4751686652445386</v>
      </c>
      <c r="N22" s="41">
        <f>[1]Delta!N22</f>
        <v>0.50423193541482192</v>
      </c>
      <c r="O22" s="41">
        <f>[1]Delta!O22</f>
        <v>0.4871626684605701</v>
      </c>
      <c r="P22" s="41">
        <f>[1]Delta!P22</f>
        <v>-0.4492669726740246</v>
      </c>
      <c r="Q22" s="41">
        <f>[1]Delta!Q22</f>
        <v>-1.0841201463235706</v>
      </c>
      <c r="R22" s="41">
        <f>[1]Delta!R22</f>
        <v>-1.052736028867713</v>
      </c>
      <c r="S22" s="41">
        <f>[1]Delta!S22</f>
        <v>-1.2900990161971038</v>
      </c>
      <c r="T22" s="41">
        <f>[1]Delta!T22</f>
        <v>-1.071770555132872</v>
      </c>
      <c r="U22" s="11"/>
      <c r="V22" s="33" t="str">
        <f t="shared" si="4"/>
        <v>Belgium</v>
      </c>
      <c r="W22" s="30">
        <f t="shared" si="5"/>
        <v>1.5384276381643852E-2</v>
      </c>
      <c r="X22" s="10">
        <f t="shared" si="6"/>
        <v>8.6195677397171863E-2</v>
      </c>
      <c r="Y22" s="36">
        <f t="shared" si="7"/>
        <v>7.429694801957324E-3</v>
      </c>
      <c r="Z22" s="41" t="str">
        <f t="shared" si="15"/>
        <v/>
      </c>
      <c r="AA22" s="42" t="str">
        <f t="shared" si="8"/>
        <v/>
      </c>
      <c r="AD22">
        <v>17</v>
      </c>
      <c r="AE22" s="31" t="str">
        <f t="shared" si="9"/>
        <v>Denmark</v>
      </c>
      <c r="AF22" s="44">
        <f t="shared" si="10"/>
        <v>81</v>
      </c>
      <c r="AG22" s="45" t="str">
        <f t="shared" si="11"/>
        <v>Moldova, Republic of</v>
      </c>
      <c r="AH22" s="68"/>
      <c r="AI22" s="14" t="str">
        <f t="shared" si="12"/>
        <v>Belgium</v>
      </c>
      <c r="AJ22" s="9">
        <f t="shared" si="2"/>
        <v>-1.071770555132872</v>
      </c>
      <c r="AK22" s="17">
        <f t="shared" si="3"/>
        <v>105</v>
      </c>
      <c r="AM22">
        <v>17</v>
      </c>
      <c r="AN22" s="17" t="str">
        <f t="shared" si="13"/>
        <v>Nicaragua</v>
      </c>
      <c r="AO22">
        <f t="shared" si="16"/>
        <v>144</v>
      </c>
      <c r="AP22" s="17" t="str">
        <f t="shared" si="14"/>
        <v>Swaziland</v>
      </c>
    </row>
    <row r="23" spans="1:42">
      <c r="A23" s="37" t="s">
        <v>546</v>
      </c>
      <c r="B23" s="38">
        <v>1</v>
      </c>
      <c r="C23" s="32" t="s">
        <v>73</v>
      </c>
      <c r="D23" s="33" t="s">
        <v>74</v>
      </c>
      <c r="E23" s="41">
        <f>[1]Delta!E23</f>
        <v>1.9709188944148721</v>
      </c>
      <c r="F23" s="41">
        <f>[1]Delta!F23</f>
        <v>2.7141827923255306</v>
      </c>
      <c r="G23" s="41">
        <f>[1]Delta!G23</f>
        <v>1.4784497930405749</v>
      </c>
      <c r="H23" s="41">
        <f>[1]Delta!H23</f>
        <v>1.0608757836467362</v>
      </c>
      <c r="I23" s="41">
        <f>[1]Delta!I23</f>
        <v>1.3802879619768689</v>
      </c>
      <c r="J23" s="41">
        <f>[1]Delta!J23</f>
        <v>-0.39492275910507857</v>
      </c>
      <c r="K23" s="41">
        <f>[1]Delta!K23</f>
        <v>0.10434721454925722</v>
      </c>
      <c r="L23" s="41">
        <f>[1]Delta!L23</f>
        <v>-1.1494290815540325</v>
      </c>
      <c r="M23" s="41">
        <f>[1]Delta!M23</f>
        <v>-0.26037152875613856</v>
      </c>
      <c r="N23" s="41">
        <f>[1]Delta!N23</f>
        <v>-0.45805893650275209</v>
      </c>
      <c r="O23" s="41">
        <f>[1]Delta!O23</f>
        <v>-0.32688864523098005</v>
      </c>
      <c r="P23" s="41">
        <f>[1]Delta!P23</f>
        <v>-0.15760005275646449</v>
      </c>
      <c r="Q23" s="41">
        <f>[1]Delta!Q23</f>
        <v>-0.57591580033129475</v>
      </c>
      <c r="R23" s="41">
        <f>[1]Delta!R23</f>
        <v>0.38415847437652673</v>
      </c>
      <c r="S23" s="41">
        <f>[1]Delta!S23</f>
        <v>0.77385274635189205</v>
      </c>
      <c r="T23" s="41">
        <f>[1]Delta!T23</f>
        <v>0.96804832664756901</v>
      </c>
      <c r="U23" s="11"/>
      <c r="V23" s="33" t="str">
        <f t="shared" si="4"/>
        <v>Belize</v>
      </c>
      <c r="W23" s="30">
        <f t="shared" si="5"/>
        <v>-0.1150865945726392</v>
      </c>
      <c r="X23" s="10">
        <f t="shared" si="6"/>
        <v>-0.51691471086569885</v>
      </c>
      <c r="Y23" s="36">
        <f t="shared" si="7"/>
        <v>0.26720081830936904</v>
      </c>
      <c r="Z23" s="41">
        <f t="shared" si="15"/>
        <v>-0.1150865945726392</v>
      </c>
      <c r="AA23" s="42">
        <f t="shared" si="8"/>
        <v>65</v>
      </c>
      <c r="AD23">
        <v>18</v>
      </c>
      <c r="AE23" s="31" t="str">
        <f t="shared" si="9"/>
        <v>Vanuatu</v>
      </c>
      <c r="AF23" s="44">
        <f t="shared" si="10"/>
        <v>80</v>
      </c>
      <c r="AG23" s="45" t="str">
        <f t="shared" si="11"/>
        <v>Myanmar</v>
      </c>
      <c r="AH23" s="68"/>
      <c r="AI23" s="14" t="str">
        <f t="shared" si="12"/>
        <v>Belize</v>
      </c>
      <c r="AJ23" s="9">
        <f t="shared" si="2"/>
        <v>0.96804832664756901</v>
      </c>
      <c r="AK23" s="17">
        <f t="shared" si="3"/>
        <v>72</v>
      </c>
      <c r="AM23">
        <v>18</v>
      </c>
      <c r="AN23" s="17" t="str">
        <f t="shared" si="13"/>
        <v>Ghana</v>
      </c>
      <c r="AO23">
        <f t="shared" si="16"/>
        <v>143</v>
      </c>
      <c r="AP23" s="17" t="str">
        <f t="shared" si="14"/>
        <v>Central African Republic</v>
      </c>
    </row>
    <row r="24" spans="1:42">
      <c r="A24" s="37" t="s">
        <v>539</v>
      </c>
      <c r="B24" s="38">
        <v>1</v>
      </c>
      <c r="C24" s="32" t="s">
        <v>75</v>
      </c>
      <c r="D24" s="33" t="s">
        <v>76</v>
      </c>
      <c r="E24" s="41">
        <f>[1]Delta!E24</f>
        <v>0.64414599856975485</v>
      </c>
      <c r="F24" s="41">
        <f>[1]Delta!F24</f>
        <v>0.9685338447844174</v>
      </c>
      <c r="G24" s="41">
        <f>[1]Delta!G24</f>
        <v>0.95337743580027734</v>
      </c>
      <c r="H24" s="41">
        <f>[1]Delta!H24</f>
        <v>1.4050406873040231</v>
      </c>
      <c r="I24" s="41">
        <f>[1]Delta!I24</f>
        <v>1.7640015200927834</v>
      </c>
      <c r="J24" s="41">
        <f>[1]Delta!J24</f>
        <v>2.0056704457334931</v>
      </c>
      <c r="K24" s="41">
        <f>[1]Delta!K24</f>
        <v>1.0879520301315608</v>
      </c>
      <c r="L24" s="41">
        <f>[1]Delta!L24</f>
        <v>0.68843060443099091</v>
      </c>
      <c r="M24" s="41">
        <f>[1]Delta!M24</f>
        <v>-0.2517520164559528</v>
      </c>
      <c r="N24" s="41">
        <f>[1]Delta!N24</f>
        <v>-0.72390364006187014</v>
      </c>
      <c r="O24" s="41">
        <f>[1]Delta!O24</f>
        <v>-0.82183694936389173</v>
      </c>
      <c r="P24" s="41">
        <f>[1]Delta!P24</f>
        <v>0.83249508633957703</v>
      </c>
      <c r="Q24" s="41">
        <f>[1]Delta!Q24</f>
        <v>1.3654880280854584</v>
      </c>
      <c r="R24" s="41">
        <f>[1]Delta!R24</f>
        <v>1.525052940118421</v>
      </c>
      <c r="S24" s="41">
        <f>[1]Delta!S24</f>
        <v>1.3925868533303571</v>
      </c>
      <c r="T24" s="41">
        <f>[1]Delta!T24</f>
        <v>1.8370512271023429</v>
      </c>
      <c r="U24" s="11"/>
      <c r="V24" s="33" t="str">
        <f t="shared" si="4"/>
        <v>Benin</v>
      </c>
      <c r="W24" s="30">
        <f t="shared" si="5"/>
        <v>3.3895478093998897E-3</v>
      </c>
      <c r="X24" s="10">
        <f t="shared" si="6"/>
        <v>1.8815895638288442E-2</v>
      </c>
      <c r="Y24" s="36">
        <f t="shared" si="7"/>
        <v>3.5403792867096204E-4</v>
      </c>
      <c r="Z24" s="41" t="str">
        <f t="shared" si="15"/>
        <v/>
      </c>
      <c r="AA24" s="42" t="str">
        <f t="shared" si="8"/>
        <v/>
      </c>
      <c r="AD24">
        <v>19</v>
      </c>
      <c r="AE24" s="31" t="str">
        <f t="shared" si="9"/>
        <v>Cameroon</v>
      </c>
      <c r="AF24" s="44">
        <f t="shared" si="10"/>
        <v>79</v>
      </c>
      <c r="AG24" s="45" t="str">
        <f t="shared" si="11"/>
        <v>Bahamas</v>
      </c>
      <c r="AH24" s="68"/>
      <c r="AI24" s="14" t="str">
        <f t="shared" si="12"/>
        <v>Benin</v>
      </c>
      <c r="AJ24" s="9">
        <f t="shared" si="2"/>
        <v>1.8370512271023429</v>
      </c>
      <c r="AK24" s="17">
        <f t="shared" si="3"/>
        <v>61</v>
      </c>
      <c r="AM24">
        <v>19</v>
      </c>
      <c r="AN24" s="17" t="str">
        <f t="shared" si="13"/>
        <v>Bulgaria</v>
      </c>
      <c r="AO24">
        <f t="shared" si="16"/>
        <v>142</v>
      </c>
      <c r="AP24" s="17" t="str">
        <f t="shared" si="14"/>
        <v>Iran, Islamic Republic of</v>
      </c>
    </row>
    <row r="25" spans="1:42">
      <c r="A25" s="37" t="s">
        <v>540</v>
      </c>
      <c r="B25" s="38">
        <v>1</v>
      </c>
      <c r="C25" s="32" t="s">
        <v>77</v>
      </c>
      <c r="D25" s="33" t="s">
        <v>78</v>
      </c>
      <c r="E25" s="41">
        <f>[1]Delta!E25</f>
        <v>-2.5410106021726619</v>
      </c>
      <c r="F25" s="41">
        <f>[1]Delta!F25</f>
        <v>-3.5969093634989946</v>
      </c>
      <c r="G25" s="41">
        <f>[1]Delta!G25</f>
        <v>-2.7235894262922642</v>
      </c>
      <c r="H25" s="41">
        <f>[1]Delta!H25</f>
        <v>-1.7010431831469646</v>
      </c>
      <c r="I25" s="41">
        <f>[1]Delta!I25</f>
        <v>-1.7875222914025528</v>
      </c>
      <c r="J25" s="41">
        <f>[1]Delta!J25</f>
        <v>-1.9601783971725126</v>
      </c>
      <c r="K25" s="41">
        <f>[1]Delta!K25</f>
        <v>-2.2422007680252847</v>
      </c>
      <c r="L25" s="41">
        <f>[1]Delta!L25</f>
        <v>-2.7343159150989749</v>
      </c>
      <c r="M25" s="41">
        <f>[1]Delta!M25</f>
        <v>-2.044721912434845</v>
      </c>
      <c r="N25" s="41">
        <f>[1]Delta!N25</f>
        <v>-1.8509855490264613</v>
      </c>
      <c r="O25" s="41">
        <f>[1]Delta!O25</f>
        <v>-1.6048963052969043</v>
      </c>
      <c r="P25" s="41">
        <f>[1]Delta!P25</f>
        <v>-1.4867068081840245</v>
      </c>
      <c r="Q25" s="41">
        <f>[1]Delta!Q25</f>
        <v>-3.5572240849899259</v>
      </c>
      <c r="R25" s="41">
        <f>[1]Delta!R25</f>
        <v>-3.1605528204823159</v>
      </c>
      <c r="S25" s="41">
        <f>[1]Delta!S25</f>
        <v>-3.1876985091752985</v>
      </c>
      <c r="T25" s="41">
        <f>[1]Delta!T25</f>
        <v>-3.2103982963037296</v>
      </c>
      <c r="U25" s="11"/>
      <c r="V25" s="33" t="str">
        <f t="shared" si="4"/>
        <v>Bhutan</v>
      </c>
      <c r="W25" s="30">
        <f t="shared" si="5"/>
        <v>-3.0129325377745365E-2</v>
      </c>
      <c r="X25" s="10">
        <f t="shared" si="6"/>
        <v>-0.19919650579695641</v>
      </c>
      <c r="Y25" s="36">
        <f t="shared" si="7"/>
        <v>3.9679247921716891E-2</v>
      </c>
      <c r="Z25" s="41" t="str">
        <f t="shared" si="15"/>
        <v/>
      </c>
      <c r="AA25" s="42" t="str">
        <f t="shared" si="8"/>
        <v/>
      </c>
      <c r="AD25">
        <v>20</v>
      </c>
      <c r="AE25" s="31" t="str">
        <f t="shared" si="9"/>
        <v>Uruguay</v>
      </c>
      <c r="AF25" s="44">
        <f t="shared" si="10"/>
        <v>78</v>
      </c>
      <c r="AG25" s="45" t="str">
        <f t="shared" si="11"/>
        <v>Philippines</v>
      </c>
      <c r="AH25" s="68"/>
      <c r="AI25" s="14" t="str">
        <f t="shared" si="12"/>
        <v>Bhutan</v>
      </c>
      <c r="AJ25" s="9">
        <f t="shared" si="2"/>
        <v>-3.2103982963037296</v>
      </c>
      <c r="AK25" s="17">
        <f t="shared" si="3"/>
        <v>127</v>
      </c>
      <c r="AM25">
        <v>20</v>
      </c>
      <c r="AN25" s="17" t="str">
        <f t="shared" si="13"/>
        <v>Latvia</v>
      </c>
      <c r="AO25">
        <f t="shared" si="16"/>
        <v>141</v>
      </c>
      <c r="AP25" s="17" t="str">
        <f t="shared" si="14"/>
        <v>Ethiopia</v>
      </c>
    </row>
    <row r="26" spans="1:42">
      <c r="A26" s="37" t="s">
        <v>541</v>
      </c>
      <c r="B26" s="38">
        <v>1</v>
      </c>
      <c r="C26" s="32" t="s">
        <v>79</v>
      </c>
      <c r="D26" s="33" t="s">
        <v>430</v>
      </c>
      <c r="E26" s="41">
        <f>[1]Delta!E26</f>
        <v>2.2382433184599364</v>
      </c>
      <c r="F26" s="41">
        <f>[1]Delta!F26</f>
        <v>2.4066173391554315</v>
      </c>
      <c r="G26" s="41">
        <f>[1]Delta!G26</f>
        <v>3.1191352259558442</v>
      </c>
      <c r="H26" s="41">
        <f>[1]Delta!H26</f>
        <v>3.759660377476969</v>
      </c>
      <c r="I26" s="41">
        <f>[1]Delta!I26</f>
        <v>3.3028744725846195</v>
      </c>
      <c r="J26" s="41">
        <f>[1]Delta!J26</f>
        <v>3.9944637415735116</v>
      </c>
      <c r="K26" s="41">
        <f>[1]Delta!K26</f>
        <v>3.6815186498019372</v>
      </c>
      <c r="L26" s="41">
        <f>[1]Delta!L26</f>
        <v>3.5340247793308421</v>
      </c>
      <c r="M26" s="41">
        <f>[1]Delta!M26</f>
        <v>3.0180650544042962</v>
      </c>
      <c r="N26" s="41">
        <f>[1]Delta!N26</f>
        <v>1.9930839830553282</v>
      </c>
      <c r="O26" s="41">
        <f>[1]Delta!O26</f>
        <v>0.54242067930381666</v>
      </c>
      <c r="P26" s="41">
        <f>[1]Delta!P26</f>
        <v>0.39026106568828567</v>
      </c>
      <c r="Q26" s="41">
        <f>[1]Delta!Q26</f>
        <v>0.19139746230508337</v>
      </c>
      <c r="R26" s="41">
        <f>[1]Delta!R26</f>
        <v>0.21497959978592007</v>
      </c>
      <c r="S26" s="41">
        <f>[1]Delta!S26</f>
        <v>-0.38850233897203879</v>
      </c>
      <c r="T26" s="41">
        <f>[1]Delta!T26</f>
        <v>-0.13196239666755361</v>
      </c>
      <c r="U26" s="11"/>
      <c r="V26" s="33" t="str">
        <f t="shared" si="4"/>
        <v>Bolivia</v>
      </c>
      <c r="W26" s="30">
        <f t="shared" si="5"/>
        <v>-0.26349925375260996</v>
      </c>
      <c r="X26" s="10">
        <f t="shared" si="6"/>
        <v>-0.78936997866022895</v>
      </c>
      <c r="Y26" s="36">
        <f t="shared" si="7"/>
        <v>0.62310496321005027</v>
      </c>
      <c r="Z26" s="41">
        <f t="shared" si="15"/>
        <v>-0.26349925375260996</v>
      </c>
      <c r="AA26" s="42">
        <f t="shared" si="8"/>
        <v>84</v>
      </c>
      <c r="AD26">
        <v>21</v>
      </c>
      <c r="AE26" s="31" t="str">
        <f t="shared" si="9"/>
        <v>Laos</v>
      </c>
      <c r="AF26" s="44">
        <f t="shared" si="10"/>
        <v>77</v>
      </c>
      <c r="AG26" s="45" t="str">
        <f t="shared" si="11"/>
        <v>Costa Rica</v>
      </c>
      <c r="AH26" s="68"/>
      <c r="AI26" s="14" t="str">
        <f t="shared" si="12"/>
        <v>Bolivia</v>
      </c>
      <c r="AJ26" s="9">
        <f t="shared" si="2"/>
        <v>-0.13196239666755361</v>
      </c>
      <c r="AK26" s="17">
        <f t="shared" si="3"/>
        <v>94</v>
      </c>
      <c r="AM26">
        <v>21</v>
      </c>
      <c r="AN26" s="17" t="str">
        <f t="shared" si="13"/>
        <v>Romania</v>
      </c>
      <c r="AO26">
        <f t="shared" si="16"/>
        <v>140</v>
      </c>
      <c r="AP26" s="17" t="str">
        <f t="shared" si="14"/>
        <v>Myanmar</v>
      </c>
    </row>
    <row r="27" spans="1:42">
      <c r="A27" s="37" t="s">
        <v>542</v>
      </c>
      <c r="B27" s="38">
        <v>1</v>
      </c>
      <c r="C27" s="32" t="s">
        <v>81</v>
      </c>
      <c r="D27" s="33" t="s">
        <v>82</v>
      </c>
      <c r="E27" s="41">
        <f>[1]Delta!E27</f>
        <v>11.222252540747434</v>
      </c>
      <c r="F27" s="41">
        <f>[1]Delta!F27</f>
        <v>6.5828972704863418</v>
      </c>
      <c r="G27" s="41">
        <f>[1]Delta!G27</f>
        <v>2.9320196831276064</v>
      </c>
      <c r="H27" s="41">
        <f>[1]Delta!H27</f>
        <v>2.0737996545783588</v>
      </c>
      <c r="I27" s="41">
        <f>[1]Delta!I27</f>
        <v>3.2468219470920587</v>
      </c>
      <c r="J27" s="41">
        <f>[1]Delta!J27</f>
        <v>1.7844008789880377</v>
      </c>
      <c r="K27" s="41">
        <f>[1]Delta!K27</f>
        <v>0.86541871577248486</v>
      </c>
      <c r="L27" s="41">
        <f>[1]Delta!L27</f>
        <v>1.0263791482730866</v>
      </c>
      <c r="M27" s="41">
        <f>[1]Delta!M27</f>
        <v>2.2411871941802701</v>
      </c>
      <c r="N27" s="41">
        <f>[1]Delta!N27</f>
        <v>2.9144653210669702</v>
      </c>
      <c r="O27" s="41">
        <f>[1]Delta!O27</f>
        <v>4.2444735185661102</v>
      </c>
      <c r="P27" s="41">
        <f>[1]Delta!P27</f>
        <v>4.1049003786261977</v>
      </c>
      <c r="Q27" s="41">
        <f>[1]Delta!Q27</f>
        <v>3.4109602555309948</v>
      </c>
      <c r="R27" s="41">
        <f>[1]Delta!R27</f>
        <v>3.305169227033204</v>
      </c>
      <c r="S27" s="41">
        <f>[1]Delta!S27</f>
        <v>4.1692985282974107</v>
      </c>
      <c r="T27" s="41">
        <f>[1]Delta!T27</f>
        <v>4.2989120784723127</v>
      </c>
      <c r="U27" s="11"/>
      <c r="V27" s="33" t="str">
        <f t="shared" si="4"/>
        <v>Bosnia and Herzegovina</v>
      </c>
      <c r="W27" s="30">
        <f t="shared" si="5"/>
        <v>-0.13738079428033476</v>
      </c>
      <c r="X27" s="10">
        <f t="shared" si="6"/>
        <v>-0.26529561537121643</v>
      </c>
      <c r="Y27" s="36">
        <f t="shared" si="7"/>
        <v>7.0381763535192404E-2</v>
      </c>
      <c r="Z27" s="41" t="str">
        <f t="shared" si="15"/>
        <v/>
      </c>
      <c r="AA27" s="42" t="str">
        <f t="shared" si="8"/>
        <v/>
      </c>
      <c r="AD27">
        <v>22</v>
      </c>
      <c r="AE27" s="31" t="str">
        <f t="shared" si="9"/>
        <v>Iceland</v>
      </c>
      <c r="AF27" s="44">
        <f t="shared" si="10"/>
        <v>76</v>
      </c>
      <c r="AG27" s="45" t="str">
        <f t="shared" si="11"/>
        <v>Mali</v>
      </c>
      <c r="AH27" s="68"/>
      <c r="AI27" s="14" t="str">
        <f t="shared" si="12"/>
        <v>Bosnia and Herzegovina</v>
      </c>
      <c r="AJ27" s="9">
        <f t="shared" si="2"/>
        <v>4.2989120784723127</v>
      </c>
      <c r="AK27" s="17">
        <f t="shared" si="3"/>
        <v>34</v>
      </c>
      <c r="AM27">
        <v>22</v>
      </c>
      <c r="AN27" s="17" t="str">
        <f t="shared" si="13"/>
        <v>Indonesia</v>
      </c>
      <c r="AO27">
        <f t="shared" si="16"/>
        <v>139</v>
      </c>
      <c r="AP27" s="17" t="str">
        <f t="shared" si="14"/>
        <v>Papua New Guinea</v>
      </c>
    </row>
    <row r="28" spans="1:42">
      <c r="A28" s="37" t="s">
        <v>552</v>
      </c>
      <c r="B28" s="38">
        <v>1</v>
      </c>
      <c r="C28" s="32" t="s">
        <v>83</v>
      </c>
      <c r="D28" s="33" t="s">
        <v>84</v>
      </c>
      <c r="E28" s="41">
        <f>[1]Delta!E28</f>
        <v>-7.8290620111606799</v>
      </c>
      <c r="F28" s="41">
        <f>[1]Delta!F28</f>
        <v>-7.7984682674436669</v>
      </c>
      <c r="G28" s="41">
        <f>[1]Delta!G28</f>
        <v>-6.5439558447584716</v>
      </c>
      <c r="H28" s="41">
        <f>[1]Delta!H28</f>
        <v>-7.2802659320246264</v>
      </c>
      <c r="I28" s="41">
        <f>[1]Delta!I28</f>
        <v>-7.6499684643103265</v>
      </c>
      <c r="J28" s="41">
        <f>[1]Delta!J28</f>
        <v>-8.3127101266150731</v>
      </c>
      <c r="K28" s="41">
        <f>[1]Delta!K28</f>
        <v>-7.7507090737656767</v>
      </c>
      <c r="L28" s="41">
        <f>[1]Delta!L28</f>
        <v>-8.451359944879492</v>
      </c>
      <c r="M28" s="41">
        <f>[1]Delta!M28</f>
        <v>-7.2799591457421968</v>
      </c>
      <c r="N28" s="41">
        <f>[1]Delta!N28</f>
        <v>-7.4390327533263942</v>
      </c>
      <c r="O28" s="41">
        <f>[1]Delta!O28</f>
        <v>-7.6526366012985392</v>
      </c>
      <c r="P28" s="41">
        <f>[1]Delta!P28</f>
        <v>-8.0516800430671154</v>
      </c>
      <c r="Q28" s="41">
        <f>[1]Delta!Q28</f>
        <v>-7.6959698806573655</v>
      </c>
      <c r="R28" s="41">
        <f>[1]Delta!R28</f>
        <v>-6.7669977355146642</v>
      </c>
      <c r="S28" s="41">
        <f>[1]Delta!S28</f>
        <v>-6.9997565983015022</v>
      </c>
      <c r="T28" s="41">
        <f>[1]Delta!T28</f>
        <v>-7.6403946142633714</v>
      </c>
      <c r="U28" s="11"/>
      <c r="V28" s="33" t="str">
        <f t="shared" si="4"/>
        <v>Botswana</v>
      </c>
      <c r="W28" s="30">
        <f t="shared" si="5"/>
        <v>1.4137180370640129E-2</v>
      </c>
      <c r="X28" s="10">
        <f t="shared" si="6"/>
        <v>0.1310878795414257</v>
      </c>
      <c r="Y28" s="36">
        <f t="shared" si="7"/>
        <v>1.7184032162667336E-2</v>
      </c>
      <c r="Z28" s="41" t="str">
        <f t="shared" si="15"/>
        <v/>
      </c>
      <c r="AA28" s="42" t="str">
        <f t="shared" si="8"/>
        <v/>
      </c>
      <c r="AD28">
        <v>23</v>
      </c>
      <c r="AE28" s="31" t="str">
        <f t="shared" si="9"/>
        <v>Oman</v>
      </c>
      <c r="AF28" s="44">
        <f t="shared" si="10"/>
        <v>75</v>
      </c>
      <c r="AG28" s="45" t="str">
        <f t="shared" si="11"/>
        <v>Belarus</v>
      </c>
      <c r="AH28" s="68"/>
      <c r="AI28" s="14" t="str">
        <f t="shared" si="12"/>
        <v>Botswana</v>
      </c>
      <c r="AJ28" s="9">
        <f t="shared" si="2"/>
        <v>-7.6403946142633714</v>
      </c>
      <c r="AK28" s="17">
        <f t="shared" si="3"/>
        <v>146</v>
      </c>
      <c r="AM28">
        <v>23</v>
      </c>
      <c r="AN28" s="17" t="str">
        <f t="shared" si="13"/>
        <v>Ireland</v>
      </c>
      <c r="AO28">
        <f t="shared" si="16"/>
        <v>138</v>
      </c>
      <c r="AP28" s="17" t="str">
        <f t="shared" si="14"/>
        <v>Russian Federation</v>
      </c>
    </row>
    <row r="29" spans="1:42">
      <c r="A29" s="37" t="s">
        <v>553</v>
      </c>
      <c r="B29" s="38">
        <v>1</v>
      </c>
      <c r="C29" s="32" t="s">
        <v>85</v>
      </c>
      <c r="D29" s="33" t="s">
        <v>86</v>
      </c>
      <c r="E29" s="41">
        <f>[1]Delta!E29</f>
        <v>-2.4832705047239401</v>
      </c>
      <c r="F29" s="41">
        <f>[1]Delta!F29</f>
        <v>-2.1768293434126065</v>
      </c>
      <c r="G29" s="41">
        <f>[1]Delta!G29</f>
        <v>-1.594663905467101</v>
      </c>
      <c r="H29" s="41">
        <f>[1]Delta!H29</f>
        <v>-1.3139651576567388</v>
      </c>
      <c r="I29" s="41">
        <f>[1]Delta!I29</f>
        <v>-1.05358559075475</v>
      </c>
      <c r="J29" s="41">
        <f>[1]Delta!J29</f>
        <v>-0.83072384691355694</v>
      </c>
      <c r="K29" s="41">
        <f>[1]Delta!K29</f>
        <v>-0.98196308274800259</v>
      </c>
      <c r="L29" s="41">
        <f>[1]Delta!L29</f>
        <v>-0.79334973767508643</v>
      </c>
      <c r="M29" s="41">
        <f>[1]Delta!M29</f>
        <v>0.21592792792203852</v>
      </c>
      <c r="N29" s="41">
        <f>[1]Delta!N29</f>
        <v>7.7161380616331599E-2</v>
      </c>
      <c r="O29" s="41">
        <f>[1]Delta!O29</f>
        <v>-0.49545535270024743</v>
      </c>
      <c r="P29" s="41">
        <f>[1]Delta!P29</f>
        <v>-1.2044740674002412</v>
      </c>
      <c r="Q29" s="41">
        <f>[1]Delta!Q29</f>
        <v>-1.6674067472410954</v>
      </c>
      <c r="R29" s="41">
        <f>[1]Delta!R29</f>
        <v>-0.93982562672917425</v>
      </c>
      <c r="S29" s="41">
        <f>[1]Delta!S29</f>
        <v>-0.16220271403571473</v>
      </c>
      <c r="T29" s="41">
        <f>[1]Delta!T29</f>
        <v>0.10910721601362638</v>
      </c>
      <c r="U29" s="11"/>
      <c r="V29" s="33" t="str">
        <f t="shared" si="4"/>
        <v>Brazil</v>
      </c>
      <c r="W29" s="30">
        <f t="shared" si="5"/>
        <v>0.10868357785744015</v>
      </c>
      <c r="X29" s="10">
        <f t="shared" si="6"/>
        <v>0.65374686697515882</v>
      </c>
      <c r="Y29" s="36">
        <f t="shared" si="7"/>
        <v>0.427384966079836</v>
      </c>
      <c r="Z29" s="41">
        <f t="shared" si="15"/>
        <v>0.10868357785744015</v>
      </c>
      <c r="AA29" s="42">
        <f t="shared" si="8"/>
        <v>42</v>
      </c>
      <c r="AD29">
        <v>24</v>
      </c>
      <c r="AE29" s="31" t="str">
        <f t="shared" si="9"/>
        <v>Guatemala</v>
      </c>
      <c r="AF29" s="44">
        <f t="shared" si="10"/>
        <v>74</v>
      </c>
      <c r="AG29" s="45" t="str">
        <f t="shared" si="11"/>
        <v>United States</v>
      </c>
      <c r="AH29" s="68"/>
      <c r="AI29" s="14" t="str">
        <f t="shared" si="12"/>
        <v>Brazil</v>
      </c>
      <c r="AJ29" s="9">
        <f t="shared" si="2"/>
        <v>0.10910721601362638</v>
      </c>
      <c r="AK29" s="17">
        <f t="shared" si="3"/>
        <v>88</v>
      </c>
      <c r="AM29">
        <v>24</v>
      </c>
      <c r="AN29" s="17" t="str">
        <f t="shared" si="13"/>
        <v>Lithuania</v>
      </c>
      <c r="AO29">
        <f t="shared" si="16"/>
        <v>137</v>
      </c>
      <c r="AP29" s="17" t="str">
        <f t="shared" si="14"/>
        <v>Venezuela, Bolivarian Republic of</v>
      </c>
    </row>
    <row r="30" spans="1:42">
      <c r="A30" s="37"/>
      <c r="B30" s="38"/>
      <c r="C30" s="32" t="s">
        <v>87</v>
      </c>
      <c r="D30" s="33" t="s">
        <v>88</v>
      </c>
      <c r="E30" s="41" t="e">
        <f>[1]Delta!E30</f>
        <v>#N/A</v>
      </c>
      <c r="F30" s="41" t="e">
        <f>[1]Delta!F30</f>
        <v>#N/A</v>
      </c>
      <c r="G30" s="41" t="e">
        <f>[1]Delta!G30</f>
        <v>#N/A</v>
      </c>
      <c r="H30" s="41" t="e">
        <f>[1]Delta!H30</f>
        <v>#N/A</v>
      </c>
      <c r="I30" s="41" t="e">
        <f>[1]Delta!I30</f>
        <v>#N/A</v>
      </c>
      <c r="J30" s="41" t="e">
        <f>[1]Delta!J30</f>
        <v>#N/A</v>
      </c>
      <c r="K30" s="41" t="e">
        <f>[1]Delta!K30</f>
        <v>#N/A</v>
      </c>
      <c r="L30" s="41" t="e">
        <f>[1]Delta!L30</f>
        <v>#N/A</v>
      </c>
      <c r="M30" s="41" t="e">
        <f>[1]Delta!M30</f>
        <v>#N/A</v>
      </c>
      <c r="N30" s="41" t="e">
        <f>[1]Delta!N30</f>
        <v>#N/A</v>
      </c>
      <c r="O30" s="41" t="e">
        <f>[1]Delta!O30</f>
        <v>#N/A</v>
      </c>
      <c r="P30" s="41" t="e">
        <f>[1]Delta!P30</f>
        <v>#N/A</v>
      </c>
      <c r="Q30" s="41" t="e">
        <f>[1]Delta!Q30</f>
        <v>#N/A</v>
      </c>
      <c r="R30" s="41" t="e">
        <f>[1]Delta!R30</f>
        <v>#N/A</v>
      </c>
      <c r="S30" s="41" t="e">
        <f>[1]Delta!S30</f>
        <v>#N/A</v>
      </c>
      <c r="T30" s="41" t="e">
        <f>[1]Delta!T30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Gabon</v>
      </c>
      <c r="AF30" s="44">
        <f t="shared" si="10"/>
        <v>73</v>
      </c>
      <c r="AG30" s="45" t="str">
        <f t="shared" si="11"/>
        <v>Morocco</v>
      </c>
      <c r="AH30" s="68"/>
      <c r="AI30" s="14" t="str">
        <f t="shared" si="12"/>
        <v>Brunei Darussalam</v>
      </c>
      <c r="AJ30" s="9" t="str">
        <f t="shared" si="2"/>
        <v/>
      </c>
      <c r="AK30" s="17" t="e">
        <f t="shared" si="3"/>
        <v>#VALUE!</v>
      </c>
      <c r="AM30">
        <v>25</v>
      </c>
      <c r="AN30" s="17" t="str">
        <f t="shared" si="13"/>
        <v>Mongolia</v>
      </c>
      <c r="AO30">
        <f t="shared" si="16"/>
        <v>136</v>
      </c>
      <c r="AP30" s="17" t="str">
        <f t="shared" si="14"/>
        <v>Nigeria</v>
      </c>
    </row>
    <row r="31" spans="1:42">
      <c r="A31" s="37"/>
      <c r="B31" s="38"/>
      <c r="C31" s="32" t="s">
        <v>89</v>
      </c>
      <c r="D31" s="33" t="s">
        <v>90</v>
      </c>
      <c r="E31" s="41">
        <f>[1]Delta!E31</f>
        <v>1.2033939390355286</v>
      </c>
      <c r="F31" s="41">
        <f>[1]Delta!F31</f>
        <v>1.8002795012904897</v>
      </c>
      <c r="G31" s="41">
        <f>[1]Delta!G31</f>
        <v>2.2293489244126974</v>
      </c>
      <c r="H31" s="41">
        <f>[1]Delta!H31</f>
        <v>3.5044698206723623</v>
      </c>
      <c r="I31" s="41">
        <f>[1]Delta!I31</f>
        <v>4.1720753682399803</v>
      </c>
      <c r="J31" s="41">
        <f>[1]Delta!J31</f>
        <v>3.9405857989728403</v>
      </c>
      <c r="K31" s="41">
        <f>[1]Delta!K31</f>
        <v>4.3391208086447506</v>
      </c>
      <c r="L31" s="41">
        <f>[1]Delta!L31</f>
        <v>4.2182963272036744</v>
      </c>
      <c r="M31" s="41">
        <f>[1]Delta!M31</f>
        <v>4.8784932721975593</v>
      </c>
      <c r="N31" s="41">
        <f>[1]Delta!N31</f>
        <v>5.3037540741142664</v>
      </c>
      <c r="O31" s="41">
        <f>[1]Delta!O31</f>
        <v>5.7315216141730048</v>
      </c>
      <c r="P31" s="41">
        <f>[1]Delta!P31</f>
        <v>5.8191636579350074</v>
      </c>
      <c r="Q31" s="41">
        <f>[1]Delta!Q31</f>
        <v>5.6926513474471676</v>
      </c>
      <c r="R31" s="41">
        <f>[1]Delta!R31</f>
        <v>5.4780560110654903</v>
      </c>
      <c r="S31" s="41">
        <f>[1]Delta!S31</f>
        <v>4.9115795876176804</v>
      </c>
      <c r="T31" s="41">
        <f>[1]Delta!T31</f>
        <v>5.4714182720081794</v>
      </c>
      <c r="U31" s="11"/>
      <c r="V31" s="33" t="str">
        <f t="shared" si="4"/>
        <v>Bulgaria</v>
      </c>
      <c r="W31" s="30">
        <f t="shared" si="5"/>
        <v>0.27049275243568477</v>
      </c>
      <c r="X31" s="10">
        <f t="shared" si="6"/>
        <v>0.88608553442391036</v>
      </c>
      <c r="Y31" s="36">
        <f t="shared" si="7"/>
        <v>0.7851475743153068</v>
      </c>
      <c r="Z31" s="41">
        <f t="shared" si="15"/>
        <v>0.27049275243568477</v>
      </c>
      <c r="AA31" s="42">
        <f t="shared" si="8"/>
        <v>10</v>
      </c>
      <c r="AD31">
        <v>26</v>
      </c>
      <c r="AE31" s="31" t="str">
        <f t="shared" si="9"/>
        <v>Paraguay</v>
      </c>
      <c r="AF31" s="44">
        <f t="shared" si="10"/>
        <v>72</v>
      </c>
      <c r="AG31" s="45" t="str">
        <f t="shared" si="11"/>
        <v>Fiji</v>
      </c>
      <c r="AH31" s="68"/>
      <c r="AI31" s="14" t="str">
        <f t="shared" si="12"/>
        <v>Bulgaria</v>
      </c>
      <c r="AJ31" s="9">
        <f t="shared" si="2"/>
        <v>5.4714182720081794</v>
      </c>
      <c r="AK31" s="17">
        <f t="shared" si="3"/>
        <v>19</v>
      </c>
      <c r="AM31">
        <v>26</v>
      </c>
      <c r="AN31" s="17" t="str">
        <f t="shared" si="13"/>
        <v>United Kingdom</v>
      </c>
      <c r="AO31">
        <f t="shared" si="16"/>
        <v>135</v>
      </c>
      <c r="AP31" s="17" t="str">
        <f t="shared" si="14"/>
        <v>Mauritania</v>
      </c>
    </row>
    <row r="32" spans="1:42">
      <c r="A32" s="37"/>
      <c r="B32" s="38"/>
      <c r="C32" s="32" t="s">
        <v>91</v>
      </c>
      <c r="D32" s="33" t="s">
        <v>92</v>
      </c>
      <c r="E32" s="41">
        <f>[1]Delta!E32</f>
        <v>-0.36109311247817288</v>
      </c>
      <c r="F32" s="41">
        <f>[1]Delta!F32</f>
        <v>-0.25014586804320516</v>
      </c>
      <c r="G32" s="41">
        <f>[1]Delta!G32</f>
        <v>-0.10047627310780882</v>
      </c>
      <c r="H32" s="41">
        <f>[1]Delta!H32</f>
        <v>-1.1422971517674796E-2</v>
      </c>
      <c r="I32" s="41">
        <f>[1]Delta!I32</f>
        <v>5.1615699162518069E-2</v>
      </c>
      <c r="J32" s="41">
        <f>[1]Delta!J32</f>
        <v>1.2727950221079496</v>
      </c>
      <c r="K32" s="41">
        <f>[1]Delta!K32</f>
        <v>1.202050492948068</v>
      </c>
      <c r="L32" s="41">
        <f>[1]Delta!L32</f>
        <v>0.44209920562483518</v>
      </c>
      <c r="M32" s="41">
        <f>[1]Delta!M32</f>
        <v>0.82844601257846762</v>
      </c>
      <c r="N32" s="41">
        <f>[1]Delta!N32</f>
        <v>0.4685299617037515</v>
      </c>
      <c r="O32" s="41">
        <f>[1]Delta!O32</f>
        <v>7.905265876912182E-2</v>
      </c>
      <c r="P32" s="41">
        <f>[1]Delta!P32</f>
        <v>-0.49980032292498322</v>
      </c>
      <c r="Q32" s="41">
        <f>[1]Delta!Q32</f>
        <v>1.8871874270310229E-2</v>
      </c>
      <c r="R32" s="41">
        <f>[1]Delta!R32</f>
        <v>0.98938140818643205</v>
      </c>
      <c r="S32" s="41">
        <f>[1]Delta!S32</f>
        <v>1.3121066501689214</v>
      </c>
      <c r="T32" s="41">
        <f>[1]Delta!T32</f>
        <v>1.5101418430818967</v>
      </c>
      <c r="U32" s="11"/>
      <c r="V32" s="33" t="str">
        <f t="shared" si="4"/>
        <v>Burkina Faso</v>
      </c>
      <c r="W32" s="30">
        <f t="shared" si="5"/>
        <v>7.2053024144707697E-2</v>
      </c>
      <c r="X32" s="10">
        <f t="shared" si="6"/>
        <v>0.51759564949770998</v>
      </c>
      <c r="Y32" s="36">
        <f t="shared" si="7"/>
        <v>0.26790525637895624</v>
      </c>
      <c r="Z32" s="41">
        <f t="shared" si="15"/>
        <v>7.2053024144707697E-2</v>
      </c>
      <c r="AA32" s="42">
        <f t="shared" si="8"/>
        <v>54</v>
      </c>
      <c r="AD32">
        <v>27</v>
      </c>
      <c r="AE32" s="31" t="str">
        <f t="shared" si="9"/>
        <v>Mauritania</v>
      </c>
      <c r="AF32" s="44">
        <f t="shared" si="10"/>
        <v>71</v>
      </c>
      <c r="AG32" s="45" t="str">
        <f t="shared" si="11"/>
        <v>Ethiopia</v>
      </c>
      <c r="AH32" s="68"/>
      <c r="AI32" s="14" t="str">
        <f t="shared" si="12"/>
        <v>Burkina Faso</v>
      </c>
      <c r="AJ32" s="9">
        <f t="shared" si="2"/>
        <v>1.5101418430818967</v>
      </c>
      <c r="AK32" s="17">
        <f t="shared" si="3"/>
        <v>66</v>
      </c>
      <c r="AM32">
        <v>27</v>
      </c>
      <c r="AN32" s="17" t="str">
        <f t="shared" si="13"/>
        <v>Slovakia</v>
      </c>
      <c r="AO32">
        <f t="shared" si="16"/>
        <v>134</v>
      </c>
      <c r="AP32" s="17" t="str">
        <f t="shared" si="14"/>
        <v>Niger</v>
      </c>
    </row>
    <row r="33" spans="1:42">
      <c r="A33" s="37"/>
      <c r="B33" s="38"/>
      <c r="C33" s="32" t="s">
        <v>93</v>
      </c>
      <c r="D33" s="33" t="s">
        <v>94</v>
      </c>
      <c r="E33" s="41">
        <f>[1]Delta!E33</f>
        <v>-4.4956170302574776</v>
      </c>
      <c r="F33" s="41">
        <f>[1]Delta!F33</f>
        <v>-3.530019297000905</v>
      </c>
      <c r="G33" s="41">
        <f>[1]Delta!G33</f>
        <v>-3.6005141532678238</v>
      </c>
      <c r="H33" s="41">
        <f>[1]Delta!H33</f>
        <v>-5.0232094734523116</v>
      </c>
      <c r="I33" s="41">
        <f>[1]Delta!I33</f>
        <v>-4.1904081675995712</v>
      </c>
      <c r="J33" s="41">
        <f>[1]Delta!J33</f>
        <v>-3.7757076610595064</v>
      </c>
      <c r="K33" s="41">
        <f>[1]Delta!K33</f>
        <v>-3.2491771720471903</v>
      </c>
      <c r="L33" s="41">
        <f>[1]Delta!L33</f>
        <v>-2.7231872869241087</v>
      </c>
      <c r="M33" s="41">
        <f>[1]Delta!M33</f>
        <v>-2.300714024642474</v>
      </c>
      <c r="N33" s="41">
        <f>[1]Delta!N33</f>
        <v>-2.9070595432572546</v>
      </c>
      <c r="O33" s="41">
        <f>[1]Delta!O33</f>
        <v>-0.53121351136634587</v>
      </c>
      <c r="P33" s="41">
        <f>[1]Delta!P33</f>
        <v>-1.3559617107979065</v>
      </c>
      <c r="Q33" s="41">
        <f>[1]Delta!Q33</f>
        <v>-1.8346550275374724</v>
      </c>
      <c r="R33" s="41">
        <f>[1]Delta!R33</f>
        <v>-1.3832903393004372</v>
      </c>
      <c r="S33" s="41">
        <f>[1]Delta!S33</f>
        <v>-1.3138667329470337</v>
      </c>
      <c r="T33" s="41">
        <f>[1]Delta!T33</f>
        <v>-0.52156174001382993</v>
      </c>
      <c r="U33" s="11"/>
      <c r="V33" s="33" t="str">
        <f t="shared" si="4"/>
        <v>Burundi</v>
      </c>
      <c r="W33" s="30">
        <f t="shared" si="5"/>
        <v>0.2632642452175864</v>
      </c>
      <c r="X33" s="10">
        <f t="shared" si="6"/>
        <v>0.89148866083877931</v>
      </c>
      <c r="Y33" s="36">
        <f t="shared" si="7"/>
        <v>0.79475203240412007</v>
      </c>
      <c r="Z33" s="41">
        <f t="shared" si="15"/>
        <v>0.2632642452175864</v>
      </c>
      <c r="AA33" s="42">
        <f t="shared" si="8"/>
        <v>13</v>
      </c>
      <c r="AD33">
        <v>28</v>
      </c>
      <c r="AE33" s="31" t="str">
        <f t="shared" si="9"/>
        <v>Angola</v>
      </c>
      <c r="AF33" s="44">
        <f t="shared" si="10"/>
        <v>70</v>
      </c>
      <c r="AG33" s="45" t="str">
        <f t="shared" si="11"/>
        <v>Russian Federation</v>
      </c>
      <c r="AH33" s="68"/>
      <c r="AI33" s="14" t="str">
        <f t="shared" si="12"/>
        <v>Burundi</v>
      </c>
      <c r="AJ33" s="9">
        <f t="shared" si="2"/>
        <v>-0.52156174001382993</v>
      </c>
      <c r="AK33" s="17">
        <f t="shared" si="3"/>
        <v>100</v>
      </c>
      <c r="AM33">
        <v>28</v>
      </c>
      <c r="AN33" s="17" t="str">
        <f t="shared" si="13"/>
        <v>Liberia</v>
      </c>
      <c r="AO33">
        <f t="shared" si="16"/>
        <v>133</v>
      </c>
      <c r="AP33" s="17" t="str">
        <f t="shared" si="14"/>
        <v>Oman</v>
      </c>
    </row>
    <row r="34" spans="1:42">
      <c r="A34" s="37"/>
      <c r="B34" s="38"/>
      <c r="C34" s="32" t="s">
        <v>95</v>
      </c>
      <c r="D34" s="33" t="s">
        <v>96</v>
      </c>
      <c r="E34" s="41">
        <f>[1]Delta!E34</f>
        <v>-3.4436354169806265</v>
      </c>
      <c r="F34" s="41">
        <f>[1]Delta!F34</f>
        <v>-3.554374721733609</v>
      </c>
      <c r="G34" s="41">
        <f>[1]Delta!G34</f>
        <v>-1.2101220416445813</v>
      </c>
      <c r="H34" s="41">
        <f>[1]Delta!H34</f>
        <v>-0.56925869661735362</v>
      </c>
      <c r="I34" s="41">
        <f>[1]Delta!I34</f>
        <v>-0.6236701950012673</v>
      </c>
      <c r="J34" s="41">
        <f>[1]Delta!J34</f>
        <v>-0.27396951329421881</v>
      </c>
      <c r="K34" s="41">
        <f>[1]Delta!K34</f>
        <v>-0.52654196187042146</v>
      </c>
      <c r="L34" s="41">
        <f>[1]Delta!L34</f>
        <v>-4.6579026546368141E-2</v>
      </c>
      <c r="M34" s="41">
        <f>[1]Delta!M34</f>
        <v>-1.1142073891610025</v>
      </c>
      <c r="N34" s="41">
        <f>[1]Delta!N34</f>
        <v>-0.95180148839412482</v>
      </c>
      <c r="O34" s="41">
        <f>[1]Delta!O34</f>
        <v>-1.7789832946812396</v>
      </c>
      <c r="P34" s="41">
        <f>[1]Delta!P34</f>
        <v>-2.7780095406708796</v>
      </c>
      <c r="Q34" s="41">
        <f>[1]Delta!Q34</f>
        <v>-2.8328697142479626</v>
      </c>
      <c r="R34" s="41">
        <f>[1]Delta!R34</f>
        <v>-2.4771921719969683</v>
      </c>
      <c r="S34" s="41">
        <f>[1]Delta!S34</f>
        <v>-1.768462098733167</v>
      </c>
      <c r="T34" s="41">
        <f>[1]Delta!T34</f>
        <v>-1.891430617819772</v>
      </c>
      <c r="U34" s="11"/>
      <c r="V34" s="33" t="str">
        <f t="shared" si="4"/>
        <v>Cambodia</v>
      </c>
      <c r="W34" s="30">
        <f t="shared" si="5"/>
        <v>-1.876350849256074E-2</v>
      </c>
      <c r="X34" s="10">
        <f t="shared" si="6"/>
        <v>-7.8990049669277917E-2</v>
      </c>
      <c r="Y34" s="36">
        <f t="shared" si="7"/>
        <v>6.2394279467549926E-3</v>
      </c>
      <c r="Z34" s="41" t="str">
        <f t="shared" si="15"/>
        <v/>
      </c>
      <c r="AA34" s="42" t="str">
        <f t="shared" si="8"/>
        <v/>
      </c>
      <c r="AD34">
        <v>29</v>
      </c>
      <c r="AE34" s="31" t="str">
        <f t="shared" si="9"/>
        <v>Ghana</v>
      </c>
      <c r="AF34" s="44">
        <f t="shared" si="10"/>
        <v>69</v>
      </c>
      <c r="AG34" s="45" t="str">
        <f t="shared" si="11"/>
        <v>Panama</v>
      </c>
      <c r="AH34" s="68"/>
      <c r="AI34" s="14" t="str">
        <f t="shared" si="12"/>
        <v>Cambodia</v>
      </c>
      <c r="AJ34" s="9">
        <f t="shared" si="2"/>
        <v>-1.891430617819772</v>
      </c>
      <c r="AK34" s="17">
        <f t="shared" si="3"/>
        <v>115</v>
      </c>
      <c r="AM34">
        <v>29</v>
      </c>
      <c r="AN34" s="17" t="str">
        <f t="shared" si="13"/>
        <v>Philippines</v>
      </c>
      <c r="AO34">
        <f t="shared" si="16"/>
        <v>132</v>
      </c>
      <c r="AP34" s="17" t="str">
        <f t="shared" si="14"/>
        <v>Namibia</v>
      </c>
    </row>
    <row r="35" spans="1:42">
      <c r="A35" s="37"/>
      <c r="B35" s="38"/>
      <c r="C35" s="32" t="s">
        <v>97</v>
      </c>
      <c r="D35" s="33" t="s">
        <v>98</v>
      </c>
      <c r="E35" s="41">
        <f>[1]Delta!E35</f>
        <v>-7.5393950435808392</v>
      </c>
      <c r="F35" s="41">
        <f>[1]Delta!F35</f>
        <v>-7.5407721822175588</v>
      </c>
      <c r="G35" s="41">
        <f>[1]Delta!G35</f>
        <v>-6.9806518593394742</v>
      </c>
      <c r="H35" s="41">
        <f>[1]Delta!H35</f>
        <v>-5.9895397089770128</v>
      </c>
      <c r="I35" s="41">
        <f>[1]Delta!I35</f>
        <v>-5.7732763009867725</v>
      </c>
      <c r="J35" s="41">
        <f>[1]Delta!J35</f>
        <v>-4.9864996717547072</v>
      </c>
      <c r="K35" s="41">
        <f>[1]Delta!K35</f>
        <v>-5.5850705270120145</v>
      </c>
      <c r="L35" s="41">
        <f>[1]Delta!L35</f>
        <v>-5.764173167903067</v>
      </c>
      <c r="M35" s="41">
        <f>[1]Delta!M35</f>
        <v>-5.4719739169450747</v>
      </c>
      <c r="N35" s="41">
        <f>[1]Delta!N35</f>
        <v>-5.708475784982177</v>
      </c>
      <c r="O35" s="41">
        <f>[1]Delta!O35</f>
        <v>-4.6357311154310281</v>
      </c>
      <c r="P35" s="41">
        <f>[1]Delta!P35</f>
        <v>-4.1166685293344969</v>
      </c>
      <c r="Q35" s="41">
        <f>[1]Delta!Q35</f>
        <v>-4.1279120872835691</v>
      </c>
      <c r="R35" s="41">
        <f>[1]Delta!R35</f>
        <v>-4.409040671218257</v>
      </c>
      <c r="S35" s="41">
        <f>[1]Delta!S35</f>
        <v>-4.2217768857983202</v>
      </c>
      <c r="T35" s="41">
        <f>[1]Delta!T35</f>
        <v>-4.164544102118569</v>
      </c>
      <c r="U35" s="11"/>
      <c r="V35" s="33" t="str">
        <f t="shared" si="4"/>
        <v>Cameroon</v>
      </c>
      <c r="W35" s="30">
        <f t="shared" si="5"/>
        <v>0.22365316955910347</v>
      </c>
      <c r="X35" s="10">
        <f t="shared" si="6"/>
        <v>0.9151801607066794</v>
      </c>
      <c r="Y35" s="36">
        <f t="shared" si="7"/>
        <v>0.83755472655110352</v>
      </c>
      <c r="Z35" s="41">
        <f t="shared" si="15"/>
        <v>0.22365316955910347</v>
      </c>
      <c r="AA35" s="42">
        <f t="shared" si="8"/>
        <v>19</v>
      </c>
      <c r="AD35">
        <v>30</v>
      </c>
      <c r="AE35" s="31" t="str">
        <f t="shared" si="9"/>
        <v>Cape Verde</v>
      </c>
      <c r="AF35" s="44">
        <f t="shared" si="10"/>
        <v>68</v>
      </c>
      <c r="AG35" s="45" t="str">
        <f t="shared" si="11"/>
        <v>Nepal</v>
      </c>
      <c r="AH35" s="68"/>
      <c r="AI35" s="14" t="str">
        <f t="shared" si="12"/>
        <v>Cameroon</v>
      </c>
      <c r="AJ35" s="9">
        <f t="shared" si="2"/>
        <v>-4.164544102118569</v>
      </c>
      <c r="AK35" s="17">
        <f t="shared" si="3"/>
        <v>131</v>
      </c>
      <c r="AM35">
        <v>30</v>
      </c>
      <c r="AN35" s="17" t="str">
        <f t="shared" si="13"/>
        <v>Mauritius</v>
      </c>
      <c r="AO35">
        <f t="shared" si="16"/>
        <v>131</v>
      </c>
      <c r="AP35" s="17" t="str">
        <f t="shared" si="14"/>
        <v>Cameroon</v>
      </c>
    </row>
    <row r="36" spans="1:42">
      <c r="A36" s="37"/>
      <c r="B36" s="38"/>
      <c r="C36" s="32" t="s">
        <v>99</v>
      </c>
      <c r="D36" s="33" t="s">
        <v>100</v>
      </c>
      <c r="E36" s="41">
        <f>[1]Delta!E36</f>
        <v>2.6914939122312802</v>
      </c>
      <c r="F36" s="41">
        <f>[1]Delta!F36</f>
        <v>2.7769185077171556</v>
      </c>
      <c r="G36" s="41">
        <f>[1]Delta!G36</f>
        <v>1.7607400630104593</v>
      </c>
      <c r="H36" s="41">
        <f>[1]Delta!H36</f>
        <v>0.81153761235408695</v>
      </c>
      <c r="I36" s="41">
        <f>[1]Delta!I36</f>
        <v>0.47362115688507345</v>
      </c>
      <c r="J36" s="41">
        <f>[1]Delta!J36</f>
        <v>-0.1603051767219057</v>
      </c>
      <c r="K36" s="41">
        <f>[1]Delta!K36</f>
        <v>-0.43794805098114864</v>
      </c>
      <c r="L36" s="41">
        <f>[1]Delta!L36</f>
        <v>0.19051850491445066</v>
      </c>
      <c r="M36" s="41">
        <f>[1]Delta!M36</f>
        <v>0.50802809825785289</v>
      </c>
      <c r="N36" s="41">
        <f>[1]Delta!N36</f>
        <v>0.36697355499300954</v>
      </c>
      <c r="O36" s="41">
        <f>[1]Delta!O36</f>
        <v>0.49170552731440864</v>
      </c>
      <c r="P36" s="41">
        <f>[1]Delta!P36</f>
        <v>1.3035192728851257</v>
      </c>
      <c r="Q36" s="41">
        <f>[1]Delta!Q36</f>
        <v>1.0132202220909647</v>
      </c>
      <c r="R36" s="41">
        <f>[1]Delta!R36</f>
        <v>1.2136927494704963</v>
      </c>
      <c r="S36" s="41">
        <f>[1]Delta!S36</f>
        <v>1.5508823761197021</v>
      </c>
      <c r="T36" s="41">
        <f>[1]Delta!T36</f>
        <v>1.711302812027526</v>
      </c>
      <c r="U36" s="11"/>
      <c r="V36" s="33" t="str">
        <f t="shared" si="4"/>
        <v>Canada</v>
      </c>
      <c r="W36" s="30">
        <f t="shared" si="5"/>
        <v>-3.3885438870122186E-2</v>
      </c>
      <c r="X36" s="10">
        <f t="shared" si="6"/>
        <v>-0.17448308022241235</v>
      </c>
      <c r="Y36" s="36">
        <f t="shared" si="7"/>
        <v>3.0444345283900782E-2</v>
      </c>
      <c r="Z36" s="41" t="str">
        <f t="shared" si="15"/>
        <v/>
      </c>
      <c r="AA36" s="42" t="str">
        <f t="shared" si="8"/>
        <v/>
      </c>
      <c r="AH36" s="69"/>
      <c r="AI36" s="14" t="str">
        <f t="shared" si="12"/>
        <v>Canada</v>
      </c>
      <c r="AJ36" s="9">
        <f t="shared" si="2"/>
        <v>1.711302812027526</v>
      </c>
      <c r="AK36" s="17">
        <f t="shared" si="3"/>
        <v>62</v>
      </c>
      <c r="AM36">
        <v>31</v>
      </c>
      <c r="AN36" s="17" t="str">
        <f t="shared" si="13"/>
        <v>Gambia</v>
      </c>
      <c r="AO36">
        <f t="shared" si="16"/>
        <v>130</v>
      </c>
      <c r="AP36" s="17" t="str">
        <f t="shared" si="14"/>
        <v>Luxembourg</v>
      </c>
    </row>
    <row r="37" spans="1:42">
      <c r="A37" s="37"/>
      <c r="B37" s="38"/>
      <c r="C37" s="32" t="s">
        <v>101</v>
      </c>
      <c r="D37" s="33" t="s">
        <v>102</v>
      </c>
      <c r="E37" s="41">
        <f>[1]Delta!E37</f>
        <v>5.583292280122933</v>
      </c>
      <c r="F37" s="41">
        <f>[1]Delta!F37</f>
        <v>5.8672102427581549</v>
      </c>
      <c r="G37" s="41">
        <f>[1]Delta!G37</f>
        <v>5.2210240502824306</v>
      </c>
      <c r="H37" s="41">
        <f>[1]Delta!H37</f>
        <v>6.0760868134811119</v>
      </c>
      <c r="I37" s="41">
        <f>[1]Delta!I37</f>
        <v>5.8603547457033542</v>
      </c>
      <c r="J37" s="41">
        <f>[1]Delta!J37</f>
        <v>7.1111187480952864</v>
      </c>
      <c r="K37" s="41">
        <f>[1]Delta!K37</f>
        <v>7.4098859999125537</v>
      </c>
      <c r="L37" s="41">
        <f>[1]Delta!L37</f>
        <v>6.6089780239721279</v>
      </c>
      <c r="M37" s="41">
        <f>[1]Delta!M37</f>
        <v>6.8777946283384424</v>
      </c>
      <c r="N37" s="41">
        <f>[1]Delta!N37</f>
        <v>7.3971732515601047</v>
      </c>
      <c r="O37" s="41">
        <f>[1]Delta!O37</f>
        <v>6.5888526279121464</v>
      </c>
      <c r="P37" s="41">
        <f>[1]Delta!P37</f>
        <v>6.7992239344358012</v>
      </c>
      <c r="Q37" s="41">
        <f>[1]Delta!Q37</f>
        <v>6.4963451251712385</v>
      </c>
      <c r="R37" s="41">
        <f>[1]Delta!R37</f>
        <v>7.6178724388225589</v>
      </c>
      <c r="S37" s="41">
        <f>[1]Delta!S37</f>
        <v>8.6418815841644729</v>
      </c>
      <c r="T37" s="41">
        <f>[1]Delta!T37</f>
        <v>8.8689168125877842</v>
      </c>
      <c r="U37" s="11"/>
      <c r="V37" s="33" t="str">
        <f t="shared" si="4"/>
        <v>Cape Verde</v>
      </c>
      <c r="W37" s="30">
        <f t="shared" si="5"/>
        <v>0.17602085968224684</v>
      </c>
      <c r="X37" s="10">
        <f t="shared" si="6"/>
        <v>0.82191124505946056</v>
      </c>
      <c r="Y37" s="36">
        <f t="shared" si="7"/>
        <v>0.67553809475519266</v>
      </c>
      <c r="Z37" s="41">
        <f t="shared" si="15"/>
        <v>0.17602085968224684</v>
      </c>
      <c r="AA37" s="42">
        <f t="shared" si="8"/>
        <v>30</v>
      </c>
      <c r="AI37" s="14" t="str">
        <f t="shared" si="12"/>
        <v>Cape Verde</v>
      </c>
      <c r="AJ37" s="9">
        <f t="shared" si="2"/>
        <v>8.8689168125877842</v>
      </c>
      <c r="AK37" s="17">
        <f t="shared" si="3"/>
        <v>6</v>
      </c>
      <c r="AM37">
        <v>32</v>
      </c>
      <c r="AN37" s="17" t="str">
        <f t="shared" si="13"/>
        <v>Hungary</v>
      </c>
      <c r="AO37">
        <f t="shared" si="16"/>
        <v>129</v>
      </c>
      <c r="AP37" s="17" t="str">
        <f t="shared" si="14"/>
        <v>Zimbabwe</v>
      </c>
    </row>
    <row r="38" spans="1:42">
      <c r="A38" s="37"/>
      <c r="B38" s="38"/>
      <c r="C38" s="32" t="s">
        <v>103</v>
      </c>
      <c r="D38" s="33" t="s">
        <v>104</v>
      </c>
      <c r="E38" s="41">
        <f>[1]Delta!E38</f>
        <v>-3.1195931761152593</v>
      </c>
      <c r="F38" s="41">
        <f>[1]Delta!F38</f>
        <v>-2.2885972441248867</v>
      </c>
      <c r="G38" s="41">
        <f>[1]Delta!G38</f>
        <v>-3.0560455454971915</v>
      </c>
      <c r="H38" s="41">
        <f>[1]Delta!H38</f>
        <v>-4.3058974097300293</v>
      </c>
      <c r="I38" s="41">
        <f>[1]Delta!I38</f>
        <v>-4.7750450395231923</v>
      </c>
      <c r="J38" s="41">
        <f>[1]Delta!J38</f>
        <v>-4.865507968526515</v>
      </c>
      <c r="K38" s="41">
        <f>[1]Delta!K38</f>
        <v>-4.8580614624032705</v>
      </c>
      <c r="L38" s="41">
        <f>[1]Delta!L38</f>
        <v>-4.7396566579452895</v>
      </c>
      <c r="M38" s="41">
        <f>[1]Delta!M38</f>
        <v>-5.2280546066639602</v>
      </c>
      <c r="N38" s="41">
        <f>[1]Delta!N38</f>
        <v>-4.5493195429877176</v>
      </c>
      <c r="O38" s="41">
        <f>[1]Delta!O38</f>
        <v>-4.4315436549620273</v>
      </c>
      <c r="P38" s="41">
        <f>[1]Delta!P38</f>
        <v>-6.6958025430793455</v>
      </c>
      <c r="Q38" s="41">
        <f>[1]Delta!Q38</f>
        <v>-6.8090502875371328</v>
      </c>
      <c r="R38" s="41">
        <f>[1]Delta!R38</f>
        <v>-6.6792137477489604</v>
      </c>
      <c r="S38" s="41">
        <f>[1]Delta!S38</f>
        <v>-6.6894450085342285</v>
      </c>
      <c r="T38" s="41">
        <f>[1]Delta!T38</f>
        <v>-6.333034526946534</v>
      </c>
      <c r="U38" s="11"/>
      <c r="V38" s="33" t="str">
        <f t="shared" si="4"/>
        <v>Central African Republic</v>
      </c>
      <c r="W38" s="30">
        <f t="shared" si="5"/>
        <v>-0.26269635363583327</v>
      </c>
      <c r="X38" s="10">
        <f t="shared" si="6"/>
        <v>-0.89240759211334209</v>
      </c>
      <c r="Y38" s="36">
        <f t="shared" si="7"/>
        <v>0.79639131046153311</v>
      </c>
      <c r="Z38" s="41">
        <f t="shared" si="15"/>
        <v>-0.26269635363583327</v>
      </c>
      <c r="AA38" s="42">
        <f t="shared" si="8"/>
        <v>83</v>
      </c>
      <c r="AI38" s="14" t="str">
        <f t="shared" si="12"/>
        <v>Central African Republic</v>
      </c>
      <c r="AJ38" s="9">
        <f t="shared" ref="AJ38:AJ69" si="17">IF(ISNUMBER(T38),T38,"")</f>
        <v>-6.333034526946534</v>
      </c>
      <c r="AK38" s="17">
        <f t="shared" ref="AK38:AK69" si="18">RANK(AJ38,$AJ$7:$AJ$198)</f>
        <v>143</v>
      </c>
      <c r="AM38">
        <v>33</v>
      </c>
      <c r="AN38" s="17" t="str">
        <f t="shared" si="13"/>
        <v>Estonia</v>
      </c>
      <c r="AO38">
        <f t="shared" si="16"/>
        <v>128</v>
      </c>
      <c r="AP38" s="17" t="str">
        <f t="shared" si="14"/>
        <v>Dominica</v>
      </c>
    </row>
    <row r="39" spans="1:42">
      <c r="A39" s="37"/>
      <c r="B39" s="38"/>
      <c r="C39" s="32" t="s">
        <v>105</v>
      </c>
      <c r="D39" s="33" t="s">
        <v>106</v>
      </c>
      <c r="E39" s="41">
        <f>[1]Delta!E39</f>
        <v>-6.1377648333611816</v>
      </c>
      <c r="F39" s="41">
        <f>[1]Delta!F39</f>
        <v>-5.8924493018690711</v>
      </c>
      <c r="G39" s="41">
        <f>[1]Delta!G39</f>
        <v>-5.5601222618850485</v>
      </c>
      <c r="H39" s="41">
        <f>[1]Delta!H39</f>
        <v>-5.8257093562842854</v>
      </c>
      <c r="I39" s="41">
        <f>[1]Delta!I39</f>
        <v>-5.4970916063608328</v>
      </c>
      <c r="J39" s="41">
        <f>[1]Delta!J39</f>
        <v>-4.9713181649460054</v>
      </c>
      <c r="K39" s="41">
        <f>[1]Delta!K39</f>
        <v>-5.0939531037768617</v>
      </c>
      <c r="L39" s="41">
        <f>[1]Delta!L39</f>
        <v>-4.4344309282777772</v>
      </c>
      <c r="M39" s="41">
        <f>[1]Delta!M39</f>
        <v>-5.7565475866973159</v>
      </c>
      <c r="N39" s="41">
        <f>[1]Delta!N39</f>
        <v>-7.9280904472188709</v>
      </c>
      <c r="O39" s="41">
        <f>[1]Delta!O39</f>
        <v>-9.9243684477729417</v>
      </c>
      <c r="P39" s="41">
        <f>[1]Delta!P39</f>
        <v>-10.055634681103115</v>
      </c>
      <c r="Q39" s="41">
        <f>[1]Delta!Q39</f>
        <v>-10.586314643323533</v>
      </c>
      <c r="R39" s="41">
        <f>[1]Delta!R39</f>
        <v>-10.610598357663633</v>
      </c>
      <c r="S39" s="41">
        <f>[1]Delta!S39</f>
        <v>-9.3662755308906966</v>
      </c>
      <c r="T39" s="41">
        <f>[1]Delta!T39</f>
        <v>-10.309671054391679</v>
      </c>
      <c r="U39" s="11"/>
      <c r="V39" s="33" t="str">
        <f t="shared" si="4"/>
        <v>Chad</v>
      </c>
      <c r="W39" s="30">
        <f t="shared" si="5"/>
        <v>-0.40093911846431235</v>
      </c>
      <c r="X39" s="10">
        <f t="shared" si="6"/>
        <v>-0.81370807743165718</v>
      </c>
      <c r="Y39" s="36">
        <f t="shared" si="7"/>
        <v>0.66212083527752386</v>
      </c>
      <c r="Z39" s="41">
        <f t="shared" si="15"/>
        <v>-0.40093911846431235</v>
      </c>
      <c r="AA39" s="42">
        <f t="shared" si="8"/>
        <v>92</v>
      </c>
      <c r="AI39" s="14" t="str">
        <f t="shared" si="12"/>
        <v>Chad</v>
      </c>
      <c r="AJ39" s="9">
        <f t="shared" si="17"/>
        <v>-10.309671054391679</v>
      </c>
      <c r="AK39" s="17">
        <f t="shared" si="18"/>
        <v>152</v>
      </c>
      <c r="AM39">
        <v>34</v>
      </c>
      <c r="AN39" s="17" t="str">
        <f t="shared" si="13"/>
        <v>Bosnia and Herzegovina</v>
      </c>
      <c r="AO39">
        <f t="shared" si="16"/>
        <v>127</v>
      </c>
      <c r="AP39" s="17" t="str">
        <f t="shared" si="14"/>
        <v>Bhutan</v>
      </c>
    </row>
    <row r="40" spans="1:42">
      <c r="A40" s="37"/>
      <c r="B40" s="38"/>
      <c r="C40" s="32" t="s">
        <v>107</v>
      </c>
      <c r="D40" s="33" t="s">
        <v>108</v>
      </c>
      <c r="E40" s="41">
        <f>[1]Delta!E40</f>
        <v>8.4186927911615896</v>
      </c>
      <c r="F40" s="41">
        <f>[1]Delta!F40</f>
        <v>8.861437179042241</v>
      </c>
      <c r="G40" s="41">
        <f>[1]Delta!G40</f>
        <v>7.7743170114044204</v>
      </c>
      <c r="H40" s="41">
        <f>[1]Delta!H40</f>
        <v>7.3035833918455637</v>
      </c>
      <c r="I40" s="41">
        <f>[1]Delta!I40</f>
        <v>7.8417010902420259</v>
      </c>
      <c r="J40" s="41">
        <f>[1]Delta!J40</f>
        <v>8.2732037256793376</v>
      </c>
      <c r="K40" s="41">
        <f>[1]Delta!K40</f>
        <v>9.4717553486001407</v>
      </c>
      <c r="L40" s="41">
        <f>[1]Delta!L40</f>
        <v>9.3777007820460341</v>
      </c>
      <c r="M40" s="41">
        <f>[1]Delta!M40</f>
        <v>9.1557319798763359</v>
      </c>
      <c r="N40" s="41">
        <f>[1]Delta!N40</f>
        <v>9.9993706559010889</v>
      </c>
      <c r="O40" s="41">
        <f>[1]Delta!O40</f>
        <v>10.216093015733804</v>
      </c>
      <c r="P40" s="41">
        <f>[1]Delta!P40</f>
        <v>9.1857522936548577</v>
      </c>
      <c r="Q40" s="41">
        <f>[1]Delta!Q40</f>
        <v>9.5387349078147707</v>
      </c>
      <c r="R40" s="41">
        <f>[1]Delta!R40</f>
        <v>8.8383636851634577</v>
      </c>
      <c r="S40" s="41">
        <f>[1]Delta!S40</f>
        <v>9.0761297932661336</v>
      </c>
      <c r="T40" s="41">
        <f>[1]Delta!T40</f>
        <v>9.1439655721149364</v>
      </c>
      <c r="U40" s="11"/>
      <c r="V40" s="33" t="str">
        <f t="shared" si="4"/>
        <v>Chile</v>
      </c>
      <c r="W40" s="30">
        <f t="shared" si="5"/>
        <v>9.7021551100262324E-2</v>
      </c>
      <c r="X40" s="10">
        <f t="shared" si="6"/>
        <v>0.57421590480923301</v>
      </c>
      <c r="Y40" s="36">
        <f t="shared" si="7"/>
        <v>0.32972390533588614</v>
      </c>
      <c r="Z40" s="41">
        <f t="shared" si="15"/>
        <v>9.7021551100262324E-2</v>
      </c>
      <c r="AA40" s="42">
        <f t="shared" si="8"/>
        <v>46</v>
      </c>
      <c r="AI40" s="14" t="str">
        <f t="shared" si="12"/>
        <v>Chile</v>
      </c>
      <c r="AJ40" s="9">
        <f t="shared" si="17"/>
        <v>9.1439655721149364</v>
      </c>
      <c r="AK40" s="17">
        <f t="shared" si="18"/>
        <v>4</v>
      </c>
      <c r="AM40">
        <v>35</v>
      </c>
      <c r="AN40" s="17" t="str">
        <f t="shared" si="13"/>
        <v>Paraguay</v>
      </c>
      <c r="AO40">
        <f t="shared" si="16"/>
        <v>126</v>
      </c>
      <c r="AP40" s="17" t="str">
        <f t="shared" si="14"/>
        <v>Laos</v>
      </c>
    </row>
    <row r="41" spans="1:42">
      <c r="A41" s="37"/>
      <c r="B41" s="38"/>
      <c r="C41" s="32" t="s">
        <v>109</v>
      </c>
      <c r="D41" s="33" t="s">
        <v>110</v>
      </c>
      <c r="E41" s="41">
        <f>[1]Delta!E41</f>
        <v>3.9795301516378885</v>
      </c>
      <c r="F41" s="41">
        <f>[1]Delta!F41</f>
        <v>3.9286878057514656</v>
      </c>
      <c r="G41" s="41">
        <f>[1]Delta!G41</f>
        <v>4.0235170344634028</v>
      </c>
      <c r="H41" s="41">
        <f>[1]Delta!H41</f>
        <v>4.176962512643577</v>
      </c>
      <c r="I41" s="41">
        <f>[1]Delta!I41</f>
        <v>3.9427485262375512</v>
      </c>
      <c r="J41" s="41">
        <f>[1]Delta!J41</f>
        <v>2.5778560941248543</v>
      </c>
      <c r="K41" s="41">
        <f>[1]Delta!K41</f>
        <v>2.2263342207679884</v>
      </c>
      <c r="L41" s="41">
        <f>[1]Delta!L41</f>
        <v>1.7007653399739411</v>
      </c>
      <c r="M41" s="41">
        <f>[1]Delta!M41</f>
        <v>1.0783035851868235</v>
      </c>
      <c r="N41" s="41">
        <f>[1]Delta!N41</f>
        <v>0.85220000491964498</v>
      </c>
      <c r="O41" s="41">
        <f>[1]Delta!O41</f>
        <v>-1.6928626040581207E-2</v>
      </c>
      <c r="P41" s="41">
        <f>[1]Delta!P41</f>
        <v>-0.56209847355188458</v>
      </c>
      <c r="Q41" s="41">
        <f>[1]Delta!Q41</f>
        <v>-0.74581184020200197</v>
      </c>
      <c r="R41" s="41">
        <f>[1]Delta!R41</f>
        <v>-0.9245784933073935</v>
      </c>
      <c r="S41" s="41">
        <f>[1]Delta!S41</f>
        <v>-2.3110985489093991</v>
      </c>
      <c r="T41" s="41">
        <f>[1]Delta!T41</f>
        <v>-2.5604864500082343</v>
      </c>
      <c r="U41" s="11"/>
      <c r="V41" s="33" t="str">
        <f t="shared" si="4"/>
        <v>China</v>
      </c>
      <c r="W41" s="30">
        <f t="shared" si="5"/>
        <v>-0.48118265973243735</v>
      </c>
      <c r="X41" s="10">
        <f t="shared" si="6"/>
        <v>-0.98023626116728657</v>
      </c>
      <c r="Y41" s="36">
        <f t="shared" si="7"/>
        <v>0.96086312770722082</v>
      </c>
      <c r="Z41" s="41">
        <f t="shared" si="15"/>
        <v>-0.48118265973243735</v>
      </c>
      <c r="AA41" s="42">
        <f t="shared" si="8"/>
        <v>93</v>
      </c>
      <c r="AI41" s="14" t="str">
        <f t="shared" si="12"/>
        <v>China</v>
      </c>
      <c r="AJ41" s="9">
        <f t="shared" si="17"/>
        <v>-2.5604864500082343</v>
      </c>
      <c r="AK41" s="17">
        <f t="shared" si="18"/>
        <v>122</v>
      </c>
      <c r="AM41">
        <v>36</v>
      </c>
      <c r="AN41" s="17" t="str">
        <f t="shared" si="13"/>
        <v>Slovenia</v>
      </c>
      <c r="AO41">
        <f t="shared" si="16"/>
        <v>125</v>
      </c>
      <c r="AP41" s="17" t="str">
        <f t="shared" si="14"/>
        <v>Algeria</v>
      </c>
    </row>
    <row r="42" spans="1:42">
      <c r="A42" s="37"/>
      <c r="B42" s="38"/>
      <c r="C42" s="32" t="s">
        <v>111</v>
      </c>
      <c r="D42" s="33" t="s">
        <v>112</v>
      </c>
      <c r="E42" s="41">
        <f>[1]Delta!E42</f>
        <v>-0.60602278870447179</v>
      </c>
      <c r="F42" s="41">
        <f>[1]Delta!F42</f>
        <v>-0.82202528805257913</v>
      </c>
      <c r="G42" s="41">
        <f>[1]Delta!G42</f>
        <v>-1.1174275804859519</v>
      </c>
      <c r="H42" s="41">
        <f>[1]Delta!H42</f>
        <v>-1.737076159990437</v>
      </c>
      <c r="I42" s="41">
        <f>[1]Delta!I42</f>
        <v>-1.887272889656991</v>
      </c>
      <c r="J42" s="41">
        <f>[1]Delta!J42</f>
        <v>-2.063954977239419</v>
      </c>
      <c r="K42" s="41">
        <f>[1]Delta!K42</f>
        <v>-1.9101069137441016</v>
      </c>
      <c r="L42" s="41">
        <f>[1]Delta!L42</f>
        <v>-1.995834667041926</v>
      </c>
      <c r="M42" s="41">
        <f>[1]Delta!M42</f>
        <v>-2.8060221984309379</v>
      </c>
      <c r="N42" s="41">
        <f>[1]Delta!N42</f>
        <v>-2.4163326808096954</v>
      </c>
      <c r="O42" s="41">
        <f>[1]Delta!O42</f>
        <v>-1.3818488686112431</v>
      </c>
      <c r="P42" s="41">
        <f>[1]Delta!P42</f>
        <v>-1.2511950127442901</v>
      </c>
      <c r="Q42" s="41">
        <f>[1]Delta!Q42</f>
        <v>-0.9596347297519543</v>
      </c>
      <c r="R42" s="41">
        <f>[1]Delta!R42</f>
        <v>-0.49993557730218185</v>
      </c>
      <c r="S42" s="41">
        <f>[1]Delta!S42</f>
        <v>0.22281931954518086</v>
      </c>
      <c r="T42" s="41">
        <f>[1]Delta!T42</f>
        <v>1.0200272559096817</v>
      </c>
      <c r="U42" s="11"/>
      <c r="V42" s="33" t="str">
        <f t="shared" si="4"/>
        <v>Colombia</v>
      </c>
      <c r="W42" s="30">
        <f t="shared" si="5"/>
        <v>8.4260774006022041E-2</v>
      </c>
      <c r="X42" s="10">
        <f t="shared" si="6"/>
        <v>0.40552983957866812</v>
      </c>
      <c r="Y42" s="36">
        <f t="shared" si="7"/>
        <v>0.1644544507887003</v>
      </c>
      <c r="Z42" s="41" t="str">
        <f t="shared" si="15"/>
        <v/>
      </c>
      <c r="AA42" s="42" t="str">
        <f t="shared" si="8"/>
        <v/>
      </c>
      <c r="AI42" s="14" t="str">
        <f t="shared" si="12"/>
        <v>Colombia</v>
      </c>
      <c r="AJ42" s="9">
        <f t="shared" si="17"/>
        <v>1.0200272559096817</v>
      </c>
      <c r="AK42" s="17">
        <f t="shared" si="18"/>
        <v>71</v>
      </c>
      <c r="AM42">
        <v>37</v>
      </c>
      <c r="AN42" s="17" t="str">
        <f t="shared" si="13"/>
        <v>Thailand</v>
      </c>
      <c r="AO42">
        <f t="shared" si="16"/>
        <v>124</v>
      </c>
      <c r="AP42" s="17" t="str">
        <f t="shared" si="14"/>
        <v>Djibouti</v>
      </c>
    </row>
    <row r="43" spans="1:42">
      <c r="A43" s="37"/>
      <c r="B43" s="38"/>
      <c r="C43" s="32" t="s">
        <v>113</v>
      </c>
      <c r="D43" s="33" t="s">
        <v>114</v>
      </c>
      <c r="E43" s="41">
        <f>[1]Delta!E43</f>
        <v>-1.7317502629141259</v>
      </c>
      <c r="F43" s="41">
        <f>[1]Delta!F43</f>
        <v>-0.66178451575223818</v>
      </c>
      <c r="G43" s="41">
        <f>[1]Delta!G43</f>
        <v>-1.315043044580996</v>
      </c>
      <c r="H43" s="41">
        <f>[1]Delta!H43</f>
        <v>-1.4212827284446092</v>
      </c>
      <c r="I43" s="41">
        <f>[1]Delta!I43</f>
        <v>-2.0961604104715406</v>
      </c>
      <c r="J43" s="41">
        <f>[1]Delta!J43</f>
        <v>-1.6044122614337653</v>
      </c>
      <c r="K43" s="41">
        <f>[1]Delta!K43</f>
        <v>-1.0453889303209678</v>
      </c>
      <c r="L43" s="41">
        <f>[1]Delta!L43</f>
        <v>-1.2018480794896718</v>
      </c>
      <c r="M43" s="41">
        <f>[1]Delta!M43</f>
        <v>-1.0561178920450089</v>
      </c>
      <c r="N43" s="41">
        <f>[1]Delta!N43</f>
        <v>-0.36920382854653866</v>
      </c>
      <c r="O43" s="41">
        <f>[1]Delta!O43</f>
        <v>-0.78734609823426638</v>
      </c>
      <c r="P43" s="41">
        <f>[1]Delta!P43</f>
        <v>-1.2011695311237247E-2</v>
      </c>
      <c r="Q43" s="41">
        <f>[1]Delta!Q43</f>
        <v>-0.65798262153416687</v>
      </c>
      <c r="R43" s="41">
        <f>[1]Delta!R43</f>
        <v>-0.59394010467377001</v>
      </c>
      <c r="S43" s="41">
        <f>[1]Delta!S43</f>
        <v>0.21323298753980424</v>
      </c>
      <c r="T43" s="41">
        <f>[1]Delta!T43</f>
        <v>3.4483413577760302E-2</v>
      </c>
      <c r="U43" s="11"/>
      <c r="V43" s="33" t="str">
        <f t="shared" si="4"/>
        <v>Comoros</v>
      </c>
      <c r="W43" s="30">
        <f t="shared" si="5"/>
        <v>0.10811650486211159</v>
      </c>
      <c r="X43" s="10">
        <f t="shared" si="6"/>
        <v>0.77579762725854406</v>
      </c>
      <c r="Y43" s="36">
        <f t="shared" si="7"/>
        <v>0.60186195845998691</v>
      </c>
      <c r="Z43" s="41">
        <f t="shared" si="15"/>
        <v>0.10811650486211159</v>
      </c>
      <c r="AA43" s="42">
        <f t="shared" si="8"/>
        <v>43</v>
      </c>
      <c r="AI43" s="14" t="str">
        <f t="shared" si="12"/>
        <v>Comoros</v>
      </c>
      <c r="AJ43" s="9">
        <f t="shared" si="17"/>
        <v>3.4483413577760302E-2</v>
      </c>
      <c r="AK43" s="17">
        <f t="shared" si="18"/>
        <v>90</v>
      </c>
      <c r="AM43">
        <v>38</v>
      </c>
      <c r="AN43" s="17" t="str">
        <f t="shared" si="13"/>
        <v>El Salvador</v>
      </c>
      <c r="AO43">
        <f t="shared" si="16"/>
        <v>123</v>
      </c>
      <c r="AP43" s="17" t="str">
        <f t="shared" si="14"/>
        <v>Lebanon</v>
      </c>
    </row>
    <row r="44" spans="1:42">
      <c r="A44" s="37"/>
      <c r="B44" s="38"/>
      <c r="C44" s="32" t="s">
        <v>115</v>
      </c>
      <c r="D44" s="33" t="s">
        <v>116</v>
      </c>
      <c r="E44" s="41">
        <f>[1]Delta!E44</f>
        <v>-10.605577674098136</v>
      </c>
      <c r="F44" s="41">
        <f>[1]Delta!F44</f>
        <v>-10.238557197725285</v>
      </c>
      <c r="G44" s="41">
        <f>[1]Delta!G44</f>
        <v>-12.272267370348835</v>
      </c>
      <c r="H44" s="41">
        <f>[1]Delta!H44</f>
        <v>-15.442249901340382</v>
      </c>
      <c r="I44" s="41">
        <f>[1]Delta!I44</f>
        <v>-14.409517759578463</v>
      </c>
      <c r="J44" s="41">
        <f>[1]Delta!J44</f>
        <v>-13.948609604710633</v>
      </c>
      <c r="K44" s="41">
        <f>[1]Delta!K44</f>
        <v>-13.588397272377534</v>
      </c>
      <c r="L44" s="41">
        <f>[1]Delta!L44</f>
        <v>-13.358592154395922</v>
      </c>
      <c r="M44" s="41">
        <f>[1]Delta!M44</f>
        <v>-12.130205068592446</v>
      </c>
      <c r="N44" s="41">
        <f>[1]Delta!N44</f>
        <v>-11.687931873846786</v>
      </c>
      <c r="O44" s="41">
        <f>[1]Delta!O44</f>
        <v>-12.694899384902605</v>
      </c>
      <c r="P44" s="41">
        <f>[1]Delta!P44</f>
        <v>-12.243980243264573</v>
      </c>
      <c r="Q44" s="41">
        <f>[1]Delta!Q44</f>
        <v>-10.896216482832067</v>
      </c>
      <c r="R44" s="41">
        <f>[1]Delta!R44</f>
        <v>-10.545733701734569</v>
      </c>
      <c r="S44" s="41">
        <f>[1]Delta!S44</f>
        <v>-10.686350549009113</v>
      </c>
      <c r="T44" s="41">
        <f>[1]Delta!T44</f>
        <v>-10.651096971989048</v>
      </c>
      <c r="U44" s="11"/>
      <c r="V44" s="33" t="str">
        <f t="shared" si="4"/>
        <v>Congo</v>
      </c>
      <c r="W44" s="30">
        <f t="shared" si="5"/>
        <v>0.12023406629545794</v>
      </c>
      <c r="X44" s="10">
        <f t="shared" si="6"/>
        <v>0.36081309961923269</v>
      </c>
      <c r="Y44" s="36">
        <f t="shared" si="7"/>
        <v>0.13018609285683833</v>
      </c>
      <c r="Z44" s="41" t="str">
        <f t="shared" si="15"/>
        <v/>
      </c>
      <c r="AA44" s="42" t="str">
        <f t="shared" si="8"/>
        <v/>
      </c>
      <c r="AI44" s="14" t="str">
        <f t="shared" si="12"/>
        <v>Congo</v>
      </c>
      <c r="AJ44" s="9">
        <f t="shared" si="17"/>
        <v>-10.651096971989048</v>
      </c>
      <c r="AK44" s="17">
        <f t="shared" si="18"/>
        <v>154</v>
      </c>
      <c r="AM44">
        <v>39</v>
      </c>
      <c r="AN44" s="17" t="str">
        <f t="shared" si="13"/>
        <v>Malawi</v>
      </c>
      <c r="AO44">
        <f t="shared" si="16"/>
        <v>122</v>
      </c>
      <c r="AP44" s="17" t="str">
        <f t="shared" si="14"/>
        <v>China</v>
      </c>
    </row>
    <row r="45" spans="1:42">
      <c r="A45" s="37"/>
      <c r="B45" s="38"/>
      <c r="C45" s="32" t="s">
        <v>117</v>
      </c>
      <c r="D45" s="33" t="s">
        <v>591</v>
      </c>
      <c r="E45" s="41" t="e">
        <f>[1]Delta!E45</f>
        <v>#N/A</v>
      </c>
      <c r="F45" s="41" t="e">
        <f>[1]Delta!F45</f>
        <v>#N/A</v>
      </c>
      <c r="G45" s="41" t="e">
        <f>[1]Delta!G45</f>
        <v>#N/A</v>
      </c>
      <c r="H45" s="41" t="e">
        <f>[1]Delta!H45</f>
        <v>#N/A</v>
      </c>
      <c r="I45" s="41" t="e">
        <f>[1]Delta!I45</f>
        <v>#N/A</v>
      </c>
      <c r="J45" s="41" t="e">
        <f>[1]Delta!J45</f>
        <v>#N/A</v>
      </c>
      <c r="K45" s="41" t="e">
        <f>[1]Delta!K45</f>
        <v>#N/A</v>
      </c>
      <c r="L45" s="41" t="e">
        <f>[1]Delta!L45</f>
        <v>#N/A</v>
      </c>
      <c r="M45" s="41" t="e">
        <f>[1]Delta!M45</f>
        <v>#N/A</v>
      </c>
      <c r="N45" s="41" t="e">
        <f>[1]Delta!N45</f>
        <v>#N/A</v>
      </c>
      <c r="O45" s="41" t="e">
        <f>[1]Delta!O45</f>
        <v>#N/A</v>
      </c>
      <c r="P45" s="41" t="e">
        <f>[1]Delta!P45</f>
        <v>#N/A</v>
      </c>
      <c r="Q45" s="41" t="e">
        <f>[1]Delta!Q45</f>
        <v>#N/A</v>
      </c>
      <c r="R45" s="41" t="e">
        <f>[1]Delta!R45</f>
        <v>#N/A</v>
      </c>
      <c r="S45" s="41" t="e">
        <f>[1]Delta!S45</f>
        <v>#N/A</v>
      </c>
      <c r="T45" s="41" t="e">
        <f>[1]Delta!T45</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Germany</v>
      </c>
      <c r="AO45">
        <f t="shared" si="16"/>
        <v>121</v>
      </c>
      <c r="AP45" s="17" t="str">
        <f t="shared" si="14"/>
        <v>India</v>
      </c>
    </row>
    <row r="46" spans="1:42">
      <c r="A46" s="37"/>
      <c r="B46" s="38"/>
      <c r="C46" s="32" t="s">
        <v>119</v>
      </c>
      <c r="D46" s="33" t="s">
        <v>120</v>
      </c>
      <c r="E46" s="41">
        <f>[1]Delta!E46</f>
        <v>2.9135163109462638</v>
      </c>
      <c r="F46" s="41">
        <f>[1]Delta!F46</f>
        <v>2.6697811976515595</v>
      </c>
      <c r="G46" s="41">
        <f>[1]Delta!G46</f>
        <v>2.7643963320284115</v>
      </c>
      <c r="H46" s="41">
        <f>[1]Delta!H46</f>
        <v>2.6321431612514559</v>
      </c>
      <c r="I46" s="41">
        <f>[1]Delta!I46</f>
        <v>2.51525125689448</v>
      </c>
      <c r="J46" s="41">
        <f>[1]Delta!J46</f>
        <v>2.1747840162425049</v>
      </c>
      <c r="K46" s="41">
        <f>[1]Delta!K46</f>
        <v>2.0930144686439007</v>
      </c>
      <c r="L46" s="41">
        <f>[1]Delta!L46</f>
        <v>2.0790078817420579</v>
      </c>
      <c r="M46" s="41">
        <f>[1]Delta!M46</f>
        <v>1.346225807958902</v>
      </c>
      <c r="N46" s="41">
        <f>[1]Delta!N46</f>
        <v>1.2505964566930174</v>
      </c>
      <c r="O46" s="41">
        <f>[1]Delta!O46</f>
        <v>0.91756382723356467</v>
      </c>
      <c r="P46" s="41">
        <f>[1]Delta!P46</f>
        <v>-8.4946250874367024E-3</v>
      </c>
      <c r="Q46" s="41">
        <f>[1]Delta!Q46</f>
        <v>-0.43450167966427955</v>
      </c>
      <c r="R46" s="41">
        <f>[1]Delta!R46</f>
        <v>-6.6533607884494472E-2</v>
      </c>
      <c r="S46" s="41">
        <f>[1]Delta!S46</f>
        <v>0.5301227323303408</v>
      </c>
      <c r="T46" s="41">
        <f>[1]Delta!T46</f>
        <v>0.4791165275286744</v>
      </c>
      <c r="U46" s="11"/>
      <c r="V46" s="33" t="str">
        <f t="shared" si="4"/>
        <v>Costa Rica</v>
      </c>
      <c r="W46" s="30">
        <f t="shared" si="5"/>
        <v>-0.22100580578864296</v>
      </c>
      <c r="X46" s="10">
        <f t="shared" si="6"/>
        <v>-0.92764700410826439</v>
      </c>
      <c r="Y46" s="36">
        <f t="shared" si="7"/>
        <v>0.86052896423103831</v>
      </c>
      <c r="Z46" s="41">
        <f t="shared" si="15"/>
        <v>-0.22100580578864296</v>
      </c>
      <c r="AA46" s="42">
        <f t="shared" si="8"/>
        <v>77</v>
      </c>
      <c r="AI46" s="14" t="str">
        <f t="shared" si="12"/>
        <v>Costa Rica</v>
      </c>
      <c r="AJ46" s="9">
        <f t="shared" si="17"/>
        <v>0.4791165275286744</v>
      </c>
      <c r="AK46" s="17">
        <f t="shared" si="18"/>
        <v>80</v>
      </c>
      <c r="AM46">
        <v>41</v>
      </c>
      <c r="AN46" s="17" t="str">
        <f t="shared" si="13"/>
        <v>Croatia</v>
      </c>
      <c r="AO46">
        <f t="shared" si="16"/>
        <v>120</v>
      </c>
      <c r="AP46" s="17" t="str">
        <f t="shared" si="14"/>
        <v>Suriname</v>
      </c>
    </row>
    <row r="47" spans="1:42">
      <c r="A47" s="37"/>
      <c r="B47" s="38"/>
      <c r="C47" s="32" t="s">
        <v>121</v>
      </c>
      <c r="D47" s="33" t="s">
        <v>582</v>
      </c>
      <c r="E47" s="41">
        <f>[1]Delta!E47</f>
        <v>-2.5960618774360995</v>
      </c>
      <c r="F47" s="41">
        <f>[1]Delta!F47</f>
        <v>-1.8400529058717012</v>
      </c>
      <c r="G47" s="41">
        <f>[1]Delta!G47</f>
        <v>-2.4415928714864279</v>
      </c>
      <c r="H47" s="41">
        <f>[1]Delta!H47</f>
        <v>-2.9116951931223909</v>
      </c>
      <c r="I47" s="41">
        <f>[1]Delta!I47</f>
        <v>-3.8144272545807496</v>
      </c>
      <c r="J47" s="41">
        <f>[1]Delta!J47</f>
        <v>-2.6836922039011242</v>
      </c>
      <c r="K47" s="41">
        <f>[1]Delta!K47</f>
        <v>-2.7891350818320291</v>
      </c>
      <c r="L47" s="41">
        <f>[1]Delta!L47</f>
        <v>-3.614391735303613</v>
      </c>
      <c r="M47" s="41">
        <f>[1]Delta!M47</f>
        <v>-3.5165435182506428</v>
      </c>
      <c r="N47" s="41">
        <f>[1]Delta!N47</f>
        <v>-3.9661985598292873</v>
      </c>
      <c r="O47" s="41">
        <f>[1]Delta!O47</f>
        <v>-4.4871039394105097</v>
      </c>
      <c r="P47" s="41">
        <f>[1]Delta!P47</f>
        <v>-3.9462077141370386</v>
      </c>
      <c r="Q47" s="41">
        <f>[1]Delta!Q47</f>
        <v>-3.4424133036100244</v>
      </c>
      <c r="R47" s="41">
        <f>[1]Delta!R47</f>
        <v>-2.9109585093399488</v>
      </c>
      <c r="S47" s="41">
        <f>[1]Delta!S47</f>
        <v>-2.4133629586455925</v>
      </c>
      <c r="T47" s="41">
        <f>[1]Delta!T47</f>
        <v>-1.2780773373760823</v>
      </c>
      <c r="U47" s="11"/>
      <c r="V47" s="33" t="str">
        <f t="shared" si="4"/>
        <v>C™te d'Ivoire</v>
      </c>
      <c r="W47" s="30">
        <f t="shared" si="5"/>
        <v>-1.617001721664341E-2</v>
      </c>
      <c r="X47" s="10">
        <f t="shared" si="6"/>
        <v>-9.0698164245158724E-2</v>
      </c>
      <c r="Y47" s="36">
        <f t="shared" si="7"/>
        <v>8.226156997441789E-3</v>
      </c>
      <c r="Z47" s="41" t="str">
        <f t="shared" si="15"/>
        <v/>
      </c>
      <c r="AA47" s="42" t="str">
        <f t="shared" si="8"/>
        <v/>
      </c>
      <c r="AI47" s="14" t="str">
        <f t="shared" si="12"/>
        <v>C™te d'Ivoire</v>
      </c>
      <c r="AJ47" s="9">
        <f t="shared" si="17"/>
        <v>-1.2780773373760823</v>
      </c>
      <c r="AK47" s="17">
        <f t="shared" si="18"/>
        <v>111</v>
      </c>
      <c r="AM47">
        <v>42</v>
      </c>
      <c r="AN47" s="17" t="str">
        <f t="shared" si="13"/>
        <v>Viet Nam</v>
      </c>
      <c r="AO47">
        <f t="shared" si="16"/>
        <v>119</v>
      </c>
      <c r="AP47" s="17" t="str">
        <f t="shared" si="14"/>
        <v>Pakistan</v>
      </c>
    </row>
    <row r="48" spans="1:42">
      <c r="A48" s="37"/>
      <c r="B48" s="38"/>
      <c r="C48" s="32" t="s">
        <v>123</v>
      </c>
      <c r="D48" s="33" t="s">
        <v>124</v>
      </c>
      <c r="E48" s="41">
        <f>[1]Delta!E48</f>
        <v>-0.22438043710275224</v>
      </c>
      <c r="F48" s="41">
        <f>[1]Delta!F48</f>
        <v>-1.1541339778949791</v>
      </c>
      <c r="G48" s="41">
        <f>[1]Delta!G48</f>
        <v>-1.4797535621236904</v>
      </c>
      <c r="H48" s="41">
        <f>[1]Delta!H48</f>
        <v>-0.87372710238943796</v>
      </c>
      <c r="I48" s="41">
        <f>[1]Delta!I48</f>
        <v>0.1237507953298973</v>
      </c>
      <c r="J48" s="41">
        <f>[1]Delta!J48</f>
        <v>0.66972213942102599</v>
      </c>
      <c r="K48" s="41">
        <f>[1]Delta!K48</f>
        <v>0.61233868944957237</v>
      </c>
      <c r="L48" s="41">
        <f>[1]Delta!L48</f>
        <v>1.3751093609680112</v>
      </c>
      <c r="M48" s="41">
        <f>[1]Delta!M48</f>
        <v>1.4660996043786696</v>
      </c>
      <c r="N48" s="41">
        <f>[1]Delta!N48</f>
        <v>1.8124659053005274</v>
      </c>
      <c r="O48" s="41">
        <f>[1]Delta!O48</f>
        <v>1.6975115937243714</v>
      </c>
      <c r="P48" s="41">
        <f>[1]Delta!P48</f>
        <v>1.8306483634163442</v>
      </c>
      <c r="Q48" s="41">
        <f>[1]Delta!Q48</f>
        <v>1.9777599341439753</v>
      </c>
      <c r="R48" s="41">
        <f>[1]Delta!R48</f>
        <v>1.9082922782840797</v>
      </c>
      <c r="S48" s="41">
        <f>[1]Delta!S48</f>
        <v>3.3044720920377273</v>
      </c>
      <c r="T48" s="41">
        <f>[1]Delta!T48</f>
        <v>3.7521143491894975</v>
      </c>
      <c r="U48" s="11"/>
      <c r="V48" s="33" t="str">
        <f t="shared" si="4"/>
        <v>Croatia</v>
      </c>
      <c r="W48" s="30">
        <f t="shared" si="5"/>
        <v>0.29605851531747129</v>
      </c>
      <c r="X48" s="10">
        <f t="shared" si="6"/>
        <v>0.94111650287723159</v>
      </c>
      <c r="Y48" s="36">
        <f t="shared" si="7"/>
        <v>0.88570027198787027</v>
      </c>
      <c r="Z48" s="41">
        <f t="shared" si="15"/>
        <v>0.29605851531747129</v>
      </c>
      <c r="AA48" s="42">
        <f t="shared" si="8"/>
        <v>7</v>
      </c>
      <c r="AI48" s="14" t="str">
        <f t="shared" si="12"/>
        <v>Croatia</v>
      </c>
      <c r="AJ48" s="9">
        <f t="shared" si="17"/>
        <v>3.7521143491894975</v>
      </c>
      <c r="AK48" s="17">
        <f t="shared" si="18"/>
        <v>41</v>
      </c>
      <c r="AM48">
        <v>43</v>
      </c>
      <c r="AN48" s="17" t="str">
        <f t="shared" si="13"/>
        <v>France</v>
      </c>
      <c r="AO48">
        <f t="shared" si="16"/>
        <v>118</v>
      </c>
      <c r="AP48" s="17" t="str">
        <f t="shared" si="14"/>
        <v>Guinea</v>
      </c>
    </row>
    <row r="49" spans="1:42">
      <c r="A49" s="37"/>
      <c r="B49" s="38"/>
      <c r="C49" s="32" t="s">
        <v>125</v>
      </c>
      <c r="D49" s="33" t="s">
        <v>126</v>
      </c>
      <c r="E49" s="41">
        <f>[1]Delta!E49</f>
        <v>-8.6612935960902036</v>
      </c>
      <c r="F49" s="41">
        <f>[1]Delta!F49</f>
        <v>-8.9041396661827008</v>
      </c>
      <c r="G49" s="41">
        <f>[1]Delta!G49</f>
        <v>-9.0191628784813176</v>
      </c>
      <c r="H49" s="41">
        <f>[1]Delta!H49</f>
        <v>-9.175311955092269</v>
      </c>
      <c r="I49" s="41">
        <f>[1]Delta!I49</f>
        <v>-8.6138256614236894</v>
      </c>
      <c r="J49" s="41">
        <f>[1]Delta!J49</f>
        <v>-9.1170048175341805</v>
      </c>
      <c r="K49" s="41">
        <f>[1]Delta!K49</f>
        <v>-9.3707579635597469</v>
      </c>
      <c r="L49" s="41">
        <f>[1]Delta!L49</f>
        <v>-8.7988554895538726</v>
      </c>
      <c r="M49" s="41">
        <f>[1]Delta!M49</f>
        <v>-9.0352639493470548</v>
      </c>
      <c r="N49" s="41">
        <f>[1]Delta!N49</f>
        <v>-7.8076945972895686</v>
      </c>
      <c r="O49" s="41">
        <f>[1]Delta!O49</f>
        <v>-9.1207850264373604</v>
      </c>
      <c r="P49" s="41">
        <f>[1]Delta!P49</f>
        <v>-8.8285000299313765</v>
      </c>
      <c r="Q49" s="41">
        <f>[1]Delta!Q49</f>
        <v>-8.7849340378088527</v>
      </c>
      <c r="R49" s="41">
        <f>[1]Delta!R49</f>
        <v>-9.6128597448929227</v>
      </c>
      <c r="S49" s="41">
        <f>[1]Delta!S49</f>
        <v>-9.9284872871370595</v>
      </c>
      <c r="T49" s="41">
        <f>[1]Delta!T49</f>
        <v>-9.8365549851734357</v>
      </c>
      <c r="U49" s="11"/>
      <c r="V49" s="33" t="str">
        <f t="shared" si="4"/>
        <v>Cuba</v>
      </c>
      <c r="W49" s="30">
        <f t="shared" si="5"/>
        <v>-4.5634623777477075E-2</v>
      </c>
      <c r="X49" s="10">
        <f t="shared" si="6"/>
        <v>-0.42485660671429187</v>
      </c>
      <c r="Y49" s="36">
        <f t="shared" si="7"/>
        <v>0.18050313626878248</v>
      </c>
      <c r="Z49" s="41" t="str">
        <f t="shared" si="15"/>
        <v/>
      </c>
      <c r="AA49" s="42" t="str">
        <f t="shared" si="8"/>
        <v/>
      </c>
      <c r="AI49" s="14" t="str">
        <f t="shared" si="12"/>
        <v>Cuba</v>
      </c>
      <c r="AJ49" s="9">
        <f t="shared" si="17"/>
        <v>-9.8365549851734357</v>
      </c>
      <c r="AK49" s="17">
        <f t="shared" si="18"/>
        <v>151</v>
      </c>
      <c r="AM49">
        <v>44</v>
      </c>
      <c r="AN49" s="17" t="str">
        <f t="shared" si="13"/>
        <v>Sweden</v>
      </c>
      <c r="AO49">
        <f t="shared" si="16"/>
        <v>117</v>
      </c>
      <c r="AP49" s="17" t="str">
        <f t="shared" si="14"/>
        <v>Kenya</v>
      </c>
    </row>
    <row r="50" spans="1:42">
      <c r="A50" s="37"/>
      <c r="B50" s="38"/>
      <c r="C50" s="32" t="s">
        <v>127</v>
      </c>
      <c r="D50" s="33" t="s">
        <v>128</v>
      </c>
      <c r="E50" s="41">
        <f>[1]Delta!E50</f>
        <v>1.3706162561178559</v>
      </c>
      <c r="F50" s="41">
        <f>[1]Delta!F50</f>
        <v>1.3753806821385695</v>
      </c>
      <c r="G50" s="41">
        <f>[1]Delta!G50</f>
        <v>0.49390696729368244</v>
      </c>
      <c r="H50" s="41">
        <f>[1]Delta!H50</f>
        <v>-1.2600589180229065</v>
      </c>
      <c r="I50" s="41">
        <f>[1]Delta!I50</f>
        <v>-1.5873758188481162</v>
      </c>
      <c r="J50" s="41">
        <f>[1]Delta!J50</f>
        <v>-1.9022203520668199</v>
      </c>
      <c r="K50" s="41">
        <f>[1]Delta!K50</f>
        <v>-2.097703379975286</v>
      </c>
      <c r="L50" s="41">
        <f>[1]Delta!L50</f>
        <v>-1.6917463816263449</v>
      </c>
      <c r="M50" s="41">
        <f>[1]Delta!M50</f>
        <v>-0.90466102820899152</v>
      </c>
      <c r="N50" s="41">
        <f>[1]Delta!N50</f>
        <v>-0.85931928054348816</v>
      </c>
      <c r="O50" s="41">
        <f>[1]Delta!O50</f>
        <v>-1.1850434253940136</v>
      </c>
      <c r="P50" s="41">
        <f>[1]Delta!P50</f>
        <v>-0.29498211093704185</v>
      </c>
      <c r="Q50" s="41">
        <f>[1]Delta!Q50</f>
        <v>-0.35593827921786669</v>
      </c>
      <c r="R50" s="41">
        <f>[1]Delta!R50</f>
        <v>4.9474607504734536E-2</v>
      </c>
      <c r="S50" s="41">
        <f>[1]Delta!S50</f>
        <v>-0.13330437082805702</v>
      </c>
      <c r="T50" s="41">
        <f>[1]Delta!T50</f>
        <v>0.47177063507386663</v>
      </c>
      <c r="U50" s="11"/>
      <c r="V50" s="33" t="str">
        <f t="shared" si="4"/>
        <v>Cyprus</v>
      </c>
      <c r="W50" s="30">
        <f t="shared" si="5"/>
        <v>-1.8694679370889332E-2</v>
      </c>
      <c r="X50" s="10">
        <f t="shared" si="6"/>
        <v>-8.1492977562106342E-2</v>
      </c>
      <c r="Y50" s="36">
        <f t="shared" si="7"/>
        <v>6.6411053919379678E-3</v>
      </c>
      <c r="Z50" s="41" t="str">
        <f t="shared" si="15"/>
        <v/>
      </c>
      <c r="AA50" s="42" t="str">
        <f t="shared" si="8"/>
        <v/>
      </c>
      <c r="AI50" s="14" t="str">
        <f t="shared" si="12"/>
        <v>Cyprus</v>
      </c>
      <c r="AJ50" s="9">
        <f t="shared" si="17"/>
        <v>0.47177063507386663</v>
      </c>
      <c r="AK50" s="17">
        <f t="shared" si="18"/>
        <v>81</v>
      </c>
      <c r="AM50">
        <v>45</v>
      </c>
      <c r="AN50" s="17" t="str">
        <f t="shared" si="13"/>
        <v>Egypt</v>
      </c>
      <c r="AO50">
        <f t="shared" si="16"/>
        <v>116</v>
      </c>
      <c r="AP50" s="17" t="str">
        <f t="shared" si="14"/>
        <v>Azerbaijan</v>
      </c>
    </row>
    <row r="51" spans="1:42">
      <c r="A51" s="37"/>
      <c r="B51" s="38"/>
      <c r="C51" s="32" t="s">
        <v>129</v>
      </c>
      <c r="D51" s="33" t="s">
        <v>130</v>
      </c>
      <c r="E51" s="41">
        <f>[1]Delta!E51</f>
        <v>5.9693190192343195</v>
      </c>
      <c r="F51" s="41">
        <f>[1]Delta!F51</f>
        <v>5.6405922097053178</v>
      </c>
      <c r="G51" s="41">
        <f>[1]Delta!G51</f>
        <v>5.447525415725039</v>
      </c>
      <c r="H51" s="41">
        <f>[1]Delta!H51</f>
        <v>5.6410798982130501</v>
      </c>
      <c r="I51" s="41">
        <f>[1]Delta!I51</f>
        <v>5.2248407582497975</v>
      </c>
      <c r="J51" s="41">
        <f>[1]Delta!J51</f>
        <v>5.2165742378764151</v>
      </c>
      <c r="K51" s="41">
        <f>[1]Delta!K51</f>
        <v>5.3581618100401158</v>
      </c>
      <c r="L51" s="41">
        <f>[1]Delta!L51</f>
        <v>6.5728365205588091</v>
      </c>
      <c r="M51" s="41">
        <f>[1]Delta!M51</f>
        <v>6.6436565900676925</v>
      </c>
      <c r="N51" s="41">
        <f>[1]Delta!N51</f>
        <v>5.9241866477598251</v>
      </c>
      <c r="O51" s="41">
        <f>[1]Delta!O51</f>
        <v>6.3628251545559351</v>
      </c>
      <c r="P51" s="41">
        <f>[1]Delta!P51</f>
        <v>6.1088217188425915</v>
      </c>
      <c r="Q51" s="41">
        <f>[1]Delta!Q51</f>
        <v>6.259659449896489</v>
      </c>
      <c r="R51" s="41">
        <f>[1]Delta!R51</f>
        <v>5.4100782533009379</v>
      </c>
      <c r="S51" s="41">
        <f>[1]Delta!S51</f>
        <v>6.3238665806937604</v>
      </c>
      <c r="T51" s="41">
        <f>[1]Delta!T51</f>
        <v>6.5717272336547552</v>
      </c>
      <c r="U51" s="11"/>
      <c r="V51" s="33" t="str">
        <f t="shared" si="4"/>
        <v>Czech Republic</v>
      </c>
      <c r="W51" s="30">
        <f t="shared" si="5"/>
        <v>5.4061769276260732E-2</v>
      </c>
      <c r="X51" s="10">
        <f t="shared" si="6"/>
        <v>0.51003213224606736</v>
      </c>
      <c r="Y51" s="36">
        <f t="shared" si="7"/>
        <v>0.26013277592346995</v>
      </c>
      <c r="Z51" s="41">
        <f t="shared" si="15"/>
        <v>5.4061769276260732E-2</v>
      </c>
      <c r="AA51" s="42">
        <f t="shared" si="8"/>
        <v>55</v>
      </c>
      <c r="AI51" s="14" t="str">
        <f t="shared" si="12"/>
        <v>Czech Republic</v>
      </c>
      <c r="AJ51" s="9">
        <f t="shared" si="17"/>
        <v>6.5717272336547552</v>
      </c>
      <c r="AK51" s="17">
        <f t="shared" si="18"/>
        <v>11</v>
      </c>
      <c r="AM51">
        <v>46</v>
      </c>
      <c r="AN51" s="17" t="str">
        <f t="shared" si="13"/>
        <v>Madagascar</v>
      </c>
      <c r="AO51">
        <f t="shared" si="16"/>
        <v>115</v>
      </c>
      <c r="AP51" s="17" t="str">
        <f t="shared" si="14"/>
        <v>Cambodia</v>
      </c>
    </row>
    <row r="52" spans="1:42">
      <c r="A52" s="37"/>
      <c r="B52" s="38"/>
      <c r="C52" s="32" t="s">
        <v>131</v>
      </c>
      <c r="D52" s="33" t="s">
        <v>132</v>
      </c>
      <c r="E52" s="41">
        <f>[1]Delta!E52</f>
        <v>6.9092161361341482</v>
      </c>
      <c r="F52" s="41">
        <f>[1]Delta!F52</f>
        <v>7.0419498611225322</v>
      </c>
      <c r="G52" s="41">
        <f>[1]Delta!G52</f>
        <v>6.8096162137325962</v>
      </c>
      <c r="H52" s="41">
        <f>[1]Delta!H52</f>
        <v>6.8312579645507867</v>
      </c>
      <c r="I52" s="41">
        <f>[1]Delta!I52</f>
        <v>6.8255856281247844</v>
      </c>
      <c r="J52" s="41">
        <f>[1]Delta!J52</f>
        <v>6.6244548179450646</v>
      </c>
      <c r="K52" s="41">
        <f>[1]Delta!K52</f>
        <v>7.371581722538167</v>
      </c>
      <c r="L52" s="41">
        <f>[1]Delta!L52</f>
        <v>8.3048037981568257</v>
      </c>
      <c r="M52" s="41">
        <f>[1]Delta!M52</f>
        <v>8.6335260369063036</v>
      </c>
      <c r="N52" s="41">
        <f>[1]Delta!N52</f>
        <v>9.0100338804919033</v>
      </c>
      <c r="O52" s="41">
        <f>[1]Delta!O52</f>
        <v>8.4227604400645077</v>
      </c>
      <c r="P52" s="41">
        <f>[1]Delta!P52</f>
        <v>8.4566327540722739</v>
      </c>
      <c r="Q52" s="41">
        <f>[1]Delta!Q52</f>
        <v>9.405958345966468</v>
      </c>
      <c r="R52" s="41">
        <f>[1]Delta!R52</f>
        <v>9.61849343961984</v>
      </c>
      <c r="S52" s="41">
        <f>[1]Delta!S52</f>
        <v>9.6259765581511516</v>
      </c>
      <c r="T52" s="41">
        <f>[1]Delta!T52</f>
        <v>9.8236596020895348</v>
      </c>
      <c r="U52" s="11"/>
      <c r="V52" s="33" t="str">
        <f t="shared" si="4"/>
        <v>Denmark</v>
      </c>
      <c r="W52" s="30">
        <f t="shared" si="5"/>
        <v>0.2309292480485941</v>
      </c>
      <c r="X52" s="10">
        <f t="shared" si="6"/>
        <v>0.93274953999365373</v>
      </c>
      <c r="Y52" s="36">
        <f t="shared" si="7"/>
        <v>0.87002170435837267</v>
      </c>
      <c r="Z52" s="41">
        <f t="shared" si="15"/>
        <v>0.2309292480485941</v>
      </c>
      <c r="AA52" s="42">
        <f t="shared" si="8"/>
        <v>17</v>
      </c>
      <c r="AI52" s="14" t="str">
        <f t="shared" si="12"/>
        <v>Denmark</v>
      </c>
      <c r="AJ52" s="9">
        <f t="shared" si="17"/>
        <v>9.8236596020895348</v>
      </c>
      <c r="AK52" s="17">
        <f t="shared" si="18"/>
        <v>2</v>
      </c>
      <c r="AM52">
        <v>47</v>
      </c>
      <c r="AN52" s="17" t="str">
        <f t="shared" si="13"/>
        <v>Ukraine</v>
      </c>
      <c r="AO52">
        <f t="shared" si="16"/>
        <v>114</v>
      </c>
      <c r="AP52" s="17" t="str">
        <f t="shared" si="14"/>
        <v>Lesotho</v>
      </c>
    </row>
    <row r="53" spans="1:42">
      <c r="A53" s="37"/>
      <c r="B53" s="38"/>
      <c r="C53" s="32" t="s">
        <v>133</v>
      </c>
      <c r="D53" s="33" t="s">
        <v>134</v>
      </c>
      <c r="E53" s="41">
        <f>[1]Delta!E53</f>
        <v>-4.0283695717138244</v>
      </c>
      <c r="F53" s="41">
        <f>[1]Delta!F53</f>
        <v>-3.0600838443884442</v>
      </c>
      <c r="G53" s="41">
        <f>[1]Delta!G53</f>
        <v>-3.301275057211825</v>
      </c>
      <c r="H53" s="41">
        <f>[1]Delta!H53</f>
        <v>-3.7722161730820929</v>
      </c>
      <c r="I53" s="41">
        <f>[1]Delta!I53</f>
        <v>-3.8389783679455931</v>
      </c>
      <c r="J53" s="41">
        <f>[1]Delta!J53</f>
        <v>-1.9966823197776549</v>
      </c>
      <c r="K53" s="41">
        <f>[1]Delta!K53</f>
        <v>-1.3635298061979739</v>
      </c>
      <c r="L53" s="41">
        <f>[1]Delta!L53</f>
        <v>-2.3296297695388333</v>
      </c>
      <c r="M53" s="41">
        <f>[1]Delta!M53</f>
        <v>-3.1555743017919724</v>
      </c>
      <c r="N53" s="41">
        <f>[1]Delta!N53</f>
        <v>-2.3286783766461667</v>
      </c>
      <c r="O53" s="41">
        <f>[1]Delta!O53</f>
        <v>-4.2176946677974883</v>
      </c>
      <c r="P53" s="41">
        <f>[1]Delta!P53</f>
        <v>-4.2366894076479724</v>
      </c>
      <c r="Q53" s="41">
        <f>[1]Delta!Q53</f>
        <v>-4.2449591130130742</v>
      </c>
      <c r="R53" s="41">
        <f>[1]Delta!R53</f>
        <v>-3.8147290380392676</v>
      </c>
      <c r="S53" s="41">
        <f>[1]Delta!S53</f>
        <v>-3.8314658739828431</v>
      </c>
      <c r="T53" s="41">
        <f>[1]Delta!T53</f>
        <v>-2.8791146743845175</v>
      </c>
      <c r="U53" s="11"/>
      <c r="V53" s="33" t="str">
        <f t="shared" si="4"/>
        <v>Djibouti</v>
      </c>
      <c r="W53" s="30">
        <f t="shared" si="5"/>
        <v>-2.9856253580708564E-2</v>
      </c>
      <c r="X53" s="10">
        <f t="shared" si="6"/>
        <v>-0.1603781107425935</v>
      </c>
      <c r="Y53" s="36">
        <f t="shared" si="7"/>
        <v>2.5721138405363587E-2</v>
      </c>
      <c r="Z53" s="41" t="str">
        <f t="shared" si="15"/>
        <v/>
      </c>
      <c r="AA53" s="42" t="str">
        <f t="shared" si="8"/>
        <v/>
      </c>
      <c r="AI53" s="14" t="str">
        <f t="shared" si="12"/>
        <v>Djibouti</v>
      </c>
      <c r="AJ53" s="9">
        <f t="shared" si="17"/>
        <v>-2.8791146743845175</v>
      </c>
      <c r="AK53" s="17">
        <f t="shared" si="18"/>
        <v>124</v>
      </c>
      <c r="AM53">
        <v>48</v>
      </c>
      <c r="AN53" s="17" t="str">
        <f t="shared" si="13"/>
        <v>Spain</v>
      </c>
      <c r="AO53">
        <f t="shared" si="16"/>
        <v>113</v>
      </c>
      <c r="AP53" s="17" t="str">
        <f t="shared" si="14"/>
        <v>Korea, Republic of</v>
      </c>
    </row>
    <row r="54" spans="1:42">
      <c r="A54" s="37"/>
      <c r="B54" s="38"/>
      <c r="C54" s="32" t="s">
        <v>135</v>
      </c>
      <c r="D54" s="33" t="s">
        <v>136</v>
      </c>
      <c r="E54" s="41">
        <f>[1]Delta!E54</f>
        <v>-2.8697961722941585</v>
      </c>
      <c r="F54" s="41">
        <f>[1]Delta!F54</f>
        <v>-3.273274747060043</v>
      </c>
      <c r="G54" s="41">
        <f>[1]Delta!G54</f>
        <v>-3.5601510940447909</v>
      </c>
      <c r="H54" s="41">
        <f>[1]Delta!H54</f>
        <v>-4.0127480609989874</v>
      </c>
      <c r="I54" s="41">
        <f>[1]Delta!I54</f>
        <v>-4.3353475633908758</v>
      </c>
      <c r="J54" s="41">
        <f>[1]Delta!J54</f>
        <v>-5.0183993659146324</v>
      </c>
      <c r="K54" s="41">
        <f>[1]Delta!K54</f>
        <v>-4.3468192065747076</v>
      </c>
      <c r="L54" s="41">
        <f>[1]Delta!L54</f>
        <v>-3.7377207617892481</v>
      </c>
      <c r="M54" s="41">
        <f>[1]Delta!M54</f>
        <v>-2.8056230878329416</v>
      </c>
      <c r="N54" s="41">
        <f>[1]Delta!N54</f>
        <v>-1.7927525703703324</v>
      </c>
      <c r="O54" s="41">
        <f>[1]Delta!O54</f>
        <v>-2.140251057352593</v>
      </c>
      <c r="P54" s="41">
        <f>[1]Delta!P54</f>
        <v>-2.1903503428447095</v>
      </c>
      <c r="Q54" s="41">
        <f>[1]Delta!Q54</f>
        <v>-2.4178739816610673</v>
      </c>
      <c r="R54" s="41">
        <f>[1]Delta!R54</f>
        <v>-3.3420615321618357</v>
      </c>
      <c r="S54" s="41">
        <f>[1]Delta!S54</f>
        <v>-3.454082208950993</v>
      </c>
      <c r="T54" s="41">
        <f>[1]Delta!T54</f>
        <v>-3.428348885071415</v>
      </c>
      <c r="U54" s="11"/>
      <c r="V54" s="33" t="str">
        <f t="shared" si="4"/>
        <v>Dominica</v>
      </c>
      <c r="W54" s="30">
        <f t="shared" si="5"/>
        <v>6.4741299805463795E-2</v>
      </c>
      <c r="X54" s="10">
        <f t="shared" si="6"/>
        <v>0.34481198392577272</v>
      </c>
      <c r="Y54" s="36">
        <f t="shared" si="7"/>
        <v>0.11889530425882734</v>
      </c>
      <c r="Z54" s="41" t="str">
        <f t="shared" si="15"/>
        <v/>
      </c>
      <c r="AA54" s="42" t="str">
        <f t="shared" si="8"/>
        <v/>
      </c>
      <c r="AI54" s="14" t="str">
        <f t="shared" si="12"/>
        <v>Dominica</v>
      </c>
      <c r="AJ54" s="9">
        <f t="shared" si="17"/>
        <v>-3.428348885071415</v>
      </c>
      <c r="AK54" s="17">
        <f t="shared" si="18"/>
        <v>128</v>
      </c>
      <c r="AM54">
        <v>49</v>
      </c>
      <c r="AN54" s="17" t="str">
        <f t="shared" si="13"/>
        <v>Honduras</v>
      </c>
      <c r="AO54">
        <f t="shared" si="16"/>
        <v>112</v>
      </c>
      <c r="AP54" s="17" t="str">
        <f t="shared" si="14"/>
        <v>Sierra Leone</v>
      </c>
    </row>
    <row r="55" spans="1:42">
      <c r="A55" s="37"/>
      <c r="B55" s="38"/>
      <c r="C55" s="32" t="s">
        <v>137</v>
      </c>
      <c r="D55" s="33" t="s">
        <v>138</v>
      </c>
      <c r="E55" s="41">
        <f>[1]Delta!E55</f>
        <v>1.7332257552876484</v>
      </c>
      <c r="F55" s="41">
        <f>[1]Delta!F55</f>
        <v>0.30315965760109975</v>
      </c>
      <c r="G55" s="41">
        <f>[1]Delta!G55</f>
        <v>0.96197125754841295</v>
      </c>
      <c r="H55" s="41">
        <f>[1]Delta!H55</f>
        <v>0.81064370779878203</v>
      </c>
      <c r="I55" s="41">
        <f>[1]Delta!I55</f>
        <v>0.96363832098523972</v>
      </c>
      <c r="J55" s="41">
        <f>[1]Delta!J55</f>
        <v>1.3121791998934924</v>
      </c>
      <c r="K55" s="41">
        <f>[1]Delta!K55</f>
        <v>1.2618733450307573</v>
      </c>
      <c r="L55" s="41">
        <f>[1]Delta!L55</f>
        <v>1.0313010713392714</v>
      </c>
      <c r="M55" s="41">
        <f>[1]Delta!M55</f>
        <v>-0.30064570603643404</v>
      </c>
      <c r="N55" s="41">
        <f>[1]Delta!N55</f>
        <v>0.18385585652237069</v>
      </c>
      <c r="O55" s="41">
        <f>[1]Delta!O55</f>
        <v>-9.4181883032533165E-2</v>
      </c>
      <c r="P55" s="41">
        <f>[1]Delta!P55</f>
        <v>0.20483676315929245</v>
      </c>
      <c r="Q55" s="41">
        <f>[1]Delta!Q55</f>
        <v>0.10937543411147033</v>
      </c>
      <c r="R55" s="41">
        <f>[1]Delta!R55</f>
        <v>0.43942580297139955</v>
      </c>
      <c r="S55" s="41">
        <f>[1]Delta!S55</f>
        <v>1.0027874909294567</v>
      </c>
      <c r="T55" s="41">
        <f>[1]Delta!T55</f>
        <v>0.78765673175750806</v>
      </c>
      <c r="U55" s="11"/>
      <c r="V55" s="33" t="str">
        <f t="shared" si="4"/>
        <v>Dominican Republic</v>
      </c>
      <c r="W55" s="30">
        <f t="shared" si="5"/>
        <v>-5.0084122861072118E-2</v>
      </c>
      <c r="X55" s="10">
        <f t="shared" si="6"/>
        <v>-0.42062743215815618</v>
      </c>
      <c r="Y55" s="36">
        <f t="shared" si="7"/>
        <v>0.17692743668396427</v>
      </c>
      <c r="Z55" s="41" t="str">
        <f t="shared" si="15"/>
        <v/>
      </c>
      <c r="AA55" s="42" t="str">
        <f t="shared" si="8"/>
        <v/>
      </c>
      <c r="AI55" s="14" t="str">
        <f t="shared" si="12"/>
        <v>Dominican Republic</v>
      </c>
      <c r="AJ55" s="9">
        <f t="shared" si="17"/>
        <v>0.78765673175750806</v>
      </c>
      <c r="AK55" s="17">
        <f t="shared" si="18"/>
        <v>76</v>
      </c>
      <c r="AM55">
        <v>50</v>
      </c>
      <c r="AN55" s="17" t="str">
        <f t="shared" si="13"/>
        <v>Austria</v>
      </c>
      <c r="AO55">
        <f t="shared" si="16"/>
        <v>111</v>
      </c>
      <c r="AP55" s="17" t="str">
        <f t="shared" si="14"/>
        <v>C™te d'Ivoire</v>
      </c>
    </row>
    <row r="56" spans="1:42">
      <c r="C56" s="32" t="s">
        <v>139</v>
      </c>
      <c r="D56" s="33" t="s">
        <v>140</v>
      </c>
      <c r="E56" s="41">
        <f>[1]Delta!E56</f>
        <v>1.2946700005445706</v>
      </c>
      <c r="F56" s="41">
        <f>[1]Delta!F56</f>
        <v>1.4167905128455942</v>
      </c>
      <c r="G56" s="41">
        <f>[1]Delta!G56</f>
        <v>1.4106456447429636</v>
      </c>
      <c r="H56" s="41">
        <f>[1]Delta!H56</f>
        <v>1.5761081661913394</v>
      </c>
      <c r="I56" s="41">
        <f>[1]Delta!I56</f>
        <v>1.4445480113845974</v>
      </c>
      <c r="J56" s="41">
        <f>[1]Delta!J56</f>
        <v>0.22425401496687414</v>
      </c>
      <c r="K56" s="41">
        <f>[1]Delta!K56</f>
        <v>-0.39953810381398824</v>
      </c>
      <c r="L56" s="41">
        <f>[1]Delta!L56</f>
        <v>0.19607738370710592</v>
      </c>
      <c r="M56" s="41">
        <f>[1]Delta!M56</f>
        <v>0.52064550270052479</v>
      </c>
      <c r="N56" s="41">
        <f>[1]Delta!N56</f>
        <v>0.71055046428922708</v>
      </c>
      <c r="O56" s="41">
        <f>[1]Delta!O56</f>
        <v>0.82684520270362327</v>
      </c>
      <c r="P56" s="41">
        <f>[1]Delta!P56</f>
        <v>1.3649593536045188</v>
      </c>
      <c r="Q56" s="41">
        <f>[1]Delta!Q56</f>
        <v>1.7454624650891759</v>
      </c>
      <c r="R56" s="41">
        <f>[1]Delta!R56</f>
        <v>1.4956172305444397</v>
      </c>
      <c r="S56" s="41">
        <f>[1]Delta!S56</f>
        <v>0.98578303593262007</v>
      </c>
      <c r="T56" s="41">
        <f>[1]Delta!T56</f>
        <v>0.1079372155160101</v>
      </c>
      <c r="U56" s="11"/>
      <c r="V56" s="33" t="str">
        <f t="shared" si="4"/>
        <v>Ecuador</v>
      </c>
      <c r="W56" s="30">
        <f t="shared" si="5"/>
        <v>-2.1815505417461831E-2</v>
      </c>
      <c r="X56" s="10">
        <f t="shared" si="6"/>
        <v>-0.16198460870736175</v>
      </c>
      <c r="Y56" s="36">
        <f t="shared" si="7"/>
        <v>2.6239013458077099E-2</v>
      </c>
      <c r="Z56" s="41" t="str">
        <f t="shared" si="15"/>
        <v/>
      </c>
      <c r="AA56" s="42" t="str">
        <f t="shared" si="8"/>
        <v/>
      </c>
      <c r="AI56" s="14" t="str">
        <f t="shared" si="12"/>
        <v>Ecuador</v>
      </c>
      <c r="AJ56" s="9">
        <f t="shared" si="17"/>
        <v>0.1079372155160101</v>
      </c>
      <c r="AK56" s="17">
        <f t="shared" si="18"/>
        <v>89</v>
      </c>
      <c r="AM56">
        <v>51</v>
      </c>
      <c r="AN56" s="17" t="str">
        <f t="shared" si="13"/>
        <v>Netherlands</v>
      </c>
      <c r="AO56">
        <f t="shared" si="16"/>
        <v>110</v>
      </c>
      <c r="AP56" s="17" t="str">
        <f t="shared" si="14"/>
        <v>Israel</v>
      </c>
    </row>
    <row r="57" spans="1:42">
      <c r="C57" s="32" t="s">
        <v>141</v>
      </c>
      <c r="D57" s="33" t="s">
        <v>142</v>
      </c>
      <c r="E57" s="41">
        <f>[1]Delta!E57</f>
        <v>2.563362359737738</v>
      </c>
      <c r="F57" s="41">
        <f>[1]Delta!F57</f>
        <v>3.109063855887328</v>
      </c>
      <c r="G57" s="41">
        <f>[1]Delta!G57</f>
        <v>4.1928291486005875</v>
      </c>
      <c r="H57" s="41">
        <f>[1]Delta!H57</f>
        <v>4.8066337500548926</v>
      </c>
      <c r="I57" s="41">
        <f>[1]Delta!I57</f>
        <v>3.0963769904111871</v>
      </c>
      <c r="J57" s="41">
        <f>[1]Delta!J57</f>
        <v>2.5170384878223189</v>
      </c>
      <c r="K57" s="41">
        <f>[1]Delta!K57</f>
        <v>2.8709692008044527</v>
      </c>
      <c r="L57" s="41">
        <f>[1]Delta!L57</f>
        <v>2.6822700484731428</v>
      </c>
      <c r="M57" s="41">
        <f>[1]Delta!M57</f>
        <v>2.5315366924253055</v>
      </c>
      <c r="N57" s="41">
        <f>[1]Delta!N57</f>
        <v>2.9121741374017134</v>
      </c>
      <c r="O57" s="41">
        <f>[1]Delta!O57</f>
        <v>2.3718726377242163</v>
      </c>
      <c r="P57" s="41">
        <f>[1]Delta!P57</f>
        <v>1.3577891638895281</v>
      </c>
      <c r="Q57" s="41">
        <f>[1]Delta!Q57</f>
        <v>3.4871329604858872</v>
      </c>
      <c r="R57" s="41">
        <f>[1]Delta!R57</f>
        <v>3.6677051980683544</v>
      </c>
      <c r="S57" s="41">
        <f>[1]Delta!S57</f>
        <v>3.406287432884497</v>
      </c>
      <c r="T57" s="41">
        <f>[1]Delta!T57</f>
        <v>3.3722214931896417</v>
      </c>
      <c r="U57" s="11"/>
      <c r="V57" s="33" t="str">
        <f t="shared" si="4"/>
        <v>Egypt</v>
      </c>
      <c r="W57" s="30">
        <f t="shared" si="5"/>
        <v>-2.1438440649458889E-2</v>
      </c>
      <c r="X57" s="10">
        <f t="shared" si="6"/>
        <v>-0.12826120686030693</v>
      </c>
      <c r="Y57" s="36">
        <f t="shared" si="7"/>
        <v>1.6450937185262443E-2</v>
      </c>
      <c r="Z57" s="41" t="str">
        <f t="shared" si="15"/>
        <v/>
      </c>
      <c r="AA57" s="42" t="str">
        <f t="shared" si="8"/>
        <v/>
      </c>
      <c r="AI57" s="14" t="str">
        <f t="shared" si="12"/>
        <v>Egypt</v>
      </c>
      <c r="AJ57" s="9">
        <f t="shared" si="17"/>
        <v>3.3722214931896417</v>
      </c>
      <c r="AK57" s="17">
        <f t="shared" si="18"/>
        <v>45</v>
      </c>
      <c r="AM57">
        <v>52</v>
      </c>
      <c r="AN57" s="17" t="str">
        <f t="shared" si="13"/>
        <v>Portugal</v>
      </c>
      <c r="AO57">
        <f t="shared" si="16"/>
        <v>109</v>
      </c>
      <c r="AP57" s="17" t="str">
        <f t="shared" si="14"/>
        <v>Guinea-Bissau</v>
      </c>
    </row>
    <row r="58" spans="1:42">
      <c r="C58" s="32" t="s">
        <v>143</v>
      </c>
      <c r="D58" s="33" t="s">
        <v>144</v>
      </c>
      <c r="E58" s="41">
        <f>[1]Delta!E58</f>
        <v>2.1842678915563241</v>
      </c>
      <c r="F58" s="41">
        <f>[1]Delta!F58</f>
        <v>2.2675247996395314</v>
      </c>
      <c r="G58" s="41">
        <f>[1]Delta!G58</f>
        <v>2.1514027119480517</v>
      </c>
      <c r="H58" s="41">
        <f>[1]Delta!H58</f>
        <v>3.3987682284646752</v>
      </c>
      <c r="I58" s="41">
        <f>[1]Delta!I58</f>
        <v>4.3109825267812809</v>
      </c>
      <c r="J58" s="41">
        <f>[1]Delta!J58</f>
        <v>3.5538851778150402</v>
      </c>
      <c r="K58" s="41">
        <f>[1]Delta!K58</f>
        <v>3.3079106086681875</v>
      </c>
      <c r="L58" s="41">
        <f>[1]Delta!L58</f>
        <v>3.0906258275928735</v>
      </c>
      <c r="M58" s="41">
        <f>[1]Delta!M58</f>
        <v>2.8271795634994632</v>
      </c>
      <c r="N58" s="41">
        <f>[1]Delta!N58</f>
        <v>3.6272752270866562</v>
      </c>
      <c r="O58" s="41">
        <f>[1]Delta!O58</f>
        <v>3.0059388586519304</v>
      </c>
      <c r="P58" s="41">
        <f>[1]Delta!P58</f>
        <v>3.1634484296014307</v>
      </c>
      <c r="Q58" s="41">
        <f>[1]Delta!Q58</f>
        <v>3.6984243339803555</v>
      </c>
      <c r="R58" s="41">
        <f>[1]Delta!R58</f>
        <v>3.6764651401865933</v>
      </c>
      <c r="S58" s="41">
        <f>[1]Delta!S58</f>
        <v>4.1128237753689874</v>
      </c>
      <c r="T58" s="41">
        <f>[1]Delta!T58</f>
        <v>4.0931605313654558</v>
      </c>
      <c r="U58" s="11"/>
      <c r="V58" s="33" t="str">
        <f t="shared" si="4"/>
        <v>El Salvador</v>
      </c>
      <c r="W58" s="30">
        <f t="shared" si="5"/>
        <v>9.1201537142606592E-2</v>
      </c>
      <c r="X58" s="10">
        <f t="shared" si="6"/>
        <v>0.64538714500745131</v>
      </c>
      <c r="Y58" s="36">
        <f t="shared" si="7"/>
        <v>0.41652456694086898</v>
      </c>
      <c r="Z58" s="41">
        <f t="shared" si="15"/>
        <v>9.1201537142606592E-2</v>
      </c>
      <c r="AA58" s="42">
        <f t="shared" si="8"/>
        <v>48</v>
      </c>
      <c r="AI58" s="14" t="str">
        <f t="shared" si="12"/>
        <v>El Salvador</v>
      </c>
      <c r="AJ58" s="9">
        <f t="shared" si="17"/>
        <v>4.0931605313654558</v>
      </c>
      <c r="AK58" s="17">
        <f t="shared" si="18"/>
        <v>38</v>
      </c>
      <c r="AM58">
        <v>53</v>
      </c>
      <c r="AN58" s="17" t="str">
        <f t="shared" si="13"/>
        <v>Norway</v>
      </c>
      <c r="AO58">
        <f t="shared" si="16"/>
        <v>108</v>
      </c>
      <c r="AP58" s="17" t="str">
        <f t="shared" si="14"/>
        <v>Tonga</v>
      </c>
    </row>
    <row r="59" spans="1:42">
      <c r="C59" s="32" t="s">
        <v>145</v>
      </c>
      <c r="D59" s="33" t="s">
        <v>146</v>
      </c>
      <c r="E59" s="41">
        <f>[1]Delta!E59</f>
        <v>-9.6959297240850049</v>
      </c>
      <c r="F59" s="41">
        <f>[1]Delta!F59</f>
        <v>-11.30134131348612</v>
      </c>
      <c r="G59" s="41">
        <f>[1]Delta!G59</f>
        <v>-14.950344202267623</v>
      </c>
      <c r="H59" s="41">
        <f>[1]Delta!H59</f>
        <v>-16.132206620664014</v>
      </c>
      <c r="I59" s="41">
        <f>[1]Delta!I59</f>
        <v>-18.470625848299761</v>
      </c>
      <c r="J59" s="41">
        <f>[1]Delta!J59</f>
        <v>-18.454774907563838</v>
      </c>
      <c r="K59" s="41">
        <f>[1]Delta!K59</f>
        <v>-22.755755700365498</v>
      </c>
      <c r="L59" s="41">
        <f>[1]Delta!L59</f>
        <v>-22.923710847676816</v>
      </c>
      <c r="M59" s="41">
        <f>[1]Delta!M59</f>
        <v>-23.322291151357163</v>
      </c>
      <c r="N59" s="41">
        <f>[1]Delta!N59</f>
        <v>-25.751521193377371</v>
      </c>
      <c r="O59" s="41">
        <f>[1]Delta!O59</f>
        <v>-26.431379359162975</v>
      </c>
      <c r="P59" s="41">
        <f>[1]Delta!P59</f>
        <v>-25.900466078420095</v>
      </c>
      <c r="Q59" s="41">
        <f>[1]Delta!Q59</f>
        <v>-27.204323002980821</v>
      </c>
      <c r="R59" s="41">
        <f>[1]Delta!R59</f>
        <v>-27.242617663341377</v>
      </c>
      <c r="S59" s="41">
        <f>[1]Delta!S59</f>
        <v>-26.543696774398725</v>
      </c>
      <c r="T59" s="41">
        <f>[1]Delta!T59</f>
        <v>-27.714122006928477</v>
      </c>
      <c r="U59" s="11"/>
      <c r="V59" s="33" t="str">
        <f t="shared" si="4"/>
        <v>Equatorial Guinea</v>
      </c>
      <c r="W59" s="30">
        <f t="shared" si="5"/>
        <v>-1.1831843255863714</v>
      </c>
      <c r="X59" s="10">
        <f t="shared" si="6"/>
        <v>-0.94612484234355487</v>
      </c>
      <c r="Y59" s="36">
        <f t="shared" si="7"/>
        <v>0.89515221729961658</v>
      </c>
      <c r="Z59" s="41">
        <f t="shared" si="15"/>
        <v>-1.1831843255863714</v>
      </c>
      <c r="AA59" s="42">
        <f t="shared" si="8"/>
        <v>97</v>
      </c>
      <c r="AI59" s="14" t="str">
        <f t="shared" si="12"/>
        <v>Equatorial Guinea</v>
      </c>
      <c r="AJ59" s="9">
        <f t="shared" si="17"/>
        <v>-27.714122006928477</v>
      </c>
      <c r="AK59" s="17">
        <f t="shared" si="18"/>
        <v>160</v>
      </c>
      <c r="AM59">
        <v>54</v>
      </c>
      <c r="AN59" s="17" t="str">
        <f t="shared" si="13"/>
        <v>Tajikistan</v>
      </c>
      <c r="AO59">
        <f t="shared" si="16"/>
        <v>107</v>
      </c>
      <c r="AP59" s="17" t="str">
        <f t="shared" si="14"/>
        <v>Guyana</v>
      </c>
    </row>
    <row r="60" spans="1:42">
      <c r="C60" s="32" t="s">
        <v>147</v>
      </c>
      <c r="D60" s="33" t="s">
        <v>148</v>
      </c>
      <c r="E60" s="41">
        <f>[1]Delta!E60</f>
        <v>-0.14458987692653835</v>
      </c>
      <c r="F60" s="41">
        <f>[1]Delta!F60</f>
        <v>-0.91879806070634373</v>
      </c>
      <c r="G60" s="41">
        <f>[1]Delta!G60</f>
        <v>-1.6801652167314245</v>
      </c>
      <c r="H60" s="41">
        <f>[1]Delta!H60</f>
        <v>-2.1731785234528189</v>
      </c>
      <c r="I60" s="41">
        <f>[1]Delta!I60</f>
        <v>-1.1210907256447058</v>
      </c>
      <c r="J60" s="41">
        <f>[1]Delta!J60</f>
        <v>-0.57304230132295686</v>
      </c>
      <c r="K60" s="41">
        <f>[1]Delta!K60</f>
        <v>-1.1284978770922152</v>
      </c>
      <c r="L60" s="41">
        <f>[1]Delta!L60</f>
        <v>-0.48642064064510748</v>
      </c>
      <c r="M60" s="41">
        <f>[1]Delta!M60</f>
        <v>-1.4966676846476261</v>
      </c>
      <c r="N60" s="41">
        <f>[1]Delta!N60</f>
        <v>-2.4069585783818539</v>
      </c>
      <c r="O60" s="41">
        <f>[1]Delta!O60</f>
        <v>-1.9559500478011174</v>
      </c>
      <c r="P60" s="41">
        <f>[1]Delta!P60</f>
        <v>-1.1130683481852515</v>
      </c>
      <c r="Q60" s="41">
        <f>[1]Delta!Q60</f>
        <v>-1.3879122805475745</v>
      </c>
      <c r="R60" s="41">
        <f>[1]Delta!R60</f>
        <v>0.1101121488491188</v>
      </c>
      <c r="S60" s="41">
        <f>[1]Delta!S60</f>
        <v>-0.1806554333253203</v>
      </c>
      <c r="T60" s="41">
        <f>[1]Delta!T60</f>
        <v>0.11360308313508938</v>
      </c>
      <c r="U60" s="11"/>
      <c r="V60" s="33" t="str">
        <f t="shared" si="4"/>
        <v>Eritrea</v>
      </c>
      <c r="W60" s="30">
        <f t="shared" si="5"/>
        <v>4.1948800774065938E-2</v>
      </c>
      <c r="X60" s="10">
        <f t="shared" si="6"/>
        <v>0.25117829926539426</v>
      </c>
      <c r="Y60" s="36">
        <f t="shared" si="7"/>
        <v>6.3090538021855963E-2</v>
      </c>
      <c r="Z60" s="41" t="str">
        <f t="shared" si="15"/>
        <v/>
      </c>
      <c r="AA60" s="42" t="str">
        <f t="shared" si="8"/>
        <v/>
      </c>
      <c r="AI60" s="14" t="str">
        <f t="shared" si="12"/>
        <v>Eritrea</v>
      </c>
      <c r="AJ60" s="9">
        <f t="shared" si="17"/>
        <v>0.11360308313508938</v>
      </c>
      <c r="AK60" s="17">
        <f t="shared" si="18"/>
        <v>87</v>
      </c>
      <c r="AM60">
        <v>55</v>
      </c>
      <c r="AN60" s="17" t="str">
        <f t="shared" si="13"/>
        <v>Uzbekistan</v>
      </c>
      <c r="AO60">
        <f t="shared" si="16"/>
        <v>106</v>
      </c>
      <c r="AP60" s="17" t="str">
        <f t="shared" si="14"/>
        <v>Mexico</v>
      </c>
    </row>
    <row r="61" spans="1:42">
      <c r="C61" s="32" t="s">
        <v>149</v>
      </c>
      <c r="D61" s="33" t="s">
        <v>150</v>
      </c>
      <c r="E61" s="41">
        <f>[1]Delta!E61</f>
        <v>3.8920427630523022</v>
      </c>
      <c r="F61" s="41">
        <f>[1]Delta!F61</f>
        <v>5.0733483325129782</v>
      </c>
      <c r="G61" s="41">
        <f>[1]Delta!G61</f>
        <v>5.2810481116868857</v>
      </c>
      <c r="H61" s="41">
        <f>[1]Delta!H61</f>
        <v>5.1427606162242796</v>
      </c>
      <c r="I61" s="41">
        <f>[1]Delta!I61</f>
        <v>4.7944047188235146</v>
      </c>
      <c r="J61" s="41">
        <f>[1]Delta!J61</f>
        <v>5.9303310815703867</v>
      </c>
      <c r="K61" s="41">
        <f>[1]Delta!K61</f>
        <v>6.3495596386716784</v>
      </c>
      <c r="L61" s="41">
        <f>[1]Delta!L61</f>
        <v>6.2900992436909178</v>
      </c>
      <c r="M61" s="41">
        <f>[1]Delta!M61</f>
        <v>6.3611671096434748</v>
      </c>
      <c r="N61" s="41">
        <f>[1]Delta!N61</f>
        <v>6.6680957490155777</v>
      </c>
      <c r="O61" s="41">
        <f>[1]Delta!O61</f>
        <v>5.3274533669327724</v>
      </c>
      <c r="P61" s="41">
        <f>[1]Delta!P61</f>
        <v>5.1048725804121915</v>
      </c>
      <c r="Q61" s="41">
        <f>[1]Delta!Q61</f>
        <v>3.4514629232942866</v>
      </c>
      <c r="R61" s="41">
        <f>[1]Delta!R61</f>
        <v>3.7440073387786725</v>
      </c>
      <c r="S61" s="41">
        <f>[1]Delta!S61</f>
        <v>4.560765250572274</v>
      </c>
      <c r="T61" s="41">
        <f>[1]Delta!T61</f>
        <v>4.3232284241267678</v>
      </c>
      <c r="U61" s="11"/>
      <c r="V61" s="33" t="str">
        <f t="shared" si="4"/>
        <v>Estonia</v>
      </c>
      <c r="W61" s="30">
        <f t="shared" si="5"/>
        <v>-4.7263765047875786E-2</v>
      </c>
      <c r="X61" s="10">
        <f t="shared" si="6"/>
        <v>-0.22671469471069186</v>
      </c>
      <c r="Y61" s="36">
        <f t="shared" si="7"/>
        <v>5.1399552797762212E-2</v>
      </c>
      <c r="Z61" s="41" t="str">
        <f t="shared" si="15"/>
        <v/>
      </c>
      <c r="AA61" s="42" t="str">
        <f t="shared" si="8"/>
        <v/>
      </c>
      <c r="AI61" s="14" t="str">
        <f t="shared" si="12"/>
        <v>Estonia</v>
      </c>
      <c r="AJ61" s="9">
        <f t="shared" si="17"/>
        <v>4.3232284241267678</v>
      </c>
      <c r="AK61" s="17">
        <f t="shared" si="18"/>
        <v>33</v>
      </c>
      <c r="AM61">
        <v>56</v>
      </c>
      <c r="AN61" s="17" t="str">
        <f t="shared" si="13"/>
        <v>Serbia</v>
      </c>
      <c r="AO61">
        <f t="shared" si="16"/>
        <v>105</v>
      </c>
      <c r="AP61" s="17" t="str">
        <f t="shared" si="14"/>
        <v>Belgium</v>
      </c>
    </row>
    <row r="62" spans="1:42">
      <c r="C62" s="32" t="s">
        <v>151</v>
      </c>
      <c r="D62" s="33" t="s">
        <v>152</v>
      </c>
      <c r="E62" s="41">
        <f>[1]Delta!E62</f>
        <v>-3.7628426632480156</v>
      </c>
      <c r="F62" s="41">
        <f>[1]Delta!F62</f>
        <v>-3.3362333851649595</v>
      </c>
      <c r="G62" s="41">
        <f>[1]Delta!G62</f>
        <v>-2.1801749113134292</v>
      </c>
      <c r="H62" s="41">
        <f>[1]Delta!H62</f>
        <v>-1.5781065546087447</v>
      </c>
      <c r="I62" s="41">
        <f>[1]Delta!I62</f>
        <v>-1.67811306224948</v>
      </c>
      <c r="J62" s="41">
        <f>[1]Delta!J62</f>
        <v>-2.0596683165280254</v>
      </c>
      <c r="K62" s="41">
        <f>[1]Delta!K62</f>
        <v>-2.4300122867699443</v>
      </c>
      <c r="L62" s="41">
        <f>[1]Delta!L62</f>
        <v>-2.1858206191361518</v>
      </c>
      <c r="M62" s="41">
        <f>[1]Delta!M62</f>
        <v>-0.72555513520619996</v>
      </c>
      <c r="N62" s="41">
        <f>[1]Delta!N62</f>
        <v>-1.856491782854846</v>
      </c>
      <c r="O62" s="41">
        <f>[1]Delta!O62</f>
        <v>-2.8487167436342915</v>
      </c>
      <c r="P62" s="41">
        <f>[1]Delta!P62</f>
        <v>-2.8483337726725892</v>
      </c>
      <c r="Q62" s="41">
        <f>[1]Delta!Q62</f>
        <v>-3.7416394749695669</v>
      </c>
      <c r="R62" s="41">
        <f>[1]Delta!R62</f>
        <v>-4.3309839805145529</v>
      </c>
      <c r="S62" s="41">
        <f>[1]Delta!S62</f>
        <v>-5.2775356184225615</v>
      </c>
      <c r="T62" s="41">
        <f>[1]Delta!T62</f>
        <v>-5.6498862074818845</v>
      </c>
      <c r="U62" s="11"/>
      <c r="V62" s="33" t="str">
        <f t="shared" si="4"/>
        <v>Ethiopia</v>
      </c>
      <c r="W62" s="30">
        <f t="shared" si="5"/>
        <v>-0.15533711522519775</v>
      </c>
      <c r="X62" s="10">
        <f t="shared" si="6"/>
        <v>-0.54204302322736575</v>
      </c>
      <c r="Y62" s="36">
        <f t="shared" si="7"/>
        <v>0.29381063902946258</v>
      </c>
      <c r="Z62" s="41">
        <f t="shared" si="15"/>
        <v>-0.15533711522519775</v>
      </c>
      <c r="AA62" s="42">
        <f t="shared" si="8"/>
        <v>71</v>
      </c>
      <c r="AI62" s="14" t="str">
        <f t="shared" si="12"/>
        <v>Ethiopia</v>
      </c>
      <c r="AJ62" s="9">
        <f t="shared" si="17"/>
        <v>-5.6498862074818845</v>
      </c>
      <c r="AK62" s="17">
        <f t="shared" si="18"/>
        <v>141</v>
      </c>
      <c r="AM62">
        <v>57</v>
      </c>
      <c r="AN62" s="17" t="str">
        <f t="shared" si="13"/>
        <v>Iceland</v>
      </c>
      <c r="AO62">
        <f t="shared" si="16"/>
        <v>104</v>
      </c>
      <c r="AP62" s="17" t="str">
        <f t="shared" si="14"/>
        <v>Morocco</v>
      </c>
    </row>
    <row r="63" spans="1:42">
      <c r="C63" s="32" t="s">
        <v>153</v>
      </c>
      <c r="D63" s="33" t="s">
        <v>154</v>
      </c>
      <c r="E63" s="41">
        <f>[1]Delta!E63</f>
        <v>2.9986659901293891</v>
      </c>
      <c r="F63" s="41">
        <f>[1]Delta!F63</f>
        <v>3.3680766209912036</v>
      </c>
      <c r="G63" s="41">
        <f>[1]Delta!G63</f>
        <v>3.7178018415213572</v>
      </c>
      <c r="H63" s="41">
        <f>[1]Delta!H63</f>
        <v>3.8352765571867806</v>
      </c>
      <c r="I63" s="41">
        <f>[1]Delta!I63</f>
        <v>1.7794013467475693</v>
      </c>
      <c r="J63" s="41">
        <f>[1]Delta!J63</f>
        <v>0.37343718418215133</v>
      </c>
      <c r="K63" s="41">
        <f>[1]Delta!K63</f>
        <v>0.85301798763966019</v>
      </c>
      <c r="L63" s="41">
        <f>[1]Delta!L63</f>
        <v>1.3323165139383804</v>
      </c>
      <c r="M63" s="41">
        <f>[1]Delta!M63</f>
        <v>2.6162073357611391</v>
      </c>
      <c r="N63" s="41">
        <f>[1]Delta!N63</f>
        <v>1.5933416124688833</v>
      </c>
      <c r="O63" s="41">
        <f>[1]Delta!O63</f>
        <v>1.2897102924862622</v>
      </c>
      <c r="P63" s="41">
        <f>[1]Delta!P63</f>
        <v>1.1700933869112049</v>
      </c>
      <c r="Q63" s="41">
        <f>[1]Delta!Q63</f>
        <v>1.6940737488110429</v>
      </c>
      <c r="R63" s="41">
        <f>[1]Delta!R63</f>
        <v>1.5695204379159691</v>
      </c>
      <c r="S63" s="41">
        <f>[1]Delta!S63</f>
        <v>-2.6312840272574078E-2</v>
      </c>
      <c r="T63" s="41">
        <f>[1]Delta!T63</f>
        <v>-7.9445382586698088E-3</v>
      </c>
      <c r="U63" s="11"/>
      <c r="V63" s="33" t="str">
        <f t="shared" si="4"/>
        <v>Fiji</v>
      </c>
      <c r="W63" s="30">
        <f t="shared" si="5"/>
        <v>-0.18868686782105068</v>
      </c>
      <c r="X63" s="10">
        <f t="shared" si="6"/>
        <v>-0.72743576753827288</v>
      </c>
      <c r="Y63" s="36">
        <f t="shared" si="7"/>
        <v>0.52916279589399617</v>
      </c>
      <c r="Z63" s="41">
        <f t="shared" si="15"/>
        <v>-0.18868686782105068</v>
      </c>
      <c r="AA63" s="42">
        <f t="shared" si="8"/>
        <v>72</v>
      </c>
      <c r="AI63" s="14" t="str">
        <f t="shared" si="12"/>
        <v>Fiji</v>
      </c>
      <c r="AJ63" s="9">
        <f t="shared" si="17"/>
        <v>-7.9445382586698088E-3</v>
      </c>
      <c r="AK63" s="17">
        <f t="shared" si="18"/>
        <v>92</v>
      </c>
      <c r="AM63">
        <v>58</v>
      </c>
      <c r="AN63" s="17" t="str">
        <f t="shared" si="13"/>
        <v>Argentina</v>
      </c>
      <c r="AO63">
        <f t="shared" si="16"/>
        <v>103</v>
      </c>
      <c r="AP63" s="17" t="str">
        <f t="shared" si="14"/>
        <v>Belarus</v>
      </c>
    </row>
    <row r="64" spans="1:42">
      <c r="C64" s="32" t="s">
        <v>155</v>
      </c>
      <c r="D64" s="33" t="s">
        <v>156</v>
      </c>
      <c r="E64" s="41">
        <f>[1]Delta!E64</f>
        <v>6.051152902749763</v>
      </c>
      <c r="F64" s="41">
        <f>[1]Delta!F64</f>
        <v>6.526401739956043</v>
      </c>
      <c r="G64" s="41">
        <f>[1]Delta!G64</f>
        <v>6.2812463928812008</v>
      </c>
      <c r="H64" s="41">
        <f>[1]Delta!H64</f>
        <v>5.522304885256105</v>
      </c>
      <c r="I64" s="41">
        <f>[1]Delta!I64</f>
        <v>5.3981150499842698</v>
      </c>
      <c r="J64" s="41">
        <f>[1]Delta!J64</f>
        <v>4.9475098404002722</v>
      </c>
      <c r="K64" s="41">
        <f>[1]Delta!K64</f>
        <v>6.2933922102061643</v>
      </c>
      <c r="L64" s="41">
        <f>[1]Delta!L64</f>
        <v>6.1657051300370966</v>
      </c>
      <c r="M64" s="41">
        <f>[1]Delta!M64</f>
        <v>5.9067481761253475</v>
      </c>
      <c r="N64" s="41">
        <f>[1]Delta!N64</f>
        <v>5.8310209971349423</v>
      </c>
      <c r="O64" s="41">
        <f>[1]Delta!O64</f>
        <v>5.7500345750686392</v>
      </c>
      <c r="P64" s="41">
        <f>[1]Delta!P64</f>
        <v>5.294718497676044</v>
      </c>
      <c r="Q64" s="41">
        <f>[1]Delta!Q64</f>
        <v>5.4476000667047373</v>
      </c>
      <c r="R64" s="41">
        <f>[1]Delta!R64</f>
        <v>5.2931365649963595</v>
      </c>
      <c r="S64" s="41">
        <f>[1]Delta!S64</f>
        <v>5.8707563641413287</v>
      </c>
      <c r="T64" s="41">
        <f>[1]Delta!T64</f>
        <v>6.0163873087569044</v>
      </c>
      <c r="U64" s="11"/>
      <c r="V64" s="33" t="str">
        <f t="shared" si="4"/>
        <v>Finland</v>
      </c>
      <c r="W64" s="30">
        <f t="shared" si="5"/>
        <v>-2.7858305963413071E-2</v>
      </c>
      <c r="X64" s="10">
        <f t="shared" si="6"/>
        <v>-0.30346156460717305</v>
      </c>
      <c r="Y64" s="36">
        <f t="shared" si="7"/>
        <v>9.2088921193833467E-2</v>
      </c>
      <c r="Z64" s="41" t="str">
        <f t="shared" si="15"/>
        <v/>
      </c>
      <c r="AA64" s="42" t="str">
        <f t="shared" si="8"/>
        <v/>
      </c>
      <c r="AI64" s="14" t="str">
        <f t="shared" si="12"/>
        <v>Finland</v>
      </c>
      <c r="AJ64" s="9">
        <f t="shared" si="17"/>
        <v>6.0163873087569044</v>
      </c>
      <c r="AK64" s="17">
        <f t="shared" si="18"/>
        <v>16</v>
      </c>
      <c r="AM64">
        <v>59</v>
      </c>
      <c r="AN64" s="17" t="str">
        <f t="shared" si="13"/>
        <v>United States</v>
      </c>
      <c r="AO64">
        <f t="shared" si="16"/>
        <v>102</v>
      </c>
      <c r="AP64" s="17" t="str">
        <f t="shared" si="14"/>
        <v>Panama</v>
      </c>
    </row>
    <row r="65" spans="3:42">
      <c r="C65" s="32" t="s">
        <v>157</v>
      </c>
      <c r="D65" s="33" t="s">
        <v>158</v>
      </c>
      <c r="E65" s="41">
        <f>[1]Delta!E65</f>
        <v>4.483835125933453</v>
      </c>
      <c r="F65" s="41">
        <f>[1]Delta!F65</f>
        <v>4.4499692812902225</v>
      </c>
      <c r="G65" s="41">
        <f>[1]Delta!G65</f>
        <v>3.4323519030786258</v>
      </c>
      <c r="H65" s="41">
        <f>[1]Delta!H65</f>
        <v>3.0714383695653567</v>
      </c>
      <c r="I65" s="41">
        <f>[1]Delta!I65</f>
        <v>2.8742882597169341</v>
      </c>
      <c r="J65" s="41">
        <f>[1]Delta!J65</f>
        <v>2.6247911962166768</v>
      </c>
      <c r="K65" s="41">
        <f>[1]Delta!K65</f>
        <v>2.3941353398790284</v>
      </c>
      <c r="L65" s="41">
        <f>[1]Delta!L65</f>
        <v>2.4551890631846192</v>
      </c>
      <c r="M65" s="41">
        <f>[1]Delta!M65</f>
        <v>3.0270456178123482</v>
      </c>
      <c r="N65" s="41">
        <f>[1]Delta!N65</f>
        <v>3.4268954287268514</v>
      </c>
      <c r="O65" s="41">
        <f>[1]Delta!O65</f>
        <v>3.2336007016698147</v>
      </c>
      <c r="P65" s="41">
        <f>[1]Delta!P65</f>
        <v>2.9630491797291967</v>
      </c>
      <c r="Q65" s="41">
        <f>[1]Delta!Q65</f>
        <v>3.5023519913737715</v>
      </c>
      <c r="R65" s="41">
        <f>[1]Delta!R65</f>
        <v>3.1898835018077278</v>
      </c>
      <c r="S65" s="41">
        <f>[1]Delta!S65</f>
        <v>3.3762978076451446</v>
      </c>
      <c r="T65" s="41">
        <f>[1]Delta!T65</f>
        <v>3.650122285909319</v>
      </c>
      <c r="U65" s="11"/>
      <c r="V65" s="33" t="str">
        <f t="shared" si="4"/>
        <v>France</v>
      </c>
      <c r="W65" s="30">
        <f t="shared" si="5"/>
        <v>-2.6348295274896238E-2</v>
      </c>
      <c r="X65" s="10">
        <f t="shared" si="6"/>
        <v>-0.21045712775812905</v>
      </c>
      <c r="Y65" s="36">
        <f t="shared" si="7"/>
        <v>4.4292202624201457E-2</v>
      </c>
      <c r="Z65" s="41" t="str">
        <f t="shared" si="15"/>
        <v/>
      </c>
      <c r="AA65" s="42" t="str">
        <f t="shared" si="8"/>
        <v/>
      </c>
      <c r="AI65" s="14" t="str">
        <f t="shared" si="12"/>
        <v>France</v>
      </c>
      <c r="AJ65" s="9">
        <f t="shared" si="17"/>
        <v>3.650122285909319</v>
      </c>
      <c r="AK65" s="17">
        <f t="shared" si="18"/>
        <v>43</v>
      </c>
      <c r="AM65">
        <v>60</v>
      </c>
      <c r="AN65" s="17" t="str">
        <f t="shared" si="13"/>
        <v>Rwanda</v>
      </c>
      <c r="AO65">
        <f t="shared" si="16"/>
        <v>101</v>
      </c>
      <c r="AP65" s="17" t="str">
        <f t="shared" si="14"/>
        <v>Syrian Arab Republic</v>
      </c>
    </row>
    <row r="66" spans="3:42">
      <c r="C66" s="32" t="s">
        <v>159</v>
      </c>
      <c r="D66" s="33" t="s">
        <v>160</v>
      </c>
      <c r="E66" s="41">
        <f>[1]Delta!E66</f>
        <v>-15.52109073280883</v>
      </c>
      <c r="F66" s="41">
        <f>[1]Delta!F66</f>
        <v>-14.198725133317524</v>
      </c>
      <c r="G66" s="41">
        <f>[1]Delta!G66</f>
        <v>-14.01127186762163</v>
      </c>
      <c r="H66" s="41">
        <f>[1]Delta!H66</f>
        <v>-13.540985034685569</v>
      </c>
      <c r="I66" s="41">
        <f>[1]Delta!I66</f>
        <v>-13.358105135773002</v>
      </c>
      <c r="J66" s="41">
        <f>[1]Delta!J66</f>
        <v>-13.245877884612732</v>
      </c>
      <c r="K66" s="41">
        <f>[1]Delta!K66</f>
        <v>-13.12798116559506</v>
      </c>
      <c r="L66" s="41">
        <f>[1]Delta!L66</f>
        <v>-12.834253470664216</v>
      </c>
      <c r="M66" s="41">
        <f>[1]Delta!M66</f>
        <v>-12.017119980338315</v>
      </c>
      <c r="N66" s="41">
        <f>[1]Delta!N66</f>
        <v>-13.302213338576962</v>
      </c>
      <c r="O66" s="41">
        <f>[1]Delta!O66</f>
        <v>-12.583959406763817</v>
      </c>
      <c r="P66" s="41">
        <f>[1]Delta!P66</f>
        <v>-12.651969240300716</v>
      </c>
      <c r="Q66" s="41">
        <f>[1]Delta!Q66</f>
        <v>-12.452395233790668</v>
      </c>
      <c r="R66" s="41">
        <f>[1]Delta!R66</f>
        <v>-11.980131398433564</v>
      </c>
      <c r="S66" s="41">
        <f>[1]Delta!S66</f>
        <v>-11.744095535360849</v>
      </c>
      <c r="T66" s="41">
        <f>[1]Delta!T66</f>
        <v>-11.38651641175813</v>
      </c>
      <c r="U66" s="11"/>
      <c r="V66" s="33" t="str">
        <f t="shared" si="4"/>
        <v>Gabon</v>
      </c>
      <c r="W66" s="30">
        <f t="shared" si="5"/>
        <v>0.19796416704007486</v>
      </c>
      <c r="X66" s="10">
        <f t="shared" si="6"/>
        <v>0.90656003479926794</v>
      </c>
      <c r="Y66" s="36">
        <f t="shared" si="7"/>
        <v>0.82185109669524992</v>
      </c>
      <c r="Z66" s="41">
        <f t="shared" si="15"/>
        <v>0.19796416704007486</v>
      </c>
      <c r="AA66" s="42">
        <f t="shared" si="8"/>
        <v>25</v>
      </c>
      <c r="AI66" s="14" t="str">
        <f t="shared" si="12"/>
        <v>Gabon</v>
      </c>
      <c r="AJ66" s="9">
        <f t="shared" si="17"/>
        <v>-11.38651641175813</v>
      </c>
      <c r="AK66" s="17">
        <f t="shared" si="18"/>
        <v>157</v>
      </c>
      <c r="AM66">
        <v>61</v>
      </c>
      <c r="AN66" s="17" t="str">
        <f t="shared" si="13"/>
        <v>Benin</v>
      </c>
      <c r="AO66">
        <f t="shared" si="16"/>
        <v>100</v>
      </c>
      <c r="AP66" s="17" t="str">
        <f t="shared" si="14"/>
        <v>Burundi</v>
      </c>
    </row>
    <row r="67" spans="3:42">
      <c r="C67" s="32" t="s">
        <v>161</v>
      </c>
      <c r="D67" s="33" t="s">
        <v>162</v>
      </c>
      <c r="E67" s="41">
        <f>[1]Delta!E67</f>
        <v>1.901305054310825</v>
      </c>
      <c r="F67" s="41">
        <f>[1]Delta!F67</f>
        <v>2.0132513195413537</v>
      </c>
      <c r="G67" s="41">
        <f>[1]Delta!G67</f>
        <v>2.2087206701995683</v>
      </c>
      <c r="H67" s="41">
        <f>[1]Delta!H67</f>
        <v>2.825008146086013</v>
      </c>
      <c r="I67" s="41">
        <f>[1]Delta!I67</f>
        <v>2.846834522591891</v>
      </c>
      <c r="J67" s="41">
        <f>[1]Delta!J67</f>
        <v>3.7348904075818012</v>
      </c>
      <c r="K67" s="41">
        <f>[1]Delta!K67</f>
        <v>4.8155911897610508</v>
      </c>
      <c r="L67" s="41">
        <f>[1]Delta!L67</f>
        <v>5.1281911653814376</v>
      </c>
      <c r="M67" s="41">
        <f>[1]Delta!M67</f>
        <v>5.2334530892583047</v>
      </c>
      <c r="N67" s="41">
        <f>[1]Delta!N67</f>
        <v>4.5815020667696729</v>
      </c>
      <c r="O67" s="41">
        <f>[1]Delta!O67</f>
        <v>3.20034977533534</v>
      </c>
      <c r="P67" s="41">
        <f>[1]Delta!P67</f>
        <v>3.2123524906076852</v>
      </c>
      <c r="Q67" s="41">
        <f>[1]Delta!Q67</f>
        <v>3.5190649601096666</v>
      </c>
      <c r="R67" s="41">
        <f>[1]Delta!R67</f>
        <v>3.719483729638533</v>
      </c>
      <c r="S67" s="41">
        <f>[1]Delta!S67</f>
        <v>4.5469808933354443</v>
      </c>
      <c r="T67" s="41">
        <f>[1]Delta!T67</f>
        <v>4.4912194747048133</v>
      </c>
      <c r="U67" s="11"/>
      <c r="V67" s="33" t="str">
        <f t="shared" si="4"/>
        <v>Gambia</v>
      </c>
      <c r="W67" s="30">
        <f t="shared" si="5"/>
        <v>0.13814856311037571</v>
      </c>
      <c r="X67" s="10">
        <f t="shared" si="6"/>
        <v>0.60070389854696882</v>
      </c>
      <c r="Y67" s="36">
        <f t="shared" si="7"/>
        <v>0.36084517372952701</v>
      </c>
      <c r="Z67" s="41">
        <f t="shared" si="15"/>
        <v>0.13814856311037571</v>
      </c>
      <c r="AA67" s="42">
        <f t="shared" si="8"/>
        <v>36</v>
      </c>
      <c r="AI67" s="14" t="str">
        <f t="shared" si="12"/>
        <v>Gambia</v>
      </c>
      <c r="AJ67" s="9">
        <f t="shared" si="17"/>
        <v>4.4912194747048133</v>
      </c>
      <c r="AK67" s="17">
        <f t="shared" si="18"/>
        <v>31</v>
      </c>
      <c r="AM67">
        <v>62</v>
      </c>
      <c r="AN67" s="17" t="str">
        <f t="shared" si="13"/>
        <v>Canada</v>
      </c>
      <c r="AO67">
        <f t="shared" si="16"/>
        <v>99</v>
      </c>
      <c r="AP67" s="17" t="str">
        <f t="shared" si="14"/>
        <v>Togo</v>
      </c>
    </row>
    <row r="68" spans="3:42">
      <c r="C68" s="32" t="s">
        <v>163</v>
      </c>
      <c r="D68" s="33" t="s">
        <v>164</v>
      </c>
      <c r="E68" s="41">
        <f>[1]Delta!E68</f>
        <v>9.0140681490208294</v>
      </c>
      <c r="F68" s="41">
        <f>[1]Delta!F68</f>
        <v>8.6752795571602874</v>
      </c>
      <c r="G68" s="41">
        <f>[1]Delta!G68</f>
        <v>8.145166451686336</v>
      </c>
      <c r="H68" s="41">
        <f>[1]Delta!H68</f>
        <v>6.9558311387499074</v>
      </c>
      <c r="I68" s="41">
        <f>[1]Delta!I68</f>
        <v>7.0158277063832344</v>
      </c>
      <c r="J68" s="41">
        <f>[1]Delta!J68</f>
        <v>6.6801318332554374</v>
      </c>
      <c r="K68" s="41">
        <f>[1]Delta!K68</f>
        <v>6.3731550961192909</v>
      </c>
      <c r="L68" s="41">
        <f>[1]Delta!L68</f>
        <v>6.0586199665716762</v>
      </c>
      <c r="M68" s="41">
        <f>[1]Delta!M68</f>
        <v>5.8080859880414195</v>
      </c>
      <c r="N68" s="41">
        <f>[1]Delta!N68</f>
        <v>6.5218571679389896</v>
      </c>
      <c r="O68" s="41">
        <f>[1]Delta!O68</f>
        <v>9.1568122369093174</v>
      </c>
      <c r="P68" s="41">
        <f>[1]Delta!P68</f>
        <v>9.4859361490992882</v>
      </c>
      <c r="Q68" s="41">
        <f>[1]Delta!Q68</f>
        <v>8.7998479668782892</v>
      </c>
      <c r="R68" s="41">
        <f>[1]Delta!R68</f>
        <v>7.3870521703860987</v>
      </c>
      <c r="S68" s="41">
        <f>[1]Delta!S68</f>
        <v>7.0352561705926817</v>
      </c>
      <c r="T68" s="41">
        <f>[1]Delta!T68</f>
        <v>6.7007606463078702</v>
      </c>
      <c r="U68" s="11"/>
      <c r="V68" s="33" t="str">
        <f t="shared" si="4"/>
        <v>Georgia</v>
      </c>
      <c r="W68" s="30">
        <f t="shared" si="5"/>
        <v>-2.6313660077955624E-2</v>
      </c>
      <c r="X68" s="10">
        <f t="shared" si="6"/>
        <v>-0.1041497146068434</v>
      </c>
      <c r="Y68" s="36">
        <f t="shared" si="7"/>
        <v>1.0847163052686929E-2</v>
      </c>
      <c r="Z68" s="41" t="str">
        <f t="shared" si="15"/>
        <v/>
      </c>
      <c r="AA68" s="42" t="str">
        <f t="shared" si="8"/>
        <v/>
      </c>
      <c r="AI68" s="14" t="str">
        <f t="shared" si="12"/>
        <v>Georgia</v>
      </c>
      <c r="AJ68" s="9">
        <f t="shared" si="17"/>
        <v>6.7007606463078702</v>
      </c>
      <c r="AK68" s="17">
        <f t="shared" si="18"/>
        <v>10</v>
      </c>
      <c r="AM68">
        <v>63</v>
      </c>
      <c r="AN68" s="17" t="str">
        <f t="shared" si="13"/>
        <v>Mozambique</v>
      </c>
      <c r="AO68">
        <f t="shared" si="16"/>
        <v>98</v>
      </c>
      <c r="AP68" s="17" t="str">
        <f t="shared" si="14"/>
        <v>Senegal</v>
      </c>
    </row>
    <row r="69" spans="3:42">
      <c r="C69" s="32" t="s">
        <v>165</v>
      </c>
      <c r="D69" s="33" t="s">
        <v>166</v>
      </c>
      <c r="E69" s="41">
        <f>[1]Delta!E69</f>
        <v>4.2700808839172737</v>
      </c>
      <c r="F69" s="41">
        <f>[1]Delta!F69</f>
        <v>4.5513407041638203</v>
      </c>
      <c r="G69" s="41">
        <f>[1]Delta!G69</f>
        <v>3.3411120171008122</v>
      </c>
      <c r="H69" s="41">
        <f>[1]Delta!H69</f>
        <v>3.4481819818677195</v>
      </c>
      <c r="I69" s="41">
        <f>[1]Delta!I69</f>
        <v>3.2505501665771561</v>
      </c>
      <c r="J69" s="41">
        <f>[1]Delta!J69</f>
        <v>4.1066900260777004</v>
      </c>
      <c r="K69" s="41">
        <f>[1]Delta!K69</f>
        <v>4.2184502094550282</v>
      </c>
      <c r="L69" s="41">
        <f>[1]Delta!L69</f>
        <v>4.1506726028597996</v>
      </c>
      <c r="M69" s="41">
        <f>[1]Delta!M69</f>
        <v>3.8959470103081202</v>
      </c>
      <c r="N69" s="41">
        <f>[1]Delta!N69</f>
        <v>4.1841781201895714</v>
      </c>
      <c r="O69" s="41">
        <f>[1]Delta!O69</f>
        <v>4.7823572709333462</v>
      </c>
      <c r="P69" s="41">
        <f>[1]Delta!P69</f>
        <v>4.8289451091268489</v>
      </c>
      <c r="Q69" s="41">
        <f>[1]Delta!Q69</f>
        <v>4.6790140791553085</v>
      </c>
      <c r="R69" s="41">
        <f>[1]Delta!R69</f>
        <v>3.3910152710287917</v>
      </c>
      <c r="S69" s="41">
        <f>[1]Delta!S69</f>
        <v>3.635896562851741</v>
      </c>
      <c r="T69" s="41">
        <f>[1]Delta!T69</f>
        <v>3.944599737220841</v>
      </c>
      <c r="U69" s="11"/>
      <c r="V69" s="33" t="str">
        <f t="shared" si="4"/>
        <v>Germany</v>
      </c>
      <c r="W69" s="30">
        <f t="shared" si="5"/>
        <v>1.310734204863321E-2</v>
      </c>
      <c r="X69" s="10">
        <f t="shared" si="6"/>
        <v>0.12021775475067668</v>
      </c>
      <c r="Y69" s="36">
        <f t="shared" si="7"/>
        <v>1.4452308557293847E-2</v>
      </c>
      <c r="Z69" s="41" t="str">
        <f t="shared" si="15"/>
        <v/>
      </c>
      <c r="AA69" s="42" t="str">
        <f t="shared" si="8"/>
        <v/>
      </c>
      <c r="AI69" s="14" t="str">
        <f t="shared" si="12"/>
        <v>Germany</v>
      </c>
      <c r="AJ69" s="9">
        <f t="shared" si="17"/>
        <v>3.944599737220841</v>
      </c>
      <c r="AK69" s="17">
        <f t="shared" si="18"/>
        <v>40</v>
      </c>
      <c r="AM69">
        <v>64</v>
      </c>
      <c r="AN69" s="17" t="str">
        <f t="shared" si="13"/>
        <v>Saint Lucia</v>
      </c>
      <c r="AO69">
        <f t="shared" si="16"/>
        <v>97</v>
      </c>
      <c r="AP69" s="17" t="str">
        <f t="shared" si="14"/>
        <v>Zambia</v>
      </c>
    </row>
    <row r="70" spans="3:42">
      <c r="C70" s="32" t="s">
        <v>167</v>
      </c>
      <c r="D70" s="33" t="s">
        <v>168</v>
      </c>
      <c r="E70" s="41">
        <f>[1]Delta!E70</f>
        <v>2.4493754383667081</v>
      </c>
      <c r="F70" s="41">
        <f>[1]Delta!F70</f>
        <v>3.1373799196222336</v>
      </c>
      <c r="G70" s="41">
        <f>[1]Delta!G70</f>
        <v>3.237871307622143</v>
      </c>
      <c r="H70" s="41">
        <f>[1]Delta!H70</f>
        <v>3.3879844609131453</v>
      </c>
      <c r="I70" s="41">
        <f>[1]Delta!I70</f>
        <v>4.4691196513822717</v>
      </c>
      <c r="J70" s="41">
        <f>[1]Delta!J70</f>
        <v>4.7073043715268739</v>
      </c>
      <c r="K70" s="41">
        <f>[1]Delta!K70</f>
        <v>3.8773692982906951</v>
      </c>
      <c r="L70" s="41">
        <f>[1]Delta!L70</f>
        <v>4.0962171981576816</v>
      </c>
      <c r="M70" s="41">
        <f>[1]Delta!M70</f>
        <v>3.5931990184176996</v>
      </c>
      <c r="N70" s="41">
        <f>[1]Delta!N70</f>
        <v>3.5164343138421188</v>
      </c>
      <c r="O70" s="41">
        <f>[1]Delta!O70</f>
        <v>3.8156944998485685</v>
      </c>
      <c r="P70" s="41">
        <f>[1]Delta!P70</f>
        <v>4.7328284047248133</v>
      </c>
      <c r="Q70" s="41">
        <f>[1]Delta!Q70</f>
        <v>5.1055642968589865</v>
      </c>
      <c r="R70" s="41">
        <f>[1]Delta!R70</f>
        <v>5.1000191189179347</v>
      </c>
      <c r="S70" s="41">
        <f>[1]Delta!S70</f>
        <v>6.1173070866577604</v>
      </c>
      <c r="T70" s="41">
        <f>[1]Delta!T70</f>
        <v>5.766892803499843</v>
      </c>
      <c r="U70" s="11"/>
      <c r="V70" s="33" t="str">
        <f t="shared" si="4"/>
        <v>Ghana</v>
      </c>
      <c r="W70" s="30">
        <f t="shared" si="5"/>
        <v>0.17683198070315542</v>
      </c>
      <c r="X70" s="10">
        <f t="shared" si="6"/>
        <v>0.83492050467691126</v>
      </c>
      <c r="Y70" s="36">
        <f t="shared" si="7"/>
        <v>0.69709224912994816</v>
      </c>
      <c r="Z70" s="41">
        <f t="shared" si="15"/>
        <v>0.17683198070315542</v>
      </c>
      <c r="AA70" s="42">
        <f t="shared" si="8"/>
        <v>29</v>
      </c>
      <c r="AI70" s="14" t="str">
        <f t="shared" si="12"/>
        <v>Ghana</v>
      </c>
      <c r="AJ70" s="9">
        <f t="shared" ref="AJ70:AJ101" si="19">IF(ISNUMBER(T70),T70,"")</f>
        <v>5.766892803499843</v>
      </c>
      <c r="AK70" s="17">
        <f t="shared" ref="AK70:AK101" si="20">RANK(AJ70,$AJ$7:$AJ$198)</f>
        <v>18</v>
      </c>
      <c r="AM70">
        <v>65</v>
      </c>
      <c r="AN70" s="17" t="str">
        <f t="shared" si="13"/>
        <v>Samoa</v>
      </c>
      <c r="AO70">
        <f t="shared" si="16"/>
        <v>96</v>
      </c>
      <c r="AP70" s="17" t="str">
        <f t="shared" si="14"/>
        <v>Vanuatu</v>
      </c>
    </row>
    <row r="71" spans="3:42">
      <c r="C71" s="32" t="s">
        <v>169</v>
      </c>
      <c r="D71" s="33" t="s">
        <v>170</v>
      </c>
      <c r="E71" s="41">
        <f>[1]Delta!E71</f>
        <v>1.3601073818471292</v>
      </c>
      <c r="F71" s="41">
        <f>[1]Delta!F71</f>
        <v>1.5135880526913184</v>
      </c>
      <c r="G71" s="41">
        <f>[1]Delta!G71</f>
        <v>1.3905392680730841</v>
      </c>
      <c r="H71" s="41">
        <f>[1]Delta!H71</f>
        <v>1.5570096473453674</v>
      </c>
      <c r="I71" s="41">
        <f>[1]Delta!I71</f>
        <v>1.5412417528485918</v>
      </c>
      <c r="J71" s="41">
        <f>[1]Delta!J71</f>
        <v>2.6636380886822906</v>
      </c>
      <c r="K71" s="41">
        <f>[1]Delta!K71</f>
        <v>2.3291187589534417</v>
      </c>
      <c r="L71" s="41">
        <f>[1]Delta!L71</f>
        <v>2.4822835735153745</v>
      </c>
      <c r="M71" s="41">
        <f>[1]Delta!M71</f>
        <v>2.5596537319108421</v>
      </c>
      <c r="N71" s="41">
        <f>[1]Delta!N71</f>
        <v>2.5321146331983186</v>
      </c>
      <c r="O71" s="41">
        <f>[1]Delta!O71</f>
        <v>2.0568603446502323</v>
      </c>
      <c r="P71" s="41">
        <f>[1]Delta!P71</f>
        <v>1.5842115932448309</v>
      </c>
      <c r="Q71" s="41">
        <f>[1]Delta!Q71</f>
        <v>1.0670643690348953</v>
      </c>
      <c r="R71" s="41">
        <f>[1]Delta!R71</f>
        <v>0.84854570758865577</v>
      </c>
      <c r="S71" s="41">
        <f>[1]Delta!S71</f>
        <v>0.61802349012103264</v>
      </c>
      <c r="T71" s="41">
        <f>[1]Delta!T71</f>
        <v>0.41424531185585067</v>
      </c>
      <c r="U71" s="11"/>
      <c r="V71" s="33" t="str">
        <f t="shared" ref="V71:V134" si="21">D71</f>
        <v>Greece</v>
      </c>
      <c r="W71" s="30">
        <f t="shared" ref="W71:W134" si="22">SLOPE(E71:T71,$E$5:$T$5)</f>
        <v>-5.6247719249503489E-2</v>
      </c>
      <c r="X71" s="10">
        <f t="shared" ref="X71:X134" si="23">PEARSON(E71:T71,$E$5:$T$5)</f>
        <v>-0.37326646437464345</v>
      </c>
      <c r="Y71" s="36">
        <f t="shared" ref="Y71:Y134" si="24">IF(ISERROR(X71),0,X71*X71)</f>
        <v>0.13932785342674697</v>
      </c>
      <c r="Z71" s="41" t="str">
        <f t="shared" si="15"/>
        <v/>
      </c>
      <c r="AA71" s="42" t="str">
        <f t="shared" ref="AA71:AA134" si="25">IF(ISNUMBER(Z71),RANK(Z71,$Z$6:$Z$197),"")</f>
        <v/>
      </c>
      <c r="AI71" s="14" t="str">
        <f t="shared" ref="AI71:AI134" si="26">V71</f>
        <v>Greece</v>
      </c>
      <c r="AJ71" s="9">
        <f t="shared" si="19"/>
        <v>0.41424531185585067</v>
      </c>
      <c r="AK71" s="17">
        <f t="shared" si="20"/>
        <v>83</v>
      </c>
      <c r="AM71">
        <v>66</v>
      </c>
      <c r="AN71" s="17" t="str">
        <f t="shared" ref="AN71:AN134" si="27">INDEX($V$6:$V$197,MATCH(AM71,$AK$6:$AK$197,0))</f>
        <v>Burkina Faso</v>
      </c>
      <c r="AO71">
        <f t="shared" si="16"/>
        <v>95</v>
      </c>
      <c r="AP71" s="17" t="str">
        <f t="shared" ref="AP71:AP134" si="28">INDEX($V$6:$V$197,MATCH(AO71,$AK$6:$AK$197,0))</f>
        <v>Tunisia</v>
      </c>
    </row>
    <row r="72" spans="3:42">
      <c r="C72" s="32" t="s">
        <v>171</v>
      </c>
      <c r="D72" s="33" t="s">
        <v>172</v>
      </c>
      <c r="E72" s="41" t="e">
        <f>[1]Delta!E72</f>
        <v>#N/A</v>
      </c>
      <c r="F72" s="41" t="e">
        <f>[1]Delta!F72</f>
        <v>#N/A</v>
      </c>
      <c r="G72" s="41" t="e">
        <f>[1]Delta!G72</f>
        <v>#N/A</v>
      </c>
      <c r="H72" s="41" t="e">
        <f>[1]Delta!H72</f>
        <v>#N/A</v>
      </c>
      <c r="I72" s="41" t="e">
        <f>[1]Delta!I72</f>
        <v>#N/A</v>
      </c>
      <c r="J72" s="41" t="e">
        <f>[1]Delta!J72</f>
        <v>#N/A</v>
      </c>
      <c r="K72" s="41" t="e">
        <f>[1]Delta!K72</f>
        <v>#N/A</v>
      </c>
      <c r="L72" s="41" t="e">
        <f>[1]Delta!L72</f>
        <v>#N/A</v>
      </c>
      <c r="M72" s="41" t="e">
        <f>[1]Delta!M72</f>
        <v>#N/A</v>
      </c>
      <c r="N72" s="41" t="e">
        <f>[1]Delta!N72</f>
        <v>#N/A</v>
      </c>
      <c r="O72" s="41" t="e">
        <f>[1]Delta!O72</f>
        <v>#N/A</v>
      </c>
      <c r="P72" s="41" t="e">
        <f>[1]Delta!P72</f>
        <v>#N/A</v>
      </c>
      <c r="Q72" s="41" t="e">
        <f>[1]Delta!Q72</f>
        <v>#N/A</v>
      </c>
      <c r="R72" s="41" t="e">
        <f>[1]Delta!R72</f>
        <v>#N/A</v>
      </c>
      <c r="S72" s="41" t="e">
        <f>[1]Delta!S72</f>
        <v>#N/A</v>
      </c>
      <c r="T72" s="41" t="e">
        <f>[1]Delta!T72</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Guatemala</v>
      </c>
      <c r="AO72">
        <f t="shared" ref="AO72:AO135" si="30">AO71-1</f>
        <v>94</v>
      </c>
      <c r="AP72" s="17" t="str">
        <f t="shared" si="28"/>
        <v>Bolivia</v>
      </c>
    </row>
    <row r="73" spans="3:42">
      <c r="C73" s="32" t="s">
        <v>173</v>
      </c>
      <c r="D73" s="33" t="s">
        <v>174</v>
      </c>
      <c r="E73" s="41">
        <f>[1]Delta!E73</f>
        <v>-2.1485904725992029</v>
      </c>
      <c r="F73" s="41">
        <f>[1]Delta!F73</f>
        <v>-1.7573715542436688</v>
      </c>
      <c r="G73" s="41">
        <f>[1]Delta!G73</f>
        <v>-1.2703462470440385</v>
      </c>
      <c r="H73" s="41">
        <f>[1]Delta!H73</f>
        <v>-0.70994886318904804</v>
      </c>
      <c r="I73" s="41">
        <f>[1]Delta!I73</f>
        <v>-0.30379057555384748</v>
      </c>
      <c r="J73" s="41">
        <f>[1]Delta!J73</f>
        <v>1.0681621419692533E-3</v>
      </c>
      <c r="K73" s="41">
        <f>[1]Delta!K73</f>
        <v>-0.15806940873047637</v>
      </c>
      <c r="L73" s="41">
        <f>[1]Delta!L73</f>
        <v>-0.50422473053087913</v>
      </c>
      <c r="M73" s="41">
        <f>[1]Delta!M73</f>
        <v>-1.4659255312156674</v>
      </c>
      <c r="N73" s="41">
        <f>[1]Delta!N73</f>
        <v>-0.24109492076689776</v>
      </c>
      <c r="O73" s="41">
        <f>[1]Delta!O73</f>
        <v>-0.36146080001921632</v>
      </c>
      <c r="P73" s="41">
        <f>[1]Delta!P73</f>
        <v>0.75323328842601711</v>
      </c>
      <c r="Q73" s="41">
        <f>[1]Delta!Q73</f>
        <v>1.1840871055627815</v>
      </c>
      <c r="R73" s="41">
        <f>[1]Delta!R73</f>
        <v>0.87660219785045967</v>
      </c>
      <c r="S73" s="41">
        <f>[1]Delta!S73</f>
        <v>1.3025613043032109</v>
      </c>
      <c r="T73" s="41">
        <f>[1]Delta!T73</f>
        <v>1.3379494528047715</v>
      </c>
      <c r="U73" s="11"/>
      <c r="V73" s="33" t="str">
        <f t="shared" si="21"/>
        <v>Guatemala</v>
      </c>
      <c r="W73" s="30">
        <f t="shared" si="22"/>
        <v>0.20164077581622655</v>
      </c>
      <c r="X73" s="10">
        <f t="shared" si="23"/>
        <v>0.87621345997881372</v>
      </c>
      <c r="Y73" s="36">
        <f t="shared" si="24"/>
        <v>0.76775002744804421</v>
      </c>
      <c r="Z73" s="41">
        <f t="shared" si="29"/>
        <v>0.20164077581622655</v>
      </c>
      <c r="AA73" s="42">
        <f t="shared" si="25"/>
        <v>24</v>
      </c>
      <c r="AI73" s="14" t="str">
        <f t="shared" si="26"/>
        <v>Guatemala</v>
      </c>
      <c r="AJ73" s="9">
        <f t="shared" si="19"/>
        <v>1.3379494528047715</v>
      </c>
      <c r="AK73" s="17">
        <f t="shared" si="20"/>
        <v>67</v>
      </c>
      <c r="AM73">
        <v>68</v>
      </c>
      <c r="AN73" s="17" t="str">
        <f t="shared" si="27"/>
        <v>Japan</v>
      </c>
      <c r="AO73">
        <f t="shared" si="30"/>
        <v>93</v>
      </c>
      <c r="AP73" s="17" t="str">
        <f t="shared" si="28"/>
        <v>Turkey</v>
      </c>
    </row>
    <row r="74" spans="3:42">
      <c r="C74" s="32" t="s">
        <v>175</v>
      </c>
      <c r="D74" s="33" t="s">
        <v>176</v>
      </c>
      <c r="E74" s="41">
        <f>[1]Delta!E74</f>
        <v>0.80013202158853858</v>
      </c>
      <c r="F74" s="41">
        <f>[1]Delta!F74</f>
        <v>0.12752732704639413</v>
      </c>
      <c r="G74" s="41">
        <f>[1]Delta!G74</f>
        <v>1.6642195963365936</v>
      </c>
      <c r="H74" s="41">
        <f>[1]Delta!H74</f>
        <v>1.3621527016267265</v>
      </c>
      <c r="I74" s="41">
        <f>[1]Delta!I74</f>
        <v>9.7176169211358854E-2</v>
      </c>
      <c r="J74" s="41">
        <f>[1]Delta!J74</f>
        <v>-0.37929484300802585</v>
      </c>
      <c r="K74" s="41">
        <f>[1]Delta!K74</f>
        <v>-1.5779962649466484</v>
      </c>
      <c r="L74" s="41">
        <f>[1]Delta!L74</f>
        <v>-0.92096488280488842</v>
      </c>
      <c r="M74" s="41">
        <f>[1]Delta!M74</f>
        <v>-0.64313752897223964</v>
      </c>
      <c r="N74" s="41">
        <f>[1]Delta!N74</f>
        <v>-0.51141403751612557</v>
      </c>
      <c r="O74" s="41">
        <f>[1]Delta!O74</f>
        <v>-2.1159228841292972</v>
      </c>
      <c r="P74" s="41">
        <f>[1]Delta!P74</f>
        <v>-2.8319408506149273</v>
      </c>
      <c r="Q74" s="41">
        <f>[1]Delta!Q74</f>
        <v>-3.4145000529967362</v>
      </c>
      <c r="R74" s="41">
        <f>[1]Delta!R74</f>
        <v>-3.1188197308690562</v>
      </c>
      <c r="S74" s="41">
        <f>[1]Delta!S74</f>
        <v>-1.9092519825535845</v>
      </c>
      <c r="T74" s="41">
        <f>[1]Delta!T74</f>
        <v>-2.0262689930869513</v>
      </c>
      <c r="U74" s="11"/>
      <c r="V74" s="33" t="str">
        <f t="shared" si="21"/>
        <v>Guinea</v>
      </c>
      <c r="W74" s="30">
        <f t="shared" si="22"/>
        <v>-0.27968652785892872</v>
      </c>
      <c r="X74" s="10">
        <f t="shared" si="23"/>
        <v>-0.85640575803732144</v>
      </c>
      <c r="Y74" s="36">
        <f t="shared" si="24"/>
        <v>0.73343082239947921</v>
      </c>
      <c r="Z74" s="41">
        <f t="shared" si="29"/>
        <v>-0.27968652785892872</v>
      </c>
      <c r="AA74" s="42">
        <f t="shared" si="25"/>
        <v>86</v>
      </c>
      <c r="AI74" s="14" t="str">
        <f t="shared" si="26"/>
        <v>Guinea</v>
      </c>
      <c r="AJ74" s="9">
        <f t="shared" si="19"/>
        <v>-2.0262689930869513</v>
      </c>
      <c r="AK74" s="17">
        <f t="shared" si="20"/>
        <v>118</v>
      </c>
      <c r="AM74">
        <v>69</v>
      </c>
      <c r="AN74" s="17" t="str">
        <f t="shared" si="27"/>
        <v>Italy</v>
      </c>
      <c r="AO74">
        <f t="shared" si="30"/>
        <v>92</v>
      </c>
      <c r="AP74" s="17" t="str">
        <f t="shared" si="28"/>
        <v>Fiji</v>
      </c>
    </row>
    <row r="75" spans="3:42">
      <c r="C75" s="32" t="s">
        <v>177</v>
      </c>
      <c r="D75" s="33" t="s">
        <v>178</v>
      </c>
      <c r="E75" s="41">
        <f>[1]Delta!E75</f>
        <v>-8.1537323832156048</v>
      </c>
      <c r="F75" s="41">
        <f>[1]Delta!F75</f>
        <v>-9.3530142290714551</v>
      </c>
      <c r="G75" s="41">
        <f>[1]Delta!G75</f>
        <v>-10.859431283192848</v>
      </c>
      <c r="H75" s="41">
        <f>[1]Delta!H75</f>
        <v>-9.0365531595298378</v>
      </c>
      <c r="I75" s="41">
        <f>[1]Delta!I75</f>
        <v>-7.4839423162819614</v>
      </c>
      <c r="J75" s="41">
        <f>[1]Delta!J75</f>
        <v>-5.5053850066064882</v>
      </c>
      <c r="K75" s="41">
        <f>[1]Delta!K75</f>
        <v>-4.2845018310689937</v>
      </c>
      <c r="L75" s="41">
        <f>[1]Delta!L75</f>
        <v>-3.9440973579610485</v>
      </c>
      <c r="M75" s="41">
        <f>[1]Delta!M75</f>
        <v>-3.3236838583645678</v>
      </c>
      <c r="N75" s="41">
        <f>[1]Delta!N75</f>
        <v>-1.7523389610876947</v>
      </c>
      <c r="O75" s="41">
        <f>[1]Delta!O75</f>
        <v>-1.7147462994564648</v>
      </c>
      <c r="P75" s="41">
        <f>[1]Delta!P75</f>
        <v>-1.9126987327956186</v>
      </c>
      <c r="Q75" s="41">
        <f>[1]Delta!Q75</f>
        <v>-2.4299742073573043</v>
      </c>
      <c r="R75" s="41">
        <f>[1]Delta!R75</f>
        <v>-2.8374095621695616</v>
      </c>
      <c r="S75" s="41">
        <f>[1]Delta!S75</f>
        <v>-2.2930723439787215</v>
      </c>
      <c r="T75" s="41">
        <f>[1]Delta!T75</f>
        <v>-1.2225955945305529</v>
      </c>
      <c r="U75" s="11"/>
      <c r="V75" s="33" t="str">
        <f t="shared" si="21"/>
        <v>Guinea-Bissau</v>
      </c>
      <c r="W75" s="30">
        <f t="shared" si="22"/>
        <v>0.60237727436321342</v>
      </c>
      <c r="X75" s="10">
        <f t="shared" si="23"/>
        <v>0.89742478697845385</v>
      </c>
      <c r="Y75" s="36">
        <f t="shared" si="24"/>
        <v>0.80537124828332329</v>
      </c>
      <c r="Z75" s="41">
        <f t="shared" si="29"/>
        <v>0.60237727436321342</v>
      </c>
      <c r="AA75" s="42">
        <f t="shared" si="25"/>
        <v>1</v>
      </c>
      <c r="AI75" s="14" t="str">
        <f t="shared" si="26"/>
        <v>Guinea-Bissau</v>
      </c>
      <c r="AJ75" s="9">
        <f t="shared" si="19"/>
        <v>-1.2225955945305529</v>
      </c>
      <c r="AK75" s="17">
        <f t="shared" si="20"/>
        <v>109</v>
      </c>
      <c r="AM75">
        <v>70</v>
      </c>
      <c r="AN75" s="17" t="str">
        <f t="shared" si="27"/>
        <v>Albania</v>
      </c>
      <c r="AO75">
        <f t="shared" si="30"/>
        <v>91</v>
      </c>
      <c r="AP75" s="17" t="str">
        <f t="shared" si="28"/>
        <v>Bangladesh</v>
      </c>
    </row>
    <row r="76" spans="3:42">
      <c r="C76" s="32" t="s">
        <v>179</v>
      </c>
      <c r="D76" s="33" t="s">
        <v>180</v>
      </c>
      <c r="E76" s="41">
        <f>[1]Delta!E76</f>
        <v>2.7949034621565616</v>
      </c>
      <c r="F76" s="41">
        <f>[1]Delta!F76</f>
        <v>3.262058424593981</v>
      </c>
      <c r="G76" s="41">
        <f>[1]Delta!G76</f>
        <v>2.5402364623389175</v>
      </c>
      <c r="H76" s="41">
        <f>[1]Delta!H76</f>
        <v>2.4181415691106238</v>
      </c>
      <c r="I76" s="41">
        <f>[1]Delta!I76</f>
        <v>1.348572752410135</v>
      </c>
      <c r="J76" s="41">
        <f>[1]Delta!J76</f>
        <v>1.365233698331302</v>
      </c>
      <c r="K76" s="41">
        <f>[1]Delta!K76</f>
        <v>1.4970957512607228</v>
      </c>
      <c r="L76" s="41">
        <f>[1]Delta!L76</f>
        <v>0.19837473406321493</v>
      </c>
      <c r="M76" s="41">
        <f>[1]Delta!M76</f>
        <v>0.9877785763001512</v>
      </c>
      <c r="N76" s="41">
        <f>[1]Delta!N76</f>
        <v>1.375669816739105</v>
      </c>
      <c r="O76" s="41">
        <f>[1]Delta!O76</f>
        <v>1.4042415632908671</v>
      </c>
      <c r="P76" s="41">
        <f>[1]Delta!P76</f>
        <v>0.76504948288110342</v>
      </c>
      <c r="Q76" s="41">
        <f>[1]Delta!Q76</f>
        <v>-0.81887143025164733</v>
      </c>
      <c r="R76" s="41">
        <f>[1]Delta!R76</f>
        <v>-1.2016696528053217</v>
      </c>
      <c r="S76" s="41">
        <f>[1]Delta!S76</f>
        <v>-0.99887239398579197</v>
      </c>
      <c r="T76" s="41">
        <f>[1]Delta!T76</f>
        <v>-1.136036075598156</v>
      </c>
      <c r="U76" s="11"/>
      <c r="V76" s="33" t="str">
        <f t="shared" si="21"/>
        <v>Guyana</v>
      </c>
      <c r="W76" s="30">
        <f t="shared" si="22"/>
        <v>-0.2766393757234385</v>
      </c>
      <c r="X76" s="10">
        <f t="shared" si="23"/>
        <v>-0.91708220417975084</v>
      </c>
      <c r="Y76" s="36">
        <f t="shared" si="24"/>
        <v>0.84103976922319024</v>
      </c>
      <c r="Z76" s="41">
        <f t="shared" si="29"/>
        <v>-0.2766393757234385</v>
      </c>
      <c r="AA76" s="42">
        <f t="shared" si="25"/>
        <v>85</v>
      </c>
      <c r="AI76" s="14" t="str">
        <f t="shared" si="26"/>
        <v>Guyana</v>
      </c>
      <c r="AJ76" s="9">
        <f t="shared" si="19"/>
        <v>-1.136036075598156</v>
      </c>
      <c r="AK76" s="17">
        <f t="shared" si="20"/>
        <v>107</v>
      </c>
      <c r="AM76">
        <v>71</v>
      </c>
      <c r="AN76" s="17" t="str">
        <f t="shared" si="27"/>
        <v>Colombia</v>
      </c>
      <c r="AO76">
        <f t="shared" si="30"/>
        <v>90</v>
      </c>
      <c r="AP76" s="17" t="str">
        <f t="shared" si="28"/>
        <v>Comoros</v>
      </c>
    </row>
    <row r="77" spans="3:42">
      <c r="C77" s="32" t="s">
        <v>181</v>
      </c>
      <c r="D77" s="33" t="s">
        <v>182</v>
      </c>
      <c r="E77" s="41" t="e">
        <f>[1]Delta!E77</f>
        <v>#N/A</v>
      </c>
      <c r="F77" s="41" t="e">
        <f>[1]Delta!F77</f>
        <v>#N/A</v>
      </c>
      <c r="G77" s="41" t="e">
        <f>[1]Delta!G77</f>
        <v>#N/A</v>
      </c>
      <c r="H77" s="41" t="e">
        <f>[1]Delta!H77</f>
        <v>#N/A</v>
      </c>
      <c r="I77" s="41" t="e">
        <f>[1]Delta!I77</f>
        <v>#N/A</v>
      </c>
      <c r="J77" s="41" t="e">
        <f>[1]Delta!J77</f>
        <v>#N/A</v>
      </c>
      <c r="K77" s="41" t="e">
        <f>[1]Delta!K77</f>
        <v>#N/A</v>
      </c>
      <c r="L77" s="41" t="e">
        <f>[1]Delta!L77</f>
        <v>#N/A</v>
      </c>
      <c r="M77" s="41" t="e">
        <f>[1]Delta!M77</f>
        <v>#N/A</v>
      </c>
      <c r="N77" s="41" t="e">
        <f>[1]Delta!N77</f>
        <v>#N/A</v>
      </c>
      <c r="O77" s="41" t="e">
        <f>[1]Delta!O77</f>
        <v>#N/A</v>
      </c>
      <c r="P77" s="41" t="e">
        <f>[1]Delta!P77</f>
        <v>#N/A</v>
      </c>
      <c r="Q77" s="41" t="e">
        <f>[1]Delta!Q77</f>
        <v>#N/A</v>
      </c>
      <c r="R77" s="41" t="e">
        <f>[1]Delta!R77</f>
        <v>#N/A</v>
      </c>
      <c r="S77" s="41" t="e">
        <f>[1]Delta!S77</f>
        <v>#N/A</v>
      </c>
      <c r="T77" s="41" t="e">
        <f>[1]Delta!T77</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Belize</v>
      </c>
      <c r="AO77">
        <f t="shared" si="30"/>
        <v>89</v>
      </c>
      <c r="AP77" s="17" t="str">
        <f t="shared" si="28"/>
        <v>Ecuador</v>
      </c>
    </row>
    <row r="78" spans="3:42">
      <c r="C78" s="32" t="s">
        <v>183</v>
      </c>
      <c r="D78" s="33" t="s">
        <v>184</v>
      </c>
      <c r="E78" s="41">
        <f>[1]Delta!E78</f>
        <v>-0.93948792559001504</v>
      </c>
      <c r="F78" s="41">
        <f>[1]Delta!F78</f>
        <v>-0.98135232414770712</v>
      </c>
      <c r="G78" s="41">
        <f>[1]Delta!G78</f>
        <v>-0.92258712125122599</v>
      </c>
      <c r="H78" s="41">
        <f>[1]Delta!H78</f>
        <v>-0.10313869614561355</v>
      </c>
      <c r="I78" s="41">
        <f>[1]Delta!I78</f>
        <v>-0.12192262039510382</v>
      </c>
      <c r="J78" s="41">
        <f>[1]Delta!J78</f>
        <v>1.0952534677380328</v>
      </c>
      <c r="K78" s="41">
        <f>[1]Delta!K78</f>
        <v>0.21794536234237682</v>
      </c>
      <c r="L78" s="41">
        <f>[1]Delta!L78</f>
        <v>0.6237930667574787</v>
      </c>
      <c r="M78" s="41">
        <f>[1]Delta!M78</f>
        <v>1.0632930446199396E-2</v>
      </c>
      <c r="N78" s="41">
        <f>[1]Delta!N78</f>
        <v>0.80291965998163306</v>
      </c>
      <c r="O78" s="41">
        <f>[1]Delta!O78</f>
        <v>1.1290132610120693</v>
      </c>
      <c r="P78" s="41">
        <f>[1]Delta!P78</f>
        <v>1.9324294901850152</v>
      </c>
      <c r="Q78" s="41">
        <f>[1]Delta!Q78</f>
        <v>2.780679312860741</v>
      </c>
      <c r="R78" s="41">
        <f>[1]Delta!R78</f>
        <v>2.5418174972661092</v>
      </c>
      <c r="S78" s="41">
        <f>[1]Delta!S78</f>
        <v>3.0800913002277213</v>
      </c>
      <c r="T78" s="41">
        <f>[1]Delta!T78</f>
        <v>3.0279643995742447</v>
      </c>
      <c r="U78" s="11"/>
      <c r="V78" s="33" t="str">
        <f t="shared" si="21"/>
        <v>Honduras</v>
      </c>
      <c r="W78" s="30">
        <f t="shared" si="22"/>
        <v>0.28244763437666154</v>
      </c>
      <c r="X78" s="10">
        <f t="shared" si="23"/>
        <v>0.94607330871492634</v>
      </c>
      <c r="Y78" s="36">
        <f t="shared" si="24"/>
        <v>0.8950547054628083</v>
      </c>
      <c r="Z78" s="41">
        <f t="shared" si="29"/>
        <v>0.28244763437666154</v>
      </c>
      <c r="AA78" s="42">
        <f t="shared" si="25"/>
        <v>8</v>
      </c>
      <c r="AI78" s="14" t="str">
        <f t="shared" si="26"/>
        <v>Honduras</v>
      </c>
      <c r="AJ78" s="9">
        <f t="shared" si="19"/>
        <v>3.0279643995742447</v>
      </c>
      <c r="AK78" s="17">
        <f t="shared" si="20"/>
        <v>49</v>
      </c>
      <c r="AM78">
        <v>73</v>
      </c>
      <c r="AN78" s="17" t="str">
        <f t="shared" si="27"/>
        <v>Uganda</v>
      </c>
      <c r="AO78">
        <f t="shared" si="30"/>
        <v>88</v>
      </c>
      <c r="AP78" s="17" t="str">
        <f t="shared" si="28"/>
        <v>Brazil</v>
      </c>
    </row>
    <row r="79" spans="3:42">
      <c r="C79" s="32" t="s">
        <v>185</v>
      </c>
      <c r="D79" s="33" t="s">
        <v>186</v>
      </c>
      <c r="E79" s="41">
        <f>[1]Delta!E79</f>
        <v>3.3284442232935163</v>
      </c>
      <c r="F79" s="41">
        <f>[1]Delta!F79</f>
        <v>3.5267393444783153</v>
      </c>
      <c r="G79" s="41">
        <f>[1]Delta!G79</f>
        <v>3.5127959274758638</v>
      </c>
      <c r="H79" s="41">
        <f>[1]Delta!H79</f>
        <v>3.967381037655187</v>
      </c>
      <c r="I79" s="41">
        <f>[1]Delta!I79</f>
        <v>5.0308018847957214</v>
      </c>
      <c r="J79" s="41">
        <f>[1]Delta!J79</f>
        <v>5.0704663102021357</v>
      </c>
      <c r="K79" s="41">
        <f>[1]Delta!K79</f>
        <v>5.1298384690077938</v>
      </c>
      <c r="L79" s="41">
        <f>[1]Delta!L79</f>
        <v>5.1960810382654614</v>
      </c>
      <c r="M79" s="41">
        <f>[1]Delta!M79</f>
        <v>5.5877088371327801</v>
      </c>
      <c r="N79" s="41">
        <f>[1]Delta!N79</f>
        <v>5.9027762649674145</v>
      </c>
      <c r="O79" s="41">
        <f>[1]Delta!O79</f>
        <v>5.9965200073726947</v>
      </c>
      <c r="P79" s="41">
        <f>[1]Delta!P79</f>
        <v>4.8799512799302249</v>
      </c>
      <c r="Q79" s="41">
        <f>[1]Delta!Q79</f>
        <v>5.2445168962662052</v>
      </c>
      <c r="R79" s="41">
        <f>[1]Delta!R79</f>
        <v>4.24869771782123</v>
      </c>
      <c r="S79" s="41">
        <f>[1]Delta!S79</f>
        <v>4.5727645053032404</v>
      </c>
      <c r="T79" s="41">
        <f>[1]Delta!T79</f>
        <v>4.4256126212984839</v>
      </c>
      <c r="U79" s="11"/>
      <c r="V79" s="33" t="str">
        <f t="shared" si="21"/>
        <v>Hungary</v>
      </c>
      <c r="W79" s="30">
        <f t="shared" si="22"/>
        <v>8.2249633706819439E-2</v>
      </c>
      <c r="X79" s="10">
        <f t="shared" si="23"/>
        <v>0.47005357323581765</v>
      </c>
      <c r="Y79" s="36">
        <f t="shared" si="24"/>
        <v>0.22095036171176019</v>
      </c>
      <c r="Z79" s="41" t="str">
        <f t="shared" si="29"/>
        <v/>
      </c>
      <c r="AA79" s="42" t="str">
        <f t="shared" si="25"/>
        <v/>
      </c>
      <c r="AI79" s="14" t="str">
        <f t="shared" si="26"/>
        <v>Hungary</v>
      </c>
      <c r="AJ79" s="9">
        <f t="shared" si="19"/>
        <v>4.4256126212984839</v>
      </c>
      <c r="AK79" s="17">
        <f t="shared" si="20"/>
        <v>32</v>
      </c>
      <c r="AM79">
        <v>74</v>
      </c>
      <c r="AN79" s="17" t="str">
        <f t="shared" si="27"/>
        <v>Jamaica</v>
      </c>
      <c r="AO79">
        <f t="shared" si="30"/>
        <v>87</v>
      </c>
      <c r="AP79" s="17" t="str">
        <f t="shared" si="28"/>
        <v>Eritrea</v>
      </c>
    </row>
    <row r="80" spans="3:42">
      <c r="C80" s="32" t="s">
        <v>187</v>
      </c>
      <c r="D80" s="33" t="s">
        <v>188</v>
      </c>
      <c r="E80" s="41">
        <f>[1]Delta!E80</f>
        <v>0.29890729221493473</v>
      </c>
      <c r="F80" s="41">
        <f>[1]Delta!F80</f>
        <v>0.16421593167903836</v>
      </c>
      <c r="G80" s="41">
        <f>[1]Delta!G80</f>
        <v>0.44546184572405423</v>
      </c>
      <c r="H80" s="41">
        <f>[1]Delta!H80</f>
        <v>0.695536659573051</v>
      </c>
      <c r="I80" s="41">
        <f>[1]Delta!I80</f>
        <v>1.6829565618263871</v>
      </c>
      <c r="J80" s="41">
        <f>[1]Delta!J80</f>
        <v>2.2381738981417243</v>
      </c>
      <c r="K80" s="41">
        <f>[1]Delta!K80</f>
        <v>2.0778333026004816</v>
      </c>
      <c r="L80" s="41">
        <f>[1]Delta!L80</f>
        <v>2.4789383274531218</v>
      </c>
      <c r="M80" s="41">
        <f>[1]Delta!M80</f>
        <v>3.0168271440774248</v>
      </c>
      <c r="N80" s="41">
        <f>[1]Delta!N80</f>
        <v>3.6965759640560947</v>
      </c>
      <c r="O80" s="41">
        <f>[1]Delta!O80</f>
        <v>3.5272008683746634</v>
      </c>
      <c r="P80" s="41">
        <f>[1]Delta!P80</f>
        <v>3.6229561234823535</v>
      </c>
      <c r="Q80" s="41">
        <f>[1]Delta!Q80</f>
        <v>3.5070268351485083</v>
      </c>
      <c r="R80" s="41">
        <f>[1]Delta!R80</f>
        <v>3.4759205296176106</v>
      </c>
      <c r="S80" s="41">
        <f>[1]Delta!S80</f>
        <v>2.1904509543362138</v>
      </c>
      <c r="T80" s="41">
        <f>[1]Delta!T80</f>
        <v>2.1620417752947674</v>
      </c>
      <c r="U80" s="11"/>
      <c r="V80" s="33" t="str">
        <f t="shared" si="21"/>
        <v>Iceland</v>
      </c>
      <c r="W80" s="30">
        <f t="shared" si="22"/>
        <v>0.20344967386396559</v>
      </c>
      <c r="X80" s="10">
        <f t="shared" si="23"/>
        <v>0.77398319427724849</v>
      </c>
      <c r="Y80" s="36">
        <f t="shared" si="24"/>
        <v>0.59904998502361295</v>
      </c>
      <c r="Z80" s="41">
        <f t="shared" si="29"/>
        <v>0.20344967386396559</v>
      </c>
      <c r="AA80" s="42">
        <f t="shared" si="25"/>
        <v>22</v>
      </c>
      <c r="AI80" s="14" t="str">
        <f t="shared" si="26"/>
        <v>Iceland</v>
      </c>
      <c r="AJ80" s="9">
        <f t="shared" si="19"/>
        <v>2.1620417752947674</v>
      </c>
      <c r="AK80" s="17">
        <f t="shared" si="20"/>
        <v>57</v>
      </c>
      <c r="AM80">
        <v>75</v>
      </c>
      <c r="AN80" s="17" t="str">
        <f t="shared" si="27"/>
        <v>Tanzania, United Republic of</v>
      </c>
      <c r="AO80">
        <f t="shared" si="30"/>
        <v>86</v>
      </c>
      <c r="AP80" s="17" t="str">
        <f t="shared" si="28"/>
        <v>Sao Tome and Principe</v>
      </c>
    </row>
    <row r="81" spans="3:42">
      <c r="C81" s="32" t="s">
        <v>189</v>
      </c>
      <c r="D81" s="33" t="s">
        <v>190</v>
      </c>
      <c r="E81" s="41">
        <f>[1]Delta!E81</f>
        <v>-1.5170184208798858</v>
      </c>
      <c r="F81" s="41">
        <f>[1]Delta!F81</f>
        <v>-1.2581147265855677</v>
      </c>
      <c r="G81" s="41">
        <f>[1]Delta!G81</f>
        <v>-0.83507766155646124</v>
      </c>
      <c r="H81" s="41">
        <f>[1]Delta!H81</f>
        <v>-0.81476426867384077</v>
      </c>
      <c r="I81" s="41">
        <f>[1]Delta!I81</f>
        <v>-1.7074152458668621</v>
      </c>
      <c r="J81" s="41">
        <f>[1]Delta!J81</f>
        <v>-1.2839502594548193</v>
      </c>
      <c r="K81" s="41">
        <f>[1]Delta!K81</f>
        <v>-0.96324327133762466</v>
      </c>
      <c r="L81" s="41">
        <f>[1]Delta!L81</f>
        <v>-0.95603747623546553</v>
      </c>
      <c r="M81" s="41">
        <f>[1]Delta!M81</f>
        <v>-1.3299568312794747</v>
      </c>
      <c r="N81" s="41">
        <f>[1]Delta!N81</f>
        <v>-0.86283486490397365</v>
      </c>
      <c r="O81" s="41">
        <f>[1]Delta!O81</f>
        <v>-1.5727452977373346</v>
      </c>
      <c r="P81" s="41">
        <f>[1]Delta!P81</f>
        <v>-1.476850167083299</v>
      </c>
      <c r="Q81" s="41">
        <f>[1]Delta!Q81</f>
        <v>-2.0669990996023415</v>
      </c>
      <c r="R81" s="41">
        <f>[1]Delta!R81</f>
        <v>-1.8556216462988147</v>
      </c>
      <c r="S81" s="41">
        <f>[1]Delta!S81</f>
        <v>-2.3213440766984661</v>
      </c>
      <c r="T81" s="41">
        <f>[1]Delta!T81</f>
        <v>-2.4306860927152982</v>
      </c>
      <c r="U81" s="11"/>
      <c r="V81" s="33" t="str">
        <f t="shared" si="21"/>
        <v>India</v>
      </c>
      <c r="W81" s="30">
        <f t="shared" si="22"/>
        <v>-7.3420305463517577E-2</v>
      </c>
      <c r="X81" s="10">
        <f t="shared" si="23"/>
        <v>-0.67364904709691298</v>
      </c>
      <c r="Y81" s="36">
        <f t="shared" si="24"/>
        <v>0.45380303865457888</v>
      </c>
      <c r="Z81" s="41">
        <f t="shared" si="29"/>
        <v>-7.3420305463517577E-2</v>
      </c>
      <c r="AA81" s="42">
        <f t="shared" si="25"/>
        <v>58</v>
      </c>
      <c r="AI81" s="14" t="str">
        <f t="shared" si="26"/>
        <v>India</v>
      </c>
      <c r="AJ81" s="9">
        <f t="shared" si="19"/>
        <v>-2.4306860927152982</v>
      </c>
      <c r="AK81" s="17">
        <f t="shared" si="20"/>
        <v>121</v>
      </c>
      <c r="AM81">
        <v>76</v>
      </c>
      <c r="AN81" s="17" t="str">
        <f t="shared" si="27"/>
        <v>Dominican Republic</v>
      </c>
      <c r="AO81">
        <f t="shared" si="30"/>
        <v>85</v>
      </c>
      <c r="AP81" s="17" t="str">
        <f t="shared" si="28"/>
        <v>Mali</v>
      </c>
    </row>
    <row r="82" spans="3:42">
      <c r="C82" s="32" t="s">
        <v>191</v>
      </c>
      <c r="D82" s="33" t="s">
        <v>192</v>
      </c>
      <c r="E82" s="41">
        <f>[1]Delta!E82</f>
        <v>3.0870622111319719</v>
      </c>
      <c r="F82" s="41">
        <f>[1]Delta!F82</f>
        <v>2.9553540455507132</v>
      </c>
      <c r="G82" s="41">
        <f>[1]Delta!G82</f>
        <v>2.6613231371938397</v>
      </c>
      <c r="H82" s="41">
        <f>[1]Delta!H82</f>
        <v>2.7180619897324476</v>
      </c>
      <c r="I82" s="41">
        <f>[1]Delta!I82</f>
        <v>1.6576398674942538</v>
      </c>
      <c r="J82" s="41">
        <f>[1]Delta!J82</f>
        <v>2.0681770391636789</v>
      </c>
      <c r="K82" s="41">
        <f>[1]Delta!K82</f>
        <v>2.8569460882361568</v>
      </c>
      <c r="L82" s="41">
        <f>[1]Delta!L82</f>
        <v>2.5625795884562095</v>
      </c>
      <c r="M82" s="41">
        <f>[1]Delta!M82</f>
        <v>0.7750280235841629</v>
      </c>
      <c r="N82" s="41">
        <f>[1]Delta!N82</f>
        <v>2.2113892457700146</v>
      </c>
      <c r="O82" s="41">
        <f>[1]Delta!O82</f>
        <v>2.5529118469660403</v>
      </c>
      <c r="P82" s="41">
        <f>[1]Delta!P82</f>
        <v>2.8831082363906191</v>
      </c>
      <c r="Q82" s="41">
        <f>[1]Delta!Q82</f>
        <v>3.507713732504115</v>
      </c>
      <c r="R82" s="41">
        <f>[1]Delta!R82</f>
        <v>4.1264515978657244</v>
      </c>
      <c r="S82" s="41">
        <f>[1]Delta!S82</f>
        <v>5.0035974975770827</v>
      </c>
      <c r="T82" s="41">
        <f>[1]Delta!T82</f>
        <v>5.1367862933851214</v>
      </c>
      <c r="U82" s="11"/>
      <c r="V82" s="33" t="str">
        <f t="shared" si="21"/>
        <v>Indonesia</v>
      </c>
      <c r="W82" s="30">
        <f t="shared" si="22"/>
        <v>0.12922652263454659</v>
      </c>
      <c r="X82" s="10">
        <f t="shared" si="23"/>
        <v>0.54834409668973394</v>
      </c>
      <c r="Y82" s="36">
        <f t="shared" si="24"/>
        <v>0.30068124837448029</v>
      </c>
      <c r="Z82" s="41">
        <f t="shared" si="29"/>
        <v>0.12922652263454659</v>
      </c>
      <c r="AA82" s="42">
        <f t="shared" si="25"/>
        <v>38</v>
      </c>
      <c r="AI82" s="14" t="str">
        <f t="shared" si="26"/>
        <v>Indonesia</v>
      </c>
      <c r="AJ82" s="9">
        <f t="shared" si="19"/>
        <v>5.1367862933851214</v>
      </c>
      <c r="AK82" s="17">
        <f t="shared" si="20"/>
        <v>22</v>
      </c>
      <c r="AM82">
        <v>77</v>
      </c>
      <c r="AN82" s="17" t="str">
        <f t="shared" si="27"/>
        <v>Nepal</v>
      </c>
      <c r="AO82">
        <f t="shared" si="30"/>
        <v>84</v>
      </c>
      <c r="AP82" s="17" t="str">
        <f t="shared" si="28"/>
        <v>Peru</v>
      </c>
    </row>
    <row r="83" spans="3:42">
      <c r="C83" s="32" t="s">
        <v>193</v>
      </c>
      <c r="D83" s="33" t="s">
        <v>194</v>
      </c>
      <c r="E83" s="41">
        <f>[1]Delta!E83</f>
        <v>-6.0813920763412597</v>
      </c>
      <c r="F83" s="41">
        <f>[1]Delta!F83</f>
        <v>-6.6691953162444477</v>
      </c>
      <c r="G83" s="41">
        <f>[1]Delta!G83</f>
        <v>-5.2838845337461464</v>
      </c>
      <c r="H83" s="41">
        <f>[1]Delta!H83</f>
        <v>-4.1005916531269335</v>
      </c>
      <c r="I83" s="41">
        <f>[1]Delta!I83</f>
        <v>-4.6869226135404816</v>
      </c>
      <c r="J83" s="41">
        <f>[1]Delta!J83</f>
        <v>-5.1510871610804827</v>
      </c>
      <c r="K83" s="41">
        <f>[1]Delta!K83</f>
        <v>-5.3322717385101086</v>
      </c>
      <c r="L83" s="41">
        <f>[1]Delta!L83</f>
        <v>-4.7134353988752125</v>
      </c>
      <c r="M83" s="41">
        <f>[1]Delta!M83</f>
        <v>-4.6684892197117662</v>
      </c>
      <c r="N83" s="41">
        <f>[1]Delta!N83</f>
        <v>-4.5737773134011235</v>
      </c>
      <c r="O83" s="41">
        <f>[1]Delta!O83</f>
        <v>-5.5634188062281353</v>
      </c>
      <c r="P83" s="41">
        <f>[1]Delta!P83</f>
        <v>-5.864735112057005</v>
      </c>
      <c r="Q83" s="41">
        <f>[1]Delta!Q83</f>
        <v>-5.3166335758874084</v>
      </c>
      <c r="R83" s="41">
        <f>[1]Delta!R83</f>
        <v>-5.0793656120273596</v>
      </c>
      <c r="S83" s="41">
        <f>[1]Delta!S83</f>
        <v>-5.3812821893785312</v>
      </c>
      <c r="T83" s="41">
        <f>[1]Delta!T83</f>
        <v>-5.6674515180856773</v>
      </c>
      <c r="U83" s="11"/>
      <c r="V83" s="33" t="str">
        <f t="shared" si="21"/>
        <v>Iran, Islamic Republic of</v>
      </c>
      <c r="W83" s="30">
        <f t="shared" si="22"/>
        <v>9.2226376416022146E-3</v>
      </c>
      <c r="X83" s="10">
        <f t="shared" si="23"/>
        <v>6.860360529305512E-2</v>
      </c>
      <c r="Y83" s="36">
        <f t="shared" si="24"/>
        <v>4.7064546592053003E-3</v>
      </c>
      <c r="Z83" s="41" t="str">
        <f t="shared" si="29"/>
        <v/>
      </c>
      <c r="AA83" s="42" t="str">
        <f t="shared" si="25"/>
        <v/>
      </c>
      <c r="AI83" s="14" t="str">
        <f t="shared" si="26"/>
        <v>Iran, Islamic Republic of</v>
      </c>
      <c r="AJ83" s="9">
        <f t="shared" si="19"/>
        <v>-5.6674515180856773</v>
      </c>
      <c r="AK83" s="17">
        <f t="shared" si="20"/>
        <v>142</v>
      </c>
      <c r="AM83">
        <v>78</v>
      </c>
      <c r="AN83" s="17" t="str">
        <f t="shared" si="27"/>
        <v>Kazakhstan</v>
      </c>
      <c r="AO83">
        <f t="shared" si="30"/>
        <v>83</v>
      </c>
      <c r="AP83" s="17" t="str">
        <f t="shared" si="28"/>
        <v>Greece</v>
      </c>
    </row>
    <row r="84" spans="3:42">
      <c r="C84" s="32" t="s">
        <v>195</v>
      </c>
      <c r="D84" s="33" t="s">
        <v>196</v>
      </c>
      <c r="E84" s="41" t="e">
        <f>[1]Delta!E84</f>
        <v>#N/A</v>
      </c>
      <c r="F84" s="41" t="e">
        <f>[1]Delta!F84</f>
        <v>#N/A</v>
      </c>
      <c r="G84" s="41" t="e">
        <f>[1]Delta!G84</f>
        <v>#N/A</v>
      </c>
      <c r="H84" s="41" t="e">
        <f>[1]Delta!H84</f>
        <v>#N/A</v>
      </c>
      <c r="I84" s="41" t="e">
        <f>[1]Delta!I84</f>
        <v>#N/A</v>
      </c>
      <c r="J84" s="41" t="e">
        <f>[1]Delta!J84</f>
        <v>#N/A</v>
      </c>
      <c r="K84" s="41" t="e">
        <f>[1]Delta!K84</f>
        <v>#N/A</v>
      </c>
      <c r="L84" s="41" t="e">
        <f>[1]Delta!L84</f>
        <v>#N/A</v>
      </c>
      <c r="M84" s="41" t="e">
        <f>[1]Delta!M84</f>
        <v>#N/A</v>
      </c>
      <c r="N84" s="41" t="e">
        <f>[1]Delta!N84</f>
        <v>#N/A</v>
      </c>
      <c r="O84" s="41" t="e">
        <f>[1]Delta!O84</f>
        <v>#N/A</v>
      </c>
      <c r="P84" s="41" t="e">
        <f>[1]Delta!P84</f>
        <v>#N/A</v>
      </c>
      <c r="Q84" s="41" t="e">
        <f>[1]Delta!Q84</f>
        <v>#N/A</v>
      </c>
      <c r="R84" s="41" t="e">
        <f>[1]Delta!R84</f>
        <v>#N/A</v>
      </c>
      <c r="S84" s="41" t="e">
        <f>[1]Delta!S84</f>
        <v>#N/A</v>
      </c>
      <c r="T84" s="41" t="e">
        <f>[1]Delta!T84</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Malaysia</v>
      </c>
      <c r="AO84">
        <f t="shared" si="30"/>
        <v>82</v>
      </c>
      <c r="AP84" s="17" t="str">
        <f t="shared" si="28"/>
        <v>Malta</v>
      </c>
    </row>
    <row r="85" spans="3:42">
      <c r="C85" s="32" t="s">
        <v>197</v>
      </c>
      <c r="D85" s="33" t="s">
        <v>198</v>
      </c>
      <c r="E85" s="41">
        <f>[1]Delta!E85</f>
        <v>6.7168642885168595</v>
      </c>
      <c r="F85" s="41">
        <f>[1]Delta!F85</f>
        <v>6.324838221119137</v>
      </c>
      <c r="G85" s="41">
        <f>[1]Delta!G85</f>
        <v>6.1895595475596963</v>
      </c>
      <c r="H85" s="41">
        <f>[1]Delta!H85</f>
        <v>6.0931002211165008</v>
      </c>
      <c r="I85" s="41">
        <f>[1]Delta!I85</f>
        <v>6.0028425119053566</v>
      </c>
      <c r="J85" s="41">
        <f>[1]Delta!J85</f>
        <v>7.1974265452833066</v>
      </c>
      <c r="K85" s="41">
        <f>[1]Delta!K85</f>
        <v>6.9484522582396693</v>
      </c>
      <c r="L85" s="41">
        <f>[1]Delta!L85</f>
        <v>6.5900129548281257</v>
      </c>
      <c r="M85" s="41">
        <f>[1]Delta!M85</f>
        <v>6.6862030010550484</v>
      </c>
      <c r="N85" s="41">
        <f>[1]Delta!N85</f>
        <v>6.8927004914079504</v>
      </c>
      <c r="O85" s="41">
        <f>[1]Delta!O85</f>
        <v>7.2074790713284216</v>
      </c>
      <c r="P85" s="41">
        <f>[1]Delta!P85</f>
        <v>6.2492704491382369</v>
      </c>
      <c r="Q85" s="41">
        <f>[1]Delta!Q85</f>
        <v>5.8700336254027548</v>
      </c>
      <c r="R85" s="41">
        <f>[1]Delta!R85</f>
        <v>6.0941832811356846</v>
      </c>
      <c r="S85" s="41">
        <f>[1]Delta!S85</f>
        <v>5.9148567070058959</v>
      </c>
      <c r="T85" s="41">
        <f>[1]Delta!T85</f>
        <v>5.0519521231588698</v>
      </c>
      <c r="U85" s="11"/>
      <c r="V85" s="33" t="str">
        <f t="shared" si="21"/>
        <v>Ireland</v>
      </c>
      <c r="W85" s="30">
        <f t="shared" si="22"/>
        <v>-4.655292282256223E-2</v>
      </c>
      <c r="X85" s="10">
        <f t="shared" si="23"/>
        <v>-0.3920921645422254</v>
      </c>
      <c r="Y85" s="36">
        <f t="shared" si="24"/>
        <v>0.15373626549540756</v>
      </c>
      <c r="Z85" s="41" t="str">
        <f t="shared" si="29"/>
        <v/>
      </c>
      <c r="AA85" s="42" t="str">
        <f t="shared" si="25"/>
        <v/>
      </c>
      <c r="AI85" s="14" t="str">
        <f t="shared" si="26"/>
        <v>Ireland</v>
      </c>
      <c r="AJ85" s="9">
        <f t="shared" si="19"/>
        <v>5.0519521231588698</v>
      </c>
      <c r="AK85" s="17">
        <f t="shared" si="20"/>
        <v>23</v>
      </c>
      <c r="AM85">
        <v>80</v>
      </c>
      <c r="AN85" s="17" t="str">
        <f t="shared" si="27"/>
        <v>Costa Rica</v>
      </c>
      <c r="AO85">
        <f t="shared" si="30"/>
        <v>81</v>
      </c>
      <c r="AP85" s="17" t="str">
        <f t="shared" si="28"/>
        <v>Cyprus</v>
      </c>
    </row>
    <row r="86" spans="3:42">
      <c r="C86" s="32" t="s">
        <v>199</v>
      </c>
      <c r="D86" s="33" t="s">
        <v>200</v>
      </c>
      <c r="E86" s="41">
        <f>[1]Delta!E86</f>
        <v>-7.8472732327455219E-2</v>
      </c>
      <c r="F86" s="41">
        <f>[1]Delta!F86</f>
        <v>0.27561991989801982</v>
      </c>
      <c r="G86" s="41">
        <f>[1]Delta!G86</f>
        <v>-0.15652619414611024</v>
      </c>
      <c r="H86" s="41">
        <f>[1]Delta!H86</f>
        <v>-0.81346345835959255</v>
      </c>
      <c r="I86" s="41">
        <f>[1]Delta!I86</f>
        <v>-1.2400302781416173</v>
      </c>
      <c r="J86" s="41">
        <f>[1]Delta!J86</f>
        <v>-1.0804287462456159</v>
      </c>
      <c r="K86" s="41">
        <f>[1]Delta!K86</f>
        <v>-0.59022021128932067</v>
      </c>
      <c r="L86" s="41">
        <f>[1]Delta!L86</f>
        <v>-1.816620270022824</v>
      </c>
      <c r="M86" s="41">
        <f>[1]Delta!M86</f>
        <v>-2.1139335583410599</v>
      </c>
      <c r="N86" s="41">
        <f>[1]Delta!N86</f>
        <v>-2.3113541003744302</v>
      </c>
      <c r="O86" s="41">
        <f>[1]Delta!O86</f>
        <v>-1.6006948285254197</v>
      </c>
      <c r="P86" s="41">
        <f>[1]Delta!P86</f>
        <v>-1.4895251098492963</v>
      </c>
      <c r="Q86" s="41">
        <f>[1]Delta!Q86</f>
        <v>-0.92266424792633472</v>
      </c>
      <c r="R86" s="41">
        <f>[1]Delta!R86</f>
        <v>-1.0076173554992067</v>
      </c>
      <c r="S86" s="41">
        <f>[1]Delta!S86</f>
        <v>-1.4812709501014467</v>
      </c>
      <c r="T86" s="41">
        <f>[1]Delta!T86</f>
        <v>-1.2360674813202763</v>
      </c>
      <c r="U86" s="11"/>
      <c r="V86" s="33" t="str">
        <f t="shared" si="21"/>
        <v>Israel</v>
      </c>
      <c r="W86" s="30">
        <f t="shared" si="22"/>
        <v>-8.8760031786465396E-2</v>
      </c>
      <c r="X86" s="10">
        <f t="shared" si="23"/>
        <v>-0.58590407681179046</v>
      </c>
      <c r="Y86" s="36">
        <f t="shared" si="24"/>
        <v>0.34328358722467645</v>
      </c>
      <c r="Z86" s="41">
        <f t="shared" si="29"/>
        <v>-8.8760031786465396E-2</v>
      </c>
      <c r="AA86" s="42">
        <f t="shared" si="25"/>
        <v>61</v>
      </c>
      <c r="AI86" s="14" t="str">
        <f t="shared" si="26"/>
        <v>Israel</v>
      </c>
      <c r="AJ86" s="9">
        <f t="shared" si="19"/>
        <v>-1.2360674813202763</v>
      </c>
      <c r="AK86" s="17">
        <f t="shared" si="20"/>
        <v>110</v>
      </c>
      <c r="AM86">
        <v>81</v>
      </c>
      <c r="AN86" s="17" t="str">
        <f t="shared" si="27"/>
        <v>Cyprus</v>
      </c>
      <c r="AO86">
        <f t="shared" si="30"/>
        <v>80</v>
      </c>
      <c r="AP86" s="17" t="str">
        <f t="shared" si="28"/>
        <v>Costa Rica</v>
      </c>
    </row>
    <row r="87" spans="3:42">
      <c r="C87" s="32" t="s">
        <v>201</v>
      </c>
      <c r="D87" s="33" t="s">
        <v>202</v>
      </c>
      <c r="E87" s="41">
        <f>[1]Delta!E87</f>
        <v>-0.49831925728875603</v>
      </c>
      <c r="F87" s="41">
        <f>[1]Delta!F87</f>
        <v>0.27655672260772235</v>
      </c>
      <c r="G87" s="41">
        <f>[1]Delta!G87</f>
        <v>0.69424891244634068</v>
      </c>
      <c r="H87" s="41">
        <f>[1]Delta!H87</f>
        <v>0.99587196056732807</v>
      </c>
      <c r="I87" s="41">
        <f>[1]Delta!I87</f>
        <v>1.4697443501033689</v>
      </c>
      <c r="J87" s="41">
        <f>[1]Delta!J87</f>
        <v>1.6663452169976409</v>
      </c>
      <c r="K87" s="41">
        <f>[1]Delta!K87</f>
        <v>1.7889711912709032</v>
      </c>
      <c r="L87" s="41">
        <f>[1]Delta!L87</f>
        <v>1.4932823204219972</v>
      </c>
      <c r="M87" s="41">
        <f>[1]Delta!M87</f>
        <v>1.3779775538134516</v>
      </c>
      <c r="N87" s="41">
        <f>[1]Delta!N87</f>
        <v>1.4992955137864499</v>
      </c>
      <c r="O87" s="41">
        <f>[1]Delta!O87</f>
        <v>0.60247206288647703</v>
      </c>
      <c r="P87" s="41">
        <f>[1]Delta!P87</f>
        <v>1.0032625676111451</v>
      </c>
      <c r="Q87" s="41">
        <f>[1]Delta!Q87</f>
        <v>1.111815945417888</v>
      </c>
      <c r="R87" s="41">
        <f>[1]Delta!R87</f>
        <v>0.73906473620000668</v>
      </c>
      <c r="S87" s="41">
        <f>[1]Delta!S87</f>
        <v>1.3139112501730779</v>
      </c>
      <c r="T87" s="41">
        <f>[1]Delta!T87</f>
        <v>1.1302929102704553</v>
      </c>
      <c r="U87" s="11"/>
      <c r="V87" s="33" t="str">
        <f t="shared" si="21"/>
        <v>Italy</v>
      </c>
      <c r="W87" s="30">
        <f t="shared" si="22"/>
        <v>4.3944398896499801E-2</v>
      </c>
      <c r="X87" s="10">
        <f t="shared" si="23"/>
        <v>0.35841829940564407</v>
      </c>
      <c r="Y87" s="36">
        <f t="shared" si="24"/>
        <v>0.1284636773488339</v>
      </c>
      <c r="Z87" s="41" t="str">
        <f t="shared" si="29"/>
        <v/>
      </c>
      <c r="AA87" s="42" t="str">
        <f t="shared" si="25"/>
        <v/>
      </c>
      <c r="AI87" s="14" t="str">
        <f t="shared" si="26"/>
        <v>Italy</v>
      </c>
      <c r="AJ87" s="9">
        <f t="shared" si="19"/>
        <v>1.1302929102704553</v>
      </c>
      <c r="AK87" s="17">
        <f t="shared" si="20"/>
        <v>69</v>
      </c>
      <c r="AM87">
        <v>82</v>
      </c>
      <c r="AN87" s="17" t="str">
        <f t="shared" si="27"/>
        <v>Malta</v>
      </c>
      <c r="AO87">
        <f t="shared" si="30"/>
        <v>79</v>
      </c>
      <c r="AP87" s="17" t="str">
        <f t="shared" si="28"/>
        <v>Malaysia</v>
      </c>
    </row>
    <row r="88" spans="3:42">
      <c r="C88" s="32" t="s">
        <v>203</v>
      </c>
      <c r="D88" s="33" t="s">
        <v>204</v>
      </c>
      <c r="E88" s="41">
        <f>[1]Delta!E88</f>
        <v>-0.80683278694521476</v>
      </c>
      <c r="F88" s="41">
        <f>[1]Delta!F88</f>
        <v>-0.17642946820391359</v>
      </c>
      <c r="G88" s="41">
        <f>[1]Delta!G88</f>
        <v>-0.63960536574681015</v>
      </c>
      <c r="H88" s="41">
        <f>[1]Delta!H88</f>
        <v>-1.3635244431051134</v>
      </c>
      <c r="I88" s="41">
        <f>[1]Delta!I88</f>
        <v>-0.98017706122247716</v>
      </c>
      <c r="J88" s="41">
        <f>[1]Delta!J88</f>
        <v>-0.88712907172828892</v>
      </c>
      <c r="K88" s="41">
        <f>[1]Delta!K88</f>
        <v>-1.666720011480912</v>
      </c>
      <c r="L88" s="41">
        <f>[1]Delta!L88</f>
        <v>0.16184879152196174</v>
      </c>
      <c r="M88" s="41">
        <f>[1]Delta!M88</f>
        <v>-0.76197801311203506</v>
      </c>
      <c r="N88" s="41">
        <f>[1]Delta!N88</f>
        <v>0.45229674339520898</v>
      </c>
      <c r="O88" s="41">
        <f>[1]Delta!O88</f>
        <v>0.4686893811728865</v>
      </c>
      <c r="P88" s="41">
        <f>[1]Delta!P88</f>
        <v>0.52888267578244808</v>
      </c>
      <c r="Q88" s="41">
        <f>[1]Delta!Q88</f>
        <v>0.2785548973807721</v>
      </c>
      <c r="R88" s="41">
        <f>[1]Delta!R88</f>
        <v>0.31782778526144995</v>
      </c>
      <c r="S88" s="41">
        <f>[1]Delta!S88</f>
        <v>0.82173458381049613</v>
      </c>
      <c r="T88" s="41">
        <f>[1]Delta!T88</f>
        <v>0.92362309957694322</v>
      </c>
      <c r="U88" s="11"/>
      <c r="V88" s="33" t="str">
        <f t="shared" si="21"/>
        <v>Jamaica</v>
      </c>
      <c r="W88" s="30">
        <f t="shared" si="22"/>
        <v>0.12796938762208565</v>
      </c>
      <c r="X88" s="10">
        <f t="shared" si="23"/>
        <v>0.75371340088980288</v>
      </c>
      <c r="Y88" s="36">
        <f t="shared" si="24"/>
        <v>0.56808389068087273</v>
      </c>
      <c r="Z88" s="41">
        <f t="shared" si="29"/>
        <v>0.12796938762208565</v>
      </c>
      <c r="AA88" s="42">
        <f t="shared" si="25"/>
        <v>39</v>
      </c>
      <c r="AI88" s="14" t="str">
        <f t="shared" si="26"/>
        <v>Jamaica</v>
      </c>
      <c r="AJ88" s="9">
        <f t="shared" si="19"/>
        <v>0.92362309957694322</v>
      </c>
      <c r="AK88" s="17">
        <f t="shared" si="20"/>
        <v>74</v>
      </c>
      <c r="AM88">
        <v>83</v>
      </c>
      <c r="AN88" s="17" t="str">
        <f t="shared" si="27"/>
        <v>Greece</v>
      </c>
      <c r="AO88">
        <f t="shared" si="30"/>
        <v>78</v>
      </c>
      <c r="AP88" s="17" t="str">
        <f t="shared" si="28"/>
        <v>Kazakhstan</v>
      </c>
    </row>
    <row r="89" spans="3:42">
      <c r="C89" s="32" t="s">
        <v>205</v>
      </c>
      <c r="D89" s="33" t="s">
        <v>206</v>
      </c>
      <c r="E89" s="41">
        <f>[1]Delta!E89</f>
        <v>-0.64873981955831539</v>
      </c>
      <c r="F89" s="41">
        <f>[1]Delta!F89</f>
        <v>-0.5063365908619204</v>
      </c>
      <c r="G89" s="41">
        <f>[1]Delta!G89</f>
        <v>-0.25572854410636126</v>
      </c>
      <c r="H89" s="41">
        <f>[1]Delta!H89</f>
        <v>0.17479590809709578</v>
      </c>
      <c r="I89" s="41">
        <f>[1]Delta!I89</f>
        <v>0.17874681291876016</v>
      </c>
      <c r="J89" s="41">
        <f>[1]Delta!J89</f>
        <v>0.36285617601211584</v>
      </c>
      <c r="K89" s="41">
        <f>[1]Delta!K89</f>
        <v>-0.43147660240875041</v>
      </c>
      <c r="L89" s="41">
        <f>[1]Delta!L89</f>
        <v>-0.45544034795402411</v>
      </c>
      <c r="M89" s="41">
        <f>[1]Delta!M89</f>
        <v>-0.69400483368528398</v>
      </c>
      <c r="N89" s="41">
        <f>[1]Delta!N89</f>
        <v>-0.81515840282082763</v>
      </c>
      <c r="O89" s="41">
        <f>[1]Delta!O89</f>
        <v>0.67542609544403831</v>
      </c>
      <c r="P89" s="41">
        <f>[1]Delta!P89</f>
        <v>0.72596757997833095</v>
      </c>
      <c r="Q89" s="41">
        <f>[1]Delta!Q89</f>
        <v>0.60015132384381786</v>
      </c>
      <c r="R89" s="41">
        <f>[1]Delta!R89</f>
        <v>0.76052263736109182</v>
      </c>
      <c r="S89" s="41">
        <f>[1]Delta!S89</f>
        <v>1.1403877772059872</v>
      </c>
      <c r="T89" s="41">
        <f>[1]Delta!T89</f>
        <v>1.1620163415319666</v>
      </c>
      <c r="U89" s="11"/>
      <c r="V89" s="33" t="str">
        <f t="shared" si="21"/>
        <v>Japan</v>
      </c>
      <c r="W89" s="30">
        <f t="shared" si="22"/>
        <v>9.9381626498100922E-2</v>
      </c>
      <c r="X89" s="10">
        <f t="shared" si="23"/>
        <v>0.70244695034570537</v>
      </c>
      <c r="Y89" s="36">
        <f t="shared" si="24"/>
        <v>0.49343171804998187</v>
      </c>
      <c r="Z89" s="41">
        <f t="shared" si="29"/>
        <v>9.9381626498100922E-2</v>
      </c>
      <c r="AA89" s="42">
        <f t="shared" si="25"/>
        <v>45</v>
      </c>
      <c r="AI89" s="14" t="str">
        <f t="shared" si="26"/>
        <v>Japan</v>
      </c>
      <c r="AJ89" s="9">
        <f t="shared" si="19"/>
        <v>1.1620163415319666</v>
      </c>
      <c r="AK89" s="17">
        <f t="shared" si="20"/>
        <v>68</v>
      </c>
      <c r="AM89">
        <v>84</v>
      </c>
      <c r="AN89" s="17" t="str">
        <f t="shared" si="27"/>
        <v>Peru</v>
      </c>
      <c r="AO89">
        <f t="shared" si="30"/>
        <v>77</v>
      </c>
      <c r="AP89" s="17" t="str">
        <f t="shared" si="28"/>
        <v>Nepal</v>
      </c>
    </row>
    <row r="90" spans="3:42">
      <c r="C90" s="32" t="s">
        <v>207</v>
      </c>
      <c r="D90" s="33" t="s">
        <v>208</v>
      </c>
      <c r="E90" s="41">
        <f>[1]Delta!E90</f>
        <v>6.2717205163432652</v>
      </c>
      <c r="F90" s="41">
        <f>[1]Delta!F90</f>
        <v>5.8934186429859352</v>
      </c>
      <c r="G90" s="41">
        <f>[1]Delta!G90</f>
        <v>6.7641751238542795</v>
      </c>
      <c r="H90" s="41">
        <f>[1]Delta!H90</f>
        <v>7.2504204332599826</v>
      </c>
      <c r="I90" s="41">
        <f>[1]Delta!I90</f>
        <v>7.5718660823782997</v>
      </c>
      <c r="J90" s="41">
        <f>[1]Delta!J90</f>
        <v>7.7438773921559445</v>
      </c>
      <c r="K90" s="41">
        <f>[1]Delta!K90</f>
        <v>7.1325893344920104</v>
      </c>
      <c r="L90" s="41">
        <f>[1]Delta!L90</f>
        <v>6.0993756149278227</v>
      </c>
      <c r="M90" s="41">
        <f>[1]Delta!M90</f>
        <v>7.3993012916834076</v>
      </c>
      <c r="N90" s="41">
        <f>[1]Delta!N90</f>
        <v>7.5654863322329504</v>
      </c>
      <c r="O90" s="41">
        <f>[1]Delta!O90</f>
        <v>7.1089447129161556</v>
      </c>
      <c r="P90" s="41">
        <f>[1]Delta!P90</f>
        <v>6.6366666669165397</v>
      </c>
      <c r="Q90" s="41">
        <f>[1]Delta!Q90</f>
        <v>6.6514968367097254</v>
      </c>
      <c r="R90" s="41">
        <f>[1]Delta!R90</f>
        <v>7.3023874644995459</v>
      </c>
      <c r="S90" s="41">
        <f>[1]Delta!S90</f>
        <v>5.9517142902314859</v>
      </c>
      <c r="T90" s="41">
        <f>[1]Delta!T90</f>
        <v>6.3932493985206236</v>
      </c>
      <c r="U90" s="11"/>
      <c r="V90" s="33" t="str">
        <f t="shared" si="21"/>
        <v>Jordan</v>
      </c>
      <c r="W90" s="30">
        <f t="shared" si="22"/>
        <v>-5.8994744256686922E-3</v>
      </c>
      <c r="X90" s="10">
        <f t="shared" si="23"/>
        <v>-4.6111820526443442E-2</v>
      </c>
      <c r="Y90" s="36">
        <f t="shared" si="24"/>
        <v>2.1262999922629306E-3</v>
      </c>
      <c r="Z90" s="41" t="str">
        <f t="shared" si="29"/>
        <v/>
      </c>
      <c r="AA90" s="42" t="str">
        <f t="shared" si="25"/>
        <v/>
      </c>
      <c r="AI90" s="14" t="str">
        <f t="shared" si="26"/>
        <v>Jordan</v>
      </c>
      <c r="AJ90" s="9">
        <f t="shared" si="19"/>
        <v>6.3932493985206236</v>
      </c>
      <c r="AK90" s="17">
        <f t="shared" si="20"/>
        <v>14</v>
      </c>
      <c r="AM90">
        <v>85</v>
      </c>
      <c r="AN90" s="17" t="str">
        <f t="shared" si="27"/>
        <v>Mali</v>
      </c>
      <c r="AO90">
        <f t="shared" si="30"/>
        <v>76</v>
      </c>
      <c r="AP90" s="17" t="str">
        <f t="shared" si="28"/>
        <v>Dominican Republic</v>
      </c>
    </row>
    <row r="91" spans="3:42">
      <c r="C91" s="32" t="s">
        <v>209</v>
      </c>
      <c r="D91" s="33" t="s">
        <v>210</v>
      </c>
      <c r="E91" s="41">
        <f>[1]Delta!E91</f>
        <v>1.4448261408558096</v>
      </c>
      <c r="F91" s="41">
        <f>[1]Delta!F91</f>
        <v>1.0839404590843742</v>
      </c>
      <c r="G91" s="41">
        <f>[1]Delta!G91</f>
        <v>1.1222726474653015</v>
      </c>
      <c r="H91" s="41">
        <f>[1]Delta!H91</f>
        <v>1.5161305979773161</v>
      </c>
      <c r="I91" s="41">
        <f>[1]Delta!I91</f>
        <v>1.4255090506027912</v>
      </c>
      <c r="J91" s="41">
        <f>[1]Delta!J91</f>
        <v>0.76536631835449498</v>
      </c>
      <c r="K91" s="41">
        <f>[1]Delta!K91</f>
        <v>-1.2094074239044517E-2</v>
      </c>
      <c r="L91" s="41">
        <f>[1]Delta!L91</f>
        <v>-0.46697849407586034</v>
      </c>
      <c r="M91" s="41">
        <f>[1]Delta!M91</f>
        <v>-1.2305135093807493</v>
      </c>
      <c r="N91" s="41">
        <f>[1]Delta!N91</f>
        <v>-1.7993561103755411</v>
      </c>
      <c r="O91" s="41">
        <f>[1]Delta!O91</f>
        <v>1.0246904036562512</v>
      </c>
      <c r="P91" s="41">
        <f>[1]Delta!P91</f>
        <v>0.38413497828193499</v>
      </c>
      <c r="Q91" s="41">
        <f>[1]Delta!Q91</f>
        <v>1.2715911606777723</v>
      </c>
      <c r="R91" s="41">
        <f>[1]Delta!R91</f>
        <v>0.90049536854067469</v>
      </c>
      <c r="S91" s="41">
        <f>[1]Delta!S91</f>
        <v>0.85889142624056092</v>
      </c>
      <c r="T91" s="41">
        <f>[1]Delta!T91</f>
        <v>0.66774174113731988</v>
      </c>
      <c r="U91" s="11"/>
      <c r="V91" s="33" t="str">
        <f t="shared" si="21"/>
        <v>Kazakhstan</v>
      </c>
      <c r="W91" s="30">
        <f t="shared" si="22"/>
        <v>-4.608915827950779E-2</v>
      </c>
      <c r="X91" s="10">
        <f t="shared" si="23"/>
        <v>-0.22549582828356643</v>
      </c>
      <c r="Y91" s="36">
        <f t="shared" si="24"/>
        <v>5.0848368573291676E-2</v>
      </c>
      <c r="Z91" s="41" t="str">
        <f t="shared" si="29"/>
        <v/>
      </c>
      <c r="AA91" s="42" t="str">
        <f t="shared" si="25"/>
        <v/>
      </c>
      <c r="AI91" s="14" t="str">
        <f t="shared" si="26"/>
        <v>Kazakhstan</v>
      </c>
      <c r="AJ91" s="9">
        <f t="shared" si="19"/>
        <v>0.66774174113731988</v>
      </c>
      <c r="AK91" s="17">
        <f t="shared" si="20"/>
        <v>78</v>
      </c>
      <c r="AM91">
        <v>86</v>
      </c>
      <c r="AN91" s="17" t="str">
        <f t="shared" si="27"/>
        <v>Sao Tome and Principe</v>
      </c>
      <c r="AO91">
        <f t="shared" si="30"/>
        <v>75</v>
      </c>
      <c r="AP91" s="17" t="str">
        <f t="shared" si="28"/>
        <v>Tanzania, United Republic of</v>
      </c>
    </row>
    <row r="92" spans="3:42">
      <c r="C92" s="32" t="s">
        <v>211</v>
      </c>
      <c r="D92" s="33" t="s">
        <v>212</v>
      </c>
      <c r="E92" s="41">
        <f>[1]Delta!E92</f>
        <v>-3.5867714163064406</v>
      </c>
      <c r="F92" s="41">
        <f>[1]Delta!F92</f>
        <v>-2.8422583268648012</v>
      </c>
      <c r="G92" s="41">
        <f>[1]Delta!G92</f>
        <v>-3.1146205944992147</v>
      </c>
      <c r="H92" s="41">
        <f>[1]Delta!H92</f>
        <v>-2.8502691510861524</v>
      </c>
      <c r="I92" s="41">
        <f>[1]Delta!I92</f>
        <v>-2.5462774919233766</v>
      </c>
      <c r="J92" s="41">
        <f>[1]Delta!J92</f>
        <v>-2.9905764618514254</v>
      </c>
      <c r="K92" s="41">
        <f>[1]Delta!K92</f>
        <v>-2.7943419335099478</v>
      </c>
      <c r="L92" s="41">
        <f>[1]Delta!L92</f>
        <v>-2.0752388950719123</v>
      </c>
      <c r="M92" s="41">
        <f>[1]Delta!M92</f>
        <v>-1.7724027103988007</v>
      </c>
      <c r="N92" s="41">
        <f>[1]Delta!N92</f>
        <v>-1.3646768901453612</v>
      </c>
      <c r="O92" s="41">
        <f>[1]Delta!O92</f>
        <v>-1.3408996561398112</v>
      </c>
      <c r="P92" s="41">
        <f>[1]Delta!P92</f>
        <v>-0.98506700193479446</v>
      </c>
      <c r="Q92" s="41">
        <f>[1]Delta!Q92</f>
        <v>-1.297470527755749</v>
      </c>
      <c r="R92" s="41">
        <f>[1]Delta!R92</f>
        <v>-1.390634668408552</v>
      </c>
      <c r="S92" s="41">
        <f>[1]Delta!S92</f>
        <v>-1.8781456080701275</v>
      </c>
      <c r="T92" s="41">
        <f>[1]Delta!T92</f>
        <v>-1.928647346258856</v>
      </c>
      <c r="U92" s="11"/>
      <c r="V92" s="33" t="str">
        <f t="shared" si="21"/>
        <v>Kenya</v>
      </c>
      <c r="W92" s="30">
        <f t="shared" si="22"/>
        <v>0.13840154112538303</v>
      </c>
      <c r="X92" s="10">
        <f t="shared" si="23"/>
        <v>0.83068748826178407</v>
      </c>
      <c r="Y92" s="36">
        <f t="shared" si="24"/>
        <v>0.69004170315467162</v>
      </c>
      <c r="Z92" s="41">
        <f t="shared" si="29"/>
        <v>0.13840154112538303</v>
      </c>
      <c r="AA92" s="42">
        <f t="shared" si="25"/>
        <v>35</v>
      </c>
      <c r="AI92" s="14" t="str">
        <f t="shared" si="26"/>
        <v>Kenya</v>
      </c>
      <c r="AJ92" s="9">
        <f t="shared" si="19"/>
        <v>-1.928647346258856</v>
      </c>
      <c r="AK92" s="17">
        <f t="shared" si="20"/>
        <v>117</v>
      </c>
      <c r="AM92">
        <v>87</v>
      </c>
      <c r="AN92" s="17" t="str">
        <f t="shared" si="27"/>
        <v>Eritrea</v>
      </c>
      <c r="AO92">
        <f t="shared" si="30"/>
        <v>74</v>
      </c>
      <c r="AP92" s="17" t="str">
        <f t="shared" si="28"/>
        <v>Jamaica</v>
      </c>
    </row>
    <row r="93" spans="3:42">
      <c r="C93" s="32" t="s">
        <v>213</v>
      </c>
      <c r="D93" s="33" t="s">
        <v>214</v>
      </c>
      <c r="E93" s="41" t="e">
        <f>[1]Delta!E93</f>
        <v>#N/A</v>
      </c>
      <c r="F93" s="41" t="e">
        <f>[1]Delta!F93</f>
        <v>#N/A</v>
      </c>
      <c r="G93" s="41" t="e">
        <f>[1]Delta!G93</f>
        <v>#N/A</v>
      </c>
      <c r="H93" s="41" t="e">
        <f>[1]Delta!H93</f>
        <v>#N/A</v>
      </c>
      <c r="I93" s="41" t="e">
        <f>[1]Delta!I93</f>
        <v>#N/A</v>
      </c>
      <c r="J93" s="41" t="e">
        <f>[1]Delta!J93</f>
        <v>#N/A</v>
      </c>
      <c r="K93" s="41" t="e">
        <f>[1]Delta!K93</f>
        <v>#N/A</v>
      </c>
      <c r="L93" s="41" t="e">
        <f>[1]Delta!L93</f>
        <v>#N/A</v>
      </c>
      <c r="M93" s="41" t="e">
        <f>[1]Delta!M93</f>
        <v>#N/A</v>
      </c>
      <c r="N93" s="41" t="e">
        <f>[1]Delta!N93</f>
        <v>#N/A</v>
      </c>
      <c r="O93" s="41" t="e">
        <f>[1]Delta!O93</f>
        <v>#N/A</v>
      </c>
      <c r="P93" s="41" t="e">
        <f>[1]Delta!P93</f>
        <v>#N/A</v>
      </c>
      <c r="Q93" s="41" t="e">
        <f>[1]Delta!Q93</f>
        <v>#N/A</v>
      </c>
      <c r="R93" s="41" t="e">
        <f>[1]Delta!R93</f>
        <v>#N/A</v>
      </c>
      <c r="S93" s="41" t="e">
        <f>[1]Delta!S93</f>
        <v>#N/A</v>
      </c>
      <c r="T93" s="41" t="e">
        <f>[1]Delta!T93</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Brazil</v>
      </c>
      <c r="AO93">
        <f t="shared" si="30"/>
        <v>73</v>
      </c>
      <c r="AP93" s="17" t="str">
        <f t="shared" si="28"/>
        <v>Uganda</v>
      </c>
    </row>
    <row r="94" spans="3:42">
      <c r="C94" s="32" t="s">
        <v>215</v>
      </c>
      <c r="D94" s="33" t="s">
        <v>216</v>
      </c>
      <c r="E94" s="41" t="e">
        <f>[1]Delta!E94</f>
        <v>#N/A</v>
      </c>
      <c r="F94" s="41" t="e">
        <f>[1]Delta!F94</f>
        <v>#N/A</v>
      </c>
      <c r="G94" s="41" t="e">
        <f>[1]Delta!G94</f>
        <v>#N/A</v>
      </c>
      <c r="H94" s="41" t="e">
        <f>[1]Delta!H94</f>
        <v>#N/A</v>
      </c>
      <c r="I94" s="41" t="e">
        <f>[1]Delta!I94</f>
        <v>#N/A</v>
      </c>
      <c r="J94" s="41" t="e">
        <f>[1]Delta!J94</f>
        <v>#N/A</v>
      </c>
      <c r="K94" s="41" t="e">
        <f>[1]Delta!K94</f>
        <v>#N/A</v>
      </c>
      <c r="L94" s="41" t="e">
        <f>[1]Delta!L94</f>
        <v>#N/A</v>
      </c>
      <c r="M94" s="41" t="e">
        <f>[1]Delta!M94</f>
        <v>#N/A</v>
      </c>
      <c r="N94" s="41" t="e">
        <f>[1]Delta!N94</f>
        <v>#N/A</v>
      </c>
      <c r="O94" s="41" t="e">
        <f>[1]Delta!O94</f>
        <v>#N/A</v>
      </c>
      <c r="P94" s="41" t="e">
        <f>[1]Delta!P94</f>
        <v>#N/A</v>
      </c>
      <c r="Q94" s="41" t="e">
        <f>[1]Delta!Q94</f>
        <v>#N/A</v>
      </c>
      <c r="R94" s="41" t="e">
        <f>[1]Delta!R94</f>
        <v>#N/A</v>
      </c>
      <c r="S94" s="41" t="e">
        <f>[1]Delta!S94</f>
        <v>#N/A</v>
      </c>
      <c r="T94" s="41" t="e">
        <f>[1]Delta!T94</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Ecuador</v>
      </c>
      <c r="AO94">
        <f t="shared" si="30"/>
        <v>72</v>
      </c>
      <c r="AP94" s="17" t="str">
        <f t="shared" si="28"/>
        <v>Belize</v>
      </c>
    </row>
    <row r="95" spans="3:42">
      <c r="C95" s="32" t="s">
        <v>217</v>
      </c>
      <c r="D95" s="33" t="s">
        <v>218</v>
      </c>
      <c r="E95" s="41">
        <f>[1]Delta!E95</f>
        <v>-1.4486169523610073</v>
      </c>
      <c r="F95" s="41">
        <f>[1]Delta!F95</f>
        <v>-1.7743464682848611</v>
      </c>
      <c r="G95" s="41">
        <f>[1]Delta!G95</f>
        <v>-0.76404945006910907</v>
      </c>
      <c r="H95" s="41">
        <f>[1]Delta!H95</f>
        <v>-0.2690849517714895</v>
      </c>
      <c r="I95" s="41">
        <f>[1]Delta!I95</f>
        <v>-0.60016481020068113</v>
      </c>
      <c r="J95" s="41">
        <f>[1]Delta!J95</f>
        <v>-1.224095785771226</v>
      </c>
      <c r="K95" s="41">
        <f>[1]Delta!K95</f>
        <v>-1.1473455467443472</v>
      </c>
      <c r="L95" s="41">
        <f>[1]Delta!L95</f>
        <v>-1.3930921688966578</v>
      </c>
      <c r="M95" s="41">
        <f>[1]Delta!M95</f>
        <v>-1.8109984126338929</v>
      </c>
      <c r="N95" s="41">
        <f>[1]Delta!N95</f>
        <v>-1.1370513243685281</v>
      </c>
      <c r="O95" s="41">
        <f>[1]Delta!O95</f>
        <v>-1.0382045227356258</v>
      </c>
      <c r="P95" s="41">
        <f>[1]Delta!P95</f>
        <v>-1.8092932195256139</v>
      </c>
      <c r="Q95" s="41">
        <f>[1]Delta!Q95</f>
        <v>-1.2317995438052947</v>
      </c>
      <c r="R95" s="41">
        <f>[1]Delta!R95</f>
        <v>-1.7805671417114866</v>
      </c>
      <c r="S95" s="41">
        <f>[1]Delta!S95</f>
        <v>-1.3937676734158515</v>
      </c>
      <c r="T95" s="41">
        <f>[1]Delta!T95</f>
        <v>-1.4379053101758501</v>
      </c>
      <c r="U95" s="11"/>
      <c r="V95" s="33" t="str">
        <f t="shared" si="21"/>
        <v>Korea, Republic of</v>
      </c>
      <c r="W95" s="30">
        <f t="shared" si="22"/>
        <v>-3.3322636907356207E-2</v>
      </c>
      <c r="X95" s="10">
        <f t="shared" si="23"/>
        <v>-0.35561198832746876</v>
      </c>
      <c r="Y95" s="36">
        <f t="shared" si="24"/>
        <v>0.12645988624221577</v>
      </c>
      <c r="Z95" s="41" t="str">
        <f t="shared" si="29"/>
        <v/>
      </c>
      <c r="AA95" s="42" t="str">
        <f t="shared" si="25"/>
        <v/>
      </c>
      <c r="AI95" s="14" t="str">
        <f t="shared" si="26"/>
        <v>Korea, Republic of</v>
      </c>
      <c r="AJ95" s="9">
        <f t="shared" si="19"/>
        <v>-1.4379053101758501</v>
      </c>
      <c r="AK95" s="17">
        <f t="shared" si="20"/>
        <v>113</v>
      </c>
      <c r="AM95">
        <v>90</v>
      </c>
      <c r="AN95" s="17" t="str">
        <f t="shared" si="27"/>
        <v>Comoros</v>
      </c>
      <c r="AO95">
        <f t="shared" si="30"/>
        <v>71</v>
      </c>
      <c r="AP95" s="17" t="str">
        <f t="shared" si="28"/>
        <v>Colombia</v>
      </c>
    </row>
    <row r="96" spans="3:42">
      <c r="C96" s="32" t="s">
        <v>219</v>
      </c>
      <c r="D96" s="33" t="s">
        <v>220</v>
      </c>
      <c r="E96" s="41">
        <f>[1]Delta!E96</f>
        <v>-10.0326530412352</v>
      </c>
      <c r="F96" s="41">
        <f>[1]Delta!F96</f>
        <v>-10.233797048592528</v>
      </c>
      <c r="G96" s="41">
        <f>[1]Delta!G96</f>
        <v>-9.3577342672136439</v>
      </c>
      <c r="H96" s="41">
        <f>[1]Delta!H96</f>
        <v>-8.3176305143449554</v>
      </c>
      <c r="I96" s="41">
        <f>[1]Delta!I96</f>
        <v>-8.1261438819345813</v>
      </c>
      <c r="J96" s="41">
        <f>[1]Delta!J96</f>
        <v>-8.9376952897962241</v>
      </c>
      <c r="K96" s="41">
        <f>[1]Delta!K96</f>
        <v>-9.1966174367292268</v>
      </c>
      <c r="L96" s="41">
        <f>[1]Delta!L96</f>
        <v>-8.7519478519150766</v>
      </c>
      <c r="M96" s="41">
        <f>[1]Delta!M96</f>
        <v>-10.084634682300944</v>
      </c>
      <c r="N96" s="41">
        <f>[1]Delta!N96</f>
        <v>-9.8836869297433623</v>
      </c>
      <c r="O96" s="41">
        <f>[1]Delta!O96</f>
        <v>-9.6413502986972475</v>
      </c>
      <c r="P96" s="41">
        <f>[1]Delta!P96</f>
        <v>-9.7111689116544824</v>
      </c>
      <c r="Q96" s="41">
        <f>[1]Delta!Q96</f>
        <v>-9.5938561114353718</v>
      </c>
      <c r="R96" s="41">
        <f>[1]Delta!R96</f>
        <v>-10.121014689800447</v>
      </c>
      <c r="S96" s="41">
        <f>[1]Delta!S96</f>
        <v>-10.578573401488228</v>
      </c>
      <c r="T96" s="41">
        <f>[1]Delta!T96</f>
        <v>-11.185750151630614</v>
      </c>
      <c r="U96" s="11"/>
      <c r="V96" s="33" t="str">
        <f t="shared" si="21"/>
        <v>Kuwait</v>
      </c>
      <c r="W96" s="30">
        <f t="shared" si="22"/>
        <v>-8.7747073276200863E-2</v>
      </c>
      <c r="X96" s="10">
        <f t="shared" si="23"/>
        <v>-0.51536017338104767</v>
      </c>
      <c r="Y96" s="36">
        <f t="shared" si="24"/>
        <v>0.26559610830734354</v>
      </c>
      <c r="Z96" s="41">
        <f t="shared" si="29"/>
        <v>-8.7747073276200863E-2</v>
      </c>
      <c r="AA96" s="42">
        <f t="shared" si="25"/>
        <v>60</v>
      </c>
      <c r="AI96" s="14" t="str">
        <f t="shared" si="26"/>
        <v>Kuwait</v>
      </c>
      <c r="AJ96" s="9">
        <f t="shared" si="19"/>
        <v>-11.185750151630614</v>
      </c>
      <c r="AK96" s="17">
        <f t="shared" si="20"/>
        <v>156</v>
      </c>
      <c r="AM96">
        <v>91</v>
      </c>
      <c r="AN96" s="17" t="str">
        <f t="shared" si="27"/>
        <v>Bangladesh</v>
      </c>
      <c r="AO96">
        <f t="shared" si="30"/>
        <v>70</v>
      </c>
      <c r="AP96" s="17" t="str">
        <f t="shared" si="28"/>
        <v>Albania</v>
      </c>
    </row>
    <row r="97" spans="3:42">
      <c r="C97" s="32" t="s">
        <v>221</v>
      </c>
      <c r="D97" s="33" t="s">
        <v>222</v>
      </c>
      <c r="E97" s="41">
        <f>[1]Delta!E97</f>
        <v>12.00389876914592</v>
      </c>
      <c r="F97" s="41">
        <f>[1]Delta!F97</f>
        <v>11.513377926609031</v>
      </c>
      <c r="G97" s="41">
        <f>[1]Delta!G97</f>
        <v>10.767600496631268</v>
      </c>
      <c r="H97" s="41">
        <f>[1]Delta!H97</f>
        <v>11.949104685903151</v>
      </c>
      <c r="I97" s="41">
        <f>[1]Delta!I97</f>
        <v>11.343847002981398</v>
      </c>
      <c r="J97" s="41">
        <f>[1]Delta!J97</f>
        <v>10.313226399103506</v>
      </c>
      <c r="K97" s="41">
        <f>[1]Delta!K97</f>
        <v>9.7187778054266545</v>
      </c>
      <c r="L97" s="41">
        <f>[1]Delta!L97</f>
        <v>10.645044573121154</v>
      </c>
      <c r="M97" s="41">
        <f>[1]Delta!M97</f>
        <v>10.125860393315108</v>
      </c>
      <c r="N97" s="41">
        <f>[1]Delta!N97</f>
        <v>9.4361884400919038</v>
      </c>
      <c r="O97" s="41">
        <f>[1]Delta!O97</f>
        <v>10.644123839267905</v>
      </c>
      <c r="P97" s="41">
        <f>[1]Delta!P97</f>
        <v>10.237103389156289</v>
      </c>
      <c r="Q97" s="41">
        <f>[1]Delta!Q97</f>
        <v>10.658815928855482</v>
      </c>
      <c r="R97" s="41">
        <f>[1]Delta!R97</f>
        <v>11.982295327713686</v>
      </c>
      <c r="S97" s="41">
        <f>[1]Delta!S97</f>
        <v>11.247585982394469</v>
      </c>
      <c r="T97" s="41">
        <f>[1]Delta!T97</f>
        <v>11.05033879733692</v>
      </c>
      <c r="U97" s="11"/>
      <c r="V97" s="33" t="str">
        <f t="shared" si="21"/>
        <v>Kyrgyzstan</v>
      </c>
      <c r="W97" s="30">
        <f t="shared" si="22"/>
        <v>-3.4513707198839415E-2</v>
      </c>
      <c r="X97" s="10">
        <f t="shared" si="23"/>
        <v>-0.2087056340969366</v>
      </c>
      <c r="Y97" s="36">
        <f t="shared" si="24"/>
        <v>4.3558041703804382E-2</v>
      </c>
      <c r="Z97" s="41" t="str">
        <f t="shared" si="29"/>
        <v/>
      </c>
      <c r="AA97" s="42" t="str">
        <f t="shared" si="25"/>
        <v/>
      </c>
      <c r="AI97" s="14" t="str">
        <f t="shared" si="26"/>
        <v>Kyrgyzstan</v>
      </c>
      <c r="AJ97" s="9">
        <f t="shared" si="19"/>
        <v>11.05033879733692</v>
      </c>
      <c r="AK97" s="17">
        <f t="shared" si="20"/>
        <v>1</v>
      </c>
      <c r="AM97">
        <v>92</v>
      </c>
      <c r="AN97" s="17" t="str">
        <f t="shared" si="27"/>
        <v>Fiji</v>
      </c>
      <c r="AO97">
        <f t="shared" si="30"/>
        <v>69</v>
      </c>
      <c r="AP97" s="17" t="str">
        <f t="shared" si="28"/>
        <v>Italy</v>
      </c>
    </row>
    <row r="98" spans="3:42">
      <c r="C98" s="32" t="s">
        <v>223</v>
      </c>
      <c r="D98" s="33" t="s">
        <v>436</v>
      </c>
      <c r="E98" s="41">
        <f>[1]Delta!E98</f>
        <v>-4.379329951572295</v>
      </c>
      <c r="F98" s="41">
        <f>[1]Delta!F98</f>
        <v>-5.6884519279957004</v>
      </c>
      <c r="G98" s="41">
        <f>[1]Delta!G98</f>
        <v>-5.9750871812617135</v>
      </c>
      <c r="H98" s="41">
        <f>[1]Delta!H98</f>
        <v>-5.5963621702086641</v>
      </c>
      <c r="I98" s="41">
        <f>[1]Delta!I98</f>
        <v>-7.1588247342164593</v>
      </c>
      <c r="J98" s="41">
        <f>[1]Delta!J98</f>
        <v>-7.6128660264732275</v>
      </c>
      <c r="K98" s="41">
        <f>[1]Delta!K98</f>
        <v>-6.4596412080049959</v>
      </c>
      <c r="L98" s="41">
        <f>[1]Delta!L98</f>
        <v>-5.8608099538883707</v>
      </c>
      <c r="M98" s="41">
        <f>[1]Delta!M98</f>
        <v>-6.7266837476443655</v>
      </c>
      <c r="N98" s="41">
        <f>[1]Delta!N98</f>
        <v>-5.568576131337025</v>
      </c>
      <c r="O98" s="41">
        <f>[1]Delta!O98</f>
        <v>-4.1935233379544457</v>
      </c>
      <c r="P98" s="41">
        <f>[1]Delta!P98</f>
        <v>-4.0579317146130549</v>
      </c>
      <c r="Q98" s="41">
        <f>[1]Delta!Q98</f>
        <v>-3.7298177505064132</v>
      </c>
      <c r="R98" s="41">
        <f>[1]Delta!R98</f>
        <v>-3.2608370750174274</v>
      </c>
      <c r="S98" s="41">
        <f>[1]Delta!S98</f>
        <v>-3.0930033773560908</v>
      </c>
      <c r="T98" s="41">
        <f>[1]Delta!T98</f>
        <v>-3.0792946879358283</v>
      </c>
      <c r="U98" s="11"/>
      <c r="V98" s="33" t="str">
        <f t="shared" si="21"/>
        <v>Laos</v>
      </c>
      <c r="W98" s="30">
        <f t="shared" si="22"/>
        <v>0.20662837805137499</v>
      </c>
      <c r="X98" s="10">
        <f t="shared" si="23"/>
        <v>0.6636573739239553</v>
      </c>
      <c r="Y98" s="36">
        <f t="shared" si="24"/>
        <v>0.44044110996364061</v>
      </c>
      <c r="Z98" s="41">
        <f t="shared" si="29"/>
        <v>0.20662837805137499</v>
      </c>
      <c r="AA98" s="42">
        <f t="shared" si="25"/>
        <v>21</v>
      </c>
      <c r="AI98" s="14" t="str">
        <f t="shared" si="26"/>
        <v>Laos</v>
      </c>
      <c r="AJ98" s="9">
        <f t="shared" si="19"/>
        <v>-3.0792946879358283</v>
      </c>
      <c r="AK98" s="17">
        <f t="shared" si="20"/>
        <v>126</v>
      </c>
      <c r="AM98">
        <v>93</v>
      </c>
      <c r="AN98" s="17" t="str">
        <f t="shared" si="27"/>
        <v>Turkey</v>
      </c>
      <c r="AO98">
        <f t="shared" si="30"/>
        <v>68</v>
      </c>
      <c r="AP98" s="17" t="str">
        <f t="shared" si="28"/>
        <v>Japan</v>
      </c>
    </row>
    <row r="99" spans="3:42">
      <c r="C99" s="32" t="s">
        <v>225</v>
      </c>
      <c r="D99" s="33" t="s">
        <v>226</v>
      </c>
      <c r="E99" s="41">
        <f>[1]Delta!E99</f>
        <v>2.7661594377841041</v>
      </c>
      <c r="F99" s="41">
        <f>[1]Delta!F99</f>
        <v>4.9990060376862999</v>
      </c>
      <c r="G99" s="41">
        <f>[1]Delta!G99</f>
        <v>5.6598618970463974</v>
      </c>
      <c r="H99" s="41">
        <f>[1]Delta!H99</f>
        <v>6.4751542327628826</v>
      </c>
      <c r="I99" s="41">
        <f>[1]Delta!I99</f>
        <v>6.5095620374176164</v>
      </c>
      <c r="J99" s="41">
        <f>[1]Delta!J99</f>
        <v>6.9423331704776317</v>
      </c>
      <c r="K99" s="41">
        <f>[1]Delta!K99</f>
        <v>6.76801643668324</v>
      </c>
      <c r="L99" s="41">
        <f>[1]Delta!L99</f>
        <v>7.1762670875683341</v>
      </c>
      <c r="M99" s="41">
        <f>[1]Delta!M99</f>
        <v>7.9975691339097352</v>
      </c>
      <c r="N99" s="41">
        <f>[1]Delta!N99</f>
        <v>7.0734146730716674</v>
      </c>
      <c r="O99" s="41">
        <f>[1]Delta!O99</f>
        <v>6.5954591029146457</v>
      </c>
      <c r="P99" s="41">
        <f>[1]Delta!P99</f>
        <v>6.4569539044384783</v>
      </c>
      <c r="Q99" s="41">
        <f>[1]Delta!Q99</f>
        <v>5.3517531209729867</v>
      </c>
      <c r="R99" s="41">
        <f>[1]Delta!R99</f>
        <v>4.0368661714966834</v>
      </c>
      <c r="S99" s="41">
        <f>[1]Delta!S99</f>
        <v>5.4220339247388551</v>
      </c>
      <c r="T99" s="41">
        <f>[1]Delta!T99</f>
        <v>5.2843753114671159</v>
      </c>
      <c r="U99" s="11"/>
      <c r="V99" s="33" t="str">
        <f t="shared" si="21"/>
        <v>Latvia</v>
      </c>
      <c r="W99" s="30">
        <f t="shared" si="22"/>
        <v>2.1976334024426853E-2</v>
      </c>
      <c r="X99" s="10">
        <f t="shared" si="23"/>
        <v>7.9880978507698569E-2</v>
      </c>
      <c r="Y99" s="36">
        <f t="shared" si="24"/>
        <v>6.3809707273474008E-3</v>
      </c>
      <c r="Z99" s="41" t="str">
        <f t="shared" si="29"/>
        <v/>
      </c>
      <c r="AA99" s="42" t="str">
        <f t="shared" si="25"/>
        <v/>
      </c>
      <c r="AI99" s="14" t="str">
        <f t="shared" si="26"/>
        <v>Latvia</v>
      </c>
      <c r="AJ99" s="9">
        <f t="shared" si="19"/>
        <v>5.2843753114671159</v>
      </c>
      <c r="AK99" s="17">
        <f t="shared" si="20"/>
        <v>20</v>
      </c>
      <c r="AM99">
        <v>94</v>
      </c>
      <c r="AN99" s="17" t="str">
        <f t="shared" si="27"/>
        <v>Bolivia</v>
      </c>
      <c r="AO99">
        <f t="shared" si="30"/>
        <v>67</v>
      </c>
      <c r="AP99" s="17" t="str">
        <f t="shared" si="28"/>
        <v>Guatemala</v>
      </c>
    </row>
    <row r="100" spans="3:42">
      <c r="C100" s="32" t="s">
        <v>227</v>
      </c>
      <c r="D100" s="33" t="s">
        <v>228</v>
      </c>
      <c r="E100" s="41">
        <f>[1]Delta!E100</f>
        <v>1.0992841891811196</v>
      </c>
      <c r="F100" s="41">
        <f>[1]Delta!F100</f>
        <v>1.1993340439300937</v>
      </c>
      <c r="G100" s="41">
        <f>[1]Delta!G100</f>
        <v>0.34124444501569684</v>
      </c>
      <c r="H100" s="41">
        <f>[1]Delta!H100</f>
        <v>-3.6785785663013826E-3</v>
      </c>
      <c r="I100" s="41">
        <f>[1]Delta!I100</f>
        <v>-0.50975505524737486</v>
      </c>
      <c r="J100" s="41">
        <f>[1]Delta!J100</f>
        <v>0.86840382906370195</v>
      </c>
      <c r="K100" s="41">
        <f>[1]Delta!K100</f>
        <v>-0.18138071455508964</v>
      </c>
      <c r="L100" s="41">
        <f>[1]Delta!L100</f>
        <v>-0.73965671034672198</v>
      </c>
      <c r="M100" s="41">
        <f>[1]Delta!M100</f>
        <v>-1.3486105014617138</v>
      </c>
      <c r="N100" s="41">
        <f>[1]Delta!N100</f>
        <v>-1.9021548123504743</v>
      </c>
      <c r="O100" s="41">
        <f>[1]Delta!O100</f>
        <v>-1.3349390514250743</v>
      </c>
      <c r="P100" s="41">
        <f>[1]Delta!P100</f>
        <v>-1.630066654156721</v>
      </c>
      <c r="Q100" s="41">
        <f>[1]Delta!Q100</f>
        <v>-2.6546310213878854</v>
      </c>
      <c r="R100" s="41">
        <f>[1]Delta!R100</f>
        <v>-3.7935711674170278</v>
      </c>
      <c r="S100" s="41">
        <f>[1]Delta!S100</f>
        <v>-3.2376361803805338</v>
      </c>
      <c r="T100" s="41">
        <f>[1]Delta!T100</f>
        <v>-2.7496230221999411</v>
      </c>
      <c r="U100" s="11"/>
      <c r="V100" s="33" t="str">
        <f t="shared" si="21"/>
        <v>Lebanon</v>
      </c>
      <c r="W100" s="30">
        <f t="shared" si="22"/>
        <v>-0.30792049483561584</v>
      </c>
      <c r="X100" s="10">
        <f t="shared" si="23"/>
        <v>-0.93929484329512192</v>
      </c>
      <c r="Y100" s="36">
        <f t="shared" si="24"/>
        <v>0.8822748026408076</v>
      </c>
      <c r="Z100" s="41">
        <f t="shared" si="29"/>
        <v>-0.30792049483561584</v>
      </c>
      <c r="AA100" s="42">
        <f t="shared" si="25"/>
        <v>89</v>
      </c>
      <c r="AI100" s="14" t="str">
        <f t="shared" si="26"/>
        <v>Lebanon</v>
      </c>
      <c r="AJ100" s="9">
        <f t="shared" si="19"/>
        <v>-2.7496230221999411</v>
      </c>
      <c r="AK100" s="17">
        <f t="shared" si="20"/>
        <v>123</v>
      </c>
      <c r="AM100">
        <v>95</v>
      </c>
      <c r="AN100" s="17" t="str">
        <f t="shared" si="27"/>
        <v>Tunisia</v>
      </c>
      <c r="AO100">
        <f t="shared" si="30"/>
        <v>66</v>
      </c>
      <c r="AP100" s="17" t="str">
        <f t="shared" si="28"/>
        <v>Burkina Faso</v>
      </c>
    </row>
    <row r="101" spans="3:42">
      <c r="C101" s="32" t="s">
        <v>229</v>
      </c>
      <c r="D101" s="33" t="s">
        <v>230</v>
      </c>
      <c r="E101" s="41">
        <f>[1]Delta!E101</f>
        <v>-0.55302859457391662</v>
      </c>
      <c r="F101" s="41">
        <f>[1]Delta!F101</f>
        <v>-1.2889013076625133</v>
      </c>
      <c r="G101" s="41">
        <f>[1]Delta!G101</f>
        <v>-0.94451666875329465</v>
      </c>
      <c r="H101" s="41">
        <f>[1]Delta!H101</f>
        <v>-1.603638885761562</v>
      </c>
      <c r="I101" s="41">
        <f>[1]Delta!I101</f>
        <v>-0.88904420767561021</v>
      </c>
      <c r="J101" s="41">
        <f>[1]Delta!J101</f>
        <v>-0.35642737239197686</v>
      </c>
      <c r="K101" s="41">
        <f>[1]Delta!K101</f>
        <v>-0.66333533906215791</v>
      </c>
      <c r="L101" s="41">
        <f>[1]Delta!L101</f>
        <v>0.11033456015339027</v>
      </c>
      <c r="M101" s="41">
        <f>[1]Delta!M101</f>
        <v>-0.69420731843396766</v>
      </c>
      <c r="N101" s="41">
        <f>[1]Delta!N101</f>
        <v>0.32419862114836207</v>
      </c>
      <c r="O101" s="41">
        <f>[1]Delta!O101</f>
        <v>0.52922332580821063</v>
      </c>
      <c r="P101" s="41">
        <f>[1]Delta!P101</f>
        <v>-0.20923769926061198</v>
      </c>
      <c r="Q101" s="41">
        <f>[1]Delta!Q101</f>
        <v>-0.8738014949366999</v>
      </c>
      <c r="R101" s="41">
        <f>[1]Delta!R101</f>
        <v>-1.5288154653327126</v>
      </c>
      <c r="S101" s="41">
        <f>[1]Delta!S101</f>
        <v>-1.4106183280773763</v>
      </c>
      <c r="T101" s="41">
        <f>[1]Delta!T101</f>
        <v>-1.8862761899778917</v>
      </c>
      <c r="U101" s="11"/>
      <c r="V101" s="33" t="str">
        <f t="shared" si="21"/>
        <v>Lesotho</v>
      </c>
      <c r="W101" s="30">
        <f t="shared" si="22"/>
        <v>-1.484533292566553E-2</v>
      </c>
      <c r="X101" s="10">
        <f t="shared" si="23"/>
        <v>-0.10027036073850927</v>
      </c>
      <c r="Y101" s="36">
        <f t="shared" si="24"/>
        <v>1.0054145242630782E-2</v>
      </c>
      <c r="Z101" s="41" t="str">
        <f t="shared" si="29"/>
        <v/>
      </c>
      <c r="AA101" s="42" t="str">
        <f t="shared" si="25"/>
        <v/>
      </c>
      <c r="AI101" s="14" t="str">
        <f t="shared" si="26"/>
        <v>Lesotho</v>
      </c>
      <c r="AJ101" s="9">
        <f t="shared" si="19"/>
        <v>-1.8862761899778917</v>
      </c>
      <c r="AK101" s="17">
        <f t="shared" si="20"/>
        <v>114</v>
      </c>
      <c r="AM101">
        <v>96</v>
      </c>
      <c r="AN101" s="17" t="str">
        <f t="shared" si="27"/>
        <v>Vanuatu</v>
      </c>
      <c r="AO101">
        <f t="shared" si="30"/>
        <v>65</v>
      </c>
      <c r="AP101" s="17" t="str">
        <f t="shared" si="28"/>
        <v>Samoa</v>
      </c>
    </row>
    <row r="102" spans="3:42">
      <c r="C102" s="32" t="s">
        <v>231</v>
      </c>
      <c r="D102" s="33" t="s">
        <v>232</v>
      </c>
      <c r="E102" s="41">
        <f>[1]Delta!E102</f>
        <v>3.9646173860857488</v>
      </c>
      <c r="F102" s="41">
        <f>[1]Delta!F102</f>
        <v>3.9345650687112297</v>
      </c>
      <c r="G102" s="41">
        <f>[1]Delta!G102</f>
        <v>0.68451464125639916</v>
      </c>
      <c r="H102" s="41">
        <f>[1]Delta!H102</f>
        <v>0.34869195772115802</v>
      </c>
      <c r="I102" s="41">
        <f>[1]Delta!I102</f>
        <v>-0.32526056220006438</v>
      </c>
      <c r="J102" s="41">
        <f>[1]Delta!J102</f>
        <v>-1.3542535182693811</v>
      </c>
      <c r="K102" s="41">
        <f>[1]Delta!K102</f>
        <v>-0.39074036304823778</v>
      </c>
      <c r="L102" s="41">
        <f>[1]Delta!L102</f>
        <v>-0.19879439763249707</v>
      </c>
      <c r="M102" s="41">
        <f>[1]Delta!M102</f>
        <v>2.8241222918184263</v>
      </c>
      <c r="N102" s="41">
        <f>[1]Delta!N102</f>
        <v>3.856149089383436</v>
      </c>
      <c r="O102" s="41">
        <f>[1]Delta!O102</f>
        <v>4.9910569712723714</v>
      </c>
      <c r="P102" s="41">
        <f>[1]Delta!P102</f>
        <v>5.7222489653374708</v>
      </c>
      <c r="Q102" s="41">
        <f>[1]Delta!Q102</f>
        <v>5.657822814146769</v>
      </c>
      <c r="R102" s="41">
        <f>[1]Delta!R102</f>
        <v>5.0328750624598513</v>
      </c>
      <c r="S102" s="41">
        <f>[1]Delta!S102</f>
        <v>5.4087347697336696</v>
      </c>
      <c r="T102" s="41">
        <f>[1]Delta!T102</f>
        <v>4.6424171419119844</v>
      </c>
      <c r="U102" s="11"/>
      <c r="V102" s="33" t="str">
        <f t="shared" si="21"/>
        <v>Liberia</v>
      </c>
      <c r="W102" s="30">
        <f t="shared" si="22"/>
        <v>0.31583536614554586</v>
      </c>
      <c r="X102" s="10">
        <f t="shared" si="23"/>
        <v>0.59089590277204351</v>
      </c>
      <c r="Y102" s="36">
        <f t="shared" si="24"/>
        <v>0.3491579679127883</v>
      </c>
      <c r="Z102" s="41">
        <f t="shared" si="29"/>
        <v>0.31583536614554586</v>
      </c>
      <c r="AA102" s="42">
        <f t="shared" si="25"/>
        <v>6</v>
      </c>
      <c r="AI102" s="14" t="str">
        <f t="shared" si="26"/>
        <v>Liberia</v>
      </c>
      <c r="AJ102" s="9">
        <f t="shared" ref="AJ102:AJ133" si="31">IF(ISNUMBER(T102),T102,"")</f>
        <v>4.6424171419119844</v>
      </c>
      <c r="AK102" s="17">
        <f t="shared" ref="AK102:AK133" si="32">RANK(AJ102,$AJ$7:$AJ$198)</f>
        <v>28</v>
      </c>
      <c r="AM102">
        <v>97</v>
      </c>
      <c r="AN102" s="17" t="str">
        <f t="shared" si="27"/>
        <v>Zambia</v>
      </c>
      <c r="AO102">
        <f t="shared" si="30"/>
        <v>64</v>
      </c>
      <c r="AP102" s="17" t="str">
        <f t="shared" si="28"/>
        <v>Saint Lucia</v>
      </c>
    </row>
    <row r="103" spans="3:42">
      <c r="C103" s="32" t="s">
        <v>233</v>
      </c>
      <c r="D103" s="33" t="s">
        <v>234</v>
      </c>
      <c r="E103" s="41">
        <f>[1]Delta!E103</f>
        <v>-13.963040373223073</v>
      </c>
      <c r="F103" s="41">
        <f>[1]Delta!F103</f>
        <v>-14.876673407674019</v>
      </c>
      <c r="G103" s="41">
        <f>[1]Delta!G103</f>
        <v>-14.137935910180147</v>
      </c>
      <c r="H103" s="41">
        <f>[1]Delta!H103</f>
        <v>-13.310701223325907</v>
      </c>
      <c r="I103" s="41">
        <f>[1]Delta!I103</f>
        <v>-13.612730624712199</v>
      </c>
      <c r="J103" s="41">
        <f>[1]Delta!J103</f>
        <v>-13.828792479779317</v>
      </c>
      <c r="K103" s="41">
        <f>[1]Delta!K103</f>
        <v>-13.832358788014574</v>
      </c>
      <c r="L103" s="41">
        <f>[1]Delta!L103</f>
        <v>-13.831990930578328</v>
      </c>
      <c r="M103" s="41">
        <f>[1]Delta!M103</f>
        <v>-13.523058362853533</v>
      </c>
      <c r="N103" s="41">
        <f>[1]Delta!N103</f>
        <v>-14.48993646273999</v>
      </c>
      <c r="O103" s="41">
        <f>[1]Delta!O103</f>
        <v>-14.019803779518945</v>
      </c>
      <c r="P103" s="41">
        <f>[1]Delta!P103</f>
        <v>-12.90457532223607</v>
      </c>
      <c r="Q103" s="41">
        <f>[1]Delta!Q103</f>
        <v>-11.206746005962891</v>
      </c>
      <c r="R103" s="41">
        <f>[1]Delta!R103</f>
        <v>-9.6528122606232145</v>
      </c>
      <c r="S103" s="41">
        <f>[1]Delta!S103</f>
        <v>-11.072989279264334</v>
      </c>
      <c r="T103" s="41">
        <f>[1]Delta!T103</f>
        <v>-11.060704030431282</v>
      </c>
      <c r="U103" s="11"/>
      <c r="V103" s="33" t="str">
        <f t="shared" si="21"/>
        <v>Libyan Arab Jamahiriya</v>
      </c>
      <c r="W103" s="30">
        <f t="shared" si="22"/>
        <v>0.24057812658055808</v>
      </c>
      <c r="X103" s="10">
        <f t="shared" si="23"/>
        <v>0.76512229463458592</v>
      </c>
      <c r="Y103" s="36">
        <f t="shared" si="24"/>
        <v>0.58541212574689405</v>
      </c>
      <c r="Z103" s="41">
        <f t="shared" si="29"/>
        <v>0.24057812658055808</v>
      </c>
      <c r="AA103" s="42">
        <f t="shared" si="25"/>
        <v>14</v>
      </c>
      <c r="AI103" s="14" t="str">
        <f t="shared" si="26"/>
        <v>Libyan Arab Jamahiriya</v>
      </c>
      <c r="AJ103" s="9">
        <f t="shared" si="31"/>
        <v>-11.060704030431282</v>
      </c>
      <c r="AK103" s="17">
        <f t="shared" si="32"/>
        <v>155</v>
      </c>
      <c r="AM103">
        <v>98</v>
      </c>
      <c r="AN103" s="17" t="str">
        <f t="shared" si="27"/>
        <v>Senegal</v>
      </c>
      <c r="AO103">
        <f t="shared" si="30"/>
        <v>63</v>
      </c>
      <c r="AP103" s="17" t="str">
        <f t="shared" si="28"/>
        <v>Mozambique</v>
      </c>
    </row>
    <row r="104" spans="3:42">
      <c r="C104" s="32" t="s">
        <v>235</v>
      </c>
      <c r="D104" s="33" t="s">
        <v>236</v>
      </c>
      <c r="E104" s="41" t="e">
        <f>[1]Delta!E104</f>
        <v>#N/A</v>
      </c>
      <c r="F104" s="41" t="e">
        <f>[1]Delta!F104</f>
        <v>#N/A</v>
      </c>
      <c r="G104" s="41" t="e">
        <f>[1]Delta!G104</f>
        <v>#N/A</v>
      </c>
      <c r="H104" s="41" t="e">
        <f>[1]Delta!H104</f>
        <v>#N/A</v>
      </c>
      <c r="I104" s="41" t="e">
        <f>[1]Delta!I104</f>
        <v>#N/A</v>
      </c>
      <c r="J104" s="41" t="e">
        <f>[1]Delta!J104</f>
        <v>#N/A</v>
      </c>
      <c r="K104" s="41" t="e">
        <f>[1]Delta!K104</f>
        <v>#N/A</v>
      </c>
      <c r="L104" s="41" t="e">
        <f>[1]Delta!L104</f>
        <v>#N/A</v>
      </c>
      <c r="M104" s="41" t="e">
        <f>[1]Delta!M104</f>
        <v>#N/A</v>
      </c>
      <c r="N104" s="41" t="e">
        <f>[1]Delta!N104</f>
        <v>#N/A</v>
      </c>
      <c r="O104" s="41" t="e">
        <f>[1]Delta!O104</f>
        <v>#N/A</v>
      </c>
      <c r="P104" s="41" t="e">
        <f>[1]Delta!P104</f>
        <v>#N/A</v>
      </c>
      <c r="Q104" s="41" t="e">
        <f>[1]Delta!Q104</f>
        <v>#N/A</v>
      </c>
      <c r="R104" s="41" t="e">
        <f>[1]Delta!R104</f>
        <v>#N/A</v>
      </c>
      <c r="S104" s="41" t="e">
        <f>[1]Delta!S104</f>
        <v>#N/A</v>
      </c>
      <c r="T104" s="41" t="e">
        <f>[1]Delta!T104</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Togo</v>
      </c>
      <c r="AO104">
        <f t="shared" si="30"/>
        <v>62</v>
      </c>
      <c r="AP104" s="17" t="str">
        <f t="shared" si="28"/>
        <v>Canada</v>
      </c>
    </row>
    <row r="105" spans="3:42">
      <c r="C105" s="32" t="s">
        <v>237</v>
      </c>
      <c r="D105" s="33" t="s">
        <v>238</v>
      </c>
      <c r="E105" s="41">
        <f>[1]Delta!E105</f>
        <v>2.0592171764567055</v>
      </c>
      <c r="F105" s="41">
        <f>[1]Delta!F105</f>
        <v>3.6942149504655504</v>
      </c>
      <c r="G105" s="41">
        <f>[1]Delta!G105</f>
        <v>4.3646360708076202</v>
      </c>
      <c r="H105" s="41">
        <f>[1]Delta!H105</f>
        <v>4.7294202140420865</v>
      </c>
      <c r="I105" s="41">
        <f>[1]Delta!I105</f>
        <v>5.1460817051982275</v>
      </c>
      <c r="J105" s="41">
        <f>[1]Delta!J105</f>
        <v>5.7288480046780705</v>
      </c>
      <c r="K105" s="41">
        <f>[1]Delta!K105</f>
        <v>5.974602380150003</v>
      </c>
      <c r="L105" s="41">
        <f>[1]Delta!L105</f>
        <v>6.9136717562610812</v>
      </c>
      <c r="M105" s="41">
        <f>[1]Delta!M105</f>
        <v>8.2539422216354978</v>
      </c>
      <c r="N105" s="41">
        <f>[1]Delta!N105</f>
        <v>8.6526247302666661</v>
      </c>
      <c r="O105" s="41">
        <f>[1]Delta!O105</f>
        <v>7.5996278973611879</v>
      </c>
      <c r="P105" s="41">
        <f>[1]Delta!P105</f>
        <v>6.5314824262545983</v>
      </c>
      <c r="Q105" s="41">
        <f>[1]Delta!Q105</f>
        <v>5.6432300669342652</v>
      </c>
      <c r="R105" s="41">
        <f>[1]Delta!R105</f>
        <v>4.9227975618371573</v>
      </c>
      <c r="S105" s="41">
        <f>[1]Delta!S105</f>
        <v>5.3432600580565435</v>
      </c>
      <c r="T105" s="41">
        <f>[1]Delta!T105</f>
        <v>4.9925926993076217</v>
      </c>
      <c r="U105" s="11"/>
      <c r="V105" s="33" t="str">
        <f t="shared" si="21"/>
        <v>Lithuania</v>
      </c>
      <c r="W105" s="30">
        <f t="shared" si="22"/>
        <v>0.15915930344902321</v>
      </c>
      <c r="X105" s="10">
        <f t="shared" si="23"/>
        <v>0.44959490044852879</v>
      </c>
      <c r="Y105" s="36">
        <f t="shared" si="24"/>
        <v>0.20213557450932251</v>
      </c>
      <c r="Z105" s="41" t="str">
        <f t="shared" si="29"/>
        <v/>
      </c>
      <c r="AA105" s="42" t="str">
        <f t="shared" si="25"/>
        <v/>
      </c>
      <c r="AI105" s="14" t="str">
        <f t="shared" si="26"/>
        <v>Lithuania</v>
      </c>
      <c r="AJ105" s="9">
        <f t="shared" si="31"/>
        <v>4.9925926993076217</v>
      </c>
      <c r="AK105" s="17">
        <f t="shared" si="32"/>
        <v>24</v>
      </c>
      <c r="AM105">
        <v>100</v>
      </c>
      <c r="AN105" s="17" t="str">
        <f t="shared" si="27"/>
        <v>Burundi</v>
      </c>
      <c r="AO105">
        <f t="shared" si="30"/>
        <v>61</v>
      </c>
      <c r="AP105" s="17" t="str">
        <f t="shared" si="28"/>
        <v>Benin</v>
      </c>
    </row>
    <row r="106" spans="3:42">
      <c r="C106" s="32" t="s">
        <v>239</v>
      </c>
      <c r="D106" s="33" t="s">
        <v>240</v>
      </c>
      <c r="E106" s="41">
        <f>[1]Delta!E106</f>
        <v>-2.6316501113086588</v>
      </c>
      <c r="F106" s="41">
        <f>[1]Delta!F106</f>
        <v>-2.5918811243933106</v>
      </c>
      <c r="G106" s="41">
        <f>[1]Delta!G106</f>
        <v>-2.8828798220802128</v>
      </c>
      <c r="H106" s="41">
        <f>[1]Delta!H106</f>
        <v>-2.7743026110389337</v>
      </c>
      <c r="I106" s="41">
        <f>[1]Delta!I106</f>
        <v>-2.3331270105882425</v>
      </c>
      <c r="J106" s="41">
        <f>[1]Delta!J106</f>
        <v>-0.72285523553028952</v>
      </c>
      <c r="K106" s="41">
        <f>[1]Delta!K106</f>
        <v>-1.2122893232264289</v>
      </c>
      <c r="L106" s="41">
        <f>[1]Delta!L106</f>
        <v>-1.051260964891938</v>
      </c>
      <c r="M106" s="41">
        <f>[1]Delta!M106</f>
        <v>-2.1161799321067036</v>
      </c>
      <c r="N106" s="41">
        <f>[1]Delta!N106</f>
        <v>-2.3820354118583111</v>
      </c>
      <c r="O106" s="41">
        <f>[1]Delta!O106</f>
        <v>-3.2081207334041864</v>
      </c>
      <c r="P106" s="41">
        <f>[1]Delta!P106</f>
        <v>-3.0688957112565731</v>
      </c>
      <c r="Q106" s="41">
        <f>[1]Delta!Q106</f>
        <v>-3.8935040196482049</v>
      </c>
      <c r="R106" s="41">
        <f>[1]Delta!R106</f>
        <v>-3.3777760799406877</v>
      </c>
      <c r="S106" s="41">
        <f>[1]Delta!S106</f>
        <v>-3.9828061686295513</v>
      </c>
      <c r="T106" s="41">
        <f>[1]Delta!T106</f>
        <v>-3.723138899611115</v>
      </c>
      <c r="U106" s="11"/>
      <c r="V106" s="33" t="str">
        <f t="shared" si="21"/>
        <v>Luxembourg</v>
      </c>
      <c r="W106" s="30">
        <f t="shared" si="22"/>
        <v>-0.10606160961869829</v>
      </c>
      <c r="X106" s="10">
        <f t="shared" si="23"/>
        <v>-0.51633818545022858</v>
      </c>
      <c r="Y106" s="36">
        <f t="shared" si="24"/>
        <v>0.26660512175403467</v>
      </c>
      <c r="Z106" s="41">
        <f t="shared" si="29"/>
        <v>-0.10606160961869829</v>
      </c>
      <c r="AA106" s="42">
        <f t="shared" si="25"/>
        <v>63</v>
      </c>
      <c r="AI106" s="14" t="str">
        <f t="shared" si="26"/>
        <v>Luxembourg</v>
      </c>
      <c r="AJ106" s="9">
        <f t="shared" si="31"/>
        <v>-3.723138899611115</v>
      </c>
      <c r="AK106" s="17">
        <f t="shared" si="32"/>
        <v>130</v>
      </c>
      <c r="AM106">
        <v>101</v>
      </c>
      <c r="AN106" s="17" t="str">
        <f t="shared" si="27"/>
        <v>Syrian Arab Republic</v>
      </c>
      <c r="AO106">
        <f t="shared" si="30"/>
        <v>60</v>
      </c>
      <c r="AP106" s="17" t="str">
        <f t="shared" si="28"/>
        <v>Rwanda</v>
      </c>
    </row>
    <row r="107" spans="3:42">
      <c r="C107" s="32" t="s">
        <v>241</v>
      </c>
      <c r="D107" s="33" t="s">
        <v>242</v>
      </c>
      <c r="E107" s="41">
        <f>[1]Delta!E107</f>
        <v>0.42113464265555223</v>
      </c>
      <c r="F107" s="41">
        <f>[1]Delta!F107</f>
        <v>1.1139603468389225</v>
      </c>
      <c r="G107" s="41">
        <f>[1]Delta!G107</f>
        <v>0.51383625022474178</v>
      </c>
      <c r="H107" s="41">
        <f>[1]Delta!H107</f>
        <v>0.59393335521449586</v>
      </c>
      <c r="I107" s="41">
        <f>[1]Delta!I107</f>
        <v>1.2377822235638902</v>
      </c>
      <c r="J107" s="41">
        <f>[1]Delta!J107</f>
        <v>2.0955915220709898</v>
      </c>
      <c r="K107" s="41">
        <f>[1]Delta!K107</f>
        <v>1.7183169841121284</v>
      </c>
      <c r="L107" s="41">
        <f>[1]Delta!L107</f>
        <v>4.6317974663438974</v>
      </c>
      <c r="M107" s="41">
        <f>[1]Delta!M107</f>
        <v>4.8956637820526581</v>
      </c>
      <c r="N107" s="41">
        <f>[1]Delta!N107</f>
        <v>5.1225860975799264</v>
      </c>
      <c r="O107" s="41">
        <f>[1]Delta!O107</f>
        <v>4.1347252569450177</v>
      </c>
      <c r="P107" s="41">
        <f>[1]Delta!P107</f>
        <v>3.7638700843730533</v>
      </c>
      <c r="Q107" s="41">
        <f>[1]Delta!Q107</f>
        <v>4.5069518713823982</v>
      </c>
      <c r="R107" s="41">
        <f>[1]Delta!R107</f>
        <v>3.6760640483665554</v>
      </c>
      <c r="S107" s="41">
        <f>[1]Delta!S107</f>
        <v>3.4587813452103262</v>
      </c>
      <c r="T107" s="41">
        <f>[1]Delta!T107</f>
        <v>3.3070557691344646</v>
      </c>
      <c r="U107" s="11"/>
      <c r="V107" s="33" t="str">
        <f t="shared" si="21"/>
        <v>Madagascar</v>
      </c>
      <c r="W107" s="30">
        <f t="shared" si="22"/>
        <v>0.26783547008416103</v>
      </c>
      <c r="X107" s="10">
        <f t="shared" si="23"/>
        <v>0.75386679614923169</v>
      </c>
      <c r="Y107" s="36">
        <f t="shared" si="24"/>
        <v>0.5683151463363072</v>
      </c>
      <c r="Z107" s="41">
        <f t="shared" si="29"/>
        <v>0.26783547008416103</v>
      </c>
      <c r="AA107" s="42">
        <f t="shared" si="25"/>
        <v>11</v>
      </c>
      <c r="AI107" s="14" t="str">
        <f t="shared" si="26"/>
        <v>Madagascar</v>
      </c>
      <c r="AJ107" s="9">
        <f t="shared" si="31"/>
        <v>3.3070557691344646</v>
      </c>
      <c r="AK107" s="17">
        <f t="shared" si="32"/>
        <v>46</v>
      </c>
      <c r="AM107">
        <v>102</v>
      </c>
      <c r="AN107" s="17" t="str">
        <f t="shared" si="27"/>
        <v>Panama</v>
      </c>
      <c r="AO107">
        <f t="shared" si="30"/>
        <v>59</v>
      </c>
      <c r="AP107" s="17" t="str">
        <f t="shared" si="28"/>
        <v>United States</v>
      </c>
    </row>
    <row r="108" spans="3:42">
      <c r="C108" s="32" t="s">
        <v>243</v>
      </c>
      <c r="D108" s="33" t="s">
        <v>244</v>
      </c>
      <c r="E108" s="41">
        <f>[1]Delta!E108</f>
        <v>2.8900835211604061</v>
      </c>
      <c r="F108" s="41">
        <f>[1]Delta!F108</f>
        <v>2.536771773932557</v>
      </c>
      <c r="G108" s="41">
        <f>[1]Delta!G108</f>
        <v>3.0746538274018818</v>
      </c>
      <c r="H108" s="41">
        <f>[1]Delta!H108</f>
        <v>3.0037529460854344</v>
      </c>
      <c r="I108" s="41">
        <f>[1]Delta!I108</f>
        <v>3.9187034572277426</v>
      </c>
      <c r="J108" s="41">
        <f>[1]Delta!J108</f>
        <v>3.9302446666761526</v>
      </c>
      <c r="K108" s="41">
        <f>[1]Delta!K108</f>
        <v>3.7853054227454308</v>
      </c>
      <c r="L108" s="41">
        <f>[1]Delta!L108</f>
        <v>2.6619829982620473</v>
      </c>
      <c r="M108" s="41">
        <f>[1]Delta!M108</f>
        <v>3.1686899151903773</v>
      </c>
      <c r="N108" s="41">
        <f>[1]Delta!N108</f>
        <v>4.1641787015963558</v>
      </c>
      <c r="O108" s="41">
        <f>[1]Delta!O108</f>
        <v>4.9198562885515997</v>
      </c>
      <c r="P108" s="41">
        <f>[1]Delta!P108</f>
        <v>4.5720036189811424</v>
      </c>
      <c r="Q108" s="41">
        <f>[1]Delta!Q108</f>
        <v>4.3741637565389624</v>
      </c>
      <c r="R108" s="41">
        <f>[1]Delta!R108</f>
        <v>3.6542375709625503</v>
      </c>
      <c r="S108" s="41">
        <f>[1]Delta!S108</f>
        <v>3.4534003544920395</v>
      </c>
      <c r="T108" s="41">
        <f>[1]Delta!T108</f>
        <v>4.0027475560066748</v>
      </c>
      <c r="U108" s="11"/>
      <c r="V108" s="33" t="str">
        <f t="shared" si="21"/>
        <v>Malawi</v>
      </c>
      <c r="W108" s="30">
        <f t="shared" si="22"/>
        <v>8.5999612556394919E-2</v>
      </c>
      <c r="X108" s="10">
        <f t="shared" si="23"/>
        <v>0.58485140606204877</v>
      </c>
      <c r="Y108" s="36">
        <f t="shared" si="24"/>
        <v>0.34205116717275547</v>
      </c>
      <c r="Z108" s="41">
        <f t="shared" si="29"/>
        <v>8.5999612556394919E-2</v>
      </c>
      <c r="AA108" s="42">
        <f t="shared" si="25"/>
        <v>51</v>
      </c>
      <c r="AI108" s="14" t="str">
        <f t="shared" si="26"/>
        <v>Malawi</v>
      </c>
      <c r="AJ108" s="9">
        <f t="shared" si="31"/>
        <v>4.0027475560066748</v>
      </c>
      <c r="AK108" s="17">
        <f t="shared" si="32"/>
        <v>39</v>
      </c>
      <c r="AM108">
        <v>103</v>
      </c>
      <c r="AN108" s="17" t="str">
        <f t="shared" si="27"/>
        <v>Belarus</v>
      </c>
      <c r="AO108">
        <f t="shared" si="30"/>
        <v>58</v>
      </c>
      <c r="AP108" s="17" t="str">
        <f t="shared" si="28"/>
        <v>Argentina</v>
      </c>
    </row>
    <row r="109" spans="3:42">
      <c r="C109" s="32" t="s">
        <v>245</v>
      </c>
      <c r="D109" s="33" t="s">
        <v>246</v>
      </c>
      <c r="E109" s="41">
        <f>[1]Delta!E109</f>
        <v>2.4221808256560706</v>
      </c>
      <c r="F109" s="41">
        <f>[1]Delta!F109</f>
        <v>0.78166569200824654</v>
      </c>
      <c r="G109" s="41">
        <f>[1]Delta!G109</f>
        <v>0.72102820773203291</v>
      </c>
      <c r="H109" s="41">
        <f>[1]Delta!H109</f>
        <v>1.6317989936298218</v>
      </c>
      <c r="I109" s="41">
        <f>[1]Delta!I109</f>
        <v>0.20570214172347789</v>
      </c>
      <c r="J109" s="41">
        <f>[1]Delta!J109</f>
        <v>-0.98005134085856582</v>
      </c>
      <c r="K109" s="41">
        <f>[1]Delta!K109</f>
        <v>-0.55819853314638124</v>
      </c>
      <c r="L109" s="41">
        <f>[1]Delta!L109</f>
        <v>-0.35704151676176821</v>
      </c>
      <c r="M109" s="41">
        <f>[1]Delta!M109</f>
        <v>4.0578981522187973E-2</v>
      </c>
      <c r="N109" s="41">
        <f>[1]Delta!N109</f>
        <v>-1.6271300204735439E-2</v>
      </c>
      <c r="O109" s="41">
        <f>[1]Delta!O109</f>
        <v>0.46389447569688969</v>
      </c>
      <c r="P109" s="41">
        <f>[1]Delta!P109</f>
        <v>0.39181014683818205</v>
      </c>
      <c r="Q109" s="41">
        <f>[1]Delta!Q109</f>
        <v>0.53252035012442889</v>
      </c>
      <c r="R109" s="41">
        <f>[1]Delta!R109</f>
        <v>0.48900130460346247</v>
      </c>
      <c r="S109" s="41">
        <f>[1]Delta!S109</f>
        <v>0.51786639038415672</v>
      </c>
      <c r="T109" s="41">
        <f>[1]Delta!T109</f>
        <v>0.54593036029656616</v>
      </c>
      <c r="U109" s="11"/>
      <c r="V109" s="33" t="str">
        <f t="shared" si="21"/>
        <v>Malaysia</v>
      </c>
      <c r="W109" s="30">
        <f t="shared" si="22"/>
        <v>-4.9225094576146253E-2</v>
      </c>
      <c r="X109" s="10">
        <f t="shared" si="23"/>
        <v>-0.29227248948845763</v>
      </c>
      <c r="Y109" s="36">
        <f t="shared" si="24"/>
        <v>8.5423208111780571E-2</v>
      </c>
      <c r="Z109" s="41" t="str">
        <f t="shared" si="29"/>
        <v/>
      </c>
      <c r="AA109" s="42" t="str">
        <f t="shared" si="25"/>
        <v/>
      </c>
      <c r="AI109" s="14" t="str">
        <f t="shared" si="26"/>
        <v>Malaysia</v>
      </c>
      <c r="AJ109" s="9">
        <f t="shared" si="31"/>
        <v>0.54593036029656616</v>
      </c>
      <c r="AK109" s="17">
        <f t="shared" si="32"/>
        <v>79</v>
      </c>
      <c r="AM109">
        <v>104</v>
      </c>
      <c r="AN109" s="17" t="str">
        <f t="shared" si="27"/>
        <v>Morocco</v>
      </c>
      <c r="AO109">
        <f t="shared" si="30"/>
        <v>57</v>
      </c>
      <c r="AP109" s="17" t="str">
        <f t="shared" si="28"/>
        <v>Iceland</v>
      </c>
    </row>
    <row r="110" spans="3:42">
      <c r="C110" s="32" t="s">
        <v>247</v>
      </c>
      <c r="D110" s="33" t="s">
        <v>248</v>
      </c>
      <c r="E110" s="41" t="e">
        <f>[1]Delta!E110</f>
        <v>#N/A</v>
      </c>
      <c r="F110" s="41" t="e">
        <f>[1]Delta!F110</f>
        <v>#N/A</v>
      </c>
      <c r="G110" s="41" t="e">
        <f>[1]Delta!G110</f>
        <v>#N/A</v>
      </c>
      <c r="H110" s="41" t="e">
        <f>[1]Delta!H110</f>
        <v>#N/A</v>
      </c>
      <c r="I110" s="41" t="e">
        <f>[1]Delta!I110</f>
        <v>#N/A</v>
      </c>
      <c r="J110" s="41" t="e">
        <f>[1]Delta!J110</f>
        <v>#N/A</v>
      </c>
      <c r="K110" s="41" t="e">
        <f>[1]Delta!K110</f>
        <v>#N/A</v>
      </c>
      <c r="L110" s="41" t="e">
        <f>[1]Delta!L110</f>
        <v>#N/A</v>
      </c>
      <c r="M110" s="41" t="e">
        <f>[1]Delta!M110</f>
        <v>#N/A</v>
      </c>
      <c r="N110" s="41" t="e">
        <f>[1]Delta!N110</f>
        <v>#N/A</v>
      </c>
      <c r="O110" s="41" t="e">
        <f>[1]Delta!O110</f>
        <v>#N/A</v>
      </c>
      <c r="P110" s="41" t="e">
        <f>[1]Delta!P110</f>
        <v>#N/A</v>
      </c>
      <c r="Q110" s="41" t="e">
        <f>[1]Delta!Q110</f>
        <v>#N/A</v>
      </c>
      <c r="R110" s="41" t="e">
        <f>[1]Delta!R110</f>
        <v>#N/A</v>
      </c>
      <c r="S110" s="41" t="e">
        <f>[1]Delta!S110</f>
        <v>#N/A</v>
      </c>
      <c r="T110" s="41" t="e">
        <f>[1]Delta!T110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Belgium</v>
      </c>
      <c r="AO110">
        <f t="shared" si="30"/>
        <v>56</v>
      </c>
      <c r="AP110" s="17" t="str">
        <f t="shared" si="28"/>
        <v>Serbia</v>
      </c>
    </row>
    <row r="111" spans="3:42">
      <c r="C111" s="32" t="s">
        <v>249</v>
      </c>
      <c r="D111" s="33" t="s">
        <v>250</v>
      </c>
      <c r="E111" s="41">
        <f>[1]Delta!E111</f>
        <v>3.6616808673202499</v>
      </c>
      <c r="F111" s="41">
        <f>[1]Delta!F111</f>
        <v>3.5806550455338382</v>
      </c>
      <c r="G111" s="41">
        <f>[1]Delta!G111</f>
        <v>3.1598816916324708</v>
      </c>
      <c r="H111" s="41">
        <f>[1]Delta!H111</f>
        <v>2.620787211411411</v>
      </c>
      <c r="I111" s="41">
        <f>[1]Delta!I111</f>
        <v>2.4418504011516973</v>
      </c>
      <c r="J111" s="41">
        <f>[1]Delta!J111</f>
        <v>2.866858891670006</v>
      </c>
      <c r="K111" s="41">
        <f>[1]Delta!K111</f>
        <v>2.3543825460496137</v>
      </c>
      <c r="L111" s="41">
        <f>[1]Delta!L111</f>
        <v>2.3436954105229191</v>
      </c>
      <c r="M111" s="41">
        <f>[1]Delta!M111</f>
        <v>2.0045992359975813</v>
      </c>
      <c r="N111" s="41">
        <f>[1]Delta!N111</f>
        <v>2.7707231228753955</v>
      </c>
      <c r="O111" s="41">
        <f>[1]Delta!O111</f>
        <v>1.3700164288322156</v>
      </c>
      <c r="P111" s="41">
        <f>[1]Delta!P111</f>
        <v>0.77998596080211513</v>
      </c>
      <c r="Q111" s="41">
        <f>[1]Delta!Q111</f>
        <v>1.1861965838356667</v>
      </c>
      <c r="R111" s="41">
        <f>[1]Delta!R111</f>
        <v>0.85794582136408337</v>
      </c>
      <c r="S111" s="41">
        <f>[1]Delta!S111</f>
        <v>0.33164750358009343</v>
      </c>
      <c r="T111" s="41">
        <f>[1]Delta!T111</f>
        <v>0.28914300927809933</v>
      </c>
      <c r="U111" s="11"/>
      <c r="V111" s="33" t="str">
        <f t="shared" si="21"/>
        <v>Mali</v>
      </c>
      <c r="W111" s="30">
        <f t="shared" si="22"/>
        <v>-0.2195075205556602</v>
      </c>
      <c r="X111" s="10">
        <f t="shared" si="23"/>
        <v>-0.94581977775300186</v>
      </c>
      <c r="Y111" s="36">
        <f t="shared" si="24"/>
        <v>0.89457505198873788</v>
      </c>
      <c r="Z111" s="41">
        <f t="shared" si="29"/>
        <v>-0.2195075205556602</v>
      </c>
      <c r="AA111" s="42">
        <f t="shared" si="25"/>
        <v>76</v>
      </c>
      <c r="AI111" s="14" t="str">
        <f t="shared" si="26"/>
        <v>Mali</v>
      </c>
      <c r="AJ111" s="9">
        <f t="shared" si="31"/>
        <v>0.28914300927809933</v>
      </c>
      <c r="AK111" s="17">
        <f t="shared" si="32"/>
        <v>85</v>
      </c>
      <c r="AM111">
        <v>106</v>
      </c>
      <c r="AN111" s="17" t="str">
        <f t="shared" si="27"/>
        <v>Mexico</v>
      </c>
      <c r="AO111">
        <f t="shared" si="30"/>
        <v>55</v>
      </c>
      <c r="AP111" s="17" t="str">
        <f t="shared" si="28"/>
        <v>Uzbekistan</v>
      </c>
    </row>
    <row r="112" spans="3:42">
      <c r="C112" s="32" t="s">
        <v>251</v>
      </c>
      <c r="D112" s="33" t="s">
        <v>252</v>
      </c>
      <c r="E112" s="41">
        <f>[1]Delta!E112</f>
        <v>-0.30995423380231557</v>
      </c>
      <c r="F112" s="41">
        <f>[1]Delta!F112</f>
        <v>-0.61334323941842683</v>
      </c>
      <c r="G112" s="41">
        <f>[1]Delta!G112</f>
        <v>-0.17873788694180348</v>
      </c>
      <c r="H112" s="41">
        <f>[1]Delta!H112</f>
        <v>-0.46132170957953633</v>
      </c>
      <c r="I112" s="41">
        <f>[1]Delta!I112</f>
        <v>-1.5949875711652481</v>
      </c>
      <c r="J112" s="41">
        <f>[1]Delta!J112</f>
        <v>-1.091986553206155</v>
      </c>
      <c r="K112" s="41">
        <f>[1]Delta!K112</f>
        <v>7.512137353558046E-3</v>
      </c>
      <c r="L112" s="41">
        <f>[1]Delta!L112</f>
        <v>-0.29773230140503415</v>
      </c>
      <c r="M112" s="41">
        <f>[1]Delta!M112</f>
        <v>-0.12678372823361883</v>
      </c>
      <c r="N112" s="41">
        <f>[1]Delta!N112</f>
        <v>1.5698178447424453</v>
      </c>
      <c r="O112" s="41">
        <f>[1]Delta!O112</f>
        <v>0.35982523020578583</v>
      </c>
      <c r="P112" s="41">
        <f>[1]Delta!P112</f>
        <v>0.7373461933339911</v>
      </c>
      <c r="Q112" s="41">
        <f>[1]Delta!Q112</f>
        <v>0.23261085249657754</v>
      </c>
      <c r="R112" s="41">
        <f>[1]Delta!R112</f>
        <v>-4.0340989199961541E-2</v>
      </c>
      <c r="S112" s="41">
        <f>[1]Delta!S112</f>
        <v>0.3527453589111218</v>
      </c>
      <c r="T112" s="41">
        <f>[1]Delta!T112</f>
        <v>0.44963377296097917</v>
      </c>
      <c r="U112" s="11"/>
      <c r="V112" s="33" t="str">
        <f t="shared" si="21"/>
        <v>Malta</v>
      </c>
      <c r="W112" s="30">
        <f t="shared" si="22"/>
        <v>8.8476458496281316E-2</v>
      </c>
      <c r="X112" s="10">
        <f t="shared" si="23"/>
        <v>0.57626227668064656</v>
      </c>
      <c r="Y112" s="36">
        <f t="shared" si="24"/>
        <v>0.33207821152516204</v>
      </c>
      <c r="Z112" s="41">
        <f t="shared" si="29"/>
        <v>8.8476458496281316E-2</v>
      </c>
      <c r="AA112" s="42">
        <f t="shared" si="25"/>
        <v>49</v>
      </c>
      <c r="AI112" s="14" t="str">
        <f t="shared" si="26"/>
        <v>Malta</v>
      </c>
      <c r="AJ112" s="9">
        <f t="shared" si="31"/>
        <v>0.44963377296097917</v>
      </c>
      <c r="AK112" s="17">
        <f t="shared" si="32"/>
        <v>82</v>
      </c>
      <c r="AM112">
        <v>107</v>
      </c>
      <c r="AN112" s="17" t="str">
        <f t="shared" si="27"/>
        <v>Guyana</v>
      </c>
      <c r="AO112">
        <f t="shared" si="30"/>
        <v>54</v>
      </c>
      <c r="AP112" s="17" t="str">
        <f t="shared" si="28"/>
        <v>Tajikistan</v>
      </c>
    </row>
    <row r="113" spans="3:42">
      <c r="C113" s="32" t="s">
        <v>253</v>
      </c>
      <c r="D113" s="33" t="s">
        <v>254</v>
      </c>
      <c r="E113" s="41" t="e">
        <f>[1]Delta!E113</f>
        <v>#N/A</v>
      </c>
      <c r="F113" s="41" t="e">
        <f>[1]Delta!F113</f>
        <v>#N/A</v>
      </c>
      <c r="G113" s="41" t="e">
        <f>[1]Delta!G113</f>
        <v>#N/A</v>
      </c>
      <c r="H113" s="41" t="e">
        <f>[1]Delta!H113</f>
        <v>#N/A</v>
      </c>
      <c r="I113" s="41" t="e">
        <f>[1]Delta!I113</f>
        <v>#N/A</v>
      </c>
      <c r="J113" s="41" t="e">
        <f>[1]Delta!J113</f>
        <v>#N/A</v>
      </c>
      <c r="K113" s="41" t="e">
        <f>[1]Delta!K113</f>
        <v>#N/A</v>
      </c>
      <c r="L113" s="41" t="e">
        <f>[1]Delta!L113</f>
        <v>#N/A</v>
      </c>
      <c r="M113" s="41" t="e">
        <f>[1]Delta!M113</f>
        <v>#N/A</v>
      </c>
      <c r="N113" s="41" t="e">
        <f>[1]Delta!N113</f>
        <v>#N/A</v>
      </c>
      <c r="O113" s="41" t="e">
        <f>[1]Delta!O113</f>
        <v>#N/A</v>
      </c>
      <c r="P113" s="41" t="e">
        <f>[1]Delta!P113</f>
        <v>#N/A</v>
      </c>
      <c r="Q113" s="41" t="e">
        <f>[1]Delta!Q113</f>
        <v>#N/A</v>
      </c>
      <c r="R113" s="41" t="e">
        <f>[1]Delta!R113</f>
        <v>#N/A</v>
      </c>
      <c r="S113" s="41" t="e">
        <f>[1]Delta!S113</f>
        <v>#N/A</v>
      </c>
      <c r="T113" s="41" t="e">
        <f>[1]Delta!T113</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Tonga</v>
      </c>
      <c r="AO113">
        <f t="shared" si="30"/>
        <v>53</v>
      </c>
      <c r="AP113" s="17" t="str">
        <f t="shared" si="28"/>
        <v>Norway</v>
      </c>
    </row>
    <row r="114" spans="3:42">
      <c r="C114" s="32" t="s">
        <v>255</v>
      </c>
      <c r="D114" s="33" t="s">
        <v>256</v>
      </c>
      <c r="E114" s="41">
        <f>[1]Delta!E114</f>
        <v>-6.8978041050952612</v>
      </c>
      <c r="F114" s="41">
        <f>[1]Delta!F114</f>
        <v>-6.5794196882516047</v>
      </c>
      <c r="G114" s="41">
        <f>[1]Delta!G114</f>
        <v>-6.8414325752646334</v>
      </c>
      <c r="H114" s="41">
        <f>[1]Delta!H114</f>
        <v>-7.1733449900441144</v>
      </c>
      <c r="I114" s="41">
        <f>[1]Delta!I114</f>
        <v>-6.2460630085670275</v>
      </c>
      <c r="J114" s="41">
        <f>[1]Delta!J114</f>
        <v>-5.3624990121816154</v>
      </c>
      <c r="K114" s="41">
        <f>[1]Delta!K114</f>
        <v>-4.3044272143520388</v>
      </c>
      <c r="L114" s="41">
        <f>[1]Delta!L114</f>
        <v>-2.3216328654496294</v>
      </c>
      <c r="M114" s="41">
        <f>[1]Delta!M114</f>
        <v>-2.0745764608928212</v>
      </c>
      <c r="N114" s="41">
        <f>[1]Delta!N114</f>
        <v>-2.3727689372696261</v>
      </c>
      <c r="O114" s="41">
        <f>[1]Delta!O114</f>
        <v>-3.9233107317572546</v>
      </c>
      <c r="P114" s="41">
        <f>[1]Delta!P114</f>
        <v>-4.7735120242305769</v>
      </c>
      <c r="Q114" s="41">
        <f>[1]Delta!Q114</f>
        <v>-3.4249064155059585</v>
      </c>
      <c r="R114" s="41">
        <f>[1]Delta!R114</f>
        <v>-4.8413074529837559</v>
      </c>
      <c r="S114" s="41">
        <f>[1]Delta!S114</f>
        <v>-5.006111059780558</v>
      </c>
      <c r="T114" s="41">
        <f>[1]Delta!T114</f>
        <v>-5.0844205517343752</v>
      </c>
      <c r="U114" s="11"/>
      <c r="V114" s="33" t="str">
        <f t="shared" si="21"/>
        <v>Mauritania</v>
      </c>
      <c r="W114" s="30">
        <f t="shared" si="22"/>
        <v>0.18667193899228082</v>
      </c>
      <c r="X114" s="10">
        <f t="shared" si="23"/>
        <v>0.52951054318565949</v>
      </c>
      <c r="Y114" s="36">
        <f t="shared" si="24"/>
        <v>0.28038141534477218</v>
      </c>
      <c r="Z114" s="41">
        <f t="shared" si="29"/>
        <v>0.18667193899228082</v>
      </c>
      <c r="AA114" s="42">
        <f t="shared" si="25"/>
        <v>27</v>
      </c>
      <c r="AI114" s="14" t="str">
        <f t="shared" si="26"/>
        <v>Mauritania</v>
      </c>
      <c r="AJ114" s="9">
        <f t="shared" si="31"/>
        <v>-5.0844205517343752</v>
      </c>
      <c r="AK114" s="17">
        <f t="shared" si="32"/>
        <v>135</v>
      </c>
      <c r="AM114">
        <v>109</v>
      </c>
      <c r="AN114" s="17" t="str">
        <f t="shared" si="27"/>
        <v>Guinea-Bissau</v>
      </c>
      <c r="AO114">
        <f t="shared" si="30"/>
        <v>52</v>
      </c>
      <c r="AP114" s="17" t="str">
        <f t="shared" si="28"/>
        <v>Portugal</v>
      </c>
    </row>
    <row r="115" spans="3:42">
      <c r="C115" s="32" t="s">
        <v>257</v>
      </c>
      <c r="D115" s="33" t="s">
        <v>258</v>
      </c>
      <c r="E115" s="41">
        <f>[1]Delta!E115</f>
        <v>5.9181520187821803</v>
      </c>
      <c r="F115" s="41">
        <f>[1]Delta!F115</f>
        <v>5.6665201932012792</v>
      </c>
      <c r="G115" s="41">
        <f>[1]Delta!G115</f>
        <v>5.5387174212495154</v>
      </c>
      <c r="H115" s="41">
        <f>[1]Delta!H115</f>
        <v>5.4929278652361617</v>
      </c>
      <c r="I115" s="41">
        <f>[1]Delta!I115</f>
        <v>4.8674884069669773</v>
      </c>
      <c r="J115" s="41">
        <f>[1]Delta!J115</f>
        <v>3.9825770781322518</v>
      </c>
      <c r="K115" s="41">
        <f>[1]Delta!K115</f>
        <v>4.4911904675306431</v>
      </c>
      <c r="L115" s="41">
        <f>[1]Delta!L115</f>
        <v>3.7819199836430215</v>
      </c>
      <c r="M115" s="41">
        <f>[1]Delta!M115</f>
        <v>3.9021654066060449</v>
      </c>
      <c r="N115" s="41">
        <f>[1]Delta!N115</f>
        <v>4.1560203841832788</v>
      </c>
      <c r="O115" s="41">
        <f>[1]Delta!O115</f>
        <v>4.6338594399175435</v>
      </c>
      <c r="P115" s="41">
        <f>[1]Delta!P115</f>
        <v>5.1956499596578851</v>
      </c>
      <c r="Q115" s="41">
        <f>[1]Delta!Q115</f>
        <v>5.7466274149334282</v>
      </c>
      <c r="R115" s="41">
        <f>[1]Delta!R115</f>
        <v>6.8446131226702249</v>
      </c>
      <c r="S115" s="41">
        <f>[1]Delta!S115</f>
        <v>5.752727111311529</v>
      </c>
      <c r="T115" s="41">
        <f>[1]Delta!T115</f>
        <v>4.5604395961380391</v>
      </c>
      <c r="U115" s="11"/>
      <c r="V115" s="33" t="str">
        <f t="shared" si="21"/>
        <v>Mauritius</v>
      </c>
      <c r="W115" s="30">
        <f t="shared" si="22"/>
        <v>3.046220749055994E-3</v>
      </c>
      <c r="X115" s="10">
        <f t="shared" si="23"/>
        <v>1.6630262348024855E-2</v>
      </c>
      <c r="Y115" s="36">
        <f t="shared" si="24"/>
        <v>2.7656562576413316E-4</v>
      </c>
      <c r="Z115" s="41" t="str">
        <f t="shared" si="29"/>
        <v/>
      </c>
      <c r="AA115" s="42" t="str">
        <f t="shared" si="25"/>
        <v/>
      </c>
      <c r="AI115" s="14" t="str">
        <f t="shared" si="26"/>
        <v>Mauritius</v>
      </c>
      <c r="AJ115" s="9">
        <f t="shared" si="31"/>
        <v>4.5604395961380391</v>
      </c>
      <c r="AK115" s="17">
        <f t="shared" si="32"/>
        <v>30</v>
      </c>
      <c r="AM115">
        <v>110</v>
      </c>
      <c r="AN115" s="17" t="str">
        <f t="shared" si="27"/>
        <v>Israel</v>
      </c>
      <c r="AO115">
        <f t="shared" si="30"/>
        <v>51</v>
      </c>
      <c r="AP115" s="17" t="str">
        <f t="shared" si="28"/>
        <v>Netherlands</v>
      </c>
    </row>
    <row r="116" spans="3:42">
      <c r="C116" s="32" t="s">
        <v>259</v>
      </c>
      <c r="D116" s="33" t="s">
        <v>260</v>
      </c>
      <c r="E116" s="41">
        <f>[1]Delta!E116</f>
        <v>-4.4003483079463237</v>
      </c>
      <c r="F116" s="41">
        <f>[1]Delta!F116</f>
        <v>-5.3411239094525058</v>
      </c>
      <c r="G116" s="41">
        <f>[1]Delta!G116</f>
        <v>-5.2866625289400559</v>
      </c>
      <c r="H116" s="41">
        <f>[1]Delta!H116</f>
        <v>-5.1589598550036158</v>
      </c>
      <c r="I116" s="41">
        <f>[1]Delta!I116</f>
        <v>-5.0229777656091841</v>
      </c>
      <c r="J116" s="41">
        <f>[1]Delta!J116</f>
        <v>-4.4852140198802743</v>
      </c>
      <c r="K116" s="41">
        <f>[1]Delta!K116</f>
        <v>-3.523512219329362</v>
      </c>
      <c r="L116" s="41">
        <f>[1]Delta!L116</f>
        <v>-2.6760593300487159</v>
      </c>
      <c r="M116" s="41">
        <f>[1]Delta!M116</f>
        <v>-2.4408714688654101</v>
      </c>
      <c r="N116" s="41">
        <f>[1]Delta!N116</f>
        <v>-2.2063780670319488</v>
      </c>
      <c r="O116" s="41">
        <f>[1]Delta!O116</f>
        <v>-2.9503212053861745</v>
      </c>
      <c r="P116" s="41">
        <f>[1]Delta!P116</f>
        <v>-2.7866768476527568</v>
      </c>
      <c r="Q116" s="41">
        <f>[1]Delta!Q116</f>
        <v>-2.4840488506158493</v>
      </c>
      <c r="R116" s="41">
        <f>[1]Delta!R116</f>
        <v>-2.8189495629548986</v>
      </c>
      <c r="S116" s="41">
        <f>[1]Delta!S116</f>
        <v>-1.2528252747481901</v>
      </c>
      <c r="T116" s="41">
        <f>[1]Delta!T116</f>
        <v>-1.1305865589180399</v>
      </c>
      <c r="U116" s="11"/>
      <c r="V116" s="33" t="str">
        <f t="shared" si="21"/>
        <v>Mexico</v>
      </c>
      <c r="W116" s="30">
        <f t="shared" si="22"/>
        <v>0.26607133965904123</v>
      </c>
      <c r="X116" s="10">
        <f t="shared" si="23"/>
        <v>0.90143257089230289</v>
      </c>
      <c r="Y116" s="36">
        <f t="shared" si="24"/>
        <v>0.81258067986550664</v>
      </c>
      <c r="Z116" s="41">
        <f t="shared" si="29"/>
        <v>0.26607133965904123</v>
      </c>
      <c r="AA116" s="42">
        <f t="shared" si="25"/>
        <v>12</v>
      </c>
      <c r="AI116" s="14" t="str">
        <f t="shared" si="26"/>
        <v>Mexico</v>
      </c>
      <c r="AJ116" s="9">
        <f t="shared" si="31"/>
        <v>-1.1305865589180399</v>
      </c>
      <c r="AK116" s="17">
        <f t="shared" si="32"/>
        <v>106</v>
      </c>
      <c r="AM116">
        <v>111</v>
      </c>
      <c r="AN116" s="17" t="str">
        <f t="shared" si="27"/>
        <v>C™te d'Ivoire</v>
      </c>
      <c r="AO116">
        <f t="shared" si="30"/>
        <v>50</v>
      </c>
      <c r="AP116" s="17" t="str">
        <f t="shared" si="28"/>
        <v>Austria</v>
      </c>
    </row>
    <row r="117" spans="3:42">
      <c r="C117" s="32" t="s">
        <v>261</v>
      </c>
      <c r="D117" s="33" t="s">
        <v>262</v>
      </c>
      <c r="E117" s="41" t="e">
        <f>[1]Delta!E117</f>
        <v>#N/A</v>
      </c>
      <c r="F117" s="41" t="e">
        <f>[1]Delta!F117</f>
        <v>#N/A</v>
      </c>
      <c r="G117" s="41" t="e">
        <f>[1]Delta!G117</f>
        <v>#N/A</v>
      </c>
      <c r="H117" s="41" t="e">
        <f>[1]Delta!H117</f>
        <v>#N/A</v>
      </c>
      <c r="I117" s="41" t="e">
        <f>[1]Delta!I117</f>
        <v>#N/A</v>
      </c>
      <c r="J117" s="41" t="e">
        <f>[1]Delta!J117</f>
        <v>#N/A</v>
      </c>
      <c r="K117" s="41" t="e">
        <f>[1]Delta!K117</f>
        <v>#N/A</v>
      </c>
      <c r="L117" s="41" t="e">
        <f>[1]Delta!L117</f>
        <v>#N/A</v>
      </c>
      <c r="M117" s="41" t="e">
        <f>[1]Delta!M117</f>
        <v>#N/A</v>
      </c>
      <c r="N117" s="41" t="e">
        <f>[1]Delta!N117</f>
        <v>#N/A</v>
      </c>
      <c r="O117" s="41" t="e">
        <f>[1]Delta!O117</f>
        <v>#N/A</v>
      </c>
      <c r="P117" s="41" t="e">
        <f>[1]Delta!P117</f>
        <v>#N/A</v>
      </c>
      <c r="Q117" s="41" t="e">
        <f>[1]Delta!Q117</f>
        <v>#N/A</v>
      </c>
      <c r="R117" s="41" t="e">
        <f>[1]Delta!R117</f>
        <v>#N/A</v>
      </c>
      <c r="S117" s="41" t="e">
        <f>[1]Delta!S117</f>
        <v>#N/A</v>
      </c>
      <c r="T117" s="41" t="e">
        <f>[1]Delta!T117</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Sierra Leone</v>
      </c>
      <c r="AO117">
        <f t="shared" si="30"/>
        <v>49</v>
      </c>
      <c r="AP117" s="17" t="str">
        <f t="shared" si="28"/>
        <v>Honduras</v>
      </c>
    </row>
    <row r="118" spans="3:42">
      <c r="C118" s="32" t="s">
        <v>263</v>
      </c>
      <c r="D118" s="33" t="s">
        <v>264</v>
      </c>
      <c r="E118" s="41">
        <f>[1]Delta!E118</f>
        <v>10.232245439594848</v>
      </c>
      <c r="F118" s="41">
        <f>[1]Delta!F118</f>
        <v>10.745721374443534</v>
      </c>
      <c r="G118" s="41">
        <f>[1]Delta!G118</f>
        <v>11.671086647401772</v>
      </c>
      <c r="H118" s="41">
        <f>[1]Delta!H118</f>
        <v>13.061027225448001</v>
      </c>
      <c r="I118" s="41">
        <f>[1]Delta!I118</f>
        <v>13.815508742506637</v>
      </c>
      <c r="J118" s="41">
        <f>[1]Delta!J118</f>
        <v>11.54684160828765</v>
      </c>
      <c r="K118" s="41">
        <f>[1]Delta!K118</f>
        <v>10.251513945155587</v>
      </c>
      <c r="L118" s="41">
        <f>[1]Delta!L118</f>
        <v>10.771001232595097</v>
      </c>
      <c r="M118" s="41">
        <f>[1]Delta!M118</f>
        <v>9.6026476293650731</v>
      </c>
      <c r="N118" s="41">
        <f>[1]Delta!N118</f>
        <v>9.0643425978469381</v>
      </c>
      <c r="O118" s="41">
        <f>[1]Delta!O118</f>
        <v>9.5701579334926166</v>
      </c>
      <c r="P118" s="41">
        <f>[1]Delta!P118</f>
        <v>9.5680003693765698</v>
      </c>
      <c r="Q118" s="41">
        <f>[1]Delta!Q118</f>
        <v>9.8934205808008215</v>
      </c>
      <c r="R118" s="41">
        <f>[1]Delta!R118</f>
        <v>8.8291879943145588</v>
      </c>
      <c r="S118" s="41">
        <f>[1]Delta!S118</f>
        <v>8.0172937070509391</v>
      </c>
      <c r="T118" s="41">
        <f>[1]Delta!T118</f>
        <v>7.8179383459622755</v>
      </c>
      <c r="U118" s="11"/>
      <c r="V118" s="33" t="str">
        <f t="shared" si="21"/>
        <v>Moldova, Republic of</v>
      </c>
      <c r="W118" s="30">
        <f t="shared" si="22"/>
        <v>-0.25852846426090864</v>
      </c>
      <c r="X118" s="10">
        <f t="shared" si="23"/>
        <v>-0.74797460085459222</v>
      </c>
      <c r="Y118" s="36">
        <f t="shared" si="24"/>
        <v>0.55946600352358655</v>
      </c>
      <c r="Z118" s="41">
        <f t="shared" si="29"/>
        <v>-0.25852846426090864</v>
      </c>
      <c r="AA118" s="42">
        <f t="shared" si="25"/>
        <v>81</v>
      </c>
      <c r="AI118" s="14" t="str">
        <f t="shared" si="26"/>
        <v>Moldova, Republic of</v>
      </c>
      <c r="AJ118" s="9">
        <f t="shared" si="31"/>
        <v>7.8179383459622755</v>
      </c>
      <c r="AK118" s="17">
        <f t="shared" si="32"/>
        <v>8</v>
      </c>
      <c r="AM118">
        <v>113</v>
      </c>
      <c r="AN118" s="17" t="str">
        <f t="shared" si="27"/>
        <v>Korea, Republic of</v>
      </c>
      <c r="AO118">
        <f t="shared" si="30"/>
        <v>48</v>
      </c>
      <c r="AP118" s="17" t="str">
        <f t="shared" si="28"/>
        <v>Spain</v>
      </c>
    </row>
    <row r="119" spans="3:42">
      <c r="C119" s="32" t="s">
        <v>265</v>
      </c>
      <c r="D119" s="33" t="s">
        <v>266</v>
      </c>
      <c r="E119" s="41" t="e">
        <f>[1]Delta!E119</f>
        <v>#N/A</v>
      </c>
      <c r="F119" s="41" t="e">
        <f>[1]Delta!F119</f>
        <v>#N/A</v>
      </c>
      <c r="G119" s="41" t="e">
        <f>[1]Delta!G119</f>
        <v>#N/A</v>
      </c>
      <c r="H119" s="41" t="e">
        <f>[1]Delta!H119</f>
        <v>#N/A</v>
      </c>
      <c r="I119" s="41" t="e">
        <f>[1]Delta!I119</f>
        <v>#N/A</v>
      </c>
      <c r="J119" s="41" t="e">
        <f>[1]Delta!J119</f>
        <v>#N/A</v>
      </c>
      <c r="K119" s="41" t="e">
        <f>[1]Delta!K119</f>
        <v>#N/A</v>
      </c>
      <c r="L119" s="41" t="e">
        <f>[1]Delta!L119</f>
        <v>#N/A</v>
      </c>
      <c r="M119" s="41" t="e">
        <f>[1]Delta!M119</f>
        <v>#N/A</v>
      </c>
      <c r="N119" s="41" t="e">
        <f>[1]Delta!N119</f>
        <v>#N/A</v>
      </c>
      <c r="O119" s="41" t="e">
        <f>[1]Delta!O119</f>
        <v>#N/A</v>
      </c>
      <c r="P119" s="41" t="e">
        <f>[1]Delta!P119</f>
        <v>#N/A</v>
      </c>
      <c r="Q119" s="41" t="e">
        <f>[1]Delta!Q119</f>
        <v>#N/A</v>
      </c>
      <c r="R119" s="41" t="e">
        <f>[1]Delta!R119</f>
        <v>#N/A</v>
      </c>
      <c r="S119" s="41" t="e">
        <f>[1]Delta!S119</f>
        <v>#N/A</v>
      </c>
      <c r="T119" s="41" t="e">
        <f>[1]Delta!T119</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Lesotho</v>
      </c>
      <c r="AO119">
        <f t="shared" si="30"/>
        <v>47</v>
      </c>
      <c r="AP119" s="17" t="str">
        <f t="shared" si="28"/>
        <v>Ukraine</v>
      </c>
    </row>
    <row r="120" spans="3:42">
      <c r="C120" s="32" t="s">
        <v>267</v>
      </c>
      <c r="D120" s="33" t="s">
        <v>583</v>
      </c>
      <c r="E120" s="41">
        <f>[1]Delta!E120</f>
        <v>3.7683981819076209</v>
      </c>
      <c r="F120" s="41">
        <f>[1]Delta!F120</f>
        <v>3.833359087239927</v>
      </c>
      <c r="G120" s="41">
        <f>[1]Delta!G120</f>
        <v>2.4152237283026636</v>
      </c>
      <c r="H120" s="41">
        <f>[1]Delta!H120</f>
        <v>2.175358066935793</v>
      </c>
      <c r="I120" s="41">
        <f>[1]Delta!I120</f>
        <v>2.0238641994328574</v>
      </c>
      <c r="J120" s="41">
        <f>[1]Delta!J120</f>
        <v>1.2642361694751472</v>
      </c>
      <c r="K120" s="41">
        <f>[1]Delta!K120</f>
        <v>1.7274579388820541</v>
      </c>
      <c r="L120" s="41">
        <f>[1]Delta!L120</f>
        <v>2.0696589561027992</v>
      </c>
      <c r="M120" s="41">
        <f>[1]Delta!M120</f>
        <v>1.867640650719629</v>
      </c>
      <c r="N120" s="41">
        <f>[1]Delta!N120</f>
        <v>2.7690358083372359</v>
      </c>
      <c r="O120" s="41">
        <f>[1]Delta!O120</f>
        <v>3.9867597243830346</v>
      </c>
      <c r="P120" s="41">
        <f>[1]Delta!P120</f>
        <v>4.6508825048686759</v>
      </c>
      <c r="Q120" s="41">
        <f>[1]Delta!Q120</f>
        <v>5.7291503268415909</v>
      </c>
      <c r="R120" s="41">
        <f>[1]Delta!R120</f>
        <v>4.8662177610420798</v>
      </c>
      <c r="S120" s="41">
        <f>[1]Delta!S120</f>
        <v>6.1749911809107232</v>
      </c>
      <c r="T120" s="41">
        <f>[1]Delta!T120</f>
        <v>6.176136026674186</v>
      </c>
      <c r="U120" s="11"/>
      <c r="V120" s="33" t="str">
        <f t="shared" si="21"/>
        <v xml:space="preserve">Macedonia </v>
      </c>
      <c r="W120" s="30">
        <f t="shared" si="22"/>
        <v>0.23592178059423105</v>
      </c>
      <c r="X120" s="10">
        <f t="shared" si="23"/>
        <v>0.67627762296909977</v>
      </c>
      <c r="Y120" s="36">
        <f t="shared" si="24"/>
        <v>0.45735142332873585</v>
      </c>
      <c r="Z120" s="41">
        <f t="shared" si="29"/>
        <v>0.23592178059423105</v>
      </c>
      <c r="AA120" s="42">
        <f t="shared" si="25"/>
        <v>16</v>
      </c>
      <c r="AI120" s="14" t="str">
        <f t="shared" si="26"/>
        <v xml:space="preserve">Macedonia </v>
      </c>
      <c r="AJ120" s="9">
        <f t="shared" si="31"/>
        <v>6.176136026674186</v>
      </c>
      <c r="AK120" s="17">
        <f t="shared" si="32"/>
        <v>15</v>
      </c>
      <c r="AM120">
        <v>115</v>
      </c>
      <c r="AN120" s="17" t="str">
        <f t="shared" si="27"/>
        <v>Cambodia</v>
      </c>
      <c r="AO120">
        <f t="shared" si="30"/>
        <v>46</v>
      </c>
      <c r="AP120" s="17" t="str">
        <f t="shared" si="28"/>
        <v>Madagascar</v>
      </c>
    </row>
    <row r="121" spans="3:42">
      <c r="C121" s="32" t="s">
        <v>269</v>
      </c>
      <c r="D121" s="33" t="s">
        <v>270</v>
      </c>
      <c r="E121" s="41">
        <f>[1]Delta!E121</f>
        <v>2.7408746564891615</v>
      </c>
      <c r="F121" s="41">
        <f>[1]Delta!F121</f>
        <v>3.6437222072500575</v>
      </c>
      <c r="G121" s="41">
        <f>[1]Delta!G121</f>
        <v>5.1199685716156722</v>
      </c>
      <c r="H121" s="41">
        <f>[1]Delta!H121</f>
        <v>4.9623475110837703</v>
      </c>
      <c r="I121" s="41">
        <f>[1]Delta!I121</f>
        <v>5.3545305106582219</v>
      </c>
      <c r="J121" s="41">
        <f>[1]Delta!J121</f>
        <v>4.2919966870344552</v>
      </c>
      <c r="K121" s="41">
        <f>[1]Delta!K121</f>
        <v>5.4506803841133333</v>
      </c>
      <c r="L121" s="41">
        <f>[1]Delta!L121</f>
        <v>6.1711004596697663</v>
      </c>
      <c r="M121" s="41">
        <f>[1]Delta!M121</f>
        <v>5.8944460339497056</v>
      </c>
      <c r="N121" s="41">
        <f>[1]Delta!N121</f>
        <v>4.9127353078587177</v>
      </c>
      <c r="O121" s="41">
        <f>[1]Delta!O121</f>
        <v>6.4281852212463875</v>
      </c>
      <c r="P121" s="41">
        <f>[1]Delta!P121</f>
        <v>5.633626671006752</v>
      </c>
      <c r="Q121" s="41">
        <f>[1]Delta!Q121</f>
        <v>5.5768384451146815</v>
      </c>
      <c r="R121" s="41">
        <f>[1]Delta!R121</f>
        <v>5.5640826190337762</v>
      </c>
      <c r="S121" s="41">
        <f>[1]Delta!S121</f>
        <v>5.2244432624946526</v>
      </c>
      <c r="T121" s="41">
        <f>[1]Delta!T121</f>
        <v>4.935628561183087</v>
      </c>
      <c r="U121" s="11"/>
      <c r="V121" s="33" t="str">
        <f t="shared" si="21"/>
        <v>Mongolia</v>
      </c>
      <c r="W121" s="30">
        <f t="shared" si="22"/>
        <v>0.109750707875708</v>
      </c>
      <c r="X121" s="10">
        <f t="shared" si="23"/>
        <v>0.56370934748397428</v>
      </c>
      <c r="Y121" s="36">
        <f t="shared" si="24"/>
        <v>0.31776822844080804</v>
      </c>
      <c r="Z121" s="41">
        <f t="shared" si="29"/>
        <v>0.109750707875708</v>
      </c>
      <c r="AA121" s="42">
        <f t="shared" si="25"/>
        <v>41</v>
      </c>
      <c r="AI121" s="14" t="str">
        <f t="shared" si="26"/>
        <v>Mongolia</v>
      </c>
      <c r="AJ121" s="9">
        <f t="shared" si="31"/>
        <v>4.935628561183087</v>
      </c>
      <c r="AK121" s="17">
        <f t="shared" si="32"/>
        <v>25</v>
      </c>
      <c r="AM121">
        <v>116</v>
      </c>
      <c r="AN121" s="17" t="str">
        <f t="shared" si="27"/>
        <v>Azerbaijan</v>
      </c>
      <c r="AO121">
        <f t="shared" si="30"/>
        <v>45</v>
      </c>
      <c r="AP121" s="17" t="str">
        <f t="shared" si="28"/>
        <v>Egypt</v>
      </c>
    </row>
    <row r="122" spans="3:42">
      <c r="C122" s="32" t="s">
        <v>271</v>
      </c>
      <c r="D122" s="33" t="s">
        <v>272</v>
      </c>
      <c r="E122" s="41" t="e">
        <f>[1]Delta!E122</f>
        <v>#N/A</v>
      </c>
      <c r="F122" s="41" t="e">
        <f>[1]Delta!F122</f>
        <v>#N/A</v>
      </c>
      <c r="G122" s="41" t="e">
        <f>[1]Delta!G122</f>
        <v>#N/A</v>
      </c>
      <c r="H122" s="41" t="e">
        <f>[1]Delta!H122</f>
        <v>#N/A</v>
      </c>
      <c r="I122" s="41" t="e">
        <f>[1]Delta!I122</f>
        <v>#N/A</v>
      </c>
      <c r="J122" s="41" t="e">
        <f>[1]Delta!J122</f>
        <v>#N/A</v>
      </c>
      <c r="K122" s="41" t="e">
        <f>[1]Delta!K122</f>
        <v>#N/A</v>
      </c>
      <c r="L122" s="41" t="e">
        <f>[1]Delta!L122</f>
        <v>#N/A</v>
      </c>
      <c r="M122" s="41" t="e">
        <f>[1]Delta!M122</f>
        <v>#N/A</v>
      </c>
      <c r="N122" s="41" t="e">
        <f>[1]Delta!N122</f>
        <v>#N/A</v>
      </c>
      <c r="O122" s="41" t="e">
        <f>[1]Delta!O122</f>
        <v>#N/A</v>
      </c>
      <c r="P122" s="41" t="e">
        <f>[1]Delta!P122</f>
        <v>#N/A</v>
      </c>
      <c r="Q122" s="41" t="e">
        <f>[1]Delta!Q122</f>
        <v>#N/A</v>
      </c>
      <c r="R122" s="41" t="e">
        <f>[1]Delta!R122</f>
        <v>#N/A</v>
      </c>
      <c r="S122" s="41" t="e">
        <f>[1]Delta!S122</f>
        <v>#N/A</v>
      </c>
      <c r="T122" s="41" t="e">
        <f>[1]Delta!T122</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Kenya</v>
      </c>
      <c r="AO122">
        <f t="shared" si="30"/>
        <v>44</v>
      </c>
      <c r="AP122" s="17" t="str">
        <f t="shared" si="28"/>
        <v>Sweden</v>
      </c>
    </row>
    <row r="123" spans="3:42">
      <c r="C123" s="32" t="s">
        <v>273</v>
      </c>
      <c r="D123" s="33" t="s">
        <v>274</v>
      </c>
      <c r="E123" s="41">
        <f>[1]Delta!E123</f>
        <v>0.62816119394486947</v>
      </c>
      <c r="F123" s="41">
        <f>[1]Delta!F123</f>
        <v>0.43229216720224883</v>
      </c>
      <c r="G123" s="41">
        <f>[1]Delta!G123</f>
        <v>0.89707864911292745</v>
      </c>
      <c r="H123" s="41">
        <f>[1]Delta!H123</f>
        <v>1.2405042512011946</v>
      </c>
      <c r="I123" s="41">
        <f>[1]Delta!I123</f>
        <v>1.0717748204295958</v>
      </c>
      <c r="J123" s="41">
        <f>[1]Delta!J123</f>
        <v>0.55478904445593713</v>
      </c>
      <c r="K123" s="41">
        <f>[1]Delta!K123</f>
        <v>-0.7258731682445756</v>
      </c>
      <c r="L123" s="41">
        <f>[1]Delta!L123</f>
        <v>-1.2036313668636396</v>
      </c>
      <c r="M123" s="41">
        <f>[1]Delta!M123</f>
        <v>-1.386998084306164</v>
      </c>
      <c r="N123" s="41">
        <f>[1]Delta!N123</f>
        <v>-1.9558232861867992</v>
      </c>
      <c r="O123" s="41">
        <f>[1]Delta!O123</f>
        <v>-2.4205897933986336</v>
      </c>
      <c r="P123" s="41">
        <f>[1]Delta!P123</f>
        <v>-1.0853659047894482</v>
      </c>
      <c r="Q123" s="41">
        <f>[1]Delta!Q123</f>
        <v>-1.9224656030577592</v>
      </c>
      <c r="R123" s="41">
        <f>[1]Delta!R123</f>
        <v>-1.524850846448274</v>
      </c>
      <c r="S123" s="41">
        <f>[1]Delta!S123</f>
        <v>-1.1820231801754773</v>
      </c>
      <c r="T123" s="41">
        <f>[1]Delta!T123</f>
        <v>-1.0510540257644649</v>
      </c>
      <c r="U123" s="11"/>
      <c r="V123" s="33" t="str">
        <f t="shared" si="21"/>
        <v>Morocco</v>
      </c>
      <c r="W123" s="30">
        <f t="shared" si="22"/>
        <v>-0.19872408424724944</v>
      </c>
      <c r="X123" s="10">
        <f t="shared" si="23"/>
        <v>-0.78362975065505258</v>
      </c>
      <c r="Y123" s="36">
        <f t="shared" si="24"/>
        <v>0.61407558611169988</v>
      </c>
      <c r="Z123" s="41">
        <f t="shared" si="29"/>
        <v>-0.19872408424724944</v>
      </c>
      <c r="AA123" s="42">
        <f t="shared" si="25"/>
        <v>73</v>
      </c>
      <c r="AI123" s="14" t="str">
        <f t="shared" si="26"/>
        <v>Morocco</v>
      </c>
      <c r="AJ123" s="9">
        <f t="shared" si="31"/>
        <v>-1.0510540257644649</v>
      </c>
      <c r="AK123" s="17">
        <f t="shared" si="32"/>
        <v>104</v>
      </c>
      <c r="AM123">
        <v>118</v>
      </c>
      <c r="AN123" s="17" t="str">
        <f t="shared" si="27"/>
        <v>Guinea</v>
      </c>
      <c r="AO123">
        <f t="shared" si="30"/>
        <v>43</v>
      </c>
      <c r="AP123" s="17" t="str">
        <f t="shared" si="28"/>
        <v>France</v>
      </c>
    </row>
    <row r="124" spans="3:42">
      <c r="C124" s="32" t="s">
        <v>275</v>
      </c>
      <c r="D124" s="33" t="s">
        <v>276</v>
      </c>
      <c r="E124" s="41">
        <f>[1]Delta!E124</f>
        <v>0.50813275423825388</v>
      </c>
      <c r="F124" s="41">
        <f>[1]Delta!F124</f>
        <v>0.15693191478782609</v>
      </c>
      <c r="G124" s="41">
        <f>[1]Delta!G124</f>
        <v>-3.8037568644234909E-2</v>
      </c>
      <c r="H124" s="41">
        <f>[1]Delta!H124</f>
        <v>1.3308373867806154</v>
      </c>
      <c r="I124" s="41">
        <f>[1]Delta!I124</f>
        <v>2.1834852534138847</v>
      </c>
      <c r="J124" s="41">
        <f>[1]Delta!J124</f>
        <v>3.3772496054379175</v>
      </c>
      <c r="K124" s="41">
        <f>[1]Delta!K124</f>
        <v>3.2262715948390479</v>
      </c>
      <c r="L124" s="41">
        <f>[1]Delta!L124</f>
        <v>3.1143541002949391</v>
      </c>
      <c r="M124" s="41">
        <f>[1]Delta!M124</f>
        <v>2.2760998980822649</v>
      </c>
      <c r="N124" s="41">
        <f>[1]Delta!N124</f>
        <v>1.7110919983441946</v>
      </c>
      <c r="O124" s="41">
        <f>[1]Delta!O124</f>
        <v>1.1001002408705816</v>
      </c>
      <c r="P124" s="41">
        <f>[1]Delta!P124</f>
        <v>1.4580226463474588</v>
      </c>
      <c r="Q124" s="41">
        <f>[1]Delta!Q124</f>
        <v>1.7729573550659552</v>
      </c>
      <c r="R124" s="41">
        <f>[1]Delta!R124</f>
        <v>1.392465982491899</v>
      </c>
      <c r="S124" s="41">
        <f>[1]Delta!S124</f>
        <v>2.0095844278476775</v>
      </c>
      <c r="T124" s="41">
        <f>[1]Delta!T124</f>
        <v>1.6647091328431856</v>
      </c>
      <c r="U124" s="11"/>
      <c r="V124" s="33" t="str">
        <f t="shared" si="21"/>
        <v>Mozambique</v>
      </c>
      <c r="W124" s="30">
        <f t="shared" si="22"/>
        <v>5.7794072149880402E-2</v>
      </c>
      <c r="X124" s="10">
        <f t="shared" si="23"/>
        <v>0.27259712414203408</v>
      </c>
      <c r="Y124" s="36">
        <f t="shared" si="24"/>
        <v>7.4309192090507542E-2</v>
      </c>
      <c r="Z124" s="41" t="str">
        <f t="shared" si="29"/>
        <v/>
      </c>
      <c r="AA124" s="42" t="str">
        <f t="shared" si="25"/>
        <v/>
      </c>
      <c r="AI124" s="14" t="str">
        <f t="shared" si="26"/>
        <v>Mozambique</v>
      </c>
      <c r="AJ124" s="9">
        <f t="shared" si="31"/>
        <v>1.6647091328431856</v>
      </c>
      <c r="AK124" s="17">
        <f t="shared" si="32"/>
        <v>63</v>
      </c>
      <c r="AM124">
        <v>119</v>
      </c>
      <c r="AN124" s="17" t="str">
        <f t="shared" si="27"/>
        <v>Pakistan</v>
      </c>
      <c r="AO124">
        <f t="shared" si="30"/>
        <v>42</v>
      </c>
      <c r="AP124" s="17" t="str">
        <f t="shared" si="28"/>
        <v>Viet Nam</v>
      </c>
    </row>
    <row r="125" spans="3:42">
      <c r="C125" s="32" t="s">
        <v>277</v>
      </c>
      <c r="D125" s="33" t="s">
        <v>278</v>
      </c>
      <c r="E125" s="41">
        <f>[1]Delta!E125</f>
        <v>-2.332965708063881</v>
      </c>
      <c r="F125" s="41">
        <f>[1]Delta!F125</f>
        <v>-2.2141263061635783</v>
      </c>
      <c r="G125" s="41">
        <f>[1]Delta!G125</f>
        <v>-1.9960586707914345</v>
      </c>
      <c r="H125" s="41">
        <f>[1]Delta!H125</f>
        <v>-1.7242877935741134</v>
      </c>
      <c r="I125" s="41">
        <f>[1]Delta!I125</f>
        <v>-1.4568273316026321</v>
      </c>
      <c r="J125" s="41">
        <f>[1]Delta!J125</f>
        <v>-1.6004625307825009</v>
      </c>
      <c r="K125" s="41">
        <f>[1]Delta!K125</f>
        <v>-1.4604591569047329</v>
      </c>
      <c r="L125" s="41">
        <f>[1]Delta!L125</f>
        <v>-1.8883921443055627</v>
      </c>
      <c r="M125" s="41">
        <f>[1]Delta!M125</f>
        <v>-2.3184183043573725</v>
      </c>
      <c r="N125" s="41">
        <f>[1]Delta!N125</f>
        <v>-2.8470848588040312</v>
      </c>
      <c r="O125" s="41">
        <f>[1]Delta!O125</f>
        <v>-2.934311727692851</v>
      </c>
      <c r="P125" s="41">
        <f>[1]Delta!P125</f>
        <v>-3.0861390579060668</v>
      </c>
      <c r="Q125" s="41">
        <f>[1]Delta!Q125</f>
        <v>-4.0143535474471861</v>
      </c>
      <c r="R125" s="41">
        <f>[1]Delta!R125</f>
        <v>-4.8335786098987441</v>
      </c>
      <c r="S125" s="41">
        <f>[1]Delta!S125</f>
        <v>-5.3589751837023982</v>
      </c>
      <c r="T125" s="41">
        <f>[1]Delta!T125</f>
        <v>-5.5320074771398993</v>
      </c>
      <c r="U125" s="11"/>
      <c r="V125" s="33" t="str">
        <f t="shared" si="21"/>
        <v>Myanmar</v>
      </c>
      <c r="W125" s="30">
        <f t="shared" si="22"/>
        <v>-0.24022985940236538</v>
      </c>
      <c r="X125" s="10">
        <f t="shared" si="23"/>
        <v>-0.83488950482749047</v>
      </c>
      <c r="Y125" s="36">
        <f t="shared" si="24"/>
        <v>0.69704048527109219</v>
      </c>
      <c r="Z125" s="41">
        <f t="shared" si="29"/>
        <v>-0.24022985940236538</v>
      </c>
      <c r="AA125" s="42">
        <f t="shared" si="25"/>
        <v>80</v>
      </c>
      <c r="AI125" s="14" t="str">
        <f t="shared" si="26"/>
        <v>Myanmar</v>
      </c>
      <c r="AJ125" s="9">
        <f t="shared" si="31"/>
        <v>-5.5320074771398993</v>
      </c>
      <c r="AK125" s="17">
        <f t="shared" si="32"/>
        <v>140</v>
      </c>
      <c r="AM125">
        <v>120</v>
      </c>
      <c r="AN125" s="17" t="str">
        <f t="shared" si="27"/>
        <v>Suriname</v>
      </c>
      <c r="AO125">
        <f t="shared" si="30"/>
        <v>41</v>
      </c>
      <c r="AP125" s="17" t="str">
        <f t="shared" si="28"/>
        <v>Croatia</v>
      </c>
    </row>
    <row r="126" spans="3:42">
      <c r="C126" s="32" t="s">
        <v>279</v>
      </c>
      <c r="D126" s="33" t="s">
        <v>280</v>
      </c>
      <c r="E126" s="41">
        <f>[1]Delta!E126</f>
        <v>-4.6285588385027694</v>
      </c>
      <c r="F126" s="41">
        <f>[1]Delta!F126</f>
        <v>-4.6186264055325665</v>
      </c>
      <c r="G126" s="41">
        <f>[1]Delta!G126</f>
        <v>-3.8271714567744795</v>
      </c>
      <c r="H126" s="41">
        <f>[1]Delta!H126</f>
        <v>-3.8718233047066875</v>
      </c>
      <c r="I126" s="41">
        <f>[1]Delta!I126</f>
        <v>-4.4170298015652847</v>
      </c>
      <c r="J126" s="41">
        <f>[1]Delta!J126</f>
        <v>-5.5079595707336182</v>
      </c>
      <c r="K126" s="41">
        <f>[1]Delta!K126</f>
        <v>-5.3962765513777882</v>
      </c>
      <c r="L126" s="41">
        <f>[1]Delta!L126</f>
        <v>-4.7599841775223481</v>
      </c>
      <c r="M126" s="41">
        <f>[1]Delta!M126</f>
        <v>-5.6109758574972872</v>
      </c>
      <c r="N126" s="41">
        <f>[1]Delta!N126</f>
        <v>-6.208418947371463</v>
      </c>
      <c r="O126" s="41">
        <f>[1]Delta!O126</f>
        <v>-5.9515428826081944</v>
      </c>
      <c r="P126" s="41">
        <f>[1]Delta!P126</f>
        <v>-4.9296958673926525</v>
      </c>
      <c r="Q126" s="41">
        <f>[1]Delta!Q126</f>
        <v>-4.8140511870470135</v>
      </c>
      <c r="R126" s="41">
        <f>[1]Delta!R126</f>
        <v>-3.8710834222024602</v>
      </c>
      <c r="S126" s="41">
        <f>[1]Delta!S126</f>
        <v>-4.3434774759573216</v>
      </c>
      <c r="T126" s="41">
        <f>[1]Delta!T126</f>
        <v>-4.1789158100065649</v>
      </c>
      <c r="U126" s="11"/>
      <c r="V126" s="33" t="str">
        <f t="shared" si="21"/>
        <v>Namibia</v>
      </c>
      <c r="W126" s="30">
        <f t="shared" si="22"/>
        <v>-1.1375733730838073E-2</v>
      </c>
      <c r="X126" s="10">
        <f t="shared" si="23"/>
        <v>-7.2740206302423741E-2</v>
      </c>
      <c r="Y126" s="36">
        <f t="shared" si="24"/>
        <v>5.2911376129191664E-3</v>
      </c>
      <c r="Z126" s="41" t="str">
        <f t="shared" si="29"/>
        <v/>
      </c>
      <c r="AA126" s="42" t="str">
        <f t="shared" si="25"/>
        <v/>
      </c>
      <c r="AI126" s="14" t="str">
        <f t="shared" si="26"/>
        <v>Namibia</v>
      </c>
      <c r="AJ126" s="9">
        <f t="shared" si="31"/>
        <v>-4.1789158100065649</v>
      </c>
      <c r="AK126" s="17">
        <f t="shared" si="32"/>
        <v>132</v>
      </c>
      <c r="AM126">
        <v>121</v>
      </c>
      <c r="AN126" s="17" t="str">
        <f t="shared" si="27"/>
        <v>India</v>
      </c>
      <c r="AO126">
        <f t="shared" si="30"/>
        <v>40</v>
      </c>
      <c r="AP126" s="17" t="str">
        <f t="shared" si="28"/>
        <v>Germany</v>
      </c>
    </row>
    <row r="127" spans="3:42">
      <c r="C127" s="32" t="s">
        <v>281</v>
      </c>
      <c r="D127" s="33" t="s">
        <v>282</v>
      </c>
      <c r="E127" s="41" t="e">
        <f>[1]Delta!E127</f>
        <v>#N/A</v>
      </c>
      <c r="F127" s="41" t="e">
        <f>[1]Delta!F127</f>
        <v>#N/A</v>
      </c>
      <c r="G127" s="41" t="e">
        <f>[1]Delta!G127</f>
        <v>#N/A</v>
      </c>
      <c r="H127" s="41" t="e">
        <f>[1]Delta!H127</f>
        <v>#N/A</v>
      </c>
      <c r="I127" s="41" t="e">
        <f>[1]Delta!I127</f>
        <v>#N/A</v>
      </c>
      <c r="J127" s="41" t="e">
        <f>[1]Delta!J127</f>
        <v>#N/A</v>
      </c>
      <c r="K127" s="41" t="e">
        <f>[1]Delta!K127</f>
        <v>#N/A</v>
      </c>
      <c r="L127" s="41" t="e">
        <f>[1]Delta!L127</f>
        <v>#N/A</v>
      </c>
      <c r="M127" s="41" t="e">
        <f>[1]Delta!M127</f>
        <v>#N/A</v>
      </c>
      <c r="N127" s="41" t="e">
        <f>[1]Delta!N127</f>
        <v>#N/A</v>
      </c>
      <c r="O127" s="41" t="e">
        <f>[1]Delta!O127</f>
        <v>#N/A</v>
      </c>
      <c r="P127" s="41" t="e">
        <f>[1]Delta!P127</f>
        <v>#N/A</v>
      </c>
      <c r="Q127" s="41" t="e">
        <f>[1]Delta!Q127</f>
        <v>#N/A</v>
      </c>
      <c r="R127" s="41" t="e">
        <f>[1]Delta!R127</f>
        <v>#N/A</v>
      </c>
      <c r="S127" s="41" t="e">
        <f>[1]Delta!S127</f>
        <v>#N/A</v>
      </c>
      <c r="T127" s="41" t="e">
        <f>[1]Delta!T127</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China</v>
      </c>
      <c r="AO127">
        <f t="shared" si="30"/>
        <v>39</v>
      </c>
      <c r="AP127" s="17" t="str">
        <f t="shared" si="28"/>
        <v>Malawi</v>
      </c>
    </row>
    <row r="128" spans="3:42">
      <c r="C128" s="32" t="s">
        <v>283</v>
      </c>
      <c r="D128" s="33" t="s">
        <v>284</v>
      </c>
      <c r="E128" s="41">
        <f>[1]Delta!E128</f>
        <v>2.5215407429178001</v>
      </c>
      <c r="F128" s="41">
        <f>[1]Delta!F128</f>
        <v>3.0679506820817224</v>
      </c>
      <c r="G128" s="41">
        <f>[1]Delta!G128</f>
        <v>3.2470384457699453</v>
      </c>
      <c r="H128" s="41">
        <f>[1]Delta!H128</f>
        <v>3.2669661434214561</v>
      </c>
      <c r="I128" s="41">
        <f>[1]Delta!I128</f>
        <v>2.5285988596677527</v>
      </c>
      <c r="J128" s="41">
        <f>[1]Delta!J128</f>
        <v>3.0787395074168913</v>
      </c>
      <c r="K128" s="41">
        <f>[1]Delta!K128</f>
        <v>2.8229405766405264</v>
      </c>
      <c r="L128" s="41">
        <f>[1]Delta!L128</f>
        <v>2.2836823461527729</v>
      </c>
      <c r="M128" s="41">
        <f>[1]Delta!M128</f>
        <v>2.3435788632430601</v>
      </c>
      <c r="N128" s="41">
        <f>[1]Delta!N128</f>
        <v>1.6609786672392204</v>
      </c>
      <c r="O128" s="41">
        <f>[1]Delta!O128</f>
        <v>1.1281060357913333</v>
      </c>
      <c r="P128" s="41">
        <f>[1]Delta!P128</f>
        <v>1.699802359354706</v>
      </c>
      <c r="Q128" s="41">
        <f>[1]Delta!Q128</f>
        <v>1.8539007769263307</v>
      </c>
      <c r="R128" s="41">
        <f>[1]Delta!R128</f>
        <v>1.5779962308237714</v>
      </c>
      <c r="S128" s="41">
        <f>[1]Delta!S128</f>
        <v>1.2154381454926764</v>
      </c>
      <c r="T128" s="41">
        <f>[1]Delta!T128</f>
        <v>0.69326626619064768</v>
      </c>
      <c r="U128" s="11"/>
      <c r="V128" s="33" t="str">
        <f t="shared" si="21"/>
        <v>Nepal</v>
      </c>
      <c r="W128" s="30">
        <f t="shared" si="22"/>
        <v>-0.1493596542071495</v>
      </c>
      <c r="X128" s="10">
        <f t="shared" si="23"/>
        <v>-0.8788320233969712</v>
      </c>
      <c r="Y128" s="36">
        <f t="shared" si="24"/>
        <v>0.77234572534801449</v>
      </c>
      <c r="Z128" s="41">
        <f t="shared" si="29"/>
        <v>-0.1493596542071495</v>
      </c>
      <c r="AA128" s="42">
        <f t="shared" si="25"/>
        <v>68</v>
      </c>
      <c r="AI128" s="14" t="str">
        <f t="shared" si="26"/>
        <v>Nepal</v>
      </c>
      <c r="AJ128" s="9">
        <f t="shared" si="31"/>
        <v>0.69326626619064768</v>
      </c>
      <c r="AK128" s="17">
        <f t="shared" si="32"/>
        <v>77</v>
      </c>
      <c r="AM128">
        <v>123</v>
      </c>
      <c r="AN128" s="17" t="str">
        <f t="shared" si="27"/>
        <v>Lebanon</v>
      </c>
      <c r="AO128">
        <f t="shared" si="30"/>
        <v>38</v>
      </c>
      <c r="AP128" s="17" t="str">
        <f t="shared" si="28"/>
        <v>El Salvador</v>
      </c>
    </row>
    <row r="129" spans="3:42">
      <c r="C129" s="32" t="s">
        <v>285</v>
      </c>
      <c r="D129" s="33" t="s">
        <v>286</v>
      </c>
      <c r="E129" s="41">
        <f>[1]Delta!E129</f>
        <v>3.1360150949596459</v>
      </c>
      <c r="F129" s="41">
        <f>[1]Delta!F129</f>
        <v>3.1162392523291942</v>
      </c>
      <c r="G129" s="41">
        <f>[1]Delta!G129</f>
        <v>2.4574775559785564</v>
      </c>
      <c r="H129" s="41">
        <f>[1]Delta!H129</f>
        <v>2.6085254218407101</v>
      </c>
      <c r="I129" s="41">
        <f>[1]Delta!I129</f>
        <v>2.6726335133302115</v>
      </c>
      <c r="J129" s="41">
        <f>[1]Delta!J129</f>
        <v>3.7998392387655286</v>
      </c>
      <c r="K129" s="41">
        <f>[1]Delta!K129</f>
        <v>3.6695052268484147</v>
      </c>
      <c r="L129" s="41">
        <f>[1]Delta!L129</f>
        <v>3.4573906958569012</v>
      </c>
      <c r="M129" s="41">
        <f>[1]Delta!M129</f>
        <v>3.3763838716090504</v>
      </c>
      <c r="N129" s="41">
        <f>[1]Delta!N129</f>
        <v>3.5735128415215058</v>
      </c>
      <c r="O129" s="41">
        <f>[1]Delta!O129</f>
        <v>3.8928108877975376</v>
      </c>
      <c r="P129" s="41">
        <f>[1]Delta!P129</f>
        <v>3.6111646022315398</v>
      </c>
      <c r="Q129" s="41">
        <f>[1]Delta!Q129</f>
        <v>4.0312939337466958</v>
      </c>
      <c r="R129" s="41">
        <f>[1]Delta!R129</f>
        <v>2.7202013550448072</v>
      </c>
      <c r="S129" s="41">
        <f>[1]Delta!S129</f>
        <v>2.537020498450417</v>
      </c>
      <c r="T129" s="41">
        <f>[1]Delta!T129</f>
        <v>2.7276098188771982</v>
      </c>
      <c r="U129" s="11"/>
      <c r="V129" s="33" t="str">
        <f t="shared" si="21"/>
        <v>Netherlands</v>
      </c>
      <c r="W129" s="30">
        <f t="shared" si="22"/>
        <v>1.2800804915386141E-2</v>
      </c>
      <c r="X129" s="10">
        <f t="shared" si="23"/>
        <v>0.11465158448888145</v>
      </c>
      <c r="Y129" s="36">
        <f t="shared" si="24"/>
        <v>1.3144985825811122E-2</v>
      </c>
      <c r="Z129" s="41" t="str">
        <f t="shared" si="29"/>
        <v/>
      </c>
      <c r="AA129" s="42" t="str">
        <f t="shared" si="25"/>
        <v/>
      </c>
      <c r="AI129" s="14" t="str">
        <f t="shared" si="26"/>
        <v>Netherlands</v>
      </c>
      <c r="AJ129" s="9">
        <f t="shared" si="31"/>
        <v>2.7276098188771982</v>
      </c>
      <c r="AK129" s="17">
        <f t="shared" si="32"/>
        <v>51</v>
      </c>
      <c r="AM129">
        <v>124</v>
      </c>
      <c r="AN129" s="17" t="str">
        <f t="shared" si="27"/>
        <v>Djibouti</v>
      </c>
      <c r="AO129">
        <f t="shared" si="30"/>
        <v>37</v>
      </c>
      <c r="AP129" s="17" t="str">
        <f t="shared" si="28"/>
        <v>Thailand</v>
      </c>
    </row>
    <row r="130" spans="3:42">
      <c r="C130" s="32" t="s">
        <v>287</v>
      </c>
      <c r="D130" s="33" t="s">
        <v>288</v>
      </c>
      <c r="E130" s="41">
        <f>[1]Delta!E130</f>
        <v>8.5668204435409905</v>
      </c>
      <c r="F130" s="41">
        <f>[1]Delta!F130</f>
        <v>8.5935032856182687</v>
      </c>
      <c r="G130" s="41">
        <f>[1]Delta!G130</f>
        <v>8.8724294648430515</v>
      </c>
      <c r="H130" s="41">
        <f>[1]Delta!H130</f>
        <v>9.5094249773581936</v>
      </c>
      <c r="I130" s="41">
        <f>[1]Delta!I130</f>
        <v>8.8376635286818583</v>
      </c>
      <c r="J130" s="41">
        <f>[1]Delta!J130</f>
        <v>8.8137673717583311</v>
      </c>
      <c r="K130" s="41">
        <f>[1]Delta!K130</f>
        <v>8.484560494954863</v>
      </c>
      <c r="L130" s="41">
        <f>[1]Delta!L130</f>
        <v>8.2979279697518109</v>
      </c>
      <c r="M130" s="41">
        <f>[1]Delta!M130</f>
        <v>8.5113425277720722</v>
      </c>
      <c r="N130" s="41">
        <f>[1]Delta!N130</f>
        <v>8.7542040766250437</v>
      </c>
      <c r="O130" s="41">
        <f>[1]Delta!O130</f>
        <v>8.2225848960896144</v>
      </c>
      <c r="P130" s="41">
        <f>[1]Delta!P130</f>
        <v>8.5091271485013635</v>
      </c>
      <c r="Q130" s="41">
        <f>[1]Delta!Q130</f>
        <v>8.2765609857303843</v>
      </c>
      <c r="R130" s="41">
        <f>[1]Delta!R130</f>
        <v>8.6481912382816404</v>
      </c>
      <c r="S130" s="41">
        <f>[1]Delta!S130</f>
        <v>8.7656703990041223</v>
      </c>
      <c r="T130" s="41">
        <f>[1]Delta!T130</f>
        <v>8.9129735270356605</v>
      </c>
      <c r="U130" s="11"/>
      <c r="V130" s="33" t="str">
        <f t="shared" si="21"/>
        <v>New Zealand</v>
      </c>
      <c r="W130" s="30">
        <f t="shared" si="22"/>
        <v>-1.5243013863185152E-2</v>
      </c>
      <c r="X130" s="10">
        <f t="shared" si="23"/>
        <v>-0.23227793337887248</v>
      </c>
      <c r="Y130" s="36">
        <f t="shared" si="24"/>
        <v>5.3953038334759923E-2</v>
      </c>
      <c r="Z130" s="41" t="str">
        <f t="shared" si="29"/>
        <v/>
      </c>
      <c r="AA130" s="42" t="str">
        <f t="shared" si="25"/>
        <v/>
      </c>
      <c r="AI130" s="14" t="str">
        <f t="shared" si="26"/>
        <v>New Zealand</v>
      </c>
      <c r="AJ130" s="9">
        <f t="shared" si="31"/>
        <v>8.9129735270356605</v>
      </c>
      <c r="AK130" s="17">
        <f t="shared" si="32"/>
        <v>5</v>
      </c>
      <c r="AM130">
        <v>125</v>
      </c>
      <c r="AN130" s="17" t="str">
        <f t="shared" si="27"/>
        <v>Algeria</v>
      </c>
      <c r="AO130">
        <f t="shared" si="30"/>
        <v>36</v>
      </c>
      <c r="AP130" s="17" t="str">
        <f t="shared" si="28"/>
        <v>Slovenia</v>
      </c>
    </row>
    <row r="131" spans="3:42">
      <c r="C131" s="32" t="s">
        <v>289</v>
      </c>
      <c r="D131" s="33" t="s">
        <v>290</v>
      </c>
      <c r="E131" s="41">
        <f>[1]Delta!E131</f>
        <v>6.4824262232852448</v>
      </c>
      <c r="F131" s="41">
        <f>[1]Delta!F131</f>
        <v>6.1925545246861731</v>
      </c>
      <c r="G131" s="41">
        <f>[1]Delta!G131</f>
        <v>6.0553868339548345</v>
      </c>
      <c r="H131" s="41">
        <f>[1]Delta!H131</f>
        <v>5.669310211936633</v>
      </c>
      <c r="I131" s="41">
        <f>[1]Delta!I131</f>
        <v>5.4688519776802806</v>
      </c>
      <c r="J131" s="41">
        <f>[1]Delta!J131</f>
        <v>5.5541549338187863</v>
      </c>
      <c r="K131" s="41">
        <f>[1]Delta!K131</f>
        <v>6.8130154926461373</v>
      </c>
      <c r="L131" s="41">
        <f>[1]Delta!L131</f>
        <v>7.9971196347634006</v>
      </c>
      <c r="M131" s="41">
        <f>[1]Delta!M131</f>
        <v>7.6840792183010507</v>
      </c>
      <c r="N131" s="41">
        <f>[1]Delta!N131</f>
        <v>7.6804725186937972</v>
      </c>
      <c r="O131" s="41">
        <f>[1]Delta!O131</f>
        <v>7.7508164673530118</v>
      </c>
      <c r="P131" s="41">
        <f>[1]Delta!P131</f>
        <v>7.2141774251710089</v>
      </c>
      <c r="Q131" s="41">
        <f>[1]Delta!Q131</f>
        <v>6.9155235786655425</v>
      </c>
      <c r="R131" s="41">
        <f>[1]Delta!R131</f>
        <v>6.147784759684761</v>
      </c>
      <c r="S131" s="41">
        <f>[1]Delta!S131</f>
        <v>6.0432428625701249</v>
      </c>
      <c r="T131" s="41">
        <f>[1]Delta!T131</f>
        <v>5.9599023598518599</v>
      </c>
      <c r="U131" s="11"/>
      <c r="V131" s="33" t="str">
        <f t="shared" si="21"/>
        <v>Nicaragua</v>
      </c>
      <c r="W131" s="30">
        <f t="shared" si="22"/>
        <v>4.1093094685833581E-2</v>
      </c>
      <c r="X131" s="10">
        <f t="shared" si="23"/>
        <v>0.23076782191932105</v>
      </c>
      <c r="Y131" s="36">
        <f t="shared" si="24"/>
        <v>5.3253787633387471E-2</v>
      </c>
      <c r="Z131" s="41" t="str">
        <f t="shared" si="29"/>
        <v/>
      </c>
      <c r="AA131" s="42" t="str">
        <f t="shared" si="25"/>
        <v/>
      </c>
      <c r="AI131" s="14" t="str">
        <f t="shared" si="26"/>
        <v>Nicaragua</v>
      </c>
      <c r="AJ131" s="9">
        <f t="shared" si="31"/>
        <v>5.9599023598518599</v>
      </c>
      <c r="AK131" s="17">
        <f t="shared" si="32"/>
        <v>17</v>
      </c>
      <c r="AM131">
        <v>126</v>
      </c>
      <c r="AN131" s="17" t="str">
        <f t="shared" si="27"/>
        <v>Laos</v>
      </c>
      <c r="AO131">
        <f t="shared" si="30"/>
        <v>35</v>
      </c>
      <c r="AP131" s="17" t="str">
        <f t="shared" si="28"/>
        <v>Paraguay</v>
      </c>
    </row>
    <row r="132" spans="3:42">
      <c r="C132" s="32" t="s">
        <v>291</v>
      </c>
      <c r="D132" s="33" t="s">
        <v>292</v>
      </c>
      <c r="E132" s="41">
        <f>[1]Delta!E132</f>
        <v>-1.3163842880507062</v>
      </c>
      <c r="F132" s="41">
        <f>[1]Delta!F132</f>
        <v>-1.4564168842536063</v>
      </c>
      <c r="G132" s="41">
        <f>[1]Delta!G132</f>
        <v>-1.6847985505936975</v>
      </c>
      <c r="H132" s="41">
        <f>[1]Delta!H132</f>
        <v>-2.4079535228638207</v>
      </c>
      <c r="I132" s="41">
        <f>[1]Delta!I132</f>
        <v>-1.3805406440283647</v>
      </c>
      <c r="J132" s="41">
        <f>[1]Delta!J132</f>
        <v>0.57166323794755414</v>
      </c>
      <c r="K132" s="41">
        <f>[1]Delta!K132</f>
        <v>0.42799821082034128</v>
      </c>
      <c r="L132" s="41">
        <f>[1]Delta!L132</f>
        <v>1.7130754721983408</v>
      </c>
      <c r="M132" s="41">
        <f>[1]Delta!M132</f>
        <v>2.0956045506722916</v>
      </c>
      <c r="N132" s="41">
        <f>[1]Delta!N132</f>
        <v>2.6436558135741492</v>
      </c>
      <c r="O132" s="41">
        <f>[1]Delta!O132</f>
        <v>1.9280854327406018</v>
      </c>
      <c r="P132" s="41">
        <f>[1]Delta!P132</f>
        <v>1.311688120531791</v>
      </c>
      <c r="Q132" s="41">
        <f>[1]Delta!Q132</f>
        <v>1.2134598450752065</v>
      </c>
      <c r="R132" s="41">
        <f>[1]Delta!R132</f>
        <v>1.0500901332754538</v>
      </c>
      <c r="S132" s="41">
        <f>[1]Delta!S132</f>
        <v>-4.829303226945882</v>
      </c>
      <c r="T132" s="41">
        <f>[1]Delta!T132</f>
        <v>-4.9762286567917542</v>
      </c>
      <c r="U132" s="11"/>
      <c r="V132" s="33" t="str">
        <f t="shared" si="21"/>
        <v>Niger</v>
      </c>
      <c r="W132" s="30">
        <f t="shared" si="22"/>
        <v>-5.016879322767163E-3</v>
      </c>
      <c r="X132" s="10">
        <f t="shared" si="23"/>
        <v>-1.0111575545241775E-2</v>
      </c>
      <c r="Y132" s="36">
        <f t="shared" si="24"/>
        <v>1.0224396000713149E-4</v>
      </c>
      <c r="Z132" s="41" t="str">
        <f t="shared" si="29"/>
        <v/>
      </c>
      <c r="AA132" s="42" t="str">
        <f t="shared" si="25"/>
        <v/>
      </c>
      <c r="AI132" s="14" t="str">
        <f t="shared" si="26"/>
        <v>Niger</v>
      </c>
      <c r="AJ132" s="9">
        <f t="shared" si="31"/>
        <v>-4.9762286567917542</v>
      </c>
      <c r="AK132" s="17">
        <f t="shared" si="32"/>
        <v>134</v>
      </c>
      <c r="AM132">
        <v>127</v>
      </c>
      <c r="AN132" s="17" t="str">
        <f t="shared" si="27"/>
        <v>Bhutan</v>
      </c>
      <c r="AO132">
        <f t="shared" si="30"/>
        <v>34</v>
      </c>
      <c r="AP132" s="17" t="str">
        <f t="shared" si="28"/>
        <v>Bosnia and Herzegovina</v>
      </c>
    </row>
    <row r="133" spans="3:42">
      <c r="C133" s="32" t="s">
        <v>293</v>
      </c>
      <c r="D133" s="33" t="s">
        <v>294</v>
      </c>
      <c r="E133" s="41">
        <f>[1]Delta!E133</f>
        <v>-6.9857985843886965</v>
      </c>
      <c r="F133" s="41">
        <f>[1]Delta!F133</f>
        <v>-6.9866567471458865</v>
      </c>
      <c r="G133" s="41">
        <f>[1]Delta!G133</f>
        <v>-4.9047591889292832</v>
      </c>
      <c r="H133" s="41">
        <f>[1]Delta!H133</f>
        <v>-3.4364352425354596</v>
      </c>
      <c r="I133" s="41">
        <f>[1]Delta!I133</f>
        <v>-3.633079428496778</v>
      </c>
      <c r="J133" s="41">
        <f>[1]Delta!J133</f>
        <v>-4.7926627880534909</v>
      </c>
      <c r="K133" s="41">
        <f>[1]Delta!K133</f>
        <v>-4.4771809835369325</v>
      </c>
      <c r="L133" s="41">
        <f>[1]Delta!L133</f>
        <v>-4.8418201147938476</v>
      </c>
      <c r="M133" s="41">
        <f>[1]Delta!M133</f>
        <v>-5.5945196261178012</v>
      </c>
      <c r="N133" s="41">
        <f>[1]Delta!N133</f>
        <v>-6.9342480818631316</v>
      </c>
      <c r="O133" s="41">
        <f>[1]Delta!O133</f>
        <v>-6.7653728551794856</v>
      </c>
      <c r="P133" s="41">
        <f>[1]Delta!P133</f>
        <v>-4.6697668583114407</v>
      </c>
      <c r="Q133" s="41">
        <f>[1]Delta!Q133</f>
        <v>-5.101396282452022</v>
      </c>
      <c r="R133" s="41">
        <f>[1]Delta!R133</f>
        <v>-4.8138732266352662</v>
      </c>
      <c r="S133" s="41">
        <f>[1]Delta!S133</f>
        <v>-5.020651346187087</v>
      </c>
      <c r="T133" s="41">
        <f>[1]Delta!T133</f>
        <v>-5.1014410033044371</v>
      </c>
      <c r="U133" s="11"/>
      <c r="V133" s="33" t="str">
        <f t="shared" si="21"/>
        <v>Nigeria</v>
      </c>
      <c r="W133" s="30">
        <f t="shared" si="22"/>
        <v>2.14621573589386E-2</v>
      </c>
      <c r="X133" s="10">
        <f t="shared" si="23"/>
        <v>9.1029983051177904E-2</v>
      </c>
      <c r="Y133" s="36">
        <f t="shared" si="24"/>
        <v>8.2864578142977357E-3</v>
      </c>
      <c r="Z133" s="41" t="str">
        <f t="shared" si="29"/>
        <v/>
      </c>
      <c r="AA133" s="42" t="str">
        <f t="shared" si="25"/>
        <v/>
      </c>
      <c r="AI133" s="14" t="str">
        <f t="shared" si="26"/>
        <v>Nigeria</v>
      </c>
      <c r="AJ133" s="9">
        <f t="shared" si="31"/>
        <v>-5.1014410033044371</v>
      </c>
      <c r="AK133" s="17">
        <f t="shared" si="32"/>
        <v>136</v>
      </c>
      <c r="AM133">
        <v>128</v>
      </c>
      <c r="AN133" s="17" t="str">
        <f t="shared" si="27"/>
        <v>Dominica</v>
      </c>
      <c r="AO133">
        <f t="shared" si="30"/>
        <v>33</v>
      </c>
      <c r="AP133" s="17" t="str">
        <f t="shared" si="28"/>
        <v>Estonia</v>
      </c>
    </row>
    <row r="134" spans="3:42">
      <c r="C134" s="32" t="s">
        <v>295</v>
      </c>
      <c r="D134" s="33" t="s">
        <v>296</v>
      </c>
      <c r="E134" s="41">
        <f>[1]Delta!E134</f>
        <v>2.9445353455493262</v>
      </c>
      <c r="F134" s="41">
        <f>[1]Delta!F134</f>
        <v>2.7045481795082935</v>
      </c>
      <c r="G134" s="41">
        <f>[1]Delta!G134</f>
        <v>3.485179991157338</v>
      </c>
      <c r="H134" s="41">
        <f>[1]Delta!H134</f>
        <v>3.4519995352786026</v>
      </c>
      <c r="I134" s="41">
        <f>[1]Delta!I134</f>
        <v>3.6776519625311295</v>
      </c>
      <c r="J134" s="41">
        <f>[1]Delta!J134</f>
        <v>2.8992003562637905</v>
      </c>
      <c r="K134" s="41">
        <f>[1]Delta!K134</f>
        <v>2.8475168844224612</v>
      </c>
      <c r="L134" s="41">
        <f>[1]Delta!L134</f>
        <v>2.5712126997139961</v>
      </c>
      <c r="M134" s="41">
        <f>[1]Delta!M134</f>
        <v>2.132228201109811</v>
      </c>
      <c r="N134" s="41">
        <f>[1]Delta!N134</f>
        <v>2.1316990813530765</v>
      </c>
      <c r="O134" s="41">
        <f>[1]Delta!O134</f>
        <v>2.7202057643259963</v>
      </c>
      <c r="P134" s="41">
        <f>[1]Delta!P134</f>
        <v>2.0483464082895324</v>
      </c>
      <c r="Q134" s="41">
        <f>[1]Delta!Q134</f>
        <v>1.7953997111441709</v>
      </c>
      <c r="R134" s="41">
        <f>[1]Delta!R134</f>
        <v>2.2882594455222147</v>
      </c>
      <c r="S134" s="41">
        <f>[1]Delta!S134</f>
        <v>2.3210095172651677</v>
      </c>
      <c r="T134" s="41">
        <f>[1]Delta!T134</f>
        <v>2.4898749155357649</v>
      </c>
      <c r="U134" s="11"/>
      <c r="V134" s="33" t="str">
        <f t="shared" si="21"/>
        <v>Norway</v>
      </c>
      <c r="W134" s="30">
        <f t="shared" si="22"/>
        <v>-8.0541151802577635E-2</v>
      </c>
      <c r="X134" s="10">
        <f t="shared" si="23"/>
        <v>-0.70072287317163706</v>
      </c>
      <c r="Y134" s="36">
        <f t="shared" si="24"/>
        <v>0.49101254498591418</v>
      </c>
      <c r="Z134" s="41">
        <f t="shared" si="29"/>
        <v>-8.0541151802577635E-2</v>
      </c>
      <c r="AA134" s="42">
        <f t="shared" si="25"/>
        <v>59</v>
      </c>
      <c r="AI134" s="14" t="str">
        <f t="shared" si="26"/>
        <v>Norway</v>
      </c>
      <c r="AJ134" s="9">
        <f t="shared" ref="AJ134:AJ165" si="33">IF(ISNUMBER(T134),T134,"")</f>
        <v>2.4898749155357649</v>
      </c>
      <c r="AK134" s="17">
        <f t="shared" ref="AK134:AK165" si="34">RANK(AJ134,$AJ$7:$AJ$198)</f>
        <v>53</v>
      </c>
      <c r="AM134">
        <v>129</v>
      </c>
      <c r="AN134" s="17" t="str">
        <f t="shared" si="27"/>
        <v>Zimbabwe</v>
      </c>
      <c r="AO134">
        <f t="shared" si="30"/>
        <v>32</v>
      </c>
      <c r="AP134" s="17" t="str">
        <f t="shared" si="28"/>
        <v>Hungary</v>
      </c>
    </row>
    <row r="135" spans="3:42">
      <c r="C135" s="32" t="s">
        <v>297</v>
      </c>
      <c r="D135" s="33" t="s">
        <v>298</v>
      </c>
      <c r="E135" s="41">
        <f>[1]Delta!E135</f>
        <v>-7.4789449473737406</v>
      </c>
      <c r="F135" s="41">
        <f>[1]Delta!F135</f>
        <v>-7.5158634951770864</v>
      </c>
      <c r="G135" s="41">
        <f>[1]Delta!G135</f>
        <v>-6.8676542300901744</v>
      </c>
      <c r="H135" s="41">
        <f>[1]Delta!H135</f>
        <v>-6.5076812221254201</v>
      </c>
      <c r="I135" s="41">
        <f>[1]Delta!I135</f>
        <v>-5.7554870842765027</v>
      </c>
      <c r="J135" s="41">
        <f>[1]Delta!J135</f>
        <v>-5.2729101302727344</v>
      </c>
      <c r="K135" s="41">
        <f>[1]Delta!K135</f>
        <v>-6.5445779633518057</v>
      </c>
      <c r="L135" s="41">
        <f>[1]Delta!L135</f>
        <v>-6.2289922987068422</v>
      </c>
      <c r="M135" s="41">
        <f>[1]Delta!M135</f>
        <v>-5.9765610177553015</v>
      </c>
      <c r="N135" s="41">
        <f>[1]Delta!N135</f>
        <v>-5.1720632444177284</v>
      </c>
      <c r="O135" s="41">
        <f>[1]Delta!O135</f>
        <v>-6.0269302870892716</v>
      </c>
      <c r="P135" s="41">
        <f>[1]Delta!P135</f>
        <v>-5.1454267364623689</v>
      </c>
      <c r="Q135" s="41">
        <f>[1]Delta!Q135</f>
        <v>-4.1277703054115307</v>
      </c>
      <c r="R135" s="41">
        <f>[1]Delta!R135</f>
        <v>-4.0989313282582742</v>
      </c>
      <c r="S135" s="41">
        <f>[1]Delta!S135</f>
        <v>-4.9140519646024359</v>
      </c>
      <c r="T135" s="41">
        <f>[1]Delta!T135</f>
        <v>-4.2962418085141678</v>
      </c>
      <c r="U135" s="11"/>
      <c r="V135" s="33" t="str">
        <f t="shared" ref="V135:V197" si="35">D135</f>
        <v>Oman</v>
      </c>
      <c r="W135" s="30">
        <f t="shared" ref="W135:W197" si="36">SLOPE(E135:T135,$E$5:$T$5)</f>
        <v>0.20339638858722056</v>
      </c>
      <c r="X135" s="10">
        <f t="shared" ref="X135:X197" si="37">PEARSON(E135:T135,$E$5:$T$5)</f>
        <v>0.8835881129930323</v>
      </c>
      <c r="Y135" s="36">
        <f t="shared" ref="Y135:Y197" si="38">IF(ISERROR(X135),0,X135*X135)</f>
        <v>0.78072795342258761</v>
      </c>
      <c r="Z135" s="41">
        <f t="shared" si="29"/>
        <v>0.20339638858722056</v>
      </c>
      <c r="AA135" s="42">
        <f t="shared" ref="AA135:AA197" si="39">IF(ISNUMBER(Z135),RANK(Z135,$Z$6:$Z$197),"")</f>
        <v>23</v>
      </c>
      <c r="AI135" s="14" t="str">
        <f t="shared" ref="AI135:AI197" si="40">V135</f>
        <v>Oman</v>
      </c>
      <c r="AJ135" s="9">
        <f t="shared" si="33"/>
        <v>-4.2962418085141678</v>
      </c>
      <c r="AK135" s="17">
        <f t="shared" si="34"/>
        <v>133</v>
      </c>
      <c r="AM135">
        <v>130</v>
      </c>
      <c r="AN135" s="17" t="str">
        <f t="shared" ref="AN135:AN197" si="41">INDEX($V$6:$V$197,MATCH(AM135,$AK$6:$AK$197,0))</f>
        <v>Luxembourg</v>
      </c>
      <c r="AO135">
        <f t="shared" si="30"/>
        <v>31</v>
      </c>
      <c r="AP135" s="17" t="str">
        <f t="shared" ref="AP135:AP197" si="42">INDEX($V$6:$V$197,MATCH(AO135,$AK$6:$AK$197,0))</f>
        <v>Gambia</v>
      </c>
    </row>
    <row r="136" spans="3:42">
      <c r="C136" s="32" t="s">
        <v>299</v>
      </c>
      <c r="D136" s="33" t="s">
        <v>300</v>
      </c>
      <c r="E136" s="41">
        <f>[1]Delta!E136</f>
        <v>-4.5105166344669385</v>
      </c>
      <c r="F136" s="41">
        <f>[1]Delta!F136</f>
        <v>-4.740748871730041</v>
      </c>
      <c r="G136" s="41">
        <f>[1]Delta!G136</f>
        <v>-4.096575223551298</v>
      </c>
      <c r="H136" s="41">
        <f>[1]Delta!H136</f>
        <v>-3.8552348399624066</v>
      </c>
      <c r="I136" s="41">
        <f>[1]Delta!I136</f>
        <v>-3.0715376213471046</v>
      </c>
      <c r="J136" s="41">
        <f>[1]Delta!J136</f>
        <v>-3.0261891342279839</v>
      </c>
      <c r="K136" s="41">
        <f>[1]Delta!K136</f>
        <v>-2.6183665801970832</v>
      </c>
      <c r="L136" s="41">
        <f>[1]Delta!L136</f>
        <v>-2.7508313944725842</v>
      </c>
      <c r="M136" s="41">
        <f>[1]Delta!M136</f>
        <v>-3.147181540863528</v>
      </c>
      <c r="N136" s="41">
        <f>[1]Delta!N136</f>
        <v>-3.8267692411623102</v>
      </c>
      <c r="O136" s="41">
        <f>[1]Delta!O136</f>
        <v>-2.3066679383087632</v>
      </c>
      <c r="P136" s="41">
        <f>[1]Delta!P136</f>
        <v>-2.2267980331388912</v>
      </c>
      <c r="Q136" s="41">
        <f>[1]Delta!Q136</f>
        <v>-3.0940090211281159</v>
      </c>
      <c r="R136" s="41">
        <f>[1]Delta!R136</f>
        <v>-2.2167662272083817</v>
      </c>
      <c r="S136" s="41">
        <f>[1]Delta!S136</f>
        <v>-2.444523201976402</v>
      </c>
      <c r="T136" s="41">
        <f>[1]Delta!T136</f>
        <v>-2.3437851376795393</v>
      </c>
      <c r="U136" s="11"/>
      <c r="V136" s="33" t="str">
        <f t="shared" si="35"/>
        <v>Pakistan</v>
      </c>
      <c r="W136" s="30">
        <f t="shared" si="36"/>
        <v>0.1402500918465529</v>
      </c>
      <c r="X136" s="10">
        <f t="shared" si="37"/>
        <v>0.80655286366801093</v>
      </c>
      <c r="Y136" s="36">
        <f t="shared" si="38"/>
        <v>0.65052752189106899</v>
      </c>
      <c r="Z136" s="41">
        <f t="shared" ref="Z136:Z197" si="43">IF(Y136&gt;=$Z$4,W136,"")</f>
        <v>0.1402500918465529</v>
      </c>
      <c r="AA136" s="42">
        <f t="shared" si="39"/>
        <v>34</v>
      </c>
      <c r="AI136" s="14" t="str">
        <f t="shared" si="40"/>
        <v>Pakistan</v>
      </c>
      <c r="AJ136" s="9">
        <f t="shared" si="33"/>
        <v>-2.3437851376795393</v>
      </c>
      <c r="AK136" s="17">
        <f t="shared" si="34"/>
        <v>119</v>
      </c>
      <c r="AM136">
        <v>131</v>
      </c>
      <c r="AN136" s="17" t="str">
        <f t="shared" si="41"/>
        <v>Cameroon</v>
      </c>
      <c r="AO136">
        <f t="shared" ref="AO136:AO197" si="44">AO135-1</f>
        <v>30</v>
      </c>
      <c r="AP136" s="17" t="str">
        <f t="shared" si="42"/>
        <v>Mauritius</v>
      </c>
    </row>
    <row r="137" spans="3:42">
      <c r="C137" s="32" t="s">
        <v>301</v>
      </c>
      <c r="D137" s="33" t="s">
        <v>302</v>
      </c>
      <c r="E137" s="41" t="e">
        <f>[1]Delta!E137</f>
        <v>#N/A</v>
      </c>
      <c r="F137" s="41" t="e">
        <f>[1]Delta!F137</f>
        <v>#N/A</v>
      </c>
      <c r="G137" s="41" t="e">
        <f>[1]Delta!G137</f>
        <v>#N/A</v>
      </c>
      <c r="H137" s="41" t="e">
        <f>[1]Delta!H137</f>
        <v>#N/A</v>
      </c>
      <c r="I137" s="41" t="e">
        <f>[1]Delta!I137</f>
        <v>#N/A</v>
      </c>
      <c r="J137" s="41" t="e">
        <f>[1]Delta!J137</f>
        <v>#N/A</v>
      </c>
      <c r="K137" s="41" t="e">
        <f>[1]Delta!K137</f>
        <v>#N/A</v>
      </c>
      <c r="L137" s="41" t="e">
        <f>[1]Delta!L137</f>
        <v>#N/A</v>
      </c>
      <c r="M137" s="41" t="e">
        <f>[1]Delta!M137</f>
        <v>#N/A</v>
      </c>
      <c r="N137" s="41" t="e">
        <f>[1]Delta!N137</f>
        <v>#N/A</v>
      </c>
      <c r="O137" s="41" t="e">
        <f>[1]Delta!O137</f>
        <v>#N/A</v>
      </c>
      <c r="P137" s="41" t="e">
        <f>[1]Delta!P137</f>
        <v>#N/A</v>
      </c>
      <c r="Q137" s="41" t="e">
        <f>[1]Delta!Q137</f>
        <v>#N/A</v>
      </c>
      <c r="R137" s="41" t="e">
        <f>[1]Delta!R137</f>
        <v>#N/A</v>
      </c>
      <c r="S137" s="41" t="e">
        <f>[1]Delta!S137</f>
        <v>#N/A</v>
      </c>
      <c r="T137" s="41" t="e">
        <f>[1]Delta!T137</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Namibia</v>
      </c>
      <c r="AO137">
        <f t="shared" si="44"/>
        <v>29</v>
      </c>
      <c r="AP137" s="17" t="str">
        <f t="shared" si="42"/>
        <v>Philippines</v>
      </c>
    </row>
    <row r="138" spans="3:42">
      <c r="C138" s="32" t="s">
        <v>303</v>
      </c>
      <c r="D138" s="33" t="s">
        <v>304</v>
      </c>
      <c r="E138" s="41">
        <f>[1]Delta!E138</f>
        <v>1.4200682050612627</v>
      </c>
      <c r="F138" s="41">
        <f>[1]Delta!F138</f>
        <v>1.545453269202973</v>
      </c>
      <c r="G138" s="41">
        <f>[1]Delta!G138</f>
        <v>1.6678424479384759</v>
      </c>
      <c r="H138" s="41">
        <f>[1]Delta!H138</f>
        <v>1.2860980142622722</v>
      </c>
      <c r="I138" s="41">
        <f>[1]Delta!I138</f>
        <v>1.3402872065696059</v>
      </c>
      <c r="J138" s="41">
        <f>[1]Delta!J138</f>
        <v>1.0973137723282704</v>
      </c>
      <c r="K138" s="41">
        <f>[1]Delta!K138</f>
        <v>0.75392528878531095</v>
      </c>
      <c r="L138" s="41">
        <f>[1]Delta!L138</f>
        <v>1.1177779650706725</v>
      </c>
      <c r="M138" s="41">
        <f>[1]Delta!M138</f>
        <v>0.57554257086265181</v>
      </c>
      <c r="N138" s="41">
        <f>[1]Delta!N138</f>
        <v>0.92574768414229425</v>
      </c>
      <c r="O138" s="41">
        <f>[1]Delta!O138</f>
        <v>0.3310012662725228</v>
      </c>
      <c r="P138" s="41">
        <f>[1]Delta!P138</f>
        <v>0.27701325278151501</v>
      </c>
      <c r="Q138" s="41">
        <f>[1]Delta!Q138</f>
        <v>0.20264050518579779</v>
      </c>
      <c r="R138" s="41">
        <f>[1]Delta!R138</f>
        <v>-0.33347286716534086</v>
      </c>
      <c r="S138" s="41">
        <f>[1]Delta!S138</f>
        <v>-0.6188359925946969</v>
      </c>
      <c r="T138" s="41">
        <f>[1]Delta!T138</f>
        <v>-0.71183094563824056</v>
      </c>
      <c r="U138" s="11"/>
      <c r="V138" s="33" t="str">
        <f t="shared" si="35"/>
        <v>Panama</v>
      </c>
      <c r="W138" s="30">
        <f t="shared" si="36"/>
        <v>-0.15173688548033082</v>
      </c>
      <c r="X138" s="10">
        <f t="shared" si="37"/>
        <v>-0.94956667006733342</v>
      </c>
      <c r="Y138" s="36">
        <f t="shared" si="38"/>
        <v>0.901676860902764</v>
      </c>
      <c r="Z138" s="41">
        <f t="shared" si="43"/>
        <v>-0.15173688548033082</v>
      </c>
      <c r="AA138" s="42">
        <f t="shared" si="39"/>
        <v>69</v>
      </c>
      <c r="AI138" s="14" t="str">
        <f t="shared" si="40"/>
        <v>Panama</v>
      </c>
      <c r="AJ138" s="9">
        <f t="shared" si="33"/>
        <v>-0.71183094563824056</v>
      </c>
      <c r="AK138" s="17">
        <f t="shared" si="34"/>
        <v>102</v>
      </c>
      <c r="AM138">
        <v>133</v>
      </c>
      <c r="AN138" s="17" t="str">
        <f t="shared" si="41"/>
        <v>Oman</v>
      </c>
      <c r="AO138">
        <f t="shared" si="44"/>
        <v>28</v>
      </c>
      <c r="AP138" s="17" t="str">
        <f t="shared" si="42"/>
        <v>Liberia</v>
      </c>
    </row>
    <row r="139" spans="3:42">
      <c r="C139" s="32" t="s">
        <v>305</v>
      </c>
      <c r="D139" s="33" t="s">
        <v>306</v>
      </c>
      <c r="E139" s="41">
        <f>[1]Delta!E139</f>
        <v>-3.9260148318278425</v>
      </c>
      <c r="F139" s="41">
        <f>[1]Delta!F139</f>
        <v>-4.7047103284046443</v>
      </c>
      <c r="G139" s="41">
        <f>[1]Delta!G139</f>
        <v>-5.068872179774587</v>
      </c>
      <c r="H139" s="41">
        <f>[1]Delta!H139</f>
        <v>-4.203905810462004</v>
      </c>
      <c r="I139" s="41">
        <f>[1]Delta!I139</f>
        <v>-4.7669155015350242</v>
      </c>
      <c r="J139" s="41">
        <f>[1]Delta!J139</f>
        <v>-3.5748065020330273</v>
      </c>
      <c r="K139" s="41">
        <f>[1]Delta!K139</f>
        <v>-4.4112177488876227</v>
      </c>
      <c r="L139" s="41">
        <f>[1]Delta!L139</f>
        <v>-4.5646152806237552</v>
      </c>
      <c r="M139" s="41">
        <f>[1]Delta!M139</f>
        <v>-4.7658988382895444</v>
      </c>
      <c r="N139" s="41">
        <f>[1]Delta!N139</f>
        <v>-5.3688245296755426</v>
      </c>
      <c r="O139" s="41">
        <f>[1]Delta!O139</f>
        <v>-5.3144446138848664</v>
      </c>
      <c r="P139" s="41">
        <f>[1]Delta!P139</f>
        <v>-4.7389346951963205</v>
      </c>
      <c r="Q139" s="41">
        <f>[1]Delta!Q139</f>
        <v>-4.8891821377243616</v>
      </c>
      <c r="R139" s="41">
        <f>[1]Delta!R139</f>
        <v>-5.0160039301147634</v>
      </c>
      <c r="S139" s="41">
        <f>[1]Delta!S139</f>
        <v>-5.3364890779177969</v>
      </c>
      <c r="T139" s="41">
        <f>[1]Delta!T139</f>
        <v>-5.4790125522420112</v>
      </c>
      <c r="U139" s="11"/>
      <c r="V139" s="33" t="str">
        <f t="shared" si="35"/>
        <v>Papua New Guinea</v>
      </c>
      <c r="W139" s="30">
        <f t="shared" si="36"/>
        <v>-7.157419788809484E-2</v>
      </c>
      <c r="X139" s="10">
        <f t="shared" si="37"/>
        <v>-0.63809335743542772</v>
      </c>
      <c r="Y139" s="36">
        <f t="shared" si="38"/>
        <v>0.40716313280321653</v>
      </c>
      <c r="Z139" s="41">
        <f t="shared" si="43"/>
        <v>-7.157419788809484E-2</v>
      </c>
      <c r="AA139" s="42">
        <f t="shared" si="39"/>
        <v>57</v>
      </c>
      <c r="AI139" s="14" t="str">
        <f t="shared" si="40"/>
        <v>Papua New Guinea</v>
      </c>
      <c r="AJ139" s="9">
        <f t="shared" si="33"/>
        <v>-5.4790125522420112</v>
      </c>
      <c r="AK139" s="17">
        <f t="shared" si="34"/>
        <v>139</v>
      </c>
      <c r="AM139">
        <v>134</v>
      </c>
      <c r="AN139" s="17" t="str">
        <f t="shared" si="41"/>
        <v>Niger</v>
      </c>
      <c r="AO139">
        <f t="shared" si="44"/>
        <v>27</v>
      </c>
      <c r="AP139" s="17" t="str">
        <f t="shared" si="42"/>
        <v>Slovakia</v>
      </c>
    </row>
    <row r="140" spans="3:42">
      <c r="C140" s="32" t="s">
        <v>307</v>
      </c>
      <c r="D140" s="33" t="s">
        <v>308</v>
      </c>
      <c r="E140" s="41">
        <f>[1]Delta!E140</f>
        <v>2.5682668184431776</v>
      </c>
      <c r="F140" s="41">
        <f>[1]Delta!F140</f>
        <v>2.75781137090447</v>
      </c>
      <c r="G140" s="41">
        <f>[1]Delta!G140</f>
        <v>1.5907595782270718</v>
      </c>
      <c r="H140" s="41">
        <f>[1]Delta!H140</f>
        <v>-0.22280782380774156</v>
      </c>
      <c r="I140" s="41">
        <f>[1]Delta!I140</f>
        <v>-2.9057430026661279E-2</v>
      </c>
      <c r="J140" s="41">
        <f>[1]Delta!J140</f>
        <v>-0.74740903013940141</v>
      </c>
      <c r="K140" s="41">
        <f>[1]Delta!K140</f>
        <v>-0.4211954571457639</v>
      </c>
      <c r="L140" s="41">
        <f>[1]Delta!L140</f>
        <v>0.31696098034585418</v>
      </c>
      <c r="M140" s="41">
        <f>[1]Delta!M140</f>
        <v>0.26616237149291777</v>
      </c>
      <c r="N140" s="41">
        <f>[1]Delta!N140</f>
        <v>0.69880464172277357</v>
      </c>
      <c r="O140" s="41">
        <f>[1]Delta!O140</f>
        <v>1.1901206401432702</v>
      </c>
      <c r="P140" s="41">
        <f>[1]Delta!P140</f>
        <v>2.3649382395958582</v>
      </c>
      <c r="Q140" s="41">
        <f>[1]Delta!Q140</f>
        <v>3.248460480063855</v>
      </c>
      <c r="R140" s="41">
        <f>[1]Delta!R140</f>
        <v>4.0505926704910564</v>
      </c>
      <c r="S140" s="41">
        <f>[1]Delta!S140</f>
        <v>4.1567791288115075</v>
      </c>
      <c r="T140" s="41">
        <f>[1]Delta!T140</f>
        <v>4.294498014565427</v>
      </c>
      <c r="U140" s="11"/>
      <c r="V140" s="33" t="str">
        <f t="shared" si="35"/>
        <v>Paraguay</v>
      </c>
      <c r="W140" s="30">
        <f t="shared" si="36"/>
        <v>0.19431536363367219</v>
      </c>
      <c r="X140" s="10">
        <f t="shared" si="37"/>
        <v>0.53207780467803212</v>
      </c>
      <c r="Y140" s="36">
        <f t="shared" si="38"/>
        <v>0.28310679023099411</v>
      </c>
      <c r="Z140" s="41">
        <f t="shared" si="43"/>
        <v>0.19431536363367219</v>
      </c>
      <c r="AA140" s="42">
        <f t="shared" si="39"/>
        <v>26</v>
      </c>
      <c r="AI140" s="14" t="str">
        <f t="shared" si="40"/>
        <v>Paraguay</v>
      </c>
      <c r="AJ140" s="9">
        <f t="shared" si="33"/>
        <v>4.294498014565427</v>
      </c>
      <c r="AK140" s="17">
        <f t="shared" si="34"/>
        <v>35</v>
      </c>
      <c r="AM140">
        <v>135</v>
      </c>
      <c r="AN140" s="17" t="str">
        <f t="shared" si="41"/>
        <v>Mauritania</v>
      </c>
      <c r="AO140">
        <f t="shared" si="44"/>
        <v>26</v>
      </c>
      <c r="AP140" s="17" t="str">
        <f t="shared" si="42"/>
        <v>United Kingdom</v>
      </c>
    </row>
    <row r="141" spans="3:42">
      <c r="C141" s="32" t="s">
        <v>309</v>
      </c>
      <c r="D141" s="33" t="s">
        <v>310</v>
      </c>
      <c r="E141" s="41">
        <f>[1]Delta!E141</f>
        <v>-2.0483033951638348</v>
      </c>
      <c r="F141" s="41">
        <f>[1]Delta!F141</f>
        <v>-1.9534583898694393</v>
      </c>
      <c r="G141" s="41">
        <f>[1]Delta!G141</f>
        <v>-1.8904280318885185</v>
      </c>
      <c r="H141" s="41">
        <f>[1]Delta!H141</f>
        <v>-0.81216986692402315</v>
      </c>
      <c r="I141" s="41">
        <f>[1]Delta!I141</f>
        <v>-0.47387204091314317</v>
      </c>
      <c r="J141" s="41">
        <f>[1]Delta!J141</f>
        <v>-0.15218038343112994</v>
      </c>
      <c r="K141" s="41">
        <f>[1]Delta!K141</f>
        <v>-0.26732816573724705</v>
      </c>
      <c r="L141" s="41">
        <f>[1]Delta!L141</f>
        <v>-0.14899466130604111</v>
      </c>
      <c r="M141" s="41">
        <f>[1]Delta!M141</f>
        <v>-0.39619163948587754</v>
      </c>
      <c r="N141" s="41">
        <f>[1]Delta!N141</f>
        <v>-1.0651349420258569</v>
      </c>
      <c r="O141" s="41">
        <f>[1]Delta!O141</f>
        <v>-1.8255942754354848</v>
      </c>
      <c r="P141" s="41">
        <f>[1]Delta!P141</f>
        <v>-1.2971161777386868</v>
      </c>
      <c r="Q141" s="41">
        <f>[1]Delta!Q141</f>
        <v>-0.74034007171560035</v>
      </c>
      <c r="R141" s="41">
        <f>[1]Delta!R141</f>
        <v>-0.81230621407154757</v>
      </c>
      <c r="S141" s="41">
        <f>[1]Delta!S141</f>
        <v>0.14958224334905168</v>
      </c>
      <c r="T141" s="41">
        <f>[1]Delta!T141</f>
        <v>0.32616901245538088</v>
      </c>
      <c r="U141" s="11"/>
      <c r="V141" s="33" t="str">
        <f t="shared" si="35"/>
        <v>Peru</v>
      </c>
      <c r="W141" s="30">
        <f t="shared" si="36"/>
        <v>8.6311804079624799E-2</v>
      </c>
      <c r="X141" s="10">
        <f t="shared" si="37"/>
        <v>0.53066859477847617</v>
      </c>
      <c r="Y141" s="36">
        <f t="shared" si="38"/>
        <v>0.28160915748416254</v>
      </c>
      <c r="Z141" s="41">
        <f t="shared" si="43"/>
        <v>8.6311804079624799E-2</v>
      </c>
      <c r="AA141" s="42">
        <f t="shared" si="39"/>
        <v>50</v>
      </c>
      <c r="AI141" s="14" t="str">
        <f t="shared" si="40"/>
        <v>Peru</v>
      </c>
      <c r="AJ141" s="9">
        <f t="shared" si="33"/>
        <v>0.32616901245538088</v>
      </c>
      <c r="AK141" s="17">
        <f t="shared" si="34"/>
        <v>84</v>
      </c>
      <c r="AM141">
        <v>136</v>
      </c>
      <c r="AN141" s="17" t="str">
        <f t="shared" si="41"/>
        <v>Nigeria</v>
      </c>
      <c r="AO141">
        <f t="shared" si="44"/>
        <v>25</v>
      </c>
      <c r="AP141" s="17" t="str">
        <f t="shared" si="42"/>
        <v>Mongolia</v>
      </c>
    </row>
    <row r="142" spans="3:42">
      <c r="C142" s="32" t="s">
        <v>311</v>
      </c>
      <c r="D142" s="33" t="s">
        <v>312</v>
      </c>
      <c r="E142" s="41">
        <f>[1]Delta!E142</f>
        <v>6.5507240469612924</v>
      </c>
      <c r="F142" s="41">
        <f>[1]Delta!F142</f>
        <v>6.9437146303840578</v>
      </c>
      <c r="G142" s="41">
        <f>[1]Delta!G142</f>
        <v>7.3088104711539188</v>
      </c>
      <c r="H142" s="41">
        <f>[1]Delta!H142</f>
        <v>7.4031544584187046</v>
      </c>
      <c r="I142" s="41">
        <f>[1]Delta!I142</f>
        <v>6.9314852665340325</v>
      </c>
      <c r="J142" s="41">
        <f>[1]Delta!J142</f>
        <v>5.8974514547286248</v>
      </c>
      <c r="K142" s="41">
        <f>[1]Delta!K142</f>
        <v>6.5464128841687028</v>
      </c>
      <c r="L142" s="41">
        <f>[1]Delta!L142</f>
        <v>6.7218327317995374</v>
      </c>
      <c r="M142" s="41">
        <f>[1]Delta!M142</f>
        <v>5.4929434301537228</v>
      </c>
      <c r="N142" s="41">
        <f>[1]Delta!N142</f>
        <v>4.3054753636259022</v>
      </c>
      <c r="O142" s="41">
        <f>[1]Delta!O142</f>
        <v>5.0231184472565147</v>
      </c>
      <c r="P142" s="41">
        <f>[1]Delta!P142</f>
        <v>4.0365458501283769</v>
      </c>
      <c r="Q142" s="41">
        <f>[1]Delta!Q142</f>
        <v>4.1877395424909736</v>
      </c>
      <c r="R142" s="41">
        <f>[1]Delta!R142</f>
        <v>4.3544648040724141</v>
      </c>
      <c r="S142" s="41">
        <f>[1]Delta!S142</f>
        <v>4.5285562855119963</v>
      </c>
      <c r="T142" s="41">
        <f>[1]Delta!T142</f>
        <v>4.6237606282858863</v>
      </c>
      <c r="U142" s="11"/>
      <c r="V142" s="33" t="str">
        <f t="shared" si="35"/>
        <v>Philippines</v>
      </c>
      <c r="W142" s="30">
        <f t="shared" si="36"/>
        <v>-0.22694998405910058</v>
      </c>
      <c r="X142" s="10">
        <f t="shared" si="37"/>
        <v>-0.87431100375454518</v>
      </c>
      <c r="Y142" s="36">
        <f t="shared" si="38"/>
        <v>0.76441973128628027</v>
      </c>
      <c r="Z142" s="41">
        <f t="shared" si="43"/>
        <v>-0.22694998405910058</v>
      </c>
      <c r="AA142" s="42">
        <f t="shared" si="39"/>
        <v>78</v>
      </c>
      <c r="AI142" s="14" t="str">
        <f t="shared" si="40"/>
        <v>Philippines</v>
      </c>
      <c r="AJ142" s="9">
        <f t="shared" si="33"/>
        <v>4.6237606282858863</v>
      </c>
      <c r="AK142" s="17">
        <f t="shared" si="34"/>
        <v>29</v>
      </c>
      <c r="AM142">
        <v>137</v>
      </c>
      <c r="AN142" s="17" t="str">
        <f t="shared" si="41"/>
        <v>Venezuela, Bolivarian Republic of</v>
      </c>
      <c r="AO142">
        <f t="shared" si="44"/>
        <v>24</v>
      </c>
      <c r="AP142" s="17" t="str">
        <f t="shared" si="42"/>
        <v>Lithuania</v>
      </c>
    </row>
    <row r="143" spans="3:42">
      <c r="C143" s="32" t="s">
        <v>313</v>
      </c>
      <c r="D143" s="33" t="s">
        <v>314</v>
      </c>
      <c r="E143" s="41">
        <f>[1]Delta!E143</f>
        <v>6.1925035008222835</v>
      </c>
      <c r="F143" s="41">
        <f>[1]Delta!F143</f>
        <v>5.4536475834365064</v>
      </c>
      <c r="G143" s="41">
        <f>[1]Delta!G143</f>
        <v>6.4859012889316574</v>
      </c>
      <c r="H143" s="41">
        <f>[1]Delta!H143</f>
        <v>6.3361154803927349</v>
      </c>
      <c r="I143" s="41">
        <f>[1]Delta!I143</f>
        <v>6.2094663195664594</v>
      </c>
      <c r="J143" s="41">
        <f>[1]Delta!J143</f>
        <v>6.481494488498754</v>
      </c>
      <c r="K143" s="41">
        <f>[1]Delta!K143</f>
        <v>7.638392249965662</v>
      </c>
      <c r="L143" s="41">
        <f>[1]Delta!L143</f>
        <v>7.314400622364218</v>
      </c>
      <c r="M143" s="41">
        <f>[1]Delta!M143</f>
        <v>7.2625504979415751</v>
      </c>
      <c r="N143" s="41">
        <f>[1]Delta!N143</f>
        <v>6.684750677502322</v>
      </c>
      <c r="O143" s="41">
        <f>[1]Delta!O143</f>
        <v>7.0193075062120727</v>
      </c>
      <c r="P143" s="41">
        <f>[1]Delta!P143</f>
        <v>6.5351274802043235</v>
      </c>
      <c r="Q143" s="41">
        <f>[1]Delta!Q143</f>
        <v>7.0493359701568323</v>
      </c>
      <c r="R143" s="41">
        <f>[1]Delta!R143</f>
        <v>7.4550261653464673</v>
      </c>
      <c r="S143" s="41">
        <f>[1]Delta!S143</f>
        <v>7.1028808221164041</v>
      </c>
      <c r="T143" s="41">
        <f>[1]Delta!T143</f>
        <v>7.2626553897062394</v>
      </c>
      <c r="U143" s="11"/>
      <c r="V143" s="33" t="str">
        <f t="shared" si="35"/>
        <v>Poland</v>
      </c>
      <c r="W143" s="30">
        <f t="shared" si="36"/>
        <v>8.3275863023171734E-2</v>
      </c>
      <c r="X143" s="10">
        <f t="shared" si="37"/>
        <v>0.68333660896045878</v>
      </c>
      <c r="Y143" s="36">
        <f t="shared" si="38"/>
        <v>0.46694892114557895</v>
      </c>
      <c r="Z143" s="41">
        <f t="shared" si="43"/>
        <v>8.3275863023171734E-2</v>
      </c>
      <c r="AA143" s="42">
        <f t="shared" si="39"/>
        <v>52</v>
      </c>
      <c r="AI143" s="14" t="str">
        <f t="shared" si="40"/>
        <v>Poland</v>
      </c>
      <c r="AJ143" s="9">
        <f t="shared" si="33"/>
        <v>7.2626553897062394</v>
      </c>
      <c r="AK143" s="17">
        <f t="shared" si="34"/>
        <v>9</v>
      </c>
      <c r="AM143">
        <v>138</v>
      </c>
      <c r="AN143" s="17" t="str">
        <f t="shared" si="41"/>
        <v>Russian Federation</v>
      </c>
      <c r="AO143">
        <f t="shared" si="44"/>
        <v>23</v>
      </c>
      <c r="AP143" s="17" t="str">
        <f t="shared" si="42"/>
        <v>Ireland</v>
      </c>
    </row>
    <row r="144" spans="3:42">
      <c r="C144" s="32" t="s">
        <v>315</v>
      </c>
      <c r="D144" s="33" t="s">
        <v>316</v>
      </c>
      <c r="E144" s="41">
        <f>[1]Delta!E144</f>
        <v>2.7481743610963605</v>
      </c>
      <c r="F144" s="41">
        <f>[1]Delta!F144</f>
        <v>2.7459717381551769</v>
      </c>
      <c r="G144" s="41">
        <f>[1]Delta!G144</f>
        <v>2.6069532045776924</v>
      </c>
      <c r="H144" s="41">
        <f>[1]Delta!H144</f>
        <v>2.3305458103329215</v>
      </c>
      <c r="I144" s="41">
        <f>[1]Delta!I144</f>
        <v>2.214391912420183</v>
      </c>
      <c r="J144" s="41">
        <f>[1]Delta!J144</f>
        <v>2.2889067623848831</v>
      </c>
      <c r="K144" s="41">
        <f>[1]Delta!K144</f>
        <v>2.4048610874834679</v>
      </c>
      <c r="L144" s="41">
        <f>[1]Delta!L144</f>
        <v>2.5780098886232281</v>
      </c>
      <c r="M144" s="41">
        <f>[1]Delta!M144</f>
        <v>2.969133044573141</v>
      </c>
      <c r="N144" s="41">
        <f>[1]Delta!N144</f>
        <v>2.731452585471061</v>
      </c>
      <c r="O144" s="41">
        <f>[1]Delta!O144</f>
        <v>2.0235766037473297</v>
      </c>
      <c r="P144" s="41">
        <f>[1]Delta!P144</f>
        <v>1.7874218580846843</v>
      </c>
      <c r="Q144" s="41">
        <f>[1]Delta!Q144</f>
        <v>1.6796970826747355</v>
      </c>
      <c r="R144" s="41">
        <f>[1]Delta!R144</f>
        <v>2.455019917745787</v>
      </c>
      <c r="S144" s="41">
        <f>[1]Delta!S144</f>
        <v>2.5334780064346916</v>
      </c>
      <c r="T144" s="41">
        <f>[1]Delta!T144</f>
        <v>2.6150886140351304</v>
      </c>
      <c r="U144" s="11"/>
      <c r="V144" s="33" t="str">
        <f t="shared" si="35"/>
        <v>Portugal</v>
      </c>
      <c r="W144" s="30">
        <f t="shared" si="36"/>
        <v>-2.2400224920563178E-2</v>
      </c>
      <c r="X144" s="10">
        <f t="shared" si="37"/>
        <v>-0.29983752934019037</v>
      </c>
      <c r="Y144" s="36">
        <f t="shared" si="38"/>
        <v>8.9902544000829518E-2</v>
      </c>
      <c r="Z144" s="41" t="str">
        <f t="shared" si="43"/>
        <v/>
      </c>
      <c r="AA144" s="42" t="str">
        <f t="shared" si="39"/>
        <v/>
      </c>
      <c r="AI144" s="14" t="str">
        <f t="shared" si="40"/>
        <v>Portugal</v>
      </c>
      <c r="AJ144" s="9">
        <f t="shared" si="33"/>
        <v>2.6150886140351304</v>
      </c>
      <c r="AK144" s="17">
        <f t="shared" si="34"/>
        <v>52</v>
      </c>
      <c r="AM144">
        <v>139</v>
      </c>
      <c r="AN144" s="17" t="str">
        <f t="shared" si="41"/>
        <v>Papua New Guinea</v>
      </c>
      <c r="AO144">
        <f t="shared" si="44"/>
        <v>22</v>
      </c>
      <c r="AP144" s="17" t="str">
        <f t="shared" si="42"/>
        <v>Indonesia</v>
      </c>
    </row>
    <row r="145" spans="3:42">
      <c r="C145" s="32" t="s">
        <v>317</v>
      </c>
      <c r="D145" s="33" t="s">
        <v>318</v>
      </c>
      <c r="E145" s="41">
        <f>[1]Delta!E145</f>
        <v>-16.274447287661715</v>
      </c>
      <c r="F145" s="41">
        <f>[1]Delta!F145</f>
        <v>-16.64952634235113</v>
      </c>
      <c r="G145" s="41">
        <f>[1]Delta!G145</f>
        <v>-16.025284850205701</v>
      </c>
      <c r="H145" s="41">
        <f>[1]Delta!H145</f>
        <v>-15.427260978709782</v>
      </c>
      <c r="I145" s="41">
        <f>[1]Delta!I145</f>
        <v>-15.706720605628682</v>
      </c>
      <c r="J145" s="41">
        <f>[1]Delta!J145</f>
        <v>-16.208451360061076</v>
      </c>
      <c r="K145" s="41">
        <f>[1]Delta!K145</f>
        <v>-16.211510364832101</v>
      </c>
      <c r="L145" s="41">
        <f>[1]Delta!L145</f>
        <v>-15.595150927348982</v>
      </c>
      <c r="M145" s="41">
        <f>[1]Delta!M145</f>
        <v>-15.212030759582007</v>
      </c>
      <c r="N145" s="41">
        <f>[1]Delta!N145</f>
        <v>-15.239653695452574</v>
      </c>
      <c r="O145" s="41">
        <f>[1]Delta!O145</f>
        <v>-14.319564072536807</v>
      </c>
      <c r="P145" s="41">
        <f>[1]Delta!P145</f>
        <v>-15.733884390261537</v>
      </c>
      <c r="Q145" s="41">
        <f>[1]Delta!Q145</f>
        <v>-15.663937786521728</v>
      </c>
      <c r="R145" s="41">
        <f>[1]Delta!R145</f>
        <v>-14.812741128556482</v>
      </c>
      <c r="S145" s="41">
        <f>[1]Delta!S145</f>
        <v>-14.400766153386712</v>
      </c>
      <c r="T145" s="41">
        <f>[1]Delta!T145</f>
        <v>-14.183693188376097</v>
      </c>
      <c r="U145" s="11"/>
      <c r="V145" s="33" t="str">
        <f t="shared" si="35"/>
        <v>Qatar</v>
      </c>
      <c r="W145" s="30">
        <f t="shared" si="36"/>
        <v>0.12405303490404783</v>
      </c>
      <c r="X145" s="10">
        <f t="shared" si="37"/>
        <v>0.79424867020307988</v>
      </c>
      <c r="Y145" s="36">
        <f t="shared" si="38"/>
        <v>0.63083095011936074</v>
      </c>
      <c r="Z145" s="41">
        <f t="shared" si="43"/>
        <v>0.12405303490404783</v>
      </c>
      <c r="AA145" s="42">
        <f t="shared" si="39"/>
        <v>40</v>
      </c>
      <c r="AI145" s="14" t="str">
        <f t="shared" si="40"/>
        <v>Qatar</v>
      </c>
      <c r="AJ145" s="9">
        <f t="shared" si="33"/>
        <v>-14.183693188376097</v>
      </c>
      <c r="AK145" s="17">
        <f t="shared" si="34"/>
        <v>158</v>
      </c>
      <c r="AM145">
        <v>140</v>
      </c>
      <c r="AN145" s="17" t="str">
        <f t="shared" si="41"/>
        <v>Myanmar</v>
      </c>
      <c r="AO145">
        <f t="shared" si="44"/>
        <v>21</v>
      </c>
      <c r="AP145" s="17" t="str">
        <f t="shared" si="42"/>
        <v>Romania</v>
      </c>
    </row>
    <row r="146" spans="3:42">
      <c r="C146" s="32" t="s">
        <v>319</v>
      </c>
      <c r="D146" s="33" t="s">
        <v>320</v>
      </c>
      <c r="E146" s="41">
        <f>[1]Delta!E146</f>
        <v>-0.25326940841574697</v>
      </c>
      <c r="F146" s="41">
        <f>[1]Delta!F146</f>
        <v>0.68033921560093091</v>
      </c>
      <c r="G146" s="41">
        <f>[1]Delta!G146</f>
        <v>1.0418847864879766</v>
      </c>
      <c r="H146" s="41">
        <f>[1]Delta!H146</f>
        <v>-0.27305494443793066</v>
      </c>
      <c r="I146" s="41">
        <f>[1]Delta!I146</f>
        <v>-0.33129658739663626</v>
      </c>
      <c r="J146" s="41">
        <f>[1]Delta!J146</f>
        <v>-1.0578649221783394</v>
      </c>
      <c r="K146" s="41">
        <f>[1]Delta!K146</f>
        <v>-1.3804215426317583</v>
      </c>
      <c r="L146" s="41">
        <f>[1]Delta!L146</f>
        <v>-0.38631716212717038</v>
      </c>
      <c r="M146" s="41">
        <f>[1]Delta!M146</f>
        <v>-0.88698068658662521</v>
      </c>
      <c r="N146" s="41">
        <f>[1]Delta!N146</f>
        <v>0.1310502144646648</v>
      </c>
      <c r="O146" s="41">
        <f>[1]Delta!O146</f>
        <v>1.9327161652564371</v>
      </c>
      <c r="P146" s="41">
        <f>[1]Delta!P146</f>
        <v>4.2077963622843271</v>
      </c>
      <c r="Q146" s="41">
        <f>[1]Delta!Q146</f>
        <v>4.7458633718157159</v>
      </c>
      <c r="R146" s="41">
        <f>[1]Delta!R146</f>
        <v>5.1566400714544898</v>
      </c>
      <c r="S146" s="41">
        <f>[1]Delta!S146</f>
        <v>5.1926853247632607</v>
      </c>
      <c r="T146" s="41">
        <f>[1]Delta!T146</f>
        <v>5.2371258756100616</v>
      </c>
      <c r="U146" s="11"/>
      <c r="V146" s="33" t="str">
        <f t="shared" si="35"/>
        <v>Romania</v>
      </c>
      <c r="W146" s="30">
        <f t="shared" si="36"/>
        <v>0.41501369042967989</v>
      </c>
      <c r="X146" s="10">
        <f t="shared" si="37"/>
        <v>0.78328740492595961</v>
      </c>
      <c r="Y146" s="36">
        <f t="shared" si="38"/>
        <v>0.61353915871564424</v>
      </c>
      <c r="Z146" s="41">
        <f t="shared" si="43"/>
        <v>0.41501369042967989</v>
      </c>
      <c r="AA146" s="42">
        <f t="shared" si="39"/>
        <v>3</v>
      </c>
      <c r="AI146" s="14" t="str">
        <f t="shared" si="40"/>
        <v>Romania</v>
      </c>
      <c r="AJ146" s="9">
        <f t="shared" si="33"/>
        <v>5.2371258756100616</v>
      </c>
      <c r="AK146" s="17">
        <f t="shared" si="34"/>
        <v>21</v>
      </c>
      <c r="AM146">
        <v>141</v>
      </c>
      <c r="AN146" s="17" t="str">
        <f t="shared" si="41"/>
        <v>Ethiopia</v>
      </c>
      <c r="AO146">
        <f t="shared" si="44"/>
        <v>20</v>
      </c>
      <c r="AP146" s="17" t="str">
        <f t="shared" si="42"/>
        <v>Latvia</v>
      </c>
    </row>
    <row r="147" spans="3:42">
      <c r="C147" s="32" t="s">
        <v>321</v>
      </c>
      <c r="D147" s="33" t="s">
        <v>322</v>
      </c>
      <c r="E147" s="41">
        <f>[1]Delta!E147</f>
        <v>-3.0349645188663885</v>
      </c>
      <c r="F147" s="41">
        <f>[1]Delta!F147</f>
        <v>-3.6929399763104058</v>
      </c>
      <c r="G147" s="41">
        <f>[1]Delta!G147</f>
        <v>-3.1311283001787586</v>
      </c>
      <c r="H147" s="41">
        <f>[1]Delta!H147</f>
        <v>-2.249359680470306</v>
      </c>
      <c r="I147" s="41">
        <f>[1]Delta!I147</f>
        <v>-3.8449144010461325</v>
      </c>
      <c r="J147" s="41">
        <f>[1]Delta!J147</f>
        <v>-5.0893666277623026</v>
      </c>
      <c r="K147" s="41">
        <f>[1]Delta!K147</f>
        <v>-4.6340555537174168</v>
      </c>
      <c r="L147" s="41">
        <f>[1]Delta!L147</f>
        <v>-3.6115445251488865</v>
      </c>
      <c r="M147" s="41">
        <f>[1]Delta!M147</f>
        <v>-3.8337841953363423</v>
      </c>
      <c r="N147" s="41">
        <f>[1]Delta!N147</f>
        <v>-4.1034272869354709</v>
      </c>
      <c r="O147" s="41">
        <f>[1]Delta!O147</f>
        <v>-3.409525683978039</v>
      </c>
      <c r="P147" s="41">
        <f>[1]Delta!P147</f>
        <v>-3.7779198940652634</v>
      </c>
      <c r="Q147" s="41">
        <f>[1]Delta!Q147</f>
        <v>-5.5989859635583628</v>
      </c>
      <c r="R147" s="41">
        <f>[1]Delta!R147</f>
        <v>-5.5352132389769579</v>
      </c>
      <c r="S147" s="41">
        <f>[1]Delta!S147</f>
        <v>-5.3044263828333129</v>
      </c>
      <c r="T147" s="41">
        <f>[1]Delta!T147</f>
        <v>-5.4328644419784951</v>
      </c>
      <c r="U147" s="11"/>
      <c r="V147" s="33" t="str">
        <f t="shared" si="35"/>
        <v>Russian Federation</v>
      </c>
      <c r="W147" s="30">
        <f t="shared" si="36"/>
        <v>-0.15186997295309754</v>
      </c>
      <c r="X147" s="10">
        <f t="shared" si="37"/>
        <v>-0.71388669695761764</v>
      </c>
      <c r="Y147" s="36">
        <f t="shared" si="38"/>
        <v>0.50963421609305737</v>
      </c>
      <c r="Z147" s="41">
        <f t="shared" si="43"/>
        <v>-0.15186997295309754</v>
      </c>
      <c r="AA147" s="42">
        <f t="shared" si="39"/>
        <v>70</v>
      </c>
      <c r="AI147" s="14" t="str">
        <f t="shared" si="40"/>
        <v>Russian Federation</v>
      </c>
      <c r="AJ147" s="9">
        <f t="shared" si="33"/>
        <v>-5.4328644419784951</v>
      </c>
      <c r="AK147" s="17">
        <f t="shared" si="34"/>
        <v>138</v>
      </c>
      <c r="AM147">
        <v>142</v>
      </c>
      <c r="AN147" s="17" t="str">
        <f t="shared" si="41"/>
        <v>Iran, Islamic Republic of</v>
      </c>
      <c r="AO147">
        <f t="shared" si="44"/>
        <v>19</v>
      </c>
      <c r="AP147" s="17" t="str">
        <f t="shared" si="42"/>
        <v>Bulgaria</v>
      </c>
    </row>
    <row r="148" spans="3:42">
      <c r="C148" s="32" t="s">
        <v>323</v>
      </c>
      <c r="D148" s="33" t="s">
        <v>324</v>
      </c>
      <c r="E148" s="41">
        <f>[1]Delta!E148</f>
        <v>-6.9834746222580222</v>
      </c>
      <c r="F148" s="41">
        <f>[1]Delta!F148</f>
        <v>-6.184446200309516</v>
      </c>
      <c r="G148" s="41">
        <f>[1]Delta!G148</f>
        <v>-6.198275341439782</v>
      </c>
      <c r="H148" s="41">
        <f>[1]Delta!H148</f>
        <v>-6.1125669616590628</v>
      </c>
      <c r="I148" s="41">
        <f>[1]Delta!I148</f>
        <v>-4.2360737131918924</v>
      </c>
      <c r="J148" s="41">
        <f>[1]Delta!J148</f>
        <v>-3.0954389651088547</v>
      </c>
      <c r="K148" s="41">
        <f>[1]Delta!K148</f>
        <v>-1.6380552328250531</v>
      </c>
      <c r="L148" s="41">
        <f>[1]Delta!L148</f>
        <v>-2.5620493453878339</v>
      </c>
      <c r="M148" s="41">
        <f>[1]Delta!M148</f>
        <v>-0.37179246659081855</v>
      </c>
      <c r="N148" s="41">
        <f>[1]Delta!N148</f>
        <v>-0.70033603887416263</v>
      </c>
      <c r="O148" s="41">
        <f>[1]Delta!O148</f>
        <v>-1.0558210238352146</v>
      </c>
      <c r="P148" s="41">
        <f>[1]Delta!P148</f>
        <v>-0.73653344905936535</v>
      </c>
      <c r="Q148" s="41">
        <f>[1]Delta!Q148</f>
        <v>-3.4341558680040407E-2</v>
      </c>
      <c r="R148" s="41">
        <f>[1]Delta!R148</f>
        <v>-0.2074528106882525</v>
      </c>
      <c r="S148" s="41">
        <f>[1]Delta!S148</f>
        <v>1.2959763390259695</v>
      </c>
      <c r="T148" s="41">
        <f>[1]Delta!T148</f>
        <v>1.8598710606724467</v>
      </c>
      <c r="U148" s="11"/>
      <c r="V148" s="33" t="str">
        <f t="shared" si="35"/>
        <v>Rwanda</v>
      </c>
      <c r="W148" s="30">
        <f t="shared" si="36"/>
        <v>0.57381917755344403</v>
      </c>
      <c r="X148" s="10">
        <f t="shared" si="37"/>
        <v>0.95927237602889626</v>
      </c>
      <c r="Y148" s="36">
        <f t="shared" si="38"/>
        <v>0.9202034914121241</v>
      </c>
      <c r="Z148" s="41">
        <f t="shared" si="43"/>
        <v>0.57381917755344403</v>
      </c>
      <c r="AA148" s="42">
        <f t="shared" si="39"/>
        <v>2</v>
      </c>
      <c r="AI148" s="14" t="str">
        <f t="shared" si="40"/>
        <v>Rwanda</v>
      </c>
      <c r="AJ148" s="9">
        <f t="shared" si="33"/>
        <v>1.8598710606724467</v>
      </c>
      <c r="AK148" s="17">
        <f t="shared" si="34"/>
        <v>60</v>
      </c>
      <c r="AM148">
        <v>143</v>
      </c>
      <c r="AN148" s="17" t="str">
        <f t="shared" si="41"/>
        <v>Central African Republic</v>
      </c>
      <c r="AO148">
        <f t="shared" si="44"/>
        <v>18</v>
      </c>
      <c r="AP148" s="17" t="str">
        <f t="shared" si="42"/>
        <v>Ghana</v>
      </c>
    </row>
    <row r="149" spans="3:42">
      <c r="C149" s="32" t="s">
        <v>325</v>
      </c>
      <c r="D149" s="33" t="s">
        <v>326</v>
      </c>
      <c r="E149" s="41" t="e">
        <f>[1]Delta!E149</f>
        <v>#N/A</v>
      </c>
      <c r="F149" s="41" t="e">
        <f>[1]Delta!F149</f>
        <v>#N/A</v>
      </c>
      <c r="G149" s="41" t="e">
        <f>[1]Delta!G149</f>
        <v>#N/A</v>
      </c>
      <c r="H149" s="41" t="e">
        <f>[1]Delta!H149</f>
        <v>#N/A</v>
      </c>
      <c r="I149" s="41" t="e">
        <f>[1]Delta!I149</f>
        <v>#N/A</v>
      </c>
      <c r="J149" s="41" t="e">
        <f>[1]Delta!J149</f>
        <v>#N/A</v>
      </c>
      <c r="K149" s="41" t="e">
        <f>[1]Delta!K149</f>
        <v>#N/A</v>
      </c>
      <c r="L149" s="41" t="e">
        <f>[1]Delta!L149</f>
        <v>#N/A</v>
      </c>
      <c r="M149" s="41" t="e">
        <f>[1]Delta!M149</f>
        <v>#N/A</v>
      </c>
      <c r="N149" s="41" t="e">
        <f>[1]Delta!N149</f>
        <v>#N/A</v>
      </c>
      <c r="O149" s="41" t="e">
        <f>[1]Delta!O149</f>
        <v>#N/A</v>
      </c>
      <c r="P149" s="41" t="e">
        <f>[1]Delta!P149</f>
        <v>#N/A</v>
      </c>
      <c r="Q149" s="41" t="e">
        <f>[1]Delta!Q149</f>
        <v>#N/A</v>
      </c>
      <c r="R149" s="41" t="e">
        <f>[1]Delta!R149</f>
        <v>#N/A</v>
      </c>
      <c r="S149" s="41" t="e">
        <f>[1]Delta!S149</f>
        <v>#N/A</v>
      </c>
      <c r="T149" s="41" t="e">
        <f>[1]Delta!T149</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Swaziland</v>
      </c>
      <c r="AO149">
        <f t="shared" si="44"/>
        <v>17</v>
      </c>
      <c r="AP149" s="17" t="str">
        <f t="shared" si="42"/>
        <v>Nicaragua</v>
      </c>
    </row>
    <row r="150" spans="3:42">
      <c r="C150" s="32" t="s">
        <v>327</v>
      </c>
      <c r="D150" s="33" t="s">
        <v>328</v>
      </c>
      <c r="E150" s="41">
        <f>[1]Delta!E150</f>
        <v>0.99968592695034175</v>
      </c>
      <c r="F150" s="41">
        <f>[1]Delta!F150</f>
        <v>0.71156939458560942</v>
      </c>
      <c r="G150" s="41">
        <f>[1]Delta!G150</f>
        <v>0.13118385564114021</v>
      </c>
      <c r="H150" s="41">
        <f>[1]Delta!H150</f>
        <v>-0.85635739170367486</v>
      </c>
      <c r="I150" s="41">
        <f>[1]Delta!I150</f>
        <v>-0.32639939741121538</v>
      </c>
      <c r="J150" s="41">
        <f>[1]Delta!J150</f>
        <v>1.5912810658633703E-3</v>
      </c>
      <c r="K150" s="41">
        <f>[1]Delta!K150</f>
        <v>-0.58911842708687345</v>
      </c>
      <c r="L150" s="41">
        <f>[1]Delta!L150</f>
        <v>-1.2961562816271694</v>
      </c>
      <c r="M150" s="41">
        <f>[1]Delta!M150</f>
        <v>1.1687131790076464</v>
      </c>
      <c r="N150" s="41">
        <f>[1]Delta!N150</f>
        <v>0.60070497221494179</v>
      </c>
      <c r="O150" s="41">
        <f>[1]Delta!O150</f>
        <v>1.4903065205944159</v>
      </c>
      <c r="P150" s="41">
        <f>[1]Delta!P150</f>
        <v>1.4558767201451559</v>
      </c>
      <c r="Q150" s="41">
        <f>[1]Delta!Q150</f>
        <v>0.18355806972873268</v>
      </c>
      <c r="R150" s="41">
        <f>[1]Delta!R150</f>
        <v>0.49518704504006905</v>
      </c>
      <c r="S150" s="41">
        <f>[1]Delta!S150</f>
        <v>1.521287283915143</v>
      </c>
      <c r="T150" s="41">
        <f>[1]Delta!T150</f>
        <v>1.6570081807941222</v>
      </c>
      <c r="U150" s="11"/>
      <c r="V150" s="33" t="str">
        <f t="shared" si="35"/>
        <v>Saint Lucia</v>
      </c>
      <c r="W150" s="30">
        <f t="shared" si="36"/>
        <v>8.7798954829850229E-2</v>
      </c>
      <c r="X150" s="10">
        <f t="shared" si="37"/>
        <v>0.4593582025082687</v>
      </c>
      <c r="Y150" s="36">
        <f t="shared" si="38"/>
        <v>0.2110099582116276</v>
      </c>
      <c r="Z150" s="41" t="str">
        <f t="shared" si="43"/>
        <v/>
      </c>
      <c r="AA150" s="42" t="str">
        <f t="shared" si="39"/>
        <v/>
      </c>
      <c r="AI150" s="14" t="str">
        <f t="shared" si="40"/>
        <v>Saint Lucia</v>
      </c>
      <c r="AJ150" s="9">
        <f t="shared" si="33"/>
        <v>1.6570081807941222</v>
      </c>
      <c r="AK150" s="17">
        <f t="shared" si="34"/>
        <v>64</v>
      </c>
      <c r="AM150">
        <v>145</v>
      </c>
      <c r="AN150" s="17" t="str">
        <f t="shared" si="41"/>
        <v>Bahamas</v>
      </c>
      <c r="AO150">
        <f t="shared" si="44"/>
        <v>16</v>
      </c>
      <c r="AP150" s="17" t="str">
        <f t="shared" si="42"/>
        <v>Finland</v>
      </c>
    </row>
    <row r="151" spans="3:42">
      <c r="C151" s="32" t="s">
        <v>329</v>
      </c>
      <c r="D151" s="33" t="s">
        <v>330</v>
      </c>
      <c r="E151" s="41" t="e">
        <f>[1]Delta!E151</f>
        <v>#N/A</v>
      </c>
      <c r="F151" s="41" t="e">
        <f>[1]Delta!F151</f>
        <v>#N/A</v>
      </c>
      <c r="G151" s="41" t="e">
        <f>[1]Delta!G151</f>
        <v>#N/A</v>
      </c>
      <c r="H151" s="41" t="e">
        <f>[1]Delta!H151</f>
        <v>#N/A</v>
      </c>
      <c r="I151" s="41" t="e">
        <f>[1]Delta!I151</f>
        <v>#N/A</v>
      </c>
      <c r="J151" s="41" t="e">
        <f>[1]Delta!J151</f>
        <v>#N/A</v>
      </c>
      <c r="K151" s="41" t="e">
        <f>[1]Delta!K151</f>
        <v>#N/A</v>
      </c>
      <c r="L151" s="41" t="e">
        <f>[1]Delta!L151</f>
        <v>#N/A</v>
      </c>
      <c r="M151" s="41" t="e">
        <f>[1]Delta!M151</f>
        <v>#N/A</v>
      </c>
      <c r="N151" s="41" t="e">
        <f>[1]Delta!N151</f>
        <v>#N/A</v>
      </c>
      <c r="O151" s="41" t="e">
        <f>[1]Delta!O151</f>
        <v>#N/A</v>
      </c>
      <c r="P151" s="41" t="e">
        <f>[1]Delta!P151</f>
        <v>#N/A</v>
      </c>
      <c r="Q151" s="41" t="e">
        <f>[1]Delta!Q151</f>
        <v>#N/A</v>
      </c>
      <c r="R151" s="41" t="e">
        <f>[1]Delta!R151</f>
        <v>#N/A</v>
      </c>
      <c r="S151" s="41" t="e">
        <f>[1]Delta!S151</f>
        <v>#N/A</v>
      </c>
      <c r="T151" s="41" t="e">
        <f>[1]Delta!T151</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Botswana</v>
      </c>
      <c r="AO151">
        <f t="shared" si="44"/>
        <v>15</v>
      </c>
      <c r="AP151" s="17" t="str">
        <f t="shared" si="42"/>
        <v xml:space="preserve">Macedonia </v>
      </c>
    </row>
    <row r="152" spans="3:42">
      <c r="C152" s="32" t="s">
        <v>331</v>
      </c>
      <c r="D152" s="33" t="s">
        <v>332</v>
      </c>
      <c r="E152" s="41">
        <f>[1]Delta!E152</f>
        <v>0.89628735904123857</v>
      </c>
      <c r="F152" s="41">
        <f>[1]Delta!F152</f>
        <v>1.5046129234184136</v>
      </c>
      <c r="G152" s="41">
        <f>[1]Delta!G152</f>
        <v>1.6768055303148799</v>
      </c>
      <c r="H152" s="41">
        <f>[1]Delta!H152</f>
        <v>2.4245650654906683</v>
      </c>
      <c r="I152" s="41">
        <f>[1]Delta!I152</f>
        <v>3.642261062827977</v>
      </c>
      <c r="J152" s="41">
        <f>[1]Delta!J152</f>
        <v>2.6226501939944669</v>
      </c>
      <c r="K152" s="41">
        <f>[1]Delta!K152</f>
        <v>2.2570318389716348</v>
      </c>
      <c r="L152" s="41">
        <f>[1]Delta!L152</f>
        <v>1.79262696022667</v>
      </c>
      <c r="M152" s="41">
        <f>[1]Delta!M152</f>
        <v>1.5529931948706448</v>
      </c>
      <c r="N152" s="41">
        <f>[1]Delta!N152</f>
        <v>0.74757972447165599</v>
      </c>
      <c r="O152" s="41">
        <f>[1]Delta!O152</f>
        <v>0.77309398592328904</v>
      </c>
      <c r="P152" s="41">
        <f>[1]Delta!P152</f>
        <v>0.61445101495218779</v>
      </c>
      <c r="Q152" s="41">
        <f>[1]Delta!Q152</f>
        <v>0.92075913152733335</v>
      </c>
      <c r="R152" s="41">
        <f>[1]Delta!R152</f>
        <v>0.85943828470596628</v>
      </c>
      <c r="S152" s="41">
        <f>[1]Delta!S152</f>
        <v>1.9861794401078825</v>
      </c>
      <c r="T152" s="41">
        <f>[1]Delta!T152</f>
        <v>1.5336065028055543</v>
      </c>
      <c r="U152" s="11"/>
      <c r="V152" s="33" t="str">
        <f t="shared" si="35"/>
        <v>Samoa</v>
      </c>
      <c r="W152" s="30">
        <f t="shared" si="36"/>
        <v>-6.1640562821003837E-2</v>
      </c>
      <c r="X152" s="10">
        <f t="shared" si="37"/>
        <v>-0.35210189016673438</v>
      </c>
      <c r="Y152" s="36">
        <f t="shared" si="38"/>
        <v>0.12397574105898708</v>
      </c>
      <c r="Z152" s="41" t="str">
        <f t="shared" si="43"/>
        <v/>
      </c>
      <c r="AA152" s="42" t="str">
        <f t="shared" si="39"/>
        <v/>
      </c>
      <c r="AI152" s="14" t="str">
        <f t="shared" si="40"/>
        <v>Samoa</v>
      </c>
      <c r="AJ152" s="9">
        <f t="shared" si="33"/>
        <v>1.5336065028055543</v>
      </c>
      <c r="AK152" s="17">
        <f t="shared" si="34"/>
        <v>65</v>
      </c>
      <c r="AM152">
        <v>147</v>
      </c>
      <c r="AN152" s="17" t="str">
        <f t="shared" si="41"/>
        <v>Saudi Arabia</v>
      </c>
      <c r="AO152">
        <f t="shared" si="44"/>
        <v>14</v>
      </c>
      <c r="AP152" s="17" t="str">
        <f t="shared" si="42"/>
        <v>Jordan</v>
      </c>
    </row>
    <row r="153" spans="3:42">
      <c r="C153" s="32" t="s">
        <v>333</v>
      </c>
      <c r="D153" s="33" t="s">
        <v>334</v>
      </c>
      <c r="E153" s="41" t="e">
        <f>[1]Delta!E153</f>
        <v>#N/A</v>
      </c>
      <c r="F153" s="41" t="e">
        <f>[1]Delta!F153</f>
        <v>#N/A</v>
      </c>
      <c r="G153" s="41" t="e">
        <f>[1]Delta!G153</f>
        <v>#N/A</v>
      </c>
      <c r="H153" s="41" t="e">
        <f>[1]Delta!H153</f>
        <v>#N/A</v>
      </c>
      <c r="I153" s="41" t="e">
        <f>[1]Delta!I153</f>
        <v>#N/A</v>
      </c>
      <c r="J153" s="41" t="e">
        <f>[1]Delta!J153</f>
        <v>#N/A</v>
      </c>
      <c r="K153" s="41" t="e">
        <f>[1]Delta!K153</f>
        <v>#N/A</v>
      </c>
      <c r="L153" s="41" t="e">
        <f>[1]Delta!L153</f>
        <v>#N/A</v>
      </c>
      <c r="M153" s="41" t="e">
        <f>[1]Delta!M153</f>
        <v>#N/A</v>
      </c>
      <c r="N153" s="41" t="e">
        <f>[1]Delta!N153</f>
        <v>#N/A</v>
      </c>
      <c r="O153" s="41" t="e">
        <f>[1]Delta!O153</f>
        <v>#N/A</v>
      </c>
      <c r="P153" s="41" t="e">
        <f>[1]Delta!P153</f>
        <v>#N/A</v>
      </c>
      <c r="Q153" s="41" t="e">
        <f>[1]Delta!Q153</f>
        <v>#N/A</v>
      </c>
      <c r="R153" s="41" t="e">
        <f>[1]Delta!R153</f>
        <v>#N/A</v>
      </c>
      <c r="S153" s="41" t="e">
        <f>[1]Delta!S153</f>
        <v>#N/A</v>
      </c>
      <c r="T153" s="41" t="e">
        <f>[1]Delta!T153</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Yemen</v>
      </c>
      <c r="AO153">
        <f t="shared" si="44"/>
        <v>13</v>
      </c>
      <c r="AP153" s="17" t="str">
        <f t="shared" si="42"/>
        <v>Switzerland</v>
      </c>
    </row>
    <row r="154" spans="3:42">
      <c r="C154" s="32" t="s">
        <v>335</v>
      </c>
      <c r="D154" s="33" t="s">
        <v>336</v>
      </c>
      <c r="E154" s="41">
        <f>[1]Delta!E154</f>
        <v>3.1670751873028209</v>
      </c>
      <c r="F154" s="41">
        <f>[1]Delta!F154</f>
        <v>2.8286589231502504</v>
      </c>
      <c r="G154" s="41">
        <f>[1]Delta!G154</f>
        <v>3.2190378480059394</v>
      </c>
      <c r="H154" s="41">
        <f>[1]Delta!H154</f>
        <v>2.6403543744113591</v>
      </c>
      <c r="I154" s="41">
        <f>[1]Delta!I154</f>
        <v>2.9147441031356323</v>
      </c>
      <c r="J154" s="41">
        <f>[1]Delta!J154</f>
        <v>3.1228305331331327</v>
      </c>
      <c r="K154" s="41">
        <f>[1]Delta!K154</f>
        <v>2.0300133814560937</v>
      </c>
      <c r="L154" s="41">
        <f>[1]Delta!L154</f>
        <v>0.67479742551356026</v>
      </c>
      <c r="M154" s="41">
        <f>[1]Delta!M154</f>
        <v>6.3615711794341223E-2</v>
      </c>
      <c r="N154" s="41">
        <f>[1]Delta!N154</f>
        <v>1.8618667884808815E-3</v>
      </c>
      <c r="O154" s="41">
        <f>[1]Delta!O154</f>
        <v>-0.47419235939775461</v>
      </c>
      <c r="P154" s="41">
        <f>[1]Delta!P154</f>
        <v>-0.25608453142589838</v>
      </c>
      <c r="Q154" s="41">
        <f>[1]Delta!Q154</f>
        <v>-0.3422101646173914</v>
      </c>
      <c r="R154" s="41">
        <f>[1]Delta!R154</f>
        <v>-0.73718478143521082</v>
      </c>
      <c r="S154" s="41">
        <f>[1]Delta!S154</f>
        <v>2.2866840644518049E-2</v>
      </c>
      <c r="T154" s="41">
        <f>[1]Delta!T154</f>
        <v>0.11854720759336601</v>
      </c>
      <c r="U154" s="11"/>
      <c r="V154" s="33" t="str">
        <f t="shared" si="35"/>
        <v>Sao Tome and Principe</v>
      </c>
      <c r="W154" s="30">
        <f t="shared" si="36"/>
        <v>-0.29329602603769844</v>
      </c>
      <c r="X154" s="10">
        <f t="shared" si="37"/>
        <v>-0.89382231123008249</v>
      </c>
      <c r="Y154" s="36">
        <f t="shared" si="38"/>
        <v>0.79891832405268648</v>
      </c>
      <c r="Z154" s="41">
        <f t="shared" si="43"/>
        <v>-0.29329602603769844</v>
      </c>
      <c r="AA154" s="42">
        <f t="shared" si="39"/>
        <v>88</v>
      </c>
      <c r="AI154" s="14" t="str">
        <f t="shared" si="40"/>
        <v>Sao Tome and Principe</v>
      </c>
      <c r="AJ154" s="9">
        <f t="shared" si="33"/>
        <v>0.11854720759336601</v>
      </c>
      <c r="AK154" s="17">
        <f t="shared" si="34"/>
        <v>86</v>
      </c>
      <c r="AM154">
        <v>149</v>
      </c>
      <c r="AN154" s="17" t="str">
        <f t="shared" si="41"/>
        <v>Trinidad and Tobago</v>
      </c>
      <c r="AO154">
        <f t="shared" si="44"/>
        <v>12</v>
      </c>
      <c r="AP154" s="17" t="str">
        <f t="shared" si="42"/>
        <v>Australia</v>
      </c>
    </row>
    <row r="155" spans="3:42">
      <c r="C155" s="32" t="s">
        <v>337</v>
      </c>
      <c r="D155" s="33" t="s">
        <v>338</v>
      </c>
      <c r="E155" s="41">
        <f>[1]Delta!E155</f>
        <v>-10.397256699592901</v>
      </c>
      <c r="F155" s="41">
        <f>[1]Delta!F155</f>
        <v>-10.429590692283355</v>
      </c>
      <c r="G155" s="41">
        <f>[1]Delta!G155</f>
        <v>-9.9164288015250364</v>
      </c>
      <c r="H155" s="41">
        <f>[1]Delta!H155</f>
        <v>-9.733032349737968</v>
      </c>
      <c r="I155" s="41">
        <f>[1]Delta!I155</f>
        <v>-8.9100056531297653</v>
      </c>
      <c r="J155" s="41">
        <f>[1]Delta!J155</f>
        <v>-10.4460606118299</v>
      </c>
      <c r="K155" s="41">
        <f>[1]Delta!K155</f>
        <v>-9.6496296798158454</v>
      </c>
      <c r="L155" s="41">
        <f>[1]Delta!L155</f>
        <v>-9.4113137165095395</v>
      </c>
      <c r="M155" s="41">
        <f>[1]Delta!M155</f>
        <v>-10.206434670984734</v>
      </c>
      <c r="N155" s="41">
        <f>[1]Delta!N155</f>
        <v>-10.018634757707005</v>
      </c>
      <c r="O155" s="41">
        <f>[1]Delta!O155</f>
        <v>-9.2624644715675402</v>
      </c>
      <c r="P155" s="41">
        <f>[1]Delta!P155</f>
        <v>-9.7843762737398592</v>
      </c>
      <c r="Q155" s="41">
        <f>[1]Delta!Q155</f>
        <v>-8.3943850885958682</v>
      </c>
      <c r="R155" s="41">
        <f>[1]Delta!R155</f>
        <v>-7.9760189259069207</v>
      </c>
      <c r="S155" s="41">
        <f>[1]Delta!S155</f>
        <v>-8.0333917458827813</v>
      </c>
      <c r="T155" s="41">
        <f>[1]Delta!T155</f>
        <v>-7.6762588902685565</v>
      </c>
      <c r="U155" s="11"/>
      <c r="V155" s="33" t="str">
        <f t="shared" si="35"/>
        <v>Saudi Arabia</v>
      </c>
      <c r="W155" s="30">
        <f t="shared" si="36"/>
        <v>0.15184284940300483</v>
      </c>
      <c r="X155" s="10">
        <f t="shared" si="37"/>
        <v>0.77938803434602433</v>
      </c>
      <c r="Y155" s="36">
        <f t="shared" si="38"/>
        <v>0.60744570808175957</v>
      </c>
      <c r="Z155" s="41">
        <f t="shared" si="43"/>
        <v>0.15184284940300483</v>
      </c>
      <c r="AA155" s="42">
        <f t="shared" si="39"/>
        <v>33</v>
      </c>
      <c r="AI155" s="14" t="str">
        <f t="shared" si="40"/>
        <v>Saudi Arabia</v>
      </c>
      <c r="AJ155" s="9">
        <f t="shared" si="33"/>
        <v>-7.6762588902685565</v>
      </c>
      <c r="AK155" s="17">
        <f t="shared" si="34"/>
        <v>147</v>
      </c>
      <c r="AM155">
        <v>150</v>
      </c>
      <c r="AN155" s="17" t="str">
        <f t="shared" si="41"/>
        <v>Bahrain</v>
      </c>
      <c r="AO155">
        <f t="shared" si="44"/>
        <v>11</v>
      </c>
      <c r="AP155" s="17" t="str">
        <f t="shared" si="42"/>
        <v>Czech Republic</v>
      </c>
    </row>
    <row r="156" spans="3:42">
      <c r="C156" s="32" t="s">
        <v>339</v>
      </c>
      <c r="D156" s="33" t="s">
        <v>340</v>
      </c>
      <c r="E156" s="41">
        <f>[1]Delta!E156</f>
        <v>-2.9027318368096573</v>
      </c>
      <c r="F156" s="41">
        <f>[1]Delta!F156</f>
        <v>-2.9195723081869147</v>
      </c>
      <c r="G156" s="41">
        <f>[1]Delta!G156</f>
        <v>-1.3749930705689977</v>
      </c>
      <c r="H156" s="41">
        <f>[1]Delta!H156</f>
        <v>-1.3634130368148547</v>
      </c>
      <c r="I156" s="41">
        <f>[1]Delta!I156</f>
        <v>-1.085265141567362</v>
      </c>
      <c r="J156" s="41">
        <f>[1]Delta!J156</f>
        <v>-0.49259171658157896</v>
      </c>
      <c r="K156" s="41">
        <f>[1]Delta!K156</f>
        <v>-0.39888115321372197</v>
      </c>
      <c r="L156" s="41">
        <f>[1]Delta!L156</f>
        <v>0.22667924653340066</v>
      </c>
      <c r="M156" s="41">
        <f>[1]Delta!M156</f>
        <v>-0.29271303835038509</v>
      </c>
      <c r="N156" s="41">
        <f>[1]Delta!N156</f>
        <v>0.41907223804715699</v>
      </c>
      <c r="O156" s="41">
        <f>[1]Delta!O156</f>
        <v>-0.11755301513635885</v>
      </c>
      <c r="P156" s="41">
        <f>[1]Delta!P156</f>
        <v>-3.0578558447245996E-2</v>
      </c>
      <c r="Q156" s="41">
        <f>[1]Delta!Q156</f>
        <v>-0.54741510760437251</v>
      </c>
      <c r="R156" s="41">
        <f>[1]Delta!R156</f>
        <v>-0.7196806197611707</v>
      </c>
      <c r="S156" s="41">
        <f>[1]Delta!S156</f>
        <v>-0.84922976903699521</v>
      </c>
      <c r="T156" s="41">
        <f>[1]Delta!T156</f>
        <v>-0.36236045109425419</v>
      </c>
      <c r="U156" s="11"/>
      <c r="V156" s="33" t="str">
        <f t="shared" si="35"/>
        <v>Senegal</v>
      </c>
      <c r="W156" s="30">
        <f t="shared" si="36"/>
        <v>0.13347780822709734</v>
      </c>
      <c r="X156" s="10">
        <f t="shared" si="37"/>
        <v>0.65735453290771662</v>
      </c>
      <c r="Y156" s="36">
        <f t="shared" si="38"/>
        <v>0.4321149819343223</v>
      </c>
      <c r="Z156" s="41">
        <f t="shared" si="43"/>
        <v>0.13347780822709734</v>
      </c>
      <c r="AA156" s="42">
        <f t="shared" si="39"/>
        <v>37</v>
      </c>
      <c r="AI156" s="14" t="str">
        <f t="shared" si="40"/>
        <v>Senegal</v>
      </c>
      <c r="AJ156" s="9">
        <f t="shared" si="33"/>
        <v>-0.36236045109425419</v>
      </c>
      <c r="AK156" s="17">
        <f t="shared" si="34"/>
        <v>98</v>
      </c>
      <c r="AM156">
        <v>151</v>
      </c>
      <c r="AN156" s="17" t="str">
        <f t="shared" si="41"/>
        <v>Cuba</v>
      </c>
      <c r="AO156">
        <f t="shared" si="44"/>
        <v>10</v>
      </c>
      <c r="AP156" s="17" t="str">
        <f t="shared" si="42"/>
        <v>Georgia</v>
      </c>
    </row>
    <row r="157" spans="3:42">
      <c r="C157" s="32" t="s">
        <v>341</v>
      </c>
      <c r="D157" s="33" t="s">
        <v>342</v>
      </c>
      <c r="E157" s="41">
        <f>[1]Delta!E157</f>
        <v>2.285441064256382</v>
      </c>
      <c r="F157" s="41">
        <f>[1]Delta!F157</f>
        <v>1.6367541158679018</v>
      </c>
      <c r="G157" s="41">
        <f>[1]Delta!G157</f>
        <v>0.25881132130938056</v>
      </c>
      <c r="H157" s="41">
        <f>[1]Delta!H157</f>
        <v>-0.34133017821072542</v>
      </c>
      <c r="I157" s="41">
        <f>[1]Delta!I157</f>
        <v>0.64362476849447603</v>
      </c>
      <c r="J157" s="41">
        <f>[1]Delta!J157</f>
        <v>0.31680586967382851</v>
      </c>
      <c r="K157" s="41">
        <f>[1]Delta!K157</f>
        <v>0.60040251124255661</v>
      </c>
      <c r="L157" s="41">
        <f>[1]Delta!L157</f>
        <v>0.73055272975848595</v>
      </c>
      <c r="M157" s="41">
        <f>[1]Delta!M157</f>
        <v>0.79709619602154902</v>
      </c>
      <c r="N157" s="41">
        <f>[1]Delta!N157</f>
        <v>0.6866675763938872</v>
      </c>
      <c r="O157" s="41">
        <f>[1]Delta!O157</f>
        <v>0.52835535647614051</v>
      </c>
      <c r="P157" s="41">
        <f>[1]Delta!P157</f>
        <v>1.9198110400769508</v>
      </c>
      <c r="Q157" s="41">
        <f>[1]Delta!Q157</f>
        <v>2.0015690132571962</v>
      </c>
      <c r="R157" s="41">
        <f>[1]Delta!R157</f>
        <v>1.7521428752743873</v>
      </c>
      <c r="S157" s="41">
        <f>[1]Delta!S157</f>
        <v>2.4258061904677106</v>
      </c>
      <c r="T157" s="41">
        <f>[1]Delta!T157</f>
        <v>2.211239767341965</v>
      </c>
      <c r="U157" s="11"/>
      <c r="V157" s="33" t="str">
        <f t="shared" si="35"/>
        <v>Serbia</v>
      </c>
      <c r="W157" s="30">
        <f t="shared" si="36"/>
        <v>8.3784981367225841E-2</v>
      </c>
      <c r="X157" s="10">
        <f t="shared" si="37"/>
        <v>0.46302379314741798</v>
      </c>
      <c r="Y157" s="36">
        <f t="shared" si="38"/>
        <v>0.21439103302062293</v>
      </c>
      <c r="Z157" s="41" t="str">
        <f t="shared" si="43"/>
        <v/>
      </c>
      <c r="AA157" s="42" t="str">
        <f t="shared" si="39"/>
        <v/>
      </c>
      <c r="AI157" s="14" t="str">
        <f t="shared" si="40"/>
        <v>Serbia</v>
      </c>
      <c r="AJ157" s="9">
        <f t="shared" si="33"/>
        <v>2.211239767341965</v>
      </c>
      <c r="AK157" s="17">
        <f t="shared" si="34"/>
        <v>56</v>
      </c>
      <c r="AM157">
        <v>152</v>
      </c>
      <c r="AN157" s="17" t="str">
        <f t="shared" si="41"/>
        <v>Chad</v>
      </c>
      <c r="AO157">
        <f t="shared" si="44"/>
        <v>9</v>
      </c>
      <c r="AP157" s="17" t="str">
        <f t="shared" si="42"/>
        <v>Poland</v>
      </c>
    </row>
    <row r="158" spans="3:42">
      <c r="C158" s="32" t="s">
        <v>343</v>
      </c>
      <c r="D158" s="33" t="s">
        <v>344</v>
      </c>
      <c r="E158" s="41" t="e">
        <f>[1]Delta!E158</f>
        <v>#N/A</v>
      </c>
      <c r="F158" s="41" t="e">
        <f>[1]Delta!F158</f>
        <v>#N/A</v>
      </c>
      <c r="G158" s="41" t="e">
        <f>[1]Delta!G158</f>
        <v>#N/A</v>
      </c>
      <c r="H158" s="41" t="e">
        <f>[1]Delta!H158</f>
        <v>#N/A</v>
      </c>
      <c r="I158" s="41" t="e">
        <f>[1]Delta!I158</f>
        <v>#N/A</v>
      </c>
      <c r="J158" s="41" t="e">
        <f>[1]Delta!J158</f>
        <v>#N/A</v>
      </c>
      <c r="K158" s="41" t="e">
        <f>[1]Delta!K158</f>
        <v>#N/A</v>
      </c>
      <c r="L158" s="41" t="e">
        <f>[1]Delta!L158</f>
        <v>#N/A</v>
      </c>
      <c r="M158" s="41" t="e">
        <f>[1]Delta!M158</f>
        <v>#N/A</v>
      </c>
      <c r="N158" s="41" t="e">
        <f>[1]Delta!N158</f>
        <v>#N/A</v>
      </c>
      <c r="O158" s="41" t="e">
        <f>[1]Delta!O158</f>
        <v>#N/A</v>
      </c>
      <c r="P158" s="41" t="e">
        <f>[1]Delta!P158</f>
        <v>#N/A</v>
      </c>
      <c r="Q158" s="41" t="e">
        <f>[1]Delta!Q158</f>
        <v>#N/A</v>
      </c>
      <c r="R158" s="41" t="e">
        <f>[1]Delta!R158</f>
        <v>#N/A</v>
      </c>
      <c r="S158" s="41" t="e">
        <f>[1]Delta!S158</f>
        <v>#N/A</v>
      </c>
      <c r="T158" s="41" t="e">
        <f>[1]Delta!T158</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United Arab Emirates</v>
      </c>
      <c r="AO158">
        <f t="shared" si="44"/>
        <v>8</v>
      </c>
      <c r="AP158" s="17" t="str">
        <f t="shared" si="42"/>
        <v>Moldova, Republic of</v>
      </c>
    </row>
    <row r="159" spans="3:42">
      <c r="C159" s="32" t="s">
        <v>345</v>
      </c>
      <c r="D159" s="33" t="s">
        <v>346</v>
      </c>
      <c r="E159" s="41">
        <f>[1]Delta!E159</f>
        <v>-4.9924121561136872</v>
      </c>
      <c r="F159" s="41">
        <f>[1]Delta!F159</f>
        <v>-6.4919829960639888</v>
      </c>
      <c r="G159" s="41">
        <f>[1]Delta!G159</f>
        <v>-3.6304769752594339</v>
      </c>
      <c r="H159" s="41">
        <f>[1]Delta!H159</f>
        <v>-3.199973201621205</v>
      </c>
      <c r="I159" s="41">
        <f>[1]Delta!I159</f>
        <v>-2.7587561422401308</v>
      </c>
      <c r="J159" s="41">
        <f>[1]Delta!J159</f>
        <v>-2.646870123476333</v>
      </c>
      <c r="K159" s="41">
        <f>[1]Delta!K159</f>
        <v>-2.6405823167683451</v>
      </c>
      <c r="L159" s="41">
        <f>[1]Delta!L159</f>
        <v>-3.5325840127201076</v>
      </c>
      <c r="M159" s="41">
        <f>[1]Delta!M159</f>
        <v>-3.3153704046872079</v>
      </c>
      <c r="N159" s="41">
        <f>[1]Delta!N159</f>
        <v>-1.2431000442186502</v>
      </c>
      <c r="O159" s="41">
        <f>[1]Delta!O159</f>
        <v>-1.9039695182232066</v>
      </c>
      <c r="P159" s="41">
        <f>[1]Delta!P159</f>
        <v>-1.9842435586002054</v>
      </c>
      <c r="Q159" s="41">
        <f>[1]Delta!Q159</f>
        <v>-1.6917870180094283</v>
      </c>
      <c r="R159" s="41">
        <f>[1]Delta!R159</f>
        <v>-1.883600357583056</v>
      </c>
      <c r="S159" s="41">
        <f>[1]Delta!S159</f>
        <v>-1.5895497997990446</v>
      </c>
      <c r="T159" s="41">
        <f>[1]Delta!T159</f>
        <v>-1.4246969262256783</v>
      </c>
      <c r="U159" s="11"/>
      <c r="V159" s="33" t="str">
        <f t="shared" si="35"/>
        <v>Sierra Leone</v>
      </c>
      <c r="W159" s="30">
        <f t="shared" si="36"/>
        <v>0.24056239703549651</v>
      </c>
      <c r="X159" s="10">
        <f t="shared" si="37"/>
        <v>0.81730174668904287</v>
      </c>
      <c r="Y159" s="36">
        <f t="shared" si="38"/>
        <v>0.66798214514096044</v>
      </c>
      <c r="Z159" s="41">
        <f t="shared" si="43"/>
        <v>0.24056239703549651</v>
      </c>
      <c r="AA159" s="42">
        <f t="shared" si="39"/>
        <v>15</v>
      </c>
      <c r="AI159" s="14" t="str">
        <f t="shared" si="40"/>
        <v>Sierra Leone</v>
      </c>
      <c r="AJ159" s="9">
        <f t="shared" si="33"/>
        <v>-1.4246969262256783</v>
      </c>
      <c r="AK159" s="17">
        <f t="shared" si="34"/>
        <v>112</v>
      </c>
      <c r="AM159">
        <v>154</v>
      </c>
      <c r="AN159" s="17" t="str">
        <f t="shared" si="41"/>
        <v>Congo</v>
      </c>
      <c r="AO159">
        <f t="shared" si="44"/>
        <v>7</v>
      </c>
      <c r="AP159" s="17" t="str">
        <f t="shared" si="42"/>
        <v>Armenia</v>
      </c>
    </row>
    <row r="160" spans="3:42">
      <c r="C160" s="32" t="s">
        <v>347</v>
      </c>
      <c r="D160" s="33" t="s">
        <v>348</v>
      </c>
      <c r="E160" s="41" t="e">
        <f>[1]Delta!E160</f>
        <v>#N/A</v>
      </c>
      <c r="F160" s="41" t="e">
        <f>[1]Delta!F160</f>
        <v>#N/A</v>
      </c>
      <c r="G160" s="41" t="e">
        <f>[1]Delta!G160</f>
        <v>#N/A</v>
      </c>
      <c r="H160" s="41" t="e">
        <f>[1]Delta!H160</f>
        <v>#N/A</v>
      </c>
      <c r="I160" s="41" t="e">
        <f>[1]Delta!I160</f>
        <v>#N/A</v>
      </c>
      <c r="J160" s="41" t="e">
        <f>[1]Delta!J160</f>
        <v>#N/A</v>
      </c>
      <c r="K160" s="41" t="e">
        <f>[1]Delta!K160</f>
        <v>#N/A</v>
      </c>
      <c r="L160" s="41" t="e">
        <f>[1]Delta!L160</f>
        <v>#N/A</v>
      </c>
      <c r="M160" s="41" t="e">
        <f>[1]Delta!M160</f>
        <v>#N/A</v>
      </c>
      <c r="N160" s="41" t="e">
        <f>[1]Delta!N160</f>
        <v>#N/A</v>
      </c>
      <c r="O160" s="41" t="e">
        <f>[1]Delta!O160</f>
        <v>#N/A</v>
      </c>
      <c r="P160" s="41" t="e">
        <f>[1]Delta!P160</f>
        <v>#N/A</v>
      </c>
      <c r="Q160" s="41" t="e">
        <f>[1]Delta!Q160</f>
        <v>#N/A</v>
      </c>
      <c r="R160" s="41" t="e">
        <f>[1]Delta!R160</f>
        <v>#N/A</v>
      </c>
      <c r="S160" s="41" t="e">
        <f>[1]Delta!S160</f>
        <v>#N/A</v>
      </c>
      <c r="T160" s="41" t="e">
        <f>[1]Delta!T160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Libyan Arab Jamahiriya</v>
      </c>
      <c r="AO160">
        <f t="shared" si="44"/>
        <v>6</v>
      </c>
      <c r="AP160" s="17" t="str">
        <f t="shared" si="42"/>
        <v>Cape Verde</v>
      </c>
    </row>
    <row r="161" spans="3:42">
      <c r="C161" s="32" t="s">
        <v>349</v>
      </c>
      <c r="D161" s="33" t="s">
        <v>350</v>
      </c>
      <c r="E161" s="41">
        <f>[1]Delta!E161</f>
        <v>2.8448075290537105</v>
      </c>
      <c r="F161" s="41">
        <f>[1]Delta!F161</f>
        <v>1.9465375492606825</v>
      </c>
      <c r="G161" s="41">
        <f>[1]Delta!G161</f>
        <v>2.2972924693614658</v>
      </c>
      <c r="H161" s="41">
        <f>[1]Delta!H161</f>
        <v>1.8082442654353912</v>
      </c>
      <c r="I161" s="41">
        <f>[1]Delta!I161</f>
        <v>1.4412035591109174</v>
      </c>
      <c r="J161" s="41">
        <f>[1]Delta!J161</f>
        <v>2.4853455738830803</v>
      </c>
      <c r="K161" s="41">
        <f>[1]Delta!K161</f>
        <v>3.0573463133807053</v>
      </c>
      <c r="L161" s="41">
        <f>[1]Delta!L161</f>
        <v>3.0154489915756528</v>
      </c>
      <c r="M161" s="41">
        <f>[1]Delta!M161</f>
        <v>5.2196027542277079</v>
      </c>
      <c r="N161" s="41">
        <f>[1]Delta!N161</f>
        <v>5.2202524094121969</v>
      </c>
      <c r="O161" s="41">
        <f>[1]Delta!O161</f>
        <v>6.0581766780006774</v>
      </c>
      <c r="P161" s="41">
        <f>[1]Delta!P161</f>
        <v>5.8863057888665367</v>
      </c>
      <c r="Q161" s="41">
        <f>[1]Delta!Q161</f>
        <v>5.4659856783195124</v>
      </c>
      <c r="R161" s="41">
        <f>[1]Delta!R161</f>
        <v>5.3690816009897731</v>
      </c>
      <c r="S161" s="41">
        <f>[1]Delta!S161</f>
        <v>4.7329524494073354</v>
      </c>
      <c r="T161" s="41">
        <f>[1]Delta!T161</f>
        <v>4.8146837514550072</v>
      </c>
      <c r="U161" s="11"/>
      <c r="V161" s="33" t="str">
        <f t="shared" si="35"/>
        <v>Slovakia</v>
      </c>
      <c r="W161" s="30">
        <f t="shared" si="36"/>
        <v>0.27963769614914452</v>
      </c>
      <c r="X161" s="10">
        <f t="shared" si="37"/>
        <v>0.81930575432958597</v>
      </c>
      <c r="Y161" s="36">
        <f t="shared" si="38"/>
        <v>0.67126191907757182</v>
      </c>
      <c r="Z161" s="41">
        <f t="shared" si="43"/>
        <v>0.27963769614914452</v>
      </c>
      <c r="AA161" s="42">
        <f t="shared" si="39"/>
        <v>9</v>
      </c>
      <c r="AI161" s="14" t="str">
        <f t="shared" si="40"/>
        <v>Slovakia</v>
      </c>
      <c r="AJ161" s="9">
        <f t="shared" si="33"/>
        <v>4.8146837514550072</v>
      </c>
      <c r="AK161" s="17">
        <f t="shared" si="34"/>
        <v>27</v>
      </c>
      <c r="AM161">
        <v>156</v>
      </c>
      <c r="AN161" s="17" t="str">
        <f t="shared" si="41"/>
        <v>Kuwait</v>
      </c>
      <c r="AO161">
        <f t="shared" si="44"/>
        <v>5</v>
      </c>
      <c r="AP161" s="17" t="str">
        <f t="shared" si="42"/>
        <v>New Zealand</v>
      </c>
    </row>
    <row r="162" spans="3:42">
      <c r="C162" s="32" t="s">
        <v>351</v>
      </c>
      <c r="D162" s="33" t="s">
        <v>352</v>
      </c>
      <c r="E162" s="41">
        <f>[1]Delta!E162</f>
        <v>2.1089757433998955</v>
      </c>
      <c r="F162" s="41">
        <f>[1]Delta!F162</f>
        <v>2.7466738257864307</v>
      </c>
      <c r="G162" s="41">
        <f>[1]Delta!G162</f>
        <v>2.7217885807977922</v>
      </c>
      <c r="H162" s="41">
        <f>[1]Delta!H162</f>
        <v>3.5822641674036646</v>
      </c>
      <c r="I162" s="41">
        <f>[1]Delta!I162</f>
        <v>2.1637191352611751</v>
      </c>
      <c r="J162" s="41">
        <f>[1]Delta!J162</f>
        <v>3.6260151376226304</v>
      </c>
      <c r="K162" s="41">
        <f>[1]Delta!K162</f>
        <v>3.3779060181053921</v>
      </c>
      <c r="L162" s="41">
        <f>[1]Delta!L162</f>
        <v>3.9110727063672641</v>
      </c>
      <c r="M162" s="41">
        <f>[1]Delta!M162</f>
        <v>3.9567283829506437</v>
      </c>
      <c r="N162" s="41">
        <f>[1]Delta!N162</f>
        <v>4.5336985922538133</v>
      </c>
      <c r="O162" s="41">
        <f>[1]Delta!O162</f>
        <v>4.0454643042305918</v>
      </c>
      <c r="P162" s="41">
        <f>[1]Delta!P162</f>
        <v>3.6062076655410777</v>
      </c>
      <c r="Q162" s="41">
        <f>[1]Delta!Q162</f>
        <v>2.8227763571054112</v>
      </c>
      <c r="R162" s="41">
        <f>[1]Delta!R162</f>
        <v>3.2042403898061593</v>
      </c>
      <c r="S162" s="41">
        <f>[1]Delta!S162</f>
        <v>4.3531385475226898</v>
      </c>
      <c r="T162" s="41">
        <f>[1]Delta!T162</f>
        <v>4.2783473244406167</v>
      </c>
      <c r="U162" s="11"/>
      <c r="V162" s="33" t="str">
        <f t="shared" si="35"/>
        <v>Slovenia</v>
      </c>
      <c r="W162" s="30">
        <f t="shared" si="36"/>
        <v>9.9417490659731933E-2</v>
      </c>
      <c r="X162" s="10">
        <f t="shared" si="37"/>
        <v>0.62846665850219674</v>
      </c>
      <c r="Y162" s="36">
        <f t="shared" si="38"/>
        <v>0.3949703408489168</v>
      </c>
      <c r="Z162" s="41">
        <f t="shared" si="43"/>
        <v>9.9417490659731933E-2</v>
      </c>
      <c r="AA162" s="42">
        <f t="shared" si="39"/>
        <v>44</v>
      </c>
      <c r="AI162" s="14" t="str">
        <f t="shared" si="40"/>
        <v>Slovenia</v>
      </c>
      <c r="AJ162" s="9">
        <f t="shared" si="33"/>
        <v>4.2783473244406167</v>
      </c>
      <c r="AK162" s="17">
        <f t="shared" si="34"/>
        <v>36</v>
      </c>
      <c r="AM162">
        <v>157</v>
      </c>
      <c r="AN162" s="17" t="str">
        <f t="shared" si="41"/>
        <v>Gabon</v>
      </c>
      <c r="AO162">
        <f t="shared" si="44"/>
        <v>4</v>
      </c>
      <c r="AP162" s="17" t="str">
        <f t="shared" si="42"/>
        <v>Chile</v>
      </c>
    </row>
    <row r="163" spans="3:42">
      <c r="C163" s="32" t="s">
        <v>353</v>
      </c>
      <c r="D163" s="33" t="s">
        <v>354</v>
      </c>
      <c r="E163" s="41" t="e">
        <f>[1]Delta!E163</f>
        <v>#N/A</v>
      </c>
      <c r="F163" s="41" t="e">
        <f>[1]Delta!F163</f>
        <v>#N/A</v>
      </c>
      <c r="G163" s="41" t="e">
        <f>[1]Delta!G163</f>
        <v>#N/A</v>
      </c>
      <c r="H163" s="41" t="e">
        <f>[1]Delta!H163</f>
        <v>#N/A</v>
      </c>
      <c r="I163" s="41" t="e">
        <f>[1]Delta!I163</f>
        <v>#N/A</v>
      </c>
      <c r="J163" s="41" t="e">
        <f>[1]Delta!J163</f>
        <v>#N/A</v>
      </c>
      <c r="K163" s="41" t="e">
        <f>[1]Delta!K163</f>
        <v>#N/A</v>
      </c>
      <c r="L163" s="41" t="e">
        <f>[1]Delta!L163</f>
        <v>#N/A</v>
      </c>
      <c r="M163" s="41" t="e">
        <f>[1]Delta!M163</f>
        <v>#N/A</v>
      </c>
      <c r="N163" s="41" t="e">
        <f>[1]Delta!N163</f>
        <v>#N/A</v>
      </c>
      <c r="O163" s="41" t="e">
        <f>[1]Delta!O163</f>
        <v>#N/A</v>
      </c>
      <c r="P163" s="41" t="e">
        <f>[1]Delta!P163</f>
        <v>#N/A</v>
      </c>
      <c r="Q163" s="41" t="e">
        <f>[1]Delta!Q163</f>
        <v>#N/A</v>
      </c>
      <c r="R163" s="41" t="e">
        <f>[1]Delta!R163</f>
        <v>#N/A</v>
      </c>
      <c r="S163" s="41" t="e">
        <f>[1]Delta!S163</f>
        <v>#N/A</v>
      </c>
      <c r="T163" s="41" t="e">
        <f>[1]Delta!T163</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Qatar</v>
      </c>
      <c r="AO163">
        <f t="shared" si="44"/>
        <v>3</v>
      </c>
      <c r="AP163" s="17" t="str">
        <f t="shared" si="42"/>
        <v>Uruguay</v>
      </c>
    </row>
    <row r="164" spans="3:42">
      <c r="C164" s="32" t="s">
        <v>355</v>
      </c>
      <c r="D164" s="33" t="s">
        <v>356</v>
      </c>
      <c r="E164" s="41" t="e">
        <f>[1]Delta!E164</f>
        <v>#N/A</v>
      </c>
      <c r="F164" s="41" t="e">
        <f>[1]Delta!F164</f>
        <v>#N/A</v>
      </c>
      <c r="G164" s="41" t="e">
        <f>[1]Delta!G164</f>
        <v>#N/A</v>
      </c>
      <c r="H164" s="41" t="e">
        <f>[1]Delta!H164</f>
        <v>#N/A</v>
      </c>
      <c r="I164" s="41" t="e">
        <f>[1]Delta!I164</f>
        <v>#N/A</v>
      </c>
      <c r="J164" s="41" t="e">
        <f>[1]Delta!J164</f>
        <v>#N/A</v>
      </c>
      <c r="K164" s="41" t="e">
        <f>[1]Delta!K164</f>
        <v>#N/A</v>
      </c>
      <c r="L164" s="41" t="e">
        <f>[1]Delta!L164</f>
        <v>#N/A</v>
      </c>
      <c r="M164" s="41" t="e">
        <f>[1]Delta!M164</f>
        <v>#N/A</v>
      </c>
      <c r="N164" s="41" t="e">
        <f>[1]Delta!N164</f>
        <v>#N/A</v>
      </c>
      <c r="O164" s="41" t="e">
        <f>[1]Delta!O164</f>
        <v>#N/A</v>
      </c>
      <c r="P164" s="41" t="e">
        <f>[1]Delta!P164</f>
        <v>#N/A</v>
      </c>
      <c r="Q164" s="41" t="e">
        <f>[1]Delta!Q164</f>
        <v>#N/A</v>
      </c>
      <c r="R164" s="41" t="e">
        <f>[1]Delta!R164</f>
        <v>#N/A</v>
      </c>
      <c r="S164" s="41" t="e">
        <f>[1]Delta!S164</f>
        <v>#N/A</v>
      </c>
      <c r="T164" s="41" t="e">
        <f>[1]Delta!T164</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Angola</v>
      </c>
      <c r="AO164">
        <f t="shared" si="44"/>
        <v>2</v>
      </c>
      <c r="AP164" s="17" t="str">
        <f t="shared" si="42"/>
        <v>Denmark</v>
      </c>
    </row>
    <row r="165" spans="3:42">
      <c r="C165" s="32" t="s">
        <v>357</v>
      </c>
      <c r="D165" s="33" t="s">
        <v>358</v>
      </c>
      <c r="E165" s="41" t="e">
        <f>[1]Delta!E165</f>
        <v>#N/A</v>
      </c>
      <c r="F165" s="41" t="e">
        <f>[1]Delta!F165</f>
        <v>#N/A</v>
      </c>
      <c r="G165" s="41" t="e">
        <f>[1]Delta!G165</f>
        <v>#N/A</v>
      </c>
      <c r="H165" s="41" t="e">
        <f>[1]Delta!H165</f>
        <v>#N/A</v>
      </c>
      <c r="I165" s="41" t="e">
        <f>[1]Delta!I165</f>
        <v>#N/A</v>
      </c>
      <c r="J165" s="41" t="e">
        <f>[1]Delta!J165</f>
        <v>#N/A</v>
      </c>
      <c r="K165" s="41" t="e">
        <f>[1]Delta!K165</f>
        <v>#N/A</v>
      </c>
      <c r="L165" s="41" t="e">
        <f>[1]Delta!L165</f>
        <v>#N/A</v>
      </c>
      <c r="M165" s="41" t="e">
        <f>[1]Delta!M165</f>
        <v>#N/A</v>
      </c>
      <c r="N165" s="41" t="e">
        <f>[1]Delta!N165</f>
        <v>#N/A</v>
      </c>
      <c r="O165" s="41" t="e">
        <f>[1]Delta!O165</f>
        <v>#N/A</v>
      </c>
      <c r="P165" s="41" t="e">
        <f>[1]Delta!P165</f>
        <v>#N/A</v>
      </c>
      <c r="Q165" s="41" t="e">
        <f>[1]Delta!Q165</f>
        <v>#N/A</v>
      </c>
      <c r="R165" s="41" t="e">
        <f>[1]Delta!R165</f>
        <v>#N/A</v>
      </c>
      <c r="S165" s="41" t="e">
        <f>[1]Delta!S165</f>
        <v>#N/A</v>
      </c>
      <c r="T165" s="41" t="e">
        <f>[1]Delta!T165</f>
        <v>#N/A</v>
      </c>
      <c r="U165" s="11"/>
      <c r="V165" s="33" t="str">
        <f t="shared" si="35"/>
        <v>South Africa</v>
      </c>
      <c r="W165" s="30" t="e">
        <f t="shared" si="36"/>
        <v>#N/A</v>
      </c>
      <c r="X165" s="10" t="e">
        <f t="shared" si="37"/>
        <v>#N/A</v>
      </c>
      <c r="Y165" s="36">
        <f t="shared" si="38"/>
        <v>0</v>
      </c>
      <c r="Z165" s="41" t="str">
        <f t="shared" si="43"/>
        <v/>
      </c>
      <c r="AA165" s="42" t="str">
        <f t="shared" si="39"/>
        <v/>
      </c>
      <c r="AI165" s="14" t="str">
        <f t="shared" si="40"/>
        <v>South Africa</v>
      </c>
      <c r="AJ165" s="9" t="str">
        <f t="shared" si="33"/>
        <v/>
      </c>
      <c r="AK165" s="17" t="e">
        <f t="shared" si="34"/>
        <v>#VALUE!</v>
      </c>
      <c r="AM165">
        <v>160</v>
      </c>
      <c r="AN165" s="17" t="str">
        <f t="shared" si="41"/>
        <v>Equatorial Guinea</v>
      </c>
      <c r="AO165">
        <f t="shared" si="44"/>
        <v>1</v>
      </c>
      <c r="AP165" s="17" t="str">
        <f t="shared" si="42"/>
        <v>Kyrgyzstan</v>
      </c>
    </row>
    <row r="166" spans="3:42">
      <c r="C166" s="32" t="s">
        <v>359</v>
      </c>
      <c r="D166" s="33" t="s">
        <v>360</v>
      </c>
      <c r="E166" s="41">
        <f>[1]Delta!E166</f>
        <v>0.82231173301553895</v>
      </c>
      <c r="F166" s="41">
        <f>[1]Delta!F166</f>
        <v>1.3237796512485431</v>
      </c>
      <c r="G166" s="41">
        <f>[1]Delta!G166</f>
        <v>2.10885417918972</v>
      </c>
      <c r="H166" s="41">
        <f>[1]Delta!H166</f>
        <v>2.1997102250010698</v>
      </c>
      <c r="I166" s="41">
        <f>[1]Delta!I166</f>
        <v>2.5518883960944407</v>
      </c>
      <c r="J166" s="41">
        <f>[1]Delta!J166</f>
        <v>3.0482755150311789</v>
      </c>
      <c r="K166" s="41">
        <f>[1]Delta!K166</f>
        <v>3.070788753126692</v>
      </c>
      <c r="L166" s="41">
        <f>[1]Delta!L166</f>
        <v>2.7190098426555664</v>
      </c>
      <c r="M166" s="41">
        <f>[1]Delta!M166</f>
        <v>3.2176606800478567</v>
      </c>
      <c r="N166" s="41">
        <f>[1]Delta!N166</f>
        <v>3.1080625205815835</v>
      </c>
      <c r="O166" s="41">
        <f>[1]Delta!O166</f>
        <v>2.3527824528130168</v>
      </c>
      <c r="P166" s="41">
        <f>[1]Delta!P166</f>
        <v>2.5392206612175272</v>
      </c>
      <c r="Q166" s="41">
        <f>[1]Delta!Q166</f>
        <v>2.6830882168039381</v>
      </c>
      <c r="R166" s="41">
        <f>[1]Delta!R166</f>
        <v>2.9860044800291377</v>
      </c>
      <c r="S166" s="41">
        <f>[1]Delta!S166</f>
        <v>2.7467120103439271</v>
      </c>
      <c r="T166" s="41">
        <f>[1]Delta!T166</f>
        <v>3.0855025348921004</v>
      </c>
      <c r="U166" s="11"/>
      <c r="V166" s="33" t="str">
        <f t="shared" si="35"/>
        <v>Spain</v>
      </c>
      <c r="W166" s="30">
        <f t="shared" si="36"/>
        <v>9.3366721494669971E-2</v>
      </c>
      <c r="X166" s="10">
        <f t="shared" si="37"/>
        <v>0.66611106361136063</v>
      </c>
      <c r="Y166" s="36">
        <f t="shared" si="38"/>
        <v>0.44370394906545813</v>
      </c>
      <c r="Z166" s="41">
        <f t="shared" si="43"/>
        <v>9.3366721494669971E-2</v>
      </c>
      <c r="AA166" s="42">
        <f t="shared" si="39"/>
        <v>47</v>
      </c>
      <c r="AI166" s="14" t="str">
        <f t="shared" si="40"/>
        <v>Spain</v>
      </c>
      <c r="AJ166" s="9">
        <f t="shared" ref="AJ166:AJ198" si="45">IF(ISNUMBER(T166),T166,"")</f>
        <v>3.0855025348921004</v>
      </c>
      <c r="AK166" s="17">
        <f t="shared" ref="AK166:AK197" si="46">RANK(AJ166,$AJ$7:$AJ$198)</f>
        <v>48</v>
      </c>
      <c r="AM166">
        <v>161</v>
      </c>
      <c r="AN166" s="17" t="e">
        <f t="shared" si="41"/>
        <v>#N/A</v>
      </c>
      <c r="AO166">
        <f t="shared" si="44"/>
        <v>0</v>
      </c>
      <c r="AP166" s="17" t="e">
        <f t="shared" si="42"/>
        <v>#N/A</v>
      </c>
    </row>
    <row r="167" spans="3:42">
      <c r="C167" s="32" t="s">
        <v>361</v>
      </c>
      <c r="D167" s="33" t="s">
        <v>362</v>
      </c>
      <c r="E167" s="41" t="e">
        <f>[1]Delta!E167</f>
        <v>#N/A</v>
      </c>
      <c r="F167" s="41" t="e">
        <f>[1]Delta!F167</f>
        <v>#N/A</v>
      </c>
      <c r="G167" s="41" t="e">
        <f>[1]Delta!G167</f>
        <v>#N/A</v>
      </c>
      <c r="H167" s="41" t="e">
        <f>[1]Delta!H167</f>
        <v>#N/A</v>
      </c>
      <c r="I167" s="41" t="e">
        <f>[1]Delta!I167</f>
        <v>#N/A</v>
      </c>
      <c r="J167" s="41" t="e">
        <f>[1]Delta!J167</f>
        <v>#N/A</v>
      </c>
      <c r="K167" s="41" t="e">
        <f>[1]Delta!K167</f>
        <v>#N/A</v>
      </c>
      <c r="L167" s="41" t="e">
        <f>[1]Delta!L167</f>
        <v>#N/A</v>
      </c>
      <c r="M167" s="41" t="e">
        <f>[1]Delta!M167</f>
        <v>#N/A</v>
      </c>
      <c r="N167" s="41" t="e">
        <f>[1]Delta!N167</f>
        <v>#N/A</v>
      </c>
      <c r="O167" s="41" t="e">
        <f>[1]Delta!O167</f>
        <v>#N/A</v>
      </c>
      <c r="P167" s="41" t="e">
        <f>[1]Delta!P167</f>
        <v>#N/A</v>
      </c>
      <c r="Q167" s="41" t="e">
        <f>[1]Delta!Q167</f>
        <v>#N/A</v>
      </c>
      <c r="R167" s="41" t="e">
        <f>[1]Delta!R167</f>
        <v>#N/A</v>
      </c>
      <c r="S167" s="41" t="e">
        <f>[1]Delta!S167</f>
        <v>#N/A</v>
      </c>
      <c r="T167" s="41" t="e">
        <f>[1]Delta!T167</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-1</v>
      </c>
      <c r="AP167" s="17" t="e">
        <f t="shared" si="42"/>
        <v>#N/A</v>
      </c>
    </row>
    <row r="168" spans="3:42">
      <c r="C168" s="32" t="s">
        <v>363</v>
      </c>
      <c r="D168" s="33" t="s">
        <v>364</v>
      </c>
      <c r="E168" s="41" t="e">
        <f>[1]Delta!E168</f>
        <v>#N/A</v>
      </c>
      <c r="F168" s="41" t="e">
        <f>[1]Delta!F168</f>
        <v>#N/A</v>
      </c>
      <c r="G168" s="41" t="e">
        <f>[1]Delta!G168</f>
        <v>#N/A</v>
      </c>
      <c r="H168" s="41" t="e">
        <f>[1]Delta!H168</f>
        <v>#N/A</v>
      </c>
      <c r="I168" s="41" t="e">
        <f>[1]Delta!I168</f>
        <v>#N/A</v>
      </c>
      <c r="J168" s="41" t="e">
        <f>[1]Delta!J168</f>
        <v>#N/A</v>
      </c>
      <c r="K168" s="41" t="e">
        <f>[1]Delta!K168</f>
        <v>#N/A</v>
      </c>
      <c r="L168" s="41" t="e">
        <f>[1]Delta!L168</f>
        <v>#N/A</v>
      </c>
      <c r="M168" s="41" t="e">
        <f>[1]Delta!M168</f>
        <v>#N/A</v>
      </c>
      <c r="N168" s="41" t="e">
        <f>[1]Delta!N168</f>
        <v>#N/A</v>
      </c>
      <c r="O168" s="41" t="e">
        <f>[1]Delta!O168</f>
        <v>#N/A</v>
      </c>
      <c r="P168" s="41" t="e">
        <f>[1]Delta!P168</f>
        <v>#N/A</v>
      </c>
      <c r="Q168" s="41" t="e">
        <f>[1]Delta!Q168</f>
        <v>#N/A</v>
      </c>
      <c r="R168" s="41" t="e">
        <f>[1]Delta!R168</f>
        <v>#N/A</v>
      </c>
      <c r="S168" s="41" t="e">
        <f>[1]Delta!S168</f>
        <v>#N/A</v>
      </c>
      <c r="T168" s="41" t="e">
        <f>[1]Delta!T168</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-2</v>
      </c>
      <c r="AP168" s="17" t="e">
        <f t="shared" si="42"/>
        <v>#N/A</v>
      </c>
    </row>
    <row r="169" spans="3:42">
      <c r="C169" s="32" t="s">
        <v>365</v>
      </c>
      <c r="D169" s="33" t="s">
        <v>366</v>
      </c>
      <c r="E169" s="41">
        <f>[1]Delta!E169</f>
        <v>-3.807885618339931</v>
      </c>
      <c r="F169" s="41">
        <f>[1]Delta!F169</f>
        <v>-3.6227976878249564</v>
      </c>
      <c r="G169" s="41">
        <f>[1]Delta!G169</f>
        <v>-4.780485854726308</v>
      </c>
      <c r="H169" s="41">
        <f>[1]Delta!H169</f>
        <v>-4.507627578409668</v>
      </c>
      <c r="I169" s="41">
        <f>[1]Delta!I169</f>
        <v>-2.2808854476505758</v>
      </c>
      <c r="J169" s="41">
        <f>[1]Delta!J169</f>
        <v>-1.9806364362628557</v>
      </c>
      <c r="K169" s="41">
        <f>[1]Delta!K169</f>
        <v>-1.2585876271866709</v>
      </c>
      <c r="L169" s="41">
        <f>[1]Delta!L169</f>
        <v>-1.2918915798328001</v>
      </c>
      <c r="M169" s="41">
        <f>[1]Delta!M169</f>
        <v>-0.71070742585087743</v>
      </c>
      <c r="N169" s="41">
        <f>[1]Delta!N169</f>
        <v>-1.3662632667013384</v>
      </c>
      <c r="O169" s="41">
        <f>[1]Delta!O169</f>
        <v>-1.8912151983104337</v>
      </c>
      <c r="P169" s="41">
        <f>[1]Delta!P169</f>
        <v>-1.6441689637913939</v>
      </c>
      <c r="Q169" s="41">
        <f>[1]Delta!Q169</f>
        <v>-1.1451379534322967</v>
      </c>
      <c r="R169" s="41">
        <f>[1]Delta!R169</f>
        <v>-0.72350101116963117</v>
      </c>
      <c r="S169" s="41">
        <f>[1]Delta!S169</f>
        <v>-2.3926616194722001</v>
      </c>
      <c r="T169" s="41">
        <f>[1]Delta!T169</f>
        <v>-2.3714422521767844</v>
      </c>
      <c r="U169" s="11"/>
      <c r="V169" s="33" t="str">
        <f t="shared" si="35"/>
        <v>Suriname</v>
      </c>
      <c r="W169" s="30">
        <f t="shared" si="36"/>
        <v>0.17292637955465748</v>
      </c>
      <c r="X169" s="10">
        <f t="shared" si="37"/>
        <v>0.63752651236729463</v>
      </c>
      <c r="Y169" s="36">
        <f t="shared" si="38"/>
        <v>0.40644005397120625</v>
      </c>
      <c r="Z169" s="41">
        <f t="shared" si="43"/>
        <v>0.17292637955465748</v>
      </c>
      <c r="AA169" s="42">
        <f t="shared" si="39"/>
        <v>31</v>
      </c>
      <c r="AI169" s="14" t="str">
        <f t="shared" si="40"/>
        <v>Suriname</v>
      </c>
      <c r="AJ169" s="9">
        <f t="shared" si="45"/>
        <v>-2.3714422521767844</v>
      </c>
      <c r="AK169" s="17">
        <f t="shared" si="46"/>
        <v>120</v>
      </c>
      <c r="AM169">
        <v>164</v>
      </c>
      <c r="AN169" s="17" t="e">
        <f t="shared" si="41"/>
        <v>#N/A</v>
      </c>
      <c r="AO169">
        <f t="shared" si="44"/>
        <v>-3</v>
      </c>
      <c r="AP169" s="17" t="e">
        <f t="shared" si="42"/>
        <v>#N/A</v>
      </c>
    </row>
    <row r="170" spans="3:42">
      <c r="C170" s="32" t="s">
        <v>367</v>
      </c>
      <c r="D170" s="33" t="s">
        <v>368</v>
      </c>
      <c r="E170" s="41">
        <f>[1]Delta!E170</f>
        <v>-2.8313110009531499</v>
      </c>
      <c r="F170" s="41">
        <f>[1]Delta!F170</f>
        <v>-2.673731046377199</v>
      </c>
      <c r="G170" s="41">
        <f>[1]Delta!G170</f>
        <v>-2.971759160704984</v>
      </c>
      <c r="H170" s="41">
        <f>[1]Delta!H170</f>
        <v>-4.2206063041326942</v>
      </c>
      <c r="I170" s="41">
        <f>[1]Delta!I170</f>
        <v>-4.642665270946658</v>
      </c>
      <c r="J170" s="41">
        <f>[1]Delta!J170</f>
        <v>-5.703850684867561</v>
      </c>
      <c r="K170" s="41">
        <f>[1]Delta!K170</f>
        <v>-6.237516292020139</v>
      </c>
      <c r="L170" s="41">
        <f>[1]Delta!L170</f>
        <v>-6.8968932912376175</v>
      </c>
      <c r="M170" s="41">
        <f>[1]Delta!M170</f>
        <v>-8.3208320826250173</v>
      </c>
      <c r="N170" s="41">
        <f>[1]Delta!N170</f>
        <v>-8.1223192554656336</v>
      </c>
      <c r="O170" s="41">
        <f>[1]Delta!O170</f>
        <v>-7.8354308623287636</v>
      </c>
      <c r="P170" s="41">
        <f>[1]Delta!P170</f>
        <v>-7.3709930089821754</v>
      </c>
      <c r="Q170" s="41">
        <f>[1]Delta!Q170</f>
        <v>-7.6424496128897559</v>
      </c>
      <c r="R170" s="41">
        <f>[1]Delta!R170</f>
        <v>-7.7197648389302103</v>
      </c>
      <c r="S170" s="41">
        <f>[1]Delta!S170</f>
        <v>-7.9394720570905477</v>
      </c>
      <c r="T170" s="41">
        <f>[1]Delta!T170</f>
        <v>-7.4900326951870682</v>
      </c>
      <c r="U170" s="11"/>
      <c r="V170" s="33" t="str">
        <f t="shared" si="35"/>
        <v>Swaziland</v>
      </c>
      <c r="W170" s="30">
        <f t="shared" si="36"/>
        <v>-0.37969801989316454</v>
      </c>
      <c r="X170" s="10">
        <f t="shared" si="37"/>
        <v>-0.88504090205697605</v>
      </c>
      <c r="Y170" s="36">
        <f t="shared" si="38"/>
        <v>0.78329739831382583</v>
      </c>
      <c r="Z170" s="41">
        <f t="shared" si="43"/>
        <v>-0.37969801989316454</v>
      </c>
      <c r="AA170" s="42">
        <f t="shared" si="39"/>
        <v>91</v>
      </c>
      <c r="AI170" s="14" t="str">
        <f t="shared" si="40"/>
        <v>Swaziland</v>
      </c>
      <c r="AJ170" s="9">
        <f t="shared" si="45"/>
        <v>-7.4900326951870682</v>
      </c>
      <c r="AK170" s="17">
        <f t="shared" si="46"/>
        <v>144</v>
      </c>
      <c r="AM170">
        <v>165</v>
      </c>
      <c r="AN170" s="17" t="e">
        <f t="shared" si="41"/>
        <v>#N/A</v>
      </c>
      <c r="AO170">
        <f t="shared" si="44"/>
        <v>-4</v>
      </c>
      <c r="AP170" s="17" t="e">
        <f t="shared" si="42"/>
        <v>#N/A</v>
      </c>
    </row>
    <row r="171" spans="3:42">
      <c r="C171" s="32" t="s">
        <v>369</v>
      </c>
      <c r="D171" s="33" t="s">
        <v>370</v>
      </c>
      <c r="E171" s="41">
        <f>[1]Delta!E171</f>
        <v>2.7647738419931756</v>
      </c>
      <c r="F171" s="41">
        <f>[1]Delta!F171</f>
        <v>3.491061217247875</v>
      </c>
      <c r="G171" s="41">
        <f>[1]Delta!G171</f>
        <v>3.6463878857772585</v>
      </c>
      <c r="H171" s="41">
        <f>[1]Delta!H171</f>
        <v>3.5603736542333877</v>
      </c>
      <c r="I171" s="41">
        <f>[1]Delta!I171</f>
        <v>4.1342624264540291</v>
      </c>
      <c r="J171" s="41">
        <f>[1]Delta!J171</f>
        <v>3.7954083881596858</v>
      </c>
      <c r="K171" s="41">
        <f>[1]Delta!K171</f>
        <v>4.8529893489660054</v>
      </c>
      <c r="L171" s="41">
        <f>[1]Delta!L171</f>
        <v>4.5932048863485022</v>
      </c>
      <c r="M171" s="41">
        <f>[1]Delta!M171</f>
        <v>4.4379217271531957</v>
      </c>
      <c r="N171" s="41">
        <f>[1]Delta!N171</f>
        <v>4.2397501714158778</v>
      </c>
      <c r="O171" s="41">
        <f>[1]Delta!O171</f>
        <v>3.5707385270054459</v>
      </c>
      <c r="P171" s="41">
        <f>[1]Delta!P171</f>
        <v>2.2959612898545885</v>
      </c>
      <c r="Q171" s="41">
        <f>[1]Delta!Q171</f>
        <v>2.6257525142272016</v>
      </c>
      <c r="R171" s="41">
        <f>[1]Delta!R171</f>
        <v>2.6568347696329653</v>
      </c>
      <c r="S171" s="41">
        <f>[1]Delta!S171</f>
        <v>3.5252782764653574</v>
      </c>
      <c r="T171" s="41">
        <f>[1]Delta!T171</f>
        <v>3.6071867937001656</v>
      </c>
      <c r="U171" s="11"/>
      <c r="V171" s="33" t="str">
        <f t="shared" si="35"/>
        <v>Sweden</v>
      </c>
      <c r="W171" s="30">
        <f t="shared" si="36"/>
        <v>-3.2650171244152579E-2</v>
      </c>
      <c r="X171" s="10">
        <f t="shared" si="37"/>
        <v>-0.20962959334595013</v>
      </c>
      <c r="Y171" s="36">
        <f t="shared" si="38"/>
        <v>4.394456640638842E-2</v>
      </c>
      <c r="Z171" s="41" t="str">
        <f t="shared" si="43"/>
        <v/>
      </c>
      <c r="AA171" s="42" t="str">
        <f t="shared" si="39"/>
        <v/>
      </c>
      <c r="AI171" s="14" t="str">
        <f t="shared" si="40"/>
        <v>Sweden</v>
      </c>
      <c r="AJ171" s="9">
        <f t="shared" si="45"/>
        <v>3.6071867937001656</v>
      </c>
      <c r="AK171" s="17">
        <f t="shared" si="46"/>
        <v>44</v>
      </c>
      <c r="AM171">
        <v>166</v>
      </c>
      <c r="AN171" s="17" t="e">
        <f t="shared" si="41"/>
        <v>#N/A</v>
      </c>
      <c r="AO171">
        <f t="shared" si="44"/>
        <v>-5</v>
      </c>
      <c r="AP171" s="17" t="e">
        <f t="shared" si="42"/>
        <v>#N/A</v>
      </c>
    </row>
    <row r="172" spans="3:42">
      <c r="C172" s="32" t="s">
        <v>371</v>
      </c>
      <c r="D172" s="33" t="s">
        <v>372</v>
      </c>
      <c r="E172" s="41">
        <f>[1]Delta!E172</f>
        <v>6.453990272849083</v>
      </c>
      <c r="F172" s="41">
        <f>[1]Delta!F172</f>
        <v>6.4991816036848888</v>
      </c>
      <c r="G172" s="41">
        <f>[1]Delta!G172</f>
        <v>6.4187388995769936</v>
      </c>
      <c r="H172" s="41">
        <f>[1]Delta!H172</f>
        <v>6.2733276958569917</v>
      </c>
      <c r="I172" s="41">
        <f>[1]Delta!I172</f>
        <v>5.6969010707825305</v>
      </c>
      <c r="J172" s="41">
        <f>[1]Delta!J172</f>
        <v>5.3681679501961668</v>
      </c>
      <c r="K172" s="41">
        <f>[1]Delta!K172</f>
        <v>6.2847519451732694</v>
      </c>
      <c r="L172" s="41">
        <f>[1]Delta!L172</f>
        <v>6.3068285921888361</v>
      </c>
      <c r="M172" s="41">
        <f>[1]Delta!M172</f>
        <v>6.5332514458814757</v>
      </c>
      <c r="N172" s="41">
        <f>[1]Delta!N172</f>
        <v>6.9659592376723367</v>
      </c>
      <c r="O172" s="41">
        <f>[1]Delta!O172</f>
        <v>6.3113541922935781</v>
      </c>
      <c r="P172" s="41">
        <f>[1]Delta!P172</f>
        <v>6.3578351821914936</v>
      </c>
      <c r="Q172" s="41">
        <f>[1]Delta!Q172</f>
        <v>6.4622353537145187</v>
      </c>
      <c r="R172" s="41">
        <f>[1]Delta!R172</f>
        <v>5.6540470362838136</v>
      </c>
      <c r="S172" s="41">
        <f>[1]Delta!S172</f>
        <v>6.0899865686711507</v>
      </c>
      <c r="T172" s="41">
        <f>[1]Delta!T172</f>
        <v>6.4705924531081394</v>
      </c>
      <c r="U172" s="11"/>
      <c r="V172" s="33" t="str">
        <f t="shared" si="35"/>
        <v>Switzerland</v>
      </c>
      <c r="W172" s="30">
        <f t="shared" si="36"/>
        <v>-2.4916118420639365E-4</v>
      </c>
      <c r="X172" s="10">
        <f t="shared" si="37"/>
        <v>-3.0280516258913534E-3</v>
      </c>
      <c r="Y172" s="36">
        <f t="shared" si="38"/>
        <v>9.1690966490632692E-6</v>
      </c>
      <c r="Z172" s="41" t="str">
        <f t="shared" si="43"/>
        <v/>
      </c>
      <c r="AA172" s="42" t="str">
        <f t="shared" si="39"/>
        <v/>
      </c>
      <c r="AI172" s="14" t="str">
        <f t="shared" si="40"/>
        <v>Switzerland</v>
      </c>
      <c r="AJ172" s="9">
        <f t="shared" si="45"/>
        <v>6.4705924531081394</v>
      </c>
      <c r="AK172" s="17">
        <f t="shared" si="46"/>
        <v>13</v>
      </c>
      <c r="AM172">
        <v>167</v>
      </c>
      <c r="AN172" s="17" t="e">
        <f t="shared" si="41"/>
        <v>#N/A</v>
      </c>
      <c r="AO172">
        <f t="shared" si="44"/>
        <v>-6</v>
      </c>
      <c r="AP172" s="17" t="e">
        <f t="shared" si="42"/>
        <v>#N/A</v>
      </c>
    </row>
    <row r="173" spans="3:42">
      <c r="C173" s="32" t="s">
        <v>373</v>
      </c>
      <c r="D173" s="33" t="s">
        <v>374</v>
      </c>
      <c r="E173" s="41">
        <f>[1]Delta!E173</f>
        <v>-1.6149437205530006</v>
      </c>
      <c r="F173" s="41">
        <f>[1]Delta!F173</f>
        <v>-1.4118384439796898</v>
      </c>
      <c r="G173" s="41">
        <f>[1]Delta!G173</f>
        <v>-1.0030697184952118</v>
      </c>
      <c r="H173" s="41">
        <f>[1]Delta!H173</f>
        <v>-1.3053346795340701</v>
      </c>
      <c r="I173" s="41">
        <f>[1]Delta!I173</f>
        <v>-1.831864376705802</v>
      </c>
      <c r="J173" s="41">
        <f>[1]Delta!J173</f>
        <v>-2.3573332383091596</v>
      </c>
      <c r="K173" s="41">
        <f>[1]Delta!K173</f>
        <v>-1.9099637511636729</v>
      </c>
      <c r="L173" s="41">
        <f>[1]Delta!L173</f>
        <v>-1.528764482562508</v>
      </c>
      <c r="M173" s="41">
        <f>[1]Delta!M173</f>
        <v>-0.47096137479634592</v>
      </c>
      <c r="N173" s="41">
        <f>[1]Delta!N173</f>
        <v>-1.483279784734691</v>
      </c>
      <c r="O173" s="41">
        <f>[1]Delta!O173</f>
        <v>-0.12862273107127464</v>
      </c>
      <c r="P173" s="41">
        <f>[1]Delta!P173</f>
        <v>-1.5586723548634467</v>
      </c>
      <c r="Q173" s="41">
        <f>[1]Delta!Q173</f>
        <v>-1.4449879208239196</v>
      </c>
      <c r="R173" s="41">
        <f>[1]Delta!R173</f>
        <v>-0.14925264755400036</v>
      </c>
      <c r="S173" s="41">
        <f>[1]Delta!S173</f>
        <v>-0.63859655188269926</v>
      </c>
      <c r="T173" s="41">
        <f>[1]Delta!T173</f>
        <v>-0.57329654375678984</v>
      </c>
      <c r="U173" s="11"/>
      <c r="V173" s="33" t="str">
        <f t="shared" si="35"/>
        <v>Syrian Arab Republic</v>
      </c>
      <c r="W173" s="30">
        <f t="shared" si="36"/>
        <v>7.2361341991305506E-2</v>
      </c>
      <c r="X173" s="10">
        <f t="shared" si="37"/>
        <v>0.52844334990747899</v>
      </c>
      <c r="Y173" s="36">
        <f t="shared" si="38"/>
        <v>0.27925237406143827</v>
      </c>
      <c r="Z173" s="41">
        <f t="shared" si="43"/>
        <v>7.2361341991305506E-2</v>
      </c>
      <c r="AA173" s="42">
        <f t="shared" si="39"/>
        <v>53</v>
      </c>
      <c r="AI173" s="14" t="str">
        <f t="shared" si="40"/>
        <v>Syrian Arab Republic</v>
      </c>
      <c r="AJ173" s="9">
        <f t="shared" si="45"/>
        <v>-0.57329654375678984</v>
      </c>
      <c r="AK173" s="17">
        <f t="shared" si="46"/>
        <v>101</v>
      </c>
      <c r="AM173">
        <v>168</v>
      </c>
      <c r="AN173" s="17" t="e">
        <f t="shared" si="41"/>
        <v>#N/A</v>
      </c>
      <c r="AO173">
        <f t="shared" si="44"/>
        <v>-7</v>
      </c>
      <c r="AP173" s="17" t="e">
        <f t="shared" si="42"/>
        <v>#N/A</v>
      </c>
    </row>
    <row r="174" spans="3:42">
      <c r="C174" s="32" t="s">
        <v>375</v>
      </c>
      <c r="D174" s="33" t="s">
        <v>376</v>
      </c>
      <c r="E174" s="41">
        <f>[1]Delta!E174</f>
        <v>0.30172070493277658</v>
      </c>
      <c r="F174" s="41">
        <f>[1]Delta!F174</f>
        <v>2.6621122962905517</v>
      </c>
      <c r="G174" s="41">
        <f>[1]Delta!G174</f>
        <v>2.8066284069710647</v>
      </c>
      <c r="H174" s="41">
        <f>[1]Delta!H174</f>
        <v>2.685645204779199</v>
      </c>
      <c r="I174" s="41">
        <f>[1]Delta!I174</f>
        <v>3.069125405603863</v>
      </c>
      <c r="J174" s="41">
        <f>[1]Delta!J174</f>
        <v>3.9153774354239133</v>
      </c>
      <c r="K174" s="41">
        <f>[1]Delta!K174</f>
        <v>3.8636739509304618</v>
      </c>
      <c r="L174" s="41">
        <f>[1]Delta!L174</f>
        <v>3.3243554352511708</v>
      </c>
      <c r="M174" s="41">
        <f>[1]Delta!M174</f>
        <v>3.6968474052031723</v>
      </c>
      <c r="N174" s="41">
        <f>[1]Delta!N174</f>
        <v>3.183942271754276</v>
      </c>
      <c r="O174" s="41">
        <f>[1]Delta!O174</f>
        <v>3.3646200893517673</v>
      </c>
      <c r="P174" s="41">
        <f>[1]Delta!P174</f>
        <v>3.8545292937143429</v>
      </c>
      <c r="Q174" s="41">
        <f>[1]Delta!Q174</f>
        <v>3.9337107891580629</v>
      </c>
      <c r="R174" s="41">
        <f>[1]Delta!R174</f>
        <v>3.7211975172715412</v>
      </c>
      <c r="S174" s="41">
        <f>[1]Delta!S174</f>
        <v>2.5874729153826763</v>
      </c>
      <c r="T174" s="41">
        <f>[1]Delta!T174</f>
        <v>2.3850341336447798</v>
      </c>
      <c r="U174" s="11"/>
      <c r="V174" s="33" t="str">
        <f t="shared" si="35"/>
        <v>Tajikistan</v>
      </c>
      <c r="W174" s="30">
        <f t="shared" si="36"/>
        <v>7.7425849074159933E-2</v>
      </c>
      <c r="X174" s="10">
        <f t="shared" si="37"/>
        <v>0.40489190830109301</v>
      </c>
      <c r="Y174" s="36">
        <f t="shared" si="38"/>
        <v>0.16393745740770072</v>
      </c>
      <c r="Z174" s="41" t="str">
        <f t="shared" si="43"/>
        <v/>
      </c>
      <c r="AA174" s="42" t="str">
        <f t="shared" si="39"/>
        <v/>
      </c>
      <c r="AI174" s="14" t="str">
        <f t="shared" si="40"/>
        <v>Tajikistan</v>
      </c>
      <c r="AJ174" s="9">
        <f t="shared" si="45"/>
        <v>2.3850341336447798</v>
      </c>
      <c r="AK174" s="17">
        <f t="shared" si="46"/>
        <v>54</v>
      </c>
      <c r="AM174">
        <v>169</v>
      </c>
      <c r="AN174" s="17" t="e">
        <f t="shared" si="41"/>
        <v>#N/A</v>
      </c>
      <c r="AO174">
        <f t="shared" si="44"/>
        <v>-8</v>
      </c>
      <c r="AP174" s="17" t="e">
        <f t="shared" si="42"/>
        <v>#N/A</v>
      </c>
    </row>
    <row r="175" spans="3:42">
      <c r="C175" s="32" t="s">
        <v>377</v>
      </c>
      <c r="D175" s="33" t="s">
        <v>378</v>
      </c>
      <c r="E175" s="41">
        <f>[1]Delta!E175</f>
        <v>0.59442630351192349</v>
      </c>
      <c r="F175" s="41">
        <f>[1]Delta!F175</f>
        <v>1.0766186502162256</v>
      </c>
      <c r="G175" s="41">
        <f>[1]Delta!G175</f>
        <v>1.3285893624114777</v>
      </c>
      <c r="H175" s="41">
        <f>[1]Delta!H175</f>
        <v>1.6070859734758329</v>
      </c>
      <c r="I175" s="41">
        <f>[1]Delta!I175</f>
        <v>0.60119036016516247</v>
      </c>
      <c r="J175" s="41">
        <f>[1]Delta!J175</f>
        <v>0.5807767823476766</v>
      </c>
      <c r="K175" s="41">
        <f>[1]Delta!K175</f>
        <v>1.6934237489077475</v>
      </c>
      <c r="L175" s="41">
        <f>[1]Delta!L175</f>
        <v>1.7496782441437873</v>
      </c>
      <c r="M175" s="41">
        <f>[1]Delta!M175</f>
        <v>1.4170869446471386</v>
      </c>
      <c r="N175" s="41">
        <f>[1]Delta!N175</f>
        <v>1.004519125431635</v>
      </c>
      <c r="O175" s="41">
        <f>[1]Delta!O175</f>
        <v>1.670814151765704</v>
      </c>
      <c r="P175" s="41">
        <f>[1]Delta!P175</f>
        <v>1.0706480828617515</v>
      </c>
      <c r="Q175" s="41">
        <f>[1]Delta!Q175</f>
        <v>0.77014983312490415</v>
      </c>
      <c r="R175" s="41">
        <f>[1]Delta!R175</f>
        <v>0.8482666174408493</v>
      </c>
      <c r="S175" s="41">
        <f>[1]Delta!S175</f>
        <v>1.0774359369352311</v>
      </c>
      <c r="T175" s="41">
        <f>[1]Delta!T175</f>
        <v>0.86448364681131551</v>
      </c>
      <c r="U175" s="11"/>
      <c r="V175" s="33" t="str">
        <f t="shared" si="35"/>
        <v>Tanzania, United Republic of</v>
      </c>
      <c r="W175" s="30">
        <f t="shared" si="36"/>
        <v>-3.5550071249353609E-3</v>
      </c>
      <c r="X175" s="10">
        <f t="shared" si="37"/>
        <v>-4.133604354254522E-2</v>
      </c>
      <c r="Y175" s="36">
        <f t="shared" si="38"/>
        <v>1.7086684957511944E-3</v>
      </c>
      <c r="Z175" s="41" t="str">
        <f t="shared" si="43"/>
        <v/>
      </c>
      <c r="AA175" s="42" t="str">
        <f t="shared" si="39"/>
        <v/>
      </c>
      <c r="AI175" s="14" t="str">
        <f t="shared" si="40"/>
        <v>Tanzania, United Republic of</v>
      </c>
      <c r="AJ175" s="9">
        <f t="shared" si="45"/>
        <v>0.86448364681131551</v>
      </c>
      <c r="AK175" s="17">
        <f t="shared" si="46"/>
        <v>75</v>
      </c>
      <c r="AM175">
        <v>170</v>
      </c>
      <c r="AN175" s="17" t="e">
        <f t="shared" si="41"/>
        <v>#N/A</v>
      </c>
      <c r="AO175">
        <f t="shared" si="44"/>
        <v>-9</v>
      </c>
      <c r="AP175" s="17" t="e">
        <f t="shared" si="42"/>
        <v>#N/A</v>
      </c>
    </row>
    <row r="176" spans="3:42">
      <c r="C176" s="32" t="s">
        <v>379</v>
      </c>
      <c r="D176" s="33" t="s">
        <v>380</v>
      </c>
      <c r="E176" s="41">
        <f>[1]Delta!E176</f>
        <v>5.5170019434801816</v>
      </c>
      <c r="F176" s="41">
        <f>[1]Delta!F176</f>
        <v>5.3198886693457723</v>
      </c>
      <c r="G176" s="41">
        <f>[1]Delta!G176</f>
        <v>6.8473562075991623</v>
      </c>
      <c r="H176" s="41">
        <f>[1]Delta!H176</f>
        <v>8.5174188622151021</v>
      </c>
      <c r="I176" s="41">
        <f>[1]Delta!I176</f>
        <v>8.5191131781107785</v>
      </c>
      <c r="J176" s="41">
        <f>[1]Delta!J176</f>
        <v>8.7894363422620145</v>
      </c>
      <c r="K176" s="41">
        <f>[1]Delta!K176</f>
        <v>8.8632950615753998</v>
      </c>
      <c r="L176" s="41">
        <f>[1]Delta!L176</f>
        <v>7.593826832458916</v>
      </c>
      <c r="M176" s="41">
        <f>[1]Delta!M176</f>
        <v>6.2294745489110497</v>
      </c>
      <c r="N176" s="41">
        <f>[1]Delta!N176</f>
        <v>4.7508167025201118</v>
      </c>
      <c r="O176" s="41">
        <f>[1]Delta!O176</f>
        <v>4.6291772070984649</v>
      </c>
      <c r="P176" s="41">
        <f>[1]Delta!P176</f>
        <v>3.4051474417363892</v>
      </c>
      <c r="Q176" s="41">
        <f>[1]Delta!Q176</f>
        <v>3.2639126395634719</v>
      </c>
      <c r="R176" s="41">
        <f>[1]Delta!R176</f>
        <v>3.3734605273347853</v>
      </c>
      <c r="S176" s="41">
        <f>[1]Delta!S176</f>
        <v>4.1812212158665361</v>
      </c>
      <c r="T176" s="41">
        <f>[1]Delta!T176</f>
        <v>4.1593597978129395</v>
      </c>
      <c r="U176" s="11"/>
      <c r="V176" s="33" t="str">
        <f t="shared" si="35"/>
        <v>Thailand</v>
      </c>
      <c r="W176" s="30">
        <f t="shared" si="36"/>
        <v>-0.2808272952325937</v>
      </c>
      <c r="X176" s="10">
        <f t="shared" si="37"/>
        <v>-0.64898542500260847</v>
      </c>
      <c r="Y176" s="36">
        <f t="shared" si="38"/>
        <v>0.42118208186581635</v>
      </c>
      <c r="Z176" s="41">
        <f t="shared" si="43"/>
        <v>-0.2808272952325937</v>
      </c>
      <c r="AA176" s="42">
        <f t="shared" si="39"/>
        <v>87</v>
      </c>
      <c r="AI176" s="14" t="str">
        <f t="shared" si="40"/>
        <v>Thailand</v>
      </c>
      <c r="AJ176" s="9">
        <f t="shared" si="45"/>
        <v>4.1593597978129395</v>
      </c>
      <c r="AK176" s="17">
        <f t="shared" si="46"/>
        <v>37</v>
      </c>
      <c r="AM176">
        <v>171</v>
      </c>
      <c r="AN176" s="17" t="e">
        <f t="shared" si="41"/>
        <v>#N/A</v>
      </c>
      <c r="AO176">
        <f t="shared" si="44"/>
        <v>-10</v>
      </c>
      <c r="AP176" s="17" t="e">
        <f t="shared" si="42"/>
        <v>#N/A</v>
      </c>
    </row>
    <row r="177" spans="3:42">
      <c r="C177" s="32" t="s">
        <v>381</v>
      </c>
      <c r="D177" s="33" t="s">
        <v>382</v>
      </c>
      <c r="E177" s="41" t="e">
        <f>[1]Delta!E177</f>
        <v>#N/A</v>
      </c>
      <c r="F177" s="41" t="e">
        <f>[1]Delta!F177</f>
        <v>#N/A</v>
      </c>
      <c r="G177" s="41" t="e">
        <f>[1]Delta!G177</f>
        <v>#N/A</v>
      </c>
      <c r="H177" s="41" t="e">
        <f>[1]Delta!H177</f>
        <v>#N/A</v>
      </c>
      <c r="I177" s="41" t="e">
        <f>[1]Delta!I177</f>
        <v>#N/A</v>
      </c>
      <c r="J177" s="41" t="e">
        <f>[1]Delta!J177</f>
        <v>#N/A</v>
      </c>
      <c r="K177" s="41" t="e">
        <f>[1]Delta!K177</f>
        <v>#N/A</v>
      </c>
      <c r="L177" s="41" t="e">
        <f>[1]Delta!L177</f>
        <v>#N/A</v>
      </c>
      <c r="M177" s="41" t="e">
        <f>[1]Delta!M177</f>
        <v>#N/A</v>
      </c>
      <c r="N177" s="41" t="e">
        <f>[1]Delta!N177</f>
        <v>#N/A</v>
      </c>
      <c r="O177" s="41" t="e">
        <f>[1]Delta!O177</f>
        <v>#N/A</v>
      </c>
      <c r="P177" s="41" t="e">
        <f>[1]Delta!P177</f>
        <v>#N/A</v>
      </c>
      <c r="Q177" s="41" t="e">
        <f>[1]Delta!Q177</f>
        <v>#N/A</v>
      </c>
      <c r="R177" s="41" t="e">
        <f>[1]Delta!R177</f>
        <v>#N/A</v>
      </c>
      <c r="S177" s="41" t="e">
        <f>[1]Delta!S177</f>
        <v>#N/A</v>
      </c>
      <c r="T177" s="41" t="e">
        <f>[1]Delta!T177</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-11</v>
      </c>
      <c r="AP177" s="17" t="e">
        <f t="shared" si="42"/>
        <v>#N/A</v>
      </c>
    </row>
    <row r="178" spans="3:42">
      <c r="C178" s="32" t="s">
        <v>383</v>
      </c>
      <c r="D178" s="33" t="s">
        <v>384</v>
      </c>
      <c r="E178" s="41">
        <f>[1]Delta!E178</f>
        <v>-3.0021430162866665</v>
      </c>
      <c r="F178" s="41">
        <f>[1]Delta!F178</f>
        <v>-3.2679000133891094</v>
      </c>
      <c r="G178" s="41">
        <f>[1]Delta!G178</f>
        <v>-3.6094878317901262</v>
      </c>
      <c r="H178" s="41">
        <f>[1]Delta!H178</f>
        <v>-2.8520202666769734</v>
      </c>
      <c r="I178" s="41">
        <f>[1]Delta!I178</f>
        <v>-2.1324136553381408</v>
      </c>
      <c r="J178" s="41">
        <f>[1]Delta!J178</f>
        <v>-2.2236947546661341</v>
      </c>
      <c r="K178" s="41">
        <f>[1]Delta!K178</f>
        <v>-2.0759721068262564</v>
      </c>
      <c r="L178" s="41">
        <f>[1]Delta!L178</f>
        <v>-1.6870195021277397</v>
      </c>
      <c r="M178" s="41">
        <f>[1]Delta!M178</f>
        <v>-2.1499127945778085</v>
      </c>
      <c r="N178" s="41">
        <f>[1]Delta!N178</f>
        <v>-1.96446794980249</v>
      </c>
      <c r="O178" s="41">
        <f>[1]Delta!O178</f>
        <v>-3.0618751489474505</v>
      </c>
      <c r="P178" s="41">
        <f>[1]Delta!P178</f>
        <v>-2.5758152669755106</v>
      </c>
      <c r="Q178" s="41">
        <f>[1]Delta!Q178</f>
        <v>-1.2389712182902173</v>
      </c>
      <c r="R178" s="41">
        <f>[1]Delta!R178</f>
        <v>-0.4868764699115502</v>
      </c>
      <c r="S178" s="41">
        <f>[1]Delta!S178</f>
        <v>-0.76345277352828589</v>
      </c>
      <c r="T178" s="41">
        <f>[1]Delta!T178</f>
        <v>-0.44971808917756562</v>
      </c>
      <c r="U178" s="11"/>
      <c r="V178" s="33" t="str">
        <f t="shared" si="35"/>
        <v>Togo</v>
      </c>
      <c r="W178" s="30">
        <f t="shared" si="36"/>
        <v>0.16512832406871386</v>
      </c>
      <c r="X178" s="10">
        <f t="shared" si="37"/>
        <v>0.80701625889745332</v>
      </c>
      <c r="Y178" s="36">
        <f t="shared" si="38"/>
        <v>0.65127524212484145</v>
      </c>
      <c r="Z178" s="41">
        <f t="shared" si="43"/>
        <v>0.16512832406871386</v>
      </c>
      <c r="AA178" s="42">
        <f t="shared" si="39"/>
        <v>32</v>
      </c>
      <c r="AI178" s="14" t="str">
        <f t="shared" si="40"/>
        <v>Togo</v>
      </c>
      <c r="AJ178" s="9">
        <f t="shared" si="45"/>
        <v>-0.44971808917756562</v>
      </c>
      <c r="AK178" s="17">
        <f t="shared" si="46"/>
        <v>99</v>
      </c>
      <c r="AM178">
        <v>173</v>
      </c>
      <c r="AN178" s="17" t="e">
        <f t="shared" si="41"/>
        <v>#N/A</v>
      </c>
      <c r="AO178">
        <f t="shared" si="44"/>
        <v>-12</v>
      </c>
      <c r="AP178" s="17" t="e">
        <f t="shared" si="42"/>
        <v>#N/A</v>
      </c>
    </row>
    <row r="179" spans="3:42">
      <c r="C179" s="32" t="s">
        <v>385</v>
      </c>
      <c r="D179" s="33" t="s">
        <v>386</v>
      </c>
      <c r="E179" s="41">
        <f>[1]Delta!E179</f>
        <v>-0.66697455178079679</v>
      </c>
      <c r="F179" s="41">
        <f>[1]Delta!F179</f>
        <v>-0.64097757193044202</v>
      </c>
      <c r="G179" s="41">
        <f>[1]Delta!G179</f>
        <v>-0.62847320783177452</v>
      </c>
      <c r="H179" s="41">
        <f>[1]Delta!H179</f>
        <v>-1.1705363313613049</v>
      </c>
      <c r="I179" s="41">
        <f>[1]Delta!I179</f>
        <v>-1.5037716461433632</v>
      </c>
      <c r="J179" s="41">
        <f>[1]Delta!J179</f>
        <v>-1.6435829368761006</v>
      </c>
      <c r="K179" s="41">
        <f>[1]Delta!K179</f>
        <v>-2.2780402182902506</v>
      </c>
      <c r="L179" s="41">
        <f>[1]Delta!L179</f>
        <v>-2.1942035427270454</v>
      </c>
      <c r="M179" s="41">
        <f>[1]Delta!M179</f>
        <v>-1.1425817335931825</v>
      </c>
      <c r="N179" s="41">
        <f>[1]Delta!N179</f>
        <v>-0.89900332091746549</v>
      </c>
      <c r="O179" s="41">
        <f>[1]Delta!O179</f>
        <v>-1.7867750898796615</v>
      </c>
      <c r="P179" s="41">
        <f>[1]Delta!P179</f>
        <v>-2.1242362736317304</v>
      </c>
      <c r="Q179" s="41">
        <f>[1]Delta!Q179</f>
        <v>-1.5818543764355653</v>
      </c>
      <c r="R179" s="41">
        <f>[1]Delta!R179</f>
        <v>-1.0152663146372731</v>
      </c>
      <c r="S179" s="41">
        <f>[1]Delta!S179</f>
        <v>-1.6054249620804342</v>
      </c>
      <c r="T179" s="41">
        <f>[1]Delta!T179</f>
        <v>-1.2004298659144581</v>
      </c>
      <c r="U179" s="11"/>
      <c r="V179" s="33" t="str">
        <f t="shared" si="35"/>
        <v>Tonga</v>
      </c>
      <c r="W179" s="30">
        <f t="shared" si="36"/>
        <v>-4.1715754442158533E-2</v>
      </c>
      <c r="X179" s="10">
        <f t="shared" si="37"/>
        <v>-0.36335864993482414</v>
      </c>
      <c r="Y179" s="36">
        <f t="shared" si="38"/>
        <v>0.13202950848245806</v>
      </c>
      <c r="Z179" s="41" t="str">
        <f t="shared" si="43"/>
        <v/>
      </c>
      <c r="AA179" s="42" t="str">
        <f t="shared" si="39"/>
        <v/>
      </c>
      <c r="AI179" s="14" t="str">
        <f t="shared" si="40"/>
        <v>Tonga</v>
      </c>
      <c r="AJ179" s="9">
        <f t="shared" si="45"/>
        <v>-1.2004298659144581</v>
      </c>
      <c r="AK179" s="17">
        <f t="shared" si="46"/>
        <v>108</v>
      </c>
      <c r="AM179">
        <v>174</v>
      </c>
      <c r="AN179" s="17" t="e">
        <f t="shared" si="41"/>
        <v>#N/A</v>
      </c>
      <c r="AO179">
        <f t="shared" si="44"/>
        <v>-13</v>
      </c>
      <c r="AP179" s="17" t="e">
        <f t="shared" si="42"/>
        <v>#N/A</v>
      </c>
    </row>
    <row r="180" spans="3:42">
      <c r="C180" s="32" t="s">
        <v>387</v>
      </c>
      <c r="D180" s="33" t="s">
        <v>388</v>
      </c>
      <c r="E180" s="41">
        <f>[1]Delta!E180</f>
        <v>-0.86377732269103547</v>
      </c>
      <c r="F180" s="41">
        <f>[1]Delta!F180</f>
        <v>-0.75215501909458737</v>
      </c>
      <c r="G180" s="41">
        <f>[1]Delta!G180</f>
        <v>-1.3155165096118537</v>
      </c>
      <c r="H180" s="41">
        <f>[1]Delta!H180</f>
        <v>-2.6610483173915824</v>
      </c>
      <c r="I180" s="41">
        <f>[1]Delta!I180</f>
        <v>-3.1737119091675368</v>
      </c>
      <c r="J180" s="41">
        <f>[1]Delta!J180</f>
        <v>-4.155772886076079</v>
      </c>
      <c r="K180" s="41">
        <f>[1]Delta!K180</f>
        <v>-5.3356837453763433</v>
      </c>
      <c r="L180" s="41">
        <f>[1]Delta!L180</f>
        <v>-6.5435746375148582</v>
      </c>
      <c r="M180" s="41">
        <f>[1]Delta!M180</f>
        <v>-6.8443044702945173</v>
      </c>
      <c r="N180" s="41">
        <f>[1]Delta!N180</f>
        <v>-6.733020354757727</v>
      </c>
      <c r="O180" s="41">
        <f>[1]Delta!O180</f>
        <v>-7.2043533992334829</v>
      </c>
      <c r="P180" s="41">
        <f>[1]Delta!P180</f>
        <v>-7.6831584735627843</v>
      </c>
      <c r="Q180" s="41">
        <f>[1]Delta!Q180</f>
        <v>-8.1746728527625692</v>
      </c>
      <c r="R180" s="41">
        <f>[1]Delta!R180</f>
        <v>-8.1174730952020298</v>
      </c>
      <c r="S180" s="41">
        <f>[1]Delta!S180</f>
        <v>-8.3031219177761244</v>
      </c>
      <c r="T180" s="41">
        <f>[1]Delta!T180</f>
        <v>-8.3947949558828441</v>
      </c>
      <c r="U180" s="11"/>
      <c r="V180" s="33" t="str">
        <f t="shared" si="35"/>
        <v>Trinidad and Tobago</v>
      </c>
      <c r="W180" s="30">
        <f t="shared" si="36"/>
        <v>-0.56893197885006686</v>
      </c>
      <c r="X180" s="10">
        <f t="shared" si="37"/>
        <v>-0.96170470100350547</v>
      </c>
      <c r="Y180" s="36">
        <f t="shared" si="38"/>
        <v>0.92487593193224182</v>
      </c>
      <c r="Z180" s="41">
        <f t="shared" si="43"/>
        <v>-0.56893197885006686</v>
      </c>
      <c r="AA180" s="42">
        <f t="shared" si="39"/>
        <v>95</v>
      </c>
      <c r="AI180" s="14" t="str">
        <f t="shared" si="40"/>
        <v>Trinidad and Tobago</v>
      </c>
      <c r="AJ180" s="9">
        <f t="shared" si="45"/>
        <v>-8.3947949558828441</v>
      </c>
      <c r="AK180" s="17">
        <f t="shared" si="46"/>
        <v>149</v>
      </c>
      <c r="AM180">
        <v>175</v>
      </c>
      <c r="AN180" s="17" t="e">
        <f t="shared" si="41"/>
        <v>#N/A</v>
      </c>
      <c r="AO180">
        <f t="shared" si="44"/>
        <v>-14</v>
      </c>
      <c r="AP180" s="17" t="e">
        <f t="shared" si="42"/>
        <v>#N/A</v>
      </c>
    </row>
    <row r="181" spans="3:42">
      <c r="C181" s="32" t="s">
        <v>389</v>
      </c>
      <c r="D181" s="33" t="s">
        <v>390</v>
      </c>
      <c r="E181" s="41">
        <f>[1]Delta!E181</f>
        <v>1.2351462182058199</v>
      </c>
      <c r="F181" s="41">
        <f>[1]Delta!F181</f>
        <v>1.9127342269801844</v>
      </c>
      <c r="G181" s="41">
        <f>[1]Delta!G181</f>
        <v>1.6826424718425841</v>
      </c>
      <c r="H181" s="41">
        <f>[1]Delta!H181</f>
        <v>0.96075088808616016</v>
      </c>
      <c r="I181" s="41">
        <f>[1]Delta!I181</f>
        <v>0.73247369184959865</v>
      </c>
      <c r="J181" s="41">
        <f>[1]Delta!J181</f>
        <v>0.18681444313575923</v>
      </c>
      <c r="K181" s="41">
        <f>[1]Delta!K181</f>
        <v>-0.33421178314834066</v>
      </c>
      <c r="L181" s="41">
        <f>[1]Delta!L181</f>
        <v>-1.0063329250870936</v>
      </c>
      <c r="M181" s="41">
        <f>[1]Delta!M181</f>
        <v>-5.4116405526308142E-2</v>
      </c>
      <c r="N181" s="41">
        <f>[1]Delta!N181</f>
        <v>-0.25761804619415329</v>
      </c>
      <c r="O181" s="41">
        <f>[1]Delta!O181</f>
        <v>0.15731181725017507</v>
      </c>
      <c r="P181" s="41">
        <f>[1]Delta!P181</f>
        <v>1.3070711496829404</v>
      </c>
      <c r="Q181" s="41">
        <f>[1]Delta!Q181</f>
        <v>0.70368847194301765</v>
      </c>
      <c r="R181" s="41">
        <f>[1]Delta!R181</f>
        <v>0.19079294407248426</v>
      </c>
      <c r="S181" s="41">
        <f>[1]Delta!S181</f>
        <v>-3.9227786866995018E-2</v>
      </c>
      <c r="T181" s="41">
        <f>[1]Delta!T181</f>
        <v>-0.27405720637507613</v>
      </c>
      <c r="U181" s="11"/>
      <c r="V181" s="33" t="str">
        <f t="shared" si="35"/>
        <v>Tunisia</v>
      </c>
      <c r="W181" s="30">
        <f t="shared" si="36"/>
        <v>-9.070705484361373E-2</v>
      </c>
      <c r="X181" s="10">
        <f t="shared" si="37"/>
        <v>-0.53181650463471175</v>
      </c>
      <c r="Y181" s="36">
        <f t="shared" si="38"/>
        <v>0.28282879460188237</v>
      </c>
      <c r="Z181" s="41">
        <f t="shared" si="43"/>
        <v>-9.070705484361373E-2</v>
      </c>
      <c r="AA181" s="42">
        <f t="shared" si="39"/>
        <v>62</v>
      </c>
      <c r="AI181" s="14" t="str">
        <f t="shared" si="40"/>
        <v>Tunisia</v>
      </c>
      <c r="AJ181" s="9">
        <f t="shared" si="45"/>
        <v>-0.27405720637507613</v>
      </c>
      <c r="AK181" s="17">
        <f t="shared" si="46"/>
        <v>95</v>
      </c>
      <c r="AM181">
        <v>176</v>
      </c>
      <c r="AN181" s="17" t="e">
        <f t="shared" si="41"/>
        <v>#N/A</v>
      </c>
      <c r="AO181">
        <f t="shared" si="44"/>
        <v>-15</v>
      </c>
      <c r="AP181" s="17" t="e">
        <f t="shared" si="42"/>
        <v>#N/A</v>
      </c>
    </row>
    <row r="182" spans="3:42">
      <c r="C182" s="32" t="s">
        <v>391</v>
      </c>
      <c r="D182" s="33" t="s">
        <v>392</v>
      </c>
      <c r="E182" s="41">
        <f>[1]Delta!E182</f>
        <v>-4.9090864529278377</v>
      </c>
      <c r="F182" s="41">
        <f>[1]Delta!F182</f>
        <v>-5.2363057007380647</v>
      </c>
      <c r="G182" s="41">
        <f>[1]Delta!G182</f>
        <v>-4.8678592925091451</v>
      </c>
      <c r="H182" s="41">
        <f>[1]Delta!H182</f>
        <v>-4.8977668338589098</v>
      </c>
      <c r="I182" s="41">
        <f>[1]Delta!I182</f>
        <v>-3.4301687816701403</v>
      </c>
      <c r="J182" s="41">
        <f>[1]Delta!J182</f>
        <v>-3.8369008708736061</v>
      </c>
      <c r="K182" s="41">
        <f>[1]Delta!K182</f>
        <v>-4.2924523634272234</v>
      </c>
      <c r="L182" s="41">
        <f>[1]Delta!L182</f>
        <v>-5.1824162899209654</v>
      </c>
      <c r="M182" s="41">
        <f>[1]Delta!M182</f>
        <v>-3.6685295561288811</v>
      </c>
      <c r="N182" s="41">
        <f>[1]Delta!N182</f>
        <v>-3.9420094529697352</v>
      </c>
      <c r="O182" s="41">
        <f>[1]Delta!O182</f>
        <v>-1.6655221140990193</v>
      </c>
      <c r="P182" s="41">
        <f>[1]Delta!P182</f>
        <v>-1.5310326727245638</v>
      </c>
      <c r="Q182" s="41">
        <f>[1]Delta!Q182</f>
        <v>-1.3363567942651002</v>
      </c>
      <c r="R182" s="41">
        <f>[1]Delta!R182</f>
        <v>-0.22425582785510301</v>
      </c>
      <c r="S182" s="41">
        <f>[1]Delta!S182</f>
        <v>-0.3734467124357792</v>
      </c>
      <c r="T182" s="41">
        <f>[1]Delta!T182</f>
        <v>-7.41957984531183E-2</v>
      </c>
      <c r="U182" s="11"/>
      <c r="V182" s="33" t="str">
        <f t="shared" si="35"/>
        <v>Turkey</v>
      </c>
      <c r="W182" s="30">
        <f t="shared" si="36"/>
        <v>0.36116017227094965</v>
      </c>
      <c r="X182" s="10">
        <f t="shared" si="37"/>
        <v>0.90519331269123493</v>
      </c>
      <c r="Y182" s="36">
        <f t="shared" si="38"/>
        <v>0.81937493334093181</v>
      </c>
      <c r="Z182" s="41">
        <f t="shared" si="43"/>
        <v>0.36116017227094965</v>
      </c>
      <c r="AA182" s="42">
        <f t="shared" si="39"/>
        <v>5</v>
      </c>
      <c r="AI182" s="14" t="str">
        <f t="shared" si="40"/>
        <v>Turkey</v>
      </c>
      <c r="AJ182" s="9">
        <f t="shared" si="45"/>
        <v>-7.41957984531183E-2</v>
      </c>
      <c r="AK182" s="17">
        <f t="shared" si="46"/>
        <v>93</v>
      </c>
      <c r="AM182">
        <v>177</v>
      </c>
      <c r="AN182" s="17" t="e">
        <f t="shared" si="41"/>
        <v>#N/A</v>
      </c>
      <c r="AO182">
        <f t="shared" si="44"/>
        <v>-16</v>
      </c>
      <c r="AP182" s="17" t="e">
        <f t="shared" si="42"/>
        <v>#N/A</v>
      </c>
    </row>
    <row r="183" spans="3:42">
      <c r="C183" s="32" t="s">
        <v>393</v>
      </c>
      <c r="D183" s="33" t="s">
        <v>394</v>
      </c>
      <c r="E183" s="41" t="e">
        <f>[1]Delta!E183</f>
        <v>#N/A</v>
      </c>
      <c r="F183" s="41" t="e">
        <f>[1]Delta!F183</f>
        <v>#N/A</v>
      </c>
      <c r="G183" s="41" t="e">
        <f>[1]Delta!G183</f>
        <v>#N/A</v>
      </c>
      <c r="H183" s="41" t="e">
        <f>[1]Delta!H183</f>
        <v>#N/A</v>
      </c>
      <c r="I183" s="41" t="e">
        <f>[1]Delta!I183</f>
        <v>#N/A</v>
      </c>
      <c r="J183" s="41" t="e">
        <f>[1]Delta!J183</f>
        <v>#N/A</v>
      </c>
      <c r="K183" s="41" t="e">
        <f>[1]Delta!K183</f>
        <v>#N/A</v>
      </c>
      <c r="L183" s="41" t="e">
        <f>[1]Delta!L183</f>
        <v>#N/A</v>
      </c>
      <c r="M183" s="41" t="e">
        <f>[1]Delta!M183</f>
        <v>#N/A</v>
      </c>
      <c r="N183" s="41" t="e">
        <f>[1]Delta!N183</f>
        <v>#N/A</v>
      </c>
      <c r="O183" s="41" t="e">
        <f>[1]Delta!O183</f>
        <v>#N/A</v>
      </c>
      <c r="P183" s="41" t="e">
        <f>[1]Delta!P183</f>
        <v>#N/A</v>
      </c>
      <c r="Q183" s="41" t="e">
        <f>[1]Delta!Q183</f>
        <v>#N/A</v>
      </c>
      <c r="R183" s="41" t="e">
        <f>[1]Delta!R183</f>
        <v>#N/A</v>
      </c>
      <c r="S183" s="41" t="e">
        <f>[1]Delta!S183</f>
        <v>#N/A</v>
      </c>
      <c r="T183" s="41" t="e">
        <f>[1]Delta!T183</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-17</v>
      </c>
      <c r="AP183" s="17" t="e">
        <f t="shared" si="42"/>
        <v>#N/A</v>
      </c>
    </row>
    <row r="184" spans="3:42">
      <c r="C184" s="32" t="s">
        <v>395</v>
      </c>
      <c r="D184" s="33" t="s">
        <v>396</v>
      </c>
      <c r="E184" s="41" t="e">
        <f>[1]Delta!E184</f>
        <v>#N/A</v>
      </c>
      <c r="F184" s="41" t="e">
        <f>[1]Delta!F184</f>
        <v>#N/A</v>
      </c>
      <c r="G184" s="41" t="e">
        <f>[1]Delta!G184</f>
        <v>#N/A</v>
      </c>
      <c r="H184" s="41" t="e">
        <f>[1]Delta!H184</f>
        <v>#N/A</v>
      </c>
      <c r="I184" s="41" t="e">
        <f>[1]Delta!I184</f>
        <v>#N/A</v>
      </c>
      <c r="J184" s="41" t="e">
        <f>[1]Delta!J184</f>
        <v>#N/A</v>
      </c>
      <c r="K184" s="41" t="e">
        <f>[1]Delta!K184</f>
        <v>#N/A</v>
      </c>
      <c r="L184" s="41" t="e">
        <f>[1]Delta!L184</f>
        <v>#N/A</v>
      </c>
      <c r="M184" s="41" t="e">
        <f>[1]Delta!M184</f>
        <v>#N/A</v>
      </c>
      <c r="N184" s="41" t="e">
        <f>[1]Delta!N184</f>
        <v>#N/A</v>
      </c>
      <c r="O184" s="41" t="e">
        <f>[1]Delta!O184</f>
        <v>#N/A</v>
      </c>
      <c r="P184" s="41" t="e">
        <f>[1]Delta!P184</f>
        <v>#N/A</v>
      </c>
      <c r="Q184" s="41" t="e">
        <f>[1]Delta!Q184</f>
        <v>#N/A</v>
      </c>
      <c r="R184" s="41" t="e">
        <f>[1]Delta!R184</f>
        <v>#N/A</v>
      </c>
      <c r="S184" s="41" t="e">
        <f>[1]Delta!S184</f>
        <v>#N/A</v>
      </c>
      <c r="T184" s="41" t="e">
        <f>[1]Delta!T184</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-18</v>
      </c>
      <c r="AP184" s="17" t="e">
        <f t="shared" si="42"/>
        <v>#N/A</v>
      </c>
    </row>
    <row r="185" spans="3:42">
      <c r="C185" s="32" t="s">
        <v>397</v>
      </c>
      <c r="D185" s="33" t="s">
        <v>398</v>
      </c>
      <c r="E185" s="41">
        <f>[1]Delta!E185</f>
        <v>3.4358783781275335</v>
      </c>
      <c r="F185" s="41">
        <f>[1]Delta!F185</f>
        <v>3.3011234964307121</v>
      </c>
      <c r="G185" s="41">
        <f>[1]Delta!G185</f>
        <v>2.3114106499529541</v>
      </c>
      <c r="H185" s="41">
        <f>[1]Delta!H185</f>
        <v>2.088249052523544</v>
      </c>
      <c r="I185" s="41">
        <f>[1]Delta!I185</f>
        <v>-7.5758907567454514E-2</v>
      </c>
      <c r="J185" s="41">
        <f>[1]Delta!J185</f>
        <v>0.27626323172735567</v>
      </c>
      <c r="K185" s="41">
        <f>[1]Delta!K185</f>
        <v>0.7924809894235878</v>
      </c>
      <c r="L185" s="41">
        <f>[1]Delta!L185</f>
        <v>0.609875813412593</v>
      </c>
      <c r="M185" s="41">
        <f>[1]Delta!M185</f>
        <v>2.186944746991152</v>
      </c>
      <c r="N185" s="41">
        <f>[1]Delta!N185</f>
        <v>1.8465557777153307</v>
      </c>
      <c r="O185" s="41">
        <f>[1]Delta!O185</f>
        <v>1.941415947988574</v>
      </c>
      <c r="P185" s="41">
        <f>[1]Delta!P185</f>
        <v>1.6806152890959467</v>
      </c>
      <c r="Q185" s="41">
        <f>[1]Delta!Q185</f>
        <v>1.6705596693668667</v>
      </c>
      <c r="R185" s="41">
        <f>[1]Delta!R185</f>
        <v>1.6696899512284773</v>
      </c>
      <c r="S185" s="41">
        <f>[1]Delta!S185</f>
        <v>1.3169411452999213</v>
      </c>
      <c r="T185" s="41">
        <f>[1]Delta!T185</f>
        <v>0.94803887454880709</v>
      </c>
      <c r="U185" s="11"/>
      <c r="V185" s="33" t="str">
        <f t="shared" si="35"/>
        <v>Uganda</v>
      </c>
      <c r="W185" s="30">
        <f t="shared" si="36"/>
        <v>-7.1427086759348279E-2</v>
      </c>
      <c r="X185" s="10">
        <f t="shared" si="37"/>
        <v>-0.34907898655694269</v>
      </c>
      <c r="Y185" s="36">
        <f t="shared" si="38"/>
        <v>0.12185613885562217</v>
      </c>
      <c r="Z185" s="41" t="str">
        <f t="shared" si="43"/>
        <v/>
      </c>
      <c r="AA185" s="42" t="str">
        <f t="shared" si="39"/>
        <v/>
      </c>
      <c r="AI185" s="14" t="str">
        <f t="shared" si="40"/>
        <v>Uganda</v>
      </c>
      <c r="AJ185" s="9">
        <f t="shared" si="45"/>
        <v>0.94803887454880709</v>
      </c>
      <c r="AK185" s="17">
        <f t="shared" si="46"/>
        <v>73</v>
      </c>
      <c r="AM185">
        <v>180</v>
      </c>
      <c r="AN185" s="17" t="e">
        <f t="shared" si="41"/>
        <v>#N/A</v>
      </c>
      <c r="AO185">
        <f t="shared" si="44"/>
        <v>-19</v>
      </c>
      <c r="AP185" s="17" t="e">
        <f t="shared" si="42"/>
        <v>#N/A</v>
      </c>
    </row>
    <row r="186" spans="3:42">
      <c r="C186" s="32" t="s">
        <v>399</v>
      </c>
      <c r="D186" s="33" t="s">
        <v>400</v>
      </c>
      <c r="E186" s="41">
        <f>[1]Delta!E186</f>
        <v>3.1267000784496091</v>
      </c>
      <c r="F186" s="41">
        <f>[1]Delta!F186</f>
        <v>3.744437518408418</v>
      </c>
      <c r="G186" s="41">
        <f>[1]Delta!G186</f>
        <v>3.425102866354429</v>
      </c>
      <c r="H186" s="41">
        <f>[1]Delta!H186</f>
        <v>3.1782453784675511</v>
      </c>
      <c r="I186" s="41">
        <f>[1]Delta!I186</f>
        <v>4.0051103113742528</v>
      </c>
      <c r="J186" s="41">
        <f>[1]Delta!J186</f>
        <v>3.3594775133693915</v>
      </c>
      <c r="K186" s="41">
        <f>[1]Delta!K186</f>
        <v>3.460377789595654</v>
      </c>
      <c r="L186" s="41">
        <f>[1]Delta!L186</f>
        <v>4.1648057971770811</v>
      </c>
      <c r="M186" s="41">
        <f>[1]Delta!M186</f>
        <v>3.739574372500968</v>
      </c>
      <c r="N186" s="41">
        <f>[1]Delta!N186</f>
        <v>4.1846778489544931</v>
      </c>
      <c r="O186" s="41">
        <f>[1]Delta!O186</f>
        <v>5.5263395769997885</v>
      </c>
      <c r="P186" s="41">
        <f>[1]Delta!P186</f>
        <v>5.6987604597751869</v>
      </c>
      <c r="Q186" s="41">
        <f>[1]Delta!Q186</f>
        <v>4.8608269720793231</v>
      </c>
      <c r="R186" s="41">
        <f>[1]Delta!R186</f>
        <v>3.8883591928194932</v>
      </c>
      <c r="S186" s="41">
        <f>[1]Delta!S186</f>
        <v>3.4426309244831472</v>
      </c>
      <c r="T186" s="41">
        <f>[1]Delta!T186</f>
        <v>3.1568295732066076</v>
      </c>
      <c r="U186" s="11"/>
      <c r="V186" s="33" t="str">
        <f t="shared" si="35"/>
        <v>Ukraine</v>
      </c>
      <c r="W186" s="30">
        <f t="shared" si="36"/>
        <v>6.0595648153392731E-2</v>
      </c>
      <c r="X186" s="10">
        <f t="shared" si="37"/>
        <v>0.36084928623304008</v>
      </c>
      <c r="Y186" s="36">
        <f t="shared" si="38"/>
        <v>0.1302122073748945</v>
      </c>
      <c r="Z186" s="41" t="str">
        <f t="shared" si="43"/>
        <v/>
      </c>
      <c r="AA186" s="42" t="str">
        <f t="shared" si="39"/>
        <v/>
      </c>
      <c r="AI186" s="14" t="str">
        <f t="shared" si="40"/>
        <v>Ukraine</v>
      </c>
      <c r="AJ186" s="9">
        <f t="shared" si="45"/>
        <v>3.1568295732066076</v>
      </c>
      <c r="AK186" s="17">
        <f t="shared" si="46"/>
        <v>47</v>
      </c>
      <c r="AM186">
        <v>181</v>
      </c>
      <c r="AN186" s="17" t="e">
        <f t="shared" si="41"/>
        <v>#N/A</v>
      </c>
      <c r="AO186">
        <f t="shared" si="44"/>
        <v>-20</v>
      </c>
      <c r="AP186" s="17" t="e">
        <f t="shared" si="42"/>
        <v>#N/A</v>
      </c>
    </row>
    <row r="187" spans="3:42">
      <c r="C187" s="32" t="s">
        <v>401</v>
      </c>
      <c r="D187" s="33" t="s">
        <v>402</v>
      </c>
      <c r="E187" s="41">
        <f>[1]Delta!E187</f>
        <v>-12.176593082317915</v>
      </c>
      <c r="F187" s="41">
        <f>[1]Delta!F187</f>
        <v>-12.261224913119641</v>
      </c>
      <c r="G187" s="41">
        <f>[1]Delta!G187</f>
        <v>-11.871068714772406</v>
      </c>
      <c r="H187" s="41">
        <f>[1]Delta!H187</f>
        <v>-11.452981848270113</v>
      </c>
      <c r="I187" s="41">
        <f>[1]Delta!I187</f>
        <v>-10.773496340734894</v>
      </c>
      <c r="J187" s="41">
        <f>[1]Delta!J187</f>
        <v>-10.497902202040876</v>
      </c>
      <c r="K187" s="41">
        <f>[1]Delta!K187</f>
        <v>-9.861992466059192</v>
      </c>
      <c r="L187" s="41">
        <f>[1]Delta!L187</f>
        <v>-9.4581058379099403</v>
      </c>
      <c r="M187" s="41">
        <f>[1]Delta!M187</f>
        <v>-10.763337875809185</v>
      </c>
      <c r="N187" s="41">
        <f>[1]Delta!N187</f>
        <v>-10.594104893038249</v>
      </c>
      <c r="O187" s="41">
        <f>[1]Delta!O187</f>
        <v>-12.381466485588049</v>
      </c>
      <c r="P187" s="41">
        <f>[1]Delta!P187</f>
        <v>-12.388897795611399</v>
      </c>
      <c r="Q187" s="41">
        <f>[1]Delta!Q187</f>
        <v>-12.320325903779079</v>
      </c>
      <c r="R187" s="41">
        <f>[1]Delta!R187</f>
        <v>-11.543372667692793</v>
      </c>
      <c r="S187" s="41">
        <f>[1]Delta!S187</f>
        <v>-10.749140855758938</v>
      </c>
      <c r="T187" s="41">
        <f>[1]Delta!T187</f>
        <v>-10.589507657630051</v>
      </c>
      <c r="U187" s="11"/>
      <c r="V187" s="33" t="str">
        <f t="shared" si="35"/>
        <v>United Arab Emirates</v>
      </c>
      <c r="W187" s="30">
        <f t="shared" si="36"/>
        <v>2.2109901784697534E-2</v>
      </c>
      <c r="X187" s="10">
        <f t="shared" si="37"/>
        <v>0.11139184672616116</v>
      </c>
      <c r="Y187" s="36">
        <f t="shared" si="38"/>
        <v>1.240814351706458E-2</v>
      </c>
      <c r="Z187" s="41" t="str">
        <f t="shared" si="43"/>
        <v/>
      </c>
      <c r="AA187" s="42" t="str">
        <f t="shared" si="39"/>
        <v/>
      </c>
      <c r="AI187" s="14" t="str">
        <f t="shared" si="40"/>
        <v>United Arab Emirates</v>
      </c>
      <c r="AJ187" s="9">
        <f t="shared" si="45"/>
        <v>-10.589507657630051</v>
      </c>
      <c r="AK187" s="17">
        <f t="shared" si="46"/>
        <v>153</v>
      </c>
      <c r="AM187">
        <v>182</v>
      </c>
      <c r="AN187" s="17" t="e">
        <f t="shared" si="41"/>
        <v>#N/A</v>
      </c>
      <c r="AO187">
        <f t="shared" si="44"/>
        <v>-21</v>
      </c>
      <c r="AP187" s="17" t="e">
        <f t="shared" si="42"/>
        <v>#N/A</v>
      </c>
    </row>
    <row r="188" spans="3:42">
      <c r="C188" s="32" t="s">
        <v>403</v>
      </c>
      <c r="D188" s="33" t="s">
        <v>404</v>
      </c>
      <c r="E188" s="41">
        <f>[1]Delta!E188</f>
        <v>6.9428764538821355</v>
      </c>
      <c r="F188" s="41">
        <f>[1]Delta!F188</f>
        <v>6.8744317930582639</v>
      </c>
      <c r="G188" s="41">
        <f>[1]Delta!G188</f>
        <v>6.6990657828606714</v>
      </c>
      <c r="H188" s="41">
        <f>[1]Delta!H188</f>
        <v>6.5514977809168045</v>
      </c>
      <c r="I188" s="41">
        <f>[1]Delta!I188</f>
        <v>6.8273040175463109</v>
      </c>
      <c r="J188" s="41">
        <f>[1]Delta!J188</f>
        <v>6.7655024334284377</v>
      </c>
      <c r="K188" s="41">
        <f>[1]Delta!K188</f>
        <v>6.2817129653844717</v>
      </c>
      <c r="L188" s="41">
        <f>[1]Delta!L188</f>
        <v>5.928457855862689</v>
      </c>
      <c r="M188" s="41">
        <f>[1]Delta!M188</f>
        <v>5.4123598380798228</v>
      </c>
      <c r="N188" s="41">
        <f>[1]Delta!N188</f>
        <v>5.6118601095105731</v>
      </c>
      <c r="O188" s="41">
        <f>[1]Delta!O188</f>
        <v>5.4179817565725301</v>
      </c>
      <c r="P188" s="41">
        <f>[1]Delta!P188</f>
        <v>5.817999408774611</v>
      </c>
      <c r="Q188" s="41">
        <f>[1]Delta!Q188</f>
        <v>5.4207756471720785</v>
      </c>
      <c r="R188" s="41">
        <f>[1]Delta!R188</f>
        <v>5.2383312478647923</v>
      </c>
      <c r="S188" s="41">
        <f>[1]Delta!S188</f>
        <v>5.0963725462225256</v>
      </c>
      <c r="T188" s="41">
        <f>[1]Delta!T188</f>
        <v>4.932163317809966</v>
      </c>
      <c r="U188" s="11"/>
      <c r="V188" s="33" t="str">
        <f t="shared" si="35"/>
        <v>United Kingdom</v>
      </c>
      <c r="W188" s="30">
        <f t="shared" si="36"/>
        <v>-0.14095358613189754</v>
      </c>
      <c r="X188" s="10">
        <f t="shared" si="37"/>
        <v>-0.94654270242721106</v>
      </c>
      <c r="Y188" s="36">
        <f t="shared" si="38"/>
        <v>0.89594308751820784</v>
      </c>
      <c r="Z188" s="41">
        <f t="shared" si="43"/>
        <v>-0.14095358613189754</v>
      </c>
      <c r="AA188" s="42">
        <f t="shared" si="39"/>
        <v>66</v>
      </c>
      <c r="AI188" s="14" t="str">
        <f t="shared" si="40"/>
        <v>United Kingdom</v>
      </c>
      <c r="AJ188" s="9">
        <f t="shared" si="45"/>
        <v>4.932163317809966</v>
      </c>
      <c r="AK188" s="17">
        <f t="shared" si="46"/>
        <v>26</v>
      </c>
      <c r="AM188">
        <v>183</v>
      </c>
      <c r="AN188" s="17" t="e">
        <f t="shared" si="41"/>
        <v>#N/A</v>
      </c>
      <c r="AO188">
        <f t="shared" si="44"/>
        <v>-22</v>
      </c>
      <c r="AP188" s="17" t="e">
        <f t="shared" si="42"/>
        <v>#N/A</v>
      </c>
    </row>
    <row r="189" spans="3:42">
      <c r="C189" s="32" t="s">
        <v>405</v>
      </c>
      <c r="D189" s="33" t="s">
        <v>406</v>
      </c>
      <c r="E189" s="41">
        <f>[1]Delta!E189</f>
        <v>5.2776162781671871</v>
      </c>
      <c r="F189" s="41">
        <f>[1]Delta!F189</f>
        <v>5.1046951035533965</v>
      </c>
      <c r="G189" s="41">
        <f>[1]Delta!G189</f>
        <v>4.7713865314643726</v>
      </c>
      <c r="H189" s="41">
        <f>[1]Delta!H189</f>
        <v>4.5062014623551647</v>
      </c>
      <c r="I189" s="41">
        <f>[1]Delta!I189</f>
        <v>4.3264030555973534</v>
      </c>
      <c r="J189" s="41">
        <f>[1]Delta!J189</f>
        <v>4.4296662313568334</v>
      </c>
      <c r="K189" s="41">
        <f>[1]Delta!K189</f>
        <v>3.7114336713857625</v>
      </c>
      <c r="L189" s="41">
        <f>[1]Delta!L189</f>
        <v>3.3975283537465941</v>
      </c>
      <c r="M189" s="41">
        <f>[1]Delta!M189</f>
        <v>3.1484757643535204</v>
      </c>
      <c r="N189" s="41">
        <f>[1]Delta!N189</f>
        <v>2.8517059020201856</v>
      </c>
      <c r="O189" s="41">
        <f>[1]Delta!O189</f>
        <v>2.8662585267846481</v>
      </c>
      <c r="P189" s="41">
        <f>[1]Delta!P189</f>
        <v>3.2618987100105556</v>
      </c>
      <c r="Q189" s="41">
        <f>[1]Delta!Q189</f>
        <v>3.3985155213496085</v>
      </c>
      <c r="R189" s="41">
        <f>[1]Delta!R189</f>
        <v>2.8253647356972209</v>
      </c>
      <c r="S189" s="41">
        <f>[1]Delta!S189</f>
        <v>1.8666825810041701</v>
      </c>
      <c r="T189" s="41">
        <f>[1]Delta!T189</f>
        <v>1.8740529896634399</v>
      </c>
      <c r="U189" s="11"/>
      <c r="V189" s="33" t="str">
        <f t="shared" si="35"/>
        <v>United States</v>
      </c>
      <c r="W189" s="30">
        <f t="shared" si="36"/>
        <v>-0.20973504438623991</v>
      </c>
      <c r="X189" s="10">
        <f t="shared" si="37"/>
        <v>-0.94972087210488021</v>
      </c>
      <c r="Y189" s="36">
        <f t="shared" si="38"/>
        <v>0.90196973491165422</v>
      </c>
      <c r="Z189" s="41">
        <f t="shared" si="43"/>
        <v>-0.20973504438623991</v>
      </c>
      <c r="AA189" s="42">
        <f t="shared" si="39"/>
        <v>74</v>
      </c>
      <c r="AI189" s="14" t="str">
        <f t="shared" si="40"/>
        <v>United States</v>
      </c>
      <c r="AJ189" s="9">
        <f t="shared" si="45"/>
        <v>1.8740529896634399</v>
      </c>
      <c r="AK189" s="17">
        <f t="shared" si="46"/>
        <v>59</v>
      </c>
      <c r="AM189">
        <v>184</v>
      </c>
      <c r="AN189" s="17" t="e">
        <f t="shared" si="41"/>
        <v>#N/A</v>
      </c>
      <c r="AO189">
        <f t="shared" si="44"/>
        <v>-23</v>
      </c>
      <c r="AP189" s="17" t="e">
        <f t="shared" si="42"/>
        <v>#N/A</v>
      </c>
    </row>
    <row r="190" spans="3:42">
      <c r="C190" s="32" t="s">
        <v>407</v>
      </c>
      <c r="D190" s="33" t="s">
        <v>408</v>
      </c>
      <c r="E190" s="41">
        <f>[1]Delta!E190</f>
        <v>7.0085756631684006</v>
      </c>
      <c r="F190" s="41">
        <f>[1]Delta!F190</f>
        <v>6.7430569064103025</v>
      </c>
      <c r="G190" s="41">
        <f>[1]Delta!G190</f>
        <v>6.8256605441523419</v>
      </c>
      <c r="H190" s="41">
        <f>[1]Delta!H190</f>
        <v>6.861958738805896</v>
      </c>
      <c r="I190" s="41">
        <f>[1]Delta!I190</f>
        <v>7.2662356042720972</v>
      </c>
      <c r="J190" s="41">
        <f>[1]Delta!J190</f>
        <v>7.3736507431692644</v>
      </c>
      <c r="K190" s="41">
        <f>[1]Delta!K190</f>
        <v>7.6970852705791231</v>
      </c>
      <c r="L190" s="41">
        <f>[1]Delta!L190</f>
        <v>7.7807353915226827</v>
      </c>
      <c r="M190" s="41">
        <f>[1]Delta!M190</f>
        <v>7.6251376213271129</v>
      </c>
      <c r="N190" s="41">
        <f>[1]Delta!N190</f>
        <v>7.1758749307201555</v>
      </c>
      <c r="O190" s="41">
        <f>[1]Delta!O190</f>
        <v>7.152027742738909</v>
      </c>
      <c r="P190" s="41">
        <f>[1]Delta!P190</f>
        <v>9.1009957703949595</v>
      </c>
      <c r="Q190" s="41">
        <f>[1]Delta!Q190</f>
        <v>10.639272179352972</v>
      </c>
      <c r="R190" s="41">
        <f>[1]Delta!R190</f>
        <v>10.281701285010541</v>
      </c>
      <c r="S190" s="41">
        <f>[1]Delta!S190</f>
        <v>9.2219382681239352</v>
      </c>
      <c r="T190" s="41">
        <f>[1]Delta!T190</f>
        <v>9.2704203632641367</v>
      </c>
      <c r="U190" s="11"/>
      <c r="V190" s="33" t="str">
        <f t="shared" si="35"/>
        <v>Uruguay</v>
      </c>
      <c r="W190" s="30">
        <f t="shared" si="36"/>
        <v>0.21791378630737196</v>
      </c>
      <c r="X190" s="10">
        <f t="shared" si="37"/>
        <v>0.81449026243154543</v>
      </c>
      <c r="Y190" s="36">
        <f t="shared" si="38"/>
        <v>0.66339438759580771</v>
      </c>
      <c r="Z190" s="41">
        <f t="shared" si="43"/>
        <v>0.21791378630737196</v>
      </c>
      <c r="AA190" s="42">
        <f t="shared" si="39"/>
        <v>20</v>
      </c>
      <c r="AI190" s="14" t="str">
        <f t="shared" si="40"/>
        <v>Uruguay</v>
      </c>
      <c r="AJ190" s="9">
        <f t="shared" si="45"/>
        <v>9.2704203632641367</v>
      </c>
      <c r="AK190" s="17">
        <f t="shared" si="46"/>
        <v>3</v>
      </c>
      <c r="AM190">
        <v>185</v>
      </c>
      <c r="AN190" s="17" t="e">
        <f t="shared" si="41"/>
        <v>#N/A</v>
      </c>
      <c r="AO190">
        <f t="shared" si="44"/>
        <v>-24</v>
      </c>
      <c r="AP190" s="17" t="e">
        <f t="shared" si="42"/>
        <v>#N/A</v>
      </c>
    </row>
    <row r="191" spans="3:42">
      <c r="C191" s="32" t="s">
        <v>409</v>
      </c>
      <c r="D191" s="33" t="s">
        <v>410</v>
      </c>
      <c r="E191" s="41">
        <f>[1]Delta!E191</f>
        <v>3.2342724493313781</v>
      </c>
      <c r="F191" s="41">
        <f>[1]Delta!F191</f>
        <v>3.265882379338251</v>
      </c>
      <c r="G191" s="41">
        <f>[1]Delta!G191</f>
        <v>3.4647512882710529</v>
      </c>
      <c r="H191" s="41">
        <f>[1]Delta!H191</f>
        <v>3.3664259137656884</v>
      </c>
      <c r="I191" s="41">
        <f>[1]Delta!I191</f>
        <v>3.2378017721248185</v>
      </c>
      <c r="J191" s="41">
        <f>[1]Delta!J191</f>
        <v>2.9573476682594233</v>
      </c>
      <c r="K191" s="41">
        <f>[1]Delta!K191</f>
        <v>2.7036077466005679</v>
      </c>
      <c r="L191" s="41">
        <f>[1]Delta!L191</f>
        <v>1.8065810028038811</v>
      </c>
      <c r="M191" s="41">
        <f>[1]Delta!M191</f>
        <v>2.1632636769538891</v>
      </c>
      <c r="N191" s="41">
        <f>[1]Delta!N191</f>
        <v>2.8442197027587923</v>
      </c>
      <c r="O191" s="41">
        <f>[1]Delta!O191</f>
        <v>2.2315732948552878</v>
      </c>
      <c r="P191" s="41">
        <f>[1]Delta!P191</f>
        <v>2.992697283824846</v>
      </c>
      <c r="Q191" s="41">
        <f>[1]Delta!Q191</f>
        <v>3.6112250489909954</v>
      </c>
      <c r="R191" s="41">
        <f>[1]Delta!R191</f>
        <v>3.542201315053596</v>
      </c>
      <c r="S191" s="41">
        <f>[1]Delta!S191</f>
        <v>2.6299831011634893</v>
      </c>
      <c r="T191" s="41">
        <f>[1]Delta!T191</f>
        <v>2.3171449193111613</v>
      </c>
      <c r="U191" s="11"/>
      <c r="V191" s="33" t="str">
        <f t="shared" si="35"/>
        <v>Uzbekistan</v>
      </c>
      <c r="W191" s="30">
        <f t="shared" si="36"/>
        <v>-3.4609626172698853E-2</v>
      </c>
      <c r="X191" s="10">
        <f t="shared" si="37"/>
        <v>-0.30198762078597696</v>
      </c>
      <c r="Y191" s="36">
        <f t="shared" si="38"/>
        <v>9.1196523107975019E-2</v>
      </c>
      <c r="Z191" s="41" t="str">
        <f t="shared" si="43"/>
        <v/>
      </c>
      <c r="AA191" s="42" t="str">
        <f t="shared" si="39"/>
        <v/>
      </c>
      <c r="AI191" s="14" t="str">
        <f t="shared" si="40"/>
        <v>Uzbekistan</v>
      </c>
      <c r="AJ191" s="9">
        <f t="shared" si="45"/>
        <v>2.3171449193111613</v>
      </c>
      <c r="AK191" s="17">
        <f t="shared" si="46"/>
        <v>55</v>
      </c>
      <c r="AM191">
        <v>186</v>
      </c>
      <c r="AN191" s="17" t="e">
        <f t="shared" si="41"/>
        <v>#N/A</v>
      </c>
      <c r="AO191">
        <f t="shared" si="44"/>
        <v>-25</v>
      </c>
      <c r="AP191" s="17" t="e">
        <f t="shared" si="42"/>
        <v>#N/A</v>
      </c>
    </row>
    <row r="192" spans="3:42">
      <c r="C192" s="32" t="s">
        <v>411</v>
      </c>
      <c r="D192" s="33" t="s">
        <v>412</v>
      </c>
      <c r="E192" s="41">
        <f>[1]Delta!E192</f>
        <v>-3.9007660872673071</v>
      </c>
      <c r="F192" s="41">
        <f>[1]Delta!F192</f>
        <v>-2.4274135454582932</v>
      </c>
      <c r="G192" s="41">
        <f>[1]Delta!G192</f>
        <v>-2.6103685459380372</v>
      </c>
      <c r="H192" s="41">
        <f>[1]Delta!H192</f>
        <v>-2.9370204545630969</v>
      </c>
      <c r="I192" s="41">
        <f>[1]Delta!I192</f>
        <v>-3.8973097611212708</v>
      </c>
      <c r="J192" s="41">
        <f>[1]Delta!J192</f>
        <v>-3.0529512821961688</v>
      </c>
      <c r="K192" s="41">
        <f>[1]Delta!K192</f>
        <v>-2.6893683400818205</v>
      </c>
      <c r="L192" s="41">
        <f>[1]Delta!L192</f>
        <v>-1.6900233762733308</v>
      </c>
      <c r="M192" s="41">
        <f>[1]Delta!M192</f>
        <v>-1.8190661706133611</v>
      </c>
      <c r="N192" s="41">
        <f>[1]Delta!N192</f>
        <v>-2.4293309622324344</v>
      </c>
      <c r="O192" s="41">
        <f>[1]Delta!O192</f>
        <v>-0.24438133745064761</v>
      </c>
      <c r="P192" s="41">
        <f>[1]Delta!P192</f>
        <v>-0.67298213996571121</v>
      </c>
      <c r="Q192" s="41">
        <f>[1]Delta!Q192</f>
        <v>-0.66396055860059278</v>
      </c>
      <c r="R192" s="41">
        <f>[1]Delta!R192</f>
        <v>-0.92656919513736824</v>
      </c>
      <c r="S192" s="41">
        <f>[1]Delta!S192</f>
        <v>-0.37613435956384933</v>
      </c>
      <c r="T192" s="41">
        <f>[1]Delta!T192</f>
        <v>-0.29881337882615355</v>
      </c>
      <c r="U192" s="11"/>
      <c r="V192" s="33" t="str">
        <f t="shared" si="35"/>
        <v>Vanuatu</v>
      </c>
      <c r="W192" s="30">
        <f t="shared" si="36"/>
        <v>0.23079332996579355</v>
      </c>
      <c r="X192" s="10">
        <f t="shared" si="37"/>
        <v>0.87345119138071392</v>
      </c>
      <c r="Y192" s="36">
        <f t="shared" si="38"/>
        <v>0.76291698372438854</v>
      </c>
      <c r="Z192" s="41">
        <f t="shared" si="43"/>
        <v>0.23079332996579355</v>
      </c>
      <c r="AA192" s="42">
        <f t="shared" si="39"/>
        <v>18</v>
      </c>
      <c r="AI192" s="14" t="str">
        <f t="shared" si="40"/>
        <v>Vanuatu</v>
      </c>
      <c r="AJ192" s="9">
        <f t="shared" si="45"/>
        <v>-0.29881337882615355</v>
      </c>
      <c r="AK192" s="17">
        <f t="shared" si="46"/>
        <v>96</v>
      </c>
      <c r="AM192">
        <v>187</v>
      </c>
      <c r="AN192" s="17" t="e">
        <f t="shared" si="41"/>
        <v>#N/A</v>
      </c>
      <c r="AO192">
        <f t="shared" si="44"/>
        <v>-26</v>
      </c>
      <c r="AP192" s="17" t="e">
        <f t="shared" si="42"/>
        <v>#N/A</v>
      </c>
    </row>
    <row r="193" spans="3:42">
      <c r="C193" s="32" t="s">
        <v>413</v>
      </c>
      <c r="D193" s="33" t="s">
        <v>414</v>
      </c>
      <c r="E193" s="41">
        <f>[1]Delta!E193</f>
        <v>-3.3593381486330927</v>
      </c>
      <c r="F193" s="41">
        <f>[1]Delta!F193</f>
        <v>-4.3087103176881314</v>
      </c>
      <c r="G193" s="41">
        <f>[1]Delta!G193</f>
        <v>-4.0382597951762094</v>
      </c>
      <c r="H193" s="41">
        <f>[1]Delta!H193</f>
        <v>-3.3297878572632982</v>
      </c>
      <c r="I193" s="41">
        <f>[1]Delta!I193</f>
        <v>-2.3922979046778678</v>
      </c>
      <c r="J193" s="41">
        <f>[1]Delta!J193</f>
        <v>-3.0391635352610464</v>
      </c>
      <c r="K193" s="41">
        <f>[1]Delta!K193</f>
        <v>-3.8058524947463894</v>
      </c>
      <c r="L193" s="41">
        <f>[1]Delta!L193</f>
        <v>-3.6624183260691296</v>
      </c>
      <c r="M193" s="41">
        <f>[1]Delta!M193</f>
        <v>-4.7950362851776376</v>
      </c>
      <c r="N193" s="41">
        <f>[1]Delta!N193</f>
        <v>-5.2405456259729206</v>
      </c>
      <c r="O193" s="41">
        <f>[1]Delta!O193</f>
        <v>-5.2040078477952676</v>
      </c>
      <c r="P193" s="41">
        <f>[1]Delta!P193</f>
        <v>-3.4928992832455847</v>
      </c>
      <c r="Q193" s="41">
        <f>[1]Delta!Q193</f>
        <v>-3.3024894790158186</v>
      </c>
      <c r="R193" s="41">
        <f>[1]Delta!R193</f>
        <v>-4.5772966516453124</v>
      </c>
      <c r="S193" s="41">
        <f>[1]Delta!S193</f>
        <v>-5.4546643339669316</v>
      </c>
      <c r="T193" s="41">
        <f>[1]Delta!T193</f>
        <v>-5.2417926079724992</v>
      </c>
      <c r="U193" s="11"/>
      <c r="V193" s="33" t="str">
        <f t="shared" si="35"/>
        <v>Venezuela, Bolivarian Republic of</v>
      </c>
      <c r="W193" s="30">
        <f t="shared" si="36"/>
        <v>-0.1070339230648258</v>
      </c>
      <c r="X193" s="10">
        <f t="shared" si="37"/>
        <v>-0.55003395100269747</v>
      </c>
      <c r="Y193" s="36">
        <f t="shared" si="38"/>
        <v>0.3025373472556378</v>
      </c>
      <c r="Z193" s="41">
        <f t="shared" si="43"/>
        <v>-0.1070339230648258</v>
      </c>
      <c r="AA193" s="42">
        <f t="shared" si="39"/>
        <v>64</v>
      </c>
      <c r="AI193" s="14" t="str">
        <f t="shared" si="40"/>
        <v>Venezuela, Bolivarian Republic of</v>
      </c>
      <c r="AJ193" s="9">
        <f t="shared" si="45"/>
        <v>-5.2417926079724992</v>
      </c>
      <c r="AK193" s="17">
        <f t="shared" si="46"/>
        <v>137</v>
      </c>
      <c r="AM193">
        <v>188</v>
      </c>
      <c r="AN193" s="17" t="e">
        <f t="shared" si="41"/>
        <v>#N/A</v>
      </c>
      <c r="AO193">
        <f t="shared" si="44"/>
        <v>-27</v>
      </c>
      <c r="AP193" s="17" t="e">
        <f t="shared" si="42"/>
        <v>#N/A</v>
      </c>
    </row>
    <row r="194" spans="3:42">
      <c r="C194" s="32" t="s">
        <v>415</v>
      </c>
      <c r="D194" s="33" t="s">
        <v>416</v>
      </c>
      <c r="E194" s="41">
        <f>[1]Delta!E194</f>
        <v>4.7372540177111162</v>
      </c>
      <c r="F194" s="41">
        <f>[1]Delta!F194</f>
        <v>4.1875505393639685</v>
      </c>
      <c r="G194" s="41">
        <f>[1]Delta!G194</f>
        <v>4.2864275898694473</v>
      </c>
      <c r="H194" s="41">
        <f>[1]Delta!H194</f>
        <v>4.9671806090969568</v>
      </c>
      <c r="I194" s="41">
        <f>[1]Delta!I194</f>
        <v>4.9263860291639503</v>
      </c>
      <c r="J194" s="41">
        <f>[1]Delta!J194</f>
        <v>4.958856946243742</v>
      </c>
      <c r="K194" s="41">
        <f>[1]Delta!K194</f>
        <v>4.0745054834536489</v>
      </c>
      <c r="L194" s="41">
        <f>[1]Delta!L194</f>
        <v>3.721149092548572</v>
      </c>
      <c r="M194" s="41">
        <f>[1]Delta!M194</f>
        <v>3.698170337958878</v>
      </c>
      <c r="N194" s="41">
        <f>[1]Delta!N194</f>
        <v>3.5340124800268029</v>
      </c>
      <c r="O194" s="41">
        <f>[1]Delta!O194</f>
        <v>4.560438136583997</v>
      </c>
      <c r="P194" s="41">
        <f>[1]Delta!P194</f>
        <v>3.4308808687308527</v>
      </c>
      <c r="Q194" s="41">
        <f>[1]Delta!Q194</f>
        <v>3.3005181537110175</v>
      </c>
      <c r="R194" s="41">
        <f>[1]Delta!R194</f>
        <v>4.4121767272271057</v>
      </c>
      <c r="S194" s="41">
        <f>[1]Delta!S194</f>
        <v>4.036382194906416</v>
      </c>
      <c r="T194" s="41">
        <f>[1]Delta!T194</f>
        <v>3.7520783550339374</v>
      </c>
      <c r="U194" s="11"/>
      <c r="V194" s="33" t="str">
        <f t="shared" si="35"/>
        <v>Viet Nam</v>
      </c>
      <c r="W194" s="30">
        <f t="shared" si="36"/>
        <v>-6.538916609094958E-2</v>
      </c>
      <c r="X194" s="10">
        <f t="shared" si="37"/>
        <v>-0.5556837708434732</v>
      </c>
      <c r="Y194" s="36">
        <f t="shared" si="38"/>
        <v>0.30878445317882164</v>
      </c>
      <c r="Z194" s="41">
        <f t="shared" si="43"/>
        <v>-6.538916609094958E-2</v>
      </c>
      <c r="AA194" s="42">
        <f t="shared" si="39"/>
        <v>56</v>
      </c>
      <c r="AI194" s="14" t="str">
        <f t="shared" si="40"/>
        <v>Viet Nam</v>
      </c>
      <c r="AJ194" s="9">
        <f t="shared" si="45"/>
        <v>3.7520783550339374</v>
      </c>
      <c r="AK194" s="17">
        <f t="shared" si="46"/>
        <v>42</v>
      </c>
      <c r="AM194">
        <v>189</v>
      </c>
      <c r="AN194" s="17" t="e">
        <f t="shared" si="41"/>
        <v>#N/A</v>
      </c>
      <c r="AO194">
        <f t="shared" si="44"/>
        <v>-28</v>
      </c>
      <c r="AP194" s="17" t="e">
        <f t="shared" si="42"/>
        <v>#N/A</v>
      </c>
    </row>
    <row r="195" spans="3:42">
      <c r="C195" s="32" t="s">
        <v>417</v>
      </c>
      <c r="D195" s="33" t="s">
        <v>418</v>
      </c>
      <c r="E195" s="41">
        <f>[1]Delta!E195</f>
        <v>-6.6329457128428757</v>
      </c>
      <c r="F195" s="41">
        <f>[1]Delta!F195</f>
        <v>-7.2676255087166908</v>
      </c>
      <c r="G195" s="41">
        <f>[1]Delta!G195</f>
        <v>-8.1561426640630117</v>
      </c>
      <c r="H195" s="41">
        <f>[1]Delta!H195</f>
        <v>-8.849486645575503</v>
      </c>
      <c r="I195" s="41">
        <f>[1]Delta!I195</f>
        <v>-8.6385128425180966</v>
      </c>
      <c r="J195" s="41">
        <f>[1]Delta!J195</f>
        <v>-8.8563848888498953</v>
      </c>
      <c r="K195" s="41">
        <f>[1]Delta!K195</f>
        <v>-8.0522611341216859</v>
      </c>
      <c r="L195" s="41">
        <f>[1]Delta!L195</f>
        <v>-7.7310872319082478</v>
      </c>
      <c r="M195" s="41">
        <f>[1]Delta!M195</f>
        <v>-7.2282391147152225</v>
      </c>
      <c r="N195" s="41">
        <f>[1]Delta!N195</f>
        <v>-7.482361455581092</v>
      </c>
      <c r="O195" s="41">
        <f>[1]Delta!O195</f>
        <v>-7.5108338794420675</v>
      </c>
      <c r="P195" s="41">
        <f>[1]Delta!P195</f>
        <v>-7.3617616804777199</v>
      </c>
      <c r="Q195" s="41">
        <f>[1]Delta!Q195</f>
        <v>-6.7832770788786334</v>
      </c>
      <c r="R195" s="41">
        <f>[1]Delta!R195</f>
        <v>-6.5033368003956511</v>
      </c>
      <c r="S195" s="41">
        <f>[1]Delta!S195</f>
        <v>-7.9861024101336255</v>
      </c>
      <c r="T195" s="41">
        <f>[1]Delta!T195</f>
        <v>-7.9169592647901652</v>
      </c>
      <c r="U195" s="11"/>
      <c r="V195" s="33" t="str">
        <f t="shared" si="35"/>
        <v>Yemen</v>
      </c>
      <c r="W195" s="30">
        <f t="shared" si="36"/>
        <v>3.8314570495764533E-2</v>
      </c>
      <c r="X195" s="10">
        <f t="shared" si="37"/>
        <v>0.24953465242137929</v>
      </c>
      <c r="Y195" s="36">
        <f t="shared" si="38"/>
        <v>6.2267542759058575E-2</v>
      </c>
      <c r="Z195" s="41" t="str">
        <f t="shared" si="43"/>
        <v/>
      </c>
      <c r="AA195" s="42" t="str">
        <f t="shared" si="39"/>
        <v/>
      </c>
      <c r="AI195" s="14" t="str">
        <f t="shared" si="40"/>
        <v>Yemen</v>
      </c>
      <c r="AJ195" s="9">
        <f t="shared" si="45"/>
        <v>-7.9169592647901652</v>
      </c>
      <c r="AK195" s="17">
        <f t="shared" si="46"/>
        <v>148</v>
      </c>
      <c r="AM195">
        <v>190</v>
      </c>
      <c r="AN195" s="17" t="e">
        <f t="shared" si="41"/>
        <v>#N/A</v>
      </c>
      <c r="AO195">
        <f t="shared" si="44"/>
        <v>-29</v>
      </c>
      <c r="AP195" s="17" t="e">
        <f t="shared" si="42"/>
        <v>#N/A</v>
      </c>
    </row>
    <row r="196" spans="3:42">
      <c r="C196" s="32" t="s">
        <v>419</v>
      </c>
      <c r="D196" s="33" t="s">
        <v>420</v>
      </c>
      <c r="E196" s="41">
        <f>[1]Delta!E196</f>
        <v>-3.2606063450633016</v>
      </c>
      <c r="F196" s="41">
        <f>[1]Delta!F196</f>
        <v>-2.1235276066842985</v>
      </c>
      <c r="G196" s="41">
        <f>[1]Delta!G196</f>
        <v>-1.6766531792549841</v>
      </c>
      <c r="H196" s="41">
        <f>[1]Delta!H196</f>
        <v>-1.0252330290729859</v>
      </c>
      <c r="I196" s="41">
        <f>[1]Delta!I196</f>
        <v>-0.4460760418899028</v>
      </c>
      <c r="J196" s="41">
        <f>[1]Delta!J196</f>
        <v>-1.7152685171733637</v>
      </c>
      <c r="K196" s="41">
        <f>[1]Delta!K196</f>
        <v>-2.0377701625967433</v>
      </c>
      <c r="L196" s="41">
        <f>[1]Delta!L196</f>
        <v>-3.0960449343020358</v>
      </c>
      <c r="M196" s="41">
        <f>[1]Delta!M196</f>
        <v>-3.2000711936038257</v>
      </c>
      <c r="N196" s="41">
        <f>[1]Delta!N196</f>
        <v>-2.4423824227911481</v>
      </c>
      <c r="O196" s="41">
        <f>[1]Delta!O196</f>
        <v>-2.3961251585197303</v>
      </c>
      <c r="P196" s="41">
        <f>[1]Delta!P196</f>
        <v>-1.9337605854353299</v>
      </c>
      <c r="Q196" s="41">
        <f>[1]Delta!Q196</f>
        <v>-1.2215972665215276</v>
      </c>
      <c r="R196" s="41">
        <f>[1]Delta!R196</f>
        <v>-0.77417037382335252</v>
      </c>
      <c r="S196" s="41">
        <f>[1]Delta!S196</f>
        <v>-0.72332003172745374</v>
      </c>
      <c r="T196" s="41">
        <f>[1]Delta!T196</f>
        <v>-0.36089713065778994</v>
      </c>
      <c r="U196" s="11"/>
      <c r="V196" s="33" t="str">
        <f t="shared" si="35"/>
        <v>Zambia</v>
      </c>
      <c r="W196" s="30">
        <f t="shared" si="36"/>
        <v>8.0474163767349852E-2</v>
      </c>
      <c r="X196" s="10">
        <f t="shared" si="37"/>
        <v>0.39966279228590484</v>
      </c>
      <c r="Y196" s="36">
        <f t="shared" si="38"/>
        <v>0.15973034753776633</v>
      </c>
      <c r="Z196" s="41" t="str">
        <f t="shared" si="43"/>
        <v/>
      </c>
      <c r="AA196" s="42" t="str">
        <f t="shared" si="39"/>
        <v/>
      </c>
      <c r="AI196" s="14" t="str">
        <f t="shared" si="40"/>
        <v>Zambia</v>
      </c>
      <c r="AJ196" s="9">
        <f t="shared" si="45"/>
        <v>-0.36089713065778994</v>
      </c>
      <c r="AK196" s="17">
        <f t="shared" si="46"/>
        <v>97</v>
      </c>
      <c r="AM196">
        <v>191</v>
      </c>
      <c r="AN196" s="17" t="e">
        <f t="shared" si="41"/>
        <v>#N/A</v>
      </c>
      <c r="AO196">
        <f t="shared" si="44"/>
        <v>-30</v>
      </c>
      <c r="AP196" s="17" t="e">
        <f t="shared" si="42"/>
        <v>#N/A</v>
      </c>
    </row>
    <row r="197" spans="3:42">
      <c r="C197" s="32" t="s">
        <v>421</v>
      </c>
      <c r="D197" s="33" t="s">
        <v>422</v>
      </c>
      <c r="E197" s="41">
        <f>[1]Delta!E197</f>
        <v>8.6944305713715693</v>
      </c>
      <c r="F197" s="41">
        <f>[1]Delta!F197</f>
        <v>8.698870131347384</v>
      </c>
      <c r="G197" s="41">
        <f>[1]Delta!G197</f>
        <v>8.6574484675850627</v>
      </c>
      <c r="H197" s="41">
        <f>[1]Delta!H197</f>
        <v>8.9003345923475123</v>
      </c>
      <c r="I197" s="41">
        <f>[1]Delta!I197</f>
        <v>7.5489666663849704</v>
      </c>
      <c r="J197" s="41">
        <f>[1]Delta!J197</f>
        <v>4.9452812224940104</v>
      </c>
      <c r="K197" s="41">
        <f>[1]Delta!K197</f>
        <v>2.855590549456025</v>
      </c>
      <c r="L197" s="41">
        <f>[1]Delta!L197</f>
        <v>1.857260154577105</v>
      </c>
      <c r="M197" s="41">
        <f>[1]Delta!M197</f>
        <v>1.1316020317700861</v>
      </c>
      <c r="N197" s="41">
        <f>[1]Delta!N197</f>
        <v>1.3069660002085968</v>
      </c>
      <c r="O197" s="41">
        <f>[1]Delta!O197</f>
        <v>0.86740901173226348</v>
      </c>
      <c r="P197" s="41">
        <f>[1]Delta!P197</f>
        <v>1.2591001970989169E-2</v>
      </c>
      <c r="Q197" s="41">
        <f>[1]Delta!Q197</f>
        <v>-0.8066976041255316</v>
      </c>
      <c r="R197" s="41">
        <f>[1]Delta!R197</f>
        <v>-2.9453003558722131</v>
      </c>
      <c r="S197" s="41">
        <f>[1]Delta!S197</f>
        <v>-3.6084732015376915</v>
      </c>
      <c r="T197" s="41">
        <f>[1]Delta!T197</f>
        <v>-3.6585545624747837</v>
      </c>
      <c r="U197" s="11"/>
      <c r="V197" s="33" t="str">
        <f t="shared" si="35"/>
        <v>Zimbabwe</v>
      </c>
      <c r="W197" s="30">
        <f t="shared" si="36"/>
        <v>-0.93941072005403614</v>
      </c>
      <c r="X197" s="10">
        <f t="shared" si="37"/>
        <v>-0.97687752715188925</v>
      </c>
      <c r="Y197" s="36">
        <f t="shared" si="38"/>
        <v>0.95428970305439009</v>
      </c>
      <c r="Z197" s="41">
        <f t="shared" si="43"/>
        <v>-0.93941072005403614</v>
      </c>
      <c r="AA197" s="42">
        <f t="shared" si="39"/>
        <v>96</v>
      </c>
      <c r="AI197" s="14" t="str">
        <f t="shared" si="40"/>
        <v>Zimbabwe</v>
      </c>
      <c r="AJ197" s="9">
        <f t="shared" si="45"/>
        <v>-3.6585545624747837</v>
      </c>
      <c r="AK197" s="17">
        <f t="shared" si="46"/>
        <v>129</v>
      </c>
      <c r="AM197">
        <v>192</v>
      </c>
      <c r="AN197" s="17" t="e">
        <f t="shared" si="41"/>
        <v>#N/A</v>
      </c>
      <c r="AO197">
        <f t="shared" si="44"/>
        <v>-31</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'Adjust GaIn'!E6:T6</xm:f>
              <xm:sqref>AB6</xm:sqref>
            </x14:sparkline>
            <x14:sparkline>
              <xm:f>'Adjust GaIn'!E7:T7</xm:f>
              <xm:sqref>AB7</xm:sqref>
            </x14:sparkline>
            <x14:sparkline>
              <xm:f>'Adjust GaIn'!E8:T8</xm:f>
              <xm:sqref>AB8</xm:sqref>
            </x14:sparkline>
            <x14:sparkline>
              <xm:f>'Adjust GaIn'!E9:T9</xm:f>
              <xm:sqref>AB9</xm:sqref>
            </x14:sparkline>
            <x14:sparkline>
              <xm:f>'Adjust GaIn'!E10:T10</xm:f>
              <xm:sqref>AB10</xm:sqref>
            </x14:sparkline>
            <x14:sparkline>
              <xm:f>'Adjust GaIn'!E11:T11</xm:f>
              <xm:sqref>AB11</xm:sqref>
            </x14:sparkline>
            <x14:sparkline>
              <xm:f>'Adjust GaIn'!E12:T12</xm:f>
              <xm:sqref>AB12</xm:sqref>
            </x14:sparkline>
            <x14:sparkline>
              <xm:f>'Adjust GaIn'!E13:T13</xm:f>
              <xm:sqref>AB13</xm:sqref>
            </x14:sparkline>
            <x14:sparkline>
              <xm:f>'Adjust GaIn'!E14:T14</xm:f>
              <xm:sqref>AB14</xm:sqref>
            </x14:sparkline>
            <x14:sparkline>
              <xm:f>'Adjust GaIn'!E15:T15</xm:f>
              <xm:sqref>AB15</xm:sqref>
            </x14:sparkline>
            <x14:sparkline>
              <xm:f>'Adjust GaIn'!E16:T16</xm:f>
              <xm:sqref>AB16</xm:sqref>
            </x14:sparkline>
            <x14:sparkline>
              <xm:f>'Adjust GaIn'!E17:T17</xm:f>
              <xm:sqref>AB17</xm:sqref>
            </x14:sparkline>
            <x14:sparkline>
              <xm:f>'Adjust GaIn'!E18:T18</xm:f>
              <xm:sqref>AB18</xm:sqref>
            </x14:sparkline>
            <x14:sparkline>
              <xm:f>'Adjust GaIn'!E19:T19</xm:f>
              <xm:sqref>AB19</xm:sqref>
            </x14:sparkline>
            <x14:sparkline>
              <xm:f>'Adjust GaIn'!E20:T20</xm:f>
              <xm:sqref>AB20</xm:sqref>
            </x14:sparkline>
            <x14:sparkline>
              <xm:f>'Adjust GaIn'!E21:T21</xm:f>
              <xm:sqref>AB21</xm:sqref>
            </x14:sparkline>
            <x14:sparkline>
              <xm:f>'Adjust GaIn'!E22:T22</xm:f>
              <xm:sqref>AB22</xm:sqref>
            </x14:sparkline>
            <x14:sparkline>
              <xm:f>'Adjust GaIn'!E23:T23</xm:f>
              <xm:sqref>AB23</xm:sqref>
            </x14:sparkline>
            <x14:sparkline>
              <xm:f>'Adjust GaIn'!E24:T24</xm:f>
              <xm:sqref>AB24</xm:sqref>
            </x14:sparkline>
            <x14:sparkline>
              <xm:f>'Adjust GaIn'!E25:T25</xm:f>
              <xm:sqref>AB25</xm:sqref>
            </x14:sparkline>
            <x14:sparkline>
              <xm:f>'Adjust GaIn'!E26:T26</xm:f>
              <xm:sqref>AB26</xm:sqref>
            </x14:sparkline>
            <x14:sparkline>
              <xm:f>'Adjust GaIn'!E27:T27</xm:f>
              <xm:sqref>AB27</xm:sqref>
            </x14:sparkline>
            <x14:sparkline>
              <xm:f>'Adjust GaIn'!E28:T28</xm:f>
              <xm:sqref>AB28</xm:sqref>
            </x14:sparkline>
            <x14:sparkline>
              <xm:f>'Adjust GaIn'!E29:T29</xm:f>
              <xm:sqref>AB29</xm:sqref>
            </x14:sparkline>
            <x14:sparkline>
              <xm:f>'Adjust GaIn'!E30:T30</xm:f>
              <xm:sqref>AB30</xm:sqref>
            </x14:sparkline>
            <x14:sparkline>
              <xm:f>'Adjust GaIn'!E31:T31</xm:f>
              <xm:sqref>AB31</xm:sqref>
            </x14:sparkline>
            <x14:sparkline>
              <xm:f>'Adjust GaIn'!E32:T32</xm:f>
              <xm:sqref>AB32</xm:sqref>
            </x14:sparkline>
            <x14:sparkline>
              <xm:f>'Adjust GaIn'!E33:T33</xm:f>
              <xm:sqref>AB33</xm:sqref>
            </x14:sparkline>
            <x14:sparkline>
              <xm:f>'Adjust GaIn'!E34:T34</xm:f>
              <xm:sqref>AB34</xm:sqref>
            </x14:sparkline>
            <x14:sparkline>
              <xm:f>'Adjust GaIn'!E35:T35</xm:f>
              <xm:sqref>AB35</xm:sqref>
            </x14:sparkline>
            <x14:sparkline>
              <xm:f>'Adjust GaIn'!E36:T36</xm:f>
              <xm:sqref>AB36</xm:sqref>
            </x14:sparkline>
            <x14:sparkline>
              <xm:f>'Adjust GaIn'!E37:T37</xm:f>
              <xm:sqref>AB37</xm:sqref>
            </x14:sparkline>
            <x14:sparkline>
              <xm:f>'Adjust GaIn'!E38:T38</xm:f>
              <xm:sqref>AB38</xm:sqref>
            </x14:sparkline>
            <x14:sparkline>
              <xm:f>'Adjust GaIn'!E39:T39</xm:f>
              <xm:sqref>AB39</xm:sqref>
            </x14:sparkline>
            <x14:sparkline>
              <xm:f>'Adjust GaIn'!E40:T40</xm:f>
              <xm:sqref>AB40</xm:sqref>
            </x14:sparkline>
            <x14:sparkline>
              <xm:f>'Adjust GaIn'!E41:T41</xm:f>
              <xm:sqref>AB41</xm:sqref>
            </x14:sparkline>
            <x14:sparkline>
              <xm:f>'Adjust GaIn'!E42:T42</xm:f>
              <xm:sqref>AB42</xm:sqref>
            </x14:sparkline>
            <x14:sparkline>
              <xm:f>'Adjust GaIn'!E43:T43</xm:f>
              <xm:sqref>AB43</xm:sqref>
            </x14:sparkline>
            <x14:sparkline>
              <xm:f>'Adjust GaIn'!E44:T44</xm:f>
              <xm:sqref>AB44</xm:sqref>
            </x14:sparkline>
            <x14:sparkline>
              <xm:f>'Adjust GaIn'!E45:T45</xm:f>
              <xm:sqref>AB45</xm:sqref>
            </x14:sparkline>
            <x14:sparkline>
              <xm:f>'Adjust GaIn'!E46:T46</xm:f>
              <xm:sqref>AB46</xm:sqref>
            </x14:sparkline>
            <x14:sparkline>
              <xm:f>'Adjust GaIn'!E47:T47</xm:f>
              <xm:sqref>AB47</xm:sqref>
            </x14:sparkline>
            <x14:sparkline>
              <xm:f>'Adjust GaIn'!E48:T48</xm:f>
              <xm:sqref>AB48</xm:sqref>
            </x14:sparkline>
            <x14:sparkline>
              <xm:f>'Adjust GaIn'!E49:T49</xm:f>
              <xm:sqref>AB49</xm:sqref>
            </x14:sparkline>
            <x14:sparkline>
              <xm:f>'Adjust GaIn'!E50:T50</xm:f>
              <xm:sqref>AB50</xm:sqref>
            </x14:sparkline>
            <x14:sparkline>
              <xm:f>'Adjust GaIn'!E51:T51</xm:f>
              <xm:sqref>AB51</xm:sqref>
            </x14:sparkline>
            <x14:sparkline>
              <xm:f>'Adjust GaIn'!E52:T52</xm:f>
              <xm:sqref>AB52</xm:sqref>
            </x14:sparkline>
            <x14:sparkline>
              <xm:f>'Adjust GaIn'!E53:T53</xm:f>
              <xm:sqref>AB53</xm:sqref>
            </x14:sparkline>
            <x14:sparkline>
              <xm:f>'Adjust GaIn'!E54:T54</xm:f>
              <xm:sqref>AB54</xm:sqref>
            </x14:sparkline>
            <x14:sparkline>
              <xm:f>'Adjust GaIn'!E55:T55</xm:f>
              <xm:sqref>AB55</xm:sqref>
            </x14:sparkline>
            <x14:sparkline>
              <xm:f>'Adjust GaIn'!E56:T56</xm:f>
              <xm:sqref>AB56</xm:sqref>
            </x14:sparkline>
            <x14:sparkline>
              <xm:f>'Adjust GaIn'!E57:T57</xm:f>
              <xm:sqref>AB57</xm:sqref>
            </x14:sparkline>
            <x14:sparkline>
              <xm:f>'Adjust GaIn'!E58:T58</xm:f>
              <xm:sqref>AB58</xm:sqref>
            </x14:sparkline>
            <x14:sparkline>
              <xm:f>'Adjust GaIn'!E59:T59</xm:f>
              <xm:sqref>AB59</xm:sqref>
            </x14:sparkline>
            <x14:sparkline>
              <xm:f>'Adjust GaIn'!E60:T60</xm:f>
              <xm:sqref>AB60</xm:sqref>
            </x14:sparkline>
            <x14:sparkline>
              <xm:f>'Adjust GaIn'!E61:T61</xm:f>
              <xm:sqref>AB61</xm:sqref>
            </x14:sparkline>
            <x14:sparkline>
              <xm:f>'Adjust GaIn'!E62:T62</xm:f>
              <xm:sqref>AB62</xm:sqref>
            </x14:sparkline>
            <x14:sparkline>
              <xm:f>'Adjust GaIn'!E63:T63</xm:f>
              <xm:sqref>AB63</xm:sqref>
            </x14:sparkline>
            <x14:sparkline>
              <xm:f>'Adjust GaIn'!E64:T64</xm:f>
              <xm:sqref>AB64</xm:sqref>
            </x14:sparkline>
            <x14:sparkline>
              <xm:f>'Adjust GaIn'!E65:T65</xm:f>
              <xm:sqref>AB65</xm:sqref>
            </x14:sparkline>
            <x14:sparkline>
              <xm:f>'Adjust GaIn'!E66:T66</xm:f>
              <xm:sqref>AB66</xm:sqref>
            </x14:sparkline>
            <x14:sparkline>
              <xm:f>'Adjust GaIn'!E67:T67</xm:f>
              <xm:sqref>AB67</xm:sqref>
            </x14:sparkline>
            <x14:sparkline>
              <xm:f>'Adjust GaIn'!E68:T68</xm:f>
              <xm:sqref>AB68</xm:sqref>
            </x14:sparkline>
            <x14:sparkline>
              <xm:f>'Adjust GaIn'!E69:T69</xm:f>
              <xm:sqref>AB69</xm:sqref>
            </x14:sparkline>
            <x14:sparkline>
              <xm:f>'Adjust GaIn'!E70:T70</xm:f>
              <xm:sqref>AB70</xm:sqref>
            </x14:sparkline>
            <x14:sparkline>
              <xm:f>'Adjust GaIn'!E71:T71</xm:f>
              <xm:sqref>AB71</xm:sqref>
            </x14:sparkline>
            <x14:sparkline>
              <xm:f>'Adjust GaIn'!E72:T72</xm:f>
              <xm:sqref>AB72</xm:sqref>
            </x14:sparkline>
            <x14:sparkline>
              <xm:f>'Adjust GaIn'!E73:T73</xm:f>
              <xm:sqref>AB73</xm:sqref>
            </x14:sparkline>
            <x14:sparkline>
              <xm:f>'Adjust GaIn'!E74:T74</xm:f>
              <xm:sqref>AB74</xm:sqref>
            </x14:sparkline>
            <x14:sparkline>
              <xm:f>'Adjust GaIn'!E75:T75</xm:f>
              <xm:sqref>AB75</xm:sqref>
            </x14:sparkline>
            <x14:sparkline>
              <xm:f>'Adjust GaIn'!E76:T76</xm:f>
              <xm:sqref>AB76</xm:sqref>
            </x14:sparkline>
            <x14:sparkline>
              <xm:f>'Adjust GaIn'!E77:T77</xm:f>
              <xm:sqref>AB77</xm:sqref>
            </x14:sparkline>
            <x14:sparkline>
              <xm:f>'Adjust GaIn'!E78:T78</xm:f>
              <xm:sqref>AB78</xm:sqref>
            </x14:sparkline>
            <x14:sparkline>
              <xm:f>'Adjust GaIn'!E79:T79</xm:f>
              <xm:sqref>AB79</xm:sqref>
            </x14:sparkline>
            <x14:sparkline>
              <xm:f>'Adjust GaIn'!E80:T80</xm:f>
              <xm:sqref>AB80</xm:sqref>
            </x14:sparkline>
            <x14:sparkline>
              <xm:f>'Adjust GaIn'!E81:T81</xm:f>
              <xm:sqref>AB81</xm:sqref>
            </x14:sparkline>
            <x14:sparkline>
              <xm:f>'Adjust GaIn'!E82:T82</xm:f>
              <xm:sqref>AB82</xm:sqref>
            </x14:sparkline>
            <x14:sparkline>
              <xm:f>'Adjust GaIn'!E83:T83</xm:f>
              <xm:sqref>AB83</xm:sqref>
            </x14:sparkline>
            <x14:sparkline>
              <xm:f>'Adjust GaIn'!E84:T84</xm:f>
              <xm:sqref>AB84</xm:sqref>
            </x14:sparkline>
            <x14:sparkline>
              <xm:f>'Adjust GaIn'!E85:T85</xm:f>
              <xm:sqref>AB85</xm:sqref>
            </x14:sparkline>
            <x14:sparkline>
              <xm:f>'Adjust GaIn'!E86:T86</xm:f>
              <xm:sqref>AB86</xm:sqref>
            </x14:sparkline>
            <x14:sparkline>
              <xm:f>'Adjust GaIn'!E87:T87</xm:f>
              <xm:sqref>AB87</xm:sqref>
            </x14:sparkline>
            <x14:sparkline>
              <xm:f>'Adjust GaIn'!E88:T88</xm:f>
              <xm:sqref>AB88</xm:sqref>
            </x14:sparkline>
            <x14:sparkline>
              <xm:f>'Adjust GaIn'!E89:T89</xm:f>
              <xm:sqref>AB89</xm:sqref>
            </x14:sparkline>
            <x14:sparkline>
              <xm:f>'Adjust GaIn'!E90:T90</xm:f>
              <xm:sqref>AB90</xm:sqref>
            </x14:sparkline>
            <x14:sparkline>
              <xm:f>'Adjust GaIn'!E91:T91</xm:f>
              <xm:sqref>AB91</xm:sqref>
            </x14:sparkline>
            <x14:sparkline>
              <xm:f>'Adjust GaIn'!E92:T92</xm:f>
              <xm:sqref>AB92</xm:sqref>
            </x14:sparkline>
            <x14:sparkline>
              <xm:f>'Adjust GaIn'!E93:T93</xm:f>
              <xm:sqref>AB93</xm:sqref>
            </x14:sparkline>
            <x14:sparkline>
              <xm:f>'Adjust GaIn'!E94:T94</xm:f>
              <xm:sqref>AB94</xm:sqref>
            </x14:sparkline>
            <x14:sparkline>
              <xm:f>'Adjust GaIn'!E95:T95</xm:f>
              <xm:sqref>AB95</xm:sqref>
            </x14:sparkline>
            <x14:sparkline>
              <xm:f>'Adjust GaIn'!E96:T96</xm:f>
              <xm:sqref>AB96</xm:sqref>
            </x14:sparkline>
            <x14:sparkline>
              <xm:f>'Adjust GaIn'!E97:T97</xm:f>
              <xm:sqref>AB97</xm:sqref>
            </x14:sparkline>
            <x14:sparkline>
              <xm:f>'Adjust GaIn'!E98:T98</xm:f>
              <xm:sqref>AB98</xm:sqref>
            </x14:sparkline>
            <x14:sparkline>
              <xm:f>'Adjust GaIn'!E99:T99</xm:f>
              <xm:sqref>AB99</xm:sqref>
            </x14:sparkline>
            <x14:sparkline>
              <xm:f>'Adjust GaIn'!E100:T100</xm:f>
              <xm:sqref>AB100</xm:sqref>
            </x14:sparkline>
            <x14:sparkline>
              <xm:f>'Adjust GaIn'!E101:T101</xm:f>
              <xm:sqref>AB101</xm:sqref>
            </x14:sparkline>
            <x14:sparkline>
              <xm:f>'Adjust GaIn'!E102:T102</xm:f>
              <xm:sqref>AB102</xm:sqref>
            </x14:sparkline>
            <x14:sparkline>
              <xm:f>'Adjust GaIn'!E103:T103</xm:f>
              <xm:sqref>AB103</xm:sqref>
            </x14:sparkline>
            <x14:sparkline>
              <xm:f>'Adjust GaIn'!E104:T104</xm:f>
              <xm:sqref>AB104</xm:sqref>
            </x14:sparkline>
            <x14:sparkline>
              <xm:f>'Adjust GaIn'!E105:T105</xm:f>
              <xm:sqref>AB105</xm:sqref>
            </x14:sparkline>
            <x14:sparkline>
              <xm:f>'Adjust GaIn'!E106:T106</xm:f>
              <xm:sqref>AB106</xm:sqref>
            </x14:sparkline>
            <x14:sparkline>
              <xm:f>'Adjust GaIn'!E107:T107</xm:f>
              <xm:sqref>AB107</xm:sqref>
            </x14:sparkline>
            <x14:sparkline>
              <xm:f>'Adjust GaIn'!E108:T108</xm:f>
              <xm:sqref>AB108</xm:sqref>
            </x14:sparkline>
            <x14:sparkline>
              <xm:f>'Adjust GaIn'!E109:T109</xm:f>
              <xm:sqref>AB109</xm:sqref>
            </x14:sparkline>
            <x14:sparkline>
              <xm:f>'Adjust GaIn'!E110:T110</xm:f>
              <xm:sqref>AB110</xm:sqref>
            </x14:sparkline>
            <x14:sparkline>
              <xm:f>'Adjust GaIn'!E111:T111</xm:f>
              <xm:sqref>AB111</xm:sqref>
            </x14:sparkline>
            <x14:sparkline>
              <xm:f>'Adjust GaIn'!E112:T112</xm:f>
              <xm:sqref>AB112</xm:sqref>
            </x14:sparkline>
            <x14:sparkline>
              <xm:f>'Adjust GaIn'!E113:T113</xm:f>
              <xm:sqref>AB113</xm:sqref>
            </x14:sparkline>
            <x14:sparkline>
              <xm:f>'Adjust GaIn'!E114:T114</xm:f>
              <xm:sqref>AB114</xm:sqref>
            </x14:sparkline>
            <x14:sparkline>
              <xm:f>'Adjust GaIn'!E115:T115</xm:f>
              <xm:sqref>AB115</xm:sqref>
            </x14:sparkline>
            <x14:sparkline>
              <xm:f>'Adjust GaIn'!E116:T116</xm:f>
              <xm:sqref>AB116</xm:sqref>
            </x14:sparkline>
            <x14:sparkline>
              <xm:f>'Adjust GaIn'!E117:T117</xm:f>
              <xm:sqref>AB117</xm:sqref>
            </x14:sparkline>
            <x14:sparkline>
              <xm:f>'Adjust GaIn'!E118:T118</xm:f>
              <xm:sqref>AB118</xm:sqref>
            </x14:sparkline>
            <x14:sparkline>
              <xm:f>'Adjust GaIn'!E119:T119</xm:f>
              <xm:sqref>AB119</xm:sqref>
            </x14:sparkline>
            <x14:sparkline>
              <xm:f>'Adjust GaIn'!E120:T120</xm:f>
              <xm:sqref>AB120</xm:sqref>
            </x14:sparkline>
            <x14:sparkline>
              <xm:f>'Adjust GaIn'!E121:T121</xm:f>
              <xm:sqref>AB121</xm:sqref>
            </x14:sparkline>
            <x14:sparkline>
              <xm:f>'Adjust GaIn'!E122:T122</xm:f>
              <xm:sqref>AB122</xm:sqref>
            </x14:sparkline>
            <x14:sparkline>
              <xm:f>'Adjust GaIn'!E123:T123</xm:f>
              <xm:sqref>AB123</xm:sqref>
            </x14:sparkline>
            <x14:sparkline>
              <xm:f>'Adjust GaIn'!E124:T124</xm:f>
              <xm:sqref>AB124</xm:sqref>
            </x14:sparkline>
            <x14:sparkline>
              <xm:f>'Adjust GaIn'!E125:T125</xm:f>
              <xm:sqref>AB125</xm:sqref>
            </x14:sparkline>
            <x14:sparkline>
              <xm:f>'Adjust GaIn'!E126:T126</xm:f>
              <xm:sqref>AB126</xm:sqref>
            </x14:sparkline>
            <x14:sparkline>
              <xm:f>'Adjust GaIn'!E127:T127</xm:f>
              <xm:sqref>AB127</xm:sqref>
            </x14:sparkline>
            <x14:sparkline>
              <xm:f>'Adjust GaIn'!E128:T128</xm:f>
              <xm:sqref>AB128</xm:sqref>
            </x14:sparkline>
            <x14:sparkline>
              <xm:f>'Adjust GaIn'!E129:T129</xm:f>
              <xm:sqref>AB129</xm:sqref>
            </x14:sparkline>
            <x14:sparkline>
              <xm:f>'Adjust GaIn'!E130:T130</xm:f>
              <xm:sqref>AB130</xm:sqref>
            </x14:sparkline>
            <x14:sparkline>
              <xm:f>'Adjust GaIn'!E131:T131</xm:f>
              <xm:sqref>AB131</xm:sqref>
            </x14:sparkline>
            <x14:sparkline>
              <xm:f>'Adjust GaIn'!E132:T132</xm:f>
              <xm:sqref>AB132</xm:sqref>
            </x14:sparkline>
            <x14:sparkline>
              <xm:f>'Adjust GaIn'!E133:T133</xm:f>
              <xm:sqref>AB133</xm:sqref>
            </x14:sparkline>
            <x14:sparkline>
              <xm:f>'Adjust GaIn'!E134:T134</xm:f>
              <xm:sqref>AB134</xm:sqref>
            </x14:sparkline>
            <x14:sparkline>
              <xm:f>'Adjust GaIn'!E135:T135</xm:f>
              <xm:sqref>AB135</xm:sqref>
            </x14:sparkline>
            <x14:sparkline>
              <xm:f>'Adjust GaIn'!E136:T136</xm:f>
              <xm:sqref>AB136</xm:sqref>
            </x14:sparkline>
            <x14:sparkline>
              <xm:f>'Adjust GaIn'!E137:T137</xm:f>
              <xm:sqref>AB137</xm:sqref>
            </x14:sparkline>
            <x14:sparkline>
              <xm:f>'Adjust GaIn'!E138:T138</xm:f>
              <xm:sqref>AB138</xm:sqref>
            </x14:sparkline>
            <x14:sparkline>
              <xm:f>'Adjust GaIn'!E139:T139</xm:f>
              <xm:sqref>AB139</xm:sqref>
            </x14:sparkline>
            <x14:sparkline>
              <xm:f>'Adjust GaIn'!E140:T140</xm:f>
              <xm:sqref>AB140</xm:sqref>
            </x14:sparkline>
            <x14:sparkline>
              <xm:f>'Adjust GaIn'!E141:T141</xm:f>
              <xm:sqref>AB141</xm:sqref>
            </x14:sparkline>
            <x14:sparkline>
              <xm:f>'Adjust GaIn'!E142:T142</xm:f>
              <xm:sqref>AB142</xm:sqref>
            </x14:sparkline>
            <x14:sparkline>
              <xm:f>'Adjust GaIn'!E143:T143</xm:f>
              <xm:sqref>AB143</xm:sqref>
            </x14:sparkline>
            <x14:sparkline>
              <xm:f>'Adjust GaIn'!E144:T144</xm:f>
              <xm:sqref>AB144</xm:sqref>
            </x14:sparkline>
            <x14:sparkline>
              <xm:f>'Adjust GaIn'!E145:T145</xm:f>
              <xm:sqref>AB145</xm:sqref>
            </x14:sparkline>
            <x14:sparkline>
              <xm:f>'Adjust GaIn'!E146:T146</xm:f>
              <xm:sqref>AB146</xm:sqref>
            </x14:sparkline>
            <x14:sparkline>
              <xm:f>'Adjust GaIn'!E147:T147</xm:f>
              <xm:sqref>AB147</xm:sqref>
            </x14:sparkline>
            <x14:sparkline>
              <xm:f>'Adjust GaIn'!E148:T148</xm:f>
              <xm:sqref>AB148</xm:sqref>
            </x14:sparkline>
            <x14:sparkline>
              <xm:f>'Adjust GaIn'!E149:T149</xm:f>
              <xm:sqref>AB149</xm:sqref>
            </x14:sparkline>
            <x14:sparkline>
              <xm:f>'Adjust GaIn'!E150:T150</xm:f>
              <xm:sqref>AB150</xm:sqref>
            </x14:sparkline>
            <x14:sparkline>
              <xm:f>'Adjust GaIn'!E151:T151</xm:f>
              <xm:sqref>AB151</xm:sqref>
            </x14:sparkline>
            <x14:sparkline>
              <xm:f>'Adjust GaIn'!E152:T152</xm:f>
              <xm:sqref>AB152</xm:sqref>
            </x14:sparkline>
            <x14:sparkline>
              <xm:f>'Adjust GaIn'!E153:T153</xm:f>
              <xm:sqref>AB153</xm:sqref>
            </x14:sparkline>
            <x14:sparkline>
              <xm:f>'Adjust GaIn'!E154:T154</xm:f>
              <xm:sqref>AB154</xm:sqref>
            </x14:sparkline>
            <x14:sparkline>
              <xm:f>'Adjust GaIn'!E155:T155</xm:f>
              <xm:sqref>AB155</xm:sqref>
            </x14:sparkline>
            <x14:sparkline>
              <xm:f>'Adjust GaIn'!E156:T156</xm:f>
              <xm:sqref>AB156</xm:sqref>
            </x14:sparkline>
            <x14:sparkline>
              <xm:f>'Adjust GaIn'!E157:T157</xm:f>
              <xm:sqref>AB157</xm:sqref>
            </x14:sparkline>
            <x14:sparkline>
              <xm:f>'Adjust GaIn'!E158:T158</xm:f>
              <xm:sqref>AB158</xm:sqref>
            </x14:sparkline>
            <x14:sparkline>
              <xm:f>'Adjust GaIn'!E159:T159</xm:f>
              <xm:sqref>AB159</xm:sqref>
            </x14:sparkline>
            <x14:sparkline>
              <xm:f>'Adjust GaIn'!E160:T160</xm:f>
              <xm:sqref>AB160</xm:sqref>
            </x14:sparkline>
            <x14:sparkline>
              <xm:f>'Adjust GaIn'!E161:T161</xm:f>
              <xm:sqref>AB161</xm:sqref>
            </x14:sparkline>
            <x14:sparkline>
              <xm:f>'Adjust GaIn'!E162:T162</xm:f>
              <xm:sqref>AB162</xm:sqref>
            </x14:sparkline>
            <x14:sparkline>
              <xm:f>'Adjust GaIn'!E163:T163</xm:f>
              <xm:sqref>AB163</xm:sqref>
            </x14:sparkline>
            <x14:sparkline>
              <xm:f>'Adjust GaIn'!E164:T164</xm:f>
              <xm:sqref>AB164</xm:sqref>
            </x14:sparkline>
            <x14:sparkline>
              <xm:f>'Adjust GaIn'!E165:T165</xm:f>
              <xm:sqref>AB165</xm:sqref>
            </x14:sparkline>
            <x14:sparkline>
              <xm:f>'Adjust GaIn'!E166:T166</xm:f>
              <xm:sqref>AB166</xm:sqref>
            </x14:sparkline>
            <x14:sparkline>
              <xm:f>'Adjust GaIn'!E167:T167</xm:f>
              <xm:sqref>AB167</xm:sqref>
            </x14:sparkline>
            <x14:sparkline>
              <xm:f>'Adjust GaIn'!E168:T168</xm:f>
              <xm:sqref>AB168</xm:sqref>
            </x14:sparkline>
            <x14:sparkline>
              <xm:f>'Adjust GaIn'!E169:T169</xm:f>
              <xm:sqref>AB169</xm:sqref>
            </x14:sparkline>
            <x14:sparkline>
              <xm:f>'Adjust GaIn'!E170:T170</xm:f>
              <xm:sqref>AB170</xm:sqref>
            </x14:sparkline>
            <x14:sparkline>
              <xm:f>'Adjust GaIn'!E171:T171</xm:f>
              <xm:sqref>AB171</xm:sqref>
            </x14:sparkline>
            <x14:sparkline>
              <xm:f>'Adjust GaIn'!E172:T172</xm:f>
              <xm:sqref>AB172</xm:sqref>
            </x14:sparkline>
            <x14:sparkline>
              <xm:f>'Adjust GaIn'!E173:T173</xm:f>
              <xm:sqref>AB173</xm:sqref>
            </x14:sparkline>
            <x14:sparkline>
              <xm:f>'Adjust GaIn'!E174:T174</xm:f>
              <xm:sqref>AB174</xm:sqref>
            </x14:sparkline>
            <x14:sparkline>
              <xm:f>'Adjust GaIn'!E175:T175</xm:f>
              <xm:sqref>AB175</xm:sqref>
            </x14:sparkline>
            <x14:sparkline>
              <xm:f>'Adjust GaIn'!E176:T176</xm:f>
              <xm:sqref>AB176</xm:sqref>
            </x14:sparkline>
            <x14:sparkline>
              <xm:f>'Adjust GaIn'!E177:T177</xm:f>
              <xm:sqref>AB177</xm:sqref>
            </x14:sparkline>
            <x14:sparkline>
              <xm:f>'Adjust GaIn'!E178:T178</xm:f>
              <xm:sqref>AB178</xm:sqref>
            </x14:sparkline>
            <x14:sparkline>
              <xm:f>'Adjust GaIn'!E179:T179</xm:f>
              <xm:sqref>AB179</xm:sqref>
            </x14:sparkline>
            <x14:sparkline>
              <xm:f>'Adjust GaIn'!E180:T180</xm:f>
              <xm:sqref>AB180</xm:sqref>
            </x14:sparkline>
            <x14:sparkline>
              <xm:f>'Adjust GaIn'!E181:T181</xm:f>
              <xm:sqref>AB181</xm:sqref>
            </x14:sparkline>
            <x14:sparkline>
              <xm:f>'Adjust GaIn'!E182:T182</xm:f>
              <xm:sqref>AB182</xm:sqref>
            </x14:sparkline>
            <x14:sparkline>
              <xm:f>'Adjust GaIn'!E183:T183</xm:f>
              <xm:sqref>AB183</xm:sqref>
            </x14:sparkline>
            <x14:sparkline>
              <xm:f>'Adjust GaIn'!E184:T184</xm:f>
              <xm:sqref>AB184</xm:sqref>
            </x14:sparkline>
            <x14:sparkline>
              <xm:f>'Adjust GaIn'!E185:T185</xm:f>
              <xm:sqref>AB185</xm:sqref>
            </x14:sparkline>
            <x14:sparkline>
              <xm:f>'Adjust GaIn'!E186:T186</xm:f>
              <xm:sqref>AB186</xm:sqref>
            </x14:sparkline>
            <x14:sparkline>
              <xm:f>'Adjust GaIn'!E187:T187</xm:f>
              <xm:sqref>AB187</xm:sqref>
            </x14:sparkline>
            <x14:sparkline>
              <xm:f>'Adjust GaIn'!E188:T188</xm:f>
              <xm:sqref>AB188</xm:sqref>
            </x14:sparkline>
            <x14:sparkline>
              <xm:f>'Adjust GaIn'!E189:T189</xm:f>
              <xm:sqref>AB189</xm:sqref>
            </x14:sparkline>
            <x14:sparkline>
              <xm:f>'Adjust GaIn'!E190:T190</xm:f>
              <xm:sqref>AB190</xm:sqref>
            </x14:sparkline>
            <x14:sparkline>
              <xm:f>'Adjust GaIn'!E191:T191</xm:f>
              <xm:sqref>AB191</xm:sqref>
            </x14:sparkline>
            <x14:sparkline>
              <xm:f>'Adjust GaIn'!E192:T192</xm:f>
              <xm:sqref>AB192</xm:sqref>
            </x14:sparkline>
            <x14:sparkline>
              <xm:f>'Adjust GaIn'!E193:T193</xm:f>
              <xm:sqref>AB193</xm:sqref>
            </x14:sparkline>
            <x14:sparkline>
              <xm:f>'Adjust GaIn'!E194:T194</xm:f>
              <xm:sqref>AB194</xm:sqref>
            </x14:sparkline>
            <x14:sparkline>
              <xm:f>'Adjust GaIn'!E195:T195</xm:f>
              <xm:sqref>AB195</xm:sqref>
            </x14:sparkline>
            <x14:sparkline>
              <xm:f>'Adjust GaIn'!E196:T196</xm:f>
              <xm:sqref>AB196</xm:sqref>
            </x14:sparkline>
            <x14:sparkline>
              <xm:f>'Adjust GaIn'!E197:T197</xm:f>
              <xm:sqref>AB197</xm:sqref>
            </x14:sparkline>
          </x14:sparklines>
        </x14:sparklineGroup>
      </x14:sparklineGroup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AG197"/>
  <sheetViews>
    <sheetView workbookViewId="0">
      <selection activeCell="E14" sqref="E14"/>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665</v>
      </c>
      <c r="H1" s="46"/>
      <c r="I1" s="46" t="s">
        <v>606</v>
      </c>
      <c r="J1" s="46"/>
      <c r="K1" s="46"/>
      <c r="L1" s="46"/>
      <c r="M1" s="47"/>
      <c r="N1" s="47"/>
    </row>
    <row r="2" spans="1:33">
      <c r="A2" t="s">
        <v>639</v>
      </c>
      <c r="E2" s="8" t="s">
        <v>423</v>
      </c>
      <c r="AA2" s="42">
        <f>MAX(AA6:AA197)</f>
        <v>140</v>
      </c>
    </row>
    <row r="3" spans="1:33">
      <c r="D3" s="35" t="s">
        <v>594</v>
      </c>
      <c r="E3" s="11">
        <f>mmean(E6:E197)</f>
        <v>0.4903668345959421</v>
      </c>
      <c r="F3" s="11">
        <f t="shared" ref="F3:T3" si="0">mmean(F6:F197)</f>
        <v>0.49394585351680992</v>
      </c>
      <c r="G3" s="11">
        <f t="shared" si="0"/>
        <v>0.49856191312290327</v>
      </c>
      <c r="H3" s="11">
        <f t="shared" si="0"/>
        <v>0.50187361923347407</v>
      </c>
      <c r="I3" s="11">
        <f t="shared" si="0"/>
        <v>0.50767391600781564</v>
      </c>
      <c r="J3" s="11">
        <f t="shared" si="0"/>
        <v>0.51499840265596164</v>
      </c>
      <c r="K3" s="11">
        <f t="shared" si="0"/>
        <v>0.52097754325973178</v>
      </c>
      <c r="L3" s="11">
        <f t="shared" si="0"/>
        <v>0.52554914294321164</v>
      </c>
      <c r="M3" s="11">
        <f t="shared" si="0"/>
        <v>0.52961283730021469</v>
      </c>
      <c r="N3" s="11">
        <f t="shared" si="0"/>
        <v>0.5330856710199855</v>
      </c>
      <c r="O3" s="11">
        <f t="shared" si="0"/>
        <v>0.54042092563000244</v>
      </c>
      <c r="P3" s="11">
        <f t="shared" si="0"/>
        <v>0.54766562159645216</v>
      </c>
      <c r="Q3" s="11">
        <f t="shared" si="0"/>
        <v>0.55442128958736203</v>
      </c>
      <c r="R3" s="11">
        <f t="shared" si="0"/>
        <v>0.56151898568557501</v>
      </c>
      <c r="S3" s="11">
        <f t="shared" si="0"/>
        <v>0.56215652515967529</v>
      </c>
      <c r="T3" s="11">
        <f t="shared" si="0"/>
        <v>0.56325126631494138</v>
      </c>
      <c r="Y3" s="40"/>
      <c r="Z3" s="40" t="s">
        <v>590</v>
      </c>
      <c r="AA3" s="40"/>
      <c r="AB3" s="40"/>
    </row>
    <row r="4" spans="1:33">
      <c r="E4" s="11">
        <f>mstDev(E6:E197)</f>
        <v>0.11105731160027181</v>
      </c>
      <c r="F4" s="11">
        <f t="shared" ref="F4:T4" si="1">mstDev(F6:F197)</f>
        <v>0.1139424683919593</v>
      </c>
      <c r="G4" s="11">
        <f t="shared" si="1"/>
        <v>0.11671760169911323</v>
      </c>
      <c r="H4" s="11">
        <f t="shared" si="1"/>
        <v>0.1206396569238137</v>
      </c>
      <c r="I4" s="11">
        <f t="shared" si="1"/>
        <v>0.12436362258824481</v>
      </c>
      <c r="J4" s="11">
        <f t="shared" si="1"/>
        <v>0.12874436360291228</v>
      </c>
      <c r="K4" s="11">
        <f t="shared" si="1"/>
        <v>0.13129669546372638</v>
      </c>
      <c r="L4" s="11">
        <f t="shared" si="1"/>
        <v>0.13225833263264425</v>
      </c>
      <c r="M4" s="11">
        <f t="shared" si="1"/>
        <v>0.13341716151654795</v>
      </c>
      <c r="N4" s="11">
        <f t="shared" si="1"/>
        <v>0.13556994365043945</v>
      </c>
      <c r="O4" s="11">
        <f t="shared" si="1"/>
        <v>0.13642734022000844</v>
      </c>
      <c r="P4" s="11">
        <f t="shared" si="1"/>
        <v>0.13486844985102081</v>
      </c>
      <c r="Q4" s="11">
        <f t="shared" si="1"/>
        <v>0.13531592719044935</v>
      </c>
      <c r="R4" s="11">
        <f t="shared" si="1"/>
        <v>0.13410699103931015</v>
      </c>
      <c r="S4" s="11">
        <f t="shared" si="1"/>
        <v>0.13373060997744207</v>
      </c>
      <c r="T4" s="11">
        <f t="shared" si="1"/>
        <v>0.13372189700879827</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593</v>
      </c>
      <c r="AF5" s="40"/>
      <c r="AG5" s="40" t="s">
        <v>592</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140</v>
      </c>
      <c r="AG6" s="45" t="str">
        <f>INDEX($V$6:$V$197,MATCH(AF6,$AA$6:$AA$197,0))</f>
        <v>Romania</v>
      </c>
    </row>
    <row r="7" spans="1:33">
      <c r="A7" s="37" t="s">
        <v>621</v>
      </c>
      <c r="B7" s="38">
        <v>5.7100001722574234E-2</v>
      </c>
      <c r="C7" s="32" t="s">
        <v>41</v>
      </c>
      <c r="D7" s="33" t="s">
        <v>42</v>
      </c>
      <c r="E7" s="11">
        <v>0.47303414985279707</v>
      </c>
      <c r="F7" s="11">
        <v>0.47851739482628913</v>
      </c>
      <c r="G7" s="11">
        <v>0.45509981981156927</v>
      </c>
      <c r="H7" s="11">
        <v>0.42441585953912475</v>
      </c>
      <c r="I7" s="11">
        <v>0.43297876569989879</v>
      </c>
      <c r="J7" s="11">
        <v>0.44504805823908261</v>
      </c>
      <c r="K7" s="11">
        <v>0.46679157053275322</v>
      </c>
      <c r="L7" s="11">
        <v>0.47958556842695288</v>
      </c>
      <c r="M7" s="11">
        <v>0.49222305769166785</v>
      </c>
      <c r="N7" s="11">
        <v>0.49687223165831446</v>
      </c>
      <c r="O7" s="11">
        <v>0.52264634598364834</v>
      </c>
      <c r="P7" s="11">
        <v>0.53810549856042311</v>
      </c>
      <c r="Q7" s="11">
        <v>0.55822619048330413</v>
      </c>
      <c r="R7" s="11">
        <v>0.58304796270579962</v>
      </c>
      <c r="S7" s="11">
        <v>0.59528480937727168</v>
      </c>
      <c r="T7" s="11">
        <v>0.5850673441376999</v>
      </c>
      <c r="U7" s="11"/>
      <c r="V7" s="33" t="str">
        <f t="shared" ref="V7:V70" si="2">D7</f>
        <v>Albania</v>
      </c>
      <c r="W7" s="30">
        <f t="shared" ref="W7:W70" si="3">SLOPE(E7:T7,$E$5:$T$5)</f>
        <v>1.0348463081115237E-2</v>
      </c>
      <c r="X7" s="10">
        <f t="shared" ref="X7:X70" si="4">PEARSON(E7:T7,$E$5:$T$5)</f>
        <v>0.8844951063465285</v>
      </c>
      <c r="Y7" s="36">
        <f t="shared" ref="Y7:Y70" si="5">IF(ISERROR(X7),0,X7*X7)</f>
        <v>0.78233159315095679</v>
      </c>
      <c r="Z7" s="41">
        <f t="shared" ref="Z7:Z70" si="6">IF(Y7&gt;=$Z$4,-1000*W7,"")</f>
        <v>-10.348463081115236</v>
      </c>
      <c r="AA7" s="42">
        <f t="shared" ref="AA7:AA70" si="7">IF(ISNUMBER(Z7),RANK(Z7,$Z$6:$Z$197),"")</f>
        <v>120</v>
      </c>
      <c r="AD7">
        <v>2</v>
      </c>
      <c r="AE7" s="31" t="str">
        <f t="shared" ref="AE7:AE35" si="8">INDEX($V$6:$V$197,MATCH(AD7,$AA$6:$AA$197,0))</f>
        <v>Central African Republic</v>
      </c>
      <c r="AF7" s="44">
        <f t="shared" ref="AF7:AF35" si="9">$AA$2-AD7+1</f>
        <v>139</v>
      </c>
      <c r="AG7" s="45" t="str">
        <f t="shared" ref="AG7:AG35" si="10">INDEX($V$6:$V$197,MATCH(AF7,$AA$6:$AA$197,0))</f>
        <v>Lithuania</v>
      </c>
    </row>
    <row r="8" spans="1:33">
      <c r="A8" s="37" t="s">
        <v>622</v>
      </c>
      <c r="B8" s="38">
        <v>5.7100001722574234E-2</v>
      </c>
      <c r="C8" s="32" t="s">
        <v>43</v>
      </c>
      <c r="D8" s="33" t="s">
        <v>44</v>
      </c>
      <c r="E8" s="11">
        <v>0.35599138998034341</v>
      </c>
      <c r="F8" s="11">
        <v>0.3600974168246211</v>
      </c>
      <c r="G8" s="11">
        <v>0.35996300242254942</v>
      </c>
      <c r="H8" s="11">
        <v>0.36586988052120706</v>
      </c>
      <c r="I8" s="11">
        <v>0.36452924851956864</v>
      </c>
      <c r="J8" s="11">
        <v>0.39719871699849135</v>
      </c>
      <c r="K8" s="11">
        <v>0.42435169781500798</v>
      </c>
      <c r="L8" s="11">
        <v>0.41773202125194292</v>
      </c>
      <c r="M8" s="11">
        <v>0.4245777691191327</v>
      </c>
      <c r="N8" s="11">
        <v>0.43706235500753726</v>
      </c>
      <c r="O8" s="11">
        <v>0.47841593716078751</v>
      </c>
      <c r="P8" s="11">
        <v>0.48462774001151221</v>
      </c>
      <c r="Q8" s="11">
        <v>0.49734344831863619</v>
      </c>
      <c r="R8" s="11">
        <v>0.50531676878477483</v>
      </c>
      <c r="S8" s="11">
        <v>0.5067494404511893</v>
      </c>
      <c r="T8" s="11">
        <v>0.48717836912979284</v>
      </c>
      <c r="U8" s="11"/>
      <c r="V8" s="33" t="str">
        <f t="shared" si="2"/>
        <v>Algeria</v>
      </c>
      <c r="W8" s="30">
        <f t="shared" si="3"/>
        <v>1.168851146360049E-2</v>
      </c>
      <c r="X8" s="10">
        <f t="shared" si="4"/>
        <v>0.9668528779709038</v>
      </c>
      <c r="Y8" s="36">
        <f t="shared" si="5"/>
        <v>0.93480448764061941</v>
      </c>
      <c r="Z8" s="41">
        <f t="shared" si="6"/>
        <v>-11.68851146360049</v>
      </c>
      <c r="AA8" s="42">
        <f t="shared" si="7"/>
        <v>129</v>
      </c>
      <c r="AD8">
        <v>3</v>
      </c>
      <c r="AE8" s="31" t="str">
        <f t="shared" si="8"/>
        <v>Eritrea</v>
      </c>
      <c r="AF8" s="44">
        <f t="shared" si="9"/>
        <v>138</v>
      </c>
      <c r="AG8" s="45" t="str">
        <f t="shared" si="10"/>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Nepal</v>
      </c>
      <c r="AF9" s="44">
        <f t="shared" si="9"/>
        <v>137</v>
      </c>
      <c r="AG9" s="45" t="str">
        <f t="shared" si="10"/>
        <v>Bulgaria</v>
      </c>
    </row>
    <row r="10" spans="1:33">
      <c r="A10" s="37" t="s">
        <v>624</v>
      </c>
      <c r="B10" s="38">
        <v>5.7100001722574234E-2</v>
      </c>
      <c r="C10" s="32" t="s">
        <v>47</v>
      </c>
      <c r="D10" s="33" t="s">
        <v>48</v>
      </c>
      <c r="E10" s="11">
        <v>0.24771039644356868</v>
      </c>
      <c r="F10" s="11">
        <v>0.24371758076793096</v>
      </c>
      <c r="G10" s="11">
        <v>0.23971004856480083</v>
      </c>
      <c r="H10" s="11">
        <v>0.24055268233721061</v>
      </c>
      <c r="I10" s="11">
        <v>0.22868765982440931</v>
      </c>
      <c r="J10" s="11">
        <v>0.23125183217897308</v>
      </c>
      <c r="K10" s="11">
        <v>0.25812438763627299</v>
      </c>
      <c r="L10" s="11">
        <v>0.28504354265556475</v>
      </c>
      <c r="M10" s="11">
        <v>0.30519060551003746</v>
      </c>
      <c r="N10" s="11">
        <v>0.31321192469473935</v>
      </c>
      <c r="O10" s="11">
        <v>0.32564388512098913</v>
      </c>
      <c r="P10" s="11">
        <v>0.35743824239605421</v>
      </c>
      <c r="Q10" s="11">
        <v>0.37284974103608171</v>
      </c>
      <c r="R10" s="11">
        <v>0.38637638683764775</v>
      </c>
      <c r="S10" s="11">
        <v>0.40085582080989746</v>
      </c>
      <c r="T10" s="11">
        <v>0.38923853562434185</v>
      </c>
      <c r="U10" s="11"/>
      <c r="V10" s="33" t="str">
        <f t="shared" si="2"/>
        <v>Angola</v>
      </c>
      <c r="W10" s="30">
        <f t="shared" si="3"/>
        <v>1.2541685991602623E-2</v>
      </c>
      <c r="X10" s="10">
        <f t="shared" si="4"/>
        <v>0.94504568933098176</v>
      </c>
      <c r="Y10" s="36">
        <f t="shared" si="5"/>
        <v>0.89311135492307048</v>
      </c>
      <c r="Z10" s="41">
        <f t="shared" si="6"/>
        <v>-12.541685991602623</v>
      </c>
      <c r="AA10" s="42">
        <f t="shared" si="7"/>
        <v>132</v>
      </c>
      <c r="AD10">
        <v>5</v>
      </c>
      <c r="AE10" s="31" t="str">
        <f t="shared" si="8"/>
        <v>Guinea</v>
      </c>
      <c r="AF10" s="44">
        <f t="shared" si="9"/>
        <v>136</v>
      </c>
      <c r="AG10" s="45" t="str">
        <f t="shared" si="10"/>
        <v>Armenia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2"/>
        <v>Antigua and Barbuda</v>
      </c>
      <c r="W11" s="30" t="e">
        <f t="shared" si="3"/>
        <v>#N/A</v>
      </c>
      <c r="X11" s="10" t="e">
        <f t="shared" si="4"/>
        <v>#N/A</v>
      </c>
      <c r="Y11" s="36">
        <f t="shared" si="5"/>
        <v>0</v>
      </c>
      <c r="Z11" s="41" t="str">
        <f t="shared" si="6"/>
        <v/>
      </c>
      <c r="AA11" s="42" t="str">
        <f t="shared" si="7"/>
        <v/>
      </c>
      <c r="AD11">
        <v>6</v>
      </c>
      <c r="AE11" s="31" t="str">
        <f t="shared" si="8"/>
        <v>Bolivia</v>
      </c>
      <c r="AF11" s="44">
        <f t="shared" si="9"/>
        <v>135</v>
      </c>
      <c r="AG11" s="45" t="str">
        <f t="shared" si="10"/>
        <v>Croatia</v>
      </c>
    </row>
    <row r="12" spans="1:33">
      <c r="A12" s="37" t="s">
        <v>610</v>
      </c>
      <c r="B12" s="38">
        <v>5.7100001722574234E-2</v>
      </c>
      <c r="C12" s="32" t="s">
        <v>51</v>
      </c>
      <c r="D12" s="33" t="s">
        <v>52</v>
      </c>
      <c r="E12" s="11">
        <v>0.60470430008753406</v>
      </c>
      <c r="F12" s="11">
        <v>0.6077361740737649</v>
      </c>
      <c r="G12" s="11">
        <v>0.60757401795809263</v>
      </c>
      <c r="H12" s="11">
        <v>0.60768538684910622</v>
      </c>
      <c r="I12" s="11">
        <v>0.60665635207908697</v>
      </c>
      <c r="J12" s="11">
        <v>0.61724866197204864</v>
      </c>
      <c r="K12" s="11">
        <v>0.57710471312487843</v>
      </c>
      <c r="L12" s="11">
        <v>0.51688096763784375</v>
      </c>
      <c r="M12" s="11">
        <v>0.5485293468321546</v>
      </c>
      <c r="N12" s="11">
        <v>0.55152128330346417</v>
      </c>
      <c r="O12" s="11">
        <v>0.58096968028305473</v>
      </c>
      <c r="P12" s="11">
        <v>0.60482085335756841</v>
      </c>
      <c r="Q12" s="11">
        <v>0.6102881952566892</v>
      </c>
      <c r="R12" s="11">
        <v>0.59777003699438513</v>
      </c>
      <c r="S12" s="11">
        <v>0.58989058910278924</v>
      </c>
      <c r="T12" s="11">
        <v>0.59313116127444077</v>
      </c>
      <c r="U12" s="11"/>
      <c r="V12" s="33" t="str">
        <f t="shared" si="2"/>
        <v>Argentina</v>
      </c>
      <c r="W12" s="30">
        <f t="shared" si="3"/>
        <v>-1.0725786934075738E-3</v>
      </c>
      <c r="X12" s="10">
        <f t="shared" si="4"/>
        <v>-0.18323910899032819</v>
      </c>
      <c r="Y12" s="36">
        <f t="shared" si="5"/>
        <v>3.3576571063569371E-2</v>
      </c>
      <c r="Z12" s="41" t="str">
        <f t="shared" si="6"/>
        <v/>
      </c>
      <c r="AA12" s="42" t="str">
        <f t="shared" si="7"/>
        <v/>
      </c>
      <c r="AD12">
        <v>7</v>
      </c>
      <c r="AE12" s="31" t="str">
        <f t="shared" si="8"/>
        <v>Myanmar</v>
      </c>
      <c r="AF12" s="44">
        <f t="shared" si="9"/>
        <v>134</v>
      </c>
      <c r="AG12" s="45" t="str">
        <f t="shared" si="10"/>
        <v>Latvia</v>
      </c>
    </row>
    <row r="13" spans="1:33">
      <c r="A13" s="37" t="s">
        <v>550</v>
      </c>
      <c r="B13" s="38">
        <v>0.10000000149011612</v>
      </c>
      <c r="C13" s="32" t="s">
        <v>53</v>
      </c>
      <c r="D13" s="33" t="s">
        <v>54</v>
      </c>
      <c r="E13" s="11">
        <v>0.44569718039913175</v>
      </c>
      <c r="F13" s="11">
        <v>0.45369357931880766</v>
      </c>
      <c r="G13" s="11">
        <v>0.45636384615531933</v>
      </c>
      <c r="H13" s="11">
        <v>0.454877788633199</v>
      </c>
      <c r="I13" s="11">
        <v>0.49116051351296808</v>
      </c>
      <c r="J13" s="11">
        <v>0.50206267839510044</v>
      </c>
      <c r="K13" s="11">
        <v>0.51746356517522685</v>
      </c>
      <c r="L13" s="11">
        <v>0.52445287849655575</v>
      </c>
      <c r="M13" s="11">
        <v>0.55120940383484163</v>
      </c>
      <c r="N13" s="11">
        <v>0.54572692530442257</v>
      </c>
      <c r="O13" s="11">
        <v>0.56422530934080117</v>
      </c>
      <c r="P13" s="11">
        <v>0.58273569288749072</v>
      </c>
      <c r="Q13" s="11">
        <v>0.60750293002863276</v>
      </c>
      <c r="R13" s="11">
        <v>0.63492729534124315</v>
      </c>
      <c r="S13" s="11">
        <v>0.6411808794465943</v>
      </c>
      <c r="T13" s="11">
        <v>0.6445170803068524</v>
      </c>
      <c r="U13" s="11"/>
      <c r="V13" s="33" t="str">
        <f t="shared" si="2"/>
        <v>Armenia</v>
      </c>
      <c r="W13" s="30">
        <f t="shared" si="3"/>
        <v>1.4442417102878143E-2</v>
      </c>
      <c r="X13" s="10">
        <f t="shared" si="4"/>
        <v>0.98953146442397377</v>
      </c>
      <c r="Y13" s="36">
        <f t="shared" si="5"/>
        <v>0.97917251908505409</v>
      </c>
      <c r="Z13" s="41">
        <f t="shared" si="6"/>
        <v>-14.442417102878142</v>
      </c>
      <c r="AA13" s="42">
        <f t="shared" si="7"/>
        <v>136</v>
      </c>
      <c r="AD13">
        <v>8</v>
      </c>
      <c r="AE13" s="31" t="str">
        <f t="shared" si="8"/>
        <v>C™te d'Ivoire</v>
      </c>
      <c r="AF13" s="44">
        <f t="shared" si="9"/>
        <v>133</v>
      </c>
      <c r="AG13" s="45" t="str">
        <f t="shared" si="10"/>
        <v>Rwanda</v>
      </c>
    </row>
    <row r="14" spans="1:33">
      <c r="A14" s="37" t="s">
        <v>551</v>
      </c>
      <c r="B14" s="38">
        <v>0.10000000149011612</v>
      </c>
      <c r="C14" s="32" t="s">
        <v>55</v>
      </c>
      <c r="D14" s="33" t="s">
        <v>56</v>
      </c>
      <c r="E14" s="11">
        <v>0.75136386362384855</v>
      </c>
      <c r="F14" s="11">
        <v>0.75526520565835742</v>
      </c>
      <c r="G14" s="11">
        <v>0.76344021159013065</v>
      </c>
      <c r="H14" s="11">
        <v>0.76802191028585598</v>
      </c>
      <c r="I14" s="11">
        <v>0.77624137440981944</v>
      </c>
      <c r="J14" s="11">
        <v>0.78583398445045616</v>
      </c>
      <c r="K14" s="11">
        <v>0.79296871242468858</v>
      </c>
      <c r="L14" s="11">
        <v>0.79717885011228939</v>
      </c>
      <c r="M14" s="11">
        <v>0.80249889351049519</v>
      </c>
      <c r="N14" s="11">
        <v>0.81502873685472432</v>
      </c>
      <c r="O14" s="11">
        <v>0.81884855839131532</v>
      </c>
      <c r="P14" s="11">
        <v>0.82424083781829816</v>
      </c>
      <c r="Q14" s="11">
        <v>0.83270893846188421</v>
      </c>
      <c r="R14" s="11">
        <v>0.83697729877341687</v>
      </c>
      <c r="S14" s="11">
        <v>0.83396267968574678</v>
      </c>
      <c r="T14" s="11">
        <v>0.83329768018589678</v>
      </c>
      <c r="U14" s="11"/>
      <c r="V14" s="33" t="str">
        <f t="shared" si="2"/>
        <v>Australia</v>
      </c>
      <c r="W14" s="30">
        <f t="shared" si="3"/>
        <v>6.1996100788810973E-3</v>
      </c>
      <c r="X14" s="10">
        <f t="shared" si="4"/>
        <v>0.98703028731073872</v>
      </c>
      <c r="Y14" s="36">
        <f t="shared" si="5"/>
        <v>0.97422878806871938</v>
      </c>
      <c r="Z14" s="41">
        <f t="shared" si="6"/>
        <v>-6.1996100788810971</v>
      </c>
      <c r="AA14" s="42">
        <f t="shared" si="7"/>
        <v>75</v>
      </c>
      <c r="AD14">
        <v>9</v>
      </c>
      <c r="AE14" s="31" t="str">
        <f t="shared" si="8"/>
        <v>Chad</v>
      </c>
      <c r="AF14" s="44">
        <f t="shared" si="9"/>
        <v>132</v>
      </c>
      <c r="AG14" s="45" t="str">
        <f t="shared" si="10"/>
        <v>Angola</v>
      </c>
    </row>
    <row r="15" spans="1:33">
      <c r="A15" s="37" t="s">
        <v>627</v>
      </c>
      <c r="B15" s="38">
        <v>0.10000000149011612</v>
      </c>
      <c r="C15" s="32" t="s">
        <v>57</v>
      </c>
      <c r="D15" s="33" t="s">
        <v>58</v>
      </c>
      <c r="E15" s="11">
        <v>0.68523440045857797</v>
      </c>
      <c r="F15" s="11">
        <v>0.68070341103473297</v>
      </c>
      <c r="G15" s="11">
        <v>0.6844539928551171</v>
      </c>
      <c r="H15" s="11">
        <v>0.68881936287674017</v>
      </c>
      <c r="I15" s="11">
        <v>0.72665520157769015</v>
      </c>
      <c r="J15" s="11">
        <v>0.73762658663261715</v>
      </c>
      <c r="K15" s="11">
        <v>0.73858758541904324</v>
      </c>
      <c r="L15" s="11">
        <v>0.72855811283265604</v>
      </c>
      <c r="M15" s="11">
        <v>0.73104233491216286</v>
      </c>
      <c r="N15" s="11">
        <v>0.73681827537459788</v>
      </c>
      <c r="O15" s="11">
        <v>0.74098792391150659</v>
      </c>
      <c r="P15" s="11">
        <v>0.74896648235292806</v>
      </c>
      <c r="Q15" s="11">
        <v>0.7541203143972931</v>
      </c>
      <c r="R15" s="11">
        <v>0.761065348514541</v>
      </c>
      <c r="S15" s="11">
        <v>0.7532138467443078</v>
      </c>
      <c r="T15" s="11">
        <v>0.75756155105560119</v>
      </c>
      <c r="U15" s="11"/>
      <c r="V15" s="33" t="str">
        <f t="shared" si="2"/>
        <v>Austria</v>
      </c>
      <c r="W15" s="30">
        <f t="shared" si="3"/>
        <v>5.3354975630672706E-3</v>
      </c>
      <c r="X15" s="10">
        <f t="shared" si="4"/>
        <v>0.91023714992567117</v>
      </c>
      <c r="Y15" s="36">
        <f t="shared" si="5"/>
        <v>0.8285316691048088</v>
      </c>
      <c r="Z15" s="41">
        <f t="shared" si="6"/>
        <v>-5.3354975630672703</v>
      </c>
      <c r="AA15" s="42">
        <f t="shared" si="7"/>
        <v>58</v>
      </c>
      <c r="AD15">
        <v>10</v>
      </c>
      <c r="AE15" s="31" t="str">
        <f t="shared" si="8"/>
        <v>Guyana</v>
      </c>
      <c r="AF15" s="44">
        <f t="shared" si="9"/>
        <v>131</v>
      </c>
      <c r="AG15" s="45" t="str">
        <f t="shared" si="10"/>
        <v>Estonia</v>
      </c>
    </row>
    <row r="16" spans="1:33">
      <c r="A16" s="37" t="s">
        <v>655</v>
      </c>
      <c r="B16" s="38">
        <v>5.000000074505806E-2</v>
      </c>
      <c r="C16" s="32" t="s">
        <v>59</v>
      </c>
      <c r="D16" s="33" t="s">
        <v>60</v>
      </c>
      <c r="E16" s="11">
        <v>0.33759605579099061</v>
      </c>
      <c r="F16" s="11">
        <v>0.35289961775962719</v>
      </c>
      <c r="G16" s="11">
        <v>0.3827112586651959</v>
      </c>
      <c r="H16" s="11">
        <v>0.38778585181851416</v>
      </c>
      <c r="I16" s="11">
        <v>0.40147034545123</v>
      </c>
      <c r="J16" s="11">
        <v>0.40794086231867144</v>
      </c>
      <c r="K16" s="11">
        <v>0.42440732327426478</v>
      </c>
      <c r="L16" s="11">
        <v>0.43060677824715299</v>
      </c>
      <c r="M16" s="11">
        <v>0.4249496585671067</v>
      </c>
      <c r="N16" s="11">
        <v>0.42173175884118957</v>
      </c>
      <c r="O16" s="11">
        <v>0.42525860192193027</v>
      </c>
      <c r="P16" s="11">
        <v>0.43935028691654743</v>
      </c>
      <c r="Q16" s="11">
        <v>0.45880422451051156</v>
      </c>
      <c r="R16" s="11">
        <v>0.49434097615299172</v>
      </c>
      <c r="S16" s="11">
        <v>0.51404222514828735</v>
      </c>
      <c r="T16" s="11">
        <v>0.51419877211237652</v>
      </c>
      <c r="U16" s="11"/>
      <c r="V16" s="33" t="str">
        <f t="shared" si="2"/>
        <v>Azerbaijan</v>
      </c>
      <c r="W16" s="30">
        <f t="shared" si="3"/>
        <v>1.0219193180531393E-2</v>
      </c>
      <c r="X16" s="10">
        <f t="shared" si="4"/>
        <v>0.95515011990196896</v>
      </c>
      <c r="Y16" s="36">
        <f t="shared" si="5"/>
        <v>0.91231175154874566</v>
      </c>
      <c r="Z16" s="41">
        <f t="shared" si="6"/>
        <v>-10.219193180531393</v>
      </c>
      <c r="AA16" s="42">
        <f t="shared" si="7"/>
        <v>119</v>
      </c>
      <c r="AD16">
        <v>11</v>
      </c>
      <c r="AE16" s="31" t="str">
        <f t="shared" si="8"/>
        <v>Papua New Guinea</v>
      </c>
      <c r="AF16" s="44">
        <f t="shared" si="9"/>
        <v>130</v>
      </c>
      <c r="AG16" s="45" t="str">
        <f t="shared" si="10"/>
        <v>Libyan Arab Jamahiriya</v>
      </c>
    </row>
    <row r="17" spans="1:33">
      <c r="A17" s="37" t="s">
        <v>548</v>
      </c>
      <c r="B17" s="38">
        <v>0.10000000149011612</v>
      </c>
      <c r="C17" s="32" t="s">
        <v>61</v>
      </c>
      <c r="D17" s="33" t="s">
        <v>62</v>
      </c>
      <c r="E17" s="11">
        <v>0.61645507028231328</v>
      </c>
      <c r="F17" s="11">
        <v>0.61923303588429579</v>
      </c>
      <c r="G17" s="11">
        <v>0.63272378658453865</v>
      </c>
      <c r="H17" s="11">
        <v>0.64678129410060492</v>
      </c>
      <c r="I17" s="11">
        <v>0.64719796329223167</v>
      </c>
      <c r="J17" s="11">
        <v>0.65801534131000106</v>
      </c>
      <c r="K17" s="11">
        <v>0.66043225158558394</v>
      </c>
      <c r="L17" s="11">
        <v>0.66562200120697723</v>
      </c>
      <c r="M17" s="11">
        <v>0.65332916343699832</v>
      </c>
      <c r="N17" s="11">
        <v>0.66431316832508081</v>
      </c>
      <c r="O17" s="11">
        <v>0.66721079078905698</v>
      </c>
      <c r="P17" s="11">
        <v>0.67244081200606542</v>
      </c>
      <c r="Q17" s="11">
        <v>0.67558817379857583</v>
      </c>
      <c r="R17" s="11">
        <v>0.68509719110020972</v>
      </c>
      <c r="S17" s="11">
        <v>0.66052098530991465</v>
      </c>
      <c r="T17" s="11">
        <v>0.65977846255308759</v>
      </c>
      <c r="U17" s="11"/>
      <c r="V17" s="33" t="str">
        <f t="shared" si="2"/>
        <v>Bahamas</v>
      </c>
      <c r="W17" s="30">
        <f t="shared" si="3"/>
        <v>3.2999863152785402E-3</v>
      </c>
      <c r="X17" s="10">
        <f t="shared" si="4"/>
        <v>0.82306965350812156</v>
      </c>
      <c r="Y17" s="36">
        <f t="shared" si="5"/>
        <v>0.67744365452597932</v>
      </c>
      <c r="Z17" s="41">
        <f t="shared" si="6"/>
        <v>-3.2999863152785402</v>
      </c>
      <c r="AA17" s="42">
        <f t="shared" si="7"/>
        <v>26</v>
      </c>
      <c r="AD17">
        <v>12</v>
      </c>
      <c r="AE17" s="31" t="str">
        <f t="shared" si="8"/>
        <v>Belize</v>
      </c>
      <c r="AF17" s="44">
        <f t="shared" si="9"/>
        <v>129</v>
      </c>
      <c r="AG17" s="45" t="str">
        <f t="shared" si="10"/>
        <v>Algeria</v>
      </c>
    </row>
    <row r="18" spans="1:33">
      <c r="A18" s="37" t="s">
        <v>628</v>
      </c>
      <c r="B18" s="38">
        <v>0.10000000149011612</v>
      </c>
      <c r="C18" s="32" t="s">
        <v>63</v>
      </c>
      <c r="D18" s="33" t="s">
        <v>64</v>
      </c>
      <c r="E18" s="11">
        <v>0.52003585708167299</v>
      </c>
      <c r="F18" s="11">
        <v>0.51987094064296646</v>
      </c>
      <c r="G18" s="11">
        <v>0.53965838535799615</v>
      </c>
      <c r="H18" s="11">
        <v>0.56123667522725063</v>
      </c>
      <c r="I18" s="11">
        <v>0.57352692186590404</v>
      </c>
      <c r="J18" s="11">
        <v>0.58591424479407905</v>
      </c>
      <c r="K18" s="11">
        <v>0.59993932611317358</v>
      </c>
      <c r="L18" s="11">
        <v>0.61325512584186537</v>
      </c>
      <c r="M18" s="11">
        <v>0.61402576715381452</v>
      </c>
      <c r="N18" s="11">
        <v>0.62519352872172917</v>
      </c>
      <c r="O18" s="11">
        <v>0.61718202994775218</v>
      </c>
      <c r="P18" s="11">
        <v>0.61042534003567872</v>
      </c>
      <c r="Q18" s="11">
        <v>0.62153609815758581</v>
      </c>
      <c r="R18" s="11">
        <v>0.63683322658901231</v>
      </c>
      <c r="S18" s="11">
        <v>0.64344048156829337</v>
      </c>
      <c r="T18" s="11">
        <v>0.65266774974874764</v>
      </c>
      <c r="U18" s="11"/>
      <c r="V18" s="33" t="str">
        <f t="shared" si="2"/>
        <v>Bahrain</v>
      </c>
      <c r="W18" s="30">
        <f t="shared" si="3"/>
        <v>8.380384682417601E-3</v>
      </c>
      <c r="X18" s="10">
        <f t="shared" si="4"/>
        <v>0.9495326749298546</v>
      </c>
      <c r="Y18" s="36">
        <f t="shared" si="5"/>
        <v>0.90161230075944498</v>
      </c>
      <c r="Z18" s="41">
        <f t="shared" si="6"/>
        <v>-8.3803846824176009</v>
      </c>
      <c r="AA18" s="42">
        <f t="shared" si="7"/>
        <v>101</v>
      </c>
      <c r="AD18">
        <v>13</v>
      </c>
      <c r="AE18" s="31" t="str">
        <f t="shared" si="8"/>
        <v>Pakistan</v>
      </c>
      <c r="AF18" s="44">
        <f t="shared" si="9"/>
        <v>128</v>
      </c>
      <c r="AG18" s="45" t="str">
        <f t="shared" si="10"/>
        <v>Hungary</v>
      </c>
    </row>
    <row r="19" spans="1:33">
      <c r="A19" s="37" t="s">
        <v>625</v>
      </c>
      <c r="B19" s="38">
        <v>5.000000074505806E-2</v>
      </c>
      <c r="C19" s="32" t="s">
        <v>65</v>
      </c>
      <c r="D19" s="33" t="s">
        <v>66</v>
      </c>
      <c r="E19" s="11">
        <v>0.41393535029278056</v>
      </c>
      <c r="F19" s="11">
        <v>0.4326697706188784</v>
      </c>
      <c r="G19" s="11">
        <v>0.42998591475313258</v>
      </c>
      <c r="H19" s="11">
        <v>0.41795471301573911</v>
      </c>
      <c r="I19" s="11">
        <v>0.41013056023397954</v>
      </c>
      <c r="J19" s="11">
        <v>0.41671747012483973</v>
      </c>
      <c r="K19" s="11">
        <v>0.41728192836739736</v>
      </c>
      <c r="L19" s="11">
        <v>0.41073396233471676</v>
      </c>
      <c r="M19" s="11">
        <v>0.39347807699867643</v>
      </c>
      <c r="N19" s="11">
        <v>0.35841417167113582</v>
      </c>
      <c r="O19" s="11">
        <v>0.39356078675554007</v>
      </c>
      <c r="P19" s="11">
        <v>0.39472308578242049</v>
      </c>
      <c r="Q19" s="11">
        <v>0.38956045407553619</v>
      </c>
      <c r="R19" s="11">
        <v>0.39683736871146713</v>
      </c>
      <c r="S19" s="11">
        <v>0.42084250866081191</v>
      </c>
      <c r="T19" s="11">
        <v>0.42084250866081191</v>
      </c>
      <c r="U19" s="11"/>
      <c r="V19" s="33" t="str">
        <f t="shared" si="2"/>
        <v>Bangladesh</v>
      </c>
      <c r="W19" s="30">
        <f t="shared" si="3"/>
        <v>-1.5997415592452601E-3</v>
      </c>
      <c r="X19" s="10">
        <f t="shared" si="4"/>
        <v>-0.40739198426357925</v>
      </c>
      <c r="Y19" s="36">
        <f t="shared" si="5"/>
        <v>0.1659682288422164</v>
      </c>
      <c r="Z19" s="41" t="str">
        <f t="shared" si="6"/>
        <v/>
      </c>
      <c r="AA19" s="42" t="str">
        <f t="shared" si="7"/>
        <v/>
      </c>
      <c r="AD19">
        <v>14</v>
      </c>
      <c r="AE19" s="31" t="str">
        <f t="shared" si="8"/>
        <v>Costa Rica</v>
      </c>
      <c r="AF19" s="44">
        <f t="shared" si="9"/>
        <v>127</v>
      </c>
      <c r="AG19" s="45" t="str">
        <f t="shared" si="10"/>
        <v>Georgia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2"/>
        <v>Barbados</v>
      </c>
      <c r="W20" s="30" t="e">
        <f t="shared" si="3"/>
        <v>#N/A</v>
      </c>
      <c r="X20" s="10" t="e">
        <f t="shared" si="4"/>
        <v>#N/A</v>
      </c>
      <c r="Y20" s="36">
        <f t="shared" si="5"/>
        <v>0</v>
      </c>
      <c r="Z20" s="41" t="str">
        <f t="shared" si="6"/>
        <v/>
      </c>
      <c r="AA20" s="42" t="str">
        <f t="shared" si="7"/>
        <v/>
      </c>
      <c r="AD20">
        <v>15</v>
      </c>
      <c r="AE20" s="31" t="str">
        <f t="shared" si="8"/>
        <v>Tonga</v>
      </c>
      <c r="AF20" s="44">
        <f t="shared" si="9"/>
        <v>126</v>
      </c>
      <c r="AG20" s="45" t="str">
        <f t="shared" si="10"/>
        <v>Turkey</v>
      </c>
    </row>
    <row r="21" spans="1:33">
      <c r="A21" s="37"/>
      <c r="B21" s="38"/>
      <c r="C21" s="32" t="s">
        <v>69</v>
      </c>
      <c r="D21" s="33" t="s">
        <v>70</v>
      </c>
      <c r="E21" s="11">
        <v>0.41901940944145871</v>
      </c>
      <c r="F21" s="11">
        <v>0.4070622609840025</v>
      </c>
      <c r="G21" s="11">
        <v>0.41867118931423725</v>
      </c>
      <c r="H21" s="11">
        <v>0.4143663327103761</v>
      </c>
      <c r="I21" s="11">
        <v>0.41901626708681017</v>
      </c>
      <c r="J21" s="11">
        <v>0.42055032040655993</v>
      </c>
      <c r="K21" s="11">
        <v>0.42006206949861408</v>
      </c>
      <c r="L21" s="11">
        <v>0.4147116213026717</v>
      </c>
      <c r="M21" s="11">
        <v>0.43415358348598215</v>
      </c>
      <c r="N21" s="11">
        <v>0.44628226760152168</v>
      </c>
      <c r="O21" s="11">
        <v>0.47334479689548881</v>
      </c>
      <c r="P21" s="11">
        <v>0.49173450600011531</v>
      </c>
      <c r="Q21" s="11">
        <v>0.5033529511302447</v>
      </c>
      <c r="R21" s="11">
        <v>0.51670991162321922</v>
      </c>
      <c r="S21" s="11">
        <v>0.5381908097669813</v>
      </c>
      <c r="T21" s="11">
        <v>0.53585520908677731</v>
      </c>
      <c r="U21" s="11"/>
      <c r="V21" s="33" t="str">
        <f t="shared" si="2"/>
        <v>Belarus</v>
      </c>
      <c r="W21" s="30">
        <f t="shared" si="3"/>
        <v>9.1288474284793187E-3</v>
      </c>
      <c r="X21" s="10">
        <f t="shared" si="4"/>
        <v>0.91711779422930106</v>
      </c>
      <c r="Y21" s="36">
        <f t="shared" si="5"/>
        <v>0.84110504849201861</v>
      </c>
      <c r="Z21" s="41">
        <f t="shared" si="6"/>
        <v>-9.1288474284793182</v>
      </c>
      <c r="AA21" s="42">
        <f t="shared" si="7"/>
        <v>109</v>
      </c>
      <c r="AD21">
        <v>16</v>
      </c>
      <c r="AE21" s="31" t="str">
        <f t="shared" si="8"/>
        <v>China</v>
      </c>
      <c r="AF21" s="44">
        <f t="shared" si="9"/>
        <v>125</v>
      </c>
      <c r="AG21" s="45" t="str">
        <f t="shared" si="10"/>
        <v>Kazakhstan</v>
      </c>
    </row>
    <row r="22" spans="1:33">
      <c r="A22" s="37"/>
      <c r="B22" s="38"/>
      <c r="C22" s="32" t="s">
        <v>71</v>
      </c>
      <c r="D22" s="33" t="s">
        <v>72</v>
      </c>
      <c r="E22" s="11">
        <v>0.65057077952030107</v>
      </c>
      <c r="F22" s="11">
        <v>0.65936264364650232</v>
      </c>
      <c r="G22" s="11">
        <v>0.6628874773030069</v>
      </c>
      <c r="H22" s="11">
        <v>0.66727062395981418</v>
      </c>
      <c r="I22" s="11">
        <v>0.67999418219279439</v>
      </c>
      <c r="J22" s="11">
        <v>0.69866350041441871</v>
      </c>
      <c r="K22" s="11">
        <v>0.72682695397580499</v>
      </c>
      <c r="L22" s="11">
        <v>0.73220639575120028</v>
      </c>
      <c r="M22" s="11">
        <v>0.72740683913107751</v>
      </c>
      <c r="N22" s="11">
        <v>0.73272719125608921</v>
      </c>
      <c r="O22" s="11">
        <v>0.74535844727780265</v>
      </c>
      <c r="P22" s="11">
        <v>0.7533934783316093</v>
      </c>
      <c r="Q22" s="11">
        <v>0.75099708003276344</v>
      </c>
      <c r="R22" s="11">
        <v>0.75565005051241463</v>
      </c>
      <c r="S22" s="11">
        <v>0.74741083807017594</v>
      </c>
      <c r="T22" s="11">
        <v>0.74941854038086919</v>
      </c>
      <c r="U22" s="11"/>
      <c r="V22" s="33" t="str">
        <f t="shared" si="2"/>
        <v>Belgium</v>
      </c>
      <c r="W22" s="30">
        <f t="shared" si="3"/>
        <v>7.5903534013024429E-3</v>
      </c>
      <c r="X22" s="10">
        <f t="shared" si="4"/>
        <v>0.93900919792099025</v>
      </c>
      <c r="Y22" s="36">
        <f t="shared" si="5"/>
        <v>0.8817382737802214</v>
      </c>
      <c r="Z22" s="41">
        <f t="shared" si="6"/>
        <v>-7.5903534013024432</v>
      </c>
      <c r="AA22" s="42">
        <f t="shared" si="7"/>
        <v>95</v>
      </c>
      <c r="AD22">
        <v>17</v>
      </c>
      <c r="AE22" s="31" t="str">
        <f t="shared" si="8"/>
        <v>Lesotho</v>
      </c>
      <c r="AF22" s="44">
        <f t="shared" si="9"/>
        <v>124</v>
      </c>
      <c r="AG22" s="45" t="str">
        <f t="shared" si="10"/>
        <v>Tajikistan</v>
      </c>
    </row>
    <row r="23" spans="1:33">
      <c r="A23" s="37"/>
      <c r="B23" s="38"/>
      <c r="C23" s="32" t="s">
        <v>73</v>
      </c>
      <c r="D23" s="33" t="s">
        <v>74</v>
      </c>
      <c r="E23" s="11">
        <v>0.54192854614228203</v>
      </c>
      <c r="F23" s="11">
        <v>0.55624321505973739</v>
      </c>
      <c r="G23" s="11">
        <v>0.52804742928747617</v>
      </c>
      <c r="H23" s="11">
        <v>0.52426746279668923</v>
      </c>
      <c r="I23" s="11">
        <v>0.53985751877226906</v>
      </c>
      <c r="J23" s="11">
        <v>0.52661167094769257</v>
      </c>
      <c r="K23" s="11">
        <v>0.55097623416239472</v>
      </c>
      <c r="L23" s="11">
        <v>0.53965066295379072</v>
      </c>
      <c r="M23" s="11">
        <v>0.54848378788199426</v>
      </c>
      <c r="N23" s="11">
        <v>0.54306167097312563</v>
      </c>
      <c r="O23" s="11">
        <v>0.54335580358215685</v>
      </c>
      <c r="P23" s="11">
        <v>0.54278459167891902</v>
      </c>
      <c r="Q23" s="11">
        <v>0.54077177989250214</v>
      </c>
      <c r="R23" s="11">
        <v>0.55580031097514271</v>
      </c>
      <c r="S23" s="11">
        <v>0.55697138092588538</v>
      </c>
      <c r="T23" s="11">
        <v>0.56137120087186909</v>
      </c>
      <c r="U23" s="11"/>
      <c r="V23" s="33" t="str">
        <f t="shared" si="2"/>
        <v>Belize</v>
      </c>
      <c r="W23" s="30">
        <f t="shared" si="3"/>
        <v>1.2415090272200665E-3</v>
      </c>
      <c r="X23" s="10">
        <f t="shared" si="4"/>
        <v>0.53560489392727728</v>
      </c>
      <c r="Y23" s="36">
        <f t="shared" si="5"/>
        <v>0.28687260239884993</v>
      </c>
      <c r="Z23" s="41">
        <f t="shared" si="6"/>
        <v>-1.2415090272200664</v>
      </c>
      <c r="AA23" s="42">
        <f t="shared" si="7"/>
        <v>12</v>
      </c>
      <c r="AD23">
        <v>18</v>
      </c>
      <c r="AE23" s="31" t="str">
        <f t="shared" si="8"/>
        <v>Moldova, Republic of</v>
      </c>
      <c r="AF23" s="44">
        <f t="shared" si="9"/>
        <v>123</v>
      </c>
      <c r="AG23" s="45" t="str">
        <f t="shared" si="10"/>
        <v>Iceland</v>
      </c>
    </row>
    <row r="24" spans="1:33">
      <c r="A24" s="37"/>
      <c r="B24" s="38"/>
      <c r="C24" s="32" t="s">
        <v>75</v>
      </c>
      <c r="D24" s="33" t="s">
        <v>76</v>
      </c>
      <c r="E24" s="11">
        <v>0.50058919852627692</v>
      </c>
      <c r="F24" s="11">
        <v>0.50176387816366119</v>
      </c>
      <c r="G24" s="11">
        <v>0.49928017601287905</v>
      </c>
      <c r="H24" s="11">
        <v>0.49981328286289683</v>
      </c>
      <c r="I24" s="11">
        <v>0.50573518958718777</v>
      </c>
      <c r="J24" s="11">
        <v>0.51127748282542151</v>
      </c>
      <c r="K24" s="11">
        <v>0.49284917787234739</v>
      </c>
      <c r="L24" s="11">
        <v>0.48694585592003253</v>
      </c>
      <c r="M24" s="11">
        <v>0.470155279116658</v>
      </c>
      <c r="N24" s="11">
        <v>0.45338036378946278</v>
      </c>
      <c r="O24" s="11">
        <v>0.45097008894703378</v>
      </c>
      <c r="P24" s="11">
        <v>0.48576553857705324</v>
      </c>
      <c r="Q24" s="11">
        <v>0.49890054918418941</v>
      </c>
      <c r="R24" s="11">
        <v>0.50375745693827323</v>
      </c>
      <c r="S24" s="11">
        <v>0.50112901858348735</v>
      </c>
      <c r="T24" s="11">
        <v>0.51040450122828063</v>
      </c>
      <c r="U24" s="11"/>
      <c r="V24" s="33" t="str">
        <f t="shared" si="2"/>
        <v>Benin</v>
      </c>
      <c r="W24" s="30">
        <f t="shared" si="3"/>
        <v>-5.8310248890609438E-4</v>
      </c>
      <c r="X24" s="10">
        <f t="shared" si="4"/>
        <v>-0.14955429312354407</v>
      </c>
      <c r="Y24" s="36">
        <f t="shared" si="5"/>
        <v>2.236648659168294E-2</v>
      </c>
      <c r="Z24" s="41" t="str">
        <f t="shared" si="6"/>
        <v/>
      </c>
      <c r="AA24" s="42" t="str">
        <f t="shared" si="7"/>
        <v/>
      </c>
      <c r="AD24">
        <v>19</v>
      </c>
      <c r="AE24" s="31" t="str">
        <f t="shared" si="8"/>
        <v>United States</v>
      </c>
      <c r="AF24" s="44">
        <f t="shared" si="9"/>
        <v>122</v>
      </c>
      <c r="AG24" s="45" t="str">
        <f t="shared" si="10"/>
        <v xml:space="preserve">Macedonia </v>
      </c>
    </row>
    <row r="25" spans="1:33">
      <c r="A25" s="37"/>
      <c r="B25" s="38"/>
      <c r="C25" s="32" t="s">
        <v>77</v>
      </c>
      <c r="D25" s="33" t="s">
        <v>78</v>
      </c>
      <c r="E25" s="11">
        <v>0.44096620812171305</v>
      </c>
      <c r="F25" s="11">
        <v>0.44096620812171305</v>
      </c>
      <c r="G25" s="11">
        <v>0.45765131555746574</v>
      </c>
      <c r="H25" s="11">
        <v>0.47433642299321843</v>
      </c>
      <c r="I25" s="11">
        <v>0.47283796618435869</v>
      </c>
      <c r="J25" s="11">
        <v>0.47200650947552897</v>
      </c>
      <c r="K25" s="11">
        <v>0.47071941533338441</v>
      </c>
      <c r="L25" s="11">
        <v>0.47018954478688996</v>
      </c>
      <c r="M25" s="11">
        <v>0.48566824773444733</v>
      </c>
      <c r="N25" s="11">
        <v>0.49057624644550035</v>
      </c>
      <c r="O25" s="11">
        <v>0.50046314995416297</v>
      </c>
      <c r="P25" s="11">
        <v>0.50689031387510808</v>
      </c>
      <c r="Q25" s="11">
        <v>0.49477871546204816</v>
      </c>
      <c r="R25" s="11">
        <v>0.51108979544307354</v>
      </c>
      <c r="S25" s="11">
        <v>0.51204055188038389</v>
      </c>
      <c r="T25" s="11">
        <v>0.51698103402502738</v>
      </c>
      <c r="U25" s="11"/>
      <c r="V25" s="33" t="str">
        <f t="shared" si="2"/>
        <v>Bhutan</v>
      </c>
      <c r="W25" s="30">
        <f t="shared" si="3"/>
        <v>4.8407229424792791E-3</v>
      </c>
      <c r="X25" s="10">
        <f t="shared" si="4"/>
        <v>0.95969391033728768</v>
      </c>
      <c r="Y25" s="36">
        <f t="shared" si="5"/>
        <v>0.92101240153847397</v>
      </c>
      <c r="Z25" s="41">
        <f t="shared" si="6"/>
        <v>-4.840722942479279</v>
      </c>
      <c r="AA25" s="42">
        <f t="shared" si="7"/>
        <v>49</v>
      </c>
      <c r="AD25">
        <v>20</v>
      </c>
      <c r="AE25" s="31" t="str">
        <f t="shared" si="8"/>
        <v>Namibia</v>
      </c>
      <c r="AF25" s="44">
        <f t="shared" si="9"/>
        <v>121</v>
      </c>
      <c r="AG25" s="45" t="str">
        <f t="shared" si="10"/>
        <v>Bosnia and Herzegovina</v>
      </c>
    </row>
    <row r="26" spans="1:33">
      <c r="A26" s="37"/>
      <c r="B26" s="38"/>
      <c r="C26" s="32" t="s">
        <v>79</v>
      </c>
      <c r="D26" s="33" t="s">
        <v>430</v>
      </c>
      <c r="E26" s="11">
        <v>0.52898871867739905</v>
      </c>
      <c r="F26" s="11">
        <v>0.52797821387693877</v>
      </c>
      <c r="G26" s="11">
        <v>0.54225360437128134</v>
      </c>
      <c r="H26" s="11">
        <v>0.55452583494339425</v>
      </c>
      <c r="I26" s="11">
        <v>0.54729616190474739</v>
      </c>
      <c r="J26" s="11">
        <v>0.56483933304919232</v>
      </c>
      <c r="K26" s="11">
        <v>0.5593466079260957</v>
      </c>
      <c r="L26" s="11">
        <v>0.55684125318032274</v>
      </c>
      <c r="M26" s="11">
        <v>0.54930316600506079</v>
      </c>
      <c r="N26" s="11">
        <v>0.52462067238609722</v>
      </c>
      <c r="O26" s="11">
        <v>0.50522095861236982</v>
      </c>
      <c r="P26" s="11">
        <v>0.50387988836409991</v>
      </c>
      <c r="Q26" s="11">
        <v>0.49820300149661201</v>
      </c>
      <c r="R26" s="11">
        <v>0.50651790463253266</v>
      </c>
      <c r="S26" s="11">
        <v>0.49490730248136094</v>
      </c>
      <c r="T26" s="11">
        <v>0.49989869990058672</v>
      </c>
      <c r="U26" s="11"/>
      <c r="V26" s="33" t="str">
        <f t="shared" si="2"/>
        <v>Bolivia</v>
      </c>
      <c r="W26" s="30">
        <f t="shared" si="3"/>
        <v>-3.6470470716262861E-3</v>
      </c>
      <c r="X26" s="10">
        <f t="shared" si="4"/>
        <v>-0.69980172012544939</v>
      </c>
      <c r="Y26" s="36">
        <f t="shared" si="5"/>
        <v>0.48972244749053778</v>
      </c>
      <c r="Z26" s="41">
        <f t="shared" si="6"/>
        <v>3.6470470716262859</v>
      </c>
      <c r="AA26" s="42">
        <f t="shared" si="7"/>
        <v>6</v>
      </c>
      <c r="AD26">
        <v>21</v>
      </c>
      <c r="AE26" s="31" t="str">
        <f t="shared" si="8"/>
        <v>Ecuador</v>
      </c>
      <c r="AF26" s="44">
        <f t="shared" si="9"/>
        <v>120</v>
      </c>
      <c r="AG26" s="45" t="str">
        <f t="shared" si="10"/>
        <v>Albania</v>
      </c>
    </row>
    <row r="27" spans="1:33">
      <c r="A27" s="37"/>
      <c r="B27" s="38"/>
      <c r="C27" s="32" t="s">
        <v>81</v>
      </c>
      <c r="D27" s="33" t="s">
        <v>82</v>
      </c>
      <c r="E27" s="11">
        <v>0.43731436723860317</v>
      </c>
      <c r="F27" s="11">
        <v>0.43731436723860317</v>
      </c>
      <c r="G27" s="11">
        <v>0.43359574331297174</v>
      </c>
      <c r="H27" s="11">
        <v>0.43000721553670179</v>
      </c>
      <c r="I27" s="11">
        <v>0.45976310600817505</v>
      </c>
      <c r="J27" s="11">
        <v>0.44545583042587444</v>
      </c>
      <c r="K27" s="11">
        <v>0.43500992811042072</v>
      </c>
      <c r="L27" s="11">
        <v>0.44327946244852851</v>
      </c>
      <c r="M27" s="11">
        <v>0.46776659929478148</v>
      </c>
      <c r="N27" s="11">
        <v>0.49269349266575124</v>
      </c>
      <c r="O27" s="11">
        <v>0.53256726281388833</v>
      </c>
      <c r="P27" s="11">
        <v>0.53909811738970415</v>
      </c>
      <c r="Q27" s="11">
        <v>0.54018251366834102</v>
      </c>
      <c r="R27" s="11">
        <v>0.54866621677527194</v>
      </c>
      <c r="S27" s="11">
        <v>0.56085622943402025</v>
      </c>
      <c r="T27" s="11">
        <v>0.57000887522775845</v>
      </c>
      <c r="U27" s="11"/>
      <c r="V27" s="33" t="str">
        <f t="shared" si="2"/>
        <v>Bosnia and Herzegovina</v>
      </c>
      <c r="W27" s="30">
        <f t="shared" si="3"/>
        <v>1.0356257046721799E-2</v>
      </c>
      <c r="X27" s="10">
        <f t="shared" si="4"/>
        <v>0.92883289174379668</v>
      </c>
      <c r="Y27" s="36">
        <f t="shared" si="5"/>
        <v>0.86273054078514355</v>
      </c>
      <c r="Z27" s="41">
        <f t="shared" si="6"/>
        <v>-10.356257046721799</v>
      </c>
      <c r="AA27" s="42">
        <f t="shared" si="7"/>
        <v>121</v>
      </c>
      <c r="AD27">
        <v>22</v>
      </c>
      <c r="AE27" s="31" t="str">
        <f t="shared" si="8"/>
        <v>Israel</v>
      </c>
      <c r="AF27" s="44">
        <f t="shared" si="9"/>
        <v>119</v>
      </c>
      <c r="AG27" s="45" t="str">
        <f t="shared" si="10"/>
        <v>Azerbaijan</v>
      </c>
    </row>
    <row r="28" spans="1:33">
      <c r="A28" s="37"/>
      <c r="B28" s="38"/>
      <c r="C28" s="32" t="s">
        <v>83</v>
      </c>
      <c r="D28" s="33" t="s">
        <v>84</v>
      </c>
      <c r="E28" s="11">
        <v>0.52600836089524661</v>
      </c>
      <c r="F28" s="11">
        <v>0.52351779944109611</v>
      </c>
      <c r="G28" s="11">
        <v>0.56182539796045172</v>
      </c>
      <c r="H28" s="11">
        <v>0.56169316453022256</v>
      </c>
      <c r="I28" s="11">
        <v>0.56554768251168941</v>
      </c>
      <c r="J28" s="11">
        <v>0.57369760906438139</v>
      </c>
      <c r="K28" s="11">
        <v>0.57815683050986921</v>
      </c>
      <c r="L28" s="11">
        <v>0.58648180130442795</v>
      </c>
      <c r="M28" s="11">
        <v>0.60693389922358065</v>
      </c>
      <c r="N28" s="11">
        <v>0.60867180444368618</v>
      </c>
      <c r="O28" s="11">
        <v>0.60781682575773843</v>
      </c>
      <c r="P28" s="11">
        <v>0.60309911084094225</v>
      </c>
      <c r="Q28" s="11">
        <v>0.61582368691086242</v>
      </c>
      <c r="R28" s="11">
        <v>0.63384423782016386</v>
      </c>
      <c r="S28" s="11">
        <v>0.64128040085992499</v>
      </c>
      <c r="T28" s="11">
        <v>0.63048496222833561</v>
      </c>
      <c r="U28" s="11"/>
      <c r="V28" s="33" t="str">
        <f t="shared" si="2"/>
        <v>Botswana</v>
      </c>
      <c r="W28" s="30">
        <f t="shared" si="3"/>
        <v>7.2395557056115613E-3</v>
      </c>
      <c r="X28" s="10">
        <f t="shared" si="4"/>
        <v>0.96605105080806963</v>
      </c>
      <c r="Y28" s="36">
        <f t="shared" si="5"/>
        <v>0.93325463276737552</v>
      </c>
      <c r="Z28" s="41">
        <f t="shared" si="6"/>
        <v>-7.2395557056115614</v>
      </c>
      <c r="AA28" s="42">
        <f t="shared" si="7"/>
        <v>92</v>
      </c>
      <c r="AD28">
        <v>23</v>
      </c>
      <c r="AE28" s="31" t="str">
        <f t="shared" si="8"/>
        <v>Gambia</v>
      </c>
      <c r="AF28" s="44">
        <f t="shared" si="9"/>
        <v>118</v>
      </c>
      <c r="AG28" s="45" t="str">
        <f t="shared" si="10"/>
        <v>Ukraine</v>
      </c>
    </row>
    <row r="29" spans="1:33">
      <c r="A29" s="37"/>
      <c r="B29" s="38"/>
      <c r="C29" s="32" t="s">
        <v>85</v>
      </c>
      <c r="D29" s="33" t="s">
        <v>86</v>
      </c>
      <c r="E29" s="11">
        <v>0.48311757039484016</v>
      </c>
      <c r="F29" s="11">
        <v>0.49003280128816368</v>
      </c>
      <c r="G29" s="11">
        <v>0.50373007849045637</v>
      </c>
      <c r="H29" s="11">
        <v>0.51120484670247834</v>
      </c>
      <c r="I29" s="11">
        <v>0.519228953213691</v>
      </c>
      <c r="J29" s="11">
        <v>0.5336901694665761</v>
      </c>
      <c r="K29" s="11">
        <v>0.5319251115615069</v>
      </c>
      <c r="L29" s="11">
        <v>0.53823684002284677</v>
      </c>
      <c r="M29" s="11">
        <v>0.55460888059619307</v>
      </c>
      <c r="N29" s="11">
        <v>0.55383724260155787</v>
      </c>
      <c r="O29" s="11">
        <v>0.55049529535126729</v>
      </c>
      <c r="P29" s="11">
        <v>0.54048169530626988</v>
      </c>
      <c r="Q29" s="11">
        <v>0.54137378914714396</v>
      </c>
      <c r="R29" s="11">
        <v>0.56485550507856197</v>
      </c>
      <c r="S29" s="11">
        <v>0.57791601056464936</v>
      </c>
      <c r="T29" s="11">
        <v>0.58229272357855344</v>
      </c>
      <c r="U29" s="11"/>
      <c r="V29" s="33" t="str">
        <f t="shared" si="2"/>
        <v>Brazil</v>
      </c>
      <c r="W29" s="30">
        <f t="shared" si="3"/>
        <v>5.7189888979208431E-3</v>
      </c>
      <c r="X29" s="10">
        <f t="shared" si="4"/>
        <v>0.94207111393439669</v>
      </c>
      <c r="Y29" s="36">
        <f t="shared" si="5"/>
        <v>0.88749798370959498</v>
      </c>
      <c r="Z29" s="41">
        <f t="shared" si="6"/>
        <v>-5.718988897920843</v>
      </c>
      <c r="AA29" s="42">
        <f t="shared" si="7"/>
        <v>65</v>
      </c>
      <c r="AD29">
        <v>24</v>
      </c>
      <c r="AE29" s="31" t="str">
        <f t="shared" si="8"/>
        <v>Nicaragua</v>
      </c>
      <c r="AF29" s="44">
        <f t="shared" si="9"/>
        <v>117</v>
      </c>
      <c r="AG29" s="45" t="str">
        <f t="shared" si="10"/>
        <v>Poland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2"/>
        <v>Brunei Darussalam</v>
      </c>
      <c r="W30" s="30" t="e">
        <f t="shared" si="3"/>
        <v>#N/A</v>
      </c>
      <c r="X30" s="10" t="e">
        <f t="shared" si="4"/>
        <v>#N/A</v>
      </c>
      <c r="Y30" s="36">
        <f t="shared" si="5"/>
        <v>0</v>
      </c>
      <c r="Z30" s="41" t="str">
        <f t="shared" si="6"/>
        <v/>
      </c>
      <c r="AA30" s="42" t="str">
        <f t="shared" si="7"/>
        <v/>
      </c>
      <c r="AD30">
        <v>25</v>
      </c>
      <c r="AE30" s="31" t="str">
        <f t="shared" si="8"/>
        <v>Egypt</v>
      </c>
      <c r="AF30" s="44">
        <f t="shared" si="9"/>
        <v>116</v>
      </c>
      <c r="AG30" s="45" t="str">
        <f t="shared" si="10"/>
        <v>Ireland</v>
      </c>
    </row>
    <row r="31" spans="1:33">
      <c r="A31" s="37"/>
      <c r="B31" s="38"/>
      <c r="C31" s="32" t="s">
        <v>89</v>
      </c>
      <c r="D31" s="33" t="s">
        <v>90</v>
      </c>
      <c r="E31" s="11">
        <v>0.47067742599848805</v>
      </c>
      <c r="F31" s="11">
        <v>0.47603691799839998</v>
      </c>
      <c r="G31" s="11">
        <v>0.48333712039958687</v>
      </c>
      <c r="H31" s="11">
        <v>0.51245220293927984</v>
      </c>
      <c r="I31" s="11">
        <v>0.53399566175448421</v>
      </c>
      <c r="J31" s="11">
        <v>0.54933679156252513</v>
      </c>
      <c r="K31" s="11">
        <v>0.56992488747868808</v>
      </c>
      <c r="L31" s="11">
        <v>0.57738454152132135</v>
      </c>
      <c r="M31" s="11">
        <v>0.5981395166483584</v>
      </c>
      <c r="N31" s="11">
        <v>0.6239540719274117</v>
      </c>
      <c r="O31" s="11">
        <v>0.64078684265776753</v>
      </c>
      <c r="P31" s="11">
        <v>0.64655091788738228</v>
      </c>
      <c r="Q31" s="11">
        <v>0.65616611824918314</v>
      </c>
      <c r="R31" s="11">
        <v>0.65684295690581262</v>
      </c>
      <c r="S31" s="11">
        <v>0.65271277114489645</v>
      </c>
      <c r="T31" s="11">
        <v>0.66568696340257394</v>
      </c>
      <c r="U31" s="11"/>
      <c r="V31" s="33" t="str">
        <f t="shared" si="2"/>
        <v>Bulgaria</v>
      </c>
      <c r="W31" s="30">
        <f t="shared" si="3"/>
        <v>1.4488085541475092E-2</v>
      </c>
      <c r="X31" s="10">
        <f t="shared" si="4"/>
        <v>0.97888563989755473</v>
      </c>
      <c r="Y31" s="36">
        <f t="shared" si="5"/>
        <v>0.95821709599764515</v>
      </c>
      <c r="Z31" s="41">
        <f t="shared" si="6"/>
        <v>-14.488085541475092</v>
      </c>
      <c r="AA31" s="42">
        <f t="shared" si="7"/>
        <v>137</v>
      </c>
      <c r="AD31">
        <v>26</v>
      </c>
      <c r="AE31" s="31" t="str">
        <f t="shared" si="8"/>
        <v>Bahamas</v>
      </c>
      <c r="AF31" s="44">
        <f t="shared" si="9"/>
        <v>115</v>
      </c>
      <c r="AG31" s="45" t="str">
        <f t="shared" si="10"/>
        <v>Serbia</v>
      </c>
    </row>
    <row r="32" spans="1:33">
      <c r="A32" s="37"/>
      <c r="B32" s="38"/>
      <c r="C32" s="32" t="s">
        <v>91</v>
      </c>
      <c r="D32" s="33" t="s">
        <v>92</v>
      </c>
      <c r="E32" s="11">
        <v>0.43140845155106528</v>
      </c>
      <c r="F32" s="11">
        <v>0.4432367286056102</v>
      </c>
      <c r="G32" s="11">
        <v>0.44270733315292732</v>
      </c>
      <c r="H32" s="11">
        <v>0.44277856618179717</v>
      </c>
      <c r="I32" s="11">
        <v>0.45070104679140421</v>
      </c>
      <c r="J32" s="11">
        <v>0.47330945751062253</v>
      </c>
      <c r="K32" s="11">
        <v>0.47451649663899392</v>
      </c>
      <c r="L32" s="11">
        <v>0.45948491457813462</v>
      </c>
      <c r="M32" s="11">
        <v>0.47515805167666786</v>
      </c>
      <c r="N32" s="11">
        <v>0.46688603378027238</v>
      </c>
      <c r="O32" s="11">
        <v>0.46511995556283309</v>
      </c>
      <c r="P32" s="11">
        <v>0.45849777645270068</v>
      </c>
      <c r="Q32" s="11">
        <v>0.46905091202491722</v>
      </c>
      <c r="R32" s="11">
        <v>0.49248793010784819</v>
      </c>
      <c r="S32" s="11">
        <v>0.49257175747818982</v>
      </c>
      <c r="T32" s="11">
        <v>0.49905760323191595</v>
      </c>
      <c r="U32" s="11"/>
      <c r="V32" s="33" t="str">
        <f t="shared" si="2"/>
        <v>Burkina Faso</v>
      </c>
      <c r="W32" s="30">
        <f t="shared" si="3"/>
        <v>3.597855405972062E-3</v>
      </c>
      <c r="X32" s="10">
        <f t="shared" si="4"/>
        <v>0.8690179448489076</v>
      </c>
      <c r="Y32" s="36">
        <f t="shared" si="5"/>
        <v>0.75519218846941905</v>
      </c>
      <c r="Z32" s="41">
        <f t="shared" si="6"/>
        <v>-3.5978554059720622</v>
      </c>
      <c r="AA32" s="42">
        <f t="shared" si="7"/>
        <v>31</v>
      </c>
      <c r="AD32">
        <v>27</v>
      </c>
      <c r="AE32" s="31" t="str">
        <f t="shared" si="8"/>
        <v>Equatorial Guinea</v>
      </c>
      <c r="AF32" s="44">
        <f t="shared" si="9"/>
        <v>114</v>
      </c>
      <c r="AG32" s="45" t="str">
        <f t="shared" si="10"/>
        <v>Cape Verde</v>
      </c>
    </row>
    <row r="33" spans="1:33">
      <c r="A33" s="37"/>
      <c r="B33" s="38"/>
      <c r="C33" s="32" t="s">
        <v>93</v>
      </c>
      <c r="D33" s="33" t="s">
        <v>94</v>
      </c>
      <c r="E33" s="11">
        <v>0.32610775274875919</v>
      </c>
      <c r="F33" s="11">
        <v>0.32610768096432985</v>
      </c>
      <c r="G33" s="11">
        <v>0.31307811694097354</v>
      </c>
      <c r="H33" s="11">
        <v>0.28416947904821549</v>
      </c>
      <c r="I33" s="11">
        <v>0.29372154835359249</v>
      </c>
      <c r="J33" s="11">
        <v>0.29565454814073</v>
      </c>
      <c r="K33" s="11">
        <v>0.30264881947215566</v>
      </c>
      <c r="L33" s="11">
        <v>0.31062511160457479</v>
      </c>
      <c r="M33" s="11">
        <v>0.31708848523481248</v>
      </c>
      <c r="N33" s="11">
        <v>0.31043169235838064</v>
      </c>
      <c r="O33" s="11">
        <v>0.34849572088642811</v>
      </c>
      <c r="P33" s="11">
        <v>0.34623471914379939</v>
      </c>
      <c r="Q33" s="11">
        <v>0.34596739430122209</v>
      </c>
      <c r="R33" s="11">
        <v>0.35983832372909569</v>
      </c>
      <c r="S33" s="11">
        <v>0.36153342686309775</v>
      </c>
      <c r="T33" s="11">
        <v>0.37682661481948465</v>
      </c>
      <c r="U33" s="11"/>
      <c r="V33" s="33" t="str">
        <f t="shared" si="2"/>
        <v>Burundi</v>
      </c>
      <c r="W33" s="30">
        <f t="shared" si="3"/>
        <v>4.3433399871178223E-3</v>
      </c>
      <c r="X33" s="10">
        <f t="shared" si="4"/>
        <v>0.75380475818024939</v>
      </c>
      <c r="Y33" s="36">
        <f t="shared" si="5"/>
        <v>0.56822161345518429</v>
      </c>
      <c r="Z33" s="41">
        <f t="shared" si="6"/>
        <v>-4.3433399871178224</v>
      </c>
      <c r="AA33" s="42">
        <f t="shared" si="7"/>
        <v>41</v>
      </c>
      <c r="AD33">
        <v>28</v>
      </c>
      <c r="AE33" s="31" t="str">
        <f t="shared" si="8"/>
        <v>Gabon</v>
      </c>
      <c r="AF33" s="44">
        <f t="shared" si="9"/>
        <v>113</v>
      </c>
      <c r="AG33" s="45" t="str">
        <f t="shared" si="10"/>
        <v>Slovenia</v>
      </c>
    </row>
    <row r="34" spans="1:33">
      <c r="A34" s="37"/>
      <c r="B34" s="38"/>
      <c r="C34" s="32" t="s">
        <v>95</v>
      </c>
      <c r="D34" s="33" t="s">
        <v>96</v>
      </c>
      <c r="E34" s="11">
        <v>0.37207818169414009</v>
      </c>
      <c r="F34" s="11">
        <v>0.37235667023251479</v>
      </c>
      <c r="G34" s="11">
        <v>0.41120621771414623</v>
      </c>
      <c r="H34" s="11">
        <v>0.41501702381088568</v>
      </c>
      <c r="I34" s="11">
        <v>0.42135295546975066</v>
      </c>
      <c r="J34" s="11">
        <v>0.43248480505429238</v>
      </c>
      <c r="K34" s="11">
        <v>0.43557709212195966</v>
      </c>
      <c r="L34" s="11">
        <v>0.44893972836305163</v>
      </c>
      <c r="M34" s="11">
        <v>0.43574184322962517</v>
      </c>
      <c r="N34" s="11">
        <v>0.44068069321656389</v>
      </c>
      <c r="O34" s="11">
        <v>0.43133836340810378</v>
      </c>
      <c r="P34" s="11">
        <v>0.42592848997453375</v>
      </c>
      <c r="Q34" s="11">
        <v>0.4343108126674029</v>
      </c>
      <c r="R34" s="11">
        <v>0.44987903309261013</v>
      </c>
      <c r="S34" s="11">
        <v>0.45351495882275972</v>
      </c>
      <c r="T34" s="11">
        <v>0.45943473475553953</v>
      </c>
      <c r="U34" s="11"/>
      <c r="V34" s="33" t="str">
        <f t="shared" si="2"/>
        <v>Cambodia</v>
      </c>
      <c r="W34" s="30">
        <f t="shared" si="3"/>
        <v>4.4012655410571458E-3</v>
      </c>
      <c r="X34" s="10">
        <f t="shared" si="4"/>
        <v>0.82725955982322608</v>
      </c>
      <c r="Y34" s="36">
        <f t="shared" si="5"/>
        <v>0.68435837931891774</v>
      </c>
      <c r="Z34" s="41">
        <f t="shared" si="6"/>
        <v>-4.4012655410571462</v>
      </c>
      <c r="AA34" s="42">
        <f t="shared" si="7"/>
        <v>43</v>
      </c>
      <c r="AD34">
        <v>29</v>
      </c>
      <c r="AE34" s="31" t="str">
        <f t="shared" si="8"/>
        <v>Senegal</v>
      </c>
      <c r="AF34" s="44">
        <f t="shared" si="9"/>
        <v>112</v>
      </c>
      <c r="AG34" s="45" t="str">
        <f t="shared" si="10"/>
        <v>Qatar</v>
      </c>
    </row>
    <row r="35" spans="1:33">
      <c r="A35" s="37"/>
      <c r="B35" s="38"/>
      <c r="C35" s="32" t="s">
        <v>97</v>
      </c>
      <c r="D35" s="33" t="s">
        <v>98</v>
      </c>
      <c r="E35" s="11">
        <v>0.34328398777009345</v>
      </c>
      <c r="F35" s="11">
        <v>0.33774604716478646</v>
      </c>
      <c r="G35" s="11">
        <v>0.3545520203269571</v>
      </c>
      <c r="H35" s="11">
        <v>0.37415699062153535</v>
      </c>
      <c r="I35" s="11">
        <v>0.38188706416065138</v>
      </c>
      <c r="J35" s="11">
        <v>0.40223260458452736</v>
      </c>
      <c r="K35" s="11">
        <v>0.39532107034989777</v>
      </c>
      <c r="L35" s="11">
        <v>0.39471197304812206</v>
      </c>
      <c r="M35" s="11">
        <v>0.39997799267292117</v>
      </c>
      <c r="N35" s="11">
        <v>0.39216656406211031</v>
      </c>
      <c r="O35" s="11">
        <v>0.4180107233029251</v>
      </c>
      <c r="P35" s="11">
        <v>0.43353846167621335</v>
      </c>
      <c r="Q35" s="11">
        <v>0.43093613652403706</v>
      </c>
      <c r="R35" s="11">
        <v>0.42745400253528615</v>
      </c>
      <c r="S35" s="11">
        <v>0.42925808770701795</v>
      </c>
      <c r="T35" s="11">
        <v>0.43088397547334789</v>
      </c>
      <c r="U35" s="11"/>
      <c r="V35" s="33" t="str">
        <f t="shared" si="2"/>
        <v>Cameroon</v>
      </c>
      <c r="W35" s="30">
        <f t="shared" si="3"/>
        <v>6.2541813779034127E-3</v>
      </c>
      <c r="X35" s="10">
        <f t="shared" si="4"/>
        <v>0.93977072820118235</v>
      </c>
      <c r="Y35" s="36">
        <f t="shared" si="5"/>
        <v>0.88316902158378052</v>
      </c>
      <c r="Z35" s="41">
        <f t="shared" si="6"/>
        <v>-6.2541813779034126</v>
      </c>
      <c r="AA35" s="42">
        <f t="shared" si="7"/>
        <v>77</v>
      </c>
      <c r="AD35">
        <v>30</v>
      </c>
      <c r="AE35" s="31" t="str">
        <f t="shared" si="8"/>
        <v>Niger</v>
      </c>
      <c r="AF35" s="44">
        <f t="shared" si="9"/>
        <v>111</v>
      </c>
      <c r="AG35" s="45" t="str">
        <f t="shared" si="10"/>
        <v>Oman</v>
      </c>
    </row>
    <row r="36" spans="1:33">
      <c r="A36" s="37"/>
      <c r="B36" s="38"/>
      <c r="C36" s="32" t="s">
        <v>99</v>
      </c>
      <c r="D36" s="33" t="s">
        <v>100</v>
      </c>
      <c r="E36" s="11">
        <v>0.7304888447240554</v>
      </c>
      <c r="F36" s="11">
        <v>0.73607798105205013</v>
      </c>
      <c r="G36" s="11">
        <v>0.7264862633216721</v>
      </c>
      <c r="H36" s="11">
        <v>0.7186926578634073</v>
      </c>
      <c r="I36" s="11">
        <v>0.72670645821320856</v>
      </c>
      <c r="J36" s="11">
        <v>0.73003933422019696</v>
      </c>
      <c r="K36" s="11">
        <v>0.73552650349689663</v>
      </c>
      <c r="L36" s="11">
        <v>0.7564108538935066</v>
      </c>
      <c r="M36" s="11">
        <v>0.76254111805794789</v>
      </c>
      <c r="N36" s="11">
        <v>0.76241864048979546</v>
      </c>
      <c r="O36" s="11">
        <v>0.77156679373440407</v>
      </c>
      <c r="P36" s="11">
        <v>0.78343299019473411</v>
      </c>
      <c r="Q36" s="11">
        <v>0.79763687186561028</v>
      </c>
      <c r="R36" s="11">
        <v>0.80202321991926362</v>
      </c>
      <c r="S36" s="11">
        <v>0.80496972169734993</v>
      </c>
      <c r="T36" s="11">
        <v>0.80621209440916353</v>
      </c>
      <c r="U36" s="11"/>
      <c r="V36" s="33" t="str">
        <f t="shared" si="2"/>
        <v>Canada</v>
      </c>
      <c r="W36" s="30">
        <f t="shared" si="3"/>
        <v>6.2711404688878016E-3</v>
      </c>
      <c r="X36" s="10">
        <f t="shared" si="4"/>
        <v>0.94663557629577932</v>
      </c>
      <c r="Y36" s="36">
        <f t="shared" si="5"/>
        <v>0.89611891430884227</v>
      </c>
      <c r="Z36" s="41">
        <f t="shared" si="6"/>
        <v>-6.2711404688878014</v>
      </c>
      <c r="AA36" s="42">
        <f t="shared" si="7"/>
        <v>78</v>
      </c>
    </row>
    <row r="37" spans="1:33">
      <c r="A37" s="37"/>
      <c r="B37" s="38"/>
      <c r="C37" s="32" t="s">
        <v>101</v>
      </c>
      <c r="D37" s="33" t="s">
        <v>102</v>
      </c>
      <c r="E37" s="11">
        <v>0.46967689011305314</v>
      </c>
      <c r="F37" s="11">
        <v>0.45945292292289608</v>
      </c>
      <c r="G37" s="11">
        <v>0.46423122609296152</v>
      </c>
      <c r="H37" s="11">
        <v>0.4806043076965571</v>
      </c>
      <c r="I37" s="11">
        <v>0.49131990622726857</v>
      </c>
      <c r="J37" s="11">
        <v>0.5191168971595862</v>
      </c>
      <c r="K37" s="11">
        <v>0.53007994410203596</v>
      </c>
      <c r="L37" s="11">
        <v>0.51892366636456566</v>
      </c>
      <c r="M37" s="11">
        <v>0.53620182411859152</v>
      </c>
      <c r="N37" s="11">
        <v>0.53531340286745566</v>
      </c>
      <c r="O37" s="11">
        <v>0.53228987366845737</v>
      </c>
      <c r="P37" s="11">
        <v>0.55170631780061419</v>
      </c>
      <c r="Q37" s="11">
        <v>0.55785635309337611</v>
      </c>
      <c r="R37" s="11">
        <v>0.58654287045975717</v>
      </c>
      <c r="S37" s="11">
        <v>0.60462642198105288</v>
      </c>
      <c r="T37" s="11">
        <v>0.61363022312139492</v>
      </c>
      <c r="U37" s="11"/>
      <c r="V37" s="33" t="str">
        <f t="shared" si="2"/>
        <v>Cape Verde</v>
      </c>
      <c r="W37" s="30">
        <f t="shared" si="3"/>
        <v>9.7188239369049249E-3</v>
      </c>
      <c r="X37" s="10">
        <f t="shared" si="4"/>
        <v>0.96978389211842708</v>
      </c>
      <c r="Y37" s="36">
        <f t="shared" si="5"/>
        <v>0.94048079741236501</v>
      </c>
      <c r="Z37" s="41">
        <f t="shared" si="6"/>
        <v>-9.7188239369049256</v>
      </c>
      <c r="AA37" s="42">
        <f t="shared" si="7"/>
        <v>114</v>
      </c>
    </row>
    <row r="38" spans="1:33">
      <c r="A38" s="37"/>
      <c r="B38" s="38"/>
      <c r="C38" s="32" t="s">
        <v>103</v>
      </c>
      <c r="D38" s="33" t="s">
        <v>104</v>
      </c>
      <c r="E38" s="11">
        <v>0.44876315672025557</v>
      </c>
      <c r="F38" s="11">
        <v>0.44876315672025557</v>
      </c>
      <c r="G38" s="11">
        <v>0.42538061037531866</v>
      </c>
      <c r="H38" s="11">
        <v>0.40199731089548901</v>
      </c>
      <c r="I38" s="11">
        <v>0.39871125454124434</v>
      </c>
      <c r="J38" s="11">
        <v>0.3953676804970378</v>
      </c>
      <c r="K38" s="11">
        <v>0.39174041562064821</v>
      </c>
      <c r="L38" s="11">
        <v>0.38884640006781684</v>
      </c>
      <c r="M38" s="11">
        <v>0.368619193371579</v>
      </c>
      <c r="N38" s="11">
        <v>0.37406691611187037</v>
      </c>
      <c r="O38" s="11">
        <v>0.37680167518074309</v>
      </c>
      <c r="P38" s="11">
        <v>0.34526373076056516</v>
      </c>
      <c r="Q38" s="11">
        <v>0.34652556669112133</v>
      </c>
      <c r="R38" s="11">
        <v>0.35234055228517119</v>
      </c>
      <c r="S38" s="11">
        <v>0.35255939903076378</v>
      </c>
      <c r="T38" s="11">
        <v>0.35764902591883019</v>
      </c>
      <c r="U38" s="11"/>
      <c r="V38" s="33" t="str">
        <f t="shared" si="2"/>
        <v>Central African Republic</v>
      </c>
      <c r="W38" s="30">
        <f t="shared" si="3"/>
        <v>-6.5592022751242733E-3</v>
      </c>
      <c r="X38" s="10">
        <f t="shared" si="4"/>
        <v>-0.93375810108248847</v>
      </c>
      <c r="Y38" s="36">
        <f t="shared" si="5"/>
        <v>0.87190419133717478</v>
      </c>
      <c r="Z38" s="41">
        <f t="shared" si="6"/>
        <v>6.5592022751242736</v>
      </c>
      <c r="AA38" s="42">
        <f t="shared" si="7"/>
        <v>2</v>
      </c>
    </row>
    <row r="39" spans="1:33">
      <c r="A39" s="37"/>
      <c r="B39" s="38"/>
      <c r="C39" s="32" t="s">
        <v>105</v>
      </c>
      <c r="D39" s="33" t="s">
        <v>106</v>
      </c>
      <c r="E39" s="11">
        <v>0.35857037935974173</v>
      </c>
      <c r="F39" s="11">
        <v>0.35857037935974173</v>
      </c>
      <c r="G39" s="11">
        <v>0.35937776716375841</v>
      </c>
      <c r="H39" s="11">
        <v>0.35591820345374958</v>
      </c>
      <c r="I39" s="11">
        <v>0.35729044743526245</v>
      </c>
      <c r="J39" s="11">
        <v>0.35894827709247812</v>
      </c>
      <c r="K39" s="11">
        <v>0.36917240669208329</v>
      </c>
      <c r="L39" s="11">
        <v>0.38286346242628627</v>
      </c>
      <c r="M39" s="11">
        <v>0.37648510779300776</v>
      </c>
      <c r="N39" s="11">
        <v>0.36850494221915375</v>
      </c>
      <c r="O39" s="11">
        <v>0.35024407493649229</v>
      </c>
      <c r="P39" s="11">
        <v>0.34661655655267642</v>
      </c>
      <c r="Q39" s="11">
        <v>0.33130035299604499</v>
      </c>
      <c r="R39" s="11">
        <v>0.32709137630299584</v>
      </c>
      <c r="S39" s="11">
        <v>0.34249367532758695</v>
      </c>
      <c r="T39" s="11">
        <v>0.32990569893466914</v>
      </c>
      <c r="U39" s="11"/>
      <c r="V39" s="33" t="str">
        <f t="shared" si="2"/>
        <v>Chad</v>
      </c>
      <c r="W39" s="30">
        <f t="shared" si="3"/>
        <v>-1.973966628517542E-3</v>
      </c>
      <c r="X39" s="10">
        <f t="shared" si="4"/>
        <v>-0.58250848377605424</v>
      </c>
      <c r="Y39" s="36">
        <f t="shared" si="5"/>
        <v>0.33931613367107766</v>
      </c>
      <c r="Z39" s="41">
        <f t="shared" si="6"/>
        <v>1.9739666285175419</v>
      </c>
      <c r="AA39" s="42">
        <f t="shared" si="7"/>
        <v>9</v>
      </c>
    </row>
    <row r="40" spans="1:33">
      <c r="A40" s="37"/>
      <c r="B40" s="38"/>
      <c r="C40" s="32" t="s">
        <v>107</v>
      </c>
      <c r="D40" s="33" t="s">
        <v>108</v>
      </c>
      <c r="E40" s="11">
        <v>0.64802729172186302</v>
      </c>
      <c r="F40" s="11">
        <v>0.66681394238920244</v>
      </c>
      <c r="G40" s="11">
        <v>0.65213236160393462</v>
      </c>
      <c r="H40" s="11">
        <v>0.64819039475027529</v>
      </c>
      <c r="I40" s="11">
        <v>0.66801236321926505</v>
      </c>
      <c r="J40" s="11">
        <v>0.68447613596223844</v>
      </c>
      <c r="K40" s="11">
        <v>0.71023680020874591</v>
      </c>
      <c r="L40" s="11">
        <v>0.71283441517384338</v>
      </c>
      <c r="M40" s="11">
        <v>0.7131595626640328</v>
      </c>
      <c r="N40" s="11">
        <v>0.73285895205134255</v>
      </c>
      <c r="O40" s="11">
        <v>0.74660625031004768</v>
      </c>
      <c r="P40" s="11">
        <v>0.73893702860572119</v>
      </c>
      <c r="Q40" s="11">
        <v>0.75359156339773403</v>
      </c>
      <c r="R40" s="11">
        <v>0.75954068902566774</v>
      </c>
      <c r="S40" s="11">
        <v>0.76085126553172444</v>
      </c>
      <c r="T40" s="11">
        <v>0.7624573473562718</v>
      </c>
      <c r="U40" s="11"/>
      <c r="V40" s="33" t="str">
        <f t="shared" si="2"/>
        <v>Chile</v>
      </c>
      <c r="W40" s="30">
        <f t="shared" si="3"/>
        <v>8.741695569554897E-3</v>
      </c>
      <c r="X40" s="10">
        <f t="shared" si="4"/>
        <v>0.96850469925468619</v>
      </c>
      <c r="Y40" s="36">
        <f t="shared" si="5"/>
        <v>0.9380013524784101</v>
      </c>
      <c r="Z40" s="41">
        <f t="shared" si="6"/>
        <v>-8.7416955695548975</v>
      </c>
      <c r="AA40" s="42">
        <f t="shared" si="7"/>
        <v>105</v>
      </c>
    </row>
    <row r="41" spans="1:33">
      <c r="A41" s="37"/>
      <c r="B41" s="38"/>
      <c r="C41" s="32" t="s">
        <v>109</v>
      </c>
      <c r="D41" s="33" t="s">
        <v>110</v>
      </c>
      <c r="E41" s="11">
        <v>0.42044388965895524</v>
      </c>
      <c r="F41" s="11">
        <v>0.42822125738606287</v>
      </c>
      <c r="G41" s="11">
        <v>0.43699807488441578</v>
      </c>
      <c r="H41" s="11">
        <v>0.4465268440253865</v>
      </c>
      <c r="I41" s="11">
        <v>0.4529623066094049</v>
      </c>
      <c r="J41" s="11">
        <v>0.43783097456327935</v>
      </c>
      <c r="K41" s="11">
        <v>0.44210470288010006</v>
      </c>
      <c r="L41" s="11">
        <v>0.44354356703025161</v>
      </c>
      <c r="M41" s="11">
        <v>0.44493096398342158</v>
      </c>
      <c r="N41" s="11">
        <v>0.45142399894032831</v>
      </c>
      <c r="O41" s="11">
        <v>0.44720296867734499</v>
      </c>
      <c r="P41" s="11">
        <v>0.4506386958250706</v>
      </c>
      <c r="Q41" s="11">
        <v>0.45985936083923235</v>
      </c>
      <c r="R41" s="11">
        <v>0.46806348640363676</v>
      </c>
      <c r="S41" s="11">
        <v>0.46266787450455638</v>
      </c>
      <c r="T41" s="11">
        <v>0.46791614898690104</v>
      </c>
      <c r="U41" s="11"/>
      <c r="V41" s="33" t="str">
        <f t="shared" si="2"/>
        <v>China</v>
      </c>
      <c r="W41" s="30">
        <f t="shared" si="3"/>
        <v>2.4728559863374834E-3</v>
      </c>
      <c r="X41" s="10">
        <f t="shared" si="4"/>
        <v>0.88788022317457582</v>
      </c>
      <c r="Y41" s="36">
        <f t="shared" si="5"/>
        <v>0.78833129070453456</v>
      </c>
      <c r="Z41" s="41">
        <f t="shared" si="6"/>
        <v>-2.4728559863374833</v>
      </c>
      <c r="AA41" s="42">
        <f t="shared" si="7"/>
        <v>16</v>
      </c>
    </row>
    <row r="42" spans="1:33">
      <c r="A42" s="37"/>
      <c r="B42" s="38"/>
      <c r="C42" s="32" t="s">
        <v>111</v>
      </c>
      <c r="D42" s="33" t="s">
        <v>112</v>
      </c>
      <c r="E42" s="11">
        <v>0.49497395071518796</v>
      </c>
      <c r="F42" s="11">
        <v>0.49562858124260345</v>
      </c>
      <c r="G42" s="11">
        <v>0.49235405978454638</v>
      </c>
      <c r="H42" s="11">
        <v>0.49036732122305038</v>
      </c>
      <c r="I42" s="11">
        <v>0.47808590979765769</v>
      </c>
      <c r="J42" s="11">
        <v>0.48194286556643928</v>
      </c>
      <c r="K42" s="11">
        <v>0.48924082269731473</v>
      </c>
      <c r="L42" s="11">
        <v>0.48971053171754919</v>
      </c>
      <c r="M42" s="11">
        <v>0.47545072843100772</v>
      </c>
      <c r="N42" s="11">
        <v>0.48627943094114856</v>
      </c>
      <c r="O42" s="11">
        <v>0.51514377176568715</v>
      </c>
      <c r="P42" s="11">
        <v>0.52864838985514861</v>
      </c>
      <c r="Q42" s="11">
        <v>0.54272905940005778</v>
      </c>
      <c r="R42" s="11">
        <v>0.55512524095204252</v>
      </c>
      <c r="S42" s="11">
        <v>0.56845472760189064</v>
      </c>
      <c r="T42" s="11">
        <v>0.5834647306027908</v>
      </c>
      <c r="U42" s="11"/>
      <c r="V42" s="33" t="str">
        <f t="shared" si="2"/>
        <v>Colombia</v>
      </c>
      <c r="W42" s="30">
        <f t="shared" si="3"/>
        <v>5.7832913974469654E-3</v>
      </c>
      <c r="X42" s="10">
        <f t="shared" si="4"/>
        <v>0.79870968219535809</v>
      </c>
      <c r="Y42" s="36">
        <f t="shared" si="5"/>
        <v>0.63793715643260995</v>
      </c>
      <c r="Z42" s="41">
        <f t="shared" si="6"/>
        <v>-5.7832913974469653</v>
      </c>
      <c r="AA42" s="42">
        <f t="shared" si="7"/>
        <v>68</v>
      </c>
    </row>
    <row r="43" spans="1:33">
      <c r="A43" s="37"/>
      <c r="B43" s="38"/>
      <c r="C43" s="32" t="s">
        <v>113</v>
      </c>
      <c r="D43" s="33" t="s">
        <v>114</v>
      </c>
      <c r="E43" s="11">
        <v>0.38288442157122882</v>
      </c>
      <c r="F43" s="11">
        <v>0.38288442157122882</v>
      </c>
      <c r="G43" s="11">
        <v>0.37133755976008337</v>
      </c>
      <c r="H43" s="11">
        <v>0.35979069794893798</v>
      </c>
      <c r="I43" s="11">
        <v>0.35140387766780529</v>
      </c>
      <c r="J43" s="11">
        <v>0.3429025706597022</v>
      </c>
      <c r="K43" s="11">
        <v>0.35839141716511513</v>
      </c>
      <c r="L43" s="11">
        <v>0.37388026367052812</v>
      </c>
      <c r="M43" s="11">
        <v>0.36352398207189618</v>
      </c>
      <c r="N43" s="11">
        <v>0.37397793009563185</v>
      </c>
      <c r="O43" s="11">
        <v>0.36885785283739453</v>
      </c>
      <c r="P43" s="11">
        <v>0.38292458900571241</v>
      </c>
      <c r="Q43" s="11">
        <v>0.36384694061261791</v>
      </c>
      <c r="R43" s="11">
        <v>0.36575243230362864</v>
      </c>
      <c r="S43" s="11">
        <v>0.37557054898712472</v>
      </c>
      <c r="T43" s="11">
        <v>0.37070819027951246</v>
      </c>
      <c r="U43" s="11"/>
      <c r="V43" s="33" t="str">
        <f t="shared" si="2"/>
        <v>Comoros</v>
      </c>
      <c r="W43" s="30">
        <f t="shared" si="3"/>
        <v>1.2378031827904189E-4</v>
      </c>
      <c r="X43" s="10">
        <f t="shared" si="4"/>
        <v>5.2088198213550402E-2</v>
      </c>
      <c r="Y43" s="36">
        <f t="shared" si="5"/>
        <v>2.7131803931341155E-3</v>
      </c>
      <c r="Z43" s="41" t="str">
        <f t="shared" si="6"/>
        <v/>
      </c>
      <c r="AA43" s="42" t="str">
        <f t="shared" si="7"/>
        <v/>
      </c>
    </row>
    <row r="44" spans="1:33">
      <c r="A44" s="37"/>
      <c r="B44" s="38"/>
      <c r="C44" s="32" t="s">
        <v>115</v>
      </c>
      <c r="D44" s="33" t="s">
        <v>116</v>
      </c>
      <c r="E44" s="11">
        <v>0.34617460862540417</v>
      </c>
      <c r="F44" s="11">
        <v>0.34834505976074476</v>
      </c>
      <c r="G44" s="11">
        <v>0.31214672664676357</v>
      </c>
      <c r="H44" s="11">
        <v>0.25298730520628426</v>
      </c>
      <c r="I44" s="11">
        <v>0.27076339526472304</v>
      </c>
      <c r="J44" s="11">
        <v>0.29134232299646234</v>
      </c>
      <c r="K44" s="11">
        <v>0.30142073183407819</v>
      </c>
      <c r="L44" s="11">
        <v>0.31178592662618582</v>
      </c>
      <c r="M44" s="11">
        <v>0.32870642747352496</v>
      </c>
      <c r="N44" s="11">
        <v>0.33522735966565675</v>
      </c>
      <c r="O44" s="11">
        <v>0.32811965279667982</v>
      </c>
      <c r="P44" s="11">
        <v>0.34798230050889906</v>
      </c>
      <c r="Q44" s="11">
        <v>0.3630900181631474</v>
      </c>
      <c r="R44" s="11">
        <v>0.3775226031215812</v>
      </c>
      <c r="S44" s="11">
        <v>0.38307444554525394</v>
      </c>
      <c r="T44" s="11">
        <v>0.38347426549123775</v>
      </c>
      <c r="U44" s="11"/>
      <c r="V44" s="33" t="str">
        <f t="shared" si="2"/>
        <v>Congo</v>
      </c>
      <c r="W44" s="30">
        <f t="shared" si="3"/>
        <v>5.240875435401882E-3</v>
      </c>
      <c r="X44" s="10">
        <f t="shared" si="4"/>
        <v>0.64589749724231604</v>
      </c>
      <c r="Y44" s="36">
        <f t="shared" si="5"/>
        <v>0.41718357694388764</v>
      </c>
      <c r="Z44" s="41">
        <f t="shared" si="6"/>
        <v>-5.2408754354018816</v>
      </c>
      <c r="AA44" s="42">
        <f t="shared" si="7"/>
        <v>56</v>
      </c>
    </row>
    <row r="45" spans="1:33">
      <c r="A45" s="37"/>
      <c r="B45" s="38"/>
      <c r="C45" s="32" t="s">
        <v>117</v>
      </c>
      <c r="D45" s="33" t="s">
        <v>591</v>
      </c>
      <c r="E45" s="11">
        <v>0.24368088490894413</v>
      </c>
      <c r="F45" s="11">
        <v>0.25068421230182864</v>
      </c>
      <c r="G45" s="11">
        <v>0.21262637096018447</v>
      </c>
      <c r="H45" s="11">
        <v>0.24407358732453294</v>
      </c>
      <c r="I45" s="11">
        <v>0.24258858701261982</v>
      </c>
      <c r="J45" s="11">
        <v>0.26668065563141752</v>
      </c>
      <c r="K45" s="11">
        <v>0.27882393624361373</v>
      </c>
      <c r="L45" s="11">
        <v>0.29880801318910133</v>
      </c>
      <c r="M45" s="11">
        <v>0.29363183058410902</v>
      </c>
      <c r="N45" s="11">
        <v>0.29133523848655224</v>
      </c>
      <c r="O45" s="11">
        <v>0.295401059722257</v>
      </c>
      <c r="P45" s="11">
        <v>0.29213176387673301</v>
      </c>
      <c r="Q45" s="11">
        <v>0.31137698469109454</v>
      </c>
      <c r="R45" s="11">
        <v>0.32057777930788933</v>
      </c>
      <c r="S45" s="11">
        <v>0.31016826580477319</v>
      </c>
      <c r="T45" s="11">
        <v>0.28894519888469727</v>
      </c>
      <c r="U45" s="11"/>
      <c r="V45" s="33" t="str">
        <f t="shared" si="2"/>
        <v>Congo,DRC</v>
      </c>
      <c r="W45" s="30">
        <f t="shared" si="3"/>
        <v>5.5414933175370554E-3</v>
      </c>
      <c r="X45" s="10">
        <f t="shared" si="4"/>
        <v>0.85844486121369457</v>
      </c>
      <c r="Y45" s="36">
        <f t="shared" si="5"/>
        <v>0.73692757974419931</v>
      </c>
      <c r="Z45" s="41">
        <f t="shared" si="6"/>
        <v>-5.5414933175370553</v>
      </c>
      <c r="AA45" s="42">
        <f t="shared" si="7"/>
        <v>63</v>
      </c>
    </row>
    <row r="46" spans="1:33">
      <c r="A46" s="37"/>
      <c r="B46" s="38"/>
      <c r="C46" s="32" t="s">
        <v>119</v>
      </c>
      <c r="D46" s="33" t="s">
        <v>120</v>
      </c>
      <c r="E46" s="11">
        <v>0.60550364288223957</v>
      </c>
      <c r="F46" s="11">
        <v>0.60158814835681562</v>
      </c>
      <c r="G46" s="11">
        <v>0.60695004933924557</v>
      </c>
      <c r="H46" s="11">
        <v>0.61343482608042743</v>
      </c>
      <c r="I46" s="11">
        <v>0.62279278829347884</v>
      </c>
      <c r="J46" s="11">
        <v>0.62156174994675994</v>
      </c>
      <c r="K46" s="11">
        <v>0.62126624140088182</v>
      </c>
      <c r="L46" s="11">
        <v>0.62629583664064792</v>
      </c>
      <c r="M46" s="11">
        <v>0.61925481721468334</v>
      </c>
      <c r="N46" s="11">
        <v>0.62205211734980659</v>
      </c>
      <c r="O46" s="11">
        <v>0.61719575151437944</v>
      </c>
      <c r="P46" s="11">
        <v>0.61383476751276378</v>
      </c>
      <c r="Q46" s="11">
        <v>0.61453090625346829</v>
      </c>
      <c r="R46" s="11">
        <v>0.62479004794567961</v>
      </c>
      <c r="S46" s="11">
        <v>0.63230620074677568</v>
      </c>
      <c r="T46" s="11">
        <v>0.63207773220621344</v>
      </c>
      <c r="U46" s="11"/>
      <c r="V46" s="33" t="str">
        <f t="shared" si="2"/>
        <v>Costa Rica</v>
      </c>
      <c r="W46" s="30">
        <f t="shared" si="3"/>
        <v>1.3453399969869599E-3</v>
      </c>
      <c r="X46" s="10">
        <f t="shared" si="4"/>
        <v>0.7230379994790801</v>
      </c>
      <c r="Y46" s="36">
        <f t="shared" si="5"/>
        <v>0.52278394869071021</v>
      </c>
      <c r="Z46" s="41">
        <f t="shared" si="6"/>
        <v>-1.3453399969869599</v>
      </c>
      <c r="AA46" s="42">
        <f t="shared" si="7"/>
        <v>14</v>
      </c>
    </row>
    <row r="47" spans="1:33">
      <c r="A47" s="37"/>
      <c r="B47" s="38"/>
      <c r="C47" s="32" t="s">
        <v>121</v>
      </c>
      <c r="D47" s="33" t="s">
        <v>582</v>
      </c>
      <c r="E47" s="11">
        <v>0.42752812730342477</v>
      </c>
      <c r="F47" s="11">
        <v>0.44292055574624328</v>
      </c>
      <c r="G47" s="11">
        <v>0.43589148528573729</v>
      </c>
      <c r="H47" s="11">
        <v>0.42662727133313549</v>
      </c>
      <c r="I47" s="11">
        <v>0.40467803759688664</v>
      </c>
      <c r="J47" s="11">
        <v>0.41812755616155206</v>
      </c>
      <c r="K47" s="11">
        <v>0.41554976945483357</v>
      </c>
      <c r="L47" s="11">
        <v>0.39879344590152699</v>
      </c>
      <c r="M47" s="11">
        <v>0.39512446197219137</v>
      </c>
      <c r="N47" s="11">
        <v>0.3776127721400761</v>
      </c>
      <c r="O47" s="11">
        <v>0.36735796787943825</v>
      </c>
      <c r="P47" s="11">
        <v>0.37757255573926352</v>
      </c>
      <c r="Q47" s="11">
        <v>0.38389836843121428</v>
      </c>
      <c r="R47" s="11">
        <v>0.39722227227283724</v>
      </c>
      <c r="S47" s="11">
        <v>0.40812061745185579</v>
      </c>
      <c r="T47" s="11">
        <v>0.42688344630051034</v>
      </c>
      <c r="U47" s="11"/>
      <c r="V47" s="33" t="str">
        <f t="shared" si="2"/>
        <v>C™te d'Ivoire</v>
      </c>
      <c r="W47" s="30">
        <f t="shared" si="3"/>
        <v>-2.6956723123786534E-3</v>
      </c>
      <c r="X47" s="10">
        <f t="shared" si="4"/>
        <v>-0.56773366987369545</v>
      </c>
      <c r="Y47" s="36">
        <f t="shared" si="5"/>
        <v>0.32232151990825419</v>
      </c>
      <c r="Z47" s="41">
        <f t="shared" si="6"/>
        <v>2.6956723123786532</v>
      </c>
      <c r="AA47" s="42">
        <f t="shared" si="7"/>
        <v>8</v>
      </c>
    </row>
    <row r="48" spans="1:33">
      <c r="A48" s="37"/>
      <c r="B48" s="38"/>
      <c r="C48" s="32" t="s">
        <v>123</v>
      </c>
      <c r="D48" s="33" t="s">
        <v>124</v>
      </c>
      <c r="E48" s="11">
        <v>0.45665853299427733</v>
      </c>
      <c r="F48" s="11">
        <v>0.45401770085769649</v>
      </c>
      <c r="G48" s="11">
        <v>0.45916274452992695</v>
      </c>
      <c r="H48" s="11">
        <v>0.47821304374609974</v>
      </c>
      <c r="I48" s="11">
        <v>0.50167347311650734</v>
      </c>
      <c r="J48" s="11">
        <v>0.52747337784342918</v>
      </c>
      <c r="K48" s="11">
        <v>0.53864347017201253</v>
      </c>
      <c r="L48" s="11">
        <v>0.55921365308971005</v>
      </c>
      <c r="M48" s="11">
        <v>0.57599790299867359</v>
      </c>
      <c r="N48" s="11">
        <v>0.58815713535232828</v>
      </c>
      <c r="O48" s="11">
        <v>0.59454496445684157</v>
      </c>
      <c r="P48" s="11">
        <v>0.60249001366739718</v>
      </c>
      <c r="Q48" s="11">
        <v>0.61385714718802686</v>
      </c>
      <c r="R48" s="11">
        <v>0.61768142479099464</v>
      </c>
      <c r="S48" s="11">
        <v>0.63708467003922176</v>
      </c>
      <c r="T48" s="11">
        <v>0.64787390681025314</v>
      </c>
      <c r="U48" s="11"/>
      <c r="V48" s="33" t="str">
        <f t="shared" si="2"/>
        <v>Croatia</v>
      </c>
      <c r="W48" s="30">
        <f t="shared" si="3"/>
        <v>1.3851474386502582E-2</v>
      </c>
      <c r="X48" s="10">
        <f t="shared" si="4"/>
        <v>0.98742399523201008</v>
      </c>
      <c r="Y48" s="36">
        <f t="shared" si="5"/>
        <v>0.97500614635994465</v>
      </c>
      <c r="Z48" s="41">
        <f t="shared" si="6"/>
        <v>-13.851474386502582</v>
      </c>
      <c r="AA48" s="42">
        <f t="shared" si="7"/>
        <v>135</v>
      </c>
    </row>
    <row r="49" spans="1:27">
      <c r="A49" s="37"/>
      <c r="B49" s="38"/>
      <c r="C49" s="32" t="s">
        <v>125</v>
      </c>
      <c r="D49" s="33" t="s">
        <v>126</v>
      </c>
      <c r="E49" s="11">
        <v>0.31708789172398127</v>
      </c>
      <c r="F49" s="11">
        <v>0.31536353735680678</v>
      </c>
      <c r="G49" s="11">
        <v>0.3199175494199013</v>
      </c>
      <c r="H49" s="11">
        <v>0.3254768161600472</v>
      </c>
      <c r="I49" s="11">
        <v>0.34411881231864122</v>
      </c>
      <c r="J49" s="11">
        <v>0.34324509119956137</v>
      </c>
      <c r="K49" s="11">
        <v>0.34710542891870566</v>
      </c>
      <c r="L49" s="11">
        <v>0.36357726882835684</v>
      </c>
      <c r="M49" s="11">
        <v>0.36583318135083154</v>
      </c>
      <c r="N49" s="11">
        <v>0.39127079902029105</v>
      </c>
      <c r="O49" s="11">
        <v>0.37444415304509882</v>
      </c>
      <c r="P49" s="11">
        <v>0.38200843265744217</v>
      </c>
      <c r="Q49" s="11">
        <v>0.38590489152980534</v>
      </c>
      <c r="R49" s="11">
        <v>0.395017415046369</v>
      </c>
      <c r="S49" s="11">
        <v>0.39378324431838624</v>
      </c>
      <c r="T49" s="11">
        <v>0.39686756961597547</v>
      </c>
      <c r="U49" s="11"/>
      <c r="V49" s="33" t="str">
        <f t="shared" si="2"/>
        <v>Cuba</v>
      </c>
      <c r="W49" s="30">
        <f t="shared" si="3"/>
        <v>6.0912900493028509E-3</v>
      </c>
      <c r="X49" s="10">
        <f t="shared" si="4"/>
        <v>0.96858271035562638</v>
      </c>
      <c r="Y49" s="36">
        <f t="shared" si="5"/>
        <v>0.9381524667998512</v>
      </c>
      <c r="Z49" s="41">
        <f t="shared" si="6"/>
        <v>-6.0912900493028506</v>
      </c>
      <c r="AA49" s="42">
        <f t="shared" si="7"/>
        <v>72</v>
      </c>
    </row>
    <row r="50" spans="1:27">
      <c r="A50" s="37"/>
      <c r="B50" s="38"/>
      <c r="C50" s="32" t="s">
        <v>127</v>
      </c>
      <c r="D50" s="33" t="s">
        <v>128</v>
      </c>
      <c r="E50" s="11">
        <v>0.64596963250178985</v>
      </c>
      <c r="F50" s="11">
        <v>0.6524084688875873</v>
      </c>
      <c r="G50" s="11">
        <v>0.64473127479834003</v>
      </c>
      <c r="H50" s="11">
        <v>0.61950174766983168</v>
      </c>
      <c r="I50" s="11">
        <v>0.62191062539107522</v>
      </c>
      <c r="J50" s="11">
        <v>0.63510358902648723</v>
      </c>
      <c r="K50" s="11">
        <v>0.6431581534813986</v>
      </c>
      <c r="L50" s="11">
        <v>0.65591637737943842</v>
      </c>
      <c r="M50" s="11">
        <v>0.67247099938469557</v>
      </c>
      <c r="N50" s="11">
        <v>0.67979285011048496</v>
      </c>
      <c r="O50" s="11">
        <v>0.6821246549791764</v>
      </c>
      <c r="P50" s="11">
        <v>0.69121791710669134</v>
      </c>
      <c r="Q50" s="11">
        <v>0.69431578039581088</v>
      </c>
      <c r="R50" s="11">
        <v>0.71027348665676293</v>
      </c>
      <c r="S50" s="11">
        <v>0.70325644211531269</v>
      </c>
      <c r="T50" s="11">
        <v>0.71192054134508165</v>
      </c>
      <c r="U50" s="11"/>
      <c r="V50" s="33" t="str">
        <f t="shared" si="2"/>
        <v>Cyprus</v>
      </c>
      <c r="W50" s="30">
        <f t="shared" si="3"/>
        <v>5.7224896959581573E-3</v>
      </c>
      <c r="X50" s="10">
        <f t="shared" si="4"/>
        <v>0.88846208576853369</v>
      </c>
      <c r="Y50" s="36">
        <f t="shared" si="5"/>
        <v>0.78936487784817333</v>
      </c>
      <c r="Z50" s="41">
        <f t="shared" si="6"/>
        <v>-5.7224896959581573</v>
      </c>
      <c r="AA50" s="42">
        <f t="shared" si="7"/>
        <v>66</v>
      </c>
    </row>
    <row r="51" spans="1:27">
      <c r="A51" s="37"/>
      <c r="B51" s="38"/>
      <c r="C51" s="32" t="s">
        <v>129</v>
      </c>
      <c r="D51" s="33" t="s">
        <v>130</v>
      </c>
      <c r="E51" s="11">
        <v>0.6118559746264407</v>
      </c>
      <c r="F51" s="11">
        <v>0.61474807043775892</v>
      </c>
      <c r="G51" s="11">
        <v>0.6144385209653106</v>
      </c>
      <c r="H51" s="11">
        <v>0.61972410603782635</v>
      </c>
      <c r="I51" s="11">
        <v>0.61971967316369614</v>
      </c>
      <c r="J51" s="11">
        <v>0.63221020246080817</v>
      </c>
      <c r="K51" s="11">
        <v>0.64527491327280073</v>
      </c>
      <c r="L51" s="11">
        <v>0.67519688180755011</v>
      </c>
      <c r="M51" s="11">
        <v>0.68419484261111774</v>
      </c>
      <c r="N51" s="11">
        <v>0.67450530868352421</v>
      </c>
      <c r="O51" s="11">
        <v>0.69461744751261889</v>
      </c>
      <c r="P51" s="11">
        <v>0.70175699550662263</v>
      </c>
      <c r="Q51" s="11">
        <v>0.70717683586299995</v>
      </c>
      <c r="R51" s="11">
        <v>0.71635150146140703</v>
      </c>
      <c r="S51" s="11">
        <v>0.72769008768703114</v>
      </c>
      <c r="T51" s="11">
        <v>0.73250243139014193</v>
      </c>
      <c r="U51" s="11"/>
      <c r="V51" s="33" t="str">
        <f t="shared" si="2"/>
        <v>Czech Republic</v>
      </c>
      <c r="W51" s="30">
        <f t="shared" si="3"/>
        <v>9.0721280268749368E-3</v>
      </c>
      <c r="X51" s="10">
        <f t="shared" si="4"/>
        <v>0.9806207257207018</v>
      </c>
      <c r="Y51" s="36">
        <f t="shared" si="5"/>
        <v>0.96161700771299585</v>
      </c>
      <c r="Z51" s="41">
        <f t="shared" si="6"/>
        <v>-9.0721280268749371</v>
      </c>
      <c r="AA51" s="42">
        <f t="shared" si="7"/>
        <v>108</v>
      </c>
    </row>
    <row r="52" spans="1:27">
      <c r="A52" s="37"/>
      <c r="B52" s="38"/>
      <c r="C52" s="32" t="s">
        <v>131</v>
      </c>
      <c r="D52" s="33" t="s">
        <v>132</v>
      </c>
      <c r="E52" s="11">
        <v>0.70421064081340234</v>
      </c>
      <c r="F52" s="11">
        <v>0.71244676490127845</v>
      </c>
      <c r="G52" s="11">
        <v>0.71839774894060948</v>
      </c>
      <c r="H52" s="11">
        <v>0.72869651122902346</v>
      </c>
      <c r="I52" s="11">
        <v>0.74107245688435486</v>
      </c>
      <c r="J52" s="11">
        <v>0.75058506276971548</v>
      </c>
      <c r="K52" s="11">
        <v>0.77480675223361783</v>
      </c>
      <c r="L52" s="11">
        <v>0.7987818075244304</v>
      </c>
      <c r="M52" s="11">
        <v>0.80012039189458228</v>
      </c>
      <c r="N52" s="11">
        <v>0.80945422699014657</v>
      </c>
      <c r="O52" s="11">
        <v>0.80539027407630581</v>
      </c>
      <c r="P52" s="11">
        <v>0.81697234424995768</v>
      </c>
      <c r="Q52" s="11">
        <v>0.82805266723788873</v>
      </c>
      <c r="R52" s="11">
        <v>0.82919034730439323</v>
      </c>
      <c r="S52" s="11">
        <v>0.82157329818507463</v>
      </c>
      <c r="T52" s="11">
        <v>0.82191540081586378</v>
      </c>
      <c r="U52" s="11"/>
      <c r="V52" s="33" t="str">
        <f t="shared" si="2"/>
        <v>Denmark</v>
      </c>
      <c r="W52" s="30">
        <f t="shared" si="3"/>
        <v>9.1290391110876307E-3</v>
      </c>
      <c r="X52" s="10">
        <f t="shared" si="4"/>
        <v>0.95649416618995364</v>
      </c>
      <c r="Y52" s="36">
        <f t="shared" si="5"/>
        <v>0.91488108995541462</v>
      </c>
      <c r="Z52" s="41">
        <f t="shared" si="6"/>
        <v>-9.1290391110876303</v>
      </c>
      <c r="AA52" s="42">
        <f t="shared" si="7"/>
        <v>110</v>
      </c>
    </row>
    <row r="53" spans="1:27">
      <c r="A53" s="37"/>
      <c r="B53" s="38"/>
      <c r="C53" s="32" t="s">
        <v>133</v>
      </c>
      <c r="D53" s="33" t="s">
        <v>134</v>
      </c>
      <c r="E53" s="11">
        <v>0.43511880991979285</v>
      </c>
      <c r="F53" s="11">
        <v>0.43511880991979285</v>
      </c>
      <c r="G53" s="11">
        <v>0.42134873143792528</v>
      </c>
      <c r="H53" s="11">
        <v>0.40693944019021816</v>
      </c>
      <c r="I53" s="11">
        <v>0.40335635577221357</v>
      </c>
      <c r="J53" s="11">
        <v>0.42731070282960076</v>
      </c>
      <c r="K53" s="11">
        <v>0.43438663266538252</v>
      </c>
      <c r="L53" s="11">
        <v>0.43429002823218377</v>
      </c>
      <c r="M53" s="11">
        <v>0.42133085714657142</v>
      </c>
      <c r="N53" s="11">
        <v>0.43934054876401646</v>
      </c>
      <c r="O53" s="11">
        <v>0.40606593826911441</v>
      </c>
      <c r="P53" s="11">
        <v>0.41498975760193824</v>
      </c>
      <c r="Q53" s="11">
        <v>0.41548450012726595</v>
      </c>
      <c r="R53" s="11">
        <v>0.43628112546620251</v>
      </c>
      <c r="S53" s="11">
        <v>0.43737780011429933</v>
      </c>
      <c r="T53" s="11">
        <v>0.45500308770057524</v>
      </c>
      <c r="U53" s="11"/>
      <c r="V53" s="33" t="str">
        <f t="shared" si="2"/>
        <v>Djibouti</v>
      </c>
      <c r="W53" s="30">
        <f t="shared" si="3"/>
        <v>8.0280217676577967E-4</v>
      </c>
      <c r="X53" s="10">
        <f t="shared" si="4"/>
        <v>0.26559959266663508</v>
      </c>
      <c r="Y53" s="36">
        <f t="shared" si="5"/>
        <v>7.0543143624682475E-2</v>
      </c>
      <c r="Z53" s="41" t="str">
        <f t="shared" si="6"/>
        <v/>
      </c>
      <c r="AA53" s="42" t="str">
        <f t="shared" si="7"/>
        <v/>
      </c>
    </row>
    <row r="54" spans="1:27">
      <c r="A54" s="37"/>
      <c r="B54" s="38"/>
      <c r="C54" s="32" t="s">
        <v>135</v>
      </c>
      <c r="D54" s="33" t="s">
        <v>136</v>
      </c>
      <c r="E54" s="11">
        <v>0.54905515537253691</v>
      </c>
      <c r="F54" s="11">
        <v>0.54905515537253691</v>
      </c>
      <c r="G54" s="11">
        <v>0.54733495919981145</v>
      </c>
      <c r="H54" s="11">
        <v>0.54561493792127236</v>
      </c>
      <c r="I54" s="11">
        <v>0.54246983412038352</v>
      </c>
      <c r="J54" s="11">
        <v>0.539519675729213</v>
      </c>
      <c r="K54" s="11">
        <v>0.54826247931731753</v>
      </c>
      <c r="L54" s="11">
        <v>0.55540161257716103</v>
      </c>
      <c r="M54" s="11">
        <v>0.57036882559571023</v>
      </c>
      <c r="N54" s="11">
        <v>0.59224161231685502</v>
      </c>
      <c r="O54" s="11">
        <v>0.5955347507577865</v>
      </c>
      <c r="P54" s="11">
        <v>0.60899199312188079</v>
      </c>
      <c r="Q54" s="11">
        <v>0.6061421028826548</v>
      </c>
      <c r="R54" s="11">
        <v>0.60863105504424919</v>
      </c>
      <c r="S54" s="11">
        <v>0.6040105463642147</v>
      </c>
      <c r="T54" s="11">
        <v>0.6039525289589931</v>
      </c>
      <c r="U54" s="11"/>
      <c r="V54" s="33" t="str">
        <f t="shared" si="2"/>
        <v>Dominica</v>
      </c>
      <c r="W54" s="30">
        <f t="shared" si="3"/>
        <v>5.3669372438241479E-3</v>
      </c>
      <c r="X54" s="10">
        <f t="shared" si="4"/>
        <v>0.90346623347972976</v>
      </c>
      <c r="Y54" s="36">
        <f t="shared" si="5"/>
        <v>0.81625123503804953</v>
      </c>
      <c r="Z54" s="41">
        <f t="shared" si="6"/>
        <v>-5.3669372438241476</v>
      </c>
      <c r="AA54" s="42">
        <f t="shared" si="7"/>
        <v>59</v>
      </c>
    </row>
    <row r="55" spans="1:27">
      <c r="A55" s="37"/>
      <c r="B55" s="38"/>
      <c r="C55" s="32" t="s">
        <v>137</v>
      </c>
      <c r="D55" s="33" t="s">
        <v>138</v>
      </c>
      <c r="E55" s="11">
        <v>0.50343808213425667</v>
      </c>
      <c r="F55" s="11">
        <v>0.4805346413842671</v>
      </c>
      <c r="G55" s="11">
        <v>0.50138735728248673</v>
      </c>
      <c r="H55" s="11">
        <v>0.5016992170503356</v>
      </c>
      <c r="I55" s="11">
        <v>0.51868567846040481</v>
      </c>
      <c r="J55" s="11">
        <v>0.53136059950927395</v>
      </c>
      <c r="K55" s="11">
        <v>0.53574072021489316</v>
      </c>
      <c r="L55" s="11">
        <v>0.53696915997530004</v>
      </c>
      <c r="M55" s="11">
        <v>0.50779218532145531</v>
      </c>
      <c r="N55" s="11">
        <v>0.51400420556070048</v>
      </c>
      <c r="O55" s="11">
        <v>0.5234899211000853</v>
      </c>
      <c r="P55" s="11">
        <v>0.54425348845903032</v>
      </c>
      <c r="Q55" s="11">
        <v>0.55105131579057354</v>
      </c>
      <c r="R55" s="11">
        <v>0.5640222857961652</v>
      </c>
      <c r="S55" s="11">
        <v>0.57799930292800006</v>
      </c>
      <c r="T55" s="11">
        <v>0.57623487359920134</v>
      </c>
      <c r="U55" s="11"/>
      <c r="V55" s="33" t="str">
        <f t="shared" si="2"/>
        <v>Dominican Republic</v>
      </c>
      <c r="W55" s="30">
        <f t="shared" si="3"/>
        <v>5.2020299024754637E-3</v>
      </c>
      <c r="X55" s="10">
        <f t="shared" si="4"/>
        <v>0.87518740903605496</v>
      </c>
      <c r="Y55" s="36">
        <f t="shared" si="5"/>
        <v>0.76595300093524299</v>
      </c>
      <c r="Z55" s="41">
        <f t="shared" si="6"/>
        <v>-5.2020299024754637</v>
      </c>
      <c r="AA55" s="42">
        <f t="shared" si="7"/>
        <v>55</v>
      </c>
    </row>
    <row r="56" spans="1:27">
      <c r="C56" s="32" t="s">
        <v>139</v>
      </c>
      <c r="D56" s="33" t="s">
        <v>140</v>
      </c>
      <c r="E56" s="11">
        <v>0.46831455115427084</v>
      </c>
      <c r="F56" s="11">
        <v>0.47225214764422091</v>
      </c>
      <c r="G56" s="11">
        <v>0.47737625835399317</v>
      </c>
      <c r="H56" s="11">
        <v>0.48690071545253893</v>
      </c>
      <c r="I56" s="11">
        <v>0.46999445586291561</v>
      </c>
      <c r="J56" s="11">
        <v>0.44763053777272221</v>
      </c>
      <c r="K56" s="11">
        <v>0.44749962768887452</v>
      </c>
      <c r="L56" s="11">
        <v>0.46052512298595527</v>
      </c>
      <c r="M56" s="11">
        <v>0.47096456526357378</v>
      </c>
      <c r="N56" s="11">
        <v>0.47527167306714152</v>
      </c>
      <c r="O56" s="11">
        <v>0.49072526506684178</v>
      </c>
      <c r="P56" s="11">
        <v>0.50268408989737723</v>
      </c>
      <c r="Q56" s="11">
        <v>0.5116116311888036</v>
      </c>
      <c r="R56" s="11">
        <v>0.51736376199235246</v>
      </c>
      <c r="S56" s="11">
        <v>0.50551945078511562</v>
      </c>
      <c r="T56" s="11">
        <v>0.48841922071609495</v>
      </c>
      <c r="U56" s="11"/>
      <c r="V56" s="33" t="str">
        <f t="shared" si="2"/>
        <v>Ecuador</v>
      </c>
      <c r="W56" s="30">
        <f t="shared" si="3"/>
        <v>2.8446506162229054E-3</v>
      </c>
      <c r="X56" s="10">
        <f t="shared" si="4"/>
        <v>0.64201436271346501</v>
      </c>
      <c r="Y56" s="36">
        <f t="shared" si="5"/>
        <v>0.41218244193037662</v>
      </c>
      <c r="Z56" s="41">
        <f t="shared" si="6"/>
        <v>-2.8446506162229053</v>
      </c>
      <c r="AA56" s="42">
        <f t="shared" si="7"/>
        <v>21</v>
      </c>
    </row>
    <row r="57" spans="1:27">
      <c r="C57" s="32" t="s">
        <v>141</v>
      </c>
      <c r="D57" s="33" t="s">
        <v>142</v>
      </c>
      <c r="E57" s="11">
        <v>0.44342626521737644</v>
      </c>
      <c r="F57" s="11">
        <v>0.46233191779355498</v>
      </c>
      <c r="G57" s="11">
        <v>0.48412810059611883</v>
      </c>
      <c r="H57" s="11">
        <v>0.49430088247736231</v>
      </c>
      <c r="I57" s="11">
        <v>0.46720852778116234</v>
      </c>
      <c r="J57" s="11">
        <v>0.4624013260461316</v>
      </c>
      <c r="K57" s="11">
        <v>0.47113032356741197</v>
      </c>
      <c r="L57" s="11">
        <v>0.46762670553310853</v>
      </c>
      <c r="M57" s="11">
        <v>0.46197961213936856</v>
      </c>
      <c r="N57" s="11">
        <v>0.4637700278720468</v>
      </c>
      <c r="O57" s="11">
        <v>0.45812794513301164</v>
      </c>
      <c r="P57" s="11">
        <v>0.44503458876107493</v>
      </c>
      <c r="Q57" s="11">
        <v>0.49670047042708909</v>
      </c>
      <c r="R57" s="11">
        <v>0.50891117200928426</v>
      </c>
      <c r="S57" s="11">
        <v>0.52807863265052801</v>
      </c>
      <c r="T57" s="11">
        <v>0.52890608088499835</v>
      </c>
      <c r="U57" s="11"/>
      <c r="V57" s="33" t="str">
        <f t="shared" si="2"/>
        <v>Egypt</v>
      </c>
      <c r="W57" s="30">
        <f t="shared" si="3"/>
        <v>3.2747090397960174E-3</v>
      </c>
      <c r="X57" s="10">
        <f t="shared" si="4"/>
        <v>0.58640583979011629</v>
      </c>
      <c r="Y57" s="36">
        <f t="shared" si="5"/>
        <v>0.34387180893995151</v>
      </c>
      <c r="Z57" s="41">
        <f t="shared" si="6"/>
        <v>-3.2747090397960172</v>
      </c>
      <c r="AA57" s="42">
        <f t="shared" si="7"/>
        <v>25</v>
      </c>
    </row>
    <row r="58" spans="1:27">
      <c r="C58" s="32" t="s">
        <v>143</v>
      </c>
      <c r="D58" s="33" t="s">
        <v>144</v>
      </c>
      <c r="E58" s="11">
        <v>0.52286955871202245</v>
      </c>
      <c r="F58" s="11">
        <v>0.52404574824872763</v>
      </c>
      <c r="G58" s="11">
        <v>0.53064932655010244</v>
      </c>
      <c r="H58" s="11">
        <v>0.55371497948556658</v>
      </c>
      <c r="I58" s="11">
        <v>0.57705359999469719</v>
      </c>
      <c r="J58" s="11">
        <v>0.5761858296557717</v>
      </c>
      <c r="K58" s="11">
        <v>0.5766879504032637</v>
      </c>
      <c r="L58" s="11">
        <v>0.57501901327254801</v>
      </c>
      <c r="M58" s="11">
        <v>0.57417705001690278</v>
      </c>
      <c r="N58" s="11">
        <v>0.58893081559340399</v>
      </c>
      <c r="O58" s="11">
        <v>0.57612483182291829</v>
      </c>
      <c r="P58" s="11">
        <v>0.58936585397922658</v>
      </c>
      <c r="Q58" s="11">
        <v>0.60241429076450936</v>
      </c>
      <c r="R58" s="11">
        <v>0.6084972694062013</v>
      </c>
      <c r="S58" s="11">
        <v>0.61188842484210582</v>
      </c>
      <c r="T58" s="11">
        <v>0.61188842484210582</v>
      </c>
      <c r="U58" s="11"/>
      <c r="V58" s="33" t="str">
        <f t="shared" si="2"/>
        <v>El Salvador</v>
      </c>
      <c r="W58" s="30">
        <f t="shared" si="3"/>
        <v>5.7259211494631668E-3</v>
      </c>
      <c r="X58" s="10">
        <f t="shared" si="4"/>
        <v>0.93540879745901784</v>
      </c>
      <c r="Y58" s="36">
        <f t="shared" si="5"/>
        <v>0.87498961836372591</v>
      </c>
      <c r="Z58" s="41">
        <f t="shared" si="6"/>
        <v>-5.7259211494631668</v>
      </c>
      <c r="AA58" s="42">
        <f t="shared" si="7"/>
        <v>67</v>
      </c>
    </row>
    <row r="59" spans="1:27">
      <c r="C59" s="32" t="s">
        <v>145</v>
      </c>
      <c r="D59" s="33" t="s">
        <v>146</v>
      </c>
      <c r="E59" s="11">
        <v>0.3521534200385294</v>
      </c>
      <c r="F59" s="11">
        <v>0.3521534200385294</v>
      </c>
      <c r="G59" s="11">
        <v>0.35524797294060489</v>
      </c>
      <c r="H59" s="11">
        <v>0.35831381728729494</v>
      </c>
      <c r="I59" s="11">
        <v>0.36029218367334287</v>
      </c>
      <c r="J59" s="11">
        <v>0.37166654662894061</v>
      </c>
      <c r="K59" s="11">
        <v>0.36107880449805052</v>
      </c>
      <c r="L59" s="11">
        <v>0.38191455403601521</v>
      </c>
      <c r="M59" s="11">
        <v>0.38802023977808342</v>
      </c>
      <c r="N59" s="11">
        <v>0.38463866184627438</v>
      </c>
      <c r="O59" s="11">
        <v>0.38302587265877119</v>
      </c>
      <c r="P59" s="11">
        <v>0.38762328282340275</v>
      </c>
      <c r="Q59" s="11">
        <v>0.38727458664903824</v>
      </c>
      <c r="R59" s="11">
        <v>0.39725937564035374</v>
      </c>
      <c r="S59" s="11">
        <v>0.40033728825007669</v>
      </c>
      <c r="T59" s="11">
        <v>0.39348973398379683</v>
      </c>
      <c r="U59" s="11"/>
      <c r="V59" s="33" t="str">
        <f t="shared" si="2"/>
        <v>Equatorial Guinea</v>
      </c>
      <c r="W59" s="30">
        <f t="shared" si="3"/>
        <v>3.3736866645123018E-3</v>
      </c>
      <c r="X59" s="10">
        <f t="shared" si="4"/>
        <v>0.95036086460402558</v>
      </c>
      <c r="Y59" s="36">
        <f t="shared" si="5"/>
        <v>0.90318577297091107</v>
      </c>
      <c r="Z59" s="41">
        <f t="shared" si="6"/>
        <v>-3.3736866645123018</v>
      </c>
      <c r="AA59" s="42">
        <f t="shared" si="7"/>
        <v>27</v>
      </c>
    </row>
    <row r="60" spans="1:27">
      <c r="C60" s="32" t="s">
        <v>147</v>
      </c>
      <c r="D60" s="33" t="s">
        <v>148</v>
      </c>
      <c r="E60" s="11">
        <v>0.38892845288718053</v>
      </c>
      <c r="F60" s="11">
        <v>0.38883959765918352</v>
      </c>
      <c r="G60" s="11">
        <v>0.37180126055936058</v>
      </c>
      <c r="H60" s="11">
        <v>0.35476292345953753</v>
      </c>
      <c r="I60" s="11">
        <v>0.3508194871041595</v>
      </c>
      <c r="J60" s="11">
        <v>0.34660711292457708</v>
      </c>
      <c r="K60" s="11">
        <v>0.34654098716573928</v>
      </c>
      <c r="L60" s="11">
        <v>0.34602445485636502</v>
      </c>
      <c r="M60" s="11">
        <v>0.33710007401249659</v>
      </c>
      <c r="N60" s="11">
        <v>0.33065415483589511</v>
      </c>
      <c r="O60" s="11">
        <v>0.32393444168297597</v>
      </c>
      <c r="P60" s="11">
        <v>0.31266147981917924</v>
      </c>
      <c r="Q60" s="11">
        <v>0.30123756357577092</v>
      </c>
      <c r="R60" s="11">
        <v>0.31043898411277554</v>
      </c>
      <c r="S60" s="11">
        <v>0.30301602808103739</v>
      </c>
      <c r="T60" s="11">
        <v>0.30340254403582384</v>
      </c>
      <c r="U60" s="11"/>
      <c r="V60" s="33" t="str">
        <f t="shared" si="2"/>
        <v>Eritrea</v>
      </c>
      <c r="W60" s="30">
        <f t="shared" si="3"/>
        <v>-5.8711214738071376E-3</v>
      </c>
      <c r="X60" s="10">
        <f t="shared" si="4"/>
        <v>-0.97220832835016735</v>
      </c>
      <c r="Y60" s="36">
        <f t="shared" si="5"/>
        <v>0.94518903371342677</v>
      </c>
      <c r="Z60" s="41">
        <f t="shared" si="6"/>
        <v>5.871121473807138</v>
      </c>
      <c r="AA60" s="42">
        <f t="shared" si="7"/>
        <v>3</v>
      </c>
    </row>
    <row r="61" spans="1:27">
      <c r="C61" s="32" t="s">
        <v>149</v>
      </c>
      <c r="D61" s="33" t="s">
        <v>150</v>
      </c>
      <c r="E61" s="11">
        <v>0.57534035549648577</v>
      </c>
      <c r="F61" s="11">
        <v>0.61254860725730242</v>
      </c>
      <c r="G61" s="11">
        <v>0.63493797218593917</v>
      </c>
      <c r="H61" s="11">
        <v>0.65910494983480661</v>
      </c>
      <c r="I61" s="11">
        <v>0.65950795792646288</v>
      </c>
      <c r="J61" s="11">
        <v>0.70386257446504963</v>
      </c>
      <c r="K61" s="11">
        <v>0.72875791415479807</v>
      </c>
      <c r="L61" s="11">
        <v>0.74623596642864465</v>
      </c>
      <c r="M61" s="11">
        <v>0.75744641852936545</v>
      </c>
      <c r="N61" s="11">
        <v>0.77463148101910695</v>
      </c>
      <c r="O61" s="11">
        <v>0.76622483208756087</v>
      </c>
      <c r="P61" s="11">
        <v>0.77357943695878084</v>
      </c>
      <c r="Q61" s="11">
        <v>0.76978724806366283</v>
      </c>
      <c r="R61" s="11">
        <v>0.76428727791791295</v>
      </c>
      <c r="S61" s="11">
        <v>0.75841474748557614</v>
      </c>
      <c r="T61" s="11">
        <v>0.75950327404354345</v>
      </c>
      <c r="U61" s="11"/>
      <c r="V61" s="33" t="str">
        <f t="shared" si="2"/>
        <v>Estonia</v>
      </c>
      <c r="W61" s="30">
        <f t="shared" si="3"/>
        <v>1.22600432975254E-2</v>
      </c>
      <c r="X61" s="10">
        <f t="shared" si="4"/>
        <v>0.88935454614337706</v>
      </c>
      <c r="Y61" s="36">
        <f t="shared" si="5"/>
        <v>0.79095150874589215</v>
      </c>
      <c r="Z61" s="41">
        <f t="shared" si="6"/>
        <v>-12.260043297525399</v>
      </c>
      <c r="AA61" s="42">
        <f t="shared" si="7"/>
        <v>131</v>
      </c>
    </row>
    <row r="62" spans="1:27">
      <c r="C62" s="32" t="s">
        <v>151</v>
      </c>
      <c r="D62" s="33" t="s">
        <v>152</v>
      </c>
      <c r="E62" s="11">
        <v>0.35219674976755699</v>
      </c>
      <c r="F62" s="11">
        <v>0.36823103148064229</v>
      </c>
      <c r="G62" s="11">
        <v>0.38336432215172117</v>
      </c>
      <c r="H62" s="11">
        <v>0.37925083879059035</v>
      </c>
      <c r="I62" s="11">
        <v>0.38082414662650271</v>
      </c>
      <c r="J62" s="11">
        <v>0.37890573734572552</v>
      </c>
      <c r="K62" s="11">
        <v>0.37709344690837554</v>
      </c>
      <c r="L62" s="11">
        <v>0.37090528677086965</v>
      </c>
      <c r="M62" s="11">
        <v>0.39988472714068157</v>
      </c>
      <c r="N62" s="11">
        <v>0.38484302209895133</v>
      </c>
      <c r="O62" s="11">
        <v>0.37613365844886121</v>
      </c>
      <c r="P62" s="11">
        <v>0.39170775919358425</v>
      </c>
      <c r="Q62" s="11">
        <v>0.38711604600692112</v>
      </c>
      <c r="R62" s="11">
        <v>0.3879701372138723</v>
      </c>
      <c r="S62" s="11">
        <v>0.37396178508209621</v>
      </c>
      <c r="T62" s="11">
        <v>0.37164689061375566</v>
      </c>
      <c r="U62" s="11"/>
      <c r="V62" s="33" t="str">
        <f t="shared" si="2"/>
        <v>Ethiopia</v>
      </c>
      <c r="W62" s="30">
        <f t="shared" si="3"/>
        <v>8.8567029348427776E-4</v>
      </c>
      <c r="X62" s="10">
        <f t="shared" si="4"/>
        <v>0.38580490480579827</v>
      </c>
      <c r="Y62" s="36">
        <f t="shared" si="5"/>
        <v>0.14884542457221106</v>
      </c>
      <c r="Z62" s="41" t="str">
        <f t="shared" si="6"/>
        <v/>
      </c>
      <c r="AA62" s="42" t="str">
        <f t="shared" si="7"/>
        <v/>
      </c>
    </row>
    <row r="63" spans="1:27">
      <c r="C63" s="32" t="s">
        <v>153</v>
      </c>
      <c r="D63" s="33" t="s">
        <v>154</v>
      </c>
      <c r="E63" s="11">
        <v>0.52644190781247313</v>
      </c>
      <c r="F63" s="11">
        <v>0.53357309863680702</v>
      </c>
      <c r="G63" s="11">
        <v>0.53838933992299753</v>
      </c>
      <c r="H63" s="11">
        <v>0.54123935980404159</v>
      </c>
      <c r="I63" s="11">
        <v>0.51813582331821983</v>
      </c>
      <c r="J63" s="11">
        <v>0.48906388855452276</v>
      </c>
      <c r="K63" s="11">
        <v>0.50356087430196461</v>
      </c>
      <c r="L63" s="11">
        <v>0.51727987529252362</v>
      </c>
      <c r="M63" s="11">
        <v>0.53801061678804551</v>
      </c>
      <c r="N63" s="11">
        <v>0.52913425269137981</v>
      </c>
      <c r="O63" s="11">
        <v>0.52728440938096655</v>
      </c>
      <c r="P63" s="11">
        <v>0.5284193597665543</v>
      </c>
      <c r="Q63" s="11">
        <v>0.53717889301259247</v>
      </c>
      <c r="R63" s="11">
        <v>0.53400812434226186</v>
      </c>
      <c r="S63" s="11">
        <v>0.51419120663876117</v>
      </c>
      <c r="T63" s="11">
        <v>0.51369545791414373</v>
      </c>
      <c r="U63" s="11"/>
      <c r="V63" s="33" t="str">
        <f t="shared" si="2"/>
        <v>Fiji</v>
      </c>
      <c r="W63" s="30">
        <f t="shared" si="3"/>
        <v>-2.4611864856815283E-4</v>
      </c>
      <c r="X63" s="10">
        <f t="shared" si="4"/>
        <v>-8.221508326248278E-2</v>
      </c>
      <c r="Y63" s="36">
        <f t="shared" si="5"/>
        <v>6.7593199158569759E-3</v>
      </c>
      <c r="Z63" s="41" t="str">
        <f t="shared" si="6"/>
        <v/>
      </c>
      <c r="AA63" s="42" t="str">
        <f t="shared" si="7"/>
        <v/>
      </c>
    </row>
    <row r="64" spans="1:27">
      <c r="C64" s="32" t="s">
        <v>155</v>
      </c>
      <c r="D64" s="33" t="s">
        <v>156</v>
      </c>
      <c r="E64" s="11">
        <v>0.70748533941829628</v>
      </c>
      <c r="F64" s="11">
        <v>0.7258910521897658</v>
      </c>
      <c r="G64" s="11">
        <v>0.7346188952554854</v>
      </c>
      <c r="H64" s="11">
        <v>0.73476604083288422</v>
      </c>
      <c r="I64" s="11">
        <v>0.74505810956940666</v>
      </c>
      <c r="J64" s="11">
        <v>0.75278344307468315</v>
      </c>
      <c r="K64" s="11">
        <v>0.78737657199480338</v>
      </c>
      <c r="L64" s="11">
        <v>0.79236611452220473</v>
      </c>
      <c r="M64" s="11">
        <v>0.79016654033329936</v>
      </c>
      <c r="N64" s="11">
        <v>0.79457799867144951</v>
      </c>
      <c r="O64" s="11">
        <v>0.7995578986155516</v>
      </c>
      <c r="P64" s="11">
        <v>0.80993404430432581</v>
      </c>
      <c r="Q64" s="11">
        <v>0.80898261903717927</v>
      </c>
      <c r="R64" s="11">
        <v>0.80690677664354848</v>
      </c>
      <c r="S64" s="11">
        <v>0.80630809677089388</v>
      </c>
      <c r="T64" s="11">
        <v>0.80887746758213719</v>
      </c>
      <c r="U64" s="11"/>
      <c r="V64" s="33" t="str">
        <f t="shared" si="2"/>
        <v>Finland</v>
      </c>
      <c r="W64" s="30">
        <f t="shared" si="3"/>
        <v>6.9659234232491733E-3</v>
      </c>
      <c r="X64" s="10">
        <f t="shared" si="4"/>
        <v>0.93679054112946036</v>
      </c>
      <c r="Y64" s="36">
        <f t="shared" si="5"/>
        <v>0.87757651794962721</v>
      </c>
      <c r="Z64" s="41">
        <f t="shared" si="6"/>
        <v>-6.9659234232491736</v>
      </c>
      <c r="AA64" s="42">
        <f t="shared" si="7"/>
        <v>91</v>
      </c>
    </row>
    <row r="65" spans="3:27">
      <c r="C65" s="32" t="s">
        <v>157</v>
      </c>
      <c r="D65" s="33" t="s">
        <v>158</v>
      </c>
      <c r="E65" s="11">
        <v>0.63226812990356807</v>
      </c>
      <c r="F65" s="11">
        <v>0.6358779691618911</v>
      </c>
      <c r="G65" s="11">
        <v>0.62431882292886853</v>
      </c>
      <c r="H65" s="11">
        <v>0.62830391006346664</v>
      </c>
      <c r="I65" s="11">
        <v>0.63658460810397788</v>
      </c>
      <c r="J65" s="11">
        <v>0.64535598134760308</v>
      </c>
      <c r="K65" s="11">
        <v>0.65004264777852416</v>
      </c>
      <c r="L65" s="11">
        <v>0.65550255016981662</v>
      </c>
      <c r="M65" s="11">
        <v>0.66806197717050053</v>
      </c>
      <c r="N65" s="11">
        <v>0.67869326058190804</v>
      </c>
      <c r="O65" s="11">
        <v>0.68146802800507067</v>
      </c>
      <c r="P65" s="11">
        <v>0.68895059734582209</v>
      </c>
      <c r="Q65" s="11">
        <v>0.69984761796781714</v>
      </c>
      <c r="R65" s="11">
        <v>0.69897073458705561</v>
      </c>
      <c r="S65" s="11">
        <v>0.69807159884792847</v>
      </c>
      <c r="T65" s="11">
        <v>0.70093335737548668</v>
      </c>
      <c r="U65" s="11"/>
      <c r="V65" s="33" t="str">
        <f t="shared" si="2"/>
        <v>France</v>
      </c>
      <c r="W65" s="30">
        <f t="shared" si="3"/>
        <v>5.8076373834817065E-3</v>
      </c>
      <c r="X65" s="10">
        <f t="shared" si="4"/>
        <v>0.96929642225136348</v>
      </c>
      <c r="Y65" s="36">
        <f t="shared" si="5"/>
        <v>0.93953555418929358</v>
      </c>
      <c r="Z65" s="41">
        <f t="shared" si="6"/>
        <v>-5.8076373834817066</v>
      </c>
      <c r="AA65" s="42">
        <f t="shared" si="7"/>
        <v>69</v>
      </c>
    </row>
    <row r="66" spans="3:27">
      <c r="C66" s="32" t="s">
        <v>159</v>
      </c>
      <c r="D66" s="33" t="s">
        <v>160</v>
      </c>
      <c r="E66" s="11">
        <v>0.41543436399819594</v>
      </c>
      <c r="F66" s="11">
        <v>0.43493086800609715</v>
      </c>
      <c r="G66" s="11">
        <v>0.44810460985826883</v>
      </c>
      <c r="H66" s="11">
        <v>0.46498075043902171</v>
      </c>
      <c r="I66" s="11">
        <v>0.46098838189769409</v>
      </c>
      <c r="J66" s="11">
        <v>0.455015317785882</v>
      </c>
      <c r="K66" s="11">
        <v>0.46913105745858874</v>
      </c>
      <c r="L66" s="11">
        <v>0.47468447764478011</v>
      </c>
      <c r="M66" s="11">
        <v>0.46877660423679235</v>
      </c>
      <c r="N66" s="11">
        <v>0.45463333793451477</v>
      </c>
      <c r="O66" s="11">
        <v>0.47486252929519801</v>
      </c>
      <c r="P66" s="11">
        <v>0.46694512205002037</v>
      </c>
      <c r="Q66" s="11">
        <v>0.47573114071848538</v>
      </c>
      <c r="R66" s="11">
        <v>0.48475661656529306</v>
      </c>
      <c r="S66" s="11">
        <v>0.48534708376846425</v>
      </c>
      <c r="T66" s="11">
        <v>0.48667558231802904</v>
      </c>
      <c r="U66" s="11"/>
      <c r="V66" s="33" t="str">
        <f t="shared" si="2"/>
        <v>Gabon</v>
      </c>
      <c r="W66" s="30">
        <f t="shared" si="3"/>
        <v>3.4051277538725924E-3</v>
      </c>
      <c r="X66" s="10">
        <f t="shared" si="4"/>
        <v>0.84952435089689926</v>
      </c>
      <c r="Y66" s="36">
        <f t="shared" si="5"/>
        <v>0.72169162276679799</v>
      </c>
      <c r="Z66" s="41">
        <f t="shared" si="6"/>
        <v>-3.4051277538725926</v>
      </c>
      <c r="AA66" s="42">
        <f t="shared" si="7"/>
        <v>28</v>
      </c>
    </row>
    <row r="67" spans="3:27">
      <c r="C67" s="32" t="s">
        <v>161</v>
      </c>
      <c r="D67" s="33" t="s">
        <v>162</v>
      </c>
      <c r="E67" s="11">
        <v>0.45758140385713608</v>
      </c>
      <c r="F67" s="11">
        <v>0.4574202515553748</v>
      </c>
      <c r="G67" s="11">
        <v>0.45535991916285312</v>
      </c>
      <c r="H67" s="11">
        <v>0.44546568095821903</v>
      </c>
      <c r="I67" s="11">
        <v>0.45510305849794086</v>
      </c>
      <c r="J67" s="11">
        <v>0.47383139726744433</v>
      </c>
      <c r="K67" s="11">
        <v>0.48634223397225124</v>
      </c>
      <c r="L67" s="11">
        <v>0.48557371236592578</v>
      </c>
      <c r="M67" s="11">
        <v>0.48974814315639981</v>
      </c>
      <c r="N67" s="11">
        <v>0.47170313511050765</v>
      </c>
      <c r="O67" s="11">
        <v>0.46891040214241059</v>
      </c>
      <c r="P67" s="11">
        <v>0.4717397248587627</v>
      </c>
      <c r="Q67" s="11">
        <v>0.4818911402344529</v>
      </c>
      <c r="R67" s="11">
        <v>0.49148513953318151</v>
      </c>
      <c r="S67" s="11">
        <v>0.50273557525538204</v>
      </c>
      <c r="T67" s="11">
        <v>0.50273557525538204</v>
      </c>
      <c r="U67" s="11"/>
      <c r="V67" s="33" t="str">
        <f t="shared" si="2"/>
        <v>Gambia</v>
      </c>
      <c r="W67" s="30">
        <f t="shared" si="3"/>
        <v>3.0054811172637178E-3</v>
      </c>
      <c r="X67" s="10">
        <f t="shared" si="4"/>
        <v>0.81342218131371868</v>
      </c>
      <c r="Y67" s="36">
        <f t="shared" si="5"/>
        <v>0.66165564505316821</v>
      </c>
      <c r="Z67" s="41">
        <f t="shared" si="6"/>
        <v>-3.0054811172637179</v>
      </c>
      <c r="AA67" s="42">
        <f t="shared" si="7"/>
        <v>23</v>
      </c>
    </row>
    <row r="68" spans="3:27">
      <c r="C68" s="32" t="s">
        <v>163</v>
      </c>
      <c r="D68" s="33" t="s">
        <v>164</v>
      </c>
      <c r="E68" s="11">
        <v>0.46766705943954179</v>
      </c>
      <c r="F68" s="11">
        <v>0.47558503483215953</v>
      </c>
      <c r="G68" s="11">
        <v>0.47828837820001235</v>
      </c>
      <c r="H68" s="11">
        <v>0.45833881620129652</v>
      </c>
      <c r="I68" s="11">
        <v>0.46544198783321367</v>
      </c>
      <c r="J68" s="11">
        <v>0.4730959630108354</v>
      </c>
      <c r="K68" s="11">
        <v>0.47179962492143773</v>
      </c>
      <c r="L68" s="11">
        <v>0.47890470271381269</v>
      </c>
      <c r="M68" s="11">
        <v>0.49279366232035354</v>
      </c>
      <c r="N68" s="11">
        <v>0.51624637313832467</v>
      </c>
      <c r="O68" s="11">
        <v>0.57762143395879295</v>
      </c>
      <c r="P68" s="11">
        <v>0.60581676237003812</v>
      </c>
      <c r="Q68" s="11">
        <v>0.61277270121640337</v>
      </c>
      <c r="R68" s="11">
        <v>0.60794048432515346</v>
      </c>
      <c r="S68" s="11">
        <v>0.59132047426497625</v>
      </c>
      <c r="T68" s="11">
        <v>0.59240509965259269</v>
      </c>
      <c r="U68" s="11"/>
      <c r="V68" s="33" t="str">
        <f t="shared" si="2"/>
        <v>Georgia</v>
      </c>
      <c r="W68" s="30">
        <f t="shared" si="3"/>
        <v>1.1535572689837728E-2</v>
      </c>
      <c r="X68" s="10">
        <f t="shared" si="4"/>
        <v>0.88767613062793593</v>
      </c>
      <c r="Y68" s="36">
        <f t="shared" si="5"/>
        <v>0.78796891288658433</v>
      </c>
      <c r="Z68" s="41">
        <f t="shared" si="6"/>
        <v>-11.535572689837728</v>
      </c>
      <c r="AA68" s="42">
        <f t="shared" si="7"/>
        <v>127</v>
      </c>
    </row>
    <row r="69" spans="3:27">
      <c r="C69" s="32" t="s">
        <v>165</v>
      </c>
      <c r="D69" s="33" t="s">
        <v>166</v>
      </c>
      <c r="E69" s="11">
        <v>0.66001073275368682</v>
      </c>
      <c r="F69" s="11">
        <v>0.67005486752756482</v>
      </c>
      <c r="G69" s="11">
        <v>0.65304575412885535</v>
      </c>
      <c r="H69" s="11">
        <v>0.66409799259393731</v>
      </c>
      <c r="I69" s="11">
        <v>0.67174332349881638</v>
      </c>
      <c r="J69" s="11">
        <v>0.70267297612749169</v>
      </c>
      <c r="K69" s="11">
        <v>0.71276073989259325</v>
      </c>
      <c r="L69" s="11">
        <v>0.71572060421806483</v>
      </c>
      <c r="M69" s="11">
        <v>0.71141604878608455</v>
      </c>
      <c r="N69" s="11">
        <v>0.71818252080691036</v>
      </c>
      <c r="O69" s="11">
        <v>0.73514266875676659</v>
      </c>
      <c r="P69" s="11">
        <v>0.73780253474950863</v>
      </c>
      <c r="Q69" s="11">
        <v>0.73767903549581415</v>
      </c>
      <c r="R69" s="11">
        <v>0.73599573206720981</v>
      </c>
      <c r="S69" s="11">
        <v>0.73574180601730743</v>
      </c>
      <c r="T69" s="11">
        <v>0.73906200207612516</v>
      </c>
      <c r="U69" s="11"/>
      <c r="V69" s="33" t="str">
        <f t="shared" si="2"/>
        <v>Germany</v>
      </c>
      <c r="W69" s="30">
        <f t="shared" si="3"/>
        <v>6.2516207541973672E-3</v>
      </c>
      <c r="X69" s="10">
        <f t="shared" si="4"/>
        <v>0.93470332287743818</v>
      </c>
      <c r="Y69" s="36">
        <f t="shared" si="5"/>
        <v>0.87367030179812444</v>
      </c>
      <c r="Z69" s="41">
        <f t="shared" si="6"/>
        <v>-6.2516207541973667</v>
      </c>
      <c r="AA69" s="42">
        <f t="shared" si="7"/>
        <v>76</v>
      </c>
    </row>
    <row r="70" spans="3:27">
      <c r="C70" s="32" t="s">
        <v>167</v>
      </c>
      <c r="D70" s="33" t="s">
        <v>168</v>
      </c>
      <c r="E70" s="11">
        <v>0.43807077921197729</v>
      </c>
      <c r="F70" s="11">
        <v>0.44905736442387351</v>
      </c>
      <c r="G70" s="11">
        <v>0.44797764855084315</v>
      </c>
      <c r="H70" s="11">
        <v>0.45012739797484319</v>
      </c>
      <c r="I70" s="11">
        <v>0.47050190803960251</v>
      </c>
      <c r="J70" s="11">
        <v>0.4802249290977661</v>
      </c>
      <c r="K70" s="11">
        <v>0.47217761807346642</v>
      </c>
      <c r="L70" s="11">
        <v>0.47544731700550819</v>
      </c>
      <c r="M70" s="11">
        <v>0.48058103779377359</v>
      </c>
      <c r="N70" s="11">
        <v>0.47384029639159847</v>
      </c>
      <c r="O70" s="11">
        <v>0.48004355562269252</v>
      </c>
      <c r="P70" s="11">
        <v>0.50296690512972164</v>
      </c>
      <c r="Q70" s="11">
        <v>0.51555460270281894</v>
      </c>
      <c r="R70" s="11">
        <v>0.52626485092356401</v>
      </c>
      <c r="S70" s="11">
        <v>0.54855489067237673</v>
      </c>
      <c r="T70" s="11">
        <v>0.5444776675054267</v>
      </c>
      <c r="U70" s="11"/>
      <c r="V70" s="33" t="str">
        <f t="shared" si="2"/>
        <v>Ghana</v>
      </c>
      <c r="W70" s="30">
        <f t="shared" si="3"/>
        <v>6.7294780915913548E-3</v>
      </c>
      <c r="X70" s="10">
        <f t="shared" si="4"/>
        <v>0.94413560588797252</v>
      </c>
      <c r="Y70" s="36">
        <f t="shared" si="5"/>
        <v>0.89139204230544899</v>
      </c>
      <c r="Z70" s="41">
        <f t="shared" si="6"/>
        <v>-6.7294780915913552</v>
      </c>
      <c r="AA70" s="42">
        <f t="shared" si="7"/>
        <v>84</v>
      </c>
    </row>
    <row r="71" spans="3:27">
      <c r="C71" s="32" t="s">
        <v>169</v>
      </c>
      <c r="D71" s="33" t="s">
        <v>170</v>
      </c>
      <c r="E71" s="11">
        <v>0.58359140416423594</v>
      </c>
      <c r="F71" s="11">
        <v>0.59119405072019349</v>
      </c>
      <c r="G71" s="11">
        <v>0.5986867987040223</v>
      </c>
      <c r="H71" s="11">
        <v>0.6113436177167294</v>
      </c>
      <c r="I71" s="11">
        <v>0.62305177516759691</v>
      </c>
      <c r="J71" s="11">
        <v>0.65850967247036307</v>
      </c>
      <c r="K71" s="11">
        <v>0.66700201281981208</v>
      </c>
      <c r="L71" s="11">
        <v>0.68139593516196428</v>
      </c>
      <c r="M71" s="11">
        <v>0.68903296556685711</v>
      </c>
      <c r="N71" s="11">
        <v>0.69429256961900709</v>
      </c>
      <c r="O71" s="11">
        <v>0.69202066149323138</v>
      </c>
      <c r="P71" s="11">
        <v>0.68453506740231607</v>
      </c>
      <c r="Q71" s="11">
        <v>0.68879535187550323</v>
      </c>
      <c r="R71" s="11">
        <v>0.68192644589610574</v>
      </c>
      <c r="S71" s="11">
        <v>0.67525518201744672</v>
      </c>
      <c r="T71" s="11">
        <v>0.6717068175080938</v>
      </c>
      <c r="U71" s="11"/>
      <c r="V71" s="33" t="str">
        <f t="shared" ref="V71:V134" si="11">D71</f>
        <v>Greece</v>
      </c>
      <c r="W71" s="30">
        <f t="shared" ref="W71:W134" si="12">SLOPE(E71:T71,$E$5:$T$5)</f>
        <v>6.933344595770434E-3</v>
      </c>
      <c r="X71" s="10">
        <f t="shared" ref="X71:X134" si="13">PEARSON(E71:T71,$E$5:$T$5)</f>
        <v>0.83196325134656091</v>
      </c>
      <c r="Y71" s="36">
        <f t="shared" ref="Y71:Y134" si="14">IF(ISERROR(X71),0,X71*X71)</f>
        <v>0.69216285159114088</v>
      </c>
      <c r="Z71" s="41">
        <f t="shared" ref="Z71:Z134" si="15">IF(Y71&gt;=$Z$4,-1000*W71,"")</f>
        <v>-6.9333445957704338</v>
      </c>
      <c r="AA71" s="42">
        <f t="shared" ref="AA71:AA134" si="16">IF(ISNUMBER(Z71),RANK(Z71,$Z$6:$Z$197),"")</f>
        <v>90</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1"/>
        <v>Grenada</v>
      </c>
      <c r="W72" s="30" t="e">
        <f t="shared" si="12"/>
        <v>#N/A</v>
      </c>
      <c r="X72" s="10" t="e">
        <f t="shared" si="13"/>
        <v>#N/A</v>
      </c>
      <c r="Y72" s="36">
        <f t="shared" si="14"/>
        <v>0</v>
      </c>
      <c r="Z72" s="41" t="str">
        <f t="shared" si="15"/>
        <v/>
      </c>
      <c r="AA72" s="42" t="str">
        <f t="shared" si="16"/>
        <v/>
      </c>
    </row>
    <row r="73" spans="3:27">
      <c r="C73" s="32" t="s">
        <v>173</v>
      </c>
      <c r="D73" s="33" t="s">
        <v>174</v>
      </c>
      <c r="E73" s="11">
        <v>0.43723494838995219</v>
      </c>
      <c r="F73" s="11">
        <v>0.44770164148081226</v>
      </c>
      <c r="G73" s="11">
        <v>0.45695882713635411</v>
      </c>
      <c r="H73" s="11">
        <v>0.46783348565037935</v>
      </c>
      <c r="I73" s="11">
        <v>0.4772627163166846</v>
      </c>
      <c r="J73" s="11">
        <v>0.48483080049585203</v>
      </c>
      <c r="K73" s="11">
        <v>0.48607959433073089</v>
      </c>
      <c r="L73" s="11">
        <v>0.4825565477056758</v>
      </c>
      <c r="M73" s="11">
        <v>0.46361204558940811</v>
      </c>
      <c r="N73" s="11">
        <v>0.48161647687971626</v>
      </c>
      <c r="O73" s="11">
        <v>0.48073829080189312</v>
      </c>
      <c r="P73" s="11">
        <v>0.50632449030193594</v>
      </c>
      <c r="Q73" s="11">
        <v>0.52260047619931782</v>
      </c>
      <c r="R73" s="11">
        <v>0.52230764832619725</v>
      </c>
      <c r="S73" s="11">
        <v>0.52677255172322723</v>
      </c>
      <c r="T73" s="11">
        <v>0.52671543458808667</v>
      </c>
      <c r="U73" s="11"/>
      <c r="V73" s="33" t="str">
        <f t="shared" si="11"/>
        <v>Guatemala</v>
      </c>
      <c r="W73" s="30">
        <f t="shared" si="12"/>
        <v>5.4889780722202726E-3</v>
      </c>
      <c r="X73" s="10">
        <f t="shared" si="13"/>
        <v>0.92218607541584841</v>
      </c>
      <c r="Y73" s="36">
        <f t="shared" si="14"/>
        <v>0.85042715769088484</v>
      </c>
      <c r="Z73" s="41">
        <f t="shared" si="15"/>
        <v>-5.4889780722202728</v>
      </c>
      <c r="AA73" s="42">
        <f t="shared" si="16"/>
        <v>62</v>
      </c>
    </row>
    <row r="74" spans="3:27">
      <c r="C74" s="32" t="s">
        <v>175</v>
      </c>
      <c r="D74" s="33" t="s">
        <v>176</v>
      </c>
      <c r="E74" s="11">
        <v>0.43275309133689704</v>
      </c>
      <c r="F74" s="11">
        <v>0.4154135323814655</v>
      </c>
      <c r="G74" s="11">
        <v>0.44271613792292736</v>
      </c>
      <c r="H74" s="11">
        <v>0.43221230055742532</v>
      </c>
      <c r="I74" s="11">
        <v>0.41336199911284449</v>
      </c>
      <c r="J74" s="11">
        <v>0.40173879736149232</v>
      </c>
      <c r="K74" s="11">
        <v>0.38408141900935899</v>
      </c>
      <c r="L74" s="11">
        <v>0.40094302317292352</v>
      </c>
      <c r="M74" s="11">
        <v>0.4160649653220983</v>
      </c>
      <c r="N74" s="11">
        <v>0.40863179905005759</v>
      </c>
      <c r="O74" s="11">
        <v>0.37999144300960808</v>
      </c>
      <c r="P74" s="11">
        <v>0.37320979983696456</v>
      </c>
      <c r="Q74" s="11">
        <v>0.36476213958733239</v>
      </c>
      <c r="R74" s="11">
        <v>0.37291613565432818</v>
      </c>
      <c r="S74" s="11">
        <v>0.39146181163544369</v>
      </c>
      <c r="T74" s="11">
        <v>0.39021523766325206</v>
      </c>
      <c r="U74" s="11"/>
      <c r="V74" s="33" t="str">
        <f t="shared" si="11"/>
        <v>Guinea</v>
      </c>
      <c r="W74" s="30">
        <f t="shared" si="12"/>
        <v>-3.8607657836877874E-3</v>
      </c>
      <c r="X74" s="10">
        <f t="shared" si="13"/>
        <v>-0.78726384818429862</v>
      </c>
      <c r="Y74" s="36">
        <f t="shared" si="14"/>
        <v>0.61978436665795034</v>
      </c>
      <c r="Z74" s="41">
        <f t="shared" si="15"/>
        <v>3.8607657836877873</v>
      </c>
      <c r="AA74" s="42">
        <f t="shared" si="16"/>
        <v>5</v>
      </c>
    </row>
    <row r="75" spans="3:27">
      <c r="C75" s="32" t="s">
        <v>177</v>
      </c>
      <c r="D75" s="33" t="s">
        <v>178</v>
      </c>
      <c r="E75" s="11">
        <v>0.31506207349889348</v>
      </c>
      <c r="F75" s="11">
        <v>0.31506207349889348</v>
      </c>
      <c r="G75" s="11">
        <v>0.29123620452981253</v>
      </c>
      <c r="H75" s="11">
        <v>0.26741033556073168</v>
      </c>
      <c r="I75" s="11">
        <v>0.29588750062059938</v>
      </c>
      <c r="J75" s="11">
        <v>0.35780882750044157</v>
      </c>
      <c r="K75" s="11">
        <v>0.35954420152379513</v>
      </c>
      <c r="L75" s="11">
        <v>0.35663204200137061</v>
      </c>
      <c r="M75" s="11">
        <v>0.36148706536888481</v>
      </c>
      <c r="N75" s="11">
        <v>0.38836008598760319</v>
      </c>
      <c r="O75" s="11">
        <v>0.39336910962487603</v>
      </c>
      <c r="P75" s="11">
        <v>0.38547682496555541</v>
      </c>
      <c r="Q75" s="11">
        <v>0.37516589828438074</v>
      </c>
      <c r="R75" s="11">
        <v>0.37750411847658055</v>
      </c>
      <c r="S75" s="11">
        <v>0.37138016432554921</v>
      </c>
      <c r="T75" s="11">
        <v>0.38748339529483999</v>
      </c>
      <c r="U75" s="11"/>
      <c r="V75" s="33" t="str">
        <f t="shared" si="11"/>
        <v>Guinea-Bissau</v>
      </c>
      <c r="W75" s="30">
        <f t="shared" si="12"/>
        <v>6.8138698285423755E-3</v>
      </c>
      <c r="X75" s="10">
        <f t="shared" si="13"/>
        <v>0.81382291199342227</v>
      </c>
      <c r="Y75" s="36">
        <f t="shared" si="14"/>
        <v>0.66230773208545357</v>
      </c>
      <c r="Z75" s="41">
        <f t="shared" si="15"/>
        <v>-6.8138698285423756</v>
      </c>
      <c r="AA75" s="42">
        <f t="shared" si="16"/>
        <v>88</v>
      </c>
    </row>
    <row r="76" spans="3:27">
      <c r="C76" s="32" t="s">
        <v>179</v>
      </c>
      <c r="D76" s="33" t="s">
        <v>180</v>
      </c>
      <c r="E76" s="11">
        <v>0.46666899407567108</v>
      </c>
      <c r="F76" s="11">
        <v>0.482008572953045</v>
      </c>
      <c r="G76" s="11">
        <v>0.47620116809393931</v>
      </c>
      <c r="H76" s="11">
        <v>0.46957858725937035</v>
      </c>
      <c r="I76" s="11">
        <v>0.45690113375526786</v>
      </c>
      <c r="J76" s="11">
        <v>0.45763869012388586</v>
      </c>
      <c r="K76" s="11">
        <v>0.46543967337005582</v>
      </c>
      <c r="L76" s="11">
        <v>0.44562325541607312</v>
      </c>
      <c r="M76" s="11">
        <v>0.45772829367853229</v>
      </c>
      <c r="N76" s="11">
        <v>0.46896282865822314</v>
      </c>
      <c r="O76" s="11">
        <v>0.47032388162484462</v>
      </c>
      <c r="P76" s="11">
        <v>0.45956768046068208</v>
      </c>
      <c r="Q76" s="11">
        <v>0.44352180816067849</v>
      </c>
      <c r="R76" s="11">
        <v>0.4377926093483519</v>
      </c>
      <c r="S76" s="11">
        <v>0.44853770153386147</v>
      </c>
      <c r="T76" s="11">
        <v>0.446372551988998</v>
      </c>
      <c r="U76" s="11"/>
      <c r="V76" s="33" t="str">
        <f t="shared" si="11"/>
        <v>Guyana</v>
      </c>
      <c r="W76" s="30">
        <f t="shared" si="12"/>
        <v>-1.8997159253963476E-3</v>
      </c>
      <c r="X76" s="10">
        <f t="shared" si="13"/>
        <v>-0.71422212537878504</v>
      </c>
      <c r="Y76" s="36">
        <f t="shared" si="14"/>
        <v>0.51011324438058891</v>
      </c>
      <c r="Z76" s="41">
        <f t="shared" si="15"/>
        <v>1.8997159253963476</v>
      </c>
      <c r="AA76" s="42">
        <f t="shared" si="16"/>
        <v>10</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1"/>
        <v>Haiti</v>
      </c>
      <c r="W77" s="30" t="e">
        <f t="shared" si="12"/>
        <v>#N/A</v>
      </c>
      <c r="X77" s="10" t="e">
        <f t="shared" si="13"/>
        <v>#N/A</v>
      </c>
      <c r="Y77" s="36">
        <f t="shared" si="14"/>
        <v>0</v>
      </c>
      <c r="Z77" s="41" t="str">
        <f t="shared" si="15"/>
        <v/>
      </c>
      <c r="AA77" s="42" t="str">
        <f t="shared" si="16"/>
        <v/>
      </c>
    </row>
    <row r="78" spans="3:27">
      <c r="C78" s="32" t="s">
        <v>183</v>
      </c>
      <c r="D78" s="33" t="s">
        <v>184</v>
      </c>
      <c r="E78" s="11">
        <v>0.43245460417588238</v>
      </c>
      <c r="F78" s="11">
        <v>0.43048711392880828</v>
      </c>
      <c r="G78" s="11">
        <v>0.43716877771594265</v>
      </c>
      <c r="H78" s="11">
        <v>0.44573518786213601</v>
      </c>
      <c r="I78" s="11">
        <v>0.44914982839703677</v>
      </c>
      <c r="J78" s="11">
        <v>0.46724480308738275</v>
      </c>
      <c r="K78" s="11">
        <v>0.46236588643445797</v>
      </c>
      <c r="L78" s="11">
        <v>0.46796353301946919</v>
      </c>
      <c r="M78" s="11">
        <v>0.45423816081822427</v>
      </c>
      <c r="N78" s="11">
        <v>0.46674220564707281</v>
      </c>
      <c r="O78" s="11">
        <v>0.47973661643757387</v>
      </c>
      <c r="P78" s="11">
        <v>0.49597115640240302</v>
      </c>
      <c r="Q78" s="11">
        <v>0.51457258466421762</v>
      </c>
      <c r="R78" s="11">
        <v>0.52366091832857531</v>
      </c>
      <c r="S78" s="11">
        <v>0.52550147400053548</v>
      </c>
      <c r="T78" s="11">
        <v>0.52527300545997335</v>
      </c>
      <c r="U78" s="11"/>
      <c r="V78" s="33" t="str">
        <f t="shared" si="11"/>
        <v>Honduras</v>
      </c>
      <c r="W78" s="30">
        <f t="shared" si="12"/>
        <v>6.7470952446715155E-3</v>
      </c>
      <c r="X78" s="10">
        <f t="shared" si="13"/>
        <v>0.95530113688720564</v>
      </c>
      <c r="Y78" s="36">
        <f t="shared" si="14"/>
        <v>0.91260026213798762</v>
      </c>
      <c r="Z78" s="41">
        <f t="shared" si="15"/>
        <v>-6.7470952446715158</v>
      </c>
      <c r="AA78" s="42">
        <f t="shared" si="16"/>
        <v>86</v>
      </c>
    </row>
    <row r="79" spans="3:27">
      <c r="C79" s="32" t="s">
        <v>185</v>
      </c>
      <c r="D79" s="33" t="s">
        <v>186</v>
      </c>
      <c r="E79" s="11">
        <v>0.55577287968032174</v>
      </c>
      <c r="F79" s="11">
        <v>0.56381988742728517</v>
      </c>
      <c r="G79" s="11">
        <v>0.57240072124001118</v>
      </c>
      <c r="H79" s="11">
        <v>0.59331986181251839</v>
      </c>
      <c r="I79" s="11">
        <v>0.62751967876288139</v>
      </c>
      <c r="J79" s="11">
        <v>0.64395574581939252</v>
      </c>
      <c r="K79" s="11">
        <v>0.65662079063763379</v>
      </c>
      <c r="L79" s="11">
        <v>0.66750104545507849</v>
      </c>
      <c r="M79" s="11">
        <v>0.68573367007229824</v>
      </c>
      <c r="N79" s="11">
        <v>0.69810871123996643</v>
      </c>
      <c r="O79" s="11">
        <v>0.71278786926314075</v>
      </c>
      <c r="P79" s="11">
        <v>0.71296788046024751</v>
      </c>
      <c r="Q79" s="11">
        <v>0.72300970420477828</v>
      </c>
      <c r="R79" s="11">
        <v>0.71138425508218117</v>
      </c>
      <c r="S79" s="11">
        <v>0.70867709519556921</v>
      </c>
      <c r="T79" s="11">
        <v>0.70753475249275832</v>
      </c>
      <c r="U79" s="11"/>
      <c r="V79" s="33" t="str">
        <f t="shared" si="11"/>
        <v>Hungary</v>
      </c>
      <c r="W79" s="30">
        <f t="shared" si="12"/>
        <v>1.1677343621313197E-2</v>
      </c>
      <c r="X79" s="10">
        <f t="shared" si="13"/>
        <v>0.93939362937070625</v>
      </c>
      <c r="Y79" s="36">
        <f t="shared" si="14"/>
        <v>0.8824603909022678</v>
      </c>
      <c r="Z79" s="41">
        <f t="shared" si="15"/>
        <v>-11.677343621313197</v>
      </c>
      <c r="AA79" s="42">
        <f t="shared" si="16"/>
        <v>128</v>
      </c>
    </row>
    <row r="80" spans="3:27">
      <c r="C80" s="32" t="s">
        <v>187</v>
      </c>
      <c r="D80" s="33" t="s">
        <v>188</v>
      </c>
      <c r="E80" s="11">
        <v>0.65763334703761434</v>
      </c>
      <c r="F80" s="11">
        <v>0.66137876622348846</v>
      </c>
      <c r="G80" s="11">
        <v>0.68091250286836402</v>
      </c>
      <c r="H80" s="11">
        <v>0.70010403321991621</v>
      </c>
      <c r="I80" s="11">
        <v>0.73147825779570874</v>
      </c>
      <c r="J80" s="11">
        <v>0.75551534850099777</v>
      </c>
      <c r="K80" s="11">
        <v>0.7630573573162307</v>
      </c>
      <c r="L80" s="11">
        <v>0.77337192417443135</v>
      </c>
      <c r="M80" s="11">
        <v>0.78738454357150545</v>
      </c>
      <c r="N80" s="11">
        <v>0.80949213685027666</v>
      </c>
      <c r="O80" s="11">
        <v>0.81671694541189643</v>
      </c>
      <c r="P80" s="11">
        <v>0.81481052789720387</v>
      </c>
      <c r="Q80" s="11">
        <v>0.81337489744073399</v>
      </c>
      <c r="R80" s="11">
        <v>0.8080555047111081</v>
      </c>
      <c r="S80" s="11">
        <v>0.79386410326353729</v>
      </c>
      <c r="T80" s="11">
        <v>0.79261462842108465</v>
      </c>
      <c r="U80" s="11"/>
      <c r="V80" s="33" t="str">
        <f t="shared" si="11"/>
        <v>Iceland</v>
      </c>
      <c r="W80" s="30">
        <f t="shared" si="12"/>
        <v>1.059954446146236E-2</v>
      </c>
      <c r="X80" s="10">
        <f t="shared" si="13"/>
        <v>0.89340440394975329</v>
      </c>
      <c r="Y80" s="36">
        <f t="shared" si="14"/>
        <v>0.79817142899681393</v>
      </c>
      <c r="Z80" s="41">
        <f t="shared" si="15"/>
        <v>-10.59954446146236</v>
      </c>
      <c r="AA80" s="42">
        <f t="shared" si="16"/>
        <v>123</v>
      </c>
    </row>
    <row r="81" spans="3:27">
      <c r="C81" s="32" t="s">
        <v>189</v>
      </c>
      <c r="D81" s="33" t="s">
        <v>190</v>
      </c>
      <c r="E81" s="11">
        <v>0.42106405215051307</v>
      </c>
      <c r="F81" s="11">
        <v>0.43091135514104989</v>
      </c>
      <c r="G81" s="11">
        <v>0.43722262832084746</v>
      </c>
      <c r="H81" s="11">
        <v>0.43783598350239483</v>
      </c>
      <c r="I81" s="11">
        <v>0.4313324596908763</v>
      </c>
      <c r="J81" s="11">
        <v>0.44064693578901643</v>
      </c>
      <c r="K81" s="11">
        <v>0.44948382073338761</v>
      </c>
      <c r="L81" s="11">
        <v>0.44791908015517506</v>
      </c>
      <c r="M81" s="11">
        <v>0.44888062743377072</v>
      </c>
      <c r="N81" s="11">
        <v>0.46644309532769362</v>
      </c>
      <c r="O81" s="11">
        <v>0.4607037313017644</v>
      </c>
      <c r="P81" s="11">
        <v>0.47478627169844068</v>
      </c>
      <c r="Q81" s="11">
        <v>0.47278290531087985</v>
      </c>
      <c r="R81" s="11">
        <v>0.48082352767326303</v>
      </c>
      <c r="S81" s="11">
        <v>0.48002192378915715</v>
      </c>
      <c r="T81" s="11">
        <v>0.48237442954088272</v>
      </c>
      <c r="U81" s="11"/>
      <c r="V81" s="33" t="str">
        <f t="shared" si="11"/>
        <v>India</v>
      </c>
      <c r="W81" s="30">
        <f t="shared" si="12"/>
        <v>4.1301842281059997E-3</v>
      </c>
      <c r="X81" s="10">
        <f t="shared" si="13"/>
        <v>0.97328132671317269</v>
      </c>
      <c r="Y81" s="36">
        <f t="shared" si="14"/>
        <v>0.94727654092855362</v>
      </c>
      <c r="Z81" s="41">
        <f t="shared" si="15"/>
        <v>-4.1301842281059997</v>
      </c>
      <c r="AA81" s="42">
        <f t="shared" si="16"/>
        <v>38</v>
      </c>
    </row>
    <row r="82" spans="3:27">
      <c r="C82" s="32" t="s">
        <v>191</v>
      </c>
      <c r="D82" s="33" t="s">
        <v>192</v>
      </c>
      <c r="E82" s="11">
        <v>0.46082953426461787</v>
      </c>
      <c r="F82" s="11">
        <v>0.46508392754031769</v>
      </c>
      <c r="G82" s="11">
        <v>0.45351018242635405</v>
      </c>
      <c r="H82" s="11">
        <v>0.42936835248498173</v>
      </c>
      <c r="I82" s="11">
        <v>0.40598613013337892</v>
      </c>
      <c r="J82" s="11">
        <v>0.41003393331535765</v>
      </c>
      <c r="K82" s="11">
        <v>0.42286193469711392</v>
      </c>
      <c r="L82" s="11">
        <v>0.42792803744446944</v>
      </c>
      <c r="M82" s="11">
        <v>0.40554089114416053</v>
      </c>
      <c r="N82" s="11">
        <v>0.43225515779288981</v>
      </c>
      <c r="O82" s="11">
        <v>0.44063278710921155</v>
      </c>
      <c r="P82" s="11">
        <v>0.45570737294244335</v>
      </c>
      <c r="Q82" s="11">
        <v>0.47097122371478661</v>
      </c>
      <c r="R82" s="11">
        <v>0.49037918135895958</v>
      </c>
      <c r="S82" s="11">
        <v>0.51154296415206346</v>
      </c>
      <c r="T82" s="11">
        <v>0.51512743949466622</v>
      </c>
      <c r="U82" s="11"/>
      <c r="V82" s="33" t="str">
        <f t="shared" si="11"/>
        <v>Indonesia</v>
      </c>
      <c r="W82" s="30">
        <f t="shared" si="12"/>
        <v>3.9783181990442123E-3</v>
      </c>
      <c r="X82" s="10">
        <f t="shared" si="13"/>
        <v>0.54598203604855178</v>
      </c>
      <c r="Y82" s="36">
        <f t="shared" si="14"/>
        <v>0.29809638368772207</v>
      </c>
      <c r="Z82" s="41">
        <f t="shared" si="15"/>
        <v>-3.9783181990442125</v>
      </c>
      <c r="AA82" s="42">
        <f t="shared" si="16"/>
        <v>36</v>
      </c>
    </row>
    <row r="83" spans="3:27">
      <c r="C83" s="32" t="s">
        <v>193</v>
      </c>
      <c r="D83" s="33" t="s">
        <v>194</v>
      </c>
      <c r="E83" s="11">
        <v>0.34958222251135856</v>
      </c>
      <c r="F83" s="11">
        <v>0.343476628111265</v>
      </c>
      <c r="G83" s="11">
        <v>0.37002300480994182</v>
      </c>
      <c r="H83" s="11">
        <v>0.39242621010959416</v>
      </c>
      <c r="I83" s="11">
        <v>0.3904106971156277</v>
      </c>
      <c r="J83" s="11">
        <v>0.39103860453004519</v>
      </c>
      <c r="K83" s="11">
        <v>0.39193194824587074</v>
      </c>
      <c r="L83" s="11">
        <v>0.40826495392993106</v>
      </c>
      <c r="M83" s="11">
        <v>0.41528127208349985</v>
      </c>
      <c r="N83" s="11">
        <v>0.41880254500649949</v>
      </c>
      <c r="O83" s="11">
        <v>0.3985734720905576</v>
      </c>
      <c r="P83" s="11">
        <v>0.39609300074530662</v>
      </c>
      <c r="Q83" s="11">
        <v>0.41715463216684623</v>
      </c>
      <c r="R83" s="11">
        <v>0.43319382992017269</v>
      </c>
      <c r="S83" s="11">
        <v>0.42807774988937042</v>
      </c>
      <c r="T83" s="11">
        <v>0.42393510709653254</v>
      </c>
      <c r="U83" s="11"/>
      <c r="V83" s="33" t="str">
        <f t="shared" si="11"/>
        <v>Iran, Islamic Republic of</v>
      </c>
      <c r="W83" s="30">
        <f t="shared" si="12"/>
        <v>4.8494430856861137E-3</v>
      </c>
      <c r="X83" s="10">
        <f t="shared" si="13"/>
        <v>0.88119172952402147</v>
      </c>
      <c r="Y83" s="36">
        <f t="shared" si="14"/>
        <v>0.77649886418153624</v>
      </c>
      <c r="Z83" s="41">
        <f t="shared" si="15"/>
        <v>-4.8494430856861142</v>
      </c>
      <c r="AA83" s="42">
        <f t="shared" si="16"/>
        <v>50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1"/>
        <v>Iraq</v>
      </c>
      <c r="W84" s="30" t="e">
        <f t="shared" si="12"/>
        <v>#N/A</v>
      </c>
      <c r="X84" s="10" t="e">
        <f t="shared" si="13"/>
        <v>#N/A</v>
      </c>
      <c r="Y84" s="36">
        <f t="shared" si="14"/>
        <v>0</v>
      </c>
      <c r="Z84" s="41" t="str">
        <f t="shared" si="15"/>
        <v/>
      </c>
      <c r="AA84" s="42" t="str">
        <f t="shared" si="16"/>
        <v/>
      </c>
    </row>
    <row r="85" spans="3:27">
      <c r="C85" s="32" t="s">
        <v>197</v>
      </c>
      <c r="D85" s="33" t="s">
        <v>198</v>
      </c>
      <c r="E85" s="11">
        <v>0.67459780330316665</v>
      </c>
      <c r="F85" s="11">
        <v>0.68007816955262568</v>
      </c>
      <c r="G85" s="11">
        <v>0.69635686336126401</v>
      </c>
      <c r="H85" s="11">
        <v>0.71484856181538081</v>
      </c>
      <c r="I85" s="11">
        <v>0.73439076033924944</v>
      </c>
      <c r="J85" s="11">
        <v>0.77791728688500483</v>
      </c>
      <c r="K85" s="11">
        <v>0.78533899895102788</v>
      </c>
      <c r="L85" s="11">
        <v>0.79009181075908574</v>
      </c>
      <c r="M85" s="11">
        <v>0.7997632335626681</v>
      </c>
      <c r="N85" s="11">
        <v>0.80487826061078671</v>
      </c>
      <c r="O85" s="11">
        <v>0.82183543146291615</v>
      </c>
      <c r="P85" s="11">
        <v>0.82527523198155384</v>
      </c>
      <c r="Q85" s="11">
        <v>0.82928702422471634</v>
      </c>
      <c r="R85" s="11">
        <v>0.8254319599762846</v>
      </c>
      <c r="S85" s="11">
        <v>0.81149257381720563</v>
      </c>
      <c r="T85" s="11">
        <v>0.79543495653202023</v>
      </c>
      <c r="U85" s="11"/>
      <c r="V85" s="33" t="str">
        <f t="shared" si="11"/>
        <v>Ireland</v>
      </c>
      <c r="W85" s="30">
        <f t="shared" si="12"/>
        <v>1.0139394133073729E-2</v>
      </c>
      <c r="X85" s="10">
        <f t="shared" si="13"/>
        <v>0.88843153629534721</v>
      </c>
      <c r="Y85" s="36">
        <f t="shared" si="14"/>
        <v>0.7893105946841108</v>
      </c>
      <c r="Z85" s="41">
        <f t="shared" si="15"/>
        <v>-10.139394133073729</v>
      </c>
      <c r="AA85" s="42">
        <f t="shared" si="16"/>
        <v>116</v>
      </c>
    </row>
    <row r="86" spans="3:27">
      <c r="C86" s="32" t="s">
        <v>199</v>
      </c>
      <c r="D86" s="33" t="s">
        <v>200</v>
      </c>
      <c r="E86" s="11">
        <v>0.61251956746535596</v>
      </c>
      <c r="F86" s="11">
        <v>0.62789125481690944</v>
      </c>
      <c r="G86" s="11">
        <v>0.62717188701322146</v>
      </c>
      <c r="H86" s="11">
        <v>0.62475431026483252</v>
      </c>
      <c r="I86" s="11">
        <v>0.62510742444297929</v>
      </c>
      <c r="J86" s="11">
        <v>0.64462529963172033</v>
      </c>
      <c r="K86" s="11">
        <v>0.65456808050495741</v>
      </c>
      <c r="L86" s="11">
        <v>0.63193547713337161</v>
      </c>
      <c r="M86" s="11">
        <v>0.62132307803830011</v>
      </c>
      <c r="N86" s="11">
        <v>0.63030834027049487</v>
      </c>
      <c r="O86" s="11">
        <v>0.64637720510660834</v>
      </c>
      <c r="P86" s="11">
        <v>0.65171660135227116</v>
      </c>
      <c r="Q86" s="11">
        <v>0.6655134898593742</v>
      </c>
      <c r="R86" s="11">
        <v>0.66654681299208274</v>
      </c>
      <c r="S86" s="11">
        <v>0.65718969580533815</v>
      </c>
      <c r="T86" s="11">
        <v>0.65983809032369367</v>
      </c>
      <c r="U86" s="11"/>
      <c r="V86" s="33" t="str">
        <f t="shared" si="11"/>
        <v>Israel</v>
      </c>
      <c r="W86" s="30">
        <f t="shared" si="12"/>
        <v>2.9444801820353119E-3</v>
      </c>
      <c r="X86" s="10">
        <f t="shared" si="13"/>
        <v>0.81105299160920052</v>
      </c>
      <c r="Y86" s="36">
        <f t="shared" si="14"/>
        <v>0.65780695519823384</v>
      </c>
      <c r="Z86" s="41">
        <f t="shared" si="15"/>
        <v>-2.9444801820353121</v>
      </c>
      <c r="AA86" s="42">
        <f t="shared" si="16"/>
        <v>22</v>
      </c>
    </row>
    <row r="87" spans="3:27">
      <c r="C87" s="32" t="s">
        <v>201</v>
      </c>
      <c r="D87" s="33" t="s">
        <v>202</v>
      </c>
      <c r="E87" s="11">
        <v>0.58700585061389299</v>
      </c>
      <c r="F87" s="11">
        <v>0.60929386039665445</v>
      </c>
      <c r="G87" s="11">
        <v>0.62609940542337184</v>
      </c>
      <c r="H87" s="11">
        <v>0.64070405565932065</v>
      </c>
      <c r="I87" s="11">
        <v>0.65932918719491529</v>
      </c>
      <c r="J87" s="11">
        <v>0.67826633899508049</v>
      </c>
      <c r="K87" s="11">
        <v>0.69168937645178974</v>
      </c>
      <c r="L87" s="11">
        <v>0.69036204730520434</v>
      </c>
      <c r="M87" s="11">
        <v>0.69063627543387718</v>
      </c>
      <c r="N87" s="11">
        <v>0.69229712265981524</v>
      </c>
      <c r="O87" s="11">
        <v>0.68010162243663608</v>
      </c>
      <c r="P87" s="11">
        <v>0.68630563375593356</v>
      </c>
      <c r="Q87" s="11">
        <v>0.68605455979188068</v>
      </c>
      <c r="R87" s="11">
        <v>0.67766286924752162</v>
      </c>
      <c r="S87" s="11">
        <v>0.6818739479288316</v>
      </c>
      <c r="T87" s="11">
        <v>0.67462917449680193</v>
      </c>
      <c r="U87" s="11"/>
      <c r="V87" s="33" t="str">
        <f t="shared" si="11"/>
        <v>Italy</v>
      </c>
      <c r="W87" s="30">
        <f t="shared" si="12"/>
        <v>5.0490480078062951E-3</v>
      </c>
      <c r="X87" s="10">
        <f t="shared" si="13"/>
        <v>0.738109744500971</v>
      </c>
      <c r="Y87" s="36">
        <f t="shared" si="14"/>
        <v>0.54480599492728865</v>
      </c>
      <c r="Z87" s="41">
        <f t="shared" si="15"/>
        <v>-5.0490480078062951</v>
      </c>
      <c r="AA87" s="42">
        <f t="shared" si="16"/>
        <v>53</v>
      </c>
    </row>
    <row r="88" spans="3:27">
      <c r="C88" s="32" t="s">
        <v>203</v>
      </c>
      <c r="D88" s="33" t="s">
        <v>204</v>
      </c>
      <c r="E88" s="11">
        <v>0.5418050494031873</v>
      </c>
      <c r="F88" s="11">
        <v>0.54640139397300191</v>
      </c>
      <c r="G88" s="11">
        <v>0.54030372585400244</v>
      </c>
      <c r="H88" s="11">
        <v>0.52269254646703001</v>
      </c>
      <c r="I88" s="11">
        <v>0.53560062392919205</v>
      </c>
      <c r="J88" s="11">
        <v>0.54220624209102364</v>
      </c>
      <c r="K88" s="11">
        <v>0.53220972919541887</v>
      </c>
      <c r="L88" s="11">
        <v>0.56665722852623834</v>
      </c>
      <c r="M88" s="11">
        <v>0.56754570918668612</v>
      </c>
      <c r="N88" s="11">
        <v>0.5809064004854374</v>
      </c>
      <c r="O88" s="11">
        <v>0.58360033467602979</v>
      </c>
      <c r="P88" s="11">
        <v>0.59215537139236429</v>
      </c>
      <c r="Q88" s="11">
        <v>0.59368533849685556</v>
      </c>
      <c r="R88" s="11">
        <v>0.5920021700452589</v>
      </c>
      <c r="S88" s="11">
        <v>0.59615092624270016</v>
      </c>
      <c r="T88" s="11">
        <v>0.59586534056699758</v>
      </c>
      <c r="U88" s="11"/>
      <c r="V88" s="33" t="str">
        <f t="shared" si="11"/>
        <v>Jamaica</v>
      </c>
      <c r="W88" s="30">
        <f t="shared" si="12"/>
        <v>5.0222036632841501E-3</v>
      </c>
      <c r="X88" s="10">
        <f t="shared" si="13"/>
        <v>0.90129016124156847</v>
      </c>
      <c r="Y88" s="36">
        <f t="shared" si="14"/>
        <v>0.81232395475085251</v>
      </c>
      <c r="Z88" s="41">
        <f t="shared" si="15"/>
        <v>-5.0222036632841505</v>
      </c>
      <c r="AA88" s="42">
        <f t="shared" si="16"/>
        <v>52</v>
      </c>
    </row>
    <row r="89" spans="3:27">
      <c r="C89" s="32" t="s">
        <v>205</v>
      </c>
      <c r="D89" s="33" t="s">
        <v>206</v>
      </c>
      <c r="E89" s="11">
        <v>0.6503683636129135</v>
      </c>
      <c r="F89" s="11">
        <v>0.65936730228727092</v>
      </c>
      <c r="G89" s="11">
        <v>0.67296307865025096</v>
      </c>
      <c r="H89" s="11">
        <v>0.68347024358475994</v>
      </c>
      <c r="I89" s="11">
        <v>0.69273053597626777</v>
      </c>
      <c r="J89" s="11">
        <v>0.70843685260139411</v>
      </c>
      <c r="K89" s="11">
        <v>0.6990013254502716</v>
      </c>
      <c r="L89" s="11">
        <v>0.70211895003405445</v>
      </c>
      <c r="M89" s="11">
        <v>0.69977649367376937</v>
      </c>
      <c r="N89" s="11">
        <v>0.70178414434425118</v>
      </c>
      <c r="O89" s="11">
        <v>0.74343269688675528</v>
      </c>
      <c r="P89" s="11">
        <v>0.74710400509742481</v>
      </c>
      <c r="Q89" s="11">
        <v>0.74725959099177564</v>
      </c>
      <c r="R89" s="11">
        <v>0.7484271605220959</v>
      </c>
      <c r="S89" s="11">
        <v>0.74958265265094293</v>
      </c>
      <c r="T89" s="11">
        <v>0.74659065505166311</v>
      </c>
      <c r="U89" s="11"/>
      <c r="V89" s="33" t="str">
        <f t="shared" si="11"/>
        <v>Japan</v>
      </c>
      <c r="W89" s="30">
        <f t="shared" si="12"/>
        <v>6.7381506752337873E-3</v>
      </c>
      <c r="X89" s="10">
        <f t="shared" si="13"/>
        <v>0.9497841065361079</v>
      </c>
      <c r="Y89" s="36">
        <f t="shared" si="14"/>
        <v>0.90208984902859279</v>
      </c>
      <c r="Z89" s="41">
        <f t="shared" si="15"/>
        <v>-6.7381506752337872</v>
      </c>
      <c r="AA89" s="42">
        <f t="shared" si="16"/>
        <v>85</v>
      </c>
    </row>
    <row r="90" spans="3:27">
      <c r="C90" s="32" t="s">
        <v>207</v>
      </c>
      <c r="D90" s="33" t="s">
        <v>208</v>
      </c>
      <c r="E90" s="11">
        <v>0.52627532529594223</v>
      </c>
      <c r="F90" s="11">
        <v>0.52141668644521688</v>
      </c>
      <c r="G90" s="11">
        <v>0.53893682378631314</v>
      </c>
      <c r="H90" s="11">
        <v>0.55032157911436208</v>
      </c>
      <c r="I90" s="11">
        <v>0.55693385817491126</v>
      </c>
      <c r="J90" s="11">
        <v>0.57023417696132983</v>
      </c>
      <c r="K90" s="11">
        <v>0.56355465139843297</v>
      </c>
      <c r="L90" s="11">
        <v>0.54761500757379533</v>
      </c>
      <c r="M90" s="11">
        <v>0.57923056080738544</v>
      </c>
      <c r="N90" s="11">
        <v>0.59070718105450026</v>
      </c>
      <c r="O90" s="11">
        <v>0.58820096037147718</v>
      </c>
      <c r="P90" s="11">
        <v>0.58586589504369424</v>
      </c>
      <c r="Q90" s="11">
        <v>0.59845612040221163</v>
      </c>
      <c r="R90" s="11">
        <v>0.61862840654987539</v>
      </c>
      <c r="S90" s="11">
        <v>0.61120227881198685</v>
      </c>
      <c r="T90" s="11">
        <v>0.62216876875897087</v>
      </c>
      <c r="U90" s="11"/>
      <c r="V90" s="33" t="str">
        <f t="shared" si="11"/>
        <v>Jordan</v>
      </c>
      <c r="W90" s="30">
        <f t="shared" si="12"/>
        <v>6.354211694172468E-3</v>
      </c>
      <c r="X90" s="10">
        <f t="shared" si="13"/>
        <v>0.96070692810654168</v>
      </c>
      <c r="Y90" s="36">
        <f t="shared" si="14"/>
        <v>0.92295780171190789</v>
      </c>
      <c r="Z90" s="41">
        <f t="shared" si="15"/>
        <v>-6.3542116941724682</v>
      </c>
      <c r="AA90" s="42">
        <f t="shared" si="16"/>
        <v>79</v>
      </c>
    </row>
    <row r="91" spans="3:27">
      <c r="C91" s="32" t="s">
        <v>209</v>
      </c>
      <c r="D91" s="33" t="s">
        <v>210</v>
      </c>
      <c r="E91" s="11">
        <v>0.44548291439901172</v>
      </c>
      <c r="F91" s="11">
        <v>0.43969706289956006</v>
      </c>
      <c r="G91" s="11">
        <v>0.44416649215547871</v>
      </c>
      <c r="H91" s="11">
        <v>0.45092675899019941</v>
      </c>
      <c r="I91" s="11">
        <v>0.45704005472547043</v>
      </c>
      <c r="J91" s="11">
        <v>0.46482499112158587</v>
      </c>
      <c r="K91" s="11">
        <v>0.46995033495297678</v>
      </c>
      <c r="L91" s="11">
        <v>0.47785635285095851</v>
      </c>
      <c r="M91" s="11">
        <v>0.47677709386115608</v>
      </c>
      <c r="N91" s="11">
        <v>0.47799998015439482</v>
      </c>
      <c r="O91" s="11">
        <v>0.55154597898294644</v>
      </c>
      <c r="P91" s="11">
        <v>0.55216289725780376</v>
      </c>
      <c r="Q91" s="11">
        <v>0.58318790977729096</v>
      </c>
      <c r="R91" s="11">
        <v>0.58222496686104264</v>
      </c>
      <c r="S91" s="11">
        <v>0.58143092408910557</v>
      </c>
      <c r="T91" s="11">
        <v>0.5849955934899258</v>
      </c>
      <c r="U91" s="11"/>
      <c r="V91" s="33" t="str">
        <f t="shared" si="11"/>
        <v>Kazakhstan</v>
      </c>
      <c r="W91" s="30">
        <f t="shared" si="12"/>
        <v>1.1421703638706496E-2</v>
      </c>
      <c r="X91" s="10">
        <f t="shared" si="13"/>
        <v>0.93767938965061526</v>
      </c>
      <c r="Y91" s="36">
        <f t="shared" si="14"/>
        <v>0.87924263777555034</v>
      </c>
      <c r="Z91" s="41">
        <f t="shared" si="15"/>
        <v>-11.421703638706497</v>
      </c>
      <c r="AA91" s="42">
        <f t="shared" si="16"/>
        <v>125</v>
      </c>
    </row>
    <row r="92" spans="3:27">
      <c r="C92" s="32" t="s">
        <v>211</v>
      </c>
      <c r="D92" s="33" t="s">
        <v>212</v>
      </c>
      <c r="E92" s="11">
        <v>0.39120764268972863</v>
      </c>
      <c r="F92" s="11">
        <v>0.41108535160028109</v>
      </c>
      <c r="G92" s="11">
        <v>0.41167158917413893</v>
      </c>
      <c r="H92" s="11">
        <v>0.40757392566203021</v>
      </c>
      <c r="I92" s="11">
        <v>0.41622822722736774</v>
      </c>
      <c r="J92" s="11">
        <v>0.40876316748889702</v>
      </c>
      <c r="K92" s="11">
        <v>0.41434085623551054</v>
      </c>
      <c r="L92" s="11">
        <v>0.41888351320482292</v>
      </c>
      <c r="M92" s="11">
        <v>0.42452293544244385</v>
      </c>
      <c r="N92" s="11">
        <v>0.43615874099185931</v>
      </c>
      <c r="O92" s="11">
        <v>0.4425061733783483</v>
      </c>
      <c r="P92" s="11">
        <v>0.45896100661998046</v>
      </c>
      <c r="Q92" s="11">
        <v>0.46220775554374144</v>
      </c>
      <c r="R92" s="11">
        <v>0.46074788919952453</v>
      </c>
      <c r="S92" s="11">
        <v>0.45178524905537149</v>
      </c>
      <c r="T92" s="11">
        <v>0.45047125485711198</v>
      </c>
      <c r="U92" s="11"/>
      <c r="V92" s="33" t="str">
        <f t="shared" si="11"/>
        <v>Kenya</v>
      </c>
      <c r="W92" s="30">
        <f t="shared" si="12"/>
        <v>4.3949032063879132E-3</v>
      </c>
      <c r="X92" s="10">
        <f t="shared" si="13"/>
        <v>0.92712957466910983</v>
      </c>
      <c r="Y92" s="36">
        <f t="shared" si="14"/>
        <v>0.85956924822612446</v>
      </c>
      <c r="Z92" s="41">
        <f t="shared" si="15"/>
        <v>-4.3949032063879132</v>
      </c>
      <c r="AA92" s="42">
        <f t="shared" si="16"/>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1"/>
        <v>Kiribati</v>
      </c>
      <c r="W93" s="30" t="e">
        <f t="shared" si="12"/>
        <v>#N/A</v>
      </c>
      <c r="X93" s="10" t="e">
        <f t="shared" si="13"/>
        <v>#N/A</v>
      </c>
      <c r="Y93" s="36">
        <f t="shared" si="14"/>
        <v>0</v>
      </c>
      <c r="Z93" s="41" t="str">
        <f t="shared" si="15"/>
        <v/>
      </c>
      <c r="AA93" s="42" t="str">
        <f t="shared" si="16"/>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1"/>
        <v>Korea, Democratic People's Republic of</v>
      </c>
      <c r="W94" s="30" t="e">
        <f t="shared" si="12"/>
        <v>#N/A</v>
      </c>
      <c r="X94" s="10" t="e">
        <f t="shared" si="13"/>
        <v>#N/A</v>
      </c>
      <c r="Y94" s="36">
        <f t="shared" si="14"/>
        <v>0</v>
      </c>
      <c r="Z94" s="41" t="str">
        <f t="shared" si="15"/>
        <v/>
      </c>
      <c r="AA94" s="42" t="str">
        <f t="shared" si="16"/>
        <v/>
      </c>
    </row>
    <row r="95" spans="3:27">
      <c r="C95" s="32" t="s">
        <v>217</v>
      </c>
      <c r="D95" s="33" t="s">
        <v>218</v>
      </c>
      <c r="E95" s="11">
        <v>0.61916854980717317</v>
      </c>
      <c r="F95" s="11">
        <v>0.62490542080232314</v>
      </c>
      <c r="G95" s="11">
        <v>0.65467527847782547</v>
      </c>
      <c r="H95" s="11">
        <v>0.6579790392845869</v>
      </c>
      <c r="I95" s="11">
        <v>0.67130767918619072</v>
      </c>
      <c r="J95" s="11">
        <v>0.6772905125799864</v>
      </c>
      <c r="K95" s="11">
        <v>0.68707749591431277</v>
      </c>
      <c r="L95" s="11">
        <v>0.69682613509930835</v>
      </c>
      <c r="M95" s="11">
        <v>0.69369647741877893</v>
      </c>
      <c r="N95" s="11">
        <v>0.70246180440866202</v>
      </c>
      <c r="O95" s="11">
        <v>0.71710578910810097</v>
      </c>
      <c r="P95" s="11">
        <v>0.70507765991525739</v>
      </c>
      <c r="Q95" s="11">
        <v>0.72207296035603363</v>
      </c>
      <c r="R95" s="11">
        <v>0.71299648379287417</v>
      </c>
      <c r="S95" s="11">
        <v>0.72228013829498638</v>
      </c>
      <c r="T95" s="11">
        <v>0.7226799582409702</v>
      </c>
      <c r="U95" s="11"/>
      <c r="V95" s="33" t="str">
        <f t="shared" si="11"/>
        <v>Korea, Republic of</v>
      </c>
      <c r="W95" s="30">
        <f t="shared" si="12"/>
        <v>6.6403095846568998E-3</v>
      </c>
      <c r="X95" s="10">
        <f t="shared" si="13"/>
        <v>0.94689601452777294</v>
      </c>
      <c r="Y95" s="36">
        <f t="shared" si="14"/>
        <v>0.89661206232858037</v>
      </c>
      <c r="Z95" s="41">
        <f t="shared" si="15"/>
        <v>-6.6403095846569</v>
      </c>
      <c r="AA95" s="42">
        <f t="shared" si="16"/>
        <v>83</v>
      </c>
    </row>
    <row r="96" spans="3:27">
      <c r="C96" s="32" t="s">
        <v>219</v>
      </c>
      <c r="D96" s="33" t="s">
        <v>220</v>
      </c>
      <c r="E96" s="11">
        <v>0.53363374462656576</v>
      </c>
      <c r="F96" s="11">
        <v>0.5301236953556473</v>
      </c>
      <c r="G96" s="11">
        <v>0.55182752845905003</v>
      </c>
      <c r="H96" s="11">
        <v>0.58079851267443716</v>
      </c>
      <c r="I96" s="11">
        <v>0.58571255187648208</v>
      </c>
      <c r="J96" s="11">
        <v>0.58366629624471944</v>
      </c>
      <c r="K96" s="11">
        <v>0.58275854955594542</v>
      </c>
      <c r="L96" s="11">
        <v>0.59024471116601673</v>
      </c>
      <c r="M96" s="11">
        <v>0.58571321199598059</v>
      </c>
      <c r="N96" s="11">
        <v>0.60510985785348226</v>
      </c>
      <c r="O96" s="11">
        <v>0.62552789055895386</v>
      </c>
      <c r="P96" s="11">
        <v>0.62422882683736625</v>
      </c>
      <c r="Q96" s="11">
        <v>0.62599043869838755</v>
      </c>
      <c r="R96" s="11">
        <v>0.61590936478716307</v>
      </c>
      <c r="S96" s="11">
        <v>0.62230224274783408</v>
      </c>
      <c r="T96" s="11">
        <v>0.60865084732920849</v>
      </c>
      <c r="U96" s="11"/>
      <c r="V96" s="33" t="str">
        <f t="shared" si="11"/>
        <v>Kuwait</v>
      </c>
      <c r="W96" s="30">
        <f t="shared" si="12"/>
        <v>5.848013988945298E-3</v>
      </c>
      <c r="X96" s="10">
        <f t="shared" si="13"/>
        <v>0.89722286565525011</v>
      </c>
      <c r="Y96" s="36">
        <f t="shared" si="14"/>
        <v>0.80500887065461901</v>
      </c>
      <c r="Z96" s="41">
        <f t="shared" si="15"/>
        <v>-5.848013988945298</v>
      </c>
      <c r="AA96" s="42">
        <f t="shared" si="16"/>
        <v>70</v>
      </c>
    </row>
    <row r="97" spans="3:27">
      <c r="C97" s="32" t="s">
        <v>221</v>
      </c>
      <c r="D97" s="33" t="s">
        <v>222</v>
      </c>
      <c r="E97" s="11">
        <v>0.47579108399403275</v>
      </c>
      <c r="F97" s="11">
        <v>0.47769202570511743</v>
      </c>
      <c r="G97" s="11">
        <v>0.47140178375427716</v>
      </c>
      <c r="H97" s="11">
        <v>0.4830033950737036</v>
      </c>
      <c r="I97" s="11">
        <v>0.4774292277194892</v>
      </c>
      <c r="J97" s="11">
        <v>0.4647878203517789</v>
      </c>
      <c r="K97" s="11">
        <v>0.45444232492070447</v>
      </c>
      <c r="L97" s="11">
        <v>0.47858026398915088</v>
      </c>
      <c r="M97" s="11">
        <v>0.47522552981777755</v>
      </c>
      <c r="N97" s="11">
        <v>0.46902026624539661</v>
      </c>
      <c r="O97" s="11">
        <v>0.49061877327597486</v>
      </c>
      <c r="P97" s="11">
        <v>0.49043647257172984</v>
      </c>
      <c r="Q97" s="11">
        <v>0.51480558722552028</v>
      </c>
      <c r="R97" s="11">
        <v>0.55645811395816203</v>
      </c>
      <c r="S97" s="11">
        <v>0.55957805730967858</v>
      </c>
      <c r="T97" s="11">
        <v>0.55929247163397589</v>
      </c>
      <c r="U97" s="11"/>
      <c r="V97" s="33" t="str">
        <f t="shared" si="11"/>
        <v>Kyrgyzstan</v>
      </c>
      <c r="W97" s="30">
        <f t="shared" si="12"/>
        <v>5.5874458168483718E-3</v>
      </c>
      <c r="X97" s="10">
        <f t="shared" si="13"/>
        <v>0.76673201642288369</v>
      </c>
      <c r="Y97" s="36">
        <f t="shared" si="14"/>
        <v>0.58787798500790123</v>
      </c>
      <c r="Z97" s="41">
        <f t="shared" si="15"/>
        <v>-5.5874458168483718</v>
      </c>
      <c r="AA97" s="42">
        <f t="shared" si="16"/>
        <v>64</v>
      </c>
    </row>
    <row r="98" spans="3:27">
      <c r="C98" s="32" t="s">
        <v>223</v>
      </c>
      <c r="D98" s="33" t="s">
        <v>436</v>
      </c>
      <c r="E98" s="11">
        <v>0.37080156492448318</v>
      </c>
      <c r="F98" s="11">
        <v>0.35466899417845105</v>
      </c>
      <c r="G98" s="11">
        <v>0.3542194277032204</v>
      </c>
      <c r="H98" s="11">
        <v>0.35214596216404398</v>
      </c>
      <c r="I98" s="11">
        <v>0.32823127661208557</v>
      </c>
      <c r="J98" s="11">
        <v>0.32316148098769032</v>
      </c>
      <c r="K98" s="11">
        <v>0.33910336219417708</v>
      </c>
      <c r="L98" s="11">
        <v>0.3530003725997371</v>
      </c>
      <c r="M98" s="11">
        <v>0.34060388669782526</v>
      </c>
      <c r="N98" s="11">
        <v>0.36144615218768056</v>
      </c>
      <c r="O98" s="11">
        <v>0.39046503978898617</v>
      </c>
      <c r="P98" s="11">
        <v>0.40489258742336404</v>
      </c>
      <c r="Q98" s="11">
        <v>0.41523723951806951</v>
      </c>
      <c r="R98" s="11">
        <v>0.43271381163952083</v>
      </c>
      <c r="S98" s="11">
        <v>0.4336668073533399</v>
      </c>
      <c r="T98" s="11">
        <v>0.43909293519169146</v>
      </c>
      <c r="U98" s="11"/>
      <c r="V98" s="33" t="str">
        <f t="shared" si="11"/>
        <v>Laos</v>
      </c>
      <c r="W98" s="30">
        <f t="shared" si="12"/>
        <v>6.4858539684282956E-3</v>
      </c>
      <c r="X98" s="10">
        <f t="shared" si="13"/>
        <v>0.78808317826107399</v>
      </c>
      <c r="Y98" s="36">
        <f t="shared" si="14"/>
        <v>0.62107509585807574</v>
      </c>
      <c r="Z98" s="41">
        <f t="shared" si="15"/>
        <v>-6.4858539684282954</v>
      </c>
      <c r="AA98" s="42">
        <f t="shared" si="16"/>
        <v>81</v>
      </c>
    </row>
    <row r="99" spans="3:27">
      <c r="C99" s="32" t="s">
        <v>225</v>
      </c>
      <c r="D99" s="33" t="s">
        <v>226</v>
      </c>
      <c r="E99" s="11">
        <v>0.50170069874259882</v>
      </c>
      <c r="F99" s="11">
        <v>0.55735616256477649</v>
      </c>
      <c r="G99" s="11">
        <v>0.58136320201139613</v>
      </c>
      <c r="H99" s="11">
        <v>0.60904854359645222</v>
      </c>
      <c r="I99" s="11">
        <v>0.62324432028765797</v>
      </c>
      <c r="J99" s="11">
        <v>0.65026315976927562</v>
      </c>
      <c r="K99" s="11">
        <v>0.66266590167339501</v>
      </c>
      <c r="L99" s="11">
        <v>0.68509043969903394</v>
      </c>
      <c r="M99" s="11">
        <v>0.71460935159102668</v>
      </c>
      <c r="N99" s="11">
        <v>0.70890712477564244</v>
      </c>
      <c r="O99" s="11">
        <v>0.72270464170290061</v>
      </c>
      <c r="P99" s="11">
        <v>0.73500954037624633</v>
      </c>
      <c r="Q99" s="11">
        <v>0.72937343034318036</v>
      </c>
      <c r="R99" s="11">
        <v>0.71136971817335248</v>
      </c>
      <c r="S99" s="11">
        <v>0.70981156493844189</v>
      </c>
      <c r="T99" s="11">
        <v>0.71376775179449858</v>
      </c>
      <c r="U99" s="11"/>
      <c r="V99" s="33" t="str">
        <f t="shared" si="11"/>
        <v>Latvia</v>
      </c>
      <c r="W99" s="30">
        <f t="shared" si="12"/>
        <v>1.3218717965625291E-2</v>
      </c>
      <c r="X99" s="10">
        <f t="shared" si="13"/>
        <v>0.89592107307593216</v>
      </c>
      <c r="Y99" s="36">
        <f t="shared" si="14"/>
        <v>0.8026745691815298</v>
      </c>
      <c r="Z99" s="41">
        <f t="shared" si="15"/>
        <v>-13.218717965625292</v>
      </c>
      <c r="AA99" s="42">
        <f t="shared" si="16"/>
        <v>134</v>
      </c>
    </row>
    <row r="100" spans="3:27">
      <c r="C100" s="32" t="s">
        <v>227</v>
      </c>
      <c r="D100" s="33" t="s">
        <v>228</v>
      </c>
      <c r="E100" s="11">
        <v>0.52905497938734825</v>
      </c>
      <c r="F100" s="11">
        <v>0.53371333646105334</v>
      </c>
      <c r="G100" s="11">
        <v>0.51182264663653987</v>
      </c>
      <c r="H100" s="11">
        <v>0.5145598947087705</v>
      </c>
      <c r="I100" s="11">
        <v>0.50961352612382183</v>
      </c>
      <c r="J100" s="11">
        <v>0.54378544524897332</v>
      </c>
      <c r="K100" s="11">
        <v>0.52881347774077359</v>
      </c>
      <c r="L100" s="11">
        <v>0.52228415770104586</v>
      </c>
      <c r="M100" s="11">
        <v>0.52474137089324979</v>
      </c>
      <c r="N100" s="11">
        <v>0.52050557777680873</v>
      </c>
      <c r="O100" s="11">
        <v>0.52192539685021055</v>
      </c>
      <c r="P100" s="11">
        <v>0.50741073528701075</v>
      </c>
      <c r="Q100" s="11">
        <v>0.50457587104460211</v>
      </c>
      <c r="R100" s="11">
        <v>0.50953060104337022</v>
      </c>
      <c r="S100" s="11">
        <v>0.53120777551732767</v>
      </c>
      <c r="T100" s="11">
        <v>0.5403187087973117</v>
      </c>
      <c r="U100" s="11"/>
      <c r="V100" s="33" t="str">
        <f t="shared" si="11"/>
        <v>Lebanon</v>
      </c>
      <c r="W100" s="30">
        <f t="shared" si="12"/>
        <v>-1.8510489731256706E-4</v>
      </c>
      <c r="X100" s="10">
        <f t="shared" si="13"/>
        <v>-7.4089544177967218E-2</v>
      </c>
      <c r="Y100" s="36">
        <f t="shared" si="14"/>
        <v>5.4892605564989564E-3</v>
      </c>
      <c r="Z100" s="41" t="str">
        <f t="shared" si="15"/>
        <v/>
      </c>
      <c r="AA100" s="42" t="str">
        <f t="shared" si="16"/>
        <v/>
      </c>
    </row>
    <row r="101" spans="3:27">
      <c r="C101" s="32" t="s">
        <v>229</v>
      </c>
      <c r="D101" s="33" t="s">
        <v>230</v>
      </c>
      <c r="E101" s="11">
        <v>0.43379712703162399</v>
      </c>
      <c r="F101" s="11">
        <v>0.43495248792560637</v>
      </c>
      <c r="G101" s="11">
        <v>0.42983098766156169</v>
      </c>
      <c r="H101" s="11">
        <v>0.42117596598044693</v>
      </c>
      <c r="I101" s="11">
        <v>0.42578424189225017</v>
      </c>
      <c r="J101" s="11">
        <v>0.43935999049121105</v>
      </c>
      <c r="K101" s="11">
        <v>0.43708645458638601</v>
      </c>
      <c r="L101" s="11">
        <v>0.45822868007135475</v>
      </c>
      <c r="M101" s="11">
        <v>0.44972292206106068</v>
      </c>
      <c r="N101" s="11">
        <v>0.46403074815967538</v>
      </c>
      <c r="O101" s="11">
        <v>0.46503563008133159</v>
      </c>
      <c r="P101" s="11">
        <v>0.46544089518918519</v>
      </c>
      <c r="Q101" s="11">
        <v>0.45922388411426873</v>
      </c>
      <c r="R101" s="11">
        <v>0.4565026337278052</v>
      </c>
      <c r="S101" s="11">
        <v>0.46024740786674184</v>
      </c>
      <c r="T101" s="11">
        <v>0.45253569435268765</v>
      </c>
      <c r="U101" s="11"/>
      <c r="V101" s="33" t="str">
        <f t="shared" si="11"/>
        <v>Lesotho</v>
      </c>
      <c r="W101" s="30">
        <f t="shared" si="12"/>
        <v>2.5353437245919301E-3</v>
      </c>
      <c r="X101" s="10">
        <f t="shared" si="13"/>
        <v>0.79909826440530474</v>
      </c>
      <c r="Y101" s="36">
        <f t="shared" si="14"/>
        <v>0.63855803617557028</v>
      </c>
      <c r="Z101" s="41">
        <f t="shared" si="15"/>
        <v>-2.5353437245919301</v>
      </c>
      <c r="AA101" s="42">
        <f t="shared" si="16"/>
        <v>17</v>
      </c>
    </row>
    <row r="102" spans="3:27">
      <c r="C102" s="32" t="s">
        <v>231</v>
      </c>
      <c r="D102" s="33" t="s">
        <v>232</v>
      </c>
      <c r="E102" s="11">
        <v>0.30117623779254898</v>
      </c>
      <c r="F102" s="11">
        <v>0.30117623779254898</v>
      </c>
      <c r="G102" s="11">
        <v>0.31174905231008337</v>
      </c>
      <c r="H102" s="11">
        <v>0.32424675678345877</v>
      </c>
      <c r="I102" s="11">
        <v>0.321367214441524</v>
      </c>
      <c r="J102" s="11">
        <v>0.330403746922036</v>
      </c>
      <c r="K102" s="11">
        <v>0.33352323639603537</v>
      </c>
      <c r="L102" s="11">
        <v>0.33668797596952887</v>
      </c>
      <c r="M102" s="11">
        <v>0.33712895708949198</v>
      </c>
      <c r="N102" s="11">
        <v>0.35560198038867985</v>
      </c>
      <c r="O102" s="11">
        <v>0.38015117597787029</v>
      </c>
      <c r="P102" s="11">
        <v>0.40737449069135534</v>
      </c>
      <c r="Q102" s="11">
        <v>0.41893056975860482</v>
      </c>
      <c r="R102" s="11">
        <v>0.41063354552580333</v>
      </c>
      <c r="S102" s="11">
        <v>0.41336115023093595</v>
      </c>
      <c r="T102" s="11">
        <v>0.4014798858516222</v>
      </c>
      <c r="U102" s="11"/>
      <c r="V102" s="33" t="str">
        <f t="shared" si="11"/>
        <v>Liberia</v>
      </c>
      <c r="W102" s="30">
        <f t="shared" si="12"/>
        <v>8.5592759071474265E-3</v>
      </c>
      <c r="X102" s="10">
        <f t="shared" si="13"/>
        <v>0.95024457374559423</v>
      </c>
      <c r="Y102" s="36">
        <f t="shared" si="14"/>
        <v>0.90296474993294606</v>
      </c>
      <c r="Z102" s="41">
        <f t="shared" si="15"/>
        <v>-8.5592759071474269</v>
      </c>
      <c r="AA102" s="42">
        <f t="shared" si="16"/>
        <v>104</v>
      </c>
    </row>
    <row r="103" spans="3:27">
      <c r="C103" s="32" t="s">
        <v>233</v>
      </c>
      <c r="D103" s="33" t="s">
        <v>234</v>
      </c>
      <c r="E103" s="11">
        <v>0.31208405349808116</v>
      </c>
      <c r="F103" s="11">
        <v>0.29729071549668074</v>
      </c>
      <c r="G103" s="11">
        <v>0.32734776672866917</v>
      </c>
      <c r="H103" s="11">
        <v>0.34237482031512845</v>
      </c>
      <c r="I103" s="11">
        <v>0.34986445845564862</v>
      </c>
      <c r="J103" s="11">
        <v>0.35938602543248244</v>
      </c>
      <c r="K103" s="11">
        <v>0.37253031351088167</v>
      </c>
      <c r="L103" s="11">
        <v>0.3711632570525395</v>
      </c>
      <c r="M103" s="11">
        <v>0.38032812372791752</v>
      </c>
      <c r="N103" s="11">
        <v>0.38055719187526893</v>
      </c>
      <c r="O103" s="11">
        <v>0.40019387867641865</v>
      </c>
      <c r="P103" s="11">
        <v>0.42019787512457374</v>
      </c>
      <c r="Q103" s="11">
        <v>0.45944281328956765</v>
      </c>
      <c r="R103" s="11">
        <v>0.49621740998737096</v>
      </c>
      <c r="S103" s="11">
        <v>0.46824716720981807</v>
      </c>
      <c r="T103" s="11">
        <v>0.46824716720981807</v>
      </c>
      <c r="U103" s="11"/>
      <c r="V103" s="33" t="str">
        <f t="shared" si="11"/>
        <v>Libyan Arab Jamahiriya</v>
      </c>
      <c r="W103" s="30">
        <f t="shared" si="12"/>
        <v>1.2067172463578245E-2</v>
      </c>
      <c r="X103" s="10">
        <f t="shared" si="13"/>
        <v>0.96161461364011247</v>
      </c>
      <c r="Y103" s="36">
        <f t="shared" si="14"/>
        <v>0.92470266516622279</v>
      </c>
      <c r="Z103" s="41">
        <f t="shared" si="15"/>
        <v>-12.067172463578245</v>
      </c>
      <c r="AA103" s="42">
        <f t="shared" si="16"/>
        <v>130</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0.50778831732666119</v>
      </c>
      <c r="F105" s="11">
        <v>0.55120250750846278</v>
      </c>
      <c r="G105" s="11">
        <v>0.5765841856308761</v>
      </c>
      <c r="H105" s="11">
        <v>0.59830282986196937</v>
      </c>
      <c r="I105" s="11">
        <v>0.61228101940520951</v>
      </c>
      <c r="J105" s="11">
        <v>0.63872127524527367</v>
      </c>
      <c r="K105" s="11">
        <v>0.65913370785083936</v>
      </c>
      <c r="L105" s="11">
        <v>0.69349735853284833</v>
      </c>
      <c r="M105" s="11">
        <v>0.73498459474773337</v>
      </c>
      <c r="N105" s="11">
        <v>0.7498136897950578</v>
      </c>
      <c r="O105" s="11">
        <v>0.75348892629855979</v>
      </c>
      <c r="P105" s="11">
        <v>0.7466256737089324</v>
      </c>
      <c r="Q105" s="11">
        <v>0.74456238360305338</v>
      </c>
      <c r="R105" s="11">
        <v>0.73723356815489838</v>
      </c>
      <c r="S105" s="11">
        <v>0.7417477108126872</v>
      </c>
      <c r="T105" s="11">
        <v>0.74029727568214809</v>
      </c>
      <c r="U105" s="11"/>
      <c r="V105" s="33" t="str">
        <f t="shared" si="11"/>
        <v>Lithuania</v>
      </c>
      <c r="W105" s="30">
        <f t="shared" si="12"/>
        <v>1.5994087098766555E-2</v>
      </c>
      <c r="X105" s="10">
        <f t="shared" si="13"/>
        <v>0.92070366709162121</v>
      </c>
      <c r="Y105" s="36">
        <f t="shared" si="14"/>
        <v>0.84769524259595885</v>
      </c>
      <c r="Z105" s="41">
        <f t="shared" si="15"/>
        <v>-15.994087098766554</v>
      </c>
      <c r="AA105" s="42">
        <f t="shared" si="16"/>
        <v>139</v>
      </c>
    </row>
    <row r="106" spans="3:27">
      <c r="C106" s="32" t="s">
        <v>239</v>
      </c>
      <c r="D106" s="33" t="s">
        <v>240</v>
      </c>
      <c r="E106" s="11">
        <v>0.63276185210096036</v>
      </c>
      <c r="F106" s="11">
        <v>0.63777650147806364</v>
      </c>
      <c r="G106" s="11">
        <v>0.64695477742870555</v>
      </c>
      <c r="H106" s="11">
        <v>0.66515576452663439</v>
      </c>
      <c r="I106" s="11">
        <v>0.69344096291839041</v>
      </c>
      <c r="J106" s="11">
        <v>0.72635869677502352</v>
      </c>
      <c r="K106" s="11">
        <v>0.73276800401145969</v>
      </c>
      <c r="L106" s="11">
        <v>0.73683108358826455</v>
      </c>
      <c r="M106" s="11">
        <v>0.72429891537101776</v>
      </c>
      <c r="N106" s="11">
        <v>0.72605055760039117</v>
      </c>
      <c r="O106" s="11">
        <v>0.71724982766353895</v>
      </c>
      <c r="P106" s="11">
        <v>0.71742328063934158</v>
      </c>
      <c r="Q106" s="11">
        <v>0.72152885419707968</v>
      </c>
      <c r="R106" s="11">
        <v>0.72847156573139948</v>
      </c>
      <c r="S106" s="11">
        <v>0.72957350670892795</v>
      </c>
      <c r="T106" s="11">
        <v>0.7338229815513807</v>
      </c>
      <c r="U106" s="11"/>
      <c r="V106" s="33" t="str">
        <f t="shared" si="11"/>
        <v>Luxembourg</v>
      </c>
      <c r="W106" s="30">
        <f t="shared" si="12"/>
        <v>6.180835086999948E-3</v>
      </c>
      <c r="X106" s="10">
        <f t="shared" si="13"/>
        <v>0.79713638087373451</v>
      </c>
      <c r="Y106" s="36">
        <f t="shared" si="14"/>
        <v>0.63542640971247555</v>
      </c>
      <c r="Z106" s="41">
        <f t="shared" si="15"/>
        <v>-6.1808350869999478</v>
      </c>
      <c r="AA106" s="42">
        <f t="shared" si="16"/>
        <v>74</v>
      </c>
    </row>
    <row r="107" spans="3:27">
      <c r="C107" s="32" t="s">
        <v>241</v>
      </c>
      <c r="D107" s="33" t="s">
        <v>242</v>
      </c>
      <c r="E107" s="11">
        <v>0.44667966155642835</v>
      </c>
      <c r="F107" s="11">
        <v>0.45468450211917172</v>
      </c>
      <c r="G107" s="11">
        <v>0.43559803645623252</v>
      </c>
      <c r="H107" s="11">
        <v>0.43308757858262553</v>
      </c>
      <c r="I107" s="11">
        <v>0.45067073819510967</v>
      </c>
      <c r="J107" s="11">
        <v>0.47067784754078668</v>
      </c>
      <c r="K107" s="11">
        <v>0.46756898440950351</v>
      </c>
      <c r="L107" s="11">
        <v>0.49347754772519814</v>
      </c>
      <c r="M107" s="11">
        <v>0.51428044587522526</v>
      </c>
      <c r="N107" s="11">
        <v>0.51378629492298689</v>
      </c>
      <c r="O107" s="11">
        <v>0.49685596273284521</v>
      </c>
      <c r="P107" s="11">
        <v>0.49459810994405712</v>
      </c>
      <c r="Q107" s="11">
        <v>0.50763131840662012</v>
      </c>
      <c r="R107" s="11">
        <v>0.4989841960713895</v>
      </c>
      <c r="S107" s="11">
        <v>0.48584539089592266</v>
      </c>
      <c r="T107" s="11">
        <v>0.48254830176918462</v>
      </c>
      <c r="U107" s="11"/>
      <c r="V107" s="33" t="str">
        <f t="shared" si="11"/>
        <v>Madagascar</v>
      </c>
      <c r="W107" s="30">
        <f t="shared" si="12"/>
        <v>4.2780876167135091E-3</v>
      </c>
      <c r="X107" s="10">
        <f t="shared" si="13"/>
        <v>0.74816184402633923</v>
      </c>
      <c r="Y107" s="36">
        <f t="shared" si="14"/>
        <v>0.55974614485689234</v>
      </c>
      <c r="Z107" s="41">
        <f t="shared" si="15"/>
        <v>-4.2780876167135089</v>
      </c>
      <c r="AA107" s="42">
        <f t="shared" si="16"/>
        <v>39</v>
      </c>
    </row>
    <row r="108" spans="3:27">
      <c r="C108" s="32" t="s">
        <v>243</v>
      </c>
      <c r="D108" s="33" t="s">
        <v>244</v>
      </c>
      <c r="E108" s="11">
        <v>0.45228905069147346</v>
      </c>
      <c r="F108" s="11">
        <v>0.44127271722000355</v>
      </c>
      <c r="G108" s="11">
        <v>0.44460738988395881</v>
      </c>
      <c r="H108" s="11">
        <v>0.44617125588844897</v>
      </c>
      <c r="I108" s="11">
        <v>0.45130828158872216</v>
      </c>
      <c r="J108" s="11">
        <v>0.43720213155805004</v>
      </c>
      <c r="K108" s="11">
        <v>0.43339622834906044</v>
      </c>
      <c r="L108" s="11">
        <v>0.41288485650034734</v>
      </c>
      <c r="M108" s="11">
        <v>0.42734717779654852</v>
      </c>
      <c r="N108" s="11">
        <v>0.43206661077974723</v>
      </c>
      <c r="O108" s="11">
        <v>0.44000432026558889</v>
      </c>
      <c r="P108" s="11">
        <v>0.43620126015622962</v>
      </c>
      <c r="Q108" s="11">
        <v>0.43870146517621461</v>
      </c>
      <c r="R108" s="11">
        <v>0.44514317176393159</v>
      </c>
      <c r="S108" s="11">
        <v>0.44933630367753313</v>
      </c>
      <c r="T108" s="11">
        <v>0.46048834929121724</v>
      </c>
      <c r="U108" s="11"/>
      <c r="V108" s="33" t="str">
        <f t="shared" si="11"/>
        <v>Malawi</v>
      </c>
      <c r="W108" s="30">
        <f t="shared" si="12"/>
        <v>1.2531889604726538E-4</v>
      </c>
      <c r="X108" s="10">
        <f t="shared" si="13"/>
        <v>5.3087997222214703E-2</v>
      </c>
      <c r="Y108" s="36">
        <f t="shared" si="14"/>
        <v>2.818335449065876E-3</v>
      </c>
      <c r="Z108" s="41" t="str">
        <f t="shared" si="15"/>
        <v/>
      </c>
      <c r="AA108" s="42" t="str">
        <f t="shared" si="16"/>
        <v/>
      </c>
    </row>
    <row r="109" spans="3:27">
      <c r="C109" s="32" t="s">
        <v>245</v>
      </c>
      <c r="D109" s="33" t="s">
        <v>246</v>
      </c>
      <c r="E109" s="11">
        <v>0.5628260367334772</v>
      </c>
      <c r="F109" s="11">
        <v>0.5646042273553421</v>
      </c>
      <c r="G109" s="11">
        <v>0.57071550047793973</v>
      </c>
      <c r="H109" s="11">
        <v>0.57390054447814531</v>
      </c>
      <c r="I109" s="11">
        <v>0.55882503074467393</v>
      </c>
      <c r="J109" s="11">
        <v>0.5467503124570533</v>
      </c>
      <c r="K109" s="11">
        <v>0.55499970943493271</v>
      </c>
      <c r="L109" s="11">
        <v>0.56856111911893259</v>
      </c>
      <c r="M109" s="11">
        <v>0.57460202966302332</v>
      </c>
      <c r="N109" s="11">
        <v>0.5890582584107994</v>
      </c>
      <c r="O109" s="11">
        <v>0.59714093068179241</v>
      </c>
      <c r="P109" s="11">
        <v>0.60005476957795933</v>
      </c>
      <c r="Q109" s="11">
        <v>0.60892826110121445</v>
      </c>
      <c r="R109" s="11">
        <v>0.61272125506673891</v>
      </c>
      <c r="S109" s="11">
        <v>0.60815941999434553</v>
      </c>
      <c r="T109" s="11">
        <v>0.6089019427511726</v>
      </c>
      <c r="U109" s="11"/>
      <c r="V109" s="33" t="str">
        <f t="shared" si="11"/>
        <v>Malaysia</v>
      </c>
      <c r="W109" s="30">
        <f t="shared" si="12"/>
        <v>3.9462450957136368E-3</v>
      </c>
      <c r="X109" s="10">
        <f t="shared" si="13"/>
        <v>0.85274763127259323</v>
      </c>
      <c r="Y109" s="36">
        <f t="shared" si="14"/>
        <v>0.72717852264101868</v>
      </c>
      <c r="Z109" s="41">
        <f t="shared" si="15"/>
        <v>-3.9462450957136368</v>
      </c>
      <c r="AA109" s="42">
        <f t="shared" si="16"/>
        <v>35</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1"/>
        <v>Maldives</v>
      </c>
      <c r="W110" s="30" t="e">
        <f t="shared" si="12"/>
        <v>#N/A</v>
      </c>
      <c r="X110" s="10" t="e">
        <f t="shared" si="13"/>
        <v>#N/A</v>
      </c>
      <c r="Y110" s="36">
        <f t="shared" si="14"/>
        <v>0</v>
      </c>
      <c r="Z110" s="41" t="str">
        <f t="shared" si="15"/>
        <v/>
      </c>
      <c r="AA110" s="42" t="str">
        <f t="shared" si="16"/>
        <v/>
      </c>
    </row>
    <row r="111" spans="3:27">
      <c r="C111" s="32" t="s">
        <v>249</v>
      </c>
      <c r="D111" s="33" t="s">
        <v>250</v>
      </c>
      <c r="E111" s="11">
        <v>0.49971063034230001</v>
      </c>
      <c r="F111" s="11">
        <v>0.49676031667677178</v>
      </c>
      <c r="G111" s="11">
        <v>0.48708497933092659</v>
      </c>
      <c r="H111" s="11">
        <v>0.47844385932378519</v>
      </c>
      <c r="I111" s="11">
        <v>0.48154180587179535</v>
      </c>
      <c r="J111" s="11">
        <v>0.48851625587681718</v>
      </c>
      <c r="K111" s="11">
        <v>0.49578050403428042</v>
      </c>
      <c r="L111" s="11">
        <v>0.49555361413785359</v>
      </c>
      <c r="M111" s="11">
        <v>0.49437396330091288</v>
      </c>
      <c r="N111" s="11">
        <v>0.49740359620714886</v>
      </c>
      <c r="O111" s="11">
        <v>0.47990112480812136</v>
      </c>
      <c r="P111" s="11">
        <v>0.47873022535344284</v>
      </c>
      <c r="Q111" s="11">
        <v>0.48993828010374696</v>
      </c>
      <c r="R111" s="11">
        <v>0.49028358274325878</v>
      </c>
      <c r="S111" s="11">
        <v>0.48060809543577354</v>
      </c>
      <c r="T111" s="11">
        <v>0.48372733120650474</v>
      </c>
      <c r="U111" s="11"/>
      <c r="V111" s="33" t="str">
        <f t="shared" si="11"/>
        <v>Mali</v>
      </c>
      <c r="W111" s="30">
        <f t="shared" si="12"/>
        <v>-5.443544586836446E-4</v>
      </c>
      <c r="X111" s="10">
        <f t="shared" si="13"/>
        <v>-0.35023417748654662</v>
      </c>
      <c r="Y111" s="36">
        <f t="shared" si="14"/>
        <v>0.12266397907967784</v>
      </c>
      <c r="Z111" s="41" t="str">
        <f t="shared" si="15"/>
        <v/>
      </c>
      <c r="AA111" s="42" t="str">
        <f t="shared" si="16"/>
        <v/>
      </c>
    </row>
    <row r="112" spans="3:27">
      <c r="C112" s="32" t="s">
        <v>251</v>
      </c>
      <c r="D112" s="33" t="s">
        <v>252</v>
      </c>
      <c r="E112" s="11">
        <v>0.57735856400947527</v>
      </c>
      <c r="F112" s="11">
        <v>0.57796996826060287</v>
      </c>
      <c r="G112" s="11">
        <v>0.5987828546055961</v>
      </c>
      <c r="H112" s="11">
        <v>0.60573644900458146</v>
      </c>
      <c r="I112" s="11">
        <v>0.60014076129289728</v>
      </c>
      <c r="J112" s="11">
        <v>0.62636202229621762</v>
      </c>
      <c r="K112" s="11">
        <v>0.64969006156105458</v>
      </c>
      <c r="L112" s="11">
        <v>0.65043767156693821</v>
      </c>
      <c r="M112" s="11">
        <v>0.66579268459271468</v>
      </c>
      <c r="N112" s="11">
        <v>0.68785410885241793</v>
      </c>
      <c r="O112" s="11">
        <v>0.67540522596483787</v>
      </c>
      <c r="P112" s="11">
        <v>0.67670404608850898</v>
      </c>
      <c r="Q112" s="11">
        <v>0.68344114743981588</v>
      </c>
      <c r="R112" s="11">
        <v>0.68577603102646811</v>
      </c>
      <c r="S112" s="11">
        <v>0.6906630209178396</v>
      </c>
      <c r="T112" s="11">
        <v>0.69106284086382341</v>
      </c>
      <c r="U112" s="11"/>
      <c r="V112" s="33" t="str">
        <f t="shared" si="11"/>
        <v>Malta</v>
      </c>
      <c r="W112" s="30">
        <f t="shared" si="12"/>
        <v>8.4380106334091924E-3</v>
      </c>
      <c r="X112" s="10">
        <f t="shared" si="13"/>
        <v>0.95273504570847412</v>
      </c>
      <c r="Y112" s="36">
        <f t="shared" si="14"/>
        <v>0.90770406732112829</v>
      </c>
      <c r="Z112" s="41">
        <f t="shared" si="15"/>
        <v>-8.438010633409192</v>
      </c>
      <c r="AA112" s="42">
        <f t="shared" si="16"/>
        <v>102</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1"/>
        <v>Marshall Islands</v>
      </c>
      <c r="W113" s="30" t="e">
        <f t="shared" si="12"/>
        <v>#N/A</v>
      </c>
      <c r="X113" s="10" t="e">
        <f t="shared" si="13"/>
        <v>#N/A</v>
      </c>
      <c r="Y113" s="36">
        <f t="shared" si="14"/>
        <v>0</v>
      </c>
      <c r="Z113" s="41" t="str">
        <f t="shared" si="15"/>
        <v/>
      </c>
      <c r="AA113" s="42" t="str">
        <f t="shared" si="16"/>
        <v/>
      </c>
    </row>
    <row r="114" spans="3:27">
      <c r="C114" s="32" t="s">
        <v>255</v>
      </c>
      <c r="D114" s="33" t="s">
        <v>256</v>
      </c>
      <c r="E114" s="11">
        <v>0.399998465892694</v>
      </c>
      <c r="F114" s="11">
        <v>0.4075538753726809</v>
      </c>
      <c r="G114" s="11">
        <v>0.39470702580390643</v>
      </c>
      <c r="H114" s="11">
        <v>0.39294090045239705</v>
      </c>
      <c r="I114" s="11">
        <v>0.40909093663418999</v>
      </c>
      <c r="J114" s="11">
        <v>0.4191181145299257</v>
      </c>
      <c r="K114" s="11">
        <v>0.4452978097005082</v>
      </c>
      <c r="L114" s="11">
        <v>0.47996342532498426</v>
      </c>
      <c r="M114" s="11">
        <v>0.48701065392720355</v>
      </c>
      <c r="N114" s="11">
        <v>0.47138133610310851</v>
      </c>
      <c r="O114" s="11">
        <v>0.45255708500614339</v>
      </c>
      <c r="P114" s="11">
        <v>0.45137619426072562</v>
      </c>
      <c r="Q114" s="11">
        <v>0.46423935294588559</v>
      </c>
      <c r="R114" s="11">
        <v>0.44418112848096486</v>
      </c>
      <c r="S114" s="11">
        <v>0.43209936542138327</v>
      </c>
      <c r="T114" s="11">
        <v>0.43077056678179138</v>
      </c>
      <c r="U114" s="11"/>
      <c r="V114" s="33" t="str">
        <f t="shared" si="11"/>
        <v>Mauritania</v>
      </c>
      <c r="W114" s="30">
        <f t="shared" si="12"/>
        <v>3.6986228668168951E-3</v>
      </c>
      <c r="X114" s="10">
        <f t="shared" si="13"/>
        <v>0.57717691769178314</v>
      </c>
      <c r="Y114" s="36">
        <f t="shared" si="14"/>
        <v>0.33313319431618743</v>
      </c>
      <c r="Z114" s="41">
        <f t="shared" si="15"/>
        <v>-3.698622866816895</v>
      </c>
      <c r="AA114" s="42">
        <f t="shared" si="16"/>
        <v>33</v>
      </c>
    </row>
    <row r="115" spans="3:27">
      <c r="C115" s="32" t="s">
        <v>257</v>
      </c>
      <c r="D115" s="33" t="s">
        <v>258</v>
      </c>
      <c r="E115" s="11">
        <v>0.5927921644920443</v>
      </c>
      <c r="F115" s="11">
        <v>0.59459716268445595</v>
      </c>
      <c r="G115" s="11">
        <v>0.60038039966546708</v>
      </c>
      <c r="H115" s="11">
        <v>0.60848304472900794</v>
      </c>
      <c r="I115" s="11">
        <v>0.60302403747393973</v>
      </c>
      <c r="J115" s="11">
        <v>0.60184392768101436</v>
      </c>
      <c r="K115" s="11">
        <v>0.6190002683177015</v>
      </c>
      <c r="L115" s="11">
        <v>0.60942027361044515</v>
      </c>
      <c r="M115" s="11">
        <v>0.61641915174782136</v>
      </c>
      <c r="N115" s="11">
        <v>0.62827611093582159</v>
      </c>
      <c r="O115" s="11">
        <v>0.6411770283543069</v>
      </c>
      <c r="P115" s="11">
        <v>0.65715166875497666</v>
      </c>
      <c r="Q115" s="11">
        <v>0.67621985330643308</v>
      </c>
      <c r="R115" s="11">
        <v>0.70655782739807904</v>
      </c>
      <c r="S115" s="11">
        <v>0.68765419731220379</v>
      </c>
      <c r="T115" s="11">
        <v>0.66506847159448845</v>
      </c>
      <c r="U115" s="11"/>
      <c r="V115" s="33" t="str">
        <f t="shared" si="11"/>
        <v>Mauritius</v>
      </c>
      <c r="W115" s="30">
        <f t="shared" si="12"/>
        <v>6.885079951879999E-3</v>
      </c>
      <c r="X115" s="10">
        <f t="shared" si="13"/>
        <v>0.90694420601786097</v>
      </c>
      <c r="Y115" s="36">
        <f t="shared" si="14"/>
        <v>0.82254779282936819</v>
      </c>
      <c r="Z115" s="41">
        <f t="shared" si="15"/>
        <v>-6.885079951879999</v>
      </c>
      <c r="AA115" s="42">
        <f t="shared" si="16"/>
        <v>89</v>
      </c>
    </row>
    <row r="116" spans="3:27">
      <c r="C116" s="32" t="s">
        <v>259</v>
      </c>
      <c r="D116" s="33" t="s">
        <v>260</v>
      </c>
      <c r="E116" s="11">
        <v>0.47282061041076084</v>
      </c>
      <c r="F116" s="11">
        <v>0.46377657009848938</v>
      </c>
      <c r="G116" s="11">
        <v>0.47184586294603925</v>
      </c>
      <c r="H116" s="11">
        <v>0.48418055716789787</v>
      </c>
      <c r="I116" s="11">
        <v>0.4998009168376733</v>
      </c>
      <c r="J116" s="11">
        <v>0.52417969900223149</v>
      </c>
      <c r="K116" s="11">
        <v>0.54385212420703133</v>
      </c>
      <c r="L116" s="11">
        <v>0.56141172315451227</v>
      </c>
      <c r="M116" s="11">
        <v>0.56320429707111996</v>
      </c>
      <c r="N116" s="11">
        <v>0.56731796530050937</v>
      </c>
      <c r="O116" s="11">
        <v>0.5587371244523085</v>
      </c>
      <c r="P116" s="11">
        <v>0.5666759726875199</v>
      </c>
      <c r="Q116" s="11">
        <v>0.57298611865166293</v>
      </c>
      <c r="R116" s="11">
        <v>0.5728577017480615</v>
      </c>
      <c r="S116" s="11">
        <v>0.59082229057987823</v>
      </c>
      <c r="T116" s="11">
        <v>0.59083619475112936</v>
      </c>
      <c r="U116" s="11"/>
      <c r="V116" s="33" t="str">
        <f t="shared" si="11"/>
        <v>Mexico</v>
      </c>
      <c r="W116" s="30">
        <f t="shared" si="12"/>
        <v>8.8901632749059795E-3</v>
      </c>
      <c r="X116" s="10">
        <f t="shared" si="13"/>
        <v>0.94594893066016583</v>
      </c>
      <c r="Y116" s="36">
        <f t="shared" si="14"/>
        <v>0.8948193794171112</v>
      </c>
      <c r="Z116" s="41">
        <f t="shared" si="15"/>
        <v>-8.89016327490598</v>
      </c>
      <c r="AA116" s="42">
        <f t="shared" si="16"/>
        <v>106</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1"/>
        <v>Micronesia, Federated States of</v>
      </c>
      <c r="W117" s="30" t="e">
        <f t="shared" si="12"/>
        <v>#N/A</v>
      </c>
      <c r="X117" s="10" t="e">
        <f t="shared" si="13"/>
        <v>#N/A</v>
      </c>
      <c r="Y117" s="36">
        <f t="shared" si="14"/>
        <v>0</v>
      </c>
      <c r="Z117" s="41" t="str">
        <f t="shared" si="15"/>
        <v/>
      </c>
      <c r="AA117" s="42" t="str">
        <f t="shared" si="16"/>
        <v/>
      </c>
    </row>
    <row r="118" spans="3:27">
      <c r="C118" s="32" t="s">
        <v>263</v>
      </c>
      <c r="D118" s="33" t="s">
        <v>264</v>
      </c>
      <c r="E118" s="11">
        <v>0.48095107988733532</v>
      </c>
      <c r="F118" s="11">
        <v>0.48109313679012045</v>
      </c>
      <c r="G118" s="11">
        <v>0.49897104703864142</v>
      </c>
      <c r="H118" s="11">
        <v>0.51474532440501619</v>
      </c>
      <c r="I118" s="11">
        <v>0.52636594915595236</v>
      </c>
      <c r="J118" s="11">
        <v>0.49300075975638891</v>
      </c>
      <c r="K118" s="11">
        <v>0.48219881367449291</v>
      </c>
      <c r="L118" s="11">
        <v>0.49752986058410964</v>
      </c>
      <c r="M118" s="11">
        <v>0.49138349585254637</v>
      </c>
      <c r="N118" s="11">
        <v>0.48600032395052861</v>
      </c>
      <c r="O118" s="11">
        <v>0.50779576973508134</v>
      </c>
      <c r="P118" s="11">
        <v>0.52011252580186007</v>
      </c>
      <c r="Q118" s="11">
        <v>0.53665666575714499</v>
      </c>
      <c r="R118" s="11">
        <v>0.53095391914047962</v>
      </c>
      <c r="S118" s="11">
        <v>0.52222997286035877</v>
      </c>
      <c r="T118" s="11">
        <v>0.52211573859007754</v>
      </c>
      <c r="U118" s="11"/>
      <c r="V118" s="33" t="str">
        <f t="shared" si="11"/>
        <v>Moldova, Republic of</v>
      </c>
      <c r="W118" s="30">
        <f t="shared" si="12"/>
        <v>2.5540024518455454E-3</v>
      </c>
      <c r="X118" s="10">
        <f t="shared" si="13"/>
        <v>0.63521589762449693</v>
      </c>
      <c r="Y118" s="36">
        <f t="shared" si="14"/>
        <v>0.40349923659489534</v>
      </c>
      <c r="Z118" s="41">
        <f t="shared" si="15"/>
        <v>-2.5540024518455455</v>
      </c>
      <c r="AA118" s="42">
        <f t="shared" si="16"/>
        <v>18</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1"/>
        <v>Monaco</v>
      </c>
      <c r="W119" s="30" t="e">
        <f t="shared" si="12"/>
        <v>#N/A</v>
      </c>
      <c r="X119" s="10" t="e">
        <f t="shared" si="13"/>
        <v>#N/A</v>
      </c>
      <c r="Y119" s="36">
        <f t="shared" si="14"/>
        <v>0</v>
      </c>
      <c r="Z119" s="41" t="str">
        <f t="shared" si="15"/>
        <v/>
      </c>
      <c r="AA119" s="42" t="str">
        <f t="shared" si="16"/>
        <v/>
      </c>
    </row>
    <row r="120" spans="3:27">
      <c r="C120" s="32" t="s">
        <v>267</v>
      </c>
      <c r="D120" s="33" t="s">
        <v>583</v>
      </c>
      <c r="E120" s="11">
        <v>0.4971017263576939</v>
      </c>
      <c r="F120" s="11">
        <v>0.49751193513461273</v>
      </c>
      <c r="G120" s="11">
        <v>0.48699484294873102</v>
      </c>
      <c r="H120" s="11">
        <v>0.47665007175577684</v>
      </c>
      <c r="I120" s="11">
        <v>0.47752271296668325</v>
      </c>
      <c r="J120" s="11">
        <v>0.4785488165836671</v>
      </c>
      <c r="K120" s="11">
        <v>0.48172973470611319</v>
      </c>
      <c r="L120" s="11">
        <v>0.49781010646604756</v>
      </c>
      <c r="M120" s="11">
        <v>0.49679316583727084</v>
      </c>
      <c r="N120" s="11">
        <v>0.51688781900755265</v>
      </c>
      <c r="O120" s="11">
        <v>0.54487119781172844</v>
      </c>
      <c r="P120" s="11">
        <v>0.56185379784012879</v>
      </c>
      <c r="Q120" s="11">
        <v>0.59480732065305641</v>
      </c>
      <c r="R120" s="11">
        <v>0.60522358252013819</v>
      </c>
      <c r="S120" s="11">
        <v>0.62973797140675503</v>
      </c>
      <c r="T120" s="11">
        <v>0.63003656098362815</v>
      </c>
      <c r="U120" s="11"/>
      <c r="V120" s="33" t="str">
        <f t="shared" si="11"/>
        <v xml:space="preserve">Macedonia </v>
      </c>
      <c r="W120" s="30">
        <f t="shared" si="12"/>
        <v>1.0445998792379155E-2</v>
      </c>
      <c r="X120" s="10">
        <f t="shared" si="13"/>
        <v>0.87987212682528948</v>
      </c>
      <c r="Y120" s="36">
        <f t="shared" si="14"/>
        <v>0.77417495956405824</v>
      </c>
      <c r="Z120" s="41">
        <f t="shared" si="15"/>
        <v>-10.445998792379156</v>
      </c>
      <c r="AA120" s="42">
        <f t="shared" si="16"/>
        <v>122</v>
      </c>
    </row>
    <row r="121" spans="3:27">
      <c r="C121" s="32" t="s">
        <v>269</v>
      </c>
      <c r="D121" s="33" t="s">
        <v>270</v>
      </c>
      <c r="E121" s="11">
        <v>0.46511210972114109</v>
      </c>
      <c r="F121" s="11">
        <v>0.49055844362131118</v>
      </c>
      <c r="G121" s="11">
        <v>0.5199812487740153</v>
      </c>
      <c r="H121" s="11">
        <v>0.5202716517163426</v>
      </c>
      <c r="I121" s="11">
        <v>0.5322869227546454</v>
      </c>
      <c r="J121" s="11">
        <v>0.53308654365752184</v>
      </c>
      <c r="K121" s="11">
        <v>0.55136768551441395</v>
      </c>
      <c r="L121" s="11">
        <v>0.56814462364896923</v>
      </c>
      <c r="M121" s="11">
        <v>0.55833334791680911</v>
      </c>
      <c r="N121" s="11">
        <v>0.55177553873160001</v>
      </c>
      <c r="O121" s="11">
        <v>0.59294784973586512</v>
      </c>
      <c r="P121" s="11">
        <v>0.58998903982976514</v>
      </c>
      <c r="Q121" s="11">
        <v>0.60341698577498815</v>
      </c>
      <c r="R121" s="11">
        <v>0.61886250617002458</v>
      </c>
      <c r="S121" s="11">
        <v>0.60702175893394017</v>
      </c>
      <c r="T121" s="11">
        <v>0.60572166890693202</v>
      </c>
      <c r="U121" s="11"/>
      <c r="V121" s="33" t="str">
        <f t="shared" si="11"/>
        <v>Mongolia</v>
      </c>
      <c r="W121" s="30">
        <f t="shared" si="12"/>
        <v>9.0497087626057442E-3</v>
      </c>
      <c r="X121" s="10">
        <f t="shared" si="13"/>
        <v>0.96050257485510637</v>
      </c>
      <c r="Y121" s="36">
        <f t="shared" si="14"/>
        <v>0.92256519630328926</v>
      </c>
      <c r="Z121" s="41">
        <f t="shared" si="15"/>
        <v>-9.0497087626057446</v>
      </c>
      <c r="AA121" s="42">
        <f t="shared" si="16"/>
        <v>107</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0.4891539062142109</v>
      </c>
      <c r="F123" s="11">
        <v>0.49237347187918207</v>
      </c>
      <c r="G123" s="11">
        <v>0.49268961892366853</v>
      </c>
      <c r="H123" s="11">
        <v>0.51163766676850408</v>
      </c>
      <c r="I123" s="11">
        <v>0.50886858656567857</v>
      </c>
      <c r="J123" s="11">
        <v>0.50544449796352331</v>
      </c>
      <c r="K123" s="11">
        <v>0.48983937236890823</v>
      </c>
      <c r="L123" s="11">
        <v>0.4812961620522907</v>
      </c>
      <c r="M123" s="11">
        <v>0.47901042474434202</v>
      </c>
      <c r="N123" s="11">
        <v>0.47243015633802898</v>
      </c>
      <c r="O123" s="11">
        <v>0.46747106751513823</v>
      </c>
      <c r="P123" s="11">
        <v>0.49925263032332279</v>
      </c>
      <c r="Q123" s="11">
        <v>0.49728743964164673</v>
      </c>
      <c r="R123" s="11">
        <v>0.51115572826311506</v>
      </c>
      <c r="S123" s="11">
        <v>0.52230908073091664</v>
      </c>
      <c r="T123" s="11">
        <v>0.52723035711383148</v>
      </c>
      <c r="U123" s="11"/>
      <c r="V123" s="33" t="str">
        <f t="shared" si="11"/>
        <v>Morocco</v>
      </c>
      <c r="W123" s="30">
        <f t="shared" si="12"/>
        <v>1.0626361850294877E-3</v>
      </c>
      <c r="X123" s="10">
        <f t="shared" si="13"/>
        <v>0.29593673115747343</v>
      </c>
      <c r="Y123" s="36">
        <f t="shared" si="14"/>
        <v>8.7578548848170706E-2</v>
      </c>
      <c r="Z123" s="41" t="str">
        <f t="shared" si="15"/>
        <v/>
      </c>
      <c r="AA123" s="42" t="str">
        <f t="shared" si="16"/>
        <v/>
      </c>
    </row>
    <row r="124" spans="3:27">
      <c r="C124" s="32" t="s">
        <v>275</v>
      </c>
      <c r="D124" s="33" t="s">
        <v>276</v>
      </c>
      <c r="E124" s="11">
        <v>0.40620200802110473</v>
      </c>
      <c r="F124" s="11">
        <v>0.39514118977563112</v>
      </c>
      <c r="G124" s="11">
        <v>0.38692775707432403</v>
      </c>
      <c r="H124" s="11">
        <v>0.41751019865497346</v>
      </c>
      <c r="I124" s="11">
        <v>0.4349110260539823</v>
      </c>
      <c r="J124" s="11">
        <v>0.45157936571086754</v>
      </c>
      <c r="K124" s="11">
        <v>0.45971051876179958</v>
      </c>
      <c r="L124" s="11">
        <v>0.46588522765577856</v>
      </c>
      <c r="M124" s="11">
        <v>0.45576418248984885</v>
      </c>
      <c r="N124" s="11">
        <v>0.44879348803297664</v>
      </c>
      <c r="O124" s="11">
        <v>0.44293779436985198</v>
      </c>
      <c r="P124" s="11">
        <v>0.46776559372554977</v>
      </c>
      <c r="Q124" s="11">
        <v>0.47348678201340544</v>
      </c>
      <c r="R124" s="11">
        <v>0.47913862994596113</v>
      </c>
      <c r="S124" s="11">
        <v>0.48993735368930835</v>
      </c>
      <c r="T124" s="11">
        <v>0.48988023655416779</v>
      </c>
      <c r="U124" s="11"/>
      <c r="V124" s="33" t="str">
        <f t="shared" si="11"/>
        <v>Mozambique</v>
      </c>
      <c r="W124" s="30">
        <f t="shared" si="12"/>
        <v>6.1022564563693246E-3</v>
      </c>
      <c r="X124" s="10">
        <f t="shared" si="13"/>
        <v>0.90523062397576626</v>
      </c>
      <c r="Y124" s="36">
        <f t="shared" si="14"/>
        <v>0.81944248258355512</v>
      </c>
      <c r="Z124" s="41">
        <f t="shared" si="15"/>
        <v>-6.1022564563693242</v>
      </c>
      <c r="AA124" s="42">
        <f t="shared" si="16"/>
        <v>73</v>
      </c>
    </row>
    <row r="125" spans="3:27">
      <c r="C125" s="32" t="s">
        <v>277</v>
      </c>
      <c r="D125" s="33" t="s">
        <v>278</v>
      </c>
      <c r="E125" s="11">
        <v>0.31200648258903191</v>
      </c>
      <c r="F125" s="11">
        <v>0.31407926937172809</v>
      </c>
      <c r="G125" s="11">
        <v>0.31463293898276523</v>
      </c>
      <c r="H125" s="11">
        <v>0.31729843959795434</v>
      </c>
      <c r="I125" s="11">
        <v>0.32336392334008501</v>
      </c>
      <c r="J125" s="11">
        <v>0.31560597478255037</v>
      </c>
      <c r="K125" s="11">
        <v>0.32154693257875011</v>
      </c>
      <c r="L125" s="11">
        <v>0.31406930602263849</v>
      </c>
      <c r="M125" s="11">
        <v>0.30889019440696519</v>
      </c>
      <c r="N125" s="11">
        <v>0.29847948958083675</v>
      </c>
      <c r="O125" s="11">
        <v>0.29771208943726768</v>
      </c>
      <c r="P125" s="11">
        <v>0.30571624055213131</v>
      </c>
      <c r="Q125" s="11">
        <v>0.29184163956891046</v>
      </c>
      <c r="R125" s="11">
        <v>0.28461397102008362</v>
      </c>
      <c r="S125" s="11">
        <v>0.2762472973363107</v>
      </c>
      <c r="T125" s="11">
        <v>0.27630441447145127</v>
      </c>
      <c r="U125" s="11"/>
      <c r="V125" s="33" t="str">
        <f t="shared" si="11"/>
        <v>Myanmar</v>
      </c>
      <c r="W125" s="30">
        <f t="shared" si="12"/>
        <v>-2.7559575778331336E-3</v>
      </c>
      <c r="X125" s="10">
        <f t="shared" si="13"/>
        <v>-0.85556601024379297</v>
      </c>
      <c r="Y125" s="36">
        <f t="shared" si="14"/>
        <v>0.73199319788448203</v>
      </c>
      <c r="Z125" s="41">
        <f t="shared" si="15"/>
        <v>2.7559575778331338</v>
      </c>
      <c r="AA125" s="42">
        <f t="shared" si="16"/>
        <v>7</v>
      </c>
    </row>
    <row r="126" spans="3:27">
      <c r="C126" s="32" t="s">
        <v>279</v>
      </c>
      <c r="D126" s="33" t="s">
        <v>280</v>
      </c>
      <c r="E126" s="11">
        <v>0.54232155654851766</v>
      </c>
      <c r="F126" s="11">
        <v>0.54114747133331775</v>
      </c>
      <c r="G126" s="11">
        <v>0.56076708042767476</v>
      </c>
      <c r="H126" s="11">
        <v>0.55940754570659179</v>
      </c>
      <c r="I126" s="11">
        <v>0.55825098812794449</v>
      </c>
      <c r="J126" s="11">
        <v>0.53252883321254618</v>
      </c>
      <c r="K126" s="11">
        <v>0.53466198407071186</v>
      </c>
      <c r="L126" s="11">
        <v>0.5445651567870573</v>
      </c>
      <c r="M126" s="11">
        <v>0.52490063447739876</v>
      </c>
      <c r="N126" s="11">
        <v>0.53572379217994159</v>
      </c>
      <c r="O126" s="11">
        <v>0.54566351527161505</v>
      </c>
      <c r="P126" s="11">
        <v>0.57052262298626955</v>
      </c>
      <c r="Q126" s="11">
        <v>0.57629668400126699</v>
      </c>
      <c r="R126" s="11">
        <v>0.59915234686472296</v>
      </c>
      <c r="S126" s="11">
        <v>0.58180729154318089</v>
      </c>
      <c r="T126" s="11">
        <v>0.58593302926449731</v>
      </c>
      <c r="U126" s="11"/>
      <c r="V126" s="33" t="str">
        <f t="shared" si="11"/>
        <v>Namibia</v>
      </c>
      <c r="W126" s="30">
        <f t="shared" si="12"/>
        <v>2.7824789488958431E-3</v>
      </c>
      <c r="X126" s="10">
        <f t="shared" si="13"/>
        <v>0.60821634508356803</v>
      </c>
      <c r="Y126" s="36">
        <f t="shared" si="14"/>
        <v>0.36992712242681391</v>
      </c>
      <c r="Z126" s="41">
        <f t="shared" si="15"/>
        <v>-2.782478948895843</v>
      </c>
      <c r="AA126" s="42">
        <f t="shared" si="16"/>
        <v>20</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0.43873842235990684</v>
      </c>
      <c r="F128" s="11">
        <v>0.44663296215041542</v>
      </c>
      <c r="G128" s="11">
        <v>0.4418599322134858</v>
      </c>
      <c r="H128" s="11">
        <v>0.43771519076310211</v>
      </c>
      <c r="I128" s="11">
        <v>0.41927139184021667</v>
      </c>
      <c r="J128" s="11">
        <v>0.4284827380148486</v>
      </c>
      <c r="K128" s="11">
        <v>0.41928711120947287</v>
      </c>
      <c r="L128" s="11">
        <v>0.40170943102399431</v>
      </c>
      <c r="M128" s="11">
        <v>0.39981515187998662</v>
      </c>
      <c r="N128" s="11">
        <v>0.38599477820593059</v>
      </c>
      <c r="O128" s="11">
        <v>0.37264625620136255</v>
      </c>
      <c r="P128" s="11">
        <v>0.39136532913543931</v>
      </c>
      <c r="Q128" s="11">
        <v>0.39500937261478003</v>
      </c>
      <c r="R128" s="11">
        <v>0.39571844569955661</v>
      </c>
      <c r="S128" s="11">
        <v>0.40249560485649277</v>
      </c>
      <c r="T128" s="11">
        <v>0.39361374029712493</v>
      </c>
      <c r="U128" s="11"/>
      <c r="V128" s="33" t="str">
        <f t="shared" si="11"/>
        <v>Nepal</v>
      </c>
      <c r="W128" s="30">
        <f t="shared" si="12"/>
        <v>-3.9983245836858073E-3</v>
      </c>
      <c r="X128" s="10">
        <f t="shared" si="13"/>
        <v>-0.84001863882007566</v>
      </c>
      <c r="Y128" s="36">
        <f t="shared" si="14"/>
        <v>0.70563131356513276</v>
      </c>
      <c r="Z128" s="41">
        <f t="shared" si="15"/>
        <v>3.9983245836858075</v>
      </c>
      <c r="AA128" s="42">
        <f t="shared" si="16"/>
        <v>4</v>
      </c>
    </row>
    <row r="129" spans="3:27">
      <c r="C129" s="32" t="s">
        <v>285</v>
      </c>
      <c r="D129" s="33" t="s">
        <v>286</v>
      </c>
      <c r="E129" s="11">
        <v>0.68733400238576958</v>
      </c>
      <c r="F129" s="11">
        <v>0.69459151185638845</v>
      </c>
      <c r="G129" s="11">
        <v>0.69269501217885965</v>
      </c>
      <c r="H129" s="11">
        <v>0.70746382865538437</v>
      </c>
      <c r="I129" s="11">
        <v>0.72301365541953333</v>
      </c>
      <c r="J129" s="11">
        <v>0.75237101439416154</v>
      </c>
      <c r="K129" s="11">
        <v>0.76642894407230344</v>
      </c>
      <c r="L129" s="11">
        <v>0.76547723981983795</v>
      </c>
      <c r="M129" s="11">
        <v>0.76440521324306376</v>
      </c>
      <c r="N129" s="11">
        <v>0.77045337278975845</v>
      </c>
      <c r="O129" s="11">
        <v>0.78288213058688805</v>
      </c>
      <c r="P129" s="11">
        <v>0.78564756055440044</v>
      </c>
      <c r="Q129" s="11">
        <v>0.79565200153932014</v>
      </c>
      <c r="R129" s="11">
        <v>0.7953288454982832</v>
      </c>
      <c r="S129" s="11">
        <v>0.78541076790440856</v>
      </c>
      <c r="T129" s="11">
        <v>0.7860390563909545</v>
      </c>
      <c r="U129" s="11"/>
      <c r="V129" s="33" t="str">
        <f t="shared" si="11"/>
        <v>Netherlands</v>
      </c>
      <c r="W129" s="30">
        <f t="shared" si="12"/>
        <v>7.6263029965506022E-3</v>
      </c>
      <c r="X129" s="10">
        <f t="shared" si="13"/>
        <v>0.93103453983403694</v>
      </c>
      <c r="Y129" s="36">
        <f t="shared" si="14"/>
        <v>0.86682531436397692</v>
      </c>
      <c r="Z129" s="41">
        <f t="shared" si="15"/>
        <v>-7.626302996550602</v>
      </c>
      <c r="AA129" s="42">
        <f t="shared" si="16"/>
        <v>97</v>
      </c>
    </row>
    <row r="130" spans="3:27">
      <c r="C130" s="32" t="s">
        <v>287</v>
      </c>
      <c r="D130" s="33" t="s">
        <v>288</v>
      </c>
      <c r="E130" s="11">
        <v>0.76971156320685885</v>
      </c>
      <c r="F130" s="11">
        <v>0.77363469889460013</v>
      </c>
      <c r="G130" s="11">
        <v>0.78318805642648948</v>
      </c>
      <c r="H130" s="11">
        <v>0.79848586870827254</v>
      </c>
      <c r="I130" s="11">
        <v>0.80593431376817737</v>
      </c>
      <c r="J130" s="11">
        <v>0.81216917076720818</v>
      </c>
      <c r="K130" s="11">
        <v>0.82073383966472069</v>
      </c>
      <c r="L130" s="11">
        <v>0.82696189579941759</v>
      </c>
      <c r="M130" s="11">
        <v>0.83141664389550618</v>
      </c>
      <c r="N130" s="11">
        <v>0.84405516873445185</v>
      </c>
      <c r="O130" s="11">
        <v>0.83848168088862474</v>
      </c>
      <c r="P130" s="11">
        <v>0.83827278491274526</v>
      </c>
      <c r="Q130" s="11">
        <v>0.83479050298793178</v>
      </c>
      <c r="R130" s="11">
        <v>0.83840757358387485</v>
      </c>
      <c r="S130" s="11">
        <v>0.83999420388010448</v>
      </c>
      <c r="T130" s="11">
        <v>0.84099390379007766</v>
      </c>
      <c r="U130" s="11"/>
      <c r="V130" s="33" t="str">
        <f t="shared" si="11"/>
        <v>New Zealand</v>
      </c>
      <c r="W130" s="30">
        <f t="shared" si="12"/>
        <v>4.8506112569593396E-3</v>
      </c>
      <c r="X130" s="10">
        <f t="shared" si="13"/>
        <v>0.91499960448386264</v>
      </c>
      <c r="Y130" s="36">
        <f t="shared" si="14"/>
        <v>0.83722427620562501</v>
      </c>
      <c r="Z130" s="41">
        <f t="shared" si="15"/>
        <v>-4.8506112569593398</v>
      </c>
      <c r="AA130" s="42">
        <f t="shared" si="16"/>
        <v>51</v>
      </c>
    </row>
    <row r="131" spans="3:27">
      <c r="C131" s="32" t="s">
        <v>289</v>
      </c>
      <c r="D131" s="33" t="s">
        <v>290</v>
      </c>
      <c r="E131" s="11">
        <v>0.48532289605606105</v>
      </c>
      <c r="F131" s="11">
        <v>0.48208885124884882</v>
      </c>
      <c r="G131" s="11">
        <v>0.47550228873349604</v>
      </c>
      <c r="H131" s="11">
        <v>0.46924565021425502</v>
      </c>
      <c r="I131" s="11">
        <v>0.47480966869863284</v>
      </c>
      <c r="J131" s="11">
        <v>0.47847112057680175</v>
      </c>
      <c r="K131" s="11">
        <v>0.50758388282122091</v>
      </c>
      <c r="L131" s="11">
        <v>0.52814897843098085</v>
      </c>
      <c r="M131" s="11">
        <v>0.521976315407914</v>
      </c>
      <c r="N131" s="11">
        <v>0.52545889468174489</v>
      </c>
      <c r="O131" s="11">
        <v>0.53030290654028067</v>
      </c>
      <c r="P131" s="11">
        <v>0.52205579404942948</v>
      </c>
      <c r="Q131" s="11">
        <v>0.52419654093491486</v>
      </c>
      <c r="R131" s="11">
        <v>0.51971248917512591</v>
      </c>
      <c r="S131" s="11">
        <v>0.50471359242130709</v>
      </c>
      <c r="T131" s="11">
        <v>0.50448512388074485</v>
      </c>
      <c r="U131" s="11"/>
      <c r="V131" s="33" t="str">
        <f t="shared" si="11"/>
        <v>Nicaragua</v>
      </c>
      <c r="W131" s="30">
        <f t="shared" si="12"/>
        <v>3.2349403732169976E-3</v>
      </c>
      <c r="X131" s="10">
        <f t="shared" si="13"/>
        <v>0.69342882188153887</v>
      </c>
      <c r="Y131" s="36">
        <f t="shared" si="14"/>
        <v>0.48084353101601895</v>
      </c>
      <c r="Z131" s="41">
        <f t="shared" si="15"/>
        <v>-3.2349403732169977</v>
      </c>
      <c r="AA131" s="42">
        <f t="shared" si="16"/>
        <v>24</v>
      </c>
    </row>
    <row r="132" spans="3:27">
      <c r="C132" s="32" t="s">
        <v>291</v>
      </c>
      <c r="D132" s="33" t="s">
        <v>292</v>
      </c>
      <c r="E132" s="11">
        <v>0.3906979522887577</v>
      </c>
      <c r="F132" s="11">
        <v>0.38293002190964393</v>
      </c>
      <c r="G132" s="11">
        <v>0.37279435521790644</v>
      </c>
      <c r="H132" s="11">
        <v>0.36283003993159052</v>
      </c>
      <c r="I132" s="11">
        <v>0.3768397016272188</v>
      </c>
      <c r="J132" s="11">
        <v>0.40860757648430773</v>
      </c>
      <c r="K132" s="11">
        <v>0.40330750821657851</v>
      </c>
      <c r="L132" s="11">
        <v>0.42442779547081777</v>
      </c>
      <c r="M132" s="11">
        <v>0.43528144668461866</v>
      </c>
      <c r="N132" s="11">
        <v>0.43722856068719912</v>
      </c>
      <c r="O132" s="11">
        <v>0.4282142758944889</v>
      </c>
      <c r="P132" s="11">
        <v>0.4226024690203507</v>
      </c>
      <c r="Q132" s="11">
        <v>0.42108723289568811</v>
      </c>
      <c r="R132" s="11">
        <v>0.42748594469673012</v>
      </c>
      <c r="S132" s="11">
        <v>0.41528710741441627</v>
      </c>
      <c r="T132" s="11">
        <v>0.41502993026127033</v>
      </c>
      <c r="U132" s="11"/>
      <c r="V132" s="33" t="str">
        <f t="shared" si="11"/>
        <v>Niger</v>
      </c>
      <c r="W132" s="30">
        <f t="shared" si="12"/>
        <v>3.5919612934149424E-3</v>
      </c>
      <c r="X132" s="10">
        <f t="shared" si="13"/>
        <v>0.7250729460539983</v>
      </c>
      <c r="Y132" s="36">
        <f t="shared" si="14"/>
        <v>0.52573077709942428</v>
      </c>
      <c r="Z132" s="41">
        <f t="shared" si="15"/>
        <v>-3.5919612934149425</v>
      </c>
      <c r="AA132" s="42">
        <f t="shared" si="16"/>
        <v>30</v>
      </c>
    </row>
    <row r="133" spans="3:27">
      <c r="C133" s="32" t="s">
        <v>293</v>
      </c>
      <c r="D133" s="33" t="s">
        <v>294</v>
      </c>
      <c r="E133" s="11">
        <v>0.33456758058492658</v>
      </c>
      <c r="F133" s="11">
        <v>0.33565313740176994</v>
      </c>
      <c r="G133" s="11">
        <v>0.3742501882354422</v>
      </c>
      <c r="H133" s="11">
        <v>0.40450998847478031</v>
      </c>
      <c r="I133" s="11">
        <v>0.40054890783664776</v>
      </c>
      <c r="J133" s="11">
        <v>0.38363919204277774</v>
      </c>
      <c r="K133" s="11">
        <v>0.3880596939303505</v>
      </c>
      <c r="L133" s="11">
        <v>0.37744859217103266</v>
      </c>
      <c r="M133" s="11">
        <v>0.37420284624017486</v>
      </c>
      <c r="N133" s="11">
        <v>0.3556710471222867</v>
      </c>
      <c r="O133" s="11">
        <v>0.36356963239953077</v>
      </c>
      <c r="P133" s="11">
        <v>0.41289925816192263</v>
      </c>
      <c r="Q133" s="11">
        <v>0.41202863642477455</v>
      </c>
      <c r="R133" s="11">
        <v>0.42598919636611926</v>
      </c>
      <c r="S133" s="11">
        <v>0.42441233544569784</v>
      </c>
      <c r="T133" s="11">
        <v>0.42529720090533574</v>
      </c>
      <c r="U133" s="11"/>
      <c r="V133" s="33" t="str">
        <f t="shared" si="11"/>
        <v>Nigeria</v>
      </c>
      <c r="W133" s="30">
        <f t="shared" si="12"/>
        <v>4.466623188338582E-3</v>
      </c>
      <c r="X133" s="10">
        <f t="shared" si="13"/>
        <v>0.70832218051380758</v>
      </c>
      <c r="Y133" s="36">
        <f t="shared" si="14"/>
        <v>0.50172031140783502</v>
      </c>
      <c r="Z133" s="41">
        <f t="shared" si="15"/>
        <v>-4.4666231883385823</v>
      </c>
      <c r="AA133" s="42">
        <f t="shared" si="16"/>
        <v>44</v>
      </c>
    </row>
    <row r="134" spans="3:27">
      <c r="C134" s="32" t="s">
        <v>295</v>
      </c>
      <c r="D134" s="33" t="s">
        <v>296</v>
      </c>
      <c r="E134" s="11">
        <v>0.68509270795822175</v>
      </c>
      <c r="F134" s="11">
        <v>0.69522713035822203</v>
      </c>
      <c r="G134" s="11">
        <v>0.71939089635110454</v>
      </c>
      <c r="H134" s="11">
        <v>0.73027873324252934</v>
      </c>
      <c r="I134" s="11">
        <v>0.7476019025096603</v>
      </c>
      <c r="J134" s="11">
        <v>0.7413840965660482</v>
      </c>
      <c r="K134" s="11">
        <v>0.75192161548039038</v>
      </c>
      <c r="L134" s="11">
        <v>0.75520578204388333</v>
      </c>
      <c r="M134" s="11">
        <v>0.74729510072019589</v>
      </c>
      <c r="N134" s="11">
        <v>0.74900517989470428</v>
      </c>
      <c r="O134" s="11">
        <v>0.76535799777443592</v>
      </c>
      <c r="P134" s="11">
        <v>0.76815840929016965</v>
      </c>
      <c r="Q134" s="11">
        <v>0.76695664110395922</v>
      </c>
      <c r="R134" s="11">
        <v>0.77891184000560143</v>
      </c>
      <c r="S134" s="11">
        <v>0.77772160675701607</v>
      </c>
      <c r="T134" s="11">
        <v>0.77849934007701205</v>
      </c>
      <c r="U134" s="11"/>
      <c r="V134" s="33" t="str">
        <f t="shared" si="11"/>
        <v>Norway</v>
      </c>
      <c r="W134" s="30">
        <f t="shared" si="12"/>
        <v>5.449212193151867E-3</v>
      </c>
      <c r="X134" s="10">
        <f t="shared" si="13"/>
        <v>0.92429575670903952</v>
      </c>
      <c r="Y134" s="36">
        <f t="shared" si="14"/>
        <v>0.85432264587033602</v>
      </c>
      <c r="Z134" s="41">
        <f t="shared" si="15"/>
        <v>-5.4492121931518671</v>
      </c>
      <c r="AA134" s="42">
        <f t="shared" si="16"/>
        <v>61</v>
      </c>
    </row>
    <row r="135" spans="3:27">
      <c r="C135" s="32" t="s">
        <v>297</v>
      </c>
      <c r="D135" s="33" t="s">
        <v>298</v>
      </c>
      <c r="E135" s="11">
        <v>0.50098966992169791</v>
      </c>
      <c r="F135" s="11">
        <v>0.49607663396206247</v>
      </c>
      <c r="G135" s="11">
        <v>0.51558711645177246</v>
      </c>
      <c r="H135" s="11">
        <v>0.52459591030964814</v>
      </c>
      <c r="I135" s="11">
        <v>0.54323819239347215</v>
      </c>
      <c r="J135" s="11">
        <v>0.56422217334893621</v>
      </c>
      <c r="K135" s="11">
        <v>0.5535967407462824</v>
      </c>
      <c r="L135" s="11">
        <v>0.56214664633024347</v>
      </c>
      <c r="M135" s="11">
        <v>0.56440885626365911</v>
      </c>
      <c r="N135" s="11">
        <v>0.58125753735456021</v>
      </c>
      <c r="O135" s="11">
        <v>0.57072977049810125</v>
      </c>
      <c r="P135" s="11">
        <v>0.58877113323673302</v>
      </c>
      <c r="Q135" s="11">
        <v>0.61689417567880955</v>
      </c>
      <c r="R135" s="11">
        <v>0.63017084014141989</v>
      </c>
      <c r="S135" s="11">
        <v>0.62664063271561132</v>
      </c>
      <c r="T135" s="11">
        <v>0.638329239297586</v>
      </c>
      <c r="U135" s="11"/>
      <c r="V135" s="33" t="str">
        <f t="shared" ref="V135:V197" si="17">D135</f>
        <v>Oman</v>
      </c>
      <c r="W135" s="30">
        <f t="shared" ref="W135:W197" si="18">SLOPE(E135:T135,$E$5:$T$5)</f>
        <v>9.2427118305146039E-3</v>
      </c>
      <c r="X135" s="10">
        <f t="shared" ref="X135:X197" si="19">PEARSON(E135:T135,$E$5:$T$5)</f>
        <v>0.97706276226429178</v>
      </c>
      <c r="Y135" s="36">
        <f t="shared" ref="Y135:Y197" si="20">IF(ISERROR(X135),0,X135*X135)</f>
        <v>0.95465164140352798</v>
      </c>
      <c r="Z135" s="41">
        <f t="shared" ref="Z135:Z197" si="21">IF(Y135&gt;=$Z$4,-1000*W135,"")</f>
        <v>-9.2427118305146045</v>
      </c>
      <c r="AA135" s="42">
        <f t="shared" ref="AA135:AA197" si="22">IF(ISNUMBER(Z135),RANK(Z135,$Z$6:$Z$197),"")</f>
        <v>111</v>
      </c>
    </row>
    <row r="136" spans="3:27">
      <c r="C136" s="32" t="s">
        <v>299</v>
      </c>
      <c r="D136" s="33" t="s">
        <v>300</v>
      </c>
      <c r="E136" s="11">
        <v>0.39641231305761832</v>
      </c>
      <c r="F136" s="11">
        <v>0.39031232658721032</v>
      </c>
      <c r="G136" s="11">
        <v>0.39678704036389095</v>
      </c>
      <c r="H136" s="11">
        <v>0.39286257517773537</v>
      </c>
      <c r="I136" s="11">
        <v>0.41022278347630969</v>
      </c>
      <c r="J136" s="11">
        <v>0.41003518405031553</v>
      </c>
      <c r="K136" s="11">
        <v>0.41076403658590233</v>
      </c>
      <c r="L136" s="11">
        <v>0.40374487088177435</v>
      </c>
      <c r="M136" s="11">
        <v>0.39546981615368237</v>
      </c>
      <c r="N136" s="11">
        <v>0.37735418606577664</v>
      </c>
      <c r="O136" s="11">
        <v>0.41258703211950765</v>
      </c>
      <c r="P136" s="11">
        <v>0.41785009842143978</v>
      </c>
      <c r="Q136" s="11">
        <v>0.40524572317642849</v>
      </c>
      <c r="R136" s="11">
        <v>0.42117660747798419</v>
      </c>
      <c r="S136" s="11">
        <v>0.41291768291527337</v>
      </c>
      <c r="T136" s="11">
        <v>0.41297480005041387</v>
      </c>
      <c r="U136" s="11"/>
      <c r="V136" s="33" t="str">
        <f t="shared" si="17"/>
        <v>Pakistan</v>
      </c>
      <c r="W136" s="30">
        <f t="shared" si="18"/>
        <v>1.2936563912844391E-3</v>
      </c>
      <c r="X136" s="10">
        <f t="shared" si="19"/>
        <v>0.52729590360809386</v>
      </c>
      <c r="Y136" s="36">
        <f t="shared" si="20"/>
        <v>0.27804096996187622</v>
      </c>
      <c r="Z136" s="41">
        <f t="shared" si="21"/>
        <v>-1.2936563912844392</v>
      </c>
      <c r="AA136" s="42">
        <f t="shared" si="22"/>
        <v>13</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7"/>
        <v>Palau</v>
      </c>
      <c r="W137" s="30" t="e">
        <f t="shared" si="18"/>
        <v>#N/A</v>
      </c>
      <c r="X137" s="10" t="e">
        <f t="shared" si="19"/>
        <v>#N/A</v>
      </c>
      <c r="Y137" s="36">
        <f t="shared" si="20"/>
        <v>0</v>
      </c>
      <c r="Z137" s="41" t="str">
        <f t="shared" si="21"/>
        <v/>
      </c>
      <c r="AA137" s="42" t="str">
        <f t="shared" si="22"/>
        <v/>
      </c>
    </row>
    <row r="138" spans="3:27">
      <c r="C138" s="32" t="s">
        <v>303</v>
      </c>
      <c r="D138" s="33" t="s">
        <v>304</v>
      </c>
      <c r="E138" s="11">
        <v>0.57470805122129454</v>
      </c>
      <c r="F138" s="11">
        <v>0.57830864568534812</v>
      </c>
      <c r="G138" s="11">
        <v>0.58821746067161074</v>
      </c>
      <c r="H138" s="11">
        <v>0.59552861423391623</v>
      </c>
      <c r="I138" s="11">
        <v>0.59977846433453297</v>
      </c>
      <c r="J138" s="11">
        <v>0.60065248817679462</v>
      </c>
      <c r="K138" s="11">
        <v>0.60642814827144353</v>
      </c>
      <c r="L138" s="11">
        <v>0.61633253641583274</v>
      </c>
      <c r="M138" s="11">
        <v>0.60798128523796635</v>
      </c>
      <c r="N138" s="11">
        <v>0.62207471304813466</v>
      </c>
      <c r="O138" s="11">
        <v>0.62283271687858621</v>
      </c>
      <c r="P138" s="11">
        <v>0.6305061214091362</v>
      </c>
      <c r="Q138" s="11">
        <v>0.64804476883588635</v>
      </c>
      <c r="R138" s="11">
        <v>0.65081242559316022</v>
      </c>
      <c r="S138" s="11">
        <v>0.64651154345579986</v>
      </c>
      <c r="T138" s="11">
        <v>0.64651154345579986</v>
      </c>
      <c r="U138" s="11"/>
      <c r="V138" s="33" t="str">
        <f t="shared" si="17"/>
        <v>Panama</v>
      </c>
      <c r="W138" s="30">
        <f t="shared" si="18"/>
        <v>5.1315635974582578E-3</v>
      </c>
      <c r="X138" s="10">
        <f t="shared" si="19"/>
        <v>0.97912383817667736</v>
      </c>
      <c r="Y138" s="36">
        <f t="shared" si="20"/>
        <v>0.95868349048582824</v>
      </c>
      <c r="Z138" s="41">
        <f t="shared" si="21"/>
        <v>-5.1315635974582579</v>
      </c>
      <c r="AA138" s="42">
        <f t="shared" si="22"/>
        <v>54</v>
      </c>
    </row>
    <row r="139" spans="3:27">
      <c r="C139" s="32" t="s">
        <v>305</v>
      </c>
      <c r="D139" s="33" t="s">
        <v>306</v>
      </c>
      <c r="E139" s="11">
        <v>0.45292493734024014</v>
      </c>
      <c r="F139" s="11">
        <v>0.44340512425345696</v>
      </c>
      <c r="G139" s="11">
        <v>0.43560397043456839</v>
      </c>
      <c r="H139" s="11">
        <v>0.44128294330585754</v>
      </c>
      <c r="I139" s="11">
        <v>0.4324647606146666</v>
      </c>
      <c r="J139" s="11">
        <v>0.44940494943845721</v>
      </c>
      <c r="K139" s="11">
        <v>0.42821273886766997</v>
      </c>
      <c r="L139" s="11">
        <v>0.42441142642635349</v>
      </c>
      <c r="M139" s="11">
        <v>0.41787307529330214</v>
      </c>
      <c r="N139" s="11">
        <v>0.41811936769194752</v>
      </c>
      <c r="O139" s="11">
        <v>0.41597825495813562</v>
      </c>
      <c r="P139" s="11">
        <v>0.42883151125092422</v>
      </c>
      <c r="Q139" s="11">
        <v>0.43366829399956336</v>
      </c>
      <c r="R139" s="11">
        <v>0.4366194529053537</v>
      </c>
      <c r="S139" s="11">
        <v>0.43106569705445485</v>
      </c>
      <c r="T139" s="11">
        <v>0.42458595313127795</v>
      </c>
      <c r="U139" s="11"/>
      <c r="V139" s="33" t="str">
        <f t="shared" si="17"/>
        <v>Papua New Guinea</v>
      </c>
      <c r="W139" s="30">
        <f t="shared" si="18"/>
        <v>-1.2827110822169012E-3</v>
      </c>
      <c r="X139" s="10">
        <f t="shared" si="19"/>
        <v>-0.56049104912163172</v>
      </c>
      <c r="Y139" s="36">
        <f t="shared" si="20"/>
        <v>0.3141502161454674</v>
      </c>
      <c r="Z139" s="41">
        <f t="shared" si="21"/>
        <v>1.2827110822169012</v>
      </c>
      <c r="AA139" s="42">
        <f t="shared" si="22"/>
        <v>11</v>
      </c>
    </row>
    <row r="140" spans="3:27">
      <c r="C140" s="32" t="s">
        <v>307</v>
      </c>
      <c r="D140" s="33" t="s">
        <v>308</v>
      </c>
      <c r="E140" s="11">
        <v>0.5260567210672551</v>
      </c>
      <c r="F140" s="11">
        <v>0.5276163828682463</v>
      </c>
      <c r="G140" s="11">
        <v>0.49879519913952386</v>
      </c>
      <c r="H140" s="11">
        <v>0.46213567453647136</v>
      </c>
      <c r="I140" s="11">
        <v>0.46048707703832714</v>
      </c>
      <c r="J140" s="11">
        <v>0.44353708204596543</v>
      </c>
      <c r="K140" s="11">
        <v>0.44457886951097231</v>
      </c>
      <c r="L140" s="11">
        <v>0.45324363396434597</v>
      </c>
      <c r="M140" s="11">
        <v>0.45214944405333396</v>
      </c>
      <c r="N140" s="11">
        <v>0.46037506744870205</v>
      </c>
      <c r="O140" s="11">
        <v>0.47116028304508595</v>
      </c>
      <c r="P140" s="11">
        <v>0.49866726375865617</v>
      </c>
      <c r="Q140" s="11">
        <v>0.52237932593825742</v>
      </c>
      <c r="R140" s="11">
        <v>0.54735942835946805</v>
      </c>
      <c r="S140" s="11">
        <v>0.54575255165551639</v>
      </c>
      <c r="T140" s="11">
        <v>0.54575255165551639</v>
      </c>
      <c r="U140" s="11"/>
      <c r="V140" s="33" t="str">
        <f t="shared" si="17"/>
        <v>Paraguay</v>
      </c>
      <c r="W140" s="30">
        <f t="shared" si="18"/>
        <v>3.0283511074029033E-3</v>
      </c>
      <c r="X140" s="10">
        <f t="shared" si="19"/>
        <v>0.36595187256405692</v>
      </c>
      <c r="Y140" s="36">
        <f t="shared" si="20"/>
        <v>0.13392077303313976</v>
      </c>
      <c r="Z140" s="41" t="str">
        <f t="shared" si="21"/>
        <v/>
      </c>
      <c r="AA140" s="42" t="str">
        <f t="shared" si="22"/>
        <v/>
      </c>
    </row>
    <row r="141" spans="3:27">
      <c r="C141" s="32" t="s">
        <v>309</v>
      </c>
      <c r="D141" s="33" t="s">
        <v>310</v>
      </c>
      <c r="E141" s="11">
        <v>0.48849816157168419</v>
      </c>
      <c r="F141" s="11">
        <v>0.49412150918358827</v>
      </c>
      <c r="G141" s="11">
        <v>0.50128512802265324</v>
      </c>
      <c r="H141" s="11">
        <v>0.51749939010748258</v>
      </c>
      <c r="I141" s="11">
        <v>0.52308296915294539</v>
      </c>
      <c r="J141" s="11">
        <v>0.53245530050768086</v>
      </c>
      <c r="K141" s="11">
        <v>0.53005197803005111</v>
      </c>
      <c r="L141" s="11">
        <v>0.53810333075460892</v>
      </c>
      <c r="M141" s="11">
        <v>0.53659585090309092</v>
      </c>
      <c r="N141" s="11">
        <v>0.52689006878878608</v>
      </c>
      <c r="O141" s="11">
        <v>0.52222221184976136</v>
      </c>
      <c r="P141" s="11">
        <v>0.54152180673483874</v>
      </c>
      <c r="Q141" s="11">
        <v>0.56266891595063695</v>
      </c>
      <c r="R141" s="11">
        <v>0.57800165389201497</v>
      </c>
      <c r="S141" s="11">
        <v>0.59667220108257168</v>
      </c>
      <c r="T141" s="11">
        <v>0.60152775774957179</v>
      </c>
      <c r="U141" s="11"/>
      <c r="V141" s="33" t="str">
        <f t="shared" si="17"/>
        <v>Peru</v>
      </c>
      <c r="W141" s="30">
        <f t="shared" si="18"/>
        <v>6.3910642157570729E-3</v>
      </c>
      <c r="X141" s="10">
        <f t="shared" si="19"/>
        <v>0.91696835860711468</v>
      </c>
      <c r="Y141" s="36">
        <f t="shared" si="20"/>
        <v>0.84083097068662604</v>
      </c>
      <c r="Z141" s="41">
        <f t="shared" si="21"/>
        <v>-6.3910642157570727</v>
      </c>
      <c r="AA141" s="42">
        <f t="shared" si="22"/>
        <v>80</v>
      </c>
    </row>
    <row r="142" spans="3:27">
      <c r="C142" s="32" t="s">
        <v>311</v>
      </c>
      <c r="D142" s="33" t="s">
        <v>312</v>
      </c>
      <c r="E142" s="11">
        <v>0.50885552678051427</v>
      </c>
      <c r="F142" s="11">
        <v>0.52108903572653642</v>
      </c>
      <c r="G142" s="11">
        <v>0.52890031789474767</v>
      </c>
      <c r="H142" s="11">
        <v>0.52590895247767522</v>
      </c>
      <c r="I142" s="11">
        <v>0.51482630475742264</v>
      </c>
      <c r="J142" s="11">
        <v>0.50332005431693827</v>
      </c>
      <c r="K142" s="11">
        <v>0.51588875463333228</v>
      </c>
      <c r="L142" s="11">
        <v>0.52314251569793968</v>
      </c>
      <c r="M142" s="11">
        <v>0.51181709173900403</v>
      </c>
      <c r="N142" s="11">
        <v>0.49106043471402538</v>
      </c>
      <c r="O142" s="11">
        <v>0.51165184853721091</v>
      </c>
      <c r="P142" s="11">
        <v>0.50131729856928209</v>
      </c>
      <c r="Q142" s="11">
        <v>0.50841624127291762</v>
      </c>
      <c r="R142" s="11">
        <v>0.51619637992046996</v>
      </c>
      <c r="S142" s="11">
        <v>0.51646394985227917</v>
      </c>
      <c r="T142" s="11">
        <v>0.51840593244705757</v>
      </c>
      <c r="U142" s="11"/>
      <c r="V142" s="33" t="str">
        <f t="shared" si="17"/>
        <v>Philippines</v>
      </c>
      <c r="W142" s="30">
        <f t="shared" si="18"/>
        <v>-5.1876794979344837E-4</v>
      </c>
      <c r="X142" s="10">
        <f t="shared" si="19"/>
        <v>-0.25579234430680264</v>
      </c>
      <c r="Y142" s="36">
        <f t="shared" si="20"/>
        <v>6.5429723405969864E-2</v>
      </c>
      <c r="Z142" s="41" t="str">
        <f t="shared" si="21"/>
        <v/>
      </c>
      <c r="AA142" s="42" t="str">
        <f t="shared" si="22"/>
        <v/>
      </c>
    </row>
    <row r="143" spans="3:27">
      <c r="C143" s="32" t="s">
        <v>313</v>
      </c>
      <c r="D143" s="33" t="s">
        <v>314</v>
      </c>
      <c r="E143" s="11">
        <v>0.55645764864380742</v>
      </c>
      <c r="F143" s="11">
        <v>0.55474088485396222</v>
      </c>
      <c r="G143" s="11">
        <v>0.58398656048804365</v>
      </c>
      <c r="H143" s="11">
        <v>0.5914567751869817</v>
      </c>
      <c r="I143" s="11">
        <v>0.60099604348376978</v>
      </c>
      <c r="J143" s="11">
        <v>0.62063854961988996</v>
      </c>
      <c r="K143" s="11">
        <v>0.65029860220532165</v>
      </c>
      <c r="L143" s="11">
        <v>0.64713410916018255</v>
      </c>
      <c r="M143" s="11">
        <v>0.65228160986961992</v>
      </c>
      <c r="N143" s="11">
        <v>0.6506505939270999</v>
      </c>
      <c r="O143" s="11">
        <v>0.66335349122016085</v>
      </c>
      <c r="P143" s="11">
        <v>0.66097604462773552</v>
      </c>
      <c r="Q143" s="11">
        <v>0.67927891935385121</v>
      </c>
      <c r="R143" s="11">
        <v>0.69148465843740869</v>
      </c>
      <c r="S143" s="11">
        <v>0.7068170097209191</v>
      </c>
      <c r="T143" s="11">
        <v>0.71077939843753413</v>
      </c>
      <c r="U143" s="11"/>
      <c r="V143" s="33" t="str">
        <f t="shared" si="17"/>
        <v>Poland</v>
      </c>
      <c r="W143" s="30">
        <f t="shared" si="18"/>
        <v>1.0153430054419217E-2</v>
      </c>
      <c r="X143" s="10">
        <f t="shared" si="19"/>
        <v>0.97739854195191178</v>
      </c>
      <c r="Y143" s="36">
        <f t="shared" si="20"/>
        <v>0.95530790980972302</v>
      </c>
      <c r="Z143" s="41">
        <f t="shared" si="21"/>
        <v>-10.153430054419218</v>
      </c>
      <c r="AA143" s="42">
        <f t="shared" si="22"/>
        <v>117</v>
      </c>
    </row>
    <row r="144" spans="3:27">
      <c r="C144" s="32" t="s">
        <v>315</v>
      </c>
      <c r="D144" s="33" t="s">
        <v>316</v>
      </c>
      <c r="E144" s="11">
        <v>0.63696631762689049</v>
      </c>
      <c r="F144" s="11">
        <v>0.64648054159244339</v>
      </c>
      <c r="G144" s="11">
        <v>0.65303949215564083</v>
      </c>
      <c r="H144" s="11">
        <v>0.66027821042123536</v>
      </c>
      <c r="I144" s="11">
        <v>0.67039376794324101</v>
      </c>
      <c r="J144" s="11">
        <v>0.6820547431067796</v>
      </c>
      <c r="K144" s="11">
        <v>0.69641886285634058</v>
      </c>
      <c r="L144" s="11">
        <v>0.70415459110994816</v>
      </c>
      <c r="M144" s="11">
        <v>0.7108730958268511</v>
      </c>
      <c r="N144" s="11">
        <v>0.70462852647032137</v>
      </c>
      <c r="O144" s="11">
        <v>0.70059332671129304</v>
      </c>
      <c r="P144" s="11">
        <v>0.69774039552667177</v>
      </c>
      <c r="Q144" s="11">
        <v>0.69660908620050921</v>
      </c>
      <c r="R144" s="11">
        <v>0.7109386415003095</v>
      </c>
      <c r="S144" s="11">
        <v>0.70910715747706077</v>
      </c>
      <c r="T144" s="11">
        <v>0.70841374945465396</v>
      </c>
      <c r="U144" s="11"/>
      <c r="V144" s="33" t="str">
        <f t="shared" si="17"/>
        <v>Portugal</v>
      </c>
      <c r="W144" s="30">
        <f t="shared" si="18"/>
        <v>4.6546953167451851E-3</v>
      </c>
      <c r="X144" s="10">
        <f t="shared" si="19"/>
        <v>0.88110942025222205</v>
      </c>
      <c r="Y144" s="36">
        <f t="shared" si="20"/>
        <v>0.77635381045720686</v>
      </c>
      <c r="Z144" s="41">
        <f t="shared" si="21"/>
        <v>-4.654695316745185</v>
      </c>
      <c r="AA144" s="42">
        <f t="shared" si="22"/>
        <v>45</v>
      </c>
    </row>
    <row r="145" spans="3:27">
      <c r="C145" s="32" t="s">
        <v>317</v>
      </c>
      <c r="D145" s="33" t="s">
        <v>318</v>
      </c>
      <c r="E145" s="11">
        <v>0.48768185325921559</v>
      </c>
      <c r="F145" s="11">
        <v>0.48958384053732001</v>
      </c>
      <c r="G145" s="11">
        <v>0.51392277807016318</v>
      </c>
      <c r="H145" s="11">
        <v>0.53907209031846948</v>
      </c>
      <c r="I145" s="11">
        <v>0.5472777823794035</v>
      </c>
      <c r="J145" s="11">
        <v>0.55262444942971745</v>
      </c>
      <c r="K145" s="11">
        <v>0.55893627114140398</v>
      </c>
      <c r="L145" s="11">
        <v>0.57816085255705996</v>
      </c>
      <c r="M145" s="11">
        <v>0.58493536090396547</v>
      </c>
      <c r="N145" s="11">
        <v>0.58329921850121969</v>
      </c>
      <c r="O145" s="11">
        <v>0.59974743774014672</v>
      </c>
      <c r="P145" s="11">
        <v>0.59665224651418158</v>
      </c>
      <c r="Q145" s="11">
        <v>0.59302627549231735</v>
      </c>
      <c r="R145" s="11">
        <v>0.62606048182880569</v>
      </c>
      <c r="S145" s="11">
        <v>0.63590056410699414</v>
      </c>
      <c r="T145" s="11">
        <v>0.63896268274258483</v>
      </c>
      <c r="U145" s="11"/>
      <c r="V145" s="33" t="str">
        <f t="shared" si="17"/>
        <v>Qatar</v>
      </c>
      <c r="W145" s="30">
        <f t="shared" si="18"/>
        <v>9.634605584541097E-3</v>
      </c>
      <c r="X145" s="10">
        <f t="shared" si="19"/>
        <v>0.97623201800754622</v>
      </c>
      <c r="Y145" s="36">
        <f t="shared" si="20"/>
        <v>0.9530289529830861</v>
      </c>
      <c r="Z145" s="41">
        <f t="shared" si="21"/>
        <v>-9.6346055845410969</v>
      </c>
      <c r="AA145" s="42">
        <f t="shared" si="22"/>
        <v>112</v>
      </c>
    </row>
    <row r="146" spans="3:27">
      <c r="C146" s="32" t="s">
        <v>319</v>
      </c>
      <c r="D146" s="33" t="s">
        <v>320</v>
      </c>
      <c r="E146" s="11">
        <v>0.46437490222668104</v>
      </c>
      <c r="F146" s="11">
        <v>0.48645681871798502</v>
      </c>
      <c r="G146" s="11">
        <v>0.50003376223585161</v>
      </c>
      <c r="H146" s="11">
        <v>0.4815519895164499</v>
      </c>
      <c r="I146" s="11">
        <v>0.49067165127293932</v>
      </c>
      <c r="J146" s="11">
        <v>0.4905186681097487</v>
      </c>
      <c r="K146" s="11">
        <v>0.49532295537018656</v>
      </c>
      <c r="L146" s="11">
        <v>0.51873867688505659</v>
      </c>
      <c r="M146" s="11">
        <v>0.52995676628015198</v>
      </c>
      <c r="N146" s="11">
        <v>0.55049142429818032</v>
      </c>
      <c r="O146" s="11">
        <v>0.59022998667308946</v>
      </c>
      <c r="P146" s="11">
        <v>0.63923438791346854</v>
      </c>
      <c r="Q146" s="11">
        <v>0.65970681020867705</v>
      </c>
      <c r="R146" s="11">
        <v>0.67348881365954683</v>
      </c>
      <c r="S146" s="11">
        <v>0.67915480966971675</v>
      </c>
      <c r="T146" s="11">
        <v>0.68066856379595464</v>
      </c>
      <c r="U146" s="11"/>
      <c r="V146" s="33" t="str">
        <f t="shared" si="17"/>
        <v>Romania</v>
      </c>
      <c r="W146" s="30">
        <f t="shared" si="18"/>
        <v>1.6141319122473227E-2</v>
      </c>
      <c r="X146" s="10">
        <f t="shared" si="19"/>
        <v>0.94339630045542211</v>
      </c>
      <c r="Y146" s="36">
        <f t="shared" si="20"/>
        <v>0.88999657971297708</v>
      </c>
      <c r="Z146" s="41">
        <f t="shared" si="21"/>
        <v>-16.141319122473227</v>
      </c>
      <c r="AA146" s="42">
        <f t="shared" si="22"/>
        <v>140</v>
      </c>
    </row>
    <row r="147" spans="3:27">
      <c r="C147" s="32" t="s">
        <v>321</v>
      </c>
      <c r="D147" s="33" t="s">
        <v>322</v>
      </c>
      <c r="E147" s="11">
        <v>0.46494313061790216</v>
      </c>
      <c r="F147" s="11">
        <v>0.4498562487588027</v>
      </c>
      <c r="G147" s="11">
        <v>0.46504349830772301</v>
      </c>
      <c r="H147" s="11">
        <v>0.47657775914106043</v>
      </c>
      <c r="I147" s="11">
        <v>0.46444723316632652</v>
      </c>
      <c r="J147" s="11">
        <v>0.45772976588876668</v>
      </c>
      <c r="K147" s="11">
        <v>0.47673769649832631</v>
      </c>
      <c r="L147" s="11">
        <v>0.50680597397439964</v>
      </c>
      <c r="M147" s="11">
        <v>0.51543824321506027</v>
      </c>
      <c r="N147" s="11">
        <v>0.52090623454570595</v>
      </c>
      <c r="O147" s="11">
        <v>0.5462699406996071</v>
      </c>
      <c r="P147" s="11">
        <v>0.55191272899941901</v>
      </c>
      <c r="Q147" s="11">
        <v>0.52881889462928033</v>
      </c>
      <c r="R147" s="11">
        <v>0.53949978563625456</v>
      </c>
      <c r="S147" s="11">
        <v>0.53334965315764971</v>
      </c>
      <c r="T147" s="11">
        <v>0.53529163575242811</v>
      </c>
      <c r="U147" s="11"/>
      <c r="V147" s="33" t="str">
        <f t="shared" si="17"/>
        <v>Russian Federation</v>
      </c>
      <c r="W147" s="30">
        <f t="shared" si="18"/>
        <v>6.80283594482261E-3</v>
      </c>
      <c r="X147" s="10">
        <f t="shared" si="19"/>
        <v>0.9019610630513154</v>
      </c>
      <c r="Y147" s="36">
        <f t="shared" si="20"/>
        <v>0.81353375926065896</v>
      </c>
      <c r="Z147" s="41">
        <f t="shared" si="21"/>
        <v>-6.8028359448226103</v>
      </c>
      <c r="AA147" s="42">
        <f t="shared" si="22"/>
        <v>87</v>
      </c>
    </row>
    <row r="148" spans="3:27">
      <c r="C148" s="32" t="s">
        <v>323</v>
      </c>
      <c r="D148" s="33" t="s">
        <v>324</v>
      </c>
      <c r="E148" s="11">
        <v>0.30436301373011115</v>
      </c>
      <c r="F148" s="11">
        <v>0.30436301373011115</v>
      </c>
      <c r="G148" s="11">
        <v>0.3065144186287721</v>
      </c>
      <c r="H148" s="11">
        <v>0.30763771509490334</v>
      </c>
      <c r="I148" s="11">
        <v>0.32517005014716371</v>
      </c>
      <c r="J148" s="11">
        <v>0.34638120934979399</v>
      </c>
      <c r="K148" s="11">
        <v>0.36635333314490298</v>
      </c>
      <c r="L148" s="11">
        <v>0.35827426493609371</v>
      </c>
      <c r="M148" s="11">
        <v>0.40261360887362774</v>
      </c>
      <c r="N148" s="11">
        <v>0.39335531081708636</v>
      </c>
      <c r="O148" s="11">
        <v>0.4037122415867323</v>
      </c>
      <c r="P148" s="11">
        <v>0.42063491941487258</v>
      </c>
      <c r="Q148" s="11">
        <v>0.43668202687891844</v>
      </c>
      <c r="R148" s="11">
        <v>0.44428037262853709</v>
      </c>
      <c r="S148" s="11">
        <v>0.4772294445266369</v>
      </c>
      <c r="T148" s="11">
        <v>0.49340099599207649</v>
      </c>
      <c r="U148" s="11"/>
      <c r="V148" s="33" t="str">
        <f t="shared" si="17"/>
        <v>Rwanda</v>
      </c>
      <c r="W148" s="30">
        <f t="shared" si="18"/>
        <v>1.299987081963324E-2</v>
      </c>
      <c r="X148" s="10">
        <f t="shared" si="19"/>
        <v>0.98330138283514545</v>
      </c>
      <c r="Y148" s="36">
        <f t="shared" si="20"/>
        <v>0.96688160948550927</v>
      </c>
      <c r="Z148" s="41">
        <f t="shared" si="21"/>
        <v>-12.999870819633239</v>
      </c>
      <c r="AA148" s="42">
        <f t="shared" si="22"/>
        <v>133</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7"/>
        <v>Saint Kitts and Nevis</v>
      </c>
      <c r="W149" s="30" t="e">
        <f t="shared" si="18"/>
        <v>#N/A</v>
      </c>
      <c r="X149" s="10" t="e">
        <f t="shared" si="19"/>
        <v>#N/A</v>
      </c>
      <c r="Y149" s="36">
        <f t="shared" si="20"/>
        <v>0</v>
      </c>
      <c r="Z149" s="41" t="str">
        <f t="shared" si="21"/>
        <v/>
      </c>
      <c r="AA149" s="42" t="str">
        <f t="shared" si="22"/>
        <v/>
      </c>
    </row>
    <row r="150" spans="3:27">
      <c r="C150" s="32" t="s">
        <v>327</v>
      </c>
      <c r="D150" s="33" t="s">
        <v>328</v>
      </c>
      <c r="E150" s="11">
        <v>0.57745743206981859</v>
      </c>
      <c r="F150" s="11">
        <v>0.57760436309220975</v>
      </c>
      <c r="G150" s="11">
        <v>0.56784090958933353</v>
      </c>
      <c r="H150" s="11">
        <v>0.55811317799328375</v>
      </c>
      <c r="I150" s="11">
        <v>0.57632817063205877</v>
      </c>
      <c r="J150" s="11">
        <v>0.59446548178321923</v>
      </c>
      <c r="K150" s="11">
        <v>0.58234168570440459</v>
      </c>
      <c r="L150" s="11">
        <v>0.57420631805407552</v>
      </c>
      <c r="M150" s="11">
        <v>0.6269710688920056</v>
      </c>
      <c r="N150" s="11">
        <v>0.62208633339948505</v>
      </c>
      <c r="O150" s="11">
        <v>0.64704652885766556</v>
      </c>
      <c r="P150" s="11">
        <v>0.65312057838530468</v>
      </c>
      <c r="Q150" s="11">
        <v>0.64756736005977866</v>
      </c>
      <c r="R150" s="11">
        <v>0.6592607012852274</v>
      </c>
      <c r="S150" s="11">
        <v>0.67218052755474245</v>
      </c>
      <c r="T150" s="11">
        <v>0.67303698449182359</v>
      </c>
      <c r="U150" s="11"/>
      <c r="V150" s="33" t="str">
        <f t="shared" si="17"/>
        <v>Saint Lucia</v>
      </c>
      <c r="W150" s="30">
        <f t="shared" si="18"/>
        <v>8.0093228752417828E-3</v>
      </c>
      <c r="X150" s="10">
        <f t="shared" si="19"/>
        <v>0.93052121324459802</v>
      </c>
      <c r="Y150" s="36">
        <f t="shared" si="20"/>
        <v>0.86586972829819864</v>
      </c>
      <c r="Z150" s="41">
        <f t="shared" si="21"/>
        <v>-8.0093228752417822</v>
      </c>
      <c r="AA150" s="42">
        <f t="shared" si="22"/>
        <v>100</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7"/>
        <v>Saint Vincent and the Grenadines</v>
      </c>
      <c r="W151" s="30" t="e">
        <f t="shared" si="18"/>
        <v>#N/A</v>
      </c>
      <c r="X151" s="10" t="e">
        <f t="shared" si="19"/>
        <v>#N/A</v>
      </c>
      <c r="Y151" s="36">
        <f t="shared" si="20"/>
        <v>0</v>
      </c>
      <c r="Z151" s="41" t="str">
        <f t="shared" si="21"/>
        <v/>
      </c>
      <c r="AA151" s="42" t="str">
        <f t="shared" si="22"/>
        <v/>
      </c>
    </row>
    <row r="152" spans="3:27">
      <c r="C152" s="32" t="s">
        <v>331</v>
      </c>
      <c r="D152" s="33" t="s">
        <v>332</v>
      </c>
      <c r="E152" s="11">
        <v>0.49285165677476889</v>
      </c>
      <c r="F152" s="11">
        <v>0.51249995126311532</v>
      </c>
      <c r="G152" s="11">
        <v>0.51293896585079946</v>
      </c>
      <c r="H152" s="11">
        <v>0.53131024244938529</v>
      </c>
      <c r="I152" s="11">
        <v>0.54945347487095286</v>
      </c>
      <c r="J152" s="11">
        <v>0.55203976493787088</v>
      </c>
      <c r="K152" s="11">
        <v>0.55712444400361172</v>
      </c>
      <c r="L152" s="11">
        <v>0.5567207041779294</v>
      </c>
      <c r="M152" s="11">
        <v>0.56354520096660687</v>
      </c>
      <c r="N152" s="11">
        <v>0.55241695302875071</v>
      </c>
      <c r="O152" s="11">
        <v>0.55748258474416057</v>
      </c>
      <c r="P152" s="11">
        <v>0.56256983032199892</v>
      </c>
      <c r="Q152" s="11">
        <v>0.56953578479430722</v>
      </c>
      <c r="R152" s="11">
        <v>0.57707852221139389</v>
      </c>
      <c r="S152" s="11">
        <v>0.59157909920522866</v>
      </c>
      <c r="T152" s="11">
        <v>0.58543235518202175</v>
      </c>
      <c r="U152" s="11"/>
      <c r="V152" s="33" t="str">
        <f t="shared" si="17"/>
        <v>Samoa</v>
      </c>
      <c r="W152" s="30">
        <f t="shared" si="18"/>
        <v>5.2618161933528943E-3</v>
      </c>
      <c r="X152" s="10">
        <f t="shared" si="19"/>
        <v>0.92676085176138168</v>
      </c>
      <c r="Y152" s="36">
        <f t="shared" si="20"/>
        <v>0.8588856763574817</v>
      </c>
      <c r="Z152" s="41">
        <f t="shared" si="21"/>
        <v>-5.2618161933528942</v>
      </c>
      <c r="AA152" s="42">
        <f t="shared" si="22"/>
        <v>57</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7"/>
        <v>San Marino</v>
      </c>
      <c r="W153" s="30" t="e">
        <f t="shared" si="18"/>
        <v>#N/A</v>
      </c>
      <c r="X153" s="10" t="e">
        <f t="shared" si="19"/>
        <v>#N/A</v>
      </c>
      <c r="Y153" s="36">
        <f t="shared" si="20"/>
        <v>0</v>
      </c>
      <c r="Z153" s="41" t="str">
        <f t="shared" si="21"/>
        <v/>
      </c>
      <c r="AA153" s="42" t="str">
        <f t="shared" si="22"/>
        <v/>
      </c>
    </row>
    <row r="154" spans="3:27">
      <c r="C154" s="32" t="s">
        <v>335</v>
      </c>
      <c r="D154" s="33" t="s">
        <v>336</v>
      </c>
      <c r="E154" s="11">
        <v>0.43625106657464885</v>
      </c>
      <c r="F154" s="11">
        <v>0.43625106657464885</v>
      </c>
      <c r="G154" s="11">
        <v>0.43337578229893842</v>
      </c>
      <c r="H154" s="11">
        <v>0.43050049802322804</v>
      </c>
      <c r="I154" s="11">
        <v>0.43750529709077723</v>
      </c>
      <c r="J154" s="11">
        <v>0.4445100961583266</v>
      </c>
      <c r="K154" s="11">
        <v>0.43519429321434672</v>
      </c>
      <c r="L154" s="11">
        <v>0.42587849027036689</v>
      </c>
      <c r="M154" s="11">
        <v>0.4056329013722042</v>
      </c>
      <c r="N154" s="11">
        <v>0.40602299416643867</v>
      </c>
      <c r="O154" s="11">
        <v>0.40324779627850194</v>
      </c>
      <c r="P154" s="11">
        <v>0.41726110678078288</v>
      </c>
      <c r="Q154" s="11">
        <v>0.42868857385096004</v>
      </c>
      <c r="R154" s="11">
        <v>0.42711591183984993</v>
      </c>
      <c r="S154" s="11">
        <v>0.44900500922340153</v>
      </c>
      <c r="T154" s="11">
        <v>0.45591618257540711</v>
      </c>
      <c r="U154" s="11"/>
      <c r="V154" s="33" t="str">
        <f t="shared" si="17"/>
        <v>Sao Tome and Principe</v>
      </c>
      <c r="W154" s="30">
        <f t="shared" si="18"/>
        <v>-1.1789443495029001E-4</v>
      </c>
      <c r="X154" s="10">
        <f t="shared" si="19"/>
        <v>-3.6816239930030727E-2</v>
      </c>
      <c r="Y154" s="36">
        <f t="shared" si="20"/>
        <v>1.3554355225855888E-3</v>
      </c>
      <c r="Z154" s="41" t="str">
        <f t="shared" si="21"/>
        <v/>
      </c>
      <c r="AA154" s="42" t="str">
        <f t="shared" si="22"/>
        <v/>
      </c>
    </row>
    <row r="155" spans="3:27">
      <c r="C155" s="32" t="s">
        <v>337</v>
      </c>
      <c r="D155" s="33" t="s">
        <v>338</v>
      </c>
      <c r="E155" s="11">
        <v>0.46611004747279988</v>
      </c>
      <c r="F155" s="11">
        <v>0.46996932053194734</v>
      </c>
      <c r="G155" s="11">
        <v>0.48902163143326965</v>
      </c>
      <c r="H155" s="11">
        <v>0.49702425444431109</v>
      </c>
      <c r="I155" s="11">
        <v>0.51843354309811551</v>
      </c>
      <c r="J155" s="11">
        <v>0.50152848658690274</v>
      </c>
      <c r="K155" s="11">
        <v>0.51808607608164914</v>
      </c>
      <c r="L155" s="11">
        <v>0.52207782258419366</v>
      </c>
      <c r="M155" s="11">
        <v>0.52103614388960795</v>
      </c>
      <c r="N155" s="11">
        <v>0.51721875628962599</v>
      </c>
      <c r="O155" s="11">
        <v>0.54505773168678717</v>
      </c>
      <c r="P155" s="11">
        <v>0.53653464995494893</v>
      </c>
      <c r="Q155" s="11">
        <v>0.55879133066904596</v>
      </c>
      <c r="R155" s="11">
        <v>0.58009655655270131</v>
      </c>
      <c r="S155" s="11">
        <v>0.57776151584502322</v>
      </c>
      <c r="T155" s="11">
        <v>0.58174641131366378</v>
      </c>
      <c r="U155" s="11"/>
      <c r="V155" s="33" t="str">
        <f t="shared" si="17"/>
        <v>Saudi Arabia</v>
      </c>
      <c r="W155" s="30">
        <f t="shared" si="18"/>
        <v>7.4033561683028055E-3</v>
      </c>
      <c r="X155" s="10">
        <f t="shared" si="19"/>
        <v>0.96487240799996554</v>
      </c>
      <c r="Y155" s="36">
        <f t="shared" si="20"/>
        <v>0.93097876371965194</v>
      </c>
      <c r="Z155" s="41">
        <f t="shared" si="21"/>
        <v>-7.403356168302806</v>
      </c>
      <c r="AA155" s="42">
        <f t="shared" si="22"/>
        <v>93</v>
      </c>
    </row>
    <row r="156" spans="3:27">
      <c r="C156" s="32" t="s">
        <v>339</v>
      </c>
      <c r="D156" s="33" t="s">
        <v>340</v>
      </c>
      <c r="E156" s="11">
        <v>0.43144610888803642</v>
      </c>
      <c r="F156" s="11">
        <v>0.43081782040149041</v>
      </c>
      <c r="G156" s="11">
        <v>0.45163539485575349</v>
      </c>
      <c r="H156" s="11">
        <v>0.45688996423911177</v>
      </c>
      <c r="I156" s="11">
        <v>0.46633661768971912</v>
      </c>
      <c r="J156" s="11">
        <v>0.474839999870589</v>
      </c>
      <c r="K156" s="11">
        <v>0.48032321048654963</v>
      </c>
      <c r="L156" s="11">
        <v>0.48902935390464836</v>
      </c>
      <c r="M156" s="11">
        <v>0.48154285359551141</v>
      </c>
      <c r="N156" s="11">
        <v>0.4945136842525486</v>
      </c>
      <c r="O156" s="11">
        <v>0.48664635318443517</v>
      </c>
      <c r="P156" s="11">
        <v>0.4889991623478096</v>
      </c>
      <c r="Q156" s="11">
        <v>0.48512258292435501</v>
      </c>
      <c r="R156" s="11">
        <v>0.48533551888886539</v>
      </c>
      <c r="S156" s="11">
        <v>0.48045782528465947</v>
      </c>
      <c r="T156" s="11">
        <v>0.49112482538468955</v>
      </c>
      <c r="U156" s="11"/>
      <c r="V156" s="33" t="str">
        <f t="shared" si="17"/>
        <v>Senegal</v>
      </c>
      <c r="W156" s="30">
        <f t="shared" si="18"/>
        <v>3.5559562406281449E-3</v>
      </c>
      <c r="X156" s="10">
        <f t="shared" si="19"/>
        <v>0.83014536144923634</v>
      </c>
      <c r="Y156" s="36">
        <f t="shared" si="20"/>
        <v>0.68914132113568327</v>
      </c>
      <c r="Z156" s="41">
        <f t="shared" si="21"/>
        <v>-3.5559562406281451</v>
      </c>
      <c r="AA156" s="42">
        <f t="shared" si="22"/>
        <v>29</v>
      </c>
    </row>
    <row r="157" spans="3:27">
      <c r="C157" s="32" t="s">
        <v>341</v>
      </c>
      <c r="D157" s="33" t="s">
        <v>342</v>
      </c>
      <c r="E157" s="11">
        <v>0.46486027145375075</v>
      </c>
      <c r="F157" s="11">
        <v>0.46486027145375075</v>
      </c>
      <c r="G157" s="11">
        <v>0.45548349260275889</v>
      </c>
      <c r="H157" s="11">
        <v>0.44610671375176691</v>
      </c>
      <c r="I157" s="11">
        <v>0.45346096123044838</v>
      </c>
      <c r="J157" s="11">
        <v>0.46081520870912995</v>
      </c>
      <c r="K157" s="11">
        <v>0.48137258238547226</v>
      </c>
      <c r="L157" s="11">
        <v>0.49153463746623577</v>
      </c>
      <c r="M157" s="11">
        <v>0.50029364397328668</v>
      </c>
      <c r="N157" s="11">
        <v>0.51106072304501837</v>
      </c>
      <c r="O157" s="11">
        <v>0.51914918597186044</v>
      </c>
      <c r="P157" s="11">
        <v>0.55369553626766643</v>
      </c>
      <c r="Q157" s="11">
        <v>0.56383095178240805</v>
      </c>
      <c r="R157" s="11">
        <v>0.57401226760424617</v>
      </c>
      <c r="S157" s="11">
        <v>0.58504321953013327</v>
      </c>
      <c r="T157" s="11">
        <v>0.58350105688133869</v>
      </c>
      <c r="U157" s="11"/>
      <c r="V157" s="33" t="str">
        <f t="shared" si="17"/>
        <v>Serbia</v>
      </c>
      <c r="W157" s="30">
        <f t="shared" si="18"/>
        <v>9.994794284939398E-3</v>
      </c>
      <c r="X157" s="10">
        <f t="shared" si="19"/>
        <v>0.94714142345009122</v>
      </c>
      <c r="Y157" s="36">
        <f t="shared" si="20"/>
        <v>0.89707687601506503</v>
      </c>
      <c r="Z157" s="41">
        <f t="shared" si="21"/>
        <v>-9.9947942849393971</v>
      </c>
      <c r="AA157" s="42">
        <f t="shared" si="22"/>
        <v>115</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7"/>
        <v>Seychelles</v>
      </c>
      <c r="W158" s="30" t="e">
        <f t="shared" si="18"/>
        <v>#N/A</v>
      </c>
      <c r="X158" s="10" t="e">
        <f t="shared" si="19"/>
        <v>#N/A</v>
      </c>
      <c r="Y158" s="36">
        <f t="shared" si="20"/>
        <v>0</v>
      </c>
      <c r="Z158" s="41" t="str">
        <f t="shared" si="21"/>
        <v/>
      </c>
      <c r="AA158" s="42" t="str">
        <f t="shared" si="22"/>
        <v/>
      </c>
    </row>
    <row r="159" spans="3:27">
      <c r="C159" s="32" t="s">
        <v>345</v>
      </c>
      <c r="D159" s="33" t="s">
        <v>346</v>
      </c>
      <c r="E159" s="11">
        <v>0.32940389570893874</v>
      </c>
      <c r="F159" s="11">
        <v>0.30290154500372724</v>
      </c>
      <c r="G159" s="11">
        <v>0.32117075907329301</v>
      </c>
      <c r="H159" s="11">
        <v>0.32367564384406911</v>
      </c>
      <c r="I159" s="11">
        <v>0.3069986680342765</v>
      </c>
      <c r="J159" s="11">
        <v>0.30452481982943208</v>
      </c>
      <c r="K159" s="11">
        <v>0.32653990136346445</v>
      </c>
      <c r="L159" s="11">
        <v>0.34820755782005142</v>
      </c>
      <c r="M159" s="11">
        <v>0.35466134438171582</v>
      </c>
      <c r="N159" s="11">
        <v>0.38416777146512016</v>
      </c>
      <c r="O159" s="11">
        <v>0.37839005859448782</v>
      </c>
      <c r="P159" s="11">
        <v>0.3926936754201269</v>
      </c>
      <c r="Q159" s="11">
        <v>0.40525054539025607</v>
      </c>
      <c r="R159" s="11">
        <v>0.41033900214116786</v>
      </c>
      <c r="S159" s="11">
        <v>0.41602915423097891</v>
      </c>
      <c r="T159" s="11">
        <v>0.42428273030380076</v>
      </c>
      <c r="U159" s="11"/>
      <c r="V159" s="33" t="str">
        <f t="shared" si="17"/>
        <v>Sierra Leone</v>
      </c>
      <c r="W159" s="30">
        <f t="shared" si="18"/>
        <v>8.4667571601946632E-3</v>
      </c>
      <c r="X159" s="10">
        <f t="shared" si="19"/>
        <v>0.93328341267404957</v>
      </c>
      <c r="Y159" s="36">
        <f t="shared" si="20"/>
        <v>0.87101792837252034</v>
      </c>
      <c r="Z159" s="41">
        <f t="shared" si="21"/>
        <v>-8.4667571601946641</v>
      </c>
      <c r="AA159" s="42">
        <f t="shared" si="22"/>
        <v>103</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7"/>
        <v>Singapore</v>
      </c>
      <c r="W160" s="30" t="e">
        <f t="shared" si="18"/>
        <v>#N/A</v>
      </c>
      <c r="X160" s="10" t="e">
        <f t="shared" si="19"/>
        <v>#N/A</v>
      </c>
      <c r="Y160" s="36">
        <f t="shared" si="20"/>
        <v>0</v>
      </c>
      <c r="Z160" s="41" t="str">
        <f t="shared" si="21"/>
        <v/>
      </c>
      <c r="AA160" s="42" t="str">
        <f t="shared" si="22"/>
        <v/>
      </c>
    </row>
    <row r="161" spans="3:27">
      <c r="C161" s="32" t="s">
        <v>349</v>
      </c>
      <c r="D161" s="33" t="s">
        <v>350</v>
      </c>
      <c r="E161" s="11">
        <v>0.53476239136164194</v>
      </c>
      <c r="F161" s="11">
        <v>0.53128718077853587</v>
      </c>
      <c r="G161" s="11">
        <v>0.54997699767160591</v>
      </c>
      <c r="H161" s="11">
        <v>0.55078363988953782</v>
      </c>
      <c r="I161" s="11">
        <v>0.54958652173738565</v>
      </c>
      <c r="J161" s="11">
        <v>0.58189485945561104</v>
      </c>
      <c r="K161" s="11">
        <v>0.60532961565383203</v>
      </c>
      <c r="L161" s="11">
        <v>0.61034970506431951</v>
      </c>
      <c r="M161" s="11">
        <v>0.66416077058181366</v>
      </c>
      <c r="N161" s="11">
        <v>0.66927386628538221</v>
      </c>
      <c r="O161" s="11">
        <v>0.70003878558215149</v>
      </c>
      <c r="P161" s="11">
        <v>0.70761408169559437</v>
      </c>
      <c r="Q161" s="11">
        <v>0.71589102439090069</v>
      </c>
      <c r="R161" s="11">
        <v>0.72225788797096879</v>
      </c>
      <c r="S161" s="11">
        <v>0.71495548691993405</v>
      </c>
      <c r="T161" s="11">
        <v>0.71945323624473156</v>
      </c>
      <c r="U161" s="11"/>
      <c r="V161" s="33" t="str">
        <f t="shared" si="17"/>
        <v>Slovakia</v>
      </c>
      <c r="W161" s="30">
        <f t="shared" si="18"/>
        <v>1.541421069800307E-2</v>
      </c>
      <c r="X161" s="10">
        <f t="shared" si="19"/>
        <v>0.96990827986990957</v>
      </c>
      <c r="Y161" s="36">
        <f t="shared" si="20"/>
        <v>0.9407220713602068</v>
      </c>
      <c r="Z161" s="41">
        <f t="shared" si="21"/>
        <v>-15.414210698003069</v>
      </c>
      <c r="AA161" s="42">
        <f t="shared" si="22"/>
        <v>138</v>
      </c>
    </row>
    <row r="162" spans="3:27">
      <c r="C162" s="32" t="s">
        <v>351</v>
      </c>
      <c r="D162" s="33" t="s">
        <v>352</v>
      </c>
      <c r="E162" s="11">
        <v>0.57923210748242326</v>
      </c>
      <c r="F162" s="11">
        <v>0.59807847523412883</v>
      </c>
      <c r="G162" s="11">
        <v>0.61047393845684106</v>
      </c>
      <c r="H162" s="11">
        <v>0.63044008088602399</v>
      </c>
      <c r="I162" s="11">
        <v>0.63083946457568496</v>
      </c>
      <c r="J162" s="11">
        <v>0.65621339617267072</v>
      </c>
      <c r="K162" s="11">
        <v>0.66753541514122328</v>
      </c>
      <c r="L162" s="11">
        <v>0.68390991155869263</v>
      </c>
      <c r="M162" s="11">
        <v>0.69432471662925821</v>
      </c>
      <c r="N162" s="11">
        <v>0.71037715353084596</v>
      </c>
      <c r="O162" s="11">
        <v>0.71006585788694698</v>
      </c>
      <c r="P162" s="11">
        <v>0.71090188463413517</v>
      </c>
      <c r="Q162" s="11">
        <v>0.70179954847893</v>
      </c>
      <c r="R162" s="11">
        <v>0.714024344456196</v>
      </c>
      <c r="S162" s="11">
        <v>0.72414593354089274</v>
      </c>
      <c r="T162" s="11">
        <v>0.7238668498157752</v>
      </c>
      <c r="U162" s="11"/>
      <c r="V162" s="33" t="str">
        <f t="shared" si="17"/>
        <v>Slovenia</v>
      </c>
      <c r="W162" s="30">
        <f t="shared" si="18"/>
        <v>9.644598583142993E-3</v>
      </c>
      <c r="X162" s="10">
        <f t="shared" si="19"/>
        <v>0.95491553359432224</v>
      </c>
      <c r="Y162" s="36">
        <f t="shared" si="20"/>
        <v>0.9118636762997292</v>
      </c>
      <c r="Z162" s="41">
        <f t="shared" si="21"/>
        <v>-9.6445985831429937</v>
      </c>
      <c r="AA162" s="42">
        <f t="shared" si="22"/>
        <v>113</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7"/>
        <v>Solomon Islands</v>
      </c>
      <c r="W163" s="30" t="e">
        <f t="shared" si="18"/>
        <v>#N/A</v>
      </c>
      <c r="X163" s="10" t="e">
        <f t="shared" si="19"/>
        <v>#N/A</v>
      </c>
      <c r="Y163" s="36">
        <f t="shared" si="20"/>
        <v>0</v>
      </c>
      <c r="Z163" s="41" t="str">
        <f t="shared" si="21"/>
        <v/>
      </c>
      <c r="AA163" s="42" t="str">
        <f t="shared" si="22"/>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7"/>
        <v>Somalia</v>
      </c>
      <c r="W164" s="30" t="e">
        <f t="shared" si="18"/>
        <v>#N/A</v>
      </c>
      <c r="X164" s="10" t="e">
        <f t="shared" si="19"/>
        <v>#N/A</v>
      </c>
      <c r="Y164" s="36">
        <f t="shared" si="20"/>
        <v>0</v>
      </c>
      <c r="Z164" s="41" t="str">
        <f t="shared" si="21"/>
        <v/>
      </c>
      <c r="AA164" s="42" t="str">
        <f t="shared" si="22"/>
        <v/>
      </c>
    </row>
    <row r="165" spans="3:27">
      <c r="C165" s="32" t="s">
        <v>357</v>
      </c>
      <c r="D165" s="33" t="s">
        <v>358</v>
      </c>
      <c r="E165" s="11" t="e">
        <v>#N/A</v>
      </c>
      <c r="F165" s="11" t="e">
        <v>#N/A</v>
      </c>
      <c r="G165" s="11" t="e">
        <v>#N/A</v>
      </c>
      <c r="H165" s="11" t="e">
        <v>#N/A</v>
      </c>
      <c r="I165" s="11" t="e">
        <v>#N/A</v>
      </c>
      <c r="J165" s="11" t="e">
        <v>#N/A</v>
      </c>
      <c r="K165" s="11" t="e">
        <v>#N/A</v>
      </c>
      <c r="L165" s="11" t="e">
        <v>#N/A</v>
      </c>
      <c r="M165" s="11" t="e">
        <v>#N/A</v>
      </c>
      <c r="N165" s="11" t="e">
        <v>#N/A</v>
      </c>
      <c r="O165" s="11" t="e">
        <v>#N/A</v>
      </c>
      <c r="P165" s="11" t="e">
        <v>#N/A</v>
      </c>
      <c r="Q165" s="11" t="e">
        <v>#N/A</v>
      </c>
      <c r="R165" s="11" t="e">
        <v>#N/A</v>
      </c>
      <c r="S165" s="11" t="e">
        <v>#N/A</v>
      </c>
      <c r="T165" s="11" t="e">
        <v>#N/A</v>
      </c>
      <c r="U165" s="11"/>
      <c r="V165" s="33" t="str">
        <f t="shared" si="17"/>
        <v>South Africa</v>
      </c>
      <c r="W165" s="30" t="e">
        <f t="shared" si="18"/>
        <v>#N/A</v>
      </c>
      <c r="X165" s="10" t="e">
        <f t="shared" si="19"/>
        <v>#N/A</v>
      </c>
      <c r="Y165" s="36">
        <f t="shared" si="20"/>
        <v>0</v>
      </c>
      <c r="Z165" s="41" t="str">
        <f t="shared" si="21"/>
        <v/>
      </c>
      <c r="AA165" s="42" t="str">
        <f t="shared" si="22"/>
        <v/>
      </c>
    </row>
    <row r="166" spans="3:27">
      <c r="C166" s="32" t="s">
        <v>359</v>
      </c>
      <c r="D166" s="33" t="s">
        <v>360</v>
      </c>
      <c r="E166" s="11">
        <v>0.60809952422387603</v>
      </c>
      <c r="F166" s="11">
        <v>0.6180403590860809</v>
      </c>
      <c r="G166" s="11">
        <v>0.64362732307038195</v>
      </c>
      <c r="H166" s="11">
        <v>0.65714563652494751</v>
      </c>
      <c r="I166" s="11">
        <v>0.67963091259769115</v>
      </c>
      <c r="J166" s="11">
        <v>0.70351012360969079</v>
      </c>
      <c r="K166" s="11">
        <v>0.71644252445569778</v>
      </c>
      <c r="L166" s="11">
        <v>0.72109419246552775</v>
      </c>
      <c r="M166" s="11">
        <v>0.72573465320560482</v>
      </c>
      <c r="N166" s="11">
        <v>0.72646827198182062</v>
      </c>
      <c r="O166" s="11">
        <v>0.7285100000336997</v>
      </c>
      <c r="P166" s="11">
        <v>0.72433012015655718</v>
      </c>
      <c r="Q166" s="11">
        <v>0.72414435225587004</v>
      </c>
      <c r="R166" s="11">
        <v>0.73245581445000685</v>
      </c>
      <c r="S166" s="11">
        <v>0.73062183880129661</v>
      </c>
      <c r="T166" s="11">
        <v>0.73358692832815464</v>
      </c>
      <c r="U166" s="11"/>
      <c r="V166" s="33" t="str">
        <f t="shared" si="17"/>
        <v>Spain</v>
      </c>
      <c r="W166" s="30">
        <f t="shared" si="18"/>
        <v>7.9390936514216384E-3</v>
      </c>
      <c r="X166" s="10">
        <f t="shared" si="19"/>
        <v>0.87884643910797577</v>
      </c>
      <c r="Y166" s="36">
        <f t="shared" si="20"/>
        <v>0.77237106353276896</v>
      </c>
      <c r="Z166" s="41">
        <f t="shared" si="21"/>
        <v>-7.9390936514216381</v>
      </c>
      <c r="AA166" s="42">
        <f t="shared" si="22"/>
        <v>98</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7"/>
        <v>Sri Lanka</v>
      </c>
      <c r="W167" s="30" t="e">
        <f t="shared" si="18"/>
        <v>#N/A</v>
      </c>
      <c r="X167" s="10" t="e">
        <f t="shared" si="19"/>
        <v>#N/A</v>
      </c>
      <c r="Y167" s="36">
        <f t="shared" si="20"/>
        <v>0</v>
      </c>
      <c r="Z167" s="41" t="str">
        <f t="shared" si="21"/>
        <v/>
      </c>
      <c r="AA167" s="42" t="str">
        <f t="shared" si="22"/>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7"/>
        <v>Sudan</v>
      </c>
      <c r="W168" s="30" t="e">
        <f t="shared" si="18"/>
        <v>#N/A</v>
      </c>
      <c r="X168" s="10" t="e">
        <f t="shared" si="19"/>
        <v>#N/A</v>
      </c>
      <c r="Y168" s="36">
        <f t="shared" si="20"/>
        <v>0</v>
      </c>
      <c r="Z168" s="41" t="str">
        <f t="shared" si="21"/>
        <v/>
      </c>
      <c r="AA168" s="42" t="str">
        <f t="shared" si="22"/>
        <v/>
      </c>
    </row>
    <row r="169" spans="3:27">
      <c r="C169" s="32" t="s">
        <v>365</v>
      </c>
      <c r="D169" s="33" t="s">
        <v>366</v>
      </c>
      <c r="E169" s="11">
        <v>0.4273105066839144</v>
      </c>
      <c r="F169" s="11">
        <v>0.42757060040727762</v>
      </c>
      <c r="G169" s="11">
        <v>0.41728654032872486</v>
      </c>
      <c r="H169" s="11">
        <v>0.42592984566866088</v>
      </c>
      <c r="I169" s="11">
        <v>0.46964310063851494</v>
      </c>
      <c r="J169" s="11">
        <v>0.4759121973972737</v>
      </c>
      <c r="K169" s="11">
        <v>0.4958912366071726</v>
      </c>
      <c r="L169" s="11">
        <v>0.49322772118608621</v>
      </c>
      <c r="M169" s="11">
        <v>0.5135903237167706</v>
      </c>
      <c r="N169" s="11">
        <v>0.50171493456170191</v>
      </c>
      <c r="O169" s="11">
        <v>0.50477872329095996</v>
      </c>
      <c r="P169" s="11">
        <v>0.50813863417216287</v>
      </c>
      <c r="Q169" s="11">
        <v>0.5188399408736013</v>
      </c>
      <c r="R169" s="11">
        <v>0.52949516583890255</v>
      </c>
      <c r="S169" s="11">
        <v>0.52143534152327708</v>
      </c>
      <c r="T169" s="11">
        <v>0.52294079315876774</v>
      </c>
      <c r="U169" s="11"/>
      <c r="V169" s="33" t="str">
        <f t="shared" si="17"/>
        <v>Suriname</v>
      </c>
      <c r="W169" s="30">
        <f t="shared" si="18"/>
        <v>7.6129657789491918E-3</v>
      </c>
      <c r="X169" s="10">
        <f t="shared" si="19"/>
        <v>0.92324246329839921</v>
      </c>
      <c r="Y169" s="36">
        <f t="shared" si="20"/>
        <v>0.85237664603729602</v>
      </c>
      <c r="Z169" s="41">
        <f t="shared" si="21"/>
        <v>-7.6129657789491914</v>
      </c>
      <c r="AA169" s="42">
        <f t="shared" si="22"/>
        <v>96</v>
      </c>
    </row>
    <row r="170" spans="3:27">
      <c r="C170" s="32" t="s">
        <v>367</v>
      </c>
      <c r="D170" s="33" t="s">
        <v>368</v>
      </c>
      <c r="E170" s="11">
        <v>0.48209495600094604</v>
      </c>
      <c r="F170" s="11">
        <v>0.48637874113648683</v>
      </c>
      <c r="G170" s="11">
        <v>0.48315916527104541</v>
      </c>
      <c r="H170" s="11">
        <v>0.46560318848532795</v>
      </c>
      <c r="I170" s="11">
        <v>0.4636287391523905</v>
      </c>
      <c r="J170" s="11">
        <v>0.45893240636290183</v>
      </c>
      <c r="K170" s="11">
        <v>0.46649673510542977</v>
      </c>
      <c r="L170" s="11">
        <v>0.46368609166494063</v>
      </c>
      <c r="M170" s="11">
        <v>0.4436664900798245</v>
      </c>
      <c r="N170" s="11">
        <v>0.44888431834674547</v>
      </c>
      <c r="O170" s="11">
        <v>0.45962810382080066</v>
      </c>
      <c r="P170" s="11">
        <v>0.46629869011318392</v>
      </c>
      <c r="Q170" s="11">
        <v>0.46742235271593635</v>
      </c>
      <c r="R170" s="11">
        <v>0.478065410977565</v>
      </c>
      <c r="S170" s="11">
        <v>0.47263929250511194</v>
      </c>
      <c r="T170" s="11">
        <v>0.48199259849690945</v>
      </c>
      <c r="U170" s="11"/>
      <c r="V170" s="33" t="str">
        <f t="shared" si="17"/>
        <v>Swaziland</v>
      </c>
      <c r="W170" s="30">
        <f t="shared" si="18"/>
        <v>-3.9778782612845935E-4</v>
      </c>
      <c r="X170" s="10">
        <f t="shared" si="19"/>
        <v>-0.15485102023758859</v>
      </c>
      <c r="Y170" s="36">
        <f t="shared" si="20"/>
        <v>2.3978838468622071E-2</v>
      </c>
      <c r="Z170" s="41" t="str">
        <f t="shared" si="21"/>
        <v/>
      </c>
      <c r="AA170" s="42" t="str">
        <f t="shared" si="22"/>
        <v/>
      </c>
    </row>
    <row r="171" spans="3:27">
      <c r="C171" s="32" t="s">
        <v>369</v>
      </c>
      <c r="D171" s="33" t="s">
        <v>370</v>
      </c>
      <c r="E171" s="11">
        <v>0.6648066197569843</v>
      </c>
      <c r="F171" s="11">
        <v>0.68509866291411015</v>
      </c>
      <c r="G171" s="11">
        <v>0.69783990069904323</v>
      </c>
      <c r="H171" s="11">
        <v>0.70963039013954754</v>
      </c>
      <c r="I171" s="11">
        <v>0.7365501846586251</v>
      </c>
      <c r="J171" s="11">
        <v>0.74442655782825318</v>
      </c>
      <c r="K171" s="11">
        <v>0.77588714537798642</v>
      </c>
      <c r="L171" s="11">
        <v>0.77855285389602202</v>
      </c>
      <c r="M171" s="11">
        <v>0.77570305542741935</v>
      </c>
      <c r="N171" s="11">
        <v>0.77961254482588505</v>
      </c>
      <c r="O171" s="11">
        <v>0.77631235800640852</v>
      </c>
      <c r="P171" s="11">
        <v>0.77170091131751051</v>
      </c>
      <c r="Q171" s="11">
        <v>0.78205191774246652</v>
      </c>
      <c r="R171" s="11">
        <v>0.77827241790479018</v>
      </c>
      <c r="S171" s="11">
        <v>0.78790674206309419</v>
      </c>
      <c r="T171" s="11">
        <v>0.78854183259025235</v>
      </c>
      <c r="U171" s="11"/>
      <c r="V171" s="33" t="str">
        <f t="shared" si="17"/>
        <v>Sweden</v>
      </c>
      <c r="W171" s="30">
        <f t="shared" si="18"/>
        <v>7.5630810977990702E-3</v>
      </c>
      <c r="X171" s="10">
        <f t="shared" si="19"/>
        <v>0.88376695636004987</v>
      </c>
      <c r="Y171" s="36">
        <f t="shared" si="20"/>
        <v>0.78104403315390625</v>
      </c>
      <c r="Z171" s="41">
        <f t="shared" si="21"/>
        <v>-7.5630810977990706</v>
      </c>
      <c r="AA171" s="42">
        <f t="shared" si="22"/>
        <v>94</v>
      </c>
    </row>
    <row r="172" spans="3:27">
      <c r="C172" s="32" t="s">
        <v>371</v>
      </c>
      <c r="D172" s="33" t="s">
        <v>372</v>
      </c>
      <c r="E172" s="11">
        <v>0.724590691636261</v>
      </c>
      <c r="F172" s="11">
        <v>0.72667954633578669</v>
      </c>
      <c r="G172" s="11">
        <v>0.73535003968590329</v>
      </c>
      <c r="H172" s="11">
        <v>0.74315616373845039</v>
      </c>
      <c r="I172" s="11">
        <v>0.74312140088943834</v>
      </c>
      <c r="J172" s="11">
        <v>0.7522607648955234</v>
      </c>
      <c r="K172" s="11">
        <v>0.77809538619398544</v>
      </c>
      <c r="L172" s="11">
        <v>0.78288123519805919</v>
      </c>
      <c r="M172" s="11">
        <v>0.78859394108450076</v>
      </c>
      <c r="N172" s="11">
        <v>0.79579168018554958</v>
      </c>
      <c r="O172" s="11">
        <v>0.78712669689094272</v>
      </c>
      <c r="P172" s="11">
        <v>0.78860143959997231</v>
      </c>
      <c r="Q172" s="11">
        <v>0.79576847892043789</v>
      </c>
      <c r="R172" s="11">
        <v>0.7997821687235579</v>
      </c>
      <c r="S172" s="11">
        <v>0.80582646288023507</v>
      </c>
      <c r="T172" s="11">
        <v>0.81031240866397036</v>
      </c>
      <c r="U172" s="11"/>
      <c r="V172" s="33" t="str">
        <f t="shared" si="17"/>
        <v>Switzerland</v>
      </c>
      <c r="W172" s="30">
        <f t="shared" si="18"/>
        <v>5.9536638902316563E-3</v>
      </c>
      <c r="X172" s="10">
        <f t="shared" si="19"/>
        <v>0.95738575008005256</v>
      </c>
      <c r="Y172" s="36">
        <f t="shared" si="20"/>
        <v>0.91658747445634481</v>
      </c>
      <c r="Z172" s="41">
        <f t="shared" si="21"/>
        <v>-5.9536638902316561</v>
      </c>
      <c r="AA172" s="42">
        <f t="shared" si="22"/>
        <v>71</v>
      </c>
    </row>
    <row r="173" spans="3:27">
      <c r="C173" s="32" t="s">
        <v>373</v>
      </c>
      <c r="D173" s="33" t="s">
        <v>374</v>
      </c>
      <c r="E173" s="11">
        <v>0.36609849523435717</v>
      </c>
      <c r="F173" s="11">
        <v>0.36935417193736803</v>
      </c>
      <c r="G173" s="11">
        <v>0.37781684454227865</v>
      </c>
      <c r="H173" s="11">
        <v>0.372457170443178</v>
      </c>
      <c r="I173" s="11">
        <v>0.35972493340307282</v>
      </c>
      <c r="J173" s="11">
        <v>0.35256310053291595</v>
      </c>
      <c r="K173" s="11">
        <v>0.35857085097387797</v>
      </c>
      <c r="L173" s="11">
        <v>0.37303990298060286</v>
      </c>
      <c r="M173" s="11">
        <v>0.3938528297346921</v>
      </c>
      <c r="N173" s="11">
        <v>0.37673170759414892</v>
      </c>
      <c r="O173" s="11">
        <v>0.41286727279221341</v>
      </c>
      <c r="P173" s="11">
        <v>0.38710551007325161</v>
      </c>
      <c r="Q173" s="11">
        <v>0.38775983674975656</v>
      </c>
      <c r="R173" s="11">
        <v>0.42018326558106689</v>
      </c>
      <c r="S173" s="11">
        <v>0.4234121650803559</v>
      </c>
      <c r="T173" s="11">
        <v>0.4234121650803559</v>
      </c>
      <c r="U173" s="11"/>
      <c r="V173" s="33" t="str">
        <f t="shared" si="17"/>
        <v>Syrian Arab Republic</v>
      </c>
      <c r="W173" s="30">
        <f t="shared" si="18"/>
        <v>4.0216087960843264E-3</v>
      </c>
      <c r="X173" s="10">
        <f t="shared" si="19"/>
        <v>0.8059288822732058</v>
      </c>
      <c r="Y173" s="36">
        <f t="shared" si="20"/>
        <v>0.64952136328213883</v>
      </c>
      <c r="Z173" s="41">
        <f t="shared" si="21"/>
        <v>-4.0216087960843261</v>
      </c>
      <c r="AA173" s="42">
        <f t="shared" si="22"/>
        <v>37</v>
      </c>
    </row>
    <row r="174" spans="3:27">
      <c r="C174" s="32" t="s">
        <v>375</v>
      </c>
      <c r="D174" s="33" t="s">
        <v>376</v>
      </c>
      <c r="E174" s="11">
        <v>0.3136404089257751</v>
      </c>
      <c r="F174" s="11">
        <v>0.3111628085027911</v>
      </c>
      <c r="G174" s="11">
        <v>0.31090127720660587</v>
      </c>
      <c r="H174" s="11">
        <v>0.3120948486536711</v>
      </c>
      <c r="I174" s="11">
        <v>0.32514041752256451</v>
      </c>
      <c r="J174" s="11">
        <v>0.34636992764083246</v>
      </c>
      <c r="K174" s="11">
        <v>0.35709929124934953</v>
      </c>
      <c r="L174" s="11">
        <v>0.35980405540234267</v>
      </c>
      <c r="M174" s="11">
        <v>0.38075734354421331</v>
      </c>
      <c r="N174" s="11">
        <v>0.37996753720790361</v>
      </c>
      <c r="O174" s="11">
        <v>0.39719418305409471</v>
      </c>
      <c r="P174" s="11">
        <v>0.42302392795579263</v>
      </c>
      <c r="Q174" s="11">
        <v>0.44058029050550207</v>
      </c>
      <c r="R174" s="11">
        <v>0.44873490571575259</v>
      </c>
      <c r="S174" s="11">
        <v>0.44757904451799552</v>
      </c>
      <c r="T174" s="11">
        <v>0.45046421006766035</v>
      </c>
      <c r="U174" s="11"/>
      <c r="V174" s="33" t="str">
        <f t="shared" si="17"/>
        <v>Tajikistan</v>
      </c>
      <c r="W174" s="30">
        <f t="shared" si="18"/>
        <v>1.1069368899572749E-2</v>
      </c>
      <c r="X174" s="10">
        <f t="shared" si="19"/>
        <v>0.9806760795995213</v>
      </c>
      <c r="Y174" s="36">
        <f t="shared" si="20"/>
        <v>0.96172557309868667</v>
      </c>
      <c r="Z174" s="41">
        <f t="shared" si="21"/>
        <v>-11.069368899572749</v>
      </c>
      <c r="AA174" s="42">
        <f t="shared" si="22"/>
        <v>124</v>
      </c>
    </row>
    <row r="175" spans="3:27">
      <c r="C175" s="32" t="s">
        <v>377</v>
      </c>
      <c r="D175" s="33" t="s">
        <v>378</v>
      </c>
      <c r="E175" s="11">
        <v>0.43043527937463094</v>
      </c>
      <c r="F175" s="11">
        <v>0.43989934962381405</v>
      </c>
      <c r="G175" s="11">
        <v>0.44304901319576445</v>
      </c>
      <c r="H175" s="11">
        <v>0.44676241462148203</v>
      </c>
      <c r="I175" s="11">
        <v>0.42911207596371032</v>
      </c>
      <c r="J175" s="11">
        <v>0.42991247440975172</v>
      </c>
      <c r="K175" s="11">
        <v>0.45000249507922496</v>
      </c>
      <c r="L175" s="11">
        <v>0.44944519531717791</v>
      </c>
      <c r="M175" s="11">
        <v>0.45968565806932554</v>
      </c>
      <c r="N175" s="11">
        <v>0.45298073583657239</v>
      </c>
      <c r="O175" s="11">
        <v>0.4712986709041751</v>
      </c>
      <c r="P175" s="11">
        <v>0.47562821504632363</v>
      </c>
      <c r="Q175" s="11">
        <v>0.4795567581465302</v>
      </c>
      <c r="R175" s="11">
        <v>0.49591089756204698</v>
      </c>
      <c r="S175" s="11">
        <v>0.50081826320609157</v>
      </c>
      <c r="T175" s="11">
        <v>0.50064691180066989</v>
      </c>
      <c r="U175" s="11"/>
      <c r="V175" s="33" t="str">
        <f t="shared" si="17"/>
        <v>Tanzania, United Republic of</v>
      </c>
      <c r="W175" s="30">
        <f t="shared" si="18"/>
        <v>4.8139254761607846E-3</v>
      </c>
      <c r="X175" s="10">
        <f t="shared" si="19"/>
        <v>0.92435271689448562</v>
      </c>
      <c r="Y175" s="36">
        <f t="shared" si="20"/>
        <v>0.85442794523021703</v>
      </c>
      <c r="Z175" s="41">
        <f t="shared" si="21"/>
        <v>-4.8139254761607848</v>
      </c>
      <c r="AA175" s="42">
        <f t="shared" si="22"/>
        <v>48</v>
      </c>
    </row>
    <row r="176" spans="3:27">
      <c r="C176" s="32" t="s">
        <v>379</v>
      </c>
      <c r="D176" s="33" t="s">
        <v>380</v>
      </c>
      <c r="E176" s="11">
        <v>0.5577687958911286</v>
      </c>
      <c r="F176" s="11">
        <v>0.5584418914888859</v>
      </c>
      <c r="G176" s="11">
        <v>0.58294532669423371</v>
      </c>
      <c r="H176" s="11">
        <v>0.59449917929392537</v>
      </c>
      <c r="I176" s="11">
        <v>0.60101797184339723</v>
      </c>
      <c r="J176" s="11">
        <v>0.61491540048863702</v>
      </c>
      <c r="K176" s="11">
        <v>0.62212861248834883</v>
      </c>
      <c r="L176" s="11">
        <v>0.6050239357246413</v>
      </c>
      <c r="M176" s="11">
        <v>0.60385635430449691</v>
      </c>
      <c r="N176" s="11">
        <v>0.5821651074139168</v>
      </c>
      <c r="O176" s="11">
        <v>0.58862616079368035</v>
      </c>
      <c r="P176" s="11">
        <v>0.57018331535737987</v>
      </c>
      <c r="Q176" s="11">
        <v>0.57284582707651954</v>
      </c>
      <c r="R176" s="11">
        <v>0.58003602871481363</v>
      </c>
      <c r="S176" s="11">
        <v>0.59141054115176328</v>
      </c>
      <c r="T176" s="11">
        <v>0.59158189255718496</v>
      </c>
      <c r="U176" s="11"/>
      <c r="V176" s="33" t="str">
        <f t="shared" si="17"/>
        <v>Thailand</v>
      </c>
      <c r="W176" s="30">
        <f t="shared" si="18"/>
        <v>3.537640549376953E-4</v>
      </c>
      <c r="X176" s="10">
        <f t="shared" si="19"/>
        <v>9.1170619058746363E-2</v>
      </c>
      <c r="Y176" s="36">
        <f t="shared" si="20"/>
        <v>8.3120817795550462E-3</v>
      </c>
      <c r="Z176" s="41" t="str">
        <f t="shared" si="21"/>
        <v/>
      </c>
      <c r="AA176" s="42" t="str">
        <f t="shared" si="22"/>
        <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7"/>
        <v>Timor-Leste</v>
      </c>
      <c r="W177" s="30" t="e">
        <f t="shared" si="18"/>
        <v>#N/A</v>
      </c>
      <c r="X177" s="10" t="e">
        <f t="shared" si="19"/>
        <v>#N/A</v>
      </c>
      <c r="Y177" s="36">
        <f t="shared" si="20"/>
        <v>0</v>
      </c>
      <c r="Z177" s="41" t="str">
        <f t="shared" si="21"/>
        <v/>
      </c>
      <c r="AA177" s="42" t="str">
        <f t="shared" si="22"/>
        <v/>
      </c>
    </row>
    <row r="178" spans="3:27">
      <c r="C178" s="32" t="s">
        <v>383</v>
      </c>
      <c r="D178" s="33" t="s">
        <v>384</v>
      </c>
      <c r="E178" s="11">
        <v>0.37379442641313271</v>
      </c>
      <c r="F178" s="11">
        <v>0.3738071016442735</v>
      </c>
      <c r="G178" s="11">
        <v>0.38129792490549008</v>
      </c>
      <c r="H178" s="11">
        <v>0.38883851626264554</v>
      </c>
      <c r="I178" s="11">
        <v>0.39816761556169233</v>
      </c>
      <c r="J178" s="11">
        <v>0.38454975901105048</v>
      </c>
      <c r="K178" s="11">
        <v>0.38413481408925504</v>
      </c>
      <c r="L178" s="11">
        <v>0.39331526298652381</v>
      </c>
      <c r="M178" s="11">
        <v>0.38084422088622527</v>
      </c>
      <c r="N178" s="11">
        <v>0.38630054281031695</v>
      </c>
      <c r="O178" s="11">
        <v>0.35929220216855745</v>
      </c>
      <c r="P178" s="11">
        <v>0.37256176805179003</v>
      </c>
      <c r="Q178" s="11">
        <v>0.39111566145833332</v>
      </c>
      <c r="R178" s="11">
        <v>0.40194047720103038</v>
      </c>
      <c r="S178" s="11">
        <v>0.3937810599889856</v>
      </c>
      <c r="T178" s="11">
        <v>0.39860760795337496</v>
      </c>
      <c r="U178" s="11"/>
      <c r="V178" s="33" t="str">
        <f t="shared" si="17"/>
        <v>Togo</v>
      </c>
      <c r="W178" s="30">
        <f t="shared" si="18"/>
        <v>8.3517498658548578E-4</v>
      </c>
      <c r="X178" s="10">
        <f t="shared" si="19"/>
        <v>0.34930848325137587</v>
      </c>
      <c r="Y178" s="36">
        <f t="shared" si="20"/>
        <v>0.12201641647137673</v>
      </c>
      <c r="Z178" s="41" t="str">
        <f t="shared" si="21"/>
        <v/>
      </c>
      <c r="AA178" s="42" t="str">
        <f t="shared" si="22"/>
        <v/>
      </c>
    </row>
    <row r="179" spans="3:27">
      <c r="C179" s="32" t="s">
        <v>385</v>
      </c>
      <c r="D179" s="33" t="s">
        <v>386</v>
      </c>
      <c r="E179" s="11">
        <v>0.47880268075847193</v>
      </c>
      <c r="F179" s="11">
        <v>0.47880328224399443</v>
      </c>
      <c r="G179" s="11">
        <v>0.47895133368509729</v>
      </c>
      <c r="H179" s="11">
        <v>0.4792086221745025</v>
      </c>
      <c r="I179" s="11">
        <v>0.48307703353960274</v>
      </c>
      <c r="J179" s="11">
        <v>0.48901551405555155</v>
      </c>
      <c r="K179" s="11">
        <v>0.48773302885630621</v>
      </c>
      <c r="L179" s="11">
        <v>0.49114595214223195</v>
      </c>
      <c r="M179" s="11">
        <v>0.49522228597783724</v>
      </c>
      <c r="N179" s="11">
        <v>0.50664597268125255</v>
      </c>
      <c r="O179" s="11">
        <v>0.50552698721436728</v>
      </c>
      <c r="P179" s="11">
        <v>0.50186587882762013</v>
      </c>
      <c r="Q179" s="11">
        <v>0.50858638154509572</v>
      </c>
      <c r="R179" s="11">
        <v>0.51369822988089253</v>
      </c>
      <c r="S179" s="11">
        <v>0.49898855845087786</v>
      </c>
      <c r="T179" s="11">
        <v>0.5064703029742349</v>
      </c>
      <c r="U179" s="11"/>
      <c r="V179" s="33" t="str">
        <f t="shared" si="17"/>
        <v>Tonga</v>
      </c>
      <c r="W179" s="30">
        <f t="shared" si="18"/>
        <v>2.3513721537289124E-3</v>
      </c>
      <c r="X179" s="10">
        <f t="shared" si="19"/>
        <v>0.9168952402340369</v>
      </c>
      <c r="Y179" s="36">
        <f t="shared" si="20"/>
        <v>0.84069688156383227</v>
      </c>
      <c r="Z179" s="41">
        <f t="shared" si="21"/>
        <v>-2.3513721537289123</v>
      </c>
      <c r="AA179" s="42">
        <f t="shared" si="22"/>
        <v>15</v>
      </c>
    </row>
    <row r="180" spans="3:27">
      <c r="C180" s="32" t="s">
        <v>387</v>
      </c>
      <c r="D180" s="33" t="s">
        <v>388</v>
      </c>
      <c r="E180" s="11">
        <v>0.58867002295446624</v>
      </c>
      <c r="F180" s="11">
        <v>0.59737494709282879</v>
      </c>
      <c r="G180" s="11">
        <v>0.59226994591802995</v>
      </c>
      <c r="H180" s="11">
        <v>0.58208913720701572</v>
      </c>
      <c r="I180" s="11">
        <v>0.58299931266862903</v>
      </c>
      <c r="J180" s="11">
        <v>0.57906039227239514</v>
      </c>
      <c r="K180" s="11">
        <v>0.56687064613280858</v>
      </c>
      <c r="L180" s="11">
        <v>0.55829270126366848</v>
      </c>
      <c r="M180" s="11">
        <v>0.5761462778112062</v>
      </c>
      <c r="N180" s="11">
        <v>0.58899796183187647</v>
      </c>
      <c r="O180" s="11">
        <v>0.59733211911262096</v>
      </c>
      <c r="P180" s="11">
        <v>0.59998282634652256</v>
      </c>
      <c r="Q180" s="11">
        <v>0.60872208625069868</v>
      </c>
      <c r="R180" s="11">
        <v>0.59915215453881943</v>
      </c>
      <c r="S180" s="11">
        <v>0.59143015363850027</v>
      </c>
      <c r="T180" s="11">
        <v>0.59469263238212322</v>
      </c>
      <c r="U180" s="11"/>
      <c r="V180" s="33" t="str">
        <f t="shared" si="17"/>
        <v>Trinidad and Tobago</v>
      </c>
      <c r="W180" s="30">
        <f t="shared" si="18"/>
        <v>9.1608296517873525E-4</v>
      </c>
      <c r="X180" s="10">
        <f t="shared" si="19"/>
        <v>0.33405043017827335</v>
      </c>
      <c r="Y180" s="36">
        <f t="shared" si="20"/>
        <v>0.11158968990228949</v>
      </c>
      <c r="Z180" s="41" t="str">
        <f t="shared" si="21"/>
        <v/>
      </c>
      <c r="AA180" s="42" t="str">
        <f t="shared" si="22"/>
        <v/>
      </c>
    </row>
    <row r="181" spans="3:27">
      <c r="C181" s="32" t="s">
        <v>389</v>
      </c>
      <c r="D181" s="33" t="s">
        <v>390</v>
      </c>
      <c r="E181" s="11">
        <v>0.49487559557504074</v>
      </c>
      <c r="F181" s="11">
        <v>0.49618372063417088</v>
      </c>
      <c r="G181" s="11">
        <v>0.50606918119135769</v>
      </c>
      <c r="H181" s="11">
        <v>0.50327345659992428</v>
      </c>
      <c r="I181" s="11">
        <v>0.50814365835401953</v>
      </c>
      <c r="J181" s="11">
        <v>0.50994652366612081</v>
      </c>
      <c r="K181" s="11">
        <v>0.51092631177633796</v>
      </c>
      <c r="L181" s="11">
        <v>0.50327420624348984</v>
      </c>
      <c r="M181" s="11">
        <v>0.52027576260271935</v>
      </c>
      <c r="N181" s="11">
        <v>0.5144389290114243</v>
      </c>
      <c r="O181" s="11">
        <v>0.52655833396980367</v>
      </c>
      <c r="P181" s="11">
        <v>0.55651937734541201</v>
      </c>
      <c r="Q181" s="11">
        <v>0.55556717864906469</v>
      </c>
      <c r="R181" s="11">
        <v>0.55161658993247398</v>
      </c>
      <c r="S181" s="11">
        <v>0.56154974193555562</v>
      </c>
      <c r="T181" s="11">
        <v>0.55944290988594081</v>
      </c>
      <c r="U181" s="11"/>
      <c r="V181" s="33" t="str">
        <f t="shared" si="17"/>
        <v>Tunisia</v>
      </c>
      <c r="W181" s="30">
        <f t="shared" si="18"/>
        <v>4.7634727627921996E-3</v>
      </c>
      <c r="X181" s="10">
        <f t="shared" si="19"/>
        <v>0.92506222956144468</v>
      </c>
      <c r="Y181" s="36">
        <f t="shared" si="20"/>
        <v>0.85574012856119097</v>
      </c>
      <c r="Z181" s="41">
        <f t="shared" si="21"/>
        <v>-4.7634727627921993</v>
      </c>
      <c r="AA181" s="42">
        <f t="shared" si="22"/>
        <v>46</v>
      </c>
    </row>
    <row r="182" spans="3:27">
      <c r="C182" s="32" t="s">
        <v>391</v>
      </c>
      <c r="D182" s="33" t="s">
        <v>392</v>
      </c>
      <c r="E182" s="11">
        <v>0.44264916894872403</v>
      </c>
      <c r="F182" s="11">
        <v>0.44147468013149588</v>
      </c>
      <c r="G182" s="11">
        <v>0.45648689504441586</v>
      </c>
      <c r="H182" s="11">
        <v>0.45338623482027862</v>
      </c>
      <c r="I182" s="11">
        <v>0.47631414025728702</v>
      </c>
      <c r="J182" s="11">
        <v>0.47968209309419901</v>
      </c>
      <c r="K182" s="11">
        <v>0.45976345939192131</v>
      </c>
      <c r="L182" s="11">
        <v>0.45185586324505195</v>
      </c>
      <c r="M182" s="11">
        <v>0.48930193852678083</v>
      </c>
      <c r="N182" s="11">
        <v>0.49165088130229484</v>
      </c>
      <c r="O182" s="11">
        <v>0.54706512011164254</v>
      </c>
      <c r="P182" s="11">
        <v>0.55543585450623878</v>
      </c>
      <c r="Q182" s="11">
        <v>0.56871546034911913</v>
      </c>
      <c r="R182" s="11">
        <v>0.59060341004556083</v>
      </c>
      <c r="S182" s="11">
        <v>0.58987723385136204</v>
      </c>
      <c r="T182" s="11">
        <v>0.59603818213584747</v>
      </c>
      <c r="U182" s="11"/>
      <c r="V182" s="33" t="str">
        <f t="shared" si="17"/>
        <v>Turkey</v>
      </c>
      <c r="W182" s="30">
        <f t="shared" si="18"/>
        <v>1.1422336127617649E-2</v>
      </c>
      <c r="X182" s="10">
        <f t="shared" si="19"/>
        <v>0.93367340071719584</v>
      </c>
      <c r="Y182" s="36">
        <f t="shared" si="20"/>
        <v>0.87174601920681338</v>
      </c>
      <c r="Z182" s="41">
        <f t="shared" si="21"/>
        <v>-11.422336127617649</v>
      </c>
      <c r="AA182" s="42">
        <f t="shared" si="22"/>
        <v>126</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7"/>
        <v>Turkmenistan</v>
      </c>
      <c r="W183" s="30" t="e">
        <f t="shared" si="18"/>
        <v>#N/A</v>
      </c>
      <c r="X183" s="10" t="e">
        <f t="shared" si="19"/>
        <v>#N/A</v>
      </c>
      <c r="Y183" s="36">
        <f t="shared" si="20"/>
        <v>0</v>
      </c>
      <c r="Z183" s="41" t="str">
        <f t="shared" si="21"/>
        <v/>
      </c>
      <c r="AA183" s="42" t="str">
        <f t="shared" si="22"/>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7"/>
        <v>Tuvalu</v>
      </c>
      <c r="W184" s="30" t="e">
        <f t="shared" si="18"/>
        <v>#N/A</v>
      </c>
      <c r="X184" s="10" t="e">
        <f t="shared" si="19"/>
        <v>#N/A</v>
      </c>
      <c r="Y184" s="36">
        <f t="shared" si="20"/>
        <v>0</v>
      </c>
      <c r="Z184" s="41" t="str">
        <f t="shared" si="21"/>
        <v/>
      </c>
      <c r="AA184" s="42" t="str">
        <f t="shared" si="22"/>
        <v/>
      </c>
    </row>
    <row r="185" spans="3:27">
      <c r="C185" s="32" t="s">
        <v>397</v>
      </c>
      <c r="D185" s="33" t="s">
        <v>398</v>
      </c>
      <c r="E185" s="11">
        <v>0.47926087226758696</v>
      </c>
      <c r="F185" s="11">
        <v>0.48129280122970824</v>
      </c>
      <c r="G185" s="11">
        <v>0.46286334710502491</v>
      </c>
      <c r="H185" s="11">
        <v>0.45340208122740677</v>
      </c>
      <c r="I185" s="11">
        <v>0.42159415062061079</v>
      </c>
      <c r="J185" s="11">
        <v>0.42637195824323187</v>
      </c>
      <c r="K185" s="11">
        <v>0.43251279880760962</v>
      </c>
      <c r="L185" s="11">
        <v>0.43263431783960671</v>
      </c>
      <c r="M185" s="11">
        <v>0.46631964725271979</v>
      </c>
      <c r="N185" s="11">
        <v>0.4623172291863249</v>
      </c>
      <c r="O185" s="11">
        <v>0.46781292050172951</v>
      </c>
      <c r="P185" s="11">
        <v>0.47444347198004516</v>
      </c>
      <c r="Q185" s="11">
        <v>0.48148915253358376</v>
      </c>
      <c r="R185" s="11">
        <v>0.48957626240080027</v>
      </c>
      <c r="S185" s="11">
        <v>0.48196849554034704</v>
      </c>
      <c r="T185" s="11">
        <v>0.47964799939150243</v>
      </c>
      <c r="U185" s="11"/>
      <c r="V185" s="33" t="str">
        <f t="shared" si="17"/>
        <v>Uganda</v>
      </c>
      <c r="W185" s="30">
        <f t="shared" si="18"/>
        <v>1.8550960650940385E-3</v>
      </c>
      <c r="X185" s="10">
        <f t="shared" si="19"/>
        <v>0.39666646867148009</v>
      </c>
      <c r="Y185" s="36">
        <f t="shared" si="20"/>
        <v>0.1573442873683023</v>
      </c>
      <c r="Z185" s="41" t="str">
        <f t="shared" si="21"/>
        <v/>
      </c>
      <c r="AA185" s="42" t="str">
        <f t="shared" si="22"/>
        <v/>
      </c>
    </row>
    <row r="186" spans="3:27">
      <c r="C186" s="32" t="s">
        <v>399</v>
      </c>
      <c r="D186" s="33" t="s">
        <v>400</v>
      </c>
      <c r="E186" s="11">
        <v>0.44941873969041862</v>
      </c>
      <c r="F186" s="11">
        <v>0.4481363706669913</v>
      </c>
      <c r="G186" s="11">
        <v>0.43901616682384831</v>
      </c>
      <c r="H186" s="11">
        <v>0.43164447711961879</v>
      </c>
      <c r="I186" s="11">
        <v>0.45323633312773742</v>
      </c>
      <c r="J186" s="11">
        <v>0.45689692030359769</v>
      </c>
      <c r="K186" s="11">
        <v>0.47176391350775648</v>
      </c>
      <c r="L186" s="11">
        <v>0.49580270210012567</v>
      </c>
      <c r="M186" s="11">
        <v>0.5120641143074951</v>
      </c>
      <c r="N186" s="11">
        <v>0.53278272945606608</v>
      </c>
      <c r="O186" s="11">
        <v>0.56601797919893471</v>
      </c>
      <c r="P186" s="11">
        <v>0.58241164406259816</v>
      </c>
      <c r="Q186" s="11">
        <v>0.58064111917586669</v>
      </c>
      <c r="R186" s="11">
        <v>0.56727961689707762</v>
      </c>
      <c r="S186" s="11">
        <v>0.53983071653287085</v>
      </c>
      <c r="T186" s="11">
        <v>0.53923523788927763</v>
      </c>
      <c r="U186" s="11"/>
      <c r="V186" s="33" t="str">
        <f t="shared" si="17"/>
        <v>Ukraine</v>
      </c>
      <c r="W186" s="30">
        <f t="shared" si="18"/>
        <v>1.0206311808270706E-2</v>
      </c>
      <c r="X186" s="10">
        <f t="shared" si="19"/>
        <v>0.8896207213697197</v>
      </c>
      <c r="Y186" s="36">
        <f t="shared" si="20"/>
        <v>0.79142502789038049</v>
      </c>
      <c r="Z186" s="41">
        <f t="shared" si="21"/>
        <v>-10.206311808270707</v>
      </c>
      <c r="AA186" s="42">
        <f t="shared" si="22"/>
        <v>118</v>
      </c>
    </row>
    <row r="187" spans="3:27">
      <c r="C187" s="32" t="s">
        <v>401</v>
      </c>
      <c r="D187" s="33" t="s">
        <v>402</v>
      </c>
      <c r="E187" s="11">
        <v>0.53249831799515723</v>
      </c>
      <c r="F187" s="11">
        <v>0.53538926192809533</v>
      </c>
      <c r="G187" s="11">
        <v>0.5519465475530978</v>
      </c>
      <c r="H187" s="11">
        <v>0.56448017779384441</v>
      </c>
      <c r="I187" s="11">
        <v>0.58557153253348426</v>
      </c>
      <c r="J187" s="11">
        <v>0.60032738686622766</v>
      </c>
      <c r="K187" s="11">
        <v>0.62238869598597701</v>
      </c>
      <c r="L187" s="11">
        <v>0.63211117635137404</v>
      </c>
      <c r="M187" s="11">
        <v>0.61667686061283478</v>
      </c>
      <c r="N187" s="11">
        <v>0.62853778412820749</v>
      </c>
      <c r="O187" s="11">
        <v>0.60418930886535471</v>
      </c>
      <c r="P187" s="11">
        <v>0.60583668842569482</v>
      </c>
      <c r="Q187" s="11">
        <v>0.61008511874680893</v>
      </c>
      <c r="R187" s="11">
        <v>0.62838503935908385</v>
      </c>
      <c r="S187" s="11">
        <v>0.642059900170733</v>
      </c>
      <c r="T187" s="11">
        <v>0.6418074244280102</v>
      </c>
      <c r="U187" s="11"/>
      <c r="V187" s="33" t="str">
        <f t="shared" si="17"/>
        <v>United Arab Emirates</v>
      </c>
      <c r="W187" s="30">
        <f t="shared" si="18"/>
        <v>6.532060914733637E-3</v>
      </c>
      <c r="X187" s="10">
        <f t="shared" si="19"/>
        <v>0.86009038238347979</v>
      </c>
      <c r="Y187" s="36">
        <f t="shared" si="20"/>
        <v>0.73975546586856045</v>
      </c>
      <c r="Z187" s="41">
        <f t="shared" si="21"/>
        <v>-6.5320609147336368</v>
      </c>
      <c r="AA187" s="42">
        <f t="shared" si="22"/>
        <v>82</v>
      </c>
    </row>
    <row r="188" spans="3:27">
      <c r="C188" s="32" t="s">
        <v>403</v>
      </c>
      <c r="D188" s="33" t="s">
        <v>404</v>
      </c>
      <c r="E188" s="11">
        <v>0.71776347435112986</v>
      </c>
      <c r="F188" s="11">
        <v>0.72234804625740956</v>
      </c>
      <c r="G188" s="11">
        <v>0.7311540489810332</v>
      </c>
      <c r="H188" s="11">
        <v>0.74372438273764974</v>
      </c>
      <c r="I188" s="11">
        <v>0.76603878843803441</v>
      </c>
      <c r="J188" s="11">
        <v>0.78250683630670537</v>
      </c>
      <c r="K188" s="11">
        <v>0.78744936286281864</v>
      </c>
      <c r="L188" s="11">
        <v>0.79016283295200673</v>
      </c>
      <c r="M188" s="11">
        <v>0.78710966743757993</v>
      </c>
      <c r="N188" s="11">
        <v>0.79154201417495762</v>
      </c>
      <c r="O188" s="11">
        <v>0.79176031802389124</v>
      </c>
      <c r="P188" s="11">
        <v>0.7951885176507123</v>
      </c>
      <c r="Q188" s="11">
        <v>0.78817396499682646</v>
      </c>
      <c r="R188" s="11">
        <v>0.780881031455124</v>
      </c>
      <c r="S188" s="11">
        <v>0.76789700595377852</v>
      </c>
      <c r="T188" s="11">
        <v>0.76298433215163786</v>
      </c>
      <c r="U188" s="11"/>
      <c r="V188" s="33" t="str">
        <f t="shared" si="17"/>
        <v>United Kingdom</v>
      </c>
      <c r="W188" s="30">
        <f t="shared" si="18"/>
        <v>3.6426951354480435E-3</v>
      </c>
      <c r="X188" s="10">
        <f t="shared" si="19"/>
        <v>0.65743830551883631</v>
      </c>
      <c r="Y188" s="36">
        <f t="shared" si="20"/>
        <v>0.43222512556347875</v>
      </c>
      <c r="Z188" s="41">
        <f t="shared" si="21"/>
        <v>-3.6426951354480432</v>
      </c>
      <c r="AA188" s="42">
        <f t="shared" si="22"/>
        <v>32</v>
      </c>
    </row>
    <row r="189" spans="3:27">
      <c r="C189" s="32" t="s">
        <v>405</v>
      </c>
      <c r="D189" s="33" t="s">
        <v>406</v>
      </c>
      <c r="E189" s="11">
        <v>0.75041908442909633</v>
      </c>
      <c r="F189" s="11">
        <v>0.75365293128263677</v>
      </c>
      <c r="G189" s="11">
        <v>0.75892594594828899</v>
      </c>
      <c r="H189" s="11">
        <v>0.76552365237307229</v>
      </c>
      <c r="I189" s="11">
        <v>0.77587949720744542</v>
      </c>
      <c r="J189" s="11">
        <v>0.79222003989031331</v>
      </c>
      <c r="K189" s="11">
        <v>0.7859955146283425</v>
      </c>
      <c r="L189" s="11">
        <v>0.78519779974927328</v>
      </c>
      <c r="M189" s="11">
        <v>0.78255111179578285</v>
      </c>
      <c r="N189" s="11">
        <v>0.7819628923856724</v>
      </c>
      <c r="O189" s="11">
        <v>0.78964015533507192</v>
      </c>
      <c r="P189" s="11">
        <v>0.79466946117741766</v>
      </c>
      <c r="Q189" s="11">
        <v>0.7977974061510219</v>
      </c>
      <c r="R189" s="11">
        <v>0.80543468156848552</v>
      </c>
      <c r="S189" s="11">
        <v>0.78307062024160767</v>
      </c>
      <c r="T189" s="11">
        <v>0.78072201566023336</v>
      </c>
      <c r="U189" s="11"/>
      <c r="V189" s="33" t="str">
        <f t="shared" si="17"/>
        <v>United States</v>
      </c>
      <c r="W189" s="30">
        <f t="shared" si="18"/>
        <v>2.563117016308064E-3</v>
      </c>
      <c r="X189" s="10">
        <f t="shared" si="19"/>
        <v>0.77245583667145601</v>
      </c>
      <c r="Y189" s="36">
        <f t="shared" si="20"/>
        <v>0.59668801960779916</v>
      </c>
      <c r="Z189" s="41">
        <f t="shared" si="21"/>
        <v>-2.5631170163080639</v>
      </c>
      <c r="AA189" s="42">
        <f t="shared" si="22"/>
        <v>19</v>
      </c>
    </row>
    <row r="190" spans="3:27">
      <c r="C190" s="32" t="s">
        <v>407</v>
      </c>
      <c r="D190" s="33" t="s">
        <v>408</v>
      </c>
      <c r="E190" s="11">
        <v>0.60776130730563738</v>
      </c>
      <c r="F190" s="11">
        <v>0.61247756861535496</v>
      </c>
      <c r="G190" s="11">
        <v>0.62595246862860876</v>
      </c>
      <c r="H190" s="11">
        <v>0.63636078424791986</v>
      </c>
      <c r="I190" s="11">
        <v>0.64433373659055604</v>
      </c>
      <c r="J190" s="11">
        <v>0.65907480898853976</v>
      </c>
      <c r="K190" s="11">
        <v>0.65204761005099099</v>
      </c>
      <c r="L190" s="11">
        <v>0.65668662222821195</v>
      </c>
      <c r="M190" s="11">
        <v>0.64735213997488184</v>
      </c>
      <c r="N190" s="11">
        <v>0.63009328850721935</v>
      </c>
      <c r="O190" s="11">
        <v>0.63894709513231107</v>
      </c>
      <c r="P190" s="11">
        <v>0.68428351510124963</v>
      </c>
      <c r="Q190" s="11">
        <v>0.71750065564638743</v>
      </c>
      <c r="R190" s="11">
        <v>0.72964843515142053</v>
      </c>
      <c r="S190" s="11">
        <v>0.73247879541966576</v>
      </c>
      <c r="T190" s="11">
        <v>0.73219320974396307</v>
      </c>
      <c r="U190" s="11"/>
      <c r="V190" s="33" t="str">
        <f t="shared" si="17"/>
        <v>Uruguay</v>
      </c>
      <c r="W190" s="30">
        <f t="shared" si="18"/>
        <v>7.9429726364369548E-3</v>
      </c>
      <c r="X190" s="10">
        <f t="shared" si="19"/>
        <v>0.88165367965256414</v>
      </c>
      <c r="Y190" s="36">
        <f t="shared" si="20"/>
        <v>0.77731321084490623</v>
      </c>
      <c r="Z190" s="41">
        <f t="shared" si="21"/>
        <v>-7.9429726364369548</v>
      </c>
      <c r="AA190" s="42">
        <f t="shared" si="22"/>
        <v>99</v>
      </c>
    </row>
    <row r="191" spans="3:27">
      <c r="C191" s="32" t="s">
        <v>409</v>
      </c>
      <c r="D191" s="33" t="s">
        <v>410</v>
      </c>
      <c r="E191" s="11">
        <v>0.33308492069534512</v>
      </c>
      <c r="F191" s="11">
        <v>0.33309857615149602</v>
      </c>
      <c r="G191" s="11">
        <v>0.32994415786024361</v>
      </c>
      <c r="H191" s="11">
        <v>0.3245088690593288</v>
      </c>
      <c r="I191" s="11">
        <v>0.33475550853295688</v>
      </c>
      <c r="J191" s="11">
        <v>0.32562487531013551</v>
      </c>
      <c r="K191" s="11">
        <v>0.32101752812721129</v>
      </c>
      <c r="L191" s="11">
        <v>0.30001734525955254</v>
      </c>
      <c r="M191" s="11">
        <v>0.3112991275836493</v>
      </c>
      <c r="N191" s="11">
        <v>0.3295721237441343</v>
      </c>
      <c r="O191" s="11">
        <v>0.32775345510757331</v>
      </c>
      <c r="P191" s="11">
        <v>0.35554976801217381</v>
      </c>
      <c r="Q191" s="11">
        <v>0.38369638500639441</v>
      </c>
      <c r="R191" s="11">
        <v>0.39642671353485448</v>
      </c>
      <c r="S191" s="11">
        <v>0.38590425199293266</v>
      </c>
      <c r="T191" s="11">
        <v>0.38425465711446916</v>
      </c>
      <c r="U191" s="11"/>
      <c r="V191" s="33" t="str">
        <f t="shared" si="17"/>
        <v>Uzbekistan</v>
      </c>
      <c r="W191" s="30">
        <f t="shared" si="18"/>
        <v>4.2811233421859111E-3</v>
      </c>
      <c r="X191" s="10">
        <f t="shared" si="19"/>
        <v>0.69156252165327226</v>
      </c>
      <c r="Y191" s="36">
        <f t="shared" si="20"/>
        <v>0.47825872135543268</v>
      </c>
      <c r="Z191" s="41">
        <f t="shared" si="21"/>
        <v>-4.2811233421859107</v>
      </c>
      <c r="AA191" s="42">
        <f t="shared" si="22"/>
        <v>40</v>
      </c>
    </row>
    <row r="192" spans="3:27">
      <c r="C192" s="32" t="s">
        <v>411</v>
      </c>
      <c r="D192" s="33" t="s">
        <v>412</v>
      </c>
      <c r="E192" s="11">
        <v>0.50682986613415137</v>
      </c>
      <c r="F192" s="11">
        <v>0.50683947085326597</v>
      </c>
      <c r="G192" s="11">
        <v>0.50664245767573102</v>
      </c>
      <c r="H192" s="11">
        <v>0.50643275317102732</v>
      </c>
      <c r="I192" s="11">
        <v>0.50676925679048179</v>
      </c>
      <c r="J192" s="11">
        <v>0.50705463020475694</v>
      </c>
      <c r="K192" s="11">
        <v>0.51156637814012385</v>
      </c>
      <c r="L192" s="11">
        <v>0.51888940972500719</v>
      </c>
      <c r="M192" s="11">
        <v>0.52026795080254451</v>
      </c>
      <c r="N192" s="11">
        <v>0.50989616652101022</v>
      </c>
      <c r="O192" s="11">
        <v>0.55329609173245664</v>
      </c>
      <c r="P192" s="11">
        <v>0.55479629541512909</v>
      </c>
      <c r="Q192" s="11">
        <v>0.55543412597022446</v>
      </c>
      <c r="R192" s="11">
        <v>0.55540603589173942</v>
      </c>
      <c r="S192" s="11">
        <v>0.56812052195117135</v>
      </c>
      <c r="T192" s="11">
        <v>0.56791866139300395</v>
      </c>
      <c r="U192" s="11"/>
      <c r="V192" s="33" t="str">
        <f t="shared" si="17"/>
        <v>Vanuatu</v>
      </c>
      <c r="W192" s="30">
        <f t="shared" si="18"/>
        <v>4.7855320484641931E-3</v>
      </c>
      <c r="X192" s="10">
        <f t="shared" si="19"/>
        <v>0.9049541056015844</v>
      </c>
      <c r="Y192" s="36">
        <f t="shared" si="20"/>
        <v>0.81894193324516362</v>
      </c>
      <c r="Z192" s="41">
        <f t="shared" si="21"/>
        <v>-4.7855320484641934</v>
      </c>
      <c r="AA192" s="42">
        <f t="shared" si="22"/>
        <v>47</v>
      </c>
    </row>
    <row r="193" spans="3:27">
      <c r="C193" s="32" t="s">
        <v>413</v>
      </c>
      <c r="D193" s="33" t="s">
        <v>414</v>
      </c>
      <c r="E193" s="11">
        <v>0.46099469584971292</v>
      </c>
      <c r="F193" s="11">
        <v>0.44073687932810229</v>
      </c>
      <c r="G193" s="11">
        <v>0.45362637975708253</v>
      </c>
      <c r="H193" s="11">
        <v>0.47016108770440312</v>
      </c>
      <c r="I193" s="11">
        <v>0.48217127212756694</v>
      </c>
      <c r="J193" s="11">
        <v>0.4777286016684007</v>
      </c>
      <c r="K193" s="11">
        <v>0.46439918718102458</v>
      </c>
      <c r="L193" s="11">
        <v>0.44831654892178291</v>
      </c>
      <c r="M193" s="11">
        <v>0.40982389465727315</v>
      </c>
      <c r="N193" s="11">
        <v>0.41841920960684142</v>
      </c>
      <c r="O193" s="11">
        <v>0.43701595688384737</v>
      </c>
      <c r="P193" s="11">
        <v>0.4837754475006556</v>
      </c>
      <c r="Q193" s="11">
        <v>0.49245940546769895</v>
      </c>
      <c r="R193" s="11">
        <v>0.47213298237486406</v>
      </c>
      <c r="S193" s="11">
        <v>0.44701939661598367</v>
      </c>
      <c r="T193" s="11">
        <v>0.44896137921076207</v>
      </c>
      <c r="U193" s="11"/>
      <c r="V193" s="33" t="str">
        <f t="shared" si="17"/>
        <v>Venezuela, Bolivarian Republic of</v>
      </c>
      <c r="W193" s="30">
        <f t="shared" si="18"/>
        <v>-9.3141352168751444E-5</v>
      </c>
      <c r="X193" s="10">
        <f t="shared" si="19"/>
        <v>-1.903774724921193E-2</v>
      </c>
      <c r="Y193" s="36">
        <f t="shared" si="20"/>
        <v>3.6243582032487637E-4</v>
      </c>
      <c r="Z193" s="41" t="str">
        <f t="shared" si="21"/>
        <v/>
      </c>
      <c r="AA193" s="42" t="str">
        <f t="shared" si="22"/>
        <v/>
      </c>
    </row>
    <row r="194" spans="3:27">
      <c r="C194" s="32" t="s">
        <v>415</v>
      </c>
      <c r="D194" s="33" t="s">
        <v>416</v>
      </c>
      <c r="E194" s="11">
        <v>0.40155043865371132</v>
      </c>
      <c r="F194" s="11">
        <v>0.39397517362662804</v>
      </c>
      <c r="G194" s="11">
        <v>0.39997343618983361</v>
      </c>
      <c r="H194" s="11">
        <v>0.40587055775756919</v>
      </c>
      <c r="I194" s="11">
        <v>0.40600249564176477</v>
      </c>
      <c r="J194" s="11">
        <v>0.41166750439650707</v>
      </c>
      <c r="K194" s="11">
        <v>0.41811254004118387</v>
      </c>
      <c r="L194" s="11">
        <v>0.41450384536747414</v>
      </c>
      <c r="M194" s="11">
        <v>0.4180818645400497</v>
      </c>
      <c r="N194" s="11">
        <v>0.41436008830003429</v>
      </c>
      <c r="O194" s="11">
        <v>0.4414827179330007</v>
      </c>
      <c r="P194" s="11">
        <v>0.43754195851378913</v>
      </c>
      <c r="Q194" s="11">
        <v>0.44534698406892081</v>
      </c>
      <c r="R194" s="11">
        <v>0.47593475383916467</v>
      </c>
      <c r="S194" s="11">
        <v>0.47272785082742425</v>
      </c>
      <c r="T194" s="11">
        <v>0.47375595925995401</v>
      </c>
      <c r="U194" s="11"/>
      <c r="V194" s="33" t="str">
        <f t="shared" si="17"/>
        <v>Viet Nam</v>
      </c>
      <c r="W194" s="30">
        <f t="shared" si="18"/>
        <v>5.38221016968318E-3</v>
      </c>
      <c r="X194" s="10">
        <f t="shared" si="19"/>
        <v>0.92970789474682813</v>
      </c>
      <c r="Y194" s="36">
        <f t="shared" si="20"/>
        <v>0.8643567695545793</v>
      </c>
      <c r="Z194" s="41">
        <f t="shared" si="21"/>
        <v>-5.3822101696831801</v>
      </c>
      <c r="AA194" s="42">
        <f t="shared" si="22"/>
        <v>60</v>
      </c>
    </row>
    <row r="195" spans="3:27">
      <c r="C195" s="32" t="s">
        <v>417</v>
      </c>
      <c r="D195" s="33" t="s">
        <v>418</v>
      </c>
      <c r="E195" s="11">
        <v>0.40371107998514788</v>
      </c>
      <c r="F195" s="11">
        <v>0.39554420221639602</v>
      </c>
      <c r="G195" s="11">
        <v>0.38061330791947712</v>
      </c>
      <c r="H195" s="11">
        <v>0.36869415411464601</v>
      </c>
      <c r="I195" s="11">
        <v>0.37162868243128355</v>
      </c>
      <c r="J195" s="11">
        <v>0.36844618882200203</v>
      </c>
      <c r="K195" s="11">
        <v>0.38617331923687059</v>
      </c>
      <c r="L195" s="11">
        <v>0.39132977352450343</v>
      </c>
      <c r="M195" s="11">
        <v>0.40263063543228994</v>
      </c>
      <c r="N195" s="11">
        <v>0.39214906600306709</v>
      </c>
      <c r="O195" s="11">
        <v>0.39350183677608258</v>
      </c>
      <c r="P195" s="11">
        <v>0.40228261360743728</v>
      </c>
      <c r="Q195" s="11">
        <v>0.40624377919111737</v>
      </c>
      <c r="R195" s="11">
        <v>0.41452201714309656</v>
      </c>
      <c r="S195" s="11">
        <v>0.38415290703457222</v>
      </c>
      <c r="T195" s="11">
        <v>0.38558253592323877</v>
      </c>
      <c r="U195" s="11"/>
      <c r="V195" s="33" t="str">
        <f t="shared" si="17"/>
        <v>Yemen</v>
      </c>
      <c r="W195" s="30">
        <f t="shared" si="18"/>
        <v>9.7060483686112458E-4</v>
      </c>
      <c r="X195" s="10">
        <f t="shared" si="19"/>
        <v>0.33689061218137334</v>
      </c>
      <c r="Y195" s="36">
        <f t="shared" si="20"/>
        <v>0.11349528457594049</v>
      </c>
      <c r="Z195" s="41" t="str">
        <f t="shared" si="21"/>
        <v/>
      </c>
      <c r="AA195" s="42" t="str">
        <f t="shared" si="22"/>
        <v/>
      </c>
    </row>
    <row r="196" spans="3:27">
      <c r="C196" s="32" t="s">
        <v>419</v>
      </c>
      <c r="D196" s="33" t="s">
        <v>420</v>
      </c>
      <c r="E196" s="11">
        <v>0.42744975004529945</v>
      </c>
      <c r="F196" s="11">
        <v>0.4417357284510155</v>
      </c>
      <c r="G196" s="11">
        <v>0.45037740348641342</v>
      </c>
      <c r="H196" s="11">
        <v>0.46554039134986702</v>
      </c>
      <c r="I196" s="11">
        <v>0.46251493645830583</v>
      </c>
      <c r="J196" s="11">
        <v>0.44419231099296852</v>
      </c>
      <c r="K196" s="11">
        <v>0.44104053013523331</v>
      </c>
      <c r="L196" s="11">
        <v>0.42946565977728879</v>
      </c>
      <c r="M196" s="11">
        <v>0.43126805787993228</v>
      </c>
      <c r="N196" s="11">
        <v>0.44079181167612524</v>
      </c>
      <c r="O196" s="11">
        <v>0.44707450379700198</v>
      </c>
      <c r="P196" s="11">
        <v>0.46537292285230647</v>
      </c>
      <c r="Q196" s="11">
        <v>0.47570077800744565</v>
      </c>
      <c r="R196" s="11">
        <v>0.49273119952401029</v>
      </c>
      <c r="S196" s="11">
        <v>0.50164051792389708</v>
      </c>
      <c r="T196" s="11">
        <v>0.51042915451487436</v>
      </c>
      <c r="U196" s="11"/>
      <c r="V196" s="33" t="str">
        <f t="shared" si="17"/>
        <v>Zambia</v>
      </c>
      <c r="W196" s="30">
        <f t="shared" si="18"/>
        <v>3.8474436441563948E-3</v>
      </c>
      <c r="X196" s="10">
        <f t="shared" si="19"/>
        <v>0.71003818860937995</v>
      </c>
      <c r="Y196" s="36">
        <f t="shared" si="20"/>
        <v>0.50415422928368947</v>
      </c>
      <c r="Z196" s="41">
        <f t="shared" si="21"/>
        <v>-3.8474436441563946</v>
      </c>
      <c r="AA196" s="42">
        <f t="shared" si="22"/>
        <v>34</v>
      </c>
    </row>
    <row r="197" spans="3:27">
      <c r="C197" s="32" t="s">
        <v>421</v>
      </c>
      <c r="D197" s="33" t="s">
        <v>422</v>
      </c>
      <c r="E197" s="11">
        <v>0.36849951863206043</v>
      </c>
      <c r="F197" s="11">
        <v>0.37602894888970922</v>
      </c>
      <c r="G197" s="11">
        <v>0.36914872203515608</v>
      </c>
      <c r="H197" s="11">
        <v>0.37894943916181145</v>
      </c>
      <c r="I197" s="11">
        <v>0.35701149219330347</v>
      </c>
      <c r="J197" s="11">
        <v>0.30705786991062839</v>
      </c>
      <c r="K197" s="11">
        <v>0.2742237674062018</v>
      </c>
      <c r="L197" s="11">
        <v>0.27378914497865542</v>
      </c>
      <c r="M197" s="11">
        <v>0.26580928834738948</v>
      </c>
      <c r="N197" s="11">
        <v>0.27160819357347477</v>
      </c>
      <c r="O197" s="11">
        <v>0.25818952727839595</v>
      </c>
      <c r="P197" s="11">
        <v>0.26445413704863213</v>
      </c>
      <c r="Q197" s="11">
        <v>0.25060605579069628</v>
      </c>
      <c r="R197" s="11">
        <v>0.21674644847779084</v>
      </c>
      <c r="S197" s="11">
        <v>0.20357047758693056</v>
      </c>
      <c r="T197" s="11">
        <v>0.20735021150710661</v>
      </c>
      <c r="U197" s="11"/>
      <c r="V197" s="33" t="str">
        <f t="shared" si="17"/>
        <v>Zimbabwe</v>
      </c>
      <c r="W197" s="30">
        <f t="shared" si="18"/>
        <v>-1.2351154368507047E-2</v>
      </c>
      <c r="X197" s="10">
        <f t="shared" si="19"/>
        <v>-0.95526271731544898</v>
      </c>
      <c r="Y197" s="36">
        <f t="shared" si="20"/>
        <v>0.91252685909289544</v>
      </c>
      <c r="Z197" s="41">
        <f t="shared" si="21"/>
        <v>12.351154368507048</v>
      </c>
      <c r="AA197" s="42">
        <f t="shared" si="22"/>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Read_Index!E6:T6</xm:f>
              <xm:sqref>AB6</xm:sqref>
            </x14:sparkline>
            <x14:sparkline>
              <xm:f>Read_Index!E7:T7</xm:f>
              <xm:sqref>AB7</xm:sqref>
            </x14:sparkline>
            <x14:sparkline>
              <xm:f>Read_Index!E8:T8</xm:f>
              <xm:sqref>AB8</xm:sqref>
            </x14:sparkline>
            <x14:sparkline>
              <xm:f>Read_Index!E9:T9</xm:f>
              <xm:sqref>AB9</xm:sqref>
            </x14:sparkline>
            <x14:sparkline>
              <xm:f>Read_Index!E10:T10</xm:f>
              <xm:sqref>AB10</xm:sqref>
            </x14:sparkline>
            <x14:sparkline>
              <xm:f>Read_Index!E11:T11</xm:f>
              <xm:sqref>AB11</xm:sqref>
            </x14:sparkline>
            <x14:sparkline>
              <xm:f>Read_Index!E12:T12</xm:f>
              <xm:sqref>AB12</xm:sqref>
            </x14:sparkline>
            <x14:sparkline>
              <xm:f>Read_Index!E13:T13</xm:f>
              <xm:sqref>AB13</xm:sqref>
            </x14:sparkline>
            <x14:sparkline>
              <xm:f>Read_Index!E14:T14</xm:f>
              <xm:sqref>AB14</xm:sqref>
            </x14:sparkline>
            <x14:sparkline>
              <xm:f>Read_Index!E15:T15</xm:f>
              <xm:sqref>AB15</xm:sqref>
            </x14:sparkline>
            <x14:sparkline>
              <xm:f>Read_Index!E16:T16</xm:f>
              <xm:sqref>AB16</xm:sqref>
            </x14:sparkline>
            <x14:sparkline>
              <xm:f>Read_Index!E17:T17</xm:f>
              <xm:sqref>AB17</xm:sqref>
            </x14:sparkline>
            <x14:sparkline>
              <xm:f>Read_Index!E18:T18</xm:f>
              <xm:sqref>AB18</xm:sqref>
            </x14:sparkline>
            <x14:sparkline>
              <xm:f>Read_Index!E19:T19</xm:f>
              <xm:sqref>AB19</xm:sqref>
            </x14:sparkline>
            <x14:sparkline>
              <xm:f>Read_Index!E20:T20</xm:f>
              <xm:sqref>AB20</xm:sqref>
            </x14:sparkline>
            <x14:sparkline>
              <xm:f>Read_Index!E21:T21</xm:f>
              <xm:sqref>AB21</xm:sqref>
            </x14:sparkline>
            <x14:sparkline>
              <xm:f>Read_Index!E22:T22</xm:f>
              <xm:sqref>AB22</xm:sqref>
            </x14:sparkline>
            <x14:sparkline>
              <xm:f>Read_Index!E23:T23</xm:f>
              <xm:sqref>AB23</xm:sqref>
            </x14:sparkline>
            <x14:sparkline>
              <xm:f>Read_Index!E24:T24</xm:f>
              <xm:sqref>AB24</xm:sqref>
            </x14:sparkline>
            <x14:sparkline>
              <xm:f>Read_Index!E25:T25</xm:f>
              <xm:sqref>AB25</xm:sqref>
            </x14:sparkline>
            <x14:sparkline>
              <xm:f>Read_Index!E26:T26</xm:f>
              <xm:sqref>AB26</xm:sqref>
            </x14:sparkline>
            <x14:sparkline>
              <xm:f>Read_Index!E27:T27</xm:f>
              <xm:sqref>AB27</xm:sqref>
            </x14:sparkline>
            <x14:sparkline>
              <xm:f>Read_Index!E28:T28</xm:f>
              <xm:sqref>AB28</xm:sqref>
            </x14:sparkline>
            <x14:sparkline>
              <xm:f>Read_Index!E29:T29</xm:f>
              <xm:sqref>AB29</xm:sqref>
            </x14:sparkline>
            <x14:sparkline>
              <xm:f>Read_Index!E30:T30</xm:f>
              <xm:sqref>AB30</xm:sqref>
            </x14:sparkline>
            <x14:sparkline>
              <xm:f>Read_Index!E31:T31</xm:f>
              <xm:sqref>AB31</xm:sqref>
            </x14:sparkline>
            <x14:sparkline>
              <xm:f>Read_Index!E32:T32</xm:f>
              <xm:sqref>AB32</xm:sqref>
            </x14:sparkline>
            <x14:sparkline>
              <xm:f>Read_Index!E33:T33</xm:f>
              <xm:sqref>AB33</xm:sqref>
            </x14:sparkline>
            <x14:sparkline>
              <xm:f>Read_Index!E34:T34</xm:f>
              <xm:sqref>AB34</xm:sqref>
            </x14:sparkline>
            <x14:sparkline>
              <xm:f>Read_Index!E35:T35</xm:f>
              <xm:sqref>AB35</xm:sqref>
            </x14:sparkline>
            <x14:sparkline>
              <xm:f>Read_Index!E36:T36</xm:f>
              <xm:sqref>AB36</xm:sqref>
            </x14:sparkline>
            <x14:sparkline>
              <xm:f>Read_Index!E37:T37</xm:f>
              <xm:sqref>AB37</xm:sqref>
            </x14:sparkline>
            <x14:sparkline>
              <xm:f>Read_Index!E38:T38</xm:f>
              <xm:sqref>AB38</xm:sqref>
            </x14:sparkline>
            <x14:sparkline>
              <xm:f>Read_Index!E39:T39</xm:f>
              <xm:sqref>AB39</xm:sqref>
            </x14:sparkline>
            <x14:sparkline>
              <xm:f>Read_Index!E40:T40</xm:f>
              <xm:sqref>AB40</xm:sqref>
            </x14:sparkline>
            <x14:sparkline>
              <xm:f>Read_Index!E41:T41</xm:f>
              <xm:sqref>AB41</xm:sqref>
            </x14:sparkline>
            <x14:sparkline>
              <xm:f>Read_Index!E42:T42</xm:f>
              <xm:sqref>AB42</xm:sqref>
            </x14:sparkline>
            <x14:sparkline>
              <xm:f>Read_Index!E43:T43</xm:f>
              <xm:sqref>AB43</xm:sqref>
            </x14:sparkline>
            <x14:sparkline>
              <xm:f>Read_Index!E44:T44</xm:f>
              <xm:sqref>AB44</xm:sqref>
            </x14:sparkline>
            <x14:sparkline>
              <xm:f>Read_Index!E45:T45</xm:f>
              <xm:sqref>AB45</xm:sqref>
            </x14:sparkline>
            <x14:sparkline>
              <xm:f>Read_Index!E46:T46</xm:f>
              <xm:sqref>AB46</xm:sqref>
            </x14:sparkline>
            <x14:sparkline>
              <xm:f>Read_Index!E47:T47</xm:f>
              <xm:sqref>AB47</xm:sqref>
            </x14:sparkline>
            <x14:sparkline>
              <xm:f>Read_Index!E48:T48</xm:f>
              <xm:sqref>AB48</xm:sqref>
            </x14:sparkline>
            <x14:sparkline>
              <xm:f>Read_Index!E49:T49</xm:f>
              <xm:sqref>AB49</xm:sqref>
            </x14:sparkline>
            <x14:sparkline>
              <xm:f>Read_Index!E50:T50</xm:f>
              <xm:sqref>AB50</xm:sqref>
            </x14:sparkline>
            <x14:sparkline>
              <xm:f>Read_Index!E51:T51</xm:f>
              <xm:sqref>AB51</xm:sqref>
            </x14:sparkline>
            <x14:sparkline>
              <xm:f>Read_Index!E52:T52</xm:f>
              <xm:sqref>AB52</xm:sqref>
            </x14:sparkline>
            <x14:sparkline>
              <xm:f>Read_Index!E53:T53</xm:f>
              <xm:sqref>AB53</xm:sqref>
            </x14:sparkline>
            <x14:sparkline>
              <xm:f>Read_Index!E54:T54</xm:f>
              <xm:sqref>AB54</xm:sqref>
            </x14:sparkline>
            <x14:sparkline>
              <xm:f>Read_Index!E55:T55</xm:f>
              <xm:sqref>AB55</xm:sqref>
            </x14:sparkline>
            <x14:sparkline>
              <xm:f>Read_Index!E56:T56</xm:f>
              <xm:sqref>AB56</xm:sqref>
            </x14:sparkline>
            <x14:sparkline>
              <xm:f>Read_Index!E57:T57</xm:f>
              <xm:sqref>AB57</xm:sqref>
            </x14:sparkline>
            <x14:sparkline>
              <xm:f>Read_Index!E58:T58</xm:f>
              <xm:sqref>AB58</xm:sqref>
            </x14:sparkline>
            <x14:sparkline>
              <xm:f>Read_Index!E59:T59</xm:f>
              <xm:sqref>AB59</xm:sqref>
            </x14:sparkline>
            <x14:sparkline>
              <xm:f>Read_Index!E60:T60</xm:f>
              <xm:sqref>AB60</xm:sqref>
            </x14:sparkline>
            <x14:sparkline>
              <xm:f>Read_Index!E61:T61</xm:f>
              <xm:sqref>AB61</xm:sqref>
            </x14:sparkline>
            <x14:sparkline>
              <xm:f>Read_Index!E62:T62</xm:f>
              <xm:sqref>AB62</xm:sqref>
            </x14:sparkline>
            <x14:sparkline>
              <xm:f>Read_Index!E63:T63</xm:f>
              <xm:sqref>AB63</xm:sqref>
            </x14:sparkline>
            <x14:sparkline>
              <xm:f>Read_Index!E64:T64</xm:f>
              <xm:sqref>AB64</xm:sqref>
            </x14:sparkline>
            <x14:sparkline>
              <xm:f>Read_Index!E65:T65</xm:f>
              <xm:sqref>AB65</xm:sqref>
            </x14:sparkline>
            <x14:sparkline>
              <xm:f>Read_Index!E66:T66</xm:f>
              <xm:sqref>AB66</xm:sqref>
            </x14:sparkline>
            <x14:sparkline>
              <xm:f>Read_Index!E67:T67</xm:f>
              <xm:sqref>AB67</xm:sqref>
            </x14:sparkline>
            <x14:sparkline>
              <xm:f>Read_Index!E68:T68</xm:f>
              <xm:sqref>AB68</xm:sqref>
            </x14:sparkline>
            <x14:sparkline>
              <xm:f>Read_Index!E69:T69</xm:f>
              <xm:sqref>AB69</xm:sqref>
            </x14:sparkline>
            <x14:sparkline>
              <xm:f>Read_Index!E70:T70</xm:f>
              <xm:sqref>AB70</xm:sqref>
            </x14:sparkline>
            <x14:sparkline>
              <xm:f>Read_Index!E71:T71</xm:f>
              <xm:sqref>AB71</xm:sqref>
            </x14:sparkline>
            <x14:sparkline>
              <xm:f>Read_Index!E72:T72</xm:f>
              <xm:sqref>AB72</xm:sqref>
            </x14:sparkline>
            <x14:sparkline>
              <xm:f>Read_Index!E73:T73</xm:f>
              <xm:sqref>AB73</xm:sqref>
            </x14:sparkline>
            <x14:sparkline>
              <xm:f>Read_Index!E74:T74</xm:f>
              <xm:sqref>AB74</xm:sqref>
            </x14:sparkline>
            <x14:sparkline>
              <xm:f>Read_Index!E75:T75</xm:f>
              <xm:sqref>AB75</xm:sqref>
            </x14:sparkline>
            <x14:sparkline>
              <xm:f>Read_Index!E76:T76</xm:f>
              <xm:sqref>AB76</xm:sqref>
            </x14:sparkline>
            <x14:sparkline>
              <xm:f>Read_Index!E77:T77</xm:f>
              <xm:sqref>AB77</xm:sqref>
            </x14:sparkline>
            <x14:sparkline>
              <xm:f>Read_Index!E78:T78</xm:f>
              <xm:sqref>AB78</xm:sqref>
            </x14:sparkline>
            <x14:sparkline>
              <xm:f>Read_Index!E79:T79</xm:f>
              <xm:sqref>AB79</xm:sqref>
            </x14:sparkline>
            <x14:sparkline>
              <xm:f>Read_Index!E80:T80</xm:f>
              <xm:sqref>AB80</xm:sqref>
            </x14:sparkline>
            <x14:sparkline>
              <xm:f>Read_Index!E81:T81</xm:f>
              <xm:sqref>AB81</xm:sqref>
            </x14:sparkline>
            <x14:sparkline>
              <xm:f>Read_Index!E82:T82</xm:f>
              <xm:sqref>AB82</xm:sqref>
            </x14:sparkline>
            <x14:sparkline>
              <xm:f>Read_Index!E83:T83</xm:f>
              <xm:sqref>AB83</xm:sqref>
            </x14:sparkline>
            <x14:sparkline>
              <xm:f>Read_Index!E84:T84</xm:f>
              <xm:sqref>AB84</xm:sqref>
            </x14:sparkline>
            <x14:sparkline>
              <xm:f>Read_Index!E85:T85</xm:f>
              <xm:sqref>AB85</xm:sqref>
            </x14:sparkline>
            <x14:sparkline>
              <xm:f>Read_Index!E86:T86</xm:f>
              <xm:sqref>AB86</xm:sqref>
            </x14:sparkline>
            <x14:sparkline>
              <xm:f>Read_Index!E87:T87</xm:f>
              <xm:sqref>AB87</xm:sqref>
            </x14:sparkline>
            <x14:sparkline>
              <xm:f>Read_Index!E88:T88</xm:f>
              <xm:sqref>AB88</xm:sqref>
            </x14:sparkline>
            <x14:sparkline>
              <xm:f>Read_Index!E89:T89</xm:f>
              <xm:sqref>AB89</xm:sqref>
            </x14:sparkline>
            <x14:sparkline>
              <xm:f>Read_Index!E90:T90</xm:f>
              <xm:sqref>AB90</xm:sqref>
            </x14:sparkline>
            <x14:sparkline>
              <xm:f>Read_Index!E91:T91</xm:f>
              <xm:sqref>AB91</xm:sqref>
            </x14:sparkline>
            <x14:sparkline>
              <xm:f>Read_Index!E92:T92</xm:f>
              <xm:sqref>AB92</xm:sqref>
            </x14:sparkline>
            <x14:sparkline>
              <xm:f>Read_Index!E93:T93</xm:f>
              <xm:sqref>AB93</xm:sqref>
            </x14:sparkline>
            <x14:sparkline>
              <xm:f>Read_Index!E94:T94</xm:f>
              <xm:sqref>AB94</xm:sqref>
            </x14:sparkline>
            <x14:sparkline>
              <xm:f>Read_Index!E95:T95</xm:f>
              <xm:sqref>AB95</xm:sqref>
            </x14:sparkline>
            <x14:sparkline>
              <xm:f>Read_Index!E96:T96</xm:f>
              <xm:sqref>AB96</xm:sqref>
            </x14:sparkline>
            <x14:sparkline>
              <xm:f>Read_Index!E97:T97</xm:f>
              <xm:sqref>AB97</xm:sqref>
            </x14:sparkline>
            <x14:sparkline>
              <xm:f>Read_Index!E98:T98</xm:f>
              <xm:sqref>AB98</xm:sqref>
            </x14:sparkline>
            <x14:sparkline>
              <xm:f>Read_Index!E99:T99</xm:f>
              <xm:sqref>AB99</xm:sqref>
            </x14:sparkline>
            <x14:sparkline>
              <xm:f>Read_Index!E100:T100</xm:f>
              <xm:sqref>AB100</xm:sqref>
            </x14:sparkline>
            <x14:sparkline>
              <xm:f>Read_Index!E101:T101</xm:f>
              <xm:sqref>AB101</xm:sqref>
            </x14:sparkline>
            <x14:sparkline>
              <xm:f>Read_Index!E102:T102</xm:f>
              <xm:sqref>AB102</xm:sqref>
            </x14:sparkline>
            <x14:sparkline>
              <xm:f>Read_Index!E103:T103</xm:f>
              <xm:sqref>AB103</xm:sqref>
            </x14:sparkline>
            <x14:sparkline>
              <xm:f>Read_Index!E104:T104</xm:f>
              <xm:sqref>AB104</xm:sqref>
            </x14:sparkline>
            <x14:sparkline>
              <xm:f>Read_Index!E105:T105</xm:f>
              <xm:sqref>AB105</xm:sqref>
            </x14:sparkline>
            <x14:sparkline>
              <xm:f>Read_Index!E106:T106</xm:f>
              <xm:sqref>AB106</xm:sqref>
            </x14:sparkline>
            <x14:sparkline>
              <xm:f>Read_Index!E107:T107</xm:f>
              <xm:sqref>AB107</xm:sqref>
            </x14:sparkline>
            <x14:sparkline>
              <xm:f>Read_Index!E108:T108</xm:f>
              <xm:sqref>AB108</xm:sqref>
            </x14:sparkline>
            <x14:sparkline>
              <xm:f>Read_Index!E109:T109</xm:f>
              <xm:sqref>AB109</xm:sqref>
            </x14:sparkline>
            <x14:sparkline>
              <xm:f>Read_Index!E110:T110</xm:f>
              <xm:sqref>AB110</xm:sqref>
            </x14:sparkline>
            <x14:sparkline>
              <xm:f>Read_Index!E111:T111</xm:f>
              <xm:sqref>AB111</xm:sqref>
            </x14:sparkline>
            <x14:sparkline>
              <xm:f>Read_Index!E112:T112</xm:f>
              <xm:sqref>AB112</xm:sqref>
            </x14:sparkline>
            <x14:sparkline>
              <xm:f>Read_Index!E113:T113</xm:f>
              <xm:sqref>AB113</xm:sqref>
            </x14:sparkline>
            <x14:sparkline>
              <xm:f>Read_Index!E114:T114</xm:f>
              <xm:sqref>AB114</xm:sqref>
            </x14:sparkline>
            <x14:sparkline>
              <xm:f>Read_Index!E115:T115</xm:f>
              <xm:sqref>AB115</xm:sqref>
            </x14:sparkline>
            <x14:sparkline>
              <xm:f>Read_Index!E116:T116</xm:f>
              <xm:sqref>AB116</xm:sqref>
            </x14:sparkline>
            <x14:sparkline>
              <xm:f>Read_Index!E117:T117</xm:f>
              <xm:sqref>AB117</xm:sqref>
            </x14:sparkline>
            <x14:sparkline>
              <xm:f>Read_Index!E118:T118</xm:f>
              <xm:sqref>AB118</xm:sqref>
            </x14:sparkline>
            <x14:sparkline>
              <xm:f>Read_Index!E119:T119</xm:f>
              <xm:sqref>AB119</xm:sqref>
            </x14:sparkline>
            <x14:sparkline>
              <xm:f>Read_Index!E120:T120</xm:f>
              <xm:sqref>AB120</xm:sqref>
            </x14:sparkline>
            <x14:sparkline>
              <xm:f>Read_Index!E121:T121</xm:f>
              <xm:sqref>AB121</xm:sqref>
            </x14:sparkline>
            <x14:sparkline>
              <xm:f>Read_Index!E122:T122</xm:f>
              <xm:sqref>AB122</xm:sqref>
            </x14:sparkline>
            <x14:sparkline>
              <xm:f>Read_Index!E123:T123</xm:f>
              <xm:sqref>AB123</xm:sqref>
            </x14:sparkline>
            <x14:sparkline>
              <xm:f>Read_Index!E124:T124</xm:f>
              <xm:sqref>AB124</xm:sqref>
            </x14:sparkline>
            <x14:sparkline>
              <xm:f>Read_Index!E125:T125</xm:f>
              <xm:sqref>AB125</xm:sqref>
            </x14:sparkline>
            <x14:sparkline>
              <xm:f>Read_Index!E126:T126</xm:f>
              <xm:sqref>AB126</xm:sqref>
            </x14:sparkline>
            <x14:sparkline>
              <xm:f>Read_Index!E127:T127</xm:f>
              <xm:sqref>AB127</xm:sqref>
            </x14:sparkline>
            <x14:sparkline>
              <xm:f>Read_Index!E128:T128</xm:f>
              <xm:sqref>AB128</xm:sqref>
            </x14:sparkline>
            <x14:sparkline>
              <xm:f>Read_Index!E129:T129</xm:f>
              <xm:sqref>AB129</xm:sqref>
            </x14:sparkline>
            <x14:sparkline>
              <xm:f>Read_Index!E130:T130</xm:f>
              <xm:sqref>AB130</xm:sqref>
            </x14:sparkline>
            <x14:sparkline>
              <xm:f>Read_Index!E131:T131</xm:f>
              <xm:sqref>AB131</xm:sqref>
            </x14:sparkline>
            <x14:sparkline>
              <xm:f>Read_Index!E132:T132</xm:f>
              <xm:sqref>AB132</xm:sqref>
            </x14:sparkline>
            <x14:sparkline>
              <xm:f>Read_Index!E133:T133</xm:f>
              <xm:sqref>AB133</xm:sqref>
            </x14:sparkline>
            <x14:sparkline>
              <xm:f>Read_Index!E134:T134</xm:f>
              <xm:sqref>AB134</xm:sqref>
            </x14:sparkline>
            <x14:sparkline>
              <xm:f>Read_Index!E135:T135</xm:f>
              <xm:sqref>AB135</xm:sqref>
            </x14:sparkline>
            <x14:sparkline>
              <xm:f>Read_Index!E136:T136</xm:f>
              <xm:sqref>AB136</xm:sqref>
            </x14:sparkline>
            <x14:sparkline>
              <xm:f>Read_Index!E137:T137</xm:f>
              <xm:sqref>AB137</xm:sqref>
            </x14:sparkline>
            <x14:sparkline>
              <xm:f>Read_Index!E138:T138</xm:f>
              <xm:sqref>AB138</xm:sqref>
            </x14:sparkline>
            <x14:sparkline>
              <xm:f>Read_Index!E139:T139</xm:f>
              <xm:sqref>AB139</xm:sqref>
            </x14:sparkline>
            <x14:sparkline>
              <xm:f>Read_Index!E140:T140</xm:f>
              <xm:sqref>AB140</xm:sqref>
            </x14:sparkline>
            <x14:sparkline>
              <xm:f>Read_Index!E141:T141</xm:f>
              <xm:sqref>AB141</xm:sqref>
            </x14:sparkline>
            <x14:sparkline>
              <xm:f>Read_Index!E142:T142</xm:f>
              <xm:sqref>AB142</xm:sqref>
            </x14:sparkline>
            <x14:sparkline>
              <xm:f>Read_Index!E143:T143</xm:f>
              <xm:sqref>AB143</xm:sqref>
            </x14:sparkline>
            <x14:sparkline>
              <xm:f>Read_Index!E144:T144</xm:f>
              <xm:sqref>AB144</xm:sqref>
            </x14:sparkline>
            <x14:sparkline>
              <xm:f>Read_Index!E145:T145</xm:f>
              <xm:sqref>AB145</xm:sqref>
            </x14:sparkline>
            <x14:sparkline>
              <xm:f>Read_Index!E146:T146</xm:f>
              <xm:sqref>AB146</xm:sqref>
            </x14:sparkline>
            <x14:sparkline>
              <xm:f>Read_Index!E147:T147</xm:f>
              <xm:sqref>AB147</xm:sqref>
            </x14:sparkline>
            <x14:sparkline>
              <xm:f>Read_Index!E148:T148</xm:f>
              <xm:sqref>AB148</xm:sqref>
            </x14:sparkline>
            <x14:sparkline>
              <xm:f>Read_Index!E149:T149</xm:f>
              <xm:sqref>AB149</xm:sqref>
            </x14:sparkline>
            <x14:sparkline>
              <xm:f>Read_Index!E150:T150</xm:f>
              <xm:sqref>AB150</xm:sqref>
            </x14:sparkline>
            <x14:sparkline>
              <xm:f>Read_Index!E151:T151</xm:f>
              <xm:sqref>AB151</xm:sqref>
            </x14:sparkline>
            <x14:sparkline>
              <xm:f>Read_Index!E152:T152</xm:f>
              <xm:sqref>AB152</xm:sqref>
            </x14:sparkline>
            <x14:sparkline>
              <xm:f>Read_Index!E153:T153</xm:f>
              <xm:sqref>AB153</xm:sqref>
            </x14:sparkline>
            <x14:sparkline>
              <xm:f>Read_Index!E154:T154</xm:f>
              <xm:sqref>AB154</xm:sqref>
            </x14:sparkline>
            <x14:sparkline>
              <xm:f>Read_Index!E155:T155</xm:f>
              <xm:sqref>AB155</xm:sqref>
            </x14:sparkline>
            <x14:sparkline>
              <xm:f>Read_Index!E156:T156</xm:f>
              <xm:sqref>AB156</xm:sqref>
            </x14:sparkline>
            <x14:sparkline>
              <xm:f>Read_Index!E157:T157</xm:f>
              <xm:sqref>AB157</xm:sqref>
            </x14:sparkline>
            <x14:sparkline>
              <xm:f>Read_Index!E158:T158</xm:f>
              <xm:sqref>AB158</xm:sqref>
            </x14:sparkline>
            <x14:sparkline>
              <xm:f>Read_Index!E159:T159</xm:f>
              <xm:sqref>AB159</xm:sqref>
            </x14:sparkline>
            <x14:sparkline>
              <xm:f>Read_Index!E160:T160</xm:f>
              <xm:sqref>AB160</xm:sqref>
            </x14:sparkline>
            <x14:sparkline>
              <xm:f>Read_Index!E161:T161</xm:f>
              <xm:sqref>AB161</xm:sqref>
            </x14:sparkline>
            <x14:sparkline>
              <xm:f>Read_Index!E162:T162</xm:f>
              <xm:sqref>AB162</xm:sqref>
            </x14:sparkline>
            <x14:sparkline>
              <xm:f>Read_Index!E163:T163</xm:f>
              <xm:sqref>AB163</xm:sqref>
            </x14:sparkline>
            <x14:sparkline>
              <xm:f>Read_Index!E164:T164</xm:f>
              <xm:sqref>AB164</xm:sqref>
            </x14:sparkline>
            <x14:sparkline>
              <xm:f>Read_Index!E165:T165</xm:f>
              <xm:sqref>AB165</xm:sqref>
            </x14:sparkline>
            <x14:sparkline>
              <xm:f>Read_Index!E166:T166</xm:f>
              <xm:sqref>AB166</xm:sqref>
            </x14:sparkline>
            <x14:sparkline>
              <xm:f>Read_Index!E167:T167</xm:f>
              <xm:sqref>AB167</xm:sqref>
            </x14:sparkline>
            <x14:sparkline>
              <xm:f>Read_Index!E168:T168</xm:f>
              <xm:sqref>AB168</xm:sqref>
            </x14:sparkline>
            <x14:sparkline>
              <xm:f>Read_Index!E169:T169</xm:f>
              <xm:sqref>AB169</xm:sqref>
            </x14:sparkline>
            <x14:sparkline>
              <xm:f>Read_Index!E170:T170</xm:f>
              <xm:sqref>AB170</xm:sqref>
            </x14:sparkline>
            <x14:sparkline>
              <xm:f>Read_Index!E171:T171</xm:f>
              <xm:sqref>AB171</xm:sqref>
            </x14:sparkline>
            <x14:sparkline>
              <xm:f>Read_Index!E172:T172</xm:f>
              <xm:sqref>AB172</xm:sqref>
            </x14:sparkline>
            <x14:sparkline>
              <xm:f>Read_Index!E173:T173</xm:f>
              <xm:sqref>AB173</xm:sqref>
            </x14:sparkline>
            <x14:sparkline>
              <xm:f>Read_Index!E174:T174</xm:f>
              <xm:sqref>AB174</xm:sqref>
            </x14:sparkline>
            <x14:sparkline>
              <xm:f>Read_Index!E175:T175</xm:f>
              <xm:sqref>AB175</xm:sqref>
            </x14:sparkline>
            <x14:sparkline>
              <xm:f>Read_Index!E176:T176</xm:f>
              <xm:sqref>AB176</xm:sqref>
            </x14:sparkline>
            <x14:sparkline>
              <xm:f>Read_Index!E177:T177</xm:f>
              <xm:sqref>AB177</xm:sqref>
            </x14:sparkline>
            <x14:sparkline>
              <xm:f>Read_Index!E178:T178</xm:f>
              <xm:sqref>AB178</xm:sqref>
            </x14:sparkline>
            <x14:sparkline>
              <xm:f>Read_Index!E179:T179</xm:f>
              <xm:sqref>AB179</xm:sqref>
            </x14:sparkline>
            <x14:sparkline>
              <xm:f>Read_Index!E180:T180</xm:f>
              <xm:sqref>AB180</xm:sqref>
            </x14:sparkline>
            <x14:sparkline>
              <xm:f>Read_Index!E181:T181</xm:f>
              <xm:sqref>AB181</xm:sqref>
            </x14:sparkline>
            <x14:sparkline>
              <xm:f>Read_Index!E182:T182</xm:f>
              <xm:sqref>AB182</xm:sqref>
            </x14:sparkline>
            <x14:sparkline>
              <xm:f>Read_Index!E183:T183</xm:f>
              <xm:sqref>AB183</xm:sqref>
            </x14:sparkline>
            <x14:sparkline>
              <xm:f>Read_Index!E184:T184</xm:f>
              <xm:sqref>AB184</xm:sqref>
            </x14:sparkline>
            <x14:sparkline>
              <xm:f>Read_Index!E185:T185</xm:f>
              <xm:sqref>AB185</xm:sqref>
            </x14:sparkline>
            <x14:sparkline>
              <xm:f>Read_Index!E186:T186</xm:f>
              <xm:sqref>AB186</xm:sqref>
            </x14:sparkline>
            <x14:sparkline>
              <xm:f>Read_Index!E187:T187</xm:f>
              <xm:sqref>AB187</xm:sqref>
            </x14:sparkline>
            <x14:sparkline>
              <xm:f>Read_Index!E188:T188</xm:f>
              <xm:sqref>AB188</xm:sqref>
            </x14:sparkline>
            <x14:sparkline>
              <xm:f>Read_Index!E189:T189</xm:f>
              <xm:sqref>AB189</xm:sqref>
            </x14:sparkline>
            <x14:sparkline>
              <xm:f>Read_Index!E190:T190</xm:f>
              <xm:sqref>AB190</xm:sqref>
            </x14:sparkline>
            <x14:sparkline>
              <xm:f>Read_Index!E191:T191</xm:f>
              <xm:sqref>AB191</xm:sqref>
            </x14:sparkline>
            <x14:sparkline>
              <xm:f>Read_Index!E192:T192</xm:f>
              <xm:sqref>AB192</xm:sqref>
            </x14:sparkline>
            <x14:sparkline>
              <xm:f>Read_Index!E193:T193</xm:f>
              <xm:sqref>AB193</xm:sqref>
            </x14:sparkline>
            <x14:sparkline>
              <xm:f>Read_Index!E194:T194</xm:f>
              <xm:sqref>AB194</xm:sqref>
            </x14:sparkline>
            <x14:sparkline>
              <xm:f>Read_Index!E195:T195</xm:f>
              <xm:sqref>AB195</xm:sqref>
            </x14:sparkline>
            <x14:sparkline>
              <xm:f>Read_Index!E196:T196</xm:f>
              <xm:sqref>AB196</xm:sqref>
            </x14:sparkline>
            <x14:sparkline>
              <xm:f>Read_Index!E197:T197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662</v>
      </c>
      <c r="H1" s="46"/>
      <c r="I1" s="46" t="s">
        <v>595</v>
      </c>
      <c r="J1" s="46"/>
      <c r="K1" s="46"/>
      <c r="L1" s="46"/>
      <c r="M1" s="47"/>
      <c r="N1" s="47"/>
    </row>
    <row r="2" spans="1:33">
      <c r="A2" t="s">
        <v>639</v>
      </c>
      <c r="E2" s="8" t="s">
        <v>423</v>
      </c>
      <c r="AA2" s="42">
        <f>MAX(AA6:AA197)</f>
        <v>122</v>
      </c>
    </row>
    <row r="3" spans="1:33">
      <c r="D3" s="35" t="s">
        <v>594</v>
      </c>
      <c r="E3" s="11">
        <f>mmean(E6:E197)</f>
        <v>0.59258133773740729</v>
      </c>
      <c r="F3" s="11">
        <f t="shared" ref="F3:T3" si="0">mmean(F6:F197)</f>
        <v>0.59812881915772098</v>
      </c>
      <c r="G3" s="11">
        <f t="shared" si="0"/>
        <v>0.60483567299752317</v>
      </c>
      <c r="H3" s="11">
        <f t="shared" si="0"/>
        <v>0.60769474263693923</v>
      </c>
      <c r="I3" s="11">
        <f t="shared" si="0"/>
        <v>0.61302587393338837</v>
      </c>
      <c r="J3" s="11">
        <f t="shared" si="0"/>
        <v>0.62121832278190681</v>
      </c>
      <c r="K3" s="11">
        <f t="shared" si="0"/>
        <v>0.62562876181301041</v>
      </c>
      <c r="L3" s="11">
        <f t="shared" si="0"/>
        <v>0.62865260574364634</v>
      </c>
      <c r="M3" s="11">
        <f t="shared" si="0"/>
        <v>0.62944881411138676</v>
      </c>
      <c r="N3" s="11">
        <f t="shared" si="0"/>
        <v>0.62768900816588669</v>
      </c>
      <c r="O3" s="11">
        <f t="shared" si="0"/>
        <v>0.63519716258372316</v>
      </c>
      <c r="P3" s="11">
        <f t="shared" si="0"/>
        <v>0.6386583860904671</v>
      </c>
      <c r="Q3" s="11">
        <f t="shared" si="0"/>
        <v>0.64030031424901368</v>
      </c>
      <c r="R3" s="11">
        <f t="shared" si="0"/>
        <v>0.64515776676759362</v>
      </c>
      <c r="S3" s="11">
        <f t="shared" si="0"/>
        <v>0.64153303055326216</v>
      </c>
      <c r="T3" s="11">
        <f t="shared" si="0"/>
        <v>0.64561849710982666</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122</v>
      </c>
      <c r="AG6" s="45" t="str">
        <f>INDEX($V$6:$V$197,MATCH(AF6,$AA$6:$AA$197,0))</f>
        <v>Armenia</v>
      </c>
    </row>
    <row r="7" spans="1:33">
      <c r="A7" s="37" t="s">
        <v>621</v>
      </c>
      <c r="B7" s="38">
        <v>5.7100001722574234E-2</v>
      </c>
      <c r="C7" s="32" t="s">
        <v>41</v>
      </c>
      <c r="D7" s="33" t="s">
        <v>42</v>
      </c>
      <c r="E7" s="11">
        <v>0.60614285714285721</v>
      </c>
      <c r="F7" s="11">
        <v>0.619857142857143</v>
      </c>
      <c r="G7" s="11">
        <v>0.63528571428571434</v>
      </c>
      <c r="H7" s="11">
        <v>0.62885714285714289</v>
      </c>
      <c r="I7" s="11">
        <v>0.63600000000000012</v>
      </c>
      <c r="J7" s="11">
        <v>0.65285714285714291</v>
      </c>
      <c r="K7" s="11">
        <v>0.67314285714285726</v>
      </c>
      <c r="L7" s="11">
        <v>0.6665714285714287</v>
      </c>
      <c r="M7" s="11">
        <v>0.67442857142857149</v>
      </c>
      <c r="N7" s="11">
        <v>0.67828571428571438</v>
      </c>
      <c r="O7" s="11">
        <v>0.71442857142857152</v>
      </c>
      <c r="P7" s="11">
        <v>0.71985714285714286</v>
      </c>
      <c r="Q7" s="11">
        <v>0.73585714285714299</v>
      </c>
      <c r="R7" s="11">
        <v>0.75471428571428578</v>
      </c>
      <c r="S7" s="11">
        <v>0.77071428571428569</v>
      </c>
      <c r="T7" s="11">
        <v>0.74728571428571444</v>
      </c>
      <c r="U7" s="11"/>
      <c r="V7" s="33" t="str">
        <f t="shared" ref="V7:V70" si="1">D7</f>
        <v>Albania</v>
      </c>
      <c r="W7" s="30">
        <f t="shared" ref="W7:W70" si="2">SLOPE(E7:T7,$E$5:$T$5)</f>
        <v>1.069579831932773E-2</v>
      </c>
      <c r="X7" s="10">
        <f t="shared" ref="X7:X70" si="3">PEARSON(E7:T7,$E$5:$T$5)</f>
        <v>0.97662529015282662</v>
      </c>
      <c r="Y7" s="36">
        <f t="shared" ref="Y7:Y70" si="4">IF(ISERROR(X7),0,X7*X7)</f>
        <v>0.95379695736609282</v>
      </c>
      <c r="Z7" s="41">
        <f t="shared" ref="Z7:Z70" si="5">IF(Y7&gt;=$Z$4,-1000*W7,"")</f>
        <v>-10.69579831932773</v>
      </c>
      <c r="AA7" s="42">
        <f t="shared" ref="AA7:AA70" si="6">IF(ISNUMBER(Z7),RANK(Z7,$Z$6:$Z$197),"")</f>
        <v>105</v>
      </c>
      <c r="AD7">
        <v>2</v>
      </c>
      <c r="AE7" s="31" t="str">
        <f t="shared" ref="AE7:AE35" si="7">INDEX($V$6:$V$197,MATCH(AD7,$AA$6:$AA$197,0))</f>
        <v>Argentina</v>
      </c>
      <c r="AF7" s="44">
        <f t="shared" ref="AF7:AF35" si="8">$AA$2-AD7+1</f>
        <v>121</v>
      </c>
      <c r="AG7" s="45" t="str">
        <f t="shared" ref="AG7:AG35" si="9">INDEX($V$6:$V$197,MATCH(AF7,$AA$6:$AA$197,0))</f>
        <v>Bulgaria</v>
      </c>
    </row>
    <row r="8" spans="1:33">
      <c r="A8" s="37" t="s">
        <v>622</v>
      </c>
      <c r="B8" s="38">
        <v>5.7100001722574234E-2</v>
      </c>
      <c r="C8" s="32" t="s">
        <v>43</v>
      </c>
      <c r="D8" s="33" t="s">
        <v>44</v>
      </c>
      <c r="E8" s="11">
        <v>0.55814285714285716</v>
      </c>
      <c r="F8" s="11">
        <v>0.56357142857142861</v>
      </c>
      <c r="G8" s="11">
        <v>0.57485714285714296</v>
      </c>
      <c r="H8" s="11">
        <v>0.5922857142857143</v>
      </c>
      <c r="I8" s="11">
        <v>0.56514285714285728</v>
      </c>
      <c r="J8" s="11">
        <v>0.62257142857142855</v>
      </c>
      <c r="K8" s="11">
        <v>0.66942857142857148</v>
      </c>
      <c r="L8" s="11">
        <v>0.62742857142857145</v>
      </c>
      <c r="M8" s="11">
        <v>0.61957142857142866</v>
      </c>
      <c r="N8" s="11">
        <v>0.60057142857142864</v>
      </c>
      <c r="O8" s="11">
        <v>0.63271428571428578</v>
      </c>
      <c r="P8" s="11">
        <v>0.62642857142857145</v>
      </c>
      <c r="Q8" s="11">
        <v>0.63000000000000012</v>
      </c>
      <c r="R8" s="11">
        <v>0.64399999999999991</v>
      </c>
      <c r="S8" s="11">
        <v>0.63528571428571445</v>
      </c>
      <c r="T8" s="11">
        <v>0.59071428571428575</v>
      </c>
      <c r="U8" s="11"/>
      <c r="V8" s="33" t="str">
        <f t="shared" si="1"/>
        <v>Algeria</v>
      </c>
      <c r="W8" s="30">
        <f t="shared" si="2"/>
        <v>4.097268907563025E-3</v>
      </c>
      <c r="X8" s="10">
        <f t="shared" si="3"/>
        <v>0.5985920222009391</v>
      </c>
      <c r="Y8" s="36">
        <f t="shared" si="4"/>
        <v>0.35831240904260958</v>
      </c>
      <c r="Z8" s="41">
        <f t="shared" si="5"/>
        <v>-4.0972689075630253</v>
      </c>
      <c r="AA8" s="42">
        <f t="shared" si="6"/>
        <v>48</v>
      </c>
      <c r="AD8">
        <v>3</v>
      </c>
      <c r="AE8" s="31" t="str">
        <f t="shared" si="7"/>
        <v>Venezuela, Bolivarian Republic of</v>
      </c>
      <c r="AF8" s="44">
        <f t="shared" si="8"/>
        <v>120</v>
      </c>
      <c r="AG8" s="45" t="str">
        <f t="shared" si="9"/>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Bolivia</v>
      </c>
      <c r="AF9" s="44">
        <f t="shared" si="8"/>
        <v>119</v>
      </c>
      <c r="AG9" s="45" t="str">
        <f t="shared" si="9"/>
        <v>Azerbaijan</v>
      </c>
    </row>
    <row r="10" spans="1:33">
      <c r="A10" s="37" t="s">
        <v>624</v>
      </c>
      <c r="B10" s="38">
        <v>5.7100001722574234E-2</v>
      </c>
      <c r="C10" s="32" t="s">
        <v>47</v>
      </c>
      <c r="D10" s="33" t="s">
        <v>48</v>
      </c>
      <c r="E10" s="11">
        <v>0.38142857142857156</v>
      </c>
      <c r="F10" s="11">
        <v>0.3714285714285715</v>
      </c>
      <c r="G10" s="11">
        <v>0.36857142857142872</v>
      </c>
      <c r="H10" s="11">
        <v>0.37785714285714295</v>
      </c>
      <c r="I10" s="11">
        <v>0.36185714285714299</v>
      </c>
      <c r="J10" s="11">
        <v>0.38157142857142856</v>
      </c>
      <c r="K10" s="11">
        <v>0.40092857142857152</v>
      </c>
      <c r="L10" s="11">
        <v>0.42028571428571443</v>
      </c>
      <c r="M10" s="11">
        <v>0.43964285714285711</v>
      </c>
      <c r="N10" s="11">
        <v>0.45900000000000007</v>
      </c>
      <c r="O10" s="11">
        <v>0.47835714285714298</v>
      </c>
      <c r="P10" s="11">
        <v>0.51785714285714302</v>
      </c>
      <c r="Q10" s="11">
        <v>0.55042857142857149</v>
      </c>
      <c r="R10" s="11">
        <v>0.54971428571428582</v>
      </c>
      <c r="S10" s="11">
        <v>0.57057142857142862</v>
      </c>
      <c r="T10" s="11">
        <v>0.54514285714285726</v>
      </c>
      <c r="U10" s="11"/>
      <c r="V10" s="33" t="str">
        <f t="shared" si="1"/>
        <v>Angola</v>
      </c>
      <c r="W10" s="30">
        <f t="shared" si="2"/>
        <v>1.523497899159664E-2</v>
      </c>
      <c r="X10" s="10">
        <f t="shared" si="3"/>
        <v>0.94898308644740359</v>
      </c>
      <c r="Y10" s="36">
        <f t="shared" si="4"/>
        <v>0.90056889836324028</v>
      </c>
      <c r="Z10" s="41">
        <f t="shared" si="5"/>
        <v>-15.234978991596639</v>
      </c>
      <c r="AA10" s="42">
        <f t="shared" si="6"/>
        <v>118</v>
      </c>
      <c r="AD10">
        <v>5</v>
      </c>
      <c r="AE10" s="31" t="str">
        <f t="shared" si="7"/>
        <v>Central African Republic</v>
      </c>
      <c r="AF10" s="44">
        <f t="shared" si="8"/>
        <v>118</v>
      </c>
      <c r="AG10" s="45" t="str">
        <f t="shared" si="9"/>
        <v>Angola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Guinea</v>
      </c>
      <c r="AF11" s="44">
        <f t="shared" si="8"/>
        <v>117</v>
      </c>
      <c r="AG11" s="45" t="str">
        <f t="shared" si="9"/>
        <v>Bosnia and Herzegovina</v>
      </c>
    </row>
    <row r="12" spans="1:33">
      <c r="A12" s="37" t="s">
        <v>610</v>
      </c>
      <c r="B12" s="38">
        <v>5.7100001722574234E-2</v>
      </c>
      <c r="C12" s="32" t="s">
        <v>51</v>
      </c>
      <c r="D12" s="33" t="s">
        <v>52</v>
      </c>
      <c r="E12" s="11">
        <v>0.76085714285714301</v>
      </c>
      <c r="F12" s="11">
        <v>0.76742857142857146</v>
      </c>
      <c r="G12" s="11">
        <v>0.76600000000000013</v>
      </c>
      <c r="H12" s="11">
        <v>0.76800000000000013</v>
      </c>
      <c r="I12" s="11">
        <v>0.76271428571428579</v>
      </c>
      <c r="J12" s="11">
        <v>0.77014285714285735</v>
      </c>
      <c r="K12" s="11">
        <v>0.7232857142857142</v>
      </c>
      <c r="L12" s="11">
        <v>0.63100000000000012</v>
      </c>
      <c r="M12" s="11">
        <v>0.60942857142857143</v>
      </c>
      <c r="N12" s="11">
        <v>0.59671428571428586</v>
      </c>
      <c r="O12" s="11">
        <v>0.62285714285714289</v>
      </c>
      <c r="P12" s="11">
        <v>0.62814285714285722</v>
      </c>
      <c r="Q12" s="11">
        <v>0.62842857142857145</v>
      </c>
      <c r="R12" s="11">
        <v>0.61257142857142854</v>
      </c>
      <c r="S12" s="11">
        <v>0.59100000000000008</v>
      </c>
      <c r="T12" s="11">
        <v>0.60185714285714298</v>
      </c>
      <c r="U12" s="11"/>
      <c r="V12" s="33" t="str">
        <f t="shared" si="1"/>
        <v>Argentina</v>
      </c>
      <c r="W12" s="30">
        <f t="shared" si="2"/>
        <v>-1.4267857142857146E-2</v>
      </c>
      <c r="X12" s="10">
        <f t="shared" si="3"/>
        <v>-0.88903517647864716</v>
      </c>
      <c r="Y12" s="36">
        <f t="shared" si="4"/>
        <v>0.79038354501641928</v>
      </c>
      <c r="Z12" s="41">
        <f t="shared" si="5"/>
        <v>14.267857142857146</v>
      </c>
      <c r="AA12" s="42">
        <f t="shared" si="6"/>
        <v>2</v>
      </c>
      <c r="AD12">
        <v>7</v>
      </c>
      <c r="AE12" s="31" t="str">
        <f t="shared" si="7"/>
        <v>Sri Lanka</v>
      </c>
      <c r="AF12" s="44">
        <f t="shared" si="8"/>
        <v>116</v>
      </c>
      <c r="AG12" s="45" t="str">
        <f t="shared" si="9"/>
        <v>Romania</v>
      </c>
    </row>
    <row r="13" spans="1:33">
      <c r="A13" s="37"/>
      <c r="B13" s="38"/>
      <c r="C13" s="32" t="s">
        <v>53</v>
      </c>
      <c r="D13" s="33" t="s">
        <v>54</v>
      </c>
      <c r="E13" s="11">
        <v>0.5385714285714287</v>
      </c>
      <c r="F13" s="11">
        <v>0.55857142857142872</v>
      </c>
      <c r="G13" s="11">
        <v>0.60185714285714298</v>
      </c>
      <c r="H13" s="11">
        <v>0.61214285714285732</v>
      </c>
      <c r="I13" s="11">
        <v>0.6974285714285714</v>
      </c>
      <c r="J13" s="11">
        <v>0.7351428571428571</v>
      </c>
      <c r="K13" s="11">
        <v>0.75814285714285723</v>
      </c>
      <c r="L13" s="11">
        <v>0.75757142857142867</v>
      </c>
      <c r="M13" s="11">
        <v>0.79585714285714293</v>
      </c>
      <c r="N13" s="11">
        <v>0.79414285714285726</v>
      </c>
      <c r="O13" s="11">
        <v>0.79914285714285715</v>
      </c>
      <c r="P13" s="11">
        <v>0.79642857142857149</v>
      </c>
      <c r="Q13" s="11">
        <v>0.81</v>
      </c>
      <c r="R13" s="11">
        <v>0.8094285714285715</v>
      </c>
      <c r="S13" s="11">
        <v>0.80385714285714305</v>
      </c>
      <c r="T13" s="11">
        <v>0.8055714285714286</v>
      </c>
      <c r="U13" s="11"/>
      <c r="V13" s="33" t="str">
        <f t="shared" si="1"/>
        <v>Armenia</v>
      </c>
      <c r="W13" s="30">
        <f t="shared" si="2"/>
        <v>1.8260294117647062E-2</v>
      </c>
      <c r="X13" s="10">
        <f t="shared" si="3"/>
        <v>0.8982728272645174</v>
      </c>
      <c r="Y13" s="36">
        <f t="shared" si="4"/>
        <v>0.80689407220178955</v>
      </c>
      <c r="Z13" s="41">
        <f t="shared" si="5"/>
        <v>-18.260294117647064</v>
      </c>
      <c r="AA13" s="42">
        <f t="shared" si="6"/>
        <v>122</v>
      </c>
      <c r="AD13">
        <v>8</v>
      </c>
      <c r="AE13" s="31" t="str">
        <f t="shared" si="7"/>
        <v>Ecuador</v>
      </c>
      <c r="AF13" s="44">
        <f t="shared" si="8"/>
        <v>115</v>
      </c>
      <c r="AG13" s="45" t="str">
        <f t="shared" si="9"/>
        <v>Lithuania</v>
      </c>
    </row>
    <row r="14" spans="1:33">
      <c r="A14" s="37"/>
      <c r="B14" s="38"/>
      <c r="C14" s="32" t="s">
        <v>55</v>
      </c>
      <c r="D14" s="33" t="s">
        <v>56</v>
      </c>
      <c r="E14" s="11">
        <v>0.72357142857142864</v>
      </c>
      <c r="F14" s="11">
        <v>0.72028571428571442</v>
      </c>
      <c r="G14" s="11">
        <v>0.7211428571428572</v>
      </c>
      <c r="H14" s="11">
        <v>0.72771428571428576</v>
      </c>
      <c r="I14" s="11">
        <v>0.73857142857142866</v>
      </c>
      <c r="J14" s="11">
        <v>0.74285714285714299</v>
      </c>
      <c r="K14" s="11">
        <v>0.746</v>
      </c>
      <c r="L14" s="11">
        <v>0.74199999999999999</v>
      </c>
      <c r="M14" s="11">
        <v>0.74928571428571444</v>
      </c>
      <c r="N14" s="11">
        <v>0.75242857142857145</v>
      </c>
      <c r="O14" s="11">
        <v>0.76371428571428579</v>
      </c>
      <c r="P14" s="11">
        <v>0.77028571428571435</v>
      </c>
      <c r="Q14" s="11">
        <v>0.78585714285714292</v>
      </c>
      <c r="R14" s="11">
        <v>0.79071428571428581</v>
      </c>
      <c r="S14" s="11">
        <v>0.79200000000000015</v>
      </c>
      <c r="T14" s="11">
        <v>0.79371428571428571</v>
      </c>
      <c r="U14" s="11"/>
      <c r="V14" s="33" t="str">
        <f t="shared" si="1"/>
        <v>Australia</v>
      </c>
      <c r="W14" s="30">
        <f t="shared" si="2"/>
        <v>5.3321428571428573E-3</v>
      </c>
      <c r="X14" s="10">
        <f t="shared" si="3"/>
        <v>0.97491373406937576</v>
      </c>
      <c r="Y14" s="36">
        <f t="shared" si="4"/>
        <v>0.95045678887709351</v>
      </c>
      <c r="Z14" s="41">
        <f t="shared" si="5"/>
        <v>-5.3321428571428573</v>
      </c>
      <c r="AA14" s="42">
        <f t="shared" si="6"/>
        <v>64</v>
      </c>
      <c r="AD14">
        <v>9</v>
      </c>
      <c r="AE14" s="31" t="str">
        <f t="shared" si="7"/>
        <v>Indonesia</v>
      </c>
      <c r="AF14" s="44">
        <f t="shared" si="8"/>
        <v>114</v>
      </c>
      <c r="AG14" s="45" t="str">
        <f t="shared" si="9"/>
        <v>Uzbekistan</v>
      </c>
    </row>
    <row r="15" spans="1:33">
      <c r="A15" s="37"/>
      <c r="B15" s="38"/>
      <c r="C15" s="32" t="s">
        <v>57</v>
      </c>
      <c r="D15" s="33" t="s">
        <v>58</v>
      </c>
      <c r="E15" s="11">
        <v>0.63157142857142856</v>
      </c>
      <c r="F15" s="11">
        <v>0.60785714285714287</v>
      </c>
      <c r="G15" s="11">
        <v>0.60285714285714287</v>
      </c>
      <c r="H15" s="11">
        <v>0.58642857142857152</v>
      </c>
      <c r="I15" s="11">
        <v>0.64557142857142868</v>
      </c>
      <c r="J15" s="11">
        <v>0.63828571428571435</v>
      </c>
      <c r="K15" s="11">
        <v>0.62728571428571445</v>
      </c>
      <c r="L15" s="11">
        <v>0.62800000000000011</v>
      </c>
      <c r="M15" s="11">
        <v>0.63142857142857145</v>
      </c>
      <c r="N15" s="11">
        <v>0.63328571428571434</v>
      </c>
      <c r="O15" s="11">
        <v>0.65485714285714292</v>
      </c>
      <c r="P15" s="11">
        <v>0.67028571428571437</v>
      </c>
      <c r="Q15" s="11">
        <v>0.66271428571428581</v>
      </c>
      <c r="R15" s="11">
        <v>0.66228571428571437</v>
      </c>
      <c r="S15" s="11">
        <v>0.66300000000000003</v>
      </c>
      <c r="T15" s="11">
        <v>0.67500000000000004</v>
      </c>
      <c r="U15" s="11"/>
      <c r="V15" s="33" t="str">
        <f t="shared" si="1"/>
        <v>Austria</v>
      </c>
      <c r="W15" s="30">
        <f t="shared" si="2"/>
        <v>4.3909663865546247E-3</v>
      </c>
      <c r="X15" s="10">
        <f t="shared" si="3"/>
        <v>0.82236833299144019</v>
      </c>
      <c r="Y15" s="36">
        <f t="shared" si="4"/>
        <v>0.67628967510712024</v>
      </c>
      <c r="Z15" s="41">
        <f t="shared" si="5"/>
        <v>-4.3909663865546245</v>
      </c>
      <c r="AA15" s="42">
        <f t="shared" si="6"/>
        <v>52</v>
      </c>
      <c r="AD15">
        <v>10</v>
      </c>
      <c r="AE15" s="31" t="str">
        <f t="shared" si="7"/>
        <v>Tunisia</v>
      </c>
      <c r="AF15" s="44">
        <f t="shared" si="8"/>
        <v>113</v>
      </c>
      <c r="AG15" s="45" t="str">
        <f t="shared" si="9"/>
        <v>Laos</v>
      </c>
    </row>
    <row r="16" spans="1:33">
      <c r="A16" s="37"/>
      <c r="B16" s="38"/>
      <c r="C16" s="32" t="s">
        <v>59</v>
      </c>
      <c r="D16" s="33" t="s">
        <v>60</v>
      </c>
      <c r="E16" s="11">
        <v>0.38271428571428573</v>
      </c>
      <c r="F16" s="11">
        <v>0.42242857142857138</v>
      </c>
      <c r="G16" s="11">
        <v>0.50042857142857156</v>
      </c>
      <c r="H16" s="11">
        <v>0.52228571428571435</v>
      </c>
      <c r="I16" s="11">
        <v>0.55542857142857149</v>
      </c>
      <c r="J16" s="11">
        <v>0.57857142857142863</v>
      </c>
      <c r="K16" s="11">
        <v>0.61142857142857154</v>
      </c>
      <c r="L16" s="11">
        <v>0.62400000000000011</v>
      </c>
      <c r="M16" s="11">
        <v>0.61528571428571444</v>
      </c>
      <c r="N16" s="11">
        <v>0.61414285714285732</v>
      </c>
      <c r="O16" s="11">
        <v>0.60257142857142865</v>
      </c>
      <c r="P16" s="11">
        <v>0.61757142857142866</v>
      </c>
      <c r="Q16" s="11">
        <v>0.63028571428571445</v>
      </c>
      <c r="R16" s="11">
        <v>0.6388571428571429</v>
      </c>
      <c r="S16" s="11">
        <v>0.6665714285714287</v>
      </c>
      <c r="T16" s="11">
        <v>0.66871428571428582</v>
      </c>
      <c r="U16" s="11"/>
      <c r="V16" s="33" t="str">
        <f t="shared" si="1"/>
        <v>Azerbaijan</v>
      </c>
      <c r="W16" s="30">
        <f t="shared" si="2"/>
        <v>1.5460294117647062E-2</v>
      </c>
      <c r="X16" s="10">
        <f t="shared" si="3"/>
        <v>0.89007118672452257</v>
      </c>
      <c r="Y16" s="36">
        <f t="shared" si="4"/>
        <v>0.79222671743719997</v>
      </c>
      <c r="Z16" s="41">
        <f t="shared" si="5"/>
        <v>-15.460294117647061</v>
      </c>
      <c r="AA16" s="42">
        <f t="shared" si="6"/>
        <v>119</v>
      </c>
      <c r="AD16">
        <v>11</v>
      </c>
      <c r="AE16" s="31" t="str">
        <f t="shared" si="7"/>
        <v>Bahamas</v>
      </c>
      <c r="AF16" s="44">
        <f t="shared" si="8"/>
        <v>112</v>
      </c>
      <c r="AG16" s="45" t="str">
        <f t="shared" si="9"/>
        <v>Rwanda</v>
      </c>
    </row>
    <row r="17" spans="1:33">
      <c r="A17" s="37"/>
      <c r="B17" s="38"/>
      <c r="C17" s="32" t="s">
        <v>61</v>
      </c>
      <c r="D17" s="33" t="s">
        <v>62</v>
      </c>
      <c r="E17" s="11">
        <v>0.72299999999999998</v>
      </c>
      <c r="F17" s="11">
        <v>0.72957142857142865</v>
      </c>
      <c r="G17" s="11">
        <v>0.73000000000000009</v>
      </c>
      <c r="H17" s="11">
        <v>0.73157142857142865</v>
      </c>
      <c r="I17" s="11">
        <v>0.72100000000000009</v>
      </c>
      <c r="J17" s="11">
        <v>0.73299999999999998</v>
      </c>
      <c r="K17" s="11">
        <v>0.72800000000000009</v>
      </c>
      <c r="L17" s="11">
        <v>0.71600000000000008</v>
      </c>
      <c r="M17" s="11">
        <v>0.69785714285714295</v>
      </c>
      <c r="N17" s="11">
        <v>0.69514285714285728</v>
      </c>
      <c r="O17" s="11">
        <v>0.69000000000000017</v>
      </c>
      <c r="P17" s="11">
        <v>0.70057142857142851</v>
      </c>
      <c r="Q17" s="11">
        <v>0.68757142857142872</v>
      </c>
      <c r="R17" s="11">
        <v>0.70971428571428585</v>
      </c>
      <c r="S17" s="11">
        <v>0.66914285714285715</v>
      </c>
      <c r="T17" s="11">
        <v>0.66728571428571437</v>
      </c>
      <c r="U17" s="11"/>
      <c r="V17" s="33" t="str">
        <f t="shared" si="1"/>
        <v>Bahamas</v>
      </c>
      <c r="W17" s="30">
        <f t="shared" si="2"/>
        <v>-3.9928571428571409E-3</v>
      </c>
      <c r="X17" s="10">
        <f t="shared" si="3"/>
        <v>-0.86629376813354464</v>
      </c>
      <c r="Y17" s="36">
        <f t="shared" si="4"/>
        <v>0.75046489270701555</v>
      </c>
      <c r="Z17" s="41">
        <f t="shared" si="5"/>
        <v>3.9928571428571407</v>
      </c>
      <c r="AA17" s="42">
        <f t="shared" si="6"/>
        <v>11</v>
      </c>
      <c r="AD17">
        <v>12</v>
      </c>
      <c r="AE17" s="31" t="str">
        <f t="shared" si="7"/>
        <v>Brazil</v>
      </c>
      <c r="AF17" s="44">
        <f t="shared" si="8"/>
        <v>111</v>
      </c>
      <c r="AG17" s="45" t="str">
        <f t="shared" si="9"/>
        <v>Georgia</v>
      </c>
    </row>
    <row r="18" spans="1:33">
      <c r="A18" s="37"/>
      <c r="B18" s="38"/>
      <c r="C18" s="32" t="s">
        <v>63</v>
      </c>
      <c r="D18" s="33" t="s">
        <v>64</v>
      </c>
      <c r="E18" s="11">
        <v>0.79714285714285715</v>
      </c>
      <c r="F18" s="11">
        <v>0.79285714285714282</v>
      </c>
      <c r="G18" s="11">
        <v>0.78657142857142859</v>
      </c>
      <c r="H18" s="11">
        <v>0.78157142857142858</v>
      </c>
      <c r="I18" s="11">
        <v>0.78700000000000014</v>
      </c>
      <c r="J18" s="11">
        <v>0.79042857142857159</v>
      </c>
      <c r="K18" s="11">
        <v>0.7855714285714287</v>
      </c>
      <c r="L18" s="11">
        <v>0.78071428571428569</v>
      </c>
      <c r="M18" s="11">
        <v>0.77914285714285714</v>
      </c>
      <c r="N18" s="11">
        <v>0.77314285714285713</v>
      </c>
      <c r="O18" s="11">
        <v>0.78371428571428581</v>
      </c>
      <c r="P18" s="11">
        <v>0.79200000000000004</v>
      </c>
      <c r="Q18" s="11">
        <v>0.80685714285714294</v>
      </c>
      <c r="R18" s="11">
        <v>0.78957142857142859</v>
      </c>
      <c r="S18" s="11">
        <v>0.79971428571428582</v>
      </c>
      <c r="T18" s="11">
        <v>0.8132857142857145</v>
      </c>
      <c r="U18" s="11"/>
      <c r="V18" s="33" t="str">
        <f t="shared" si="1"/>
        <v>Bahrain</v>
      </c>
      <c r="W18" s="30">
        <f t="shared" si="2"/>
        <v>8.1533613445378768E-4</v>
      </c>
      <c r="X18" s="10">
        <f t="shared" si="3"/>
        <v>0.37312610276544844</v>
      </c>
      <c r="Y18" s="36">
        <f t="shared" si="4"/>
        <v>0.13922308856493198</v>
      </c>
      <c r="Z18" s="41" t="str">
        <f t="shared" si="5"/>
        <v/>
      </c>
      <c r="AA18" s="42" t="str">
        <f t="shared" si="6"/>
        <v/>
      </c>
      <c r="AD18">
        <v>13</v>
      </c>
      <c r="AE18" s="31" t="str">
        <f t="shared" si="7"/>
        <v>Myanmar</v>
      </c>
      <c r="AF18" s="44">
        <f t="shared" si="8"/>
        <v>110</v>
      </c>
      <c r="AG18" s="45" t="str">
        <f t="shared" si="9"/>
        <v>Mongolia</v>
      </c>
    </row>
    <row r="19" spans="1:33">
      <c r="A19" s="37"/>
      <c r="B19" s="38"/>
      <c r="C19" s="32" t="s">
        <v>65</v>
      </c>
      <c r="D19" s="33" t="s">
        <v>66</v>
      </c>
      <c r="E19" s="11">
        <v>0.5495714285714286</v>
      </c>
      <c r="F19" s="11">
        <v>0.59642857142857142</v>
      </c>
      <c r="G19" s="11">
        <v>0.5902857142857143</v>
      </c>
      <c r="H19" s="11">
        <v>0.56071428571428572</v>
      </c>
      <c r="I19" s="11">
        <v>0.55371428571428583</v>
      </c>
      <c r="J19" s="11">
        <v>0.58271428571428574</v>
      </c>
      <c r="K19" s="11">
        <v>0.5912857142857143</v>
      </c>
      <c r="L19" s="11">
        <v>0.58585714285714285</v>
      </c>
      <c r="M19" s="11">
        <v>0.58314285714285718</v>
      </c>
      <c r="N19" s="11">
        <v>0.51557142857142868</v>
      </c>
      <c r="O19" s="11">
        <v>0.59971428571428587</v>
      </c>
      <c r="P19" s="11">
        <v>0.57347619047619058</v>
      </c>
      <c r="Q19" s="11">
        <v>0.55080952380952375</v>
      </c>
      <c r="R19" s="11">
        <v>0.55514285714285716</v>
      </c>
      <c r="S19" s="11">
        <v>0.59385714285714286</v>
      </c>
      <c r="T19" s="11">
        <v>0.59385714285714286</v>
      </c>
      <c r="U19" s="11"/>
      <c r="V19" s="33" t="str">
        <f t="shared" si="1"/>
        <v>Bangladesh</v>
      </c>
      <c r="W19" s="30">
        <f t="shared" si="2"/>
        <v>2.1855742296918789E-4</v>
      </c>
      <c r="X19" s="10">
        <f t="shared" si="3"/>
        <v>4.4220345571871641E-2</v>
      </c>
      <c r="Y19" s="36">
        <f t="shared" si="4"/>
        <v>1.9554389624957479E-3</v>
      </c>
      <c r="Z19" s="41" t="str">
        <f t="shared" si="5"/>
        <v/>
      </c>
      <c r="AA19" s="42" t="str">
        <f t="shared" si="6"/>
        <v/>
      </c>
      <c r="AD19">
        <v>14</v>
      </c>
      <c r="AE19" s="31" t="str">
        <f t="shared" si="7"/>
        <v>Colombia</v>
      </c>
      <c r="AF19" s="44">
        <f t="shared" si="8"/>
        <v>109</v>
      </c>
      <c r="AG19" s="45" t="str">
        <f t="shared" si="9"/>
        <v>Madagascar</v>
      </c>
    </row>
    <row r="20" spans="1:33">
      <c r="A20" s="37"/>
      <c r="B20" s="38"/>
      <c r="C20" s="32" t="s">
        <v>67</v>
      </c>
      <c r="D20" s="33" t="s">
        <v>68</v>
      </c>
      <c r="E20" s="11">
        <v>0.68614285714285717</v>
      </c>
      <c r="F20" s="11">
        <v>0.68614285714285717</v>
      </c>
      <c r="G20" s="11">
        <v>0.7022857142857144</v>
      </c>
      <c r="H20" s="11">
        <v>0.6854285714285715</v>
      </c>
      <c r="I20" s="11">
        <v>0.69657142857142862</v>
      </c>
      <c r="J20" s="11">
        <v>0.69014285714285717</v>
      </c>
      <c r="K20" s="11">
        <v>0.71742857142857142</v>
      </c>
      <c r="L20" s="11">
        <v>0.68657142857142861</v>
      </c>
      <c r="M20" s="11">
        <v>0.6645714285714287</v>
      </c>
      <c r="N20" s="11">
        <v>0.65785714285714292</v>
      </c>
      <c r="O20" s="11">
        <v>0.67000000000000015</v>
      </c>
      <c r="P20" s="11">
        <v>0.65828571428571436</v>
      </c>
      <c r="Q20" s="11">
        <v>0.67485714285714304</v>
      </c>
      <c r="R20" s="11">
        <v>0.68100000000000016</v>
      </c>
      <c r="S20" s="11">
        <v>0.6487142857142858</v>
      </c>
      <c r="T20" s="11">
        <v>0.64385714285714279</v>
      </c>
      <c r="U20" s="11"/>
      <c r="V20" s="33" t="str">
        <f t="shared" si="1"/>
        <v>Barbados</v>
      </c>
      <c r="W20" s="30">
        <f t="shared" si="2"/>
        <v>-2.9699579831932743E-3</v>
      </c>
      <c r="X20" s="10">
        <f t="shared" si="3"/>
        <v>-0.70824467194801166</v>
      </c>
      <c r="Y20" s="36">
        <f t="shared" si="4"/>
        <v>0.5016105153427467</v>
      </c>
      <c r="Z20" s="41">
        <f t="shared" si="5"/>
        <v>2.9699579831932743</v>
      </c>
      <c r="AA20" s="42">
        <f t="shared" si="6"/>
        <v>16</v>
      </c>
      <c r="AD20">
        <v>15</v>
      </c>
      <c r="AE20" s="31" t="str">
        <f t="shared" si="7"/>
        <v>Mali</v>
      </c>
      <c r="AF20" s="44">
        <f t="shared" si="8"/>
        <v>108</v>
      </c>
      <c r="AG20" s="45" t="str">
        <f t="shared" si="9"/>
        <v>Cape Verde</v>
      </c>
    </row>
    <row r="21" spans="1:33">
      <c r="A21" s="37"/>
      <c r="B21" s="38"/>
      <c r="C21" s="32" t="s">
        <v>69</v>
      </c>
      <c r="D21" s="33" t="s">
        <v>70</v>
      </c>
      <c r="E21" s="11">
        <v>0.48685714285714299</v>
      </c>
      <c r="F21" s="11">
        <v>0.44857142857142868</v>
      </c>
      <c r="G21" s="11">
        <v>0.4462857142857144</v>
      </c>
      <c r="H21" s="11">
        <v>0.39600000000000007</v>
      </c>
      <c r="I21" s="11">
        <v>0.41328571428571437</v>
      </c>
      <c r="J21" s="11">
        <v>0.42395238095238102</v>
      </c>
      <c r="K21" s="11">
        <v>0.4259047619047619</v>
      </c>
      <c r="L21" s="11">
        <v>0.41342857142857153</v>
      </c>
      <c r="M21" s="11">
        <v>0.42785714285714288</v>
      </c>
      <c r="N21" s="11">
        <v>0.46071428571428574</v>
      </c>
      <c r="O21" s="11">
        <v>0.48685714285714299</v>
      </c>
      <c r="P21" s="11">
        <v>0.50471428571428578</v>
      </c>
      <c r="Q21" s="11">
        <v>0.49214285714285716</v>
      </c>
      <c r="R21" s="11">
        <v>0.48514285714285721</v>
      </c>
      <c r="S21" s="11">
        <v>0.50914285714285712</v>
      </c>
      <c r="T21" s="11">
        <v>0.50642857142857145</v>
      </c>
      <c r="U21" s="11"/>
      <c r="V21" s="33" t="str">
        <f t="shared" si="1"/>
        <v>Belarus</v>
      </c>
      <c r="W21" s="30">
        <f t="shared" si="2"/>
        <v>5.0692577030812267E-3</v>
      </c>
      <c r="X21" s="10">
        <f t="shared" si="3"/>
        <v>0.63202616245449406</v>
      </c>
      <c r="Y21" s="36">
        <f t="shared" si="4"/>
        <v>0.39945707002695452</v>
      </c>
      <c r="Z21" s="41">
        <f t="shared" si="5"/>
        <v>-5.0692577030812265</v>
      </c>
      <c r="AA21" s="42">
        <f t="shared" si="6"/>
        <v>61</v>
      </c>
      <c r="AD21">
        <v>16</v>
      </c>
      <c r="AE21" s="31" t="str">
        <f t="shared" si="7"/>
        <v>Barbados</v>
      </c>
      <c r="AF21" s="44">
        <f t="shared" si="8"/>
        <v>107</v>
      </c>
      <c r="AG21" s="45" t="str">
        <f t="shared" si="9"/>
        <v>Canada</v>
      </c>
    </row>
    <row r="22" spans="1:33">
      <c r="A22" s="37"/>
      <c r="B22" s="38"/>
      <c r="C22" s="32" t="s">
        <v>71</v>
      </c>
      <c r="D22" s="33" t="s">
        <v>72</v>
      </c>
      <c r="E22" s="11">
        <v>0.59142857142857153</v>
      </c>
      <c r="F22" s="11">
        <v>0.60414285714285731</v>
      </c>
      <c r="G22" s="11">
        <v>0.60571428571428576</v>
      </c>
      <c r="H22" s="11">
        <v>0.60557142857142865</v>
      </c>
      <c r="I22" s="11">
        <v>0.61157142857142877</v>
      </c>
      <c r="J22" s="11">
        <v>0.61628571428571444</v>
      </c>
      <c r="K22" s="11">
        <v>0.65257142857142858</v>
      </c>
      <c r="L22" s="11">
        <v>0.65300000000000014</v>
      </c>
      <c r="M22" s="11">
        <v>0.64042857142857157</v>
      </c>
      <c r="N22" s="11">
        <v>0.65300000000000002</v>
      </c>
      <c r="O22" s="11">
        <v>0.69071428571428584</v>
      </c>
      <c r="P22" s="11">
        <v>0.71285714285714297</v>
      </c>
      <c r="Q22" s="11">
        <v>0.70300000000000007</v>
      </c>
      <c r="R22" s="11">
        <v>0.71742857142857142</v>
      </c>
      <c r="S22" s="11">
        <v>0.6854285714285715</v>
      </c>
      <c r="T22" s="11">
        <v>0.68557142857142861</v>
      </c>
      <c r="U22" s="11"/>
      <c r="V22" s="33" t="str">
        <f t="shared" si="1"/>
        <v>Belgium</v>
      </c>
      <c r="W22" s="30">
        <f t="shared" si="2"/>
        <v>8.3006302521008348E-3</v>
      </c>
      <c r="X22" s="10">
        <f t="shared" si="3"/>
        <v>0.92076377836683487</v>
      </c>
      <c r="Y22" s="36">
        <f t="shared" si="4"/>
        <v>0.84780593555236983</v>
      </c>
      <c r="Z22" s="41">
        <f t="shared" si="5"/>
        <v>-8.3006302521008344</v>
      </c>
      <c r="AA22" s="42">
        <f t="shared" si="6"/>
        <v>88</v>
      </c>
      <c r="AD22">
        <v>17</v>
      </c>
      <c r="AE22" s="31" t="str">
        <f t="shared" si="7"/>
        <v>Timor-Leste</v>
      </c>
      <c r="AF22" s="44">
        <f t="shared" si="8"/>
        <v>106</v>
      </c>
      <c r="AG22" s="45" t="str">
        <f t="shared" si="9"/>
        <v>Turkmenistan</v>
      </c>
    </row>
    <row r="23" spans="1:33">
      <c r="A23" s="37"/>
      <c r="B23" s="38"/>
      <c r="C23" s="32" t="s">
        <v>73</v>
      </c>
      <c r="D23" s="33" t="s">
        <v>74</v>
      </c>
      <c r="E23" s="11">
        <v>0.62042857142857155</v>
      </c>
      <c r="F23" s="11">
        <v>0.65585714285714292</v>
      </c>
      <c r="G23" s="11">
        <v>0.61657142857142866</v>
      </c>
      <c r="H23" s="11">
        <v>0.63800000000000012</v>
      </c>
      <c r="I23" s="11">
        <v>0.6774285714285716</v>
      </c>
      <c r="J23" s="11">
        <v>0.64085714285714301</v>
      </c>
      <c r="K23" s="11">
        <v>0.69885714285714284</v>
      </c>
      <c r="L23" s="11">
        <v>0.67342857142857138</v>
      </c>
      <c r="M23" s="11">
        <v>0.66500000000000004</v>
      </c>
      <c r="N23" s="11">
        <v>0.6665714285714287</v>
      </c>
      <c r="O23" s="11">
        <v>0.67914285714285727</v>
      </c>
      <c r="P23" s="11">
        <v>0.68085714285714294</v>
      </c>
      <c r="Q23" s="11">
        <v>0.66128571428571425</v>
      </c>
      <c r="R23" s="11">
        <v>0.67200000000000004</v>
      </c>
      <c r="S23" s="11">
        <v>0.66414285714285715</v>
      </c>
      <c r="T23" s="11">
        <v>0.66914285714285715</v>
      </c>
      <c r="U23" s="11"/>
      <c r="V23" s="33" t="str">
        <f t="shared" si="1"/>
        <v>Belize</v>
      </c>
      <c r="W23" s="30">
        <f t="shared" si="2"/>
        <v>2.5997899159663795E-3</v>
      </c>
      <c r="X23" s="10">
        <f t="shared" si="3"/>
        <v>0.55705319308644041</v>
      </c>
      <c r="Y23" s="36">
        <f t="shared" si="4"/>
        <v>0.31030825992779909</v>
      </c>
      <c r="Z23" s="41">
        <f t="shared" si="5"/>
        <v>-2.5997899159663795</v>
      </c>
      <c r="AA23" s="42">
        <f t="shared" si="6"/>
        <v>33</v>
      </c>
      <c r="AD23">
        <v>18</v>
      </c>
      <c r="AE23" s="31" t="str">
        <f t="shared" si="7"/>
        <v>Singapore</v>
      </c>
      <c r="AF23" s="44">
        <f t="shared" si="8"/>
        <v>105</v>
      </c>
      <c r="AG23" s="45" t="str">
        <f t="shared" si="9"/>
        <v>Albania</v>
      </c>
    </row>
    <row r="24" spans="1:33">
      <c r="A24" s="37"/>
      <c r="B24" s="38"/>
      <c r="C24" s="32" t="s">
        <v>75</v>
      </c>
      <c r="D24" s="33" t="s">
        <v>76</v>
      </c>
      <c r="E24" s="11">
        <v>0.64185714285714301</v>
      </c>
      <c r="F24" s="11">
        <v>0.64485714285714302</v>
      </c>
      <c r="G24" s="11">
        <v>0.65100000000000013</v>
      </c>
      <c r="H24" s="11">
        <v>0.66500000000000004</v>
      </c>
      <c r="I24" s="11">
        <v>0.67700000000000005</v>
      </c>
      <c r="J24" s="11">
        <v>0.68671428571428583</v>
      </c>
      <c r="K24" s="11">
        <v>0.65157142857142858</v>
      </c>
      <c r="L24" s="11">
        <v>0.64728571428571435</v>
      </c>
      <c r="M24" s="11">
        <v>0.61557142857142866</v>
      </c>
      <c r="N24" s="11">
        <v>0.58714285714285719</v>
      </c>
      <c r="O24" s="11">
        <v>0.58500000000000008</v>
      </c>
      <c r="P24" s="11">
        <v>0.62828571428571423</v>
      </c>
      <c r="Q24" s="11">
        <v>0.63571428571428579</v>
      </c>
      <c r="R24" s="11">
        <v>0.63828571428571435</v>
      </c>
      <c r="S24" s="11">
        <v>0.62328571428571433</v>
      </c>
      <c r="T24" s="11">
        <v>0.64285714285714302</v>
      </c>
      <c r="U24" s="11"/>
      <c r="V24" s="33" t="str">
        <f t="shared" si="1"/>
        <v>Benin</v>
      </c>
      <c r="W24" s="30">
        <f t="shared" si="2"/>
        <v>-2.5638655462184917E-3</v>
      </c>
      <c r="X24" s="10">
        <f t="shared" si="3"/>
        <v>-0.44372134711658467</v>
      </c>
      <c r="Y24" s="36">
        <f t="shared" si="4"/>
        <v>0.19688863388695663</v>
      </c>
      <c r="Z24" s="41" t="str">
        <f t="shared" si="5"/>
        <v/>
      </c>
      <c r="AA24" s="42" t="str">
        <f t="shared" si="6"/>
        <v/>
      </c>
      <c r="AD24">
        <v>19</v>
      </c>
      <c r="AE24" s="31" t="str">
        <f t="shared" si="7"/>
        <v>Liberia</v>
      </c>
      <c r="AF24" s="44">
        <f t="shared" si="8"/>
        <v>104</v>
      </c>
      <c r="AG24" s="45" t="str">
        <f t="shared" si="9"/>
        <v>Finland</v>
      </c>
    </row>
    <row r="25" spans="1:33">
      <c r="A25" s="37"/>
      <c r="B25" s="38"/>
      <c r="C25" s="32" t="s">
        <v>77</v>
      </c>
      <c r="D25" s="33" t="s">
        <v>78</v>
      </c>
      <c r="E25" s="11">
        <v>0.54500000000000004</v>
      </c>
      <c r="F25" s="11">
        <v>0.54500000000000004</v>
      </c>
      <c r="G25" s="11">
        <v>0.54500000000000004</v>
      </c>
      <c r="H25" s="11">
        <v>0.54500000000000004</v>
      </c>
      <c r="I25" s="11">
        <v>0.54500000000000004</v>
      </c>
      <c r="J25" s="11">
        <v>0.54500000000000004</v>
      </c>
      <c r="K25" s="11">
        <v>0.54500000000000004</v>
      </c>
      <c r="L25" s="11">
        <v>0.54500000000000004</v>
      </c>
      <c r="M25" s="11">
        <v>0.54500000000000004</v>
      </c>
      <c r="N25" s="11">
        <v>0.54500000000000004</v>
      </c>
      <c r="O25" s="11">
        <v>0.54500000000000004</v>
      </c>
      <c r="P25" s="11">
        <v>0.54500000000000004</v>
      </c>
      <c r="Q25" s="11">
        <v>0.54500000000000004</v>
      </c>
      <c r="R25" s="11">
        <v>0.54500000000000004</v>
      </c>
      <c r="S25" s="11">
        <v>0.53257142857142858</v>
      </c>
      <c r="T25" s="11">
        <v>0.54542857142857148</v>
      </c>
      <c r="U25" s="11"/>
      <c r="V25" s="33" t="str">
        <f t="shared" si="1"/>
        <v>Bhutan</v>
      </c>
      <c r="W25" s="30">
        <f t="shared" si="2"/>
        <v>-2.2815126050420185E-4</v>
      </c>
      <c r="X25" s="10">
        <f t="shared" si="3"/>
        <v>-0.34858004584939212</v>
      </c>
      <c r="Y25" s="36">
        <f t="shared" si="4"/>
        <v>0.12150804836436431</v>
      </c>
      <c r="Z25" s="41" t="str">
        <f t="shared" si="5"/>
        <v/>
      </c>
      <c r="AA25" s="42" t="str">
        <f t="shared" si="6"/>
        <v/>
      </c>
      <c r="AD25">
        <v>20</v>
      </c>
      <c r="AE25" s="31" t="str">
        <f t="shared" si="7"/>
        <v>Panama</v>
      </c>
      <c r="AF25" s="44">
        <f t="shared" si="8"/>
        <v>103</v>
      </c>
      <c r="AG25" s="45" t="str">
        <f t="shared" si="9"/>
        <v>Mauritania</v>
      </c>
    </row>
    <row r="26" spans="1:33">
      <c r="A26" s="37"/>
      <c r="B26" s="38"/>
      <c r="C26" s="32" t="s">
        <v>79</v>
      </c>
      <c r="D26" s="33" t="s">
        <v>430</v>
      </c>
      <c r="E26" s="11">
        <v>0.7261428571428572</v>
      </c>
      <c r="F26" s="11">
        <v>0.7231428571428572</v>
      </c>
      <c r="G26" s="11">
        <v>0.73571428571428577</v>
      </c>
      <c r="H26" s="11">
        <v>0.74271428571428577</v>
      </c>
      <c r="I26" s="11">
        <v>0.72457142857142876</v>
      </c>
      <c r="J26" s="11">
        <v>0.76871428571428579</v>
      </c>
      <c r="K26" s="11">
        <v>0.75514285714285712</v>
      </c>
      <c r="L26" s="11">
        <v>0.75528571428571423</v>
      </c>
      <c r="M26" s="11">
        <v>0.75428571428571434</v>
      </c>
      <c r="N26" s="11">
        <v>0.68985714285714295</v>
      </c>
      <c r="O26" s="11">
        <v>0.6784285714285716</v>
      </c>
      <c r="P26" s="11">
        <v>0.65671428571428581</v>
      </c>
      <c r="Q26" s="11">
        <v>0.64500000000000013</v>
      </c>
      <c r="R26" s="11">
        <v>0.6398571428571429</v>
      </c>
      <c r="S26" s="11">
        <v>0.59242857142857153</v>
      </c>
      <c r="T26" s="11">
        <v>0.60228571428571431</v>
      </c>
      <c r="U26" s="11"/>
      <c r="V26" s="33" t="str">
        <f t="shared" si="1"/>
        <v>Bolivia</v>
      </c>
      <c r="W26" s="30">
        <f t="shared" si="2"/>
        <v>-9.7268907563025173E-3</v>
      </c>
      <c r="X26" s="10">
        <f t="shared" si="3"/>
        <v>-0.81118359691527075</v>
      </c>
      <c r="Y26" s="36">
        <f t="shared" si="4"/>
        <v>0.65801882790439647</v>
      </c>
      <c r="Z26" s="41">
        <f t="shared" si="5"/>
        <v>9.7268907563025166</v>
      </c>
      <c r="AA26" s="42">
        <f t="shared" si="6"/>
        <v>4</v>
      </c>
      <c r="AD26">
        <v>21</v>
      </c>
      <c r="AE26" s="31" t="str">
        <f t="shared" si="7"/>
        <v>Solomon Islands</v>
      </c>
      <c r="AF26" s="44">
        <f t="shared" si="8"/>
        <v>102</v>
      </c>
      <c r="AG26" s="45" t="str">
        <f t="shared" si="9"/>
        <v>Kazakhstan</v>
      </c>
    </row>
    <row r="27" spans="1:33">
      <c r="A27" s="37"/>
      <c r="B27" s="38"/>
      <c r="C27" s="32" t="s">
        <v>81</v>
      </c>
      <c r="D27" s="33" t="s">
        <v>82</v>
      </c>
      <c r="E27" s="11">
        <v>0.46885714285714292</v>
      </c>
      <c r="F27" s="11">
        <v>0.46885714285714292</v>
      </c>
      <c r="G27" s="11">
        <v>0.46885714285714292</v>
      </c>
      <c r="H27" s="11">
        <v>0.46885714285714292</v>
      </c>
      <c r="I27" s="11">
        <v>0.54728571428571426</v>
      </c>
      <c r="J27" s="11">
        <v>0.51504761904761909</v>
      </c>
      <c r="K27" s="11">
        <v>0.48038095238095241</v>
      </c>
      <c r="L27" s="11">
        <v>0.49442857142857149</v>
      </c>
      <c r="M27" s="11">
        <v>0.54085714285714293</v>
      </c>
      <c r="N27" s="11">
        <v>0.5574285714285715</v>
      </c>
      <c r="O27" s="11">
        <v>0.64985714285714291</v>
      </c>
      <c r="P27" s="11">
        <v>0.64428571428571424</v>
      </c>
      <c r="Q27" s="11">
        <v>0.63828571428571435</v>
      </c>
      <c r="R27" s="11">
        <v>0.624857142857143</v>
      </c>
      <c r="S27" s="11">
        <v>0.63914285714285723</v>
      </c>
      <c r="T27" s="11">
        <v>0.66328571428571437</v>
      </c>
      <c r="U27" s="11"/>
      <c r="V27" s="33" t="str">
        <f t="shared" si="1"/>
        <v>Bosnia and Herzegovina</v>
      </c>
      <c r="W27" s="30">
        <f t="shared" si="2"/>
        <v>1.4708263305322131E-2</v>
      </c>
      <c r="X27" s="10">
        <f t="shared" si="3"/>
        <v>0.91233551230405396</v>
      </c>
      <c r="Y27" s="36">
        <f t="shared" si="4"/>
        <v>0.83235608701110064</v>
      </c>
      <c r="Z27" s="41">
        <f t="shared" si="5"/>
        <v>-14.708263305322131</v>
      </c>
      <c r="AA27" s="42">
        <f t="shared" si="6"/>
        <v>117</v>
      </c>
      <c r="AD27">
        <v>22</v>
      </c>
      <c r="AE27" s="31" t="str">
        <f t="shared" si="7"/>
        <v>Vanuatu</v>
      </c>
      <c r="AF27" s="44">
        <f t="shared" si="8"/>
        <v>101</v>
      </c>
      <c r="AG27" s="45" t="str">
        <f t="shared" si="9"/>
        <v>Mexico</v>
      </c>
    </row>
    <row r="28" spans="1:33">
      <c r="A28" s="37"/>
      <c r="B28" s="38"/>
      <c r="C28" s="32" t="s">
        <v>83</v>
      </c>
      <c r="D28" s="33" t="s">
        <v>84</v>
      </c>
      <c r="E28" s="11">
        <v>0.57800000000000007</v>
      </c>
      <c r="F28" s="11">
        <v>0.57042857142857151</v>
      </c>
      <c r="G28" s="11">
        <v>0.66385714285714281</v>
      </c>
      <c r="H28" s="11">
        <v>0.66114285714285725</v>
      </c>
      <c r="I28" s="11">
        <v>0.66200000000000003</v>
      </c>
      <c r="J28" s="11">
        <v>0.66785714285714293</v>
      </c>
      <c r="K28" s="11">
        <v>0.6754285714285716</v>
      </c>
      <c r="L28" s="11">
        <v>0.7012857142857144</v>
      </c>
      <c r="M28" s="11">
        <v>0.69800000000000006</v>
      </c>
      <c r="N28" s="11">
        <v>0.71442857142857152</v>
      </c>
      <c r="O28" s="11">
        <v>0.70157142857142862</v>
      </c>
      <c r="P28" s="11">
        <v>0.6894285714285715</v>
      </c>
      <c r="Q28" s="11">
        <v>0.68871428571428583</v>
      </c>
      <c r="R28" s="11">
        <v>0.71285714285714308</v>
      </c>
      <c r="S28" s="11">
        <v>0.72200000000000009</v>
      </c>
      <c r="T28" s="11">
        <v>0.69600000000000017</v>
      </c>
      <c r="U28" s="11"/>
      <c r="V28" s="33" t="str">
        <f t="shared" si="1"/>
        <v>Botswana</v>
      </c>
      <c r="W28" s="30">
        <f t="shared" si="2"/>
        <v>7.3556722689075704E-3</v>
      </c>
      <c r="X28" s="10">
        <f t="shared" si="3"/>
        <v>0.79866376412872442</v>
      </c>
      <c r="Y28" s="36">
        <f t="shared" si="4"/>
        <v>0.63786380813226273</v>
      </c>
      <c r="Z28" s="41">
        <f t="shared" si="5"/>
        <v>-7.3556722689075702</v>
      </c>
      <c r="AA28" s="42">
        <f t="shared" si="6"/>
        <v>82</v>
      </c>
      <c r="AD28">
        <v>23</v>
      </c>
      <c r="AE28" s="31" t="str">
        <f t="shared" si="7"/>
        <v>Eritrea</v>
      </c>
      <c r="AF28" s="44">
        <f t="shared" si="8"/>
        <v>100</v>
      </c>
      <c r="AG28" s="45" t="str">
        <f t="shared" si="9"/>
        <v>Guinea-Bissau</v>
      </c>
    </row>
    <row r="29" spans="1:33">
      <c r="A29" s="37"/>
      <c r="B29" s="38"/>
      <c r="C29" s="32" t="s">
        <v>85</v>
      </c>
      <c r="D29" s="33" t="s">
        <v>86</v>
      </c>
      <c r="E29" s="11">
        <v>0.62014285714285722</v>
      </c>
      <c r="F29" s="11">
        <v>0.63642857142857157</v>
      </c>
      <c r="G29" s="11">
        <v>0.65928571428571436</v>
      </c>
      <c r="H29" s="11">
        <v>0.66599999999999993</v>
      </c>
      <c r="I29" s="11">
        <v>0.65914285714285714</v>
      </c>
      <c r="J29" s="11">
        <v>0.66671428571428581</v>
      </c>
      <c r="K29" s="11">
        <v>0.66500000000000004</v>
      </c>
      <c r="L29" s="11">
        <v>0.68085714285714294</v>
      </c>
      <c r="M29" s="11">
        <v>0.66900000000000015</v>
      </c>
      <c r="N29" s="11">
        <v>0.66857142857142871</v>
      </c>
      <c r="O29" s="11">
        <v>0.65242857142857147</v>
      </c>
      <c r="P29" s="11">
        <v>0.60842857142857143</v>
      </c>
      <c r="Q29" s="11">
        <v>0.59228571428571442</v>
      </c>
      <c r="R29" s="11">
        <v>0.60299999999999998</v>
      </c>
      <c r="S29" s="11">
        <v>0.58657142857142863</v>
      </c>
      <c r="T29" s="11">
        <v>0.5971428571428572</v>
      </c>
      <c r="U29" s="11"/>
      <c r="V29" s="33" t="str">
        <f t="shared" si="1"/>
        <v>Brazil</v>
      </c>
      <c r="W29" s="30">
        <f t="shared" si="2"/>
        <v>-3.9754201680672271E-3</v>
      </c>
      <c r="X29" s="10">
        <f t="shared" si="3"/>
        <v>-0.58005802815092788</v>
      </c>
      <c r="Y29" s="36">
        <f t="shared" si="4"/>
        <v>0.33646731602234264</v>
      </c>
      <c r="Z29" s="41">
        <f t="shared" si="5"/>
        <v>3.975420168067227</v>
      </c>
      <c r="AA29" s="42">
        <f t="shared" si="6"/>
        <v>12</v>
      </c>
      <c r="AD29">
        <v>24</v>
      </c>
      <c r="AE29" s="31" t="str">
        <f t="shared" si="7"/>
        <v>Dominica</v>
      </c>
      <c r="AF29" s="44">
        <f t="shared" si="8"/>
        <v>99</v>
      </c>
      <c r="AG29" s="45" t="str">
        <f t="shared" si="9"/>
        <v>Ireland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Comoros</v>
      </c>
      <c r="AF30" s="44">
        <f t="shared" si="8"/>
        <v>98</v>
      </c>
      <c r="AG30" s="45" t="str">
        <f t="shared" si="9"/>
        <v>Kyrgyzstan</v>
      </c>
    </row>
    <row r="31" spans="1:33">
      <c r="A31" s="37"/>
      <c r="B31" s="38"/>
      <c r="C31" s="32" t="s">
        <v>89</v>
      </c>
      <c r="D31" s="33" t="s">
        <v>90</v>
      </c>
      <c r="E31" s="11">
        <v>0.50371428571428578</v>
      </c>
      <c r="F31" s="11">
        <v>0.50057142857142867</v>
      </c>
      <c r="G31" s="11">
        <v>0.46700000000000003</v>
      </c>
      <c r="H31" s="11">
        <v>0.49590476190476196</v>
      </c>
      <c r="I31" s="11">
        <v>0.53295238095238096</v>
      </c>
      <c r="J31" s="11">
        <v>0.56228571428571439</v>
      </c>
      <c r="K31" s="11">
        <v>0.5981428571428572</v>
      </c>
      <c r="L31" s="11">
        <v>0.59985714285714298</v>
      </c>
      <c r="M31" s="11">
        <v>0.64828571428571424</v>
      </c>
      <c r="N31" s="11">
        <v>0.67800000000000005</v>
      </c>
      <c r="O31" s="11">
        <v>0.69585714285714295</v>
      </c>
      <c r="P31" s="11">
        <v>0.68271428571428594</v>
      </c>
      <c r="Q31" s="11">
        <v>0.69500000000000017</v>
      </c>
      <c r="R31" s="11">
        <v>0.70500000000000007</v>
      </c>
      <c r="S31" s="11">
        <v>0.68457142857142861</v>
      </c>
      <c r="T31" s="11">
        <v>0.71214285714285719</v>
      </c>
      <c r="U31" s="11"/>
      <c r="V31" s="33" t="str">
        <f t="shared" si="1"/>
        <v>Bulgaria</v>
      </c>
      <c r="W31" s="30">
        <f t="shared" si="2"/>
        <v>1.7547759103641456E-2</v>
      </c>
      <c r="X31" s="10">
        <f t="shared" si="3"/>
        <v>0.94925434962744282</v>
      </c>
      <c r="Y31" s="36">
        <f t="shared" si="4"/>
        <v>0.90108382028661949</v>
      </c>
      <c r="Z31" s="41">
        <f t="shared" si="5"/>
        <v>-17.547759103641457</v>
      </c>
      <c r="AA31" s="42">
        <f t="shared" si="6"/>
        <v>121</v>
      </c>
      <c r="AD31">
        <v>26</v>
      </c>
      <c r="AE31" s="31" t="str">
        <f t="shared" si="7"/>
        <v>Saint Lucia</v>
      </c>
      <c r="AF31" s="44">
        <f t="shared" si="8"/>
        <v>97</v>
      </c>
      <c r="AG31" s="45" t="str">
        <f t="shared" si="9"/>
        <v>Tajikistan</v>
      </c>
    </row>
    <row r="32" spans="1:33">
      <c r="A32" s="37"/>
      <c r="B32" s="38"/>
      <c r="C32" s="32" t="s">
        <v>91</v>
      </c>
      <c r="D32" s="33" t="s">
        <v>92</v>
      </c>
      <c r="E32" s="11">
        <v>0.57871428571428585</v>
      </c>
      <c r="F32" s="11">
        <v>0.60842857142857143</v>
      </c>
      <c r="G32" s="11">
        <v>0.61471428571428588</v>
      </c>
      <c r="H32" s="11">
        <v>0.62214285714285722</v>
      </c>
      <c r="I32" s="11">
        <v>0.62600000000000011</v>
      </c>
      <c r="J32" s="11">
        <v>0.66614285714285726</v>
      </c>
      <c r="K32" s="11">
        <v>0.68128571428571438</v>
      </c>
      <c r="L32" s="11">
        <v>0.65542857142857158</v>
      </c>
      <c r="M32" s="11">
        <v>0.65928571428571436</v>
      </c>
      <c r="N32" s="11">
        <v>0.66014285714285725</v>
      </c>
      <c r="O32" s="11">
        <v>0.64599999999999991</v>
      </c>
      <c r="P32" s="11">
        <v>0.63128571428571423</v>
      </c>
      <c r="Q32" s="11">
        <v>0.64200000000000024</v>
      </c>
      <c r="R32" s="11">
        <v>0.66285714285714303</v>
      </c>
      <c r="S32" s="11">
        <v>0.66428571428571437</v>
      </c>
      <c r="T32" s="11">
        <v>0.69414285714285728</v>
      </c>
      <c r="U32" s="11"/>
      <c r="V32" s="33" t="str">
        <f t="shared" si="1"/>
        <v>Burkina Faso</v>
      </c>
      <c r="W32" s="30">
        <f t="shared" si="2"/>
        <v>4.4743697478991607E-3</v>
      </c>
      <c r="X32" s="10">
        <f t="shared" si="3"/>
        <v>0.71977819963822198</v>
      </c>
      <c r="Y32" s="36">
        <f t="shared" si="4"/>
        <v>0.51808065667444014</v>
      </c>
      <c r="Z32" s="41">
        <f t="shared" si="5"/>
        <v>-4.4743697478991606</v>
      </c>
      <c r="AA32" s="42">
        <f t="shared" si="6"/>
        <v>55</v>
      </c>
      <c r="AD32">
        <v>27</v>
      </c>
      <c r="AE32" s="31" t="str">
        <f t="shared" si="7"/>
        <v>Saint Vincent and the Grenadines</v>
      </c>
      <c r="AF32" s="44">
        <f t="shared" si="8"/>
        <v>96</v>
      </c>
      <c r="AG32" s="45" t="str">
        <f t="shared" si="9"/>
        <v>Mozambique</v>
      </c>
    </row>
    <row r="33" spans="1:33">
      <c r="A33" s="37"/>
      <c r="B33" s="38"/>
      <c r="C33" s="32" t="s">
        <v>93</v>
      </c>
      <c r="D33" s="33" t="s">
        <v>94</v>
      </c>
      <c r="E33" s="11">
        <v>0.52700000000000002</v>
      </c>
      <c r="F33" s="11">
        <v>0.52700000000000002</v>
      </c>
      <c r="G33" s="11">
        <v>0.51800000000000013</v>
      </c>
      <c r="H33" s="11">
        <v>0.46928571428571442</v>
      </c>
      <c r="I33" s="11">
        <v>0.49014285714285727</v>
      </c>
      <c r="J33" s="11">
        <v>0.49135714285714288</v>
      </c>
      <c r="K33" s="11">
        <v>0.49845238095238098</v>
      </c>
      <c r="L33" s="11">
        <v>0.50554761904761913</v>
      </c>
      <c r="M33" s="11">
        <v>0.51264285714285718</v>
      </c>
      <c r="N33" s="11">
        <v>0.51973809523809533</v>
      </c>
      <c r="O33" s="11">
        <v>0.52683333333333338</v>
      </c>
      <c r="P33" s="11">
        <v>0.51571428571428579</v>
      </c>
      <c r="Q33" s="11">
        <v>0.49985714285714283</v>
      </c>
      <c r="R33" s="11">
        <v>0.5257142857142858</v>
      </c>
      <c r="S33" s="11">
        <v>0.52042857142857146</v>
      </c>
      <c r="T33" s="11">
        <v>0.5584285714285715</v>
      </c>
      <c r="U33" s="11"/>
      <c r="V33" s="33" t="str">
        <f t="shared" si="1"/>
        <v>Burundi</v>
      </c>
      <c r="W33" s="30">
        <f t="shared" si="2"/>
        <v>1.7254901960784298E-3</v>
      </c>
      <c r="X33" s="10">
        <f t="shared" si="3"/>
        <v>0.40138083794275881</v>
      </c>
      <c r="Y33" s="36">
        <f t="shared" si="4"/>
        <v>0.16110657706763121</v>
      </c>
      <c r="Z33" s="41" t="str">
        <f t="shared" si="5"/>
        <v/>
      </c>
      <c r="AA33" s="42" t="str">
        <f t="shared" si="6"/>
        <v/>
      </c>
      <c r="AD33">
        <v>28</v>
      </c>
      <c r="AE33" s="31" t="str">
        <f t="shared" si="7"/>
        <v>Switzerland</v>
      </c>
      <c r="AF33" s="44">
        <f t="shared" si="8"/>
        <v>95</v>
      </c>
      <c r="AG33" s="45" t="str">
        <f t="shared" si="9"/>
        <v>Libyan Arab Jamahiriya</v>
      </c>
    </row>
    <row r="34" spans="1:33">
      <c r="A34" s="37"/>
      <c r="B34" s="38"/>
      <c r="C34" s="32" t="s">
        <v>95</v>
      </c>
      <c r="D34" s="33" t="s">
        <v>96</v>
      </c>
      <c r="E34" s="11">
        <v>0.59371428571428575</v>
      </c>
      <c r="F34" s="11">
        <v>0.59371428571428575</v>
      </c>
      <c r="G34" s="11">
        <v>0.68328571428571439</v>
      </c>
      <c r="H34" s="11">
        <v>0.68399999999999994</v>
      </c>
      <c r="I34" s="11">
        <v>0.67657142857142849</v>
      </c>
      <c r="J34" s="11">
        <v>0.68100000000000005</v>
      </c>
      <c r="K34" s="11">
        <v>0.69500000000000006</v>
      </c>
      <c r="L34" s="11">
        <v>0.73328571428571443</v>
      </c>
      <c r="M34" s="11">
        <v>0.70014285714285718</v>
      </c>
      <c r="N34" s="11">
        <v>0.70828571428571441</v>
      </c>
      <c r="O34" s="11">
        <v>0.68899999999999995</v>
      </c>
      <c r="P34" s="11">
        <v>0.65900000000000003</v>
      </c>
      <c r="Q34" s="11">
        <v>0.6595714285714287</v>
      </c>
      <c r="R34" s="11">
        <v>0.67428571428571427</v>
      </c>
      <c r="S34" s="11">
        <v>0.67814285714285727</v>
      </c>
      <c r="T34" s="11">
        <v>0.68957142857142861</v>
      </c>
      <c r="U34" s="11"/>
      <c r="V34" s="33" t="str">
        <f t="shared" si="1"/>
        <v>Cambodia</v>
      </c>
      <c r="W34" s="30">
        <f t="shared" si="2"/>
        <v>3.1474789915966425E-3</v>
      </c>
      <c r="X34" s="10">
        <f t="shared" si="3"/>
        <v>0.41189952585548101</v>
      </c>
      <c r="Y34" s="36">
        <f t="shared" si="4"/>
        <v>0.16966121939997006</v>
      </c>
      <c r="Z34" s="41" t="str">
        <f t="shared" si="5"/>
        <v/>
      </c>
      <c r="AA34" s="42" t="str">
        <f t="shared" si="6"/>
        <v/>
      </c>
      <c r="AD34">
        <v>29</v>
      </c>
      <c r="AE34" s="31" t="str">
        <f t="shared" si="7"/>
        <v>Tanzania, United Republic of</v>
      </c>
      <c r="AF34" s="44">
        <f t="shared" si="8"/>
        <v>94</v>
      </c>
      <c r="AG34" s="45" t="str">
        <f t="shared" si="9"/>
        <v>Germany</v>
      </c>
    </row>
    <row r="35" spans="1:33">
      <c r="A35" s="37"/>
      <c r="B35" s="38"/>
      <c r="C35" s="32" t="s">
        <v>97</v>
      </c>
      <c r="D35" s="33" t="s">
        <v>98</v>
      </c>
      <c r="E35" s="11">
        <v>0.53071428571428581</v>
      </c>
      <c r="F35" s="11">
        <v>0.51685714285714301</v>
      </c>
      <c r="G35" s="11">
        <v>0.53900000000000003</v>
      </c>
      <c r="H35" s="11">
        <v>0.56814285714285728</v>
      </c>
      <c r="I35" s="11">
        <v>0.57900000000000007</v>
      </c>
      <c r="J35" s="11">
        <v>0.62142857142857144</v>
      </c>
      <c r="K35" s="11">
        <v>0.60685714285714287</v>
      </c>
      <c r="L35" s="11">
        <v>0.6070000000000001</v>
      </c>
      <c r="M35" s="11">
        <v>0.5981428571428572</v>
      </c>
      <c r="N35" s="11">
        <v>0.58800000000000008</v>
      </c>
      <c r="O35" s="11">
        <v>0.63000000000000012</v>
      </c>
      <c r="P35" s="11">
        <v>0.64314285714285713</v>
      </c>
      <c r="Q35" s="11">
        <v>0.61814285714285711</v>
      </c>
      <c r="R35" s="11">
        <v>0.60957142857142865</v>
      </c>
      <c r="S35" s="11">
        <v>0.59442857142857153</v>
      </c>
      <c r="T35" s="11">
        <v>0.60500000000000009</v>
      </c>
      <c r="U35" s="11"/>
      <c r="V35" s="33" t="str">
        <f t="shared" si="1"/>
        <v>Cameroon</v>
      </c>
      <c r="W35" s="30">
        <f t="shared" si="2"/>
        <v>5.5521008403361305E-3</v>
      </c>
      <c r="X35" s="10">
        <f t="shared" si="3"/>
        <v>0.7326656354359371</v>
      </c>
      <c r="Y35" s="36">
        <f t="shared" si="4"/>
        <v>0.53679893334874551</v>
      </c>
      <c r="Z35" s="41">
        <f t="shared" si="5"/>
        <v>-5.5521008403361307</v>
      </c>
      <c r="AA35" s="42">
        <f t="shared" si="6"/>
        <v>68</v>
      </c>
      <c r="AD35">
        <v>30</v>
      </c>
      <c r="AE35" s="31" t="str">
        <f t="shared" si="7"/>
        <v>Korea, Republic of</v>
      </c>
      <c r="AF35" s="44">
        <f t="shared" si="8"/>
        <v>93</v>
      </c>
      <c r="AG35" s="45" t="str">
        <f t="shared" si="9"/>
        <v>Denmark</v>
      </c>
    </row>
    <row r="36" spans="1:33">
      <c r="A36" s="37"/>
      <c r="B36" s="38"/>
      <c r="C36" s="32" t="s">
        <v>99</v>
      </c>
      <c r="D36" s="33" t="s">
        <v>100</v>
      </c>
      <c r="E36" s="11">
        <v>0.64628571428571435</v>
      </c>
      <c r="F36" s="11">
        <v>0.65614285714285714</v>
      </c>
      <c r="G36" s="11">
        <v>0.62342857142857155</v>
      </c>
      <c r="H36" s="11">
        <v>0.63128571428571423</v>
      </c>
      <c r="I36" s="11">
        <v>0.64514285714285713</v>
      </c>
      <c r="J36" s="11">
        <v>0.65300000000000014</v>
      </c>
      <c r="K36" s="11">
        <v>0.65728571428571436</v>
      </c>
      <c r="L36" s="11">
        <v>0.7032857142857144</v>
      </c>
      <c r="M36" s="11">
        <v>0.70971428571428585</v>
      </c>
      <c r="N36" s="11">
        <v>0.70985714285714285</v>
      </c>
      <c r="O36" s="11">
        <v>0.73499999999999999</v>
      </c>
      <c r="P36" s="11">
        <v>0.74742857142857155</v>
      </c>
      <c r="Q36" s="11">
        <v>0.77757142857142869</v>
      </c>
      <c r="R36" s="11">
        <v>0.77814285714285725</v>
      </c>
      <c r="S36" s="11">
        <v>0.77957142857142869</v>
      </c>
      <c r="T36" s="11">
        <v>0.78242857142857147</v>
      </c>
      <c r="U36" s="11"/>
      <c r="V36" s="33" t="str">
        <f t="shared" si="1"/>
        <v>Canada</v>
      </c>
      <c r="W36" s="30">
        <f t="shared" si="2"/>
        <v>1.1698949579831936E-2</v>
      </c>
      <c r="X36" s="10">
        <f t="shared" si="3"/>
        <v>0.95256895714063938</v>
      </c>
      <c r="Y36" s="36">
        <f t="shared" si="4"/>
        <v>0.90738761810800528</v>
      </c>
      <c r="Z36" s="41">
        <f t="shared" si="5"/>
        <v>-11.698949579831936</v>
      </c>
      <c r="AA36" s="42">
        <f t="shared" si="6"/>
        <v>107</v>
      </c>
    </row>
    <row r="37" spans="1:33">
      <c r="A37" s="37"/>
      <c r="B37" s="38"/>
      <c r="C37" s="32" t="s">
        <v>101</v>
      </c>
      <c r="D37" s="33" t="s">
        <v>102</v>
      </c>
      <c r="E37" s="11">
        <v>0.4964285714285715</v>
      </c>
      <c r="F37" s="11">
        <v>0.47085714285714292</v>
      </c>
      <c r="G37" s="11">
        <v>0.47485714285714287</v>
      </c>
      <c r="H37" s="11">
        <v>0.5078571428571429</v>
      </c>
      <c r="I37" s="11">
        <v>0.52400000000000013</v>
      </c>
      <c r="J37" s="11">
        <v>0.58100000000000007</v>
      </c>
      <c r="K37" s="11">
        <v>0.62642857142857156</v>
      </c>
      <c r="L37" s="11">
        <v>0.60785714285714287</v>
      </c>
      <c r="M37" s="11">
        <v>0.63328571428571434</v>
      </c>
      <c r="N37" s="11">
        <v>0.6051428571428572</v>
      </c>
      <c r="O37" s="11">
        <v>0.61914285714285722</v>
      </c>
      <c r="P37" s="11">
        <v>0.59799999999999998</v>
      </c>
      <c r="Q37" s="11">
        <v>0.58957142857142852</v>
      </c>
      <c r="R37" s="11">
        <v>0.63971428571428568</v>
      </c>
      <c r="S37" s="11">
        <v>0.6487142857142858</v>
      </c>
      <c r="T37" s="11">
        <v>0.66885714285714293</v>
      </c>
      <c r="U37" s="11"/>
      <c r="V37" s="33" t="str">
        <f t="shared" si="1"/>
        <v>Cape Verde</v>
      </c>
      <c r="W37" s="30">
        <f t="shared" si="2"/>
        <v>1.1937815126050418E-2</v>
      </c>
      <c r="X37" s="10">
        <f t="shared" si="3"/>
        <v>0.87825575169316128</v>
      </c>
      <c r="Y37" s="36">
        <f t="shared" si="4"/>
        <v>0.77133316538211971</v>
      </c>
      <c r="Z37" s="41">
        <f t="shared" si="5"/>
        <v>-11.937815126050417</v>
      </c>
      <c r="AA37" s="42">
        <f t="shared" si="6"/>
        <v>108</v>
      </c>
    </row>
    <row r="38" spans="1:33">
      <c r="A38" s="37"/>
      <c r="B38" s="38"/>
      <c r="C38" s="32" t="s">
        <v>103</v>
      </c>
      <c r="D38" s="33" t="s">
        <v>104</v>
      </c>
      <c r="E38" s="11">
        <v>0.65500000000000014</v>
      </c>
      <c r="F38" s="11">
        <v>0.65500000000000014</v>
      </c>
      <c r="G38" s="11">
        <v>0.65500000000000014</v>
      </c>
      <c r="H38" s="11">
        <v>0.65500000000000014</v>
      </c>
      <c r="I38" s="11">
        <v>0.65500000000000014</v>
      </c>
      <c r="J38" s="11">
        <v>0.65500000000000014</v>
      </c>
      <c r="K38" s="11">
        <v>0.65500000000000014</v>
      </c>
      <c r="L38" s="11">
        <v>0.65700000000000014</v>
      </c>
      <c r="M38" s="11">
        <v>0.6537142857142858</v>
      </c>
      <c r="N38" s="11">
        <v>0.65071428571428591</v>
      </c>
      <c r="O38" s="11">
        <v>0.62699999999999989</v>
      </c>
      <c r="P38" s="11">
        <v>0.57142857142857151</v>
      </c>
      <c r="Q38" s="11">
        <v>0.55985714285714283</v>
      </c>
      <c r="R38" s="11">
        <v>0.5634285714285715</v>
      </c>
      <c r="S38" s="11">
        <v>0.56200000000000006</v>
      </c>
      <c r="T38" s="11">
        <v>0.57785714285714296</v>
      </c>
      <c r="U38" s="11"/>
      <c r="V38" s="33" t="str">
        <f t="shared" si="1"/>
        <v>Central African Republic</v>
      </c>
      <c r="W38" s="30">
        <f t="shared" si="2"/>
        <v>-7.3100840336134546E-3</v>
      </c>
      <c r="X38" s="10">
        <f t="shared" si="3"/>
        <v>-0.83745994117032141</v>
      </c>
      <c r="Y38" s="36">
        <f t="shared" si="4"/>
        <v>0.70133915306499817</v>
      </c>
      <c r="Z38" s="41">
        <f t="shared" si="5"/>
        <v>7.3100840336134549</v>
      </c>
      <c r="AA38" s="42">
        <f t="shared" si="6"/>
        <v>5</v>
      </c>
    </row>
    <row r="39" spans="1:33">
      <c r="A39" s="37"/>
      <c r="B39" s="38"/>
      <c r="C39" s="32" t="s">
        <v>105</v>
      </c>
      <c r="D39" s="33" t="s">
        <v>106</v>
      </c>
      <c r="E39" s="11">
        <v>0.52300000000000013</v>
      </c>
      <c r="F39" s="11">
        <v>0.52300000000000013</v>
      </c>
      <c r="G39" s="11">
        <v>0.54171428571428581</v>
      </c>
      <c r="H39" s="11">
        <v>0.54942857142857149</v>
      </c>
      <c r="I39" s="11">
        <v>0.54400000000000004</v>
      </c>
      <c r="J39" s="11">
        <v>0.53928571428571426</v>
      </c>
      <c r="K39" s="11">
        <v>0.57485714285714296</v>
      </c>
      <c r="L39" s="11">
        <v>0.61899999999999999</v>
      </c>
      <c r="M39" s="11">
        <v>0.62557142857142856</v>
      </c>
      <c r="N39" s="11">
        <v>0.61942857142857144</v>
      </c>
      <c r="O39" s="11">
        <v>0.58485714285714285</v>
      </c>
      <c r="P39" s="11">
        <v>0.59928571428571442</v>
      </c>
      <c r="Q39" s="11">
        <v>0.56128571428571428</v>
      </c>
      <c r="R39" s="11">
        <v>0.56200000000000006</v>
      </c>
      <c r="S39" s="11">
        <v>0.56071428571428583</v>
      </c>
      <c r="T39" s="11">
        <v>0.53185714285714303</v>
      </c>
      <c r="U39" s="11"/>
      <c r="V39" s="33" t="str">
        <f t="shared" si="1"/>
        <v>Chad</v>
      </c>
      <c r="W39" s="30">
        <f t="shared" si="2"/>
        <v>2.511974789915967E-3</v>
      </c>
      <c r="X39" s="10">
        <f t="shared" si="3"/>
        <v>0.34770345578982809</v>
      </c>
      <c r="Y39" s="36">
        <f t="shared" si="4"/>
        <v>0.12089769316818894</v>
      </c>
      <c r="Z39" s="41" t="str">
        <f t="shared" si="5"/>
        <v/>
      </c>
      <c r="AA39" s="42" t="str">
        <f t="shared" si="6"/>
        <v/>
      </c>
    </row>
    <row r="40" spans="1:33">
      <c r="A40" s="37"/>
      <c r="B40" s="38"/>
      <c r="C40" s="32" t="s">
        <v>107</v>
      </c>
      <c r="D40" s="33" t="s">
        <v>108</v>
      </c>
      <c r="E40" s="11">
        <v>0.71900000000000019</v>
      </c>
      <c r="F40" s="11">
        <v>0.75714285714285712</v>
      </c>
      <c r="G40" s="11">
        <v>0.73814285714285732</v>
      </c>
      <c r="H40" s="11">
        <v>0.73828571428571454</v>
      </c>
      <c r="I40" s="11">
        <v>0.73428571428571432</v>
      </c>
      <c r="J40" s="11">
        <v>0.73757142857142866</v>
      </c>
      <c r="K40" s="11">
        <v>0.76500000000000012</v>
      </c>
      <c r="L40" s="11">
        <v>0.73971428571428588</v>
      </c>
      <c r="M40" s="11">
        <v>0.74814285714285733</v>
      </c>
      <c r="N40" s="11">
        <v>0.76700000000000024</v>
      </c>
      <c r="O40" s="11">
        <v>0.76914285714285724</v>
      </c>
      <c r="P40" s="11">
        <v>0.76700000000000013</v>
      </c>
      <c r="Q40" s="11">
        <v>0.7797142857142858</v>
      </c>
      <c r="R40" s="11">
        <v>0.78228571428571425</v>
      </c>
      <c r="S40" s="11">
        <v>0.7765714285714288</v>
      </c>
      <c r="T40" s="11">
        <v>0.78171428571428581</v>
      </c>
      <c r="U40" s="11"/>
      <c r="V40" s="33" t="str">
        <f t="shared" si="1"/>
        <v>Chile</v>
      </c>
      <c r="W40" s="30">
        <f t="shared" si="2"/>
        <v>3.6073529411764682E-3</v>
      </c>
      <c r="X40" s="10">
        <f t="shared" si="3"/>
        <v>0.86065170104217537</v>
      </c>
      <c r="Y40" s="36">
        <f t="shared" si="4"/>
        <v>0.74072135050679</v>
      </c>
      <c r="Z40" s="41">
        <f t="shared" si="5"/>
        <v>-3.6073529411764684</v>
      </c>
      <c r="AA40" s="42">
        <f t="shared" si="6"/>
        <v>43</v>
      </c>
    </row>
    <row r="41" spans="1:33">
      <c r="A41" s="37"/>
      <c r="B41" s="38"/>
      <c r="C41" s="32" t="s">
        <v>109</v>
      </c>
      <c r="D41" s="33" t="s">
        <v>110</v>
      </c>
      <c r="E41" s="11">
        <v>0.57385714285714284</v>
      </c>
      <c r="F41" s="11">
        <v>0.59114285714285719</v>
      </c>
      <c r="G41" s="11">
        <v>0.60500000000000009</v>
      </c>
      <c r="H41" s="11">
        <v>0.62</v>
      </c>
      <c r="I41" s="11">
        <v>0.63200000000000012</v>
      </c>
      <c r="J41" s="11">
        <v>0.5851428571428573</v>
      </c>
      <c r="K41" s="11">
        <v>0.5912857142857143</v>
      </c>
      <c r="L41" s="11">
        <v>0.58842857142857152</v>
      </c>
      <c r="M41" s="11">
        <v>0.58300000000000007</v>
      </c>
      <c r="N41" s="11">
        <v>0.58085714285714296</v>
      </c>
      <c r="O41" s="11">
        <v>0.57771428571428574</v>
      </c>
      <c r="P41" s="11">
        <v>0.58200000000000007</v>
      </c>
      <c r="Q41" s="11">
        <v>0.59042857142857152</v>
      </c>
      <c r="R41" s="11">
        <v>0.58742857142857152</v>
      </c>
      <c r="S41" s="11">
        <v>0.57314285714285718</v>
      </c>
      <c r="T41" s="11">
        <v>0.58414285714285719</v>
      </c>
      <c r="U41" s="11"/>
      <c r="V41" s="33" t="str">
        <f t="shared" si="1"/>
        <v>China</v>
      </c>
      <c r="W41" s="30">
        <f t="shared" si="2"/>
        <v>-1.4161764705882341E-3</v>
      </c>
      <c r="X41" s="10">
        <f t="shared" si="3"/>
        <v>-0.42087823712910649</v>
      </c>
      <c r="Y41" s="36">
        <f t="shared" si="4"/>
        <v>0.1771384904889044</v>
      </c>
      <c r="Z41" s="41" t="str">
        <f t="shared" si="5"/>
        <v/>
      </c>
      <c r="AA41" s="42" t="str">
        <f t="shared" si="6"/>
        <v/>
      </c>
    </row>
    <row r="42" spans="1:33">
      <c r="A42" s="37"/>
      <c r="B42" s="38"/>
      <c r="C42" s="32" t="s">
        <v>111</v>
      </c>
      <c r="D42" s="33" t="s">
        <v>112</v>
      </c>
      <c r="E42" s="11">
        <v>0.74114285714285733</v>
      </c>
      <c r="F42" s="11">
        <v>0.73728571428571432</v>
      </c>
      <c r="G42" s="11">
        <v>0.73371428571428587</v>
      </c>
      <c r="H42" s="11">
        <v>0.73657142857142865</v>
      </c>
      <c r="I42" s="11">
        <v>0.71628571428571453</v>
      </c>
      <c r="J42" s="11">
        <v>0.73042857142857165</v>
      </c>
      <c r="K42" s="11">
        <v>0.73700000000000021</v>
      </c>
      <c r="L42" s="11">
        <v>0.7281428571428572</v>
      </c>
      <c r="M42" s="11">
        <v>0.70100000000000007</v>
      </c>
      <c r="N42" s="11">
        <v>0.66585714285714281</v>
      </c>
      <c r="O42" s="11">
        <v>0.67442857142857138</v>
      </c>
      <c r="P42" s="11">
        <v>0.65757142857142847</v>
      </c>
      <c r="Q42" s="11">
        <v>0.68228571428571438</v>
      </c>
      <c r="R42" s="11">
        <v>0.68442857142857161</v>
      </c>
      <c r="S42" s="11">
        <v>0.70400000000000007</v>
      </c>
      <c r="T42" s="11">
        <v>0.73328571428571432</v>
      </c>
      <c r="U42" s="11"/>
      <c r="V42" s="33" t="str">
        <f t="shared" si="1"/>
        <v>Colombia</v>
      </c>
      <c r="W42" s="30">
        <f t="shared" si="2"/>
        <v>-3.6953781512605128E-3</v>
      </c>
      <c r="X42" s="10">
        <f t="shared" si="3"/>
        <v>-0.60846180500447089</v>
      </c>
      <c r="Y42" s="36">
        <f t="shared" si="4"/>
        <v>0.37022576814929875</v>
      </c>
      <c r="Z42" s="41">
        <f t="shared" si="5"/>
        <v>3.6953781512605128</v>
      </c>
      <c r="AA42" s="42">
        <f t="shared" si="6"/>
        <v>14</v>
      </c>
    </row>
    <row r="43" spans="1:33">
      <c r="A43" s="37"/>
      <c r="B43" s="38"/>
      <c r="C43" s="32" t="s">
        <v>113</v>
      </c>
      <c r="D43" s="33" t="s">
        <v>114</v>
      </c>
      <c r="E43" s="11">
        <v>0.49328571428571427</v>
      </c>
      <c r="F43" s="11">
        <v>0.49328571428571427</v>
      </c>
      <c r="G43" s="11">
        <v>0.49328571428571427</v>
      </c>
      <c r="H43" s="11">
        <v>0.49328571428571427</v>
      </c>
      <c r="I43" s="11">
        <v>0.49328571428571427</v>
      </c>
      <c r="J43" s="11">
        <v>0.49328571428571427</v>
      </c>
      <c r="K43" s="11">
        <v>0.49328571428571427</v>
      </c>
      <c r="L43" s="11">
        <v>0.49328571428571427</v>
      </c>
      <c r="M43" s="11">
        <v>0.49328571428571427</v>
      </c>
      <c r="N43" s="11">
        <v>0.49328571428571427</v>
      </c>
      <c r="O43" s="11">
        <v>0.49328571428571427</v>
      </c>
      <c r="P43" s="11">
        <v>0.49328571428571427</v>
      </c>
      <c r="Q43" s="11">
        <v>0.49328571428571427</v>
      </c>
      <c r="R43" s="11">
        <v>0.49328571428571427</v>
      </c>
      <c r="S43" s="11">
        <v>0.51742857142857146</v>
      </c>
      <c r="T43" s="11">
        <v>0.50614285714285723</v>
      </c>
      <c r="U43" s="11"/>
      <c r="V43" s="33" t="str">
        <f t="shared" si="1"/>
        <v>Comoros</v>
      </c>
      <c r="W43" s="30">
        <f t="shared" si="2"/>
        <v>7.451680672268938E-4</v>
      </c>
      <c r="X43" s="10">
        <f t="shared" si="3"/>
        <v>0.53377845419685066</v>
      </c>
      <c r="Y43" s="36">
        <f t="shared" si="4"/>
        <v>0.28491943816477938</v>
      </c>
      <c r="Z43" s="41">
        <f t="shared" si="5"/>
        <v>-0.74516806722689377</v>
      </c>
      <c r="AA43" s="42">
        <f t="shared" si="6"/>
        <v>25</v>
      </c>
    </row>
    <row r="44" spans="1:33">
      <c r="A44" s="37"/>
      <c r="B44" s="38"/>
      <c r="C44" s="32" t="s">
        <v>115</v>
      </c>
      <c r="D44" s="33" t="s">
        <v>116</v>
      </c>
      <c r="E44" s="11">
        <v>0.46014285714285719</v>
      </c>
      <c r="F44" s="11">
        <v>0.46557142857142864</v>
      </c>
      <c r="G44" s="11">
        <v>0.46557142857142864</v>
      </c>
      <c r="H44" s="11">
        <v>0.4081428571428572</v>
      </c>
      <c r="I44" s="11">
        <v>0.41828571428571432</v>
      </c>
      <c r="J44" s="11">
        <v>0.42684126984126985</v>
      </c>
      <c r="K44" s="11">
        <v>0.43822222222222224</v>
      </c>
      <c r="L44" s="11">
        <v>0.44960317460317462</v>
      </c>
      <c r="M44" s="11">
        <v>0.46098412698412705</v>
      </c>
      <c r="N44" s="11">
        <v>0.47236507936507938</v>
      </c>
      <c r="O44" s="11">
        <v>0.48374603174603176</v>
      </c>
      <c r="P44" s="11">
        <v>0.49512698412698425</v>
      </c>
      <c r="Q44" s="11">
        <v>0.50650793650793657</v>
      </c>
      <c r="R44" s="11">
        <v>0.51788888888888884</v>
      </c>
      <c r="S44" s="11">
        <v>0.50385714285714289</v>
      </c>
      <c r="T44" s="11">
        <v>0.504857142857143</v>
      </c>
      <c r="U44" s="11"/>
      <c r="V44" s="33" t="str">
        <f t="shared" si="1"/>
        <v>Congo</v>
      </c>
      <c r="W44" s="30">
        <f t="shared" si="2"/>
        <v>5.2432773109243706E-3</v>
      </c>
      <c r="X44" s="10">
        <f t="shared" si="3"/>
        <v>0.7479508136490699</v>
      </c>
      <c r="Y44" s="36">
        <f t="shared" si="4"/>
        <v>0.55943041963830564</v>
      </c>
      <c r="Z44" s="41">
        <f t="shared" si="5"/>
        <v>-5.2432773109243707</v>
      </c>
      <c r="AA44" s="42">
        <f t="shared" si="6"/>
        <v>63</v>
      </c>
    </row>
    <row r="45" spans="1:33">
      <c r="A45" s="37"/>
      <c r="B45" s="38"/>
      <c r="C45" s="32" t="s">
        <v>117</v>
      </c>
      <c r="D45" s="33" t="s">
        <v>591</v>
      </c>
      <c r="E45" s="11">
        <v>0.46100000000000002</v>
      </c>
      <c r="F45" s="11">
        <v>0.47942857142857154</v>
      </c>
      <c r="G45" s="11">
        <v>0.40571428571428581</v>
      </c>
      <c r="H45" s="11">
        <v>0.47800000000000004</v>
      </c>
      <c r="I45" s="11">
        <v>0.46428571428571441</v>
      </c>
      <c r="J45" s="11">
        <v>0.51242857142857157</v>
      </c>
      <c r="K45" s="11">
        <v>0.52514285714285713</v>
      </c>
      <c r="L45" s="11">
        <v>0.54985714285714304</v>
      </c>
      <c r="M45" s="11">
        <v>0.53171428571428581</v>
      </c>
      <c r="N45" s="11">
        <v>0.52242857142857158</v>
      </c>
      <c r="O45" s="11">
        <v>0.52714285714285714</v>
      </c>
      <c r="P45" s="11">
        <v>0.51100000000000012</v>
      </c>
      <c r="Q45" s="11">
        <v>0.53700000000000003</v>
      </c>
      <c r="R45" s="11">
        <v>0.5387142857142857</v>
      </c>
      <c r="S45" s="11">
        <v>0.50714285714285712</v>
      </c>
      <c r="T45" s="11">
        <v>0.46757142857142864</v>
      </c>
      <c r="U45" s="11"/>
      <c r="V45" s="33" t="str">
        <f t="shared" si="1"/>
        <v>Congo,DRC</v>
      </c>
      <c r="W45" s="30">
        <f t="shared" si="2"/>
        <v>4.1575630252100801E-3</v>
      </c>
      <c r="X45" s="10">
        <f t="shared" si="3"/>
        <v>0.51473629495070872</v>
      </c>
      <c r="Y45" s="36">
        <f t="shared" si="4"/>
        <v>0.26495345333958298</v>
      </c>
      <c r="Z45" s="41">
        <f t="shared" si="5"/>
        <v>-4.1575630252100799</v>
      </c>
      <c r="AA45" s="42">
        <f t="shared" si="6"/>
        <v>49</v>
      </c>
    </row>
    <row r="46" spans="1:33">
      <c r="A46" s="37"/>
      <c r="B46" s="38"/>
      <c r="C46" s="32" t="s">
        <v>119</v>
      </c>
      <c r="D46" s="33" t="s">
        <v>120</v>
      </c>
      <c r="E46" s="11">
        <v>0.71142857142857152</v>
      </c>
      <c r="F46" s="11">
        <v>0.70057142857142851</v>
      </c>
      <c r="G46" s="11">
        <v>0.70057142857142862</v>
      </c>
      <c r="H46" s="11">
        <v>0.70242857142857151</v>
      </c>
      <c r="I46" s="11">
        <v>0.72757142857142876</v>
      </c>
      <c r="J46" s="11">
        <v>0.72471428571428576</v>
      </c>
      <c r="K46" s="11">
        <v>0.71985714285714297</v>
      </c>
      <c r="L46" s="11">
        <v>0.72642857142857153</v>
      </c>
      <c r="M46" s="11">
        <v>0.71828571428571431</v>
      </c>
      <c r="N46" s="11">
        <v>0.72371428571428575</v>
      </c>
      <c r="O46" s="11">
        <v>0.71242857142857152</v>
      </c>
      <c r="P46" s="11">
        <v>0.69700000000000006</v>
      </c>
      <c r="Q46" s="11">
        <v>0.70014285714285729</v>
      </c>
      <c r="R46" s="11">
        <v>0.71871428571428575</v>
      </c>
      <c r="S46" s="11">
        <v>0.71342857142857152</v>
      </c>
      <c r="T46" s="11">
        <v>0.71285714285714297</v>
      </c>
      <c r="U46" s="11"/>
      <c r="V46" s="33" t="str">
        <f t="shared" si="1"/>
        <v>Costa Rica</v>
      </c>
      <c r="W46" s="30">
        <f t="shared" si="2"/>
        <v>1.4054621848739752E-4</v>
      </c>
      <c r="X46" s="10">
        <f t="shared" si="3"/>
        <v>6.4849456245790374E-2</v>
      </c>
      <c r="Y46" s="36">
        <f t="shared" si="4"/>
        <v>4.2054519753746801E-3</v>
      </c>
      <c r="Z46" s="41" t="str">
        <f t="shared" si="5"/>
        <v/>
      </c>
      <c r="AA46" s="42" t="str">
        <f t="shared" si="6"/>
        <v/>
      </c>
    </row>
    <row r="47" spans="1:33">
      <c r="A47" s="37"/>
      <c r="B47" s="38"/>
      <c r="C47" s="32" t="s">
        <v>121</v>
      </c>
      <c r="D47" s="33" t="s">
        <v>582</v>
      </c>
      <c r="E47" s="11">
        <v>0.52728571428571436</v>
      </c>
      <c r="F47" s="11">
        <v>0.56385714285714295</v>
      </c>
      <c r="G47" s="11">
        <v>0.57442857142857151</v>
      </c>
      <c r="H47" s="11">
        <v>0.57914285714285707</v>
      </c>
      <c r="I47" s="11">
        <v>0.55671428571428572</v>
      </c>
      <c r="J47" s="11">
        <v>0.62357142857142867</v>
      </c>
      <c r="K47" s="11">
        <v>0.65571428571428581</v>
      </c>
      <c r="L47" s="11">
        <v>0.65214285714285725</v>
      </c>
      <c r="M47" s="11">
        <v>0.66185714285714281</v>
      </c>
      <c r="N47" s="11">
        <v>0.65028571428571424</v>
      </c>
      <c r="O47" s="11">
        <v>0.6447142857142858</v>
      </c>
      <c r="P47" s="11">
        <v>0.62900000000000011</v>
      </c>
      <c r="Q47" s="11">
        <v>0.61142857142857154</v>
      </c>
      <c r="R47" s="11">
        <v>0.62171428571428577</v>
      </c>
      <c r="S47" s="11">
        <v>0.59171428571428575</v>
      </c>
      <c r="T47" s="11">
        <v>0.63914285714285723</v>
      </c>
      <c r="U47" s="11"/>
      <c r="V47" s="33" t="str">
        <f t="shared" si="1"/>
        <v>C™te d'Ivoire</v>
      </c>
      <c r="W47" s="30">
        <f t="shared" si="2"/>
        <v>5.0821428571428589E-3</v>
      </c>
      <c r="X47" s="10">
        <f t="shared" si="3"/>
        <v>0.58977357491347293</v>
      </c>
      <c r="Y47" s="36">
        <f t="shared" si="4"/>
        <v>0.34783286966621785</v>
      </c>
      <c r="Z47" s="41">
        <f t="shared" si="5"/>
        <v>-5.0821428571428591</v>
      </c>
      <c r="AA47" s="42">
        <f t="shared" si="6"/>
        <v>62</v>
      </c>
    </row>
    <row r="48" spans="1:33">
      <c r="A48" s="37"/>
      <c r="B48" s="38"/>
      <c r="C48" s="32" t="s">
        <v>123</v>
      </c>
      <c r="D48" s="33" t="s">
        <v>124</v>
      </c>
      <c r="E48" s="11">
        <v>0.59100000000000008</v>
      </c>
      <c r="F48" s="11">
        <v>0.57928571428571429</v>
      </c>
      <c r="G48" s="11">
        <v>0.55928571428571439</v>
      </c>
      <c r="H48" s="11">
        <v>0.56800000000000006</v>
      </c>
      <c r="I48" s="11">
        <v>0.57471428571428584</v>
      </c>
      <c r="J48" s="11">
        <v>0.57271428571428573</v>
      </c>
      <c r="K48" s="11">
        <v>0.55914285714285727</v>
      </c>
      <c r="L48" s="11">
        <v>0.57285714285714284</v>
      </c>
      <c r="M48" s="11">
        <v>0.60057142857142853</v>
      </c>
      <c r="N48" s="11">
        <v>0.59328571428571431</v>
      </c>
      <c r="O48" s="11">
        <v>0.5951428571428572</v>
      </c>
      <c r="P48" s="11">
        <v>0.60757142857142865</v>
      </c>
      <c r="Q48" s="11">
        <v>0.61828571428571433</v>
      </c>
      <c r="R48" s="11">
        <v>0.62428571428571433</v>
      </c>
      <c r="S48" s="11">
        <v>0.6655714285714287</v>
      </c>
      <c r="T48" s="11">
        <v>0.6884285714285715</v>
      </c>
      <c r="U48" s="11"/>
      <c r="V48" s="33" t="str">
        <f t="shared" si="1"/>
        <v>Croatia</v>
      </c>
      <c r="W48" s="30">
        <f t="shared" si="2"/>
        <v>6.2102941176470595E-3</v>
      </c>
      <c r="X48" s="10">
        <f t="shared" si="3"/>
        <v>0.80779391780093013</v>
      </c>
      <c r="Y48" s="36">
        <f t="shared" si="4"/>
        <v>0.65253101363617583</v>
      </c>
      <c r="Z48" s="41">
        <f t="shared" si="5"/>
        <v>-6.2102941176470594</v>
      </c>
      <c r="AA48" s="42">
        <f t="shared" si="6"/>
        <v>73</v>
      </c>
    </row>
    <row r="49" spans="1:27">
      <c r="A49" s="37"/>
      <c r="B49" s="38"/>
      <c r="C49" s="32" t="s">
        <v>125</v>
      </c>
      <c r="D49" s="33" t="s">
        <v>126</v>
      </c>
      <c r="E49" s="11">
        <v>0.34385714285714292</v>
      </c>
      <c r="F49" s="11">
        <v>0.34385714285714292</v>
      </c>
      <c r="G49" s="11">
        <v>0.34828571428571431</v>
      </c>
      <c r="H49" s="11">
        <v>0.35371428571428576</v>
      </c>
      <c r="I49" s="11">
        <v>0.38909523809523816</v>
      </c>
      <c r="J49" s="11">
        <v>0.39561904761904765</v>
      </c>
      <c r="K49" s="11">
        <v>0.38800000000000001</v>
      </c>
      <c r="L49" s="11">
        <v>0.41699999999999998</v>
      </c>
      <c r="M49" s="11">
        <v>0.41528571428571437</v>
      </c>
      <c r="N49" s="11">
        <v>0.40371428571428569</v>
      </c>
      <c r="O49" s="11">
        <v>0.33764285714285713</v>
      </c>
      <c r="P49" s="11">
        <v>0.30028571428571432</v>
      </c>
      <c r="Q49" s="11">
        <v>0.31014285714285716</v>
      </c>
      <c r="R49" s="11">
        <v>0.32314285714285718</v>
      </c>
      <c r="S49" s="11">
        <v>0.30614285714285716</v>
      </c>
      <c r="T49" s="11">
        <v>0.31385714285714289</v>
      </c>
      <c r="U49" s="11"/>
      <c r="V49" s="33" t="str">
        <f t="shared" si="1"/>
        <v>Cuba</v>
      </c>
      <c r="W49" s="30">
        <f t="shared" si="2"/>
        <v>-3.6398809523809552E-3</v>
      </c>
      <c r="X49" s="10">
        <f t="shared" si="3"/>
        <v>-0.42928151250522628</v>
      </c>
      <c r="Y49" s="36">
        <f t="shared" si="4"/>
        <v>0.18428261697877474</v>
      </c>
      <c r="Z49" s="41" t="str">
        <f t="shared" si="5"/>
        <v/>
      </c>
      <c r="AA49" s="42" t="str">
        <f t="shared" si="6"/>
        <v/>
      </c>
    </row>
    <row r="50" spans="1:27">
      <c r="A50" s="37"/>
      <c r="B50" s="38"/>
      <c r="C50" s="32" t="s">
        <v>127</v>
      </c>
      <c r="D50" s="33" t="s">
        <v>128</v>
      </c>
      <c r="E50" s="11">
        <v>0.72742857142857154</v>
      </c>
      <c r="F50" s="11">
        <v>0.73100000000000009</v>
      </c>
      <c r="G50" s="11">
        <v>0.73442857142857154</v>
      </c>
      <c r="H50" s="11">
        <v>0.69957142857142862</v>
      </c>
      <c r="I50" s="11">
        <v>0.69257142857142862</v>
      </c>
      <c r="J50" s="11">
        <v>0.71257142857142863</v>
      </c>
      <c r="K50" s="11">
        <v>0.71085714285714297</v>
      </c>
      <c r="L50" s="11">
        <v>0.71485714285714297</v>
      </c>
      <c r="M50" s="11">
        <v>0.70842857142857152</v>
      </c>
      <c r="N50" s="11">
        <v>0.71485714285714297</v>
      </c>
      <c r="O50" s="11">
        <v>0.72014285714285731</v>
      </c>
      <c r="P50" s="11">
        <v>0.71457142857142864</v>
      </c>
      <c r="Q50" s="11">
        <v>0.71199999999999997</v>
      </c>
      <c r="R50" s="11">
        <v>0.70985714285714285</v>
      </c>
      <c r="S50" s="11">
        <v>0.72442857142857131</v>
      </c>
      <c r="T50" s="11">
        <v>0.73371428571428576</v>
      </c>
      <c r="U50" s="11"/>
      <c r="V50" s="33" t="str">
        <f t="shared" si="1"/>
        <v>Cyprus</v>
      </c>
      <c r="W50" s="30">
        <f t="shared" si="2"/>
        <v>7.03781512604968E-5</v>
      </c>
      <c r="X50" s="10">
        <f t="shared" si="3"/>
        <v>2.8535259256710865E-2</v>
      </c>
      <c r="Y50" s="36">
        <f t="shared" si="4"/>
        <v>8.1426102084770306E-4</v>
      </c>
      <c r="Z50" s="41" t="str">
        <f t="shared" si="5"/>
        <v/>
      </c>
      <c r="AA50" s="42" t="str">
        <f t="shared" si="6"/>
        <v/>
      </c>
    </row>
    <row r="51" spans="1:27">
      <c r="A51" s="37"/>
      <c r="B51" s="38"/>
      <c r="C51" s="32" t="s">
        <v>129</v>
      </c>
      <c r="D51" s="33" t="s">
        <v>130</v>
      </c>
      <c r="E51" s="11">
        <v>0.70342857142857151</v>
      </c>
      <c r="F51" s="11">
        <v>0.70471428571428574</v>
      </c>
      <c r="G51" s="11">
        <v>0.70185714285714285</v>
      </c>
      <c r="H51" s="11">
        <v>0.7152857142857143</v>
      </c>
      <c r="I51" s="11">
        <v>0.71542857142857152</v>
      </c>
      <c r="J51" s="11">
        <v>0.72385714285714298</v>
      </c>
      <c r="K51" s="11">
        <v>0.69485714285714306</v>
      </c>
      <c r="L51" s="11">
        <v>0.7112857142857143</v>
      </c>
      <c r="M51" s="11">
        <v>0.70871428571428585</v>
      </c>
      <c r="N51" s="11">
        <v>0.6825714285714285</v>
      </c>
      <c r="O51" s="11">
        <v>0.70157142857142862</v>
      </c>
      <c r="P51" s="11">
        <v>0.71414285714285719</v>
      </c>
      <c r="Q51" s="11">
        <v>0.70857142857142863</v>
      </c>
      <c r="R51" s="11">
        <v>0.70699999999999996</v>
      </c>
      <c r="S51" s="11">
        <v>0.72057142857142864</v>
      </c>
      <c r="T51" s="11">
        <v>0.73185714285714287</v>
      </c>
      <c r="U51" s="11"/>
      <c r="V51" s="33" t="str">
        <f t="shared" si="1"/>
        <v>Czech Republic</v>
      </c>
      <c r="W51" s="30">
        <f t="shared" si="2"/>
        <v>6.8949579831932507E-4</v>
      </c>
      <c r="X51" s="10">
        <f t="shared" si="3"/>
        <v>0.2809505651756074</v>
      </c>
      <c r="Y51" s="36">
        <f t="shared" si="4"/>
        <v>7.8933220072493218E-2</v>
      </c>
      <c r="Z51" s="41" t="str">
        <f t="shared" si="5"/>
        <v/>
      </c>
      <c r="AA51" s="42" t="str">
        <f t="shared" si="6"/>
        <v/>
      </c>
    </row>
    <row r="52" spans="1:27">
      <c r="A52" s="37"/>
      <c r="B52" s="38"/>
      <c r="C52" s="32" t="s">
        <v>131</v>
      </c>
      <c r="D52" s="33" t="s">
        <v>132</v>
      </c>
      <c r="E52" s="11">
        <v>0.61657142857142866</v>
      </c>
      <c r="F52" s="11">
        <v>0.6160000000000001</v>
      </c>
      <c r="G52" s="11">
        <v>0.61442857142857155</v>
      </c>
      <c r="H52" s="11">
        <v>0.61428571428571432</v>
      </c>
      <c r="I52" s="11">
        <v>0.61442857142857144</v>
      </c>
      <c r="J52" s="11">
        <v>0.61385714285714288</v>
      </c>
      <c r="K52" s="11">
        <v>0.64528571428571424</v>
      </c>
      <c r="L52" s="11">
        <v>0.67628571428571438</v>
      </c>
      <c r="M52" s="11">
        <v>0.66542857142857159</v>
      </c>
      <c r="N52" s="11">
        <v>0.66814285714285715</v>
      </c>
      <c r="O52" s="11">
        <v>0.66771428571428582</v>
      </c>
      <c r="P52" s="11">
        <v>0.69500000000000006</v>
      </c>
      <c r="Q52" s="11">
        <v>0.72342857142857142</v>
      </c>
      <c r="R52" s="11">
        <v>0.72528571428571431</v>
      </c>
      <c r="S52" s="11">
        <v>0.7172857142857143</v>
      </c>
      <c r="T52" s="11">
        <v>0.7201428571428572</v>
      </c>
      <c r="U52" s="11"/>
      <c r="V52" s="33" t="str">
        <f t="shared" si="1"/>
        <v>Denmark</v>
      </c>
      <c r="W52" s="30">
        <f t="shared" si="2"/>
        <v>8.7691176470588196E-3</v>
      </c>
      <c r="X52" s="10">
        <f t="shared" si="3"/>
        <v>0.94672707027585479</v>
      </c>
      <c r="Y52" s="36">
        <f t="shared" si="4"/>
        <v>0.89629214559310333</v>
      </c>
      <c r="Z52" s="41">
        <f t="shared" si="5"/>
        <v>-8.7691176470588204</v>
      </c>
      <c r="AA52" s="42">
        <f t="shared" si="6"/>
        <v>93</v>
      </c>
    </row>
    <row r="53" spans="1:27">
      <c r="A53" s="37"/>
      <c r="B53" s="38"/>
      <c r="C53" s="32" t="s">
        <v>133</v>
      </c>
      <c r="D53" s="33" t="s">
        <v>134</v>
      </c>
      <c r="E53" s="11">
        <v>0.58585714285714297</v>
      </c>
      <c r="F53" s="11">
        <v>0.58585714285714297</v>
      </c>
      <c r="G53" s="11">
        <v>0.60342857142857143</v>
      </c>
      <c r="H53" s="11">
        <v>0.61957142857142855</v>
      </c>
      <c r="I53" s="11">
        <v>0.59200000000000008</v>
      </c>
      <c r="J53" s="11">
        <v>0.63328571428571434</v>
      </c>
      <c r="K53" s="11">
        <v>0.64028571428571435</v>
      </c>
      <c r="L53" s="11">
        <v>0.62814285714285722</v>
      </c>
      <c r="M53" s="11">
        <v>0.62900000000000011</v>
      </c>
      <c r="N53" s="11">
        <v>0.61842857142857144</v>
      </c>
      <c r="O53" s="11">
        <v>0.58857142857142863</v>
      </c>
      <c r="P53" s="11">
        <v>0.57714285714285718</v>
      </c>
      <c r="Q53" s="11">
        <v>0.56071428571428572</v>
      </c>
      <c r="R53" s="11">
        <v>0.56671428571428573</v>
      </c>
      <c r="S53" s="11">
        <v>0.56828571428571428</v>
      </c>
      <c r="T53" s="11">
        <v>0.59685714285714286</v>
      </c>
      <c r="U53" s="11"/>
      <c r="V53" s="33" t="str">
        <f t="shared" si="1"/>
        <v>Djibouti</v>
      </c>
      <c r="W53" s="30">
        <f t="shared" si="2"/>
        <v>-2.0430672268907609E-3</v>
      </c>
      <c r="X53" s="10">
        <f t="shared" si="3"/>
        <v>-0.37899919639795726</v>
      </c>
      <c r="Y53" s="36">
        <f t="shared" si="4"/>
        <v>0.14364039087029737</v>
      </c>
      <c r="Z53" s="41" t="str">
        <f t="shared" si="5"/>
        <v/>
      </c>
      <c r="AA53" s="42" t="str">
        <f t="shared" si="6"/>
        <v/>
      </c>
    </row>
    <row r="54" spans="1:27">
      <c r="A54" s="37"/>
      <c r="B54" s="38"/>
      <c r="C54" s="32" t="s">
        <v>135</v>
      </c>
      <c r="D54" s="33" t="s">
        <v>136</v>
      </c>
      <c r="E54" s="11">
        <v>0.62857142857142867</v>
      </c>
      <c r="F54" s="11">
        <v>0.62857142857142867</v>
      </c>
      <c r="G54" s="11">
        <v>0.62857142857142867</v>
      </c>
      <c r="H54" s="11">
        <v>0.62857142857142867</v>
      </c>
      <c r="I54" s="11">
        <v>0.62857142857142867</v>
      </c>
      <c r="J54" s="11">
        <v>0.62857142857142867</v>
      </c>
      <c r="K54" s="11">
        <v>0.62857142857142867</v>
      </c>
      <c r="L54" s="11">
        <v>0.62857142857142867</v>
      </c>
      <c r="M54" s="11">
        <v>0.62857142857142867</v>
      </c>
      <c r="N54" s="11">
        <v>0.62857142857142867</v>
      </c>
      <c r="O54" s="11">
        <v>0.62857142857142867</v>
      </c>
      <c r="P54" s="11">
        <v>0.62857142857142867</v>
      </c>
      <c r="Q54" s="11">
        <v>0.62857142857142867</v>
      </c>
      <c r="R54" s="11">
        <v>0.62857142857142867</v>
      </c>
      <c r="S54" s="11">
        <v>0.63128571428571445</v>
      </c>
      <c r="T54" s="11">
        <v>0.63414285714285723</v>
      </c>
      <c r="U54" s="11"/>
      <c r="V54" s="33" t="str">
        <f t="shared" si="1"/>
        <v>Dominica</v>
      </c>
      <c r="W54" s="30">
        <f t="shared" si="2"/>
        <v>1.7478991596638757E-4</v>
      </c>
      <c r="X54" s="10">
        <f t="shared" si="3"/>
        <v>0.55178286035837276</v>
      </c>
      <c r="Y54" s="36">
        <f t="shared" si="4"/>
        <v>0.30446432498526749</v>
      </c>
      <c r="Z54" s="41">
        <f t="shared" si="5"/>
        <v>-0.17478991596638757</v>
      </c>
      <c r="AA54" s="42">
        <f t="shared" si="6"/>
        <v>24</v>
      </c>
    </row>
    <row r="55" spans="1:27">
      <c r="A55" s="37"/>
      <c r="B55" s="38"/>
      <c r="C55" s="32" t="s">
        <v>137</v>
      </c>
      <c r="D55" s="33" t="s">
        <v>138</v>
      </c>
      <c r="E55" s="11">
        <v>0.65942857142857159</v>
      </c>
      <c r="F55" s="11">
        <v>0.60171428571428576</v>
      </c>
      <c r="G55" s="11">
        <v>0.6607142857142857</v>
      </c>
      <c r="H55" s="11">
        <v>0.6617142857142857</v>
      </c>
      <c r="I55" s="11">
        <v>0.67400000000000015</v>
      </c>
      <c r="J55" s="11">
        <v>0.6745714285714286</v>
      </c>
      <c r="K55" s="11">
        <v>0.66785714285714293</v>
      </c>
      <c r="L55" s="11">
        <v>0.65557142857142858</v>
      </c>
      <c r="M55" s="11">
        <v>0.60942857142857143</v>
      </c>
      <c r="N55" s="11">
        <v>0.61571428571428577</v>
      </c>
      <c r="O55" s="11">
        <v>0.64100000000000001</v>
      </c>
      <c r="P55" s="11">
        <v>0.65614285714285725</v>
      </c>
      <c r="Q55" s="11">
        <v>0.66200000000000003</v>
      </c>
      <c r="R55" s="11">
        <v>0.67471428571428571</v>
      </c>
      <c r="S55" s="11">
        <v>0.69085714285714295</v>
      </c>
      <c r="T55" s="11">
        <v>0.68957142857142861</v>
      </c>
      <c r="U55" s="11"/>
      <c r="V55" s="33" t="str">
        <f t="shared" si="1"/>
        <v>Dominican Republic</v>
      </c>
      <c r="W55" s="30">
        <f t="shared" si="2"/>
        <v>1.8707983193277295E-3</v>
      </c>
      <c r="X55" s="10">
        <f t="shared" si="3"/>
        <v>0.3355547138860957</v>
      </c>
      <c r="Y55" s="36">
        <f t="shared" si="4"/>
        <v>0.11259696601117955</v>
      </c>
      <c r="Z55" s="41" t="str">
        <f t="shared" si="5"/>
        <v/>
      </c>
      <c r="AA55" s="42" t="str">
        <f t="shared" si="6"/>
        <v/>
      </c>
    </row>
    <row r="56" spans="1:27">
      <c r="C56" s="32" t="s">
        <v>139</v>
      </c>
      <c r="D56" s="33" t="s">
        <v>140</v>
      </c>
      <c r="E56" s="11">
        <v>0.66185714285714314</v>
      </c>
      <c r="F56" s="11">
        <v>0.67100000000000015</v>
      </c>
      <c r="G56" s="11">
        <v>0.6784285714285716</v>
      </c>
      <c r="H56" s="11">
        <v>0.69085714285714306</v>
      </c>
      <c r="I56" s="11">
        <v>0.66485714285714304</v>
      </c>
      <c r="J56" s="11">
        <v>0.62571428571428578</v>
      </c>
      <c r="K56" s="11">
        <v>0.60814285714285721</v>
      </c>
      <c r="L56" s="11">
        <v>0.62</v>
      </c>
      <c r="M56" s="11">
        <v>0.625857142857143</v>
      </c>
      <c r="N56" s="11">
        <v>0.62457142857142856</v>
      </c>
      <c r="O56" s="11">
        <v>0.64400000000000002</v>
      </c>
      <c r="P56" s="11">
        <v>0.6545714285714288</v>
      </c>
      <c r="Q56" s="11">
        <v>0.65600000000000003</v>
      </c>
      <c r="R56" s="11">
        <v>0.63014285714285723</v>
      </c>
      <c r="S56" s="11">
        <v>0.59557142857142864</v>
      </c>
      <c r="T56" s="11">
        <v>0.55542857142857149</v>
      </c>
      <c r="U56" s="11"/>
      <c r="V56" s="33" t="str">
        <f t="shared" si="1"/>
        <v>Ecuador</v>
      </c>
      <c r="W56" s="30">
        <f t="shared" si="2"/>
        <v>-4.9224789915966478E-3</v>
      </c>
      <c r="X56" s="10">
        <f t="shared" si="3"/>
        <v>-0.68000526244977477</v>
      </c>
      <c r="Y56" s="36">
        <f t="shared" si="4"/>
        <v>0.46240715695938706</v>
      </c>
      <c r="Z56" s="41">
        <f t="shared" si="5"/>
        <v>4.9224789915966474</v>
      </c>
      <c r="AA56" s="42">
        <f t="shared" si="6"/>
        <v>8</v>
      </c>
    </row>
    <row r="57" spans="1:27">
      <c r="C57" s="32" t="s">
        <v>141</v>
      </c>
      <c r="D57" s="33" t="s">
        <v>142</v>
      </c>
      <c r="E57" s="11">
        <v>0.51157142857142868</v>
      </c>
      <c r="F57" s="11">
        <v>0.55885714285714283</v>
      </c>
      <c r="G57" s="11">
        <v>0.60514285714285709</v>
      </c>
      <c r="H57" s="11">
        <v>0.62242857142857144</v>
      </c>
      <c r="I57" s="11">
        <v>0.55157142857142871</v>
      </c>
      <c r="J57" s="11">
        <v>0.54314285714285726</v>
      </c>
      <c r="K57" s="11">
        <v>0.58071428571428574</v>
      </c>
      <c r="L57" s="11">
        <v>0.58728571428571441</v>
      </c>
      <c r="M57" s="11">
        <v>0.59299999999999997</v>
      </c>
      <c r="N57" s="11">
        <v>0.59357142857142864</v>
      </c>
      <c r="O57" s="11">
        <v>0.55600000000000016</v>
      </c>
      <c r="P57" s="11">
        <v>0.54628571428571437</v>
      </c>
      <c r="Q57" s="11">
        <v>0.64214285714285713</v>
      </c>
      <c r="R57" s="11">
        <v>0.64414285714285713</v>
      </c>
      <c r="S57" s="11">
        <v>0.66585714285714304</v>
      </c>
      <c r="T57" s="11">
        <v>0.67042857142857148</v>
      </c>
      <c r="U57" s="11"/>
      <c r="V57" s="33" t="str">
        <f t="shared" si="1"/>
        <v>Egypt</v>
      </c>
      <c r="W57" s="30">
        <f t="shared" si="2"/>
        <v>6.5468487394958015E-3</v>
      </c>
      <c r="X57" s="10">
        <f t="shared" si="3"/>
        <v>0.66387395984536512</v>
      </c>
      <c r="Y57" s="36">
        <f t="shared" si="4"/>
        <v>0.44072863456076544</v>
      </c>
      <c r="Z57" s="41">
        <f t="shared" si="5"/>
        <v>-6.5468487394958013</v>
      </c>
      <c r="AA57" s="42">
        <f t="shared" si="6"/>
        <v>76</v>
      </c>
    </row>
    <row r="58" spans="1:27">
      <c r="C58" s="32" t="s">
        <v>143</v>
      </c>
      <c r="D58" s="33" t="s">
        <v>144</v>
      </c>
      <c r="E58" s="11">
        <v>0.75900000000000023</v>
      </c>
      <c r="F58" s="11">
        <v>0.76400000000000012</v>
      </c>
      <c r="G58" s="11">
        <v>0.75942857142857145</v>
      </c>
      <c r="H58" s="11">
        <v>0.79414285714285715</v>
      </c>
      <c r="I58" s="11">
        <v>0.82942857142857151</v>
      </c>
      <c r="J58" s="11">
        <v>0.81085714285714294</v>
      </c>
      <c r="K58" s="11">
        <v>0.80814285714285727</v>
      </c>
      <c r="L58" s="11">
        <v>0.79657142857142871</v>
      </c>
      <c r="M58" s="11">
        <v>0.79557142857142871</v>
      </c>
      <c r="N58" s="11">
        <v>0.79957142857142871</v>
      </c>
      <c r="O58" s="11">
        <v>0.76128571428571434</v>
      </c>
      <c r="P58" s="11">
        <v>0.75814285714285723</v>
      </c>
      <c r="Q58" s="11">
        <v>0.75014285714285722</v>
      </c>
      <c r="R58" s="11">
        <v>0.76828571428571446</v>
      </c>
      <c r="S58" s="11">
        <v>0.77885714285714303</v>
      </c>
      <c r="T58" s="11">
        <v>0.77885714285714303</v>
      </c>
      <c r="U58" s="11"/>
      <c r="V58" s="33" t="str">
        <f t="shared" si="1"/>
        <v>El Salvador</v>
      </c>
      <c r="W58" s="30">
        <f t="shared" si="2"/>
        <v>-8.5462184873949304E-4</v>
      </c>
      <c r="X58" s="10">
        <f t="shared" si="3"/>
        <v>-0.17400394944359596</v>
      </c>
      <c r="Y58" s="36">
        <f t="shared" si="4"/>
        <v>3.0277374421969497E-2</v>
      </c>
      <c r="Z58" s="41" t="str">
        <f t="shared" si="5"/>
        <v/>
      </c>
      <c r="AA58" s="42" t="str">
        <f t="shared" si="6"/>
        <v/>
      </c>
    </row>
    <row r="59" spans="1:27">
      <c r="C59" s="32" t="s">
        <v>145</v>
      </c>
      <c r="D59" s="33" t="s">
        <v>146</v>
      </c>
      <c r="E59" s="11">
        <v>0.5515714285714286</v>
      </c>
      <c r="F59" s="11">
        <v>0.5515714285714286</v>
      </c>
      <c r="G59" s="11">
        <v>0.5515714285714286</v>
      </c>
      <c r="H59" s="11">
        <v>0.5515714285714286</v>
      </c>
      <c r="I59" s="11">
        <v>0.55800000000000005</v>
      </c>
      <c r="J59" s="11">
        <v>0.58685714285714297</v>
      </c>
      <c r="K59" s="11">
        <v>0.56757142857142873</v>
      </c>
      <c r="L59" s="11">
        <v>0.62528571428571433</v>
      </c>
      <c r="M59" s="11">
        <v>0.62814285714285722</v>
      </c>
      <c r="N59" s="11">
        <v>0.63185714285714289</v>
      </c>
      <c r="O59" s="11">
        <v>0.63557142857142856</v>
      </c>
      <c r="P59" s="11">
        <v>0.62200000000000022</v>
      </c>
      <c r="Q59" s="11">
        <v>0.59685714285714297</v>
      </c>
      <c r="R59" s="11">
        <v>0.59742857142857153</v>
      </c>
      <c r="S59" s="11">
        <v>0.57714285714285718</v>
      </c>
      <c r="T59" s="11">
        <v>0.56214285714285717</v>
      </c>
      <c r="U59" s="11"/>
      <c r="V59" s="33" t="str">
        <f t="shared" si="1"/>
        <v>Equatorial Guinea</v>
      </c>
      <c r="W59" s="30">
        <f t="shared" si="2"/>
        <v>3.3680672268907594E-3</v>
      </c>
      <c r="X59" s="10">
        <f t="shared" si="3"/>
        <v>0.49229392494423563</v>
      </c>
      <c r="Y59" s="36">
        <f t="shared" si="4"/>
        <v>0.24235330853700071</v>
      </c>
      <c r="Z59" s="41" t="str">
        <f t="shared" si="5"/>
        <v/>
      </c>
      <c r="AA59" s="42" t="str">
        <f t="shared" si="6"/>
        <v/>
      </c>
    </row>
    <row r="60" spans="1:27">
      <c r="C60" s="32" t="s">
        <v>147</v>
      </c>
      <c r="D60" s="33" t="s">
        <v>148</v>
      </c>
      <c r="E60" s="11">
        <v>0.38971428571428579</v>
      </c>
      <c r="F60" s="11">
        <v>0.38971428571428579</v>
      </c>
      <c r="G60" s="11">
        <v>0.38971428571428579</v>
      </c>
      <c r="H60" s="11">
        <v>0.38971428571428579</v>
      </c>
      <c r="I60" s="11">
        <v>0.38971428571428579</v>
      </c>
      <c r="J60" s="11">
        <v>0.38971428571428579</v>
      </c>
      <c r="K60" s="11">
        <v>0.38971428571428579</v>
      </c>
      <c r="L60" s="11">
        <v>0.38971428571428579</v>
      </c>
      <c r="M60" s="11">
        <v>0.38971428571428579</v>
      </c>
      <c r="N60" s="11">
        <v>0.38971428571428579</v>
      </c>
      <c r="O60" s="11">
        <v>0.38971428571428579</v>
      </c>
      <c r="P60" s="11">
        <v>0.38971428571428579</v>
      </c>
      <c r="Q60" s="11">
        <v>0.38971428571428579</v>
      </c>
      <c r="R60" s="11">
        <v>0.38971428571428579</v>
      </c>
      <c r="S60" s="11">
        <v>0.3848571428571429</v>
      </c>
      <c r="T60" s="11">
        <v>0.38257142857142862</v>
      </c>
      <c r="U60" s="11"/>
      <c r="V60" s="33" t="str">
        <f t="shared" si="1"/>
        <v>Eritrea</v>
      </c>
      <c r="W60" s="30">
        <f t="shared" si="2"/>
        <v>-2.5042016806722827E-4</v>
      </c>
      <c r="X60" s="10">
        <f t="shared" si="3"/>
        <v>-0.57005441370149113</v>
      </c>
      <c r="Y60" s="36">
        <f t="shared" si="4"/>
        <v>0.32496203458055078</v>
      </c>
      <c r="Z60" s="41">
        <f t="shared" si="5"/>
        <v>0.25042016806722828</v>
      </c>
      <c r="AA60" s="42">
        <f t="shared" si="6"/>
        <v>23</v>
      </c>
    </row>
    <row r="61" spans="1:27">
      <c r="C61" s="32" t="s">
        <v>149</v>
      </c>
      <c r="D61" s="33" t="s">
        <v>150</v>
      </c>
      <c r="E61" s="11">
        <v>0.68214285714285727</v>
      </c>
      <c r="F61" s="11">
        <v>0.71885714285714297</v>
      </c>
      <c r="G61" s="11">
        <v>0.73114285714285721</v>
      </c>
      <c r="H61" s="11">
        <v>0.74742857142857155</v>
      </c>
      <c r="I61" s="11">
        <v>0.71814285714285708</v>
      </c>
      <c r="J61" s="11">
        <v>0.78628571428571425</v>
      </c>
      <c r="K61" s="11">
        <v>0.81571428571428561</v>
      </c>
      <c r="L61" s="11">
        <v>0.81885714285714295</v>
      </c>
      <c r="M61" s="11">
        <v>0.8102857142857145</v>
      </c>
      <c r="N61" s="11">
        <v>0.82957142857142863</v>
      </c>
      <c r="O61" s="11">
        <v>0.81328571428571439</v>
      </c>
      <c r="P61" s="11">
        <v>0.82157142857142873</v>
      </c>
      <c r="Q61" s="11">
        <v>0.81399999999999995</v>
      </c>
      <c r="R61" s="11">
        <v>0.80671428571428572</v>
      </c>
      <c r="S61" s="11">
        <v>0.79342857142857159</v>
      </c>
      <c r="T61" s="11">
        <v>0.78514285714285725</v>
      </c>
      <c r="U61" s="11"/>
      <c r="V61" s="33" t="str">
        <f t="shared" si="1"/>
        <v>Estonia</v>
      </c>
      <c r="W61" s="30">
        <f t="shared" si="2"/>
        <v>7.1130252100840364E-3</v>
      </c>
      <c r="X61" s="10">
        <f t="shared" si="3"/>
        <v>0.73676178815967996</v>
      </c>
      <c r="Y61" s="36">
        <f t="shared" si="4"/>
        <v>0.54281793249224919</v>
      </c>
      <c r="Z61" s="41">
        <f t="shared" si="5"/>
        <v>-7.1130252100840368</v>
      </c>
      <c r="AA61" s="42">
        <f t="shared" si="6"/>
        <v>79</v>
      </c>
    </row>
    <row r="62" spans="1:27">
      <c r="C62" s="32" t="s">
        <v>151</v>
      </c>
      <c r="D62" s="33" t="s">
        <v>152</v>
      </c>
      <c r="E62" s="11">
        <v>0.49271428571428577</v>
      </c>
      <c r="F62" s="11">
        <v>0.53271428571428581</v>
      </c>
      <c r="G62" s="11">
        <v>0.5475714285714286</v>
      </c>
      <c r="H62" s="11">
        <v>0.51457142857142868</v>
      </c>
      <c r="I62" s="11">
        <v>0.53342857142857159</v>
      </c>
      <c r="J62" s="11">
        <v>0.54300000000000015</v>
      </c>
      <c r="K62" s="11">
        <v>0.5465714285714286</v>
      </c>
      <c r="L62" s="11">
        <v>0.5395714285714287</v>
      </c>
      <c r="M62" s="11">
        <v>0.6080000000000001</v>
      </c>
      <c r="N62" s="11">
        <v>0.55857142857142861</v>
      </c>
      <c r="O62" s="11">
        <v>0.56714285714285717</v>
      </c>
      <c r="P62" s="11">
        <v>0.59471428571428575</v>
      </c>
      <c r="Q62" s="11">
        <v>0.58471428571428585</v>
      </c>
      <c r="R62" s="11">
        <v>0.59514285714285731</v>
      </c>
      <c r="S62" s="11">
        <v>0.56271428571428583</v>
      </c>
      <c r="T62" s="11">
        <v>0.56242857142857139</v>
      </c>
      <c r="U62" s="11"/>
      <c r="V62" s="33" t="str">
        <f t="shared" si="1"/>
        <v>Ethiopia</v>
      </c>
      <c r="W62" s="30">
        <f t="shared" si="2"/>
        <v>4.7712184873949558E-3</v>
      </c>
      <c r="X62" s="10">
        <f t="shared" si="3"/>
        <v>0.73987844601592712</v>
      </c>
      <c r="Y62" s="36">
        <f t="shared" si="4"/>
        <v>0.54742011487894315</v>
      </c>
      <c r="Z62" s="41">
        <f t="shared" si="5"/>
        <v>-4.7712184873949557</v>
      </c>
      <c r="AA62" s="42">
        <f t="shared" si="6"/>
        <v>59</v>
      </c>
    </row>
    <row r="63" spans="1:27">
      <c r="C63" s="32" t="s">
        <v>153</v>
      </c>
      <c r="D63" s="33" t="s">
        <v>154</v>
      </c>
      <c r="E63" s="11">
        <v>0.60857142857142865</v>
      </c>
      <c r="F63" s="11">
        <v>0.62614285714285733</v>
      </c>
      <c r="G63" s="11">
        <v>0.6338571428571429</v>
      </c>
      <c r="H63" s="11">
        <v>0.63642857142857157</v>
      </c>
      <c r="I63" s="11">
        <v>0.62942857142857145</v>
      </c>
      <c r="J63" s="11">
        <v>0.60471428571428587</v>
      </c>
      <c r="K63" s="11">
        <v>0.60728571428571443</v>
      </c>
      <c r="L63" s="11">
        <v>0.61085714285714299</v>
      </c>
      <c r="M63" s="11">
        <v>0.65585714285714292</v>
      </c>
      <c r="N63" s="11">
        <v>0.62628571428571433</v>
      </c>
      <c r="O63" s="11">
        <v>0.62928571428571445</v>
      </c>
      <c r="P63" s="11">
        <v>0.6497142857142858</v>
      </c>
      <c r="Q63" s="11">
        <v>0.66242857142857148</v>
      </c>
      <c r="R63" s="11">
        <v>0.6477142857142858</v>
      </c>
      <c r="S63" s="11">
        <v>0.64242857142857157</v>
      </c>
      <c r="T63" s="11">
        <v>0.65157142857142858</v>
      </c>
      <c r="U63" s="11"/>
      <c r="V63" s="33" t="str">
        <f t="shared" si="1"/>
        <v>Fiji</v>
      </c>
      <c r="W63" s="30">
        <f t="shared" si="2"/>
        <v>2.3676470588235264E-3</v>
      </c>
      <c r="X63" s="10">
        <f t="shared" si="3"/>
        <v>0.61766433488947825</v>
      </c>
      <c r="Y63" s="36">
        <f t="shared" si="4"/>
        <v>0.38150923059446151</v>
      </c>
      <c r="Z63" s="41">
        <f t="shared" si="5"/>
        <v>-2.3676470588235263</v>
      </c>
      <c r="AA63" s="42">
        <f t="shared" si="6"/>
        <v>31</v>
      </c>
    </row>
    <row r="64" spans="1:27">
      <c r="C64" s="32" t="s">
        <v>155</v>
      </c>
      <c r="D64" s="33" t="s">
        <v>156</v>
      </c>
      <c r="E64" s="11">
        <v>0.60214285714285731</v>
      </c>
      <c r="F64" s="11">
        <v>0.62500000000000011</v>
      </c>
      <c r="G64" s="11">
        <v>0.62228571428571433</v>
      </c>
      <c r="H64" s="11">
        <v>0.59757142857142864</v>
      </c>
      <c r="I64" s="11">
        <v>0.6031428571428572</v>
      </c>
      <c r="J64" s="11">
        <v>0.60157142857142853</v>
      </c>
      <c r="K64" s="11">
        <v>0.6754285714285716</v>
      </c>
      <c r="L64" s="11">
        <v>0.67814285714285727</v>
      </c>
      <c r="M64" s="11">
        <v>0.67242857142857149</v>
      </c>
      <c r="N64" s="11">
        <v>0.67571428571428582</v>
      </c>
      <c r="O64" s="11">
        <v>0.70142857142857162</v>
      </c>
      <c r="P64" s="11">
        <v>0.72457142857142876</v>
      </c>
      <c r="Q64" s="11">
        <v>0.73128571428571443</v>
      </c>
      <c r="R64" s="11">
        <v>0.73028571428571432</v>
      </c>
      <c r="S64" s="11">
        <v>0.73371428571428587</v>
      </c>
      <c r="T64" s="11">
        <v>0.74314285714285722</v>
      </c>
      <c r="U64" s="11"/>
      <c r="V64" s="33" t="str">
        <f t="shared" si="1"/>
        <v>Finland</v>
      </c>
      <c r="W64" s="30">
        <f t="shared" si="2"/>
        <v>1.0682563025210087E-2</v>
      </c>
      <c r="X64" s="10">
        <f t="shared" si="3"/>
        <v>0.93688016223054149</v>
      </c>
      <c r="Y64" s="36">
        <f t="shared" si="4"/>
        <v>0.8777444383811257</v>
      </c>
      <c r="Z64" s="41">
        <f t="shared" si="5"/>
        <v>-10.682563025210086</v>
      </c>
      <c r="AA64" s="42">
        <f t="shared" si="6"/>
        <v>104</v>
      </c>
    </row>
    <row r="65" spans="3:27">
      <c r="C65" s="32" t="s">
        <v>157</v>
      </c>
      <c r="D65" s="33" t="s">
        <v>158</v>
      </c>
      <c r="E65" s="11">
        <v>0.59042857142857152</v>
      </c>
      <c r="F65" s="11">
        <v>0.59214285714285719</v>
      </c>
      <c r="G65" s="11">
        <v>0.55814285714285727</v>
      </c>
      <c r="H65" s="11">
        <v>0.55857142857142861</v>
      </c>
      <c r="I65" s="11">
        <v>0.55228571428571438</v>
      </c>
      <c r="J65" s="11">
        <v>0.55285714285714294</v>
      </c>
      <c r="K65" s="11">
        <v>0.54557142857142871</v>
      </c>
      <c r="L65" s="11">
        <v>0.55900000000000005</v>
      </c>
      <c r="M65" s="11">
        <v>0.58857142857142863</v>
      </c>
      <c r="N65" s="11">
        <v>0.58771428571428574</v>
      </c>
      <c r="O65" s="11">
        <v>0.58857142857142863</v>
      </c>
      <c r="P65" s="11">
        <v>0.59985714285714287</v>
      </c>
      <c r="Q65" s="11">
        <v>0.62814285714285722</v>
      </c>
      <c r="R65" s="11">
        <v>0.62514285714285711</v>
      </c>
      <c r="S65" s="11">
        <v>0.62471428571428578</v>
      </c>
      <c r="T65" s="11">
        <v>0.63600000000000001</v>
      </c>
      <c r="U65" s="11"/>
      <c r="V65" s="33" t="str">
        <f t="shared" si="1"/>
        <v>France</v>
      </c>
      <c r="W65" s="30">
        <f t="shared" si="2"/>
        <v>4.6142857142857097E-3</v>
      </c>
      <c r="X65" s="10">
        <f t="shared" si="3"/>
        <v>0.72715785912991981</v>
      </c>
      <c r="Y65" s="36">
        <f t="shared" si="4"/>
        <v>0.52875855209440836</v>
      </c>
      <c r="Z65" s="41">
        <f t="shared" si="5"/>
        <v>-4.6142857142857094</v>
      </c>
      <c r="AA65" s="42">
        <f t="shared" si="6"/>
        <v>56</v>
      </c>
    </row>
    <row r="66" spans="3:27">
      <c r="C66" s="32" t="s">
        <v>159</v>
      </c>
      <c r="D66" s="33" t="s">
        <v>160</v>
      </c>
      <c r="E66" s="11">
        <v>0.56857142857142862</v>
      </c>
      <c r="F66" s="11">
        <v>0.6170000000000001</v>
      </c>
      <c r="G66" s="11">
        <v>0.61842857142857155</v>
      </c>
      <c r="H66" s="11">
        <v>0.62942857142857145</v>
      </c>
      <c r="I66" s="11">
        <v>0.60614285714285721</v>
      </c>
      <c r="J66" s="11">
        <v>0.56528571428571428</v>
      </c>
      <c r="K66" s="11">
        <v>0.60200000000000009</v>
      </c>
      <c r="L66" s="11">
        <v>0.60671428571428576</v>
      </c>
      <c r="M66" s="11">
        <v>0.61285714285714288</v>
      </c>
      <c r="N66" s="11">
        <v>0.58271428571428574</v>
      </c>
      <c r="O66" s="11">
        <v>0.59842857142857142</v>
      </c>
      <c r="P66" s="11">
        <v>0.59557142857142864</v>
      </c>
      <c r="Q66" s="11">
        <v>0.5872857142857143</v>
      </c>
      <c r="R66" s="11">
        <v>0.59600000000000009</v>
      </c>
      <c r="S66" s="11">
        <v>0.60771428571428576</v>
      </c>
      <c r="T66" s="11">
        <v>0.60928571428571432</v>
      </c>
      <c r="U66" s="11"/>
      <c r="V66" s="33" t="str">
        <f t="shared" si="1"/>
        <v>Gabon</v>
      </c>
      <c r="W66" s="30">
        <f t="shared" si="2"/>
        <v>-1.4117647058823753E-4</v>
      </c>
      <c r="X66" s="10">
        <f t="shared" si="3"/>
        <v>-3.8452101641099329E-2</v>
      </c>
      <c r="Y66" s="36">
        <f t="shared" si="4"/>
        <v>1.4785641206174337E-3</v>
      </c>
      <c r="Z66" s="41" t="str">
        <f t="shared" si="5"/>
        <v/>
      </c>
      <c r="AA66" s="42" t="str">
        <f t="shared" si="6"/>
        <v/>
      </c>
    </row>
    <row r="67" spans="3:27">
      <c r="C67" s="32" t="s">
        <v>161</v>
      </c>
      <c r="D67" s="33" t="s">
        <v>162</v>
      </c>
      <c r="E67" s="11">
        <v>0.56600000000000006</v>
      </c>
      <c r="F67" s="11">
        <v>0.56600000000000006</v>
      </c>
      <c r="G67" s="11">
        <v>0.57214285714285718</v>
      </c>
      <c r="H67" s="11">
        <v>0.55885714285714294</v>
      </c>
      <c r="I67" s="11">
        <v>0.58914285714285719</v>
      </c>
      <c r="J67" s="11">
        <v>0.64157142857142868</v>
      </c>
      <c r="K67" s="11">
        <v>0.65614285714285725</v>
      </c>
      <c r="L67" s="11">
        <v>0.63828571428571435</v>
      </c>
      <c r="M67" s="11">
        <v>0.62457142857142867</v>
      </c>
      <c r="N67" s="11">
        <v>0.62214285714285722</v>
      </c>
      <c r="O67" s="11">
        <v>0.63257142857142856</v>
      </c>
      <c r="P67" s="11">
        <v>0.63414285714285712</v>
      </c>
      <c r="Q67" s="11">
        <v>0.62685714285714289</v>
      </c>
      <c r="R67" s="11">
        <v>0.62614285714285733</v>
      </c>
      <c r="S67" s="11">
        <v>0.63271428571428578</v>
      </c>
      <c r="T67" s="11">
        <v>0.63271428571428578</v>
      </c>
      <c r="U67" s="11"/>
      <c r="V67" s="33" t="str">
        <f t="shared" si="1"/>
        <v>Gambia</v>
      </c>
      <c r="W67" s="30">
        <f t="shared" si="2"/>
        <v>4.7474789915966393E-3</v>
      </c>
      <c r="X67" s="10">
        <f t="shared" si="3"/>
        <v>0.71272536467680336</v>
      </c>
      <c r="Y67" s="36">
        <f t="shared" si="4"/>
        <v>0.5079774454536824</v>
      </c>
      <c r="Z67" s="41">
        <f t="shared" si="5"/>
        <v>-4.7474789915966396</v>
      </c>
      <c r="AA67" s="42">
        <f t="shared" si="6"/>
        <v>58</v>
      </c>
    </row>
    <row r="68" spans="3:27">
      <c r="C68" s="32" t="s">
        <v>163</v>
      </c>
      <c r="D68" s="33" t="s">
        <v>164</v>
      </c>
      <c r="E68" s="11">
        <v>0.58314285714285718</v>
      </c>
      <c r="F68" s="11">
        <v>0.61314285714285721</v>
      </c>
      <c r="G68" s="11">
        <v>0.63200000000000012</v>
      </c>
      <c r="H68" s="11">
        <v>0.61885714285714288</v>
      </c>
      <c r="I68" s="11">
        <v>0.64228571428571435</v>
      </c>
      <c r="J68" s="11">
        <v>0.64528571428571424</v>
      </c>
      <c r="K68" s="11">
        <v>0.65428571428571436</v>
      </c>
      <c r="L68" s="11">
        <v>0.6774285714285716</v>
      </c>
      <c r="M68" s="11">
        <v>0.68057142857142872</v>
      </c>
      <c r="N68" s="11">
        <v>0.65314285714285725</v>
      </c>
      <c r="O68" s="11">
        <v>0.73914285714285732</v>
      </c>
      <c r="P68" s="11">
        <v>0.77557142857142869</v>
      </c>
      <c r="Q68" s="11">
        <v>0.75685714285714301</v>
      </c>
      <c r="R68" s="11">
        <v>0.76200000000000023</v>
      </c>
      <c r="S68" s="11">
        <v>0.75614285714285712</v>
      </c>
      <c r="T68" s="11">
        <v>0.76085714285714301</v>
      </c>
      <c r="U68" s="11"/>
      <c r="V68" s="33" t="str">
        <f t="shared" si="1"/>
        <v>Georgia</v>
      </c>
      <c r="W68" s="30">
        <f t="shared" si="2"/>
        <v>1.2645168067226898E-2</v>
      </c>
      <c r="X68" s="10">
        <f t="shared" si="3"/>
        <v>0.94254269156047676</v>
      </c>
      <c r="Y68" s="36">
        <f t="shared" si="4"/>
        <v>0.88838672541406805</v>
      </c>
      <c r="Z68" s="41">
        <f t="shared" si="5"/>
        <v>-12.645168067226898</v>
      </c>
      <c r="AA68" s="42">
        <f t="shared" si="6"/>
        <v>111</v>
      </c>
    </row>
    <row r="69" spans="3:27">
      <c r="C69" s="32" t="s">
        <v>165</v>
      </c>
      <c r="D69" s="33" t="s">
        <v>166</v>
      </c>
      <c r="E69" s="11">
        <v>0.61657142857142866</v>
      </c>
      <c r="F69" s="11">
        <v>0.63228571428571434</v>
      </c>
      <c r="G69" s="11">
        <v>0.58000000000000007</v>
      </c>
      <c r="H69" s="11">
        <v>0.59700000000000009</v>
      </c>
      <c r="I69" s="11">
        <v>0.60342857142857143</v>
      </c>
      <c r="J69" s="11">
        <v>0.64242857142857146</v>
      </c>
      <c r="K69" s="11">
        <v>0.65542857142857136</v>
      </c>
      <c r="L69" s="11">
        <v>0.65900000000000003</v>
      </c>
      <c r="M69" s="11">
        <v>0.66</v>
      </c>
      <c r="N69" s="11">
        <v>0.66185714285714281</v>
      </c>
      <c r="O69" s="11">
        <v>0.69814285714285729</v>
      </c>
      <c r="P69" s="11">
        <v>0.70214285714285718</v>
      </c>
      <c r="Q69" s="11">
        <v>0.70385714285714285</v>
      </c>
      <c r="R69" s="11">
        <v>0.70499999999999996</v>
      </c>
      <c r="S69" s="11">
        <v>0.71700000000000008</v>
      </c>
      <c r="T69" s="11">
        <v>0.72442857142857153</v>
      </c>
      <c r="U69" s="11"/>
      <c r="V69" s="33" t="str">
        <f t="shared" si="1"/>
        <v>Germany</v>
      </c>
      <c r="W69" s="30">
        <f t="shared" si="2"/>
        <v>8.8907563025210062E-3</v>
      </c>
      <c r="X69" s="10">
        <f t="shared" si="3"/>
        <v>0.92905430056129334</v>
      </c>
      <c r="Y69" s="36">
        <f t="shared" si="4"/>
        <v>0.86314189339143399</v>
      </c>
      <c r="Z69" s="41">
        <f t="shared" si="5"/>
        <v>-8.890756302521007</v>
      </c>
      <c r="AA69" s="42">
        <f t="shared" si="6"/>
        <v>94</v>
      </c>
    </row>
    <row r="70" spans="3:27">
      <c r="C70" s="32" t="s">
        <v>167</v>
      </c>
      <c r="D70" s="33" t="s">
        <v>168</v>
      </c>
      <c r="E70" s="11">
        <v>0.5594285714285715</v>
      </c>
      <c r="F70" s="11">
        <v>0.58685714285714285</v>
      </c>
      <c r="G70" s="11">
        <v>0.59000000000000008</v>
      </c>
      <c r="H70" s="11">
        <v>0.6011428571428572</v>
      </c>
      <c r="I70" s="11">
        <v>0.62785714285714289</v>
      </c>
      <c r="J70" s="11">
        <v>0.62771428571428567</v>
      </c>
      <c r="K70" s="11">
        <v>0.61314285714285721</v>
      </c>
      <c r="L70" s="11">
        <v>0.62671428571428578</v>
      </c>
      <c r="M70" s="11">
        <v>0.62800000000000011</v>
      </c>
      <c r="N70" s="11">
        <v>0.61699999999999999</v>
      </c>
      <c r="O70" s="11">
        <v>0.60300000000000009</v>
      </c>
      <c r="P70" s="11">
        <v>0.61471428571428577</v>
      </c>
      <c r="Q70" s="11">
        <v>0.62628571428571422</v>
      </c>
      <c r="R70" s="11">
        <v>0.64100000000000001</v>
      </c>
      <c r="S70" s="11">
        <v>0.65014285714285724</v>
      </c>
      <c r="T70" s="11">
        <v>0.64157142857142868</v>
      </c>
      <c r="U70" s="11"/>
      <c r="V70" s="33" t="str">
        <f t="shared" si="1"/>
        <v>Ghana</v>
      </c>
      <c r="W70" s="30">
        <f t="shared" si="2"/>
        <v>3.8815126050420184E-3</v>
      </c>
      <c r="X70" s="10">
        <f t="shared" si="3"/>
        <v>0.789745181789412</v>
      </c>
      <c r="Y70" s="36">
        <f t="shared" si="4"/>
        <v>0.62369745215959138</v>
      </c>
      <c r="Z70" s="41">
        <f t="shared" si="5"/>
        <v>-3.8815126050420186</v>
      </c>
      <c r="AA70" s="42">
        <f t="shared" si="6"/>
        <v>45</v>
      </c>
    </row>
    <row r="71" spans="3:27">
      <c r="C71" s="32" t="s">
        <v>169</v>
      </c>
      <c r="D71" s="33" t="s">
        <v>170</v>
      </c>
      <c r="E71" s="11">
        <v>0.61242857142857154</v>
      </c>
      <c r="F71" s="11">
        <v>0.61471428571428588</v>
      </c>
      <c r="G71" s="11">
        <v>0.60814285714285732</v>
      </c>
      <c r="H71" s="11">
        <v>0.61542857142857155</v>
      </c>
      <c r="I71" s="11">
        <v>0.60757142857142865</v>
      </c>
      <c r="J71" s="11">
        <v>0.64700000000000013</v>
      </c>
      <c r="K71" s="11">
        <v>0.61942857142857144</v>
      </c>
      <c r="L71" s="11">
        <v>0.61471428571428588</v>
      </c>
      <c r="M71" s="11">
        <v>0.62614285714285711</v>
      </c>
      <c r="N71" s="11">
        <v>0.63014285714285723</v>
      </c>
      <c r="O71" s="11">
        <v>0.63742857142857157</v>
      </c>
      <c r="P71" s="11">
        <v>0.62014285714285722</v>
      </c>
      <c r="Q71" s="11">
        <v>0.64300000000000002</v>
      </c>
      <c r="R71" s="11">
        <v>0.64314285714285713</v>
      </c>
      <c r="S71" s="11">
        <v>0.6655714285714287</v>
      </c>
      <c r="T71" s="11">
        <v>0.65657142857142858</v>
      </c>
      <c r="U71" s="11"/>
      <c r="V71" s="33" t="str">
        <f t="shared" ref="V71:V134" si="10">D71</f>
        <v>Greece</v>
      </c>
      <c r="W71" s="30">
        <f t="shared" ref="W71:W134" si="11">SLOPE(E71:T71,$E$5:$T$5)</f>
        <v>3.0002100840336061E-3</v>
      </c>
      <c r="X71" s="10">
        <f t="shared" ref="X71:X134" si="12">PEARSON(E71:T71,$E$5:$T$5)</f>
        <v>0.79608738900042897</v>
      </c>
      <c r="Y71" s="36">
        <f t="shared" ref="Y71:Y134" si="13">IF(ISERROR(X71),0,X71*X71)</f>
        <v>0.63375513092552027</v>
      </c>
      <c r="Z71" s="41">
        <f t="shared" ref="Z71:Z134" si="14">IF(Y71&gt;=$Z$4,-1000*W71,"")</f>
        <v>-3.0002100840336063</v>
      </c>
      <c r="AA71" s="42">
        <f t="shared" ref="AA71:AA134" si="15">IF(ISNUMBER(Z71),RANK(Z71,$Z$6:$Z$197),"")</f>
        <v>39</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0.68057142857142872</v>
      </c>
      <c r="F73" s="11">
        <v>0.70614285714285718</v>
      </c>
      <c r="G73" s="11">
        <v>0.70342857142857151</v>
      </c>
      <c r="H73" s="11">
        <v>0.70442857142857151</v>
      </c>
      <c r="I73" s="11">
        <v>0.71342857142857141</v>
      </c>
      <c r="J73" s="11">
        <v>0.7142857142857143</v>
      </c>
      <c r="K73" s="11">
        <v>0.72242857142857142</v>
      </c>
      <c r="L73" s="11">
        <v>0.71714285714285708</v>
      </c>
      <c r="M73" s="11">
        <v>0.68714285714285717</v>
      </c>
      <c r="N73" s="11">
        <v>0.68957142857142861</v>
      </c>
      <c r="O73" s="11">
        <v>0.67728571428571438</v>
      </c>
      <c r="P73" s="11">
        <v>0.69985714285714284</v>
      </c>
      <c r="Q73" s="11">
        <v>0.68800000000000006</v>
      </c>
      <c r="R73" s="11">
        <v>0.68457142857142861</v>
      </c>
      <c r="S73" s="11">
        <v>0.70000000000000018</v>
      </c>
      <c r="T73" s="11">
        <v>0.69985714285714296</v>
      </c>
      <c r="U73" s="11"/>
      <c r="V73" s="33" t="str">
        <f t="shared" si="10"/>
        <v>Guatemala</v>
      </c>
      <c r="W73" s="30">
        <f t="shared" si="11"/>
        <v>-8.1533613445378009E-4</v>
      </c>
      <c r="X73" s="10">
        <f t="shared" si="12"/>
        <v>-0.28456484455717485</v>
      </c>
      <c r="Y73" s="36">
        <f t="shared" si="13"/>
        <v>8.0977150757849087E-2</v>
      </c>
      <c r="Z73" s="41" t="str">
        <f t="shared" si="14"/>
        <v/>
      </c>
      <c r="AA73" s="42" t="str">
        <f t="shared" si="15"/>
        <v/>
      </c>
    </row>
    <row r="74" spans="3:27">
      <c r="C74" s="32" t="s">
        <v>175</v>
      </c>
      <c r="D74" s="33" t="s">
        <v>176</v>
      </c>
      <c r="E74" s="11">
        <v>0.66657142857142859</v>
      </c>
      <c r="F74" s="11">
        <v>0.62357142857142867</v>
      </c>
      <c r="G74" s="11">
        <v>0.69814285714285729</v>
      </c>
      <c r="H74" s="11">
        <v>0.67785714285714294</v>
      </c>
      <c r="I74" s="11">
        <v>0.66242857142857148</v>
      </c>
      <c r="J74" s="11">
        <v>0.66485714285714281</v>
      </c>
      <c r="K74" s="11">
        <v>0.60142857142857153</v>
      </c>
      <c r="L74" s="11">
        <v>0.62400000000000011</v>
      </c>
      <c r="M74" s="11">
        <v>0.64285714285714302</v>
      </c>
      <c r="N74" s="11">
        <v>0.64085714285714301</v>
      </c>
      <c r="O74" s="11">
        <v>0.57571428571428573</v>
      </c>
      <c r="P74" s="11">
        <v>0.58585714285714285</v>
      </c>
      <c r="Q74" s="11">
        <v>0.58971428571428575</v>
      </c>
      <c r="R74" s="11">
        <v>0.57742857142857151</v>
      </c>
      <c r="S74" s="11">
        <v>0.57900000000000007</v>
      </c>
      <c r="T74" s="11">
        <v>0.59014285714285719</v>
      </c>
      <c r="U74" s="11"/>
      <c r="V74" s="33" t="str">
        <f t="shared" si="10"/>
        <v>Guinea</v>
      </c>
      <c r="W74" s="30">
        <f t="shared" si="11"/>
        <v>-6.8993697478991608E-3</v>
      </c>
      <c r="X74" s="10">
        <f t="shared" si="12"/>
        <v>-0.80798582931639296</v>
      </c>
      <c r="Y74" s="36">
        <f t="shared" si="13"/>
        <v>0.65284110037609933</v>
      </c>
      <c r="Z74" s="41">
        <f t="shared" si="14"/>
        <v>6.8993697478991605</v>
      </c>
      <c r="AA74" s="42">
        <f t="shared" si="15"/>
        <v>6</v>
      </c>
    </row>
    <row r="75" spans="3:27">
      <c r="C75" s="32" t="s">
        <v>177</v>
      </c>
      <c r="D75" s="33" t="s">
        <v>178</v>
      </c>
      <c r="E75" s="11">
        <v>0.40200000000000008</v>
      </c>
      <c r="F75" s="11">
        <v>0.40200000000000008</v>
      </c>
      <c r="G75" s="11">
        <v>0.40200000000000008</v>
      </c>
      <c r="H75" s="11">
        <v>0.40200000000000008</v>
      </c>
      <c r="I75" s="11">
        <v>0.41800000000000009</v>
      </c>
      <c r="J75" s="11">
        <v>0.51771428571428579</v>
      </c>
      <c r="K75" s="11">
        <v>0.51600000000000013</v>
      </c>
      <c r="L75" s="11">
        <v>0.50085714285714289</v>
      </c>
      <c r="M75" s="11">
        <v>0.51914285714285713</v>
      </c>
      <c r="N75" s="11">
        <v>0.55428571428571427</v>
      </c>
      <c r="O75" s="11">
        <v>0.56528571428571439</v>
      </c>
      <c r="P75" s="11">
        <v>0.5395714285714287</v>
      </c>
      <c r="Q75" s="11">
        <v>0.50957142857142868</v>
      </c>
      <c r="R75" s="11">
        <v>0.51714285714285724</v>
      </c>
      <c r="S75" s="11">
        <v>0.49185714285714288</v>
      </c>
      <c r="T75" s="11">
        <v>0.52100000000000002</v>
      </c>
      <c r="U75" s="11"/>
      <c r="V75" s="33" t="str">
        <f t="shared" si="10"/>
        <v>Guinea-Bissau</v>
      </c>
      <c r="W75" s="30">
        <f t="shared" si="11"/>
        <v>9.4262605042016792E-3</v>
      </c>
      <c r="X75" s="10">
        <f t="shared" si="12"/>
        <v>0.75730456035804505</v>
      </c>
      <c r="Y75" s="36">
        <f t="shared" si="13"/>
        <v>0.5735101971390919</v>
      </c>
      <c r="Z75" s="41">
        <f t="shared" si="14"/>
        <v>-9.4262605042016787</v>
      </c>
      <c r="AA75" s="42">
        <f t="shared" si="15"/>
        <v>100</v>
      </c>
    </row>
    <row r="76" spans="3:27">
      <c r="C76" s="32" t="s">
        <v>179</v>
      </c>
      <c r="D76" s="33" t="s">
        <v>180</v>
      </c>
      <c r="E76" s="11">
        <v>0.52942857142857147</v>
      </c>
      <c r="F76" s="11">
        <v>0.56485714285714284</v>
      </c>
      <c r="G76" s="11">
        <v>0.56528571428571439</v>
      </c>
      <c r="H76" s="11">
        <v>0.57142857142857151</v>
      </c>
      <c r="I76" s="11">
        <v>0.5574285714285715</v>
      </c>
      <c r="J76" s="11">
        <v>0.57042857142857151</v>
      </c>
      <c r="K76" s="11">
        <v>0.5832857142857143</v>
      </c>
      <c r="L76" s="11">
        <v>0.53285714285714292</v>
      </c>
      <c r="M76" s="11">
        <v>0.56585714285714284</v>
      </c>
      <c r="N76" s="11">
        <v>0.60400000000000009</v>
      </c>
      <c r="O76" s="11">
        <v>0.60485714285714287</v>
      </c>
      <c r="P76" s="11">
        <v>0.57528571428571429</v>
      </c>
      <c r="Q76" s="11">
        <v>0.51342857142857146</v>
      </c>
      <c r="R76" s="11">
        <v>0.50514285714285712</v>
      </c>
      <c r="S76" s="11">
        <v>0.52628571428571436</v>
      </c>
      <c r="T76" s="11">
        <v>0.52700000000000014</v>
      </c>
      <c r="U76" s="11"/>
      <c r="V76" s="33" t="str">
        <f t="shared" si="10"/>
        <v>Guyana</v>
      </c>
      <c r="W76" s="30">
        <f t="shared" si="11"/>
        <v>-1.9546218487394959E-3</v>
      </c>
      <c r="X76" s="10">
        <f t="shared" si="12"/>
        <v>-0.30589908835517299</v>
      </c>
      <c r="Y76" s="36">
        <f t="shared" si="13"/>
        <v>9.3574252256525936E-2</v>
      </c>
      <c r="Z76" s="41" t="str">
        <f t="shared" si="14"/>
        <v/>
      </c>
      <c r="AA76" s="42" t="str">
        <f t="shared" si="15"/>
        <v/>
      </c>
    </row>
    <row r="77" spans="3:27">
      <c r="C77" s="32" t="s">
        <v>181</v>
      </c>
      <c r="D77" s="33" t="s">
        <v>182</v>
      </c>
      <c r="E77" s="11">
        <v>0.49828571428571428</v>
      </c>
      <c r="F77" s="11">
        <v>0.5604285714285715</v>
      </c>
      <c r="G77" s="11">
        <v>0.55871428571428583</v>
      </c>
      <c r="H77" s="11">
        <v>0.56185714285714294</v>
      </c>
      <c r="I77" s="11">
        <v>0.55985714285714294</v>
      </c>
      <c r="J77" s="11">
        <v>0.57671428571428585</v>
      </c>
      <c r="K77" s="11">
        <v>0.58671428571428574</v>
      </c>
      <c r="L77" s="11">
        <v>0.62128571428571444</v>
      </c>
      <c r="M77" s="11">
        <v>0.61285714285714299</v>
      </c>
      <c r="N77" s="11">
        <v>0.56700000000000006</v>
      </c>
      <c r="O77" s="11">
        <v>0.57900000000000007</v>
      </c>
      <c r="P77" s="11">
        <v>0.60457142857142865</v>
      </c>
      <c r="Q77" s="11">
        <v>0.57042857142857151</v>
      </c>
      <c r="R77" s="11">
        <v>0.59671428571428575</v>
      </c>
      <c r="S77" s="11">
        <v>0.58771428571428574</v>
      </c>
      <c r="T77" s="11">
        <v>0.59657142857142864</v>
      </c>
      <c r="U77" s="11"/>
      <c r="V77" s="33" t="str">
        <f t="shared" si="10"/>
        <v>Haiti</v>
      </c>
      <c r="W77" s="30">
        <f t="shared" si="11"/>
        <v>3.795588235294117E-3</v>
      </c>
      <c r="X77" s="10">
        <f t="shared" si="12"/>
        <v>0.62697460239312097</v>
      </c>
      <c r="Y77" s="36">
        <f t="shared" si="13"/>
        <v>0.39309715204601214</v>
      </c>
      <c r="Z77" s="41">
        <f t="shared" si="14"/>
        <v>-3.795588235294117</v>
      </c>
      <c r="AA77" s="42">
        <f t="shared" si="15"/>
        <v>44</v>
      </c>
    </row>
    <row r="78" spans="3:27">
      <c r="C78" s="32" t="s">
        <v>183</v>
      </c>
      <c r="D78" s="33" t="s">
        <v>184</v>
      </c>
      <c r="E78" s="11">
        <v>0.61357142857142866</v>
      </c>
      <c r="F78" s="11">
        <v>0.60600000000000009</v>
      </c>
      <c r="G78" s="11">
        <v>0.60971428571428576</v>
      </c>
      <c r="H78" s="11">
        <v>0.61442857142857155</v>
      </c>
      <c r="I78" s="11">
        <v>0.62085714285714289</v>
      </c>
      <c r="J78" s="11">
        <v>0.66442857142857148</v>
      </c>
      <c r="K78" s="11">
        <v>0.65428571428571447</v>
      </c>
      <c r="L78" s="11">
        <v>0.66600000000000004</v>
      </c>
      <c r="M78" s="11">
        <v>0.63</v>
      </c>
      <c r="N78" s="11">
        <v>0.65400000000000014</v>
      </c>
      <c r="O78" s="11">
        <v>0.68214285714285716</v>
      </c>
      <c r="P78" s="11">
        <v>0.70214285714285718</v>
      </c>
      <c r="Q78" s="11">
        <v>0.69428571428571428</v>
      </c>
      <c r="R78" s="11">
        <v>0.70014285714285729</v>
      </c>
      <c r="S78" s="11">
        <v>0.70785714285714307</v>
      </c>
      <c r="T78" s="11">
        <v>0.70728571428571441</v>
      </c>
      <c r="U78" s="11"/>
      <c r="V78" s="33" t="str">
        <f t="shared" si="10"/>
        <v>Honduras</v>
      </c>
      <c r="W78" s="30">
        <f t="shared" si="11"/>
        <v>7.4470588235294143E-3</v>
      </c>
      <c r="X78" s="10">
        <f t="shared" si="12"/>
        <v>0.93119255031046011</v>
      </c>
      <c r="Y78" s="36">
        <f t="shared" si="13"/>
        <v>0.86711956575369875</v>
      </c>
      <c r="Z78" s="41">
        <f t="shared" si="14"/>
        <v>-7.4470588235294146</v>
      </c>
      <c r="AA78" s="42">
        <f t="shared" si="15"/>
        <v>83</v>
      </c>
    </row>
    <row r="79" spans="3:27">
      <c r="C79" s="32" t="s">
        <v>185</v>
      </c>
      <c r="D79" s="33" t="s">
        <v>186</v>
      </c>
      <c r="E79" s="11">
        <v>0.55042857142857149</v>
      </c>
      <c r="F79" s="11">
        <v>0.55814285714285727</v>
      </c>
      <c r="G79" s="11">
        <v>0.56014285714285728</v>
      </c>
      <c r="H79" s="11">
        <v>0.58285714285714296</v>
      </c>
      <c r="I79" s="11">
        <v>0.65442857142857158</v>
      </c>
      <c r="J79" s="11">
        <v>0.66700000000000015</v>
      </c>
      <c r="K79" s="11">
        <v>0.65485714285714292</v>
      </c>
      <c r="L79" s="11">
        <v>0.6348571428571429</v>
      </c>
      <c r="M79" s="11">
        <v>0.63628571428571434</v>
      </c>
      <c r="N79" s="11">
        <v>0.63828571428571435</v>
      </c>
      <c r="O79" s="11">
        <v>0.6607142857142857</v>
      </c>
      <c r="P79" s="11">
        <v>0.65485714285714292</v>
      </c>
      <c r="Q79" s="11">
        <v>0.68985714285714295</v>
      </c>
      <c r="R79" s="11">
        <v>0.68028571428571438</v>
      </c>
      <c r="S79" s="11">
        <v>0.68557142857142872</v>
      </c>
      <c r="T79" s="11">
        <v>0.68271428571428572</v>
      </c>
      <c r="U79" s="11"/>
      <c r="V79" s="33" t="str">
        <f t="shared" si="10"/>
        <v>Hungary</v>
      </c>
      <c r="W79" s="30">
        <f t="shared" si="11"/>
        <v>8.6010504201680625E-3</v>
      </c>
      <c r="X79" s="10">
        <f t="shared" si="12"/>
        <v>0.85911205806558211</v>
      </c>
      <c r="Y79" s="36">
        <f t="shared" si="13"/>
        <v>0.73807352831368012</v>
      </c>
      <c r="Z79" s="41">
        <f t="shared" si="14"/>
        <v>-8.6010504201680629</v>
      </c>
      <c r="AA79" s="42">
        <f t="shared" si="15"/>
        <v>90</v>
      </c>
    </row>
    <row r="80" spans="3:27">
      <c r="C80" s="32" t="s">
        <v>187</v>
      </c>
      <c r="D80" s="33" t="s">
        <v>188</v>
      </c>
      <c r="E80" s="11">
        <v>0.64900000000000013</v>
      </c>
      <c r="F80" s="11">
        <v>0.64900000000000013</v>
      </c>
      <c r="G80" s="11">
        <v>0.6585714285714287</v>
      </c>
      <c r="H80" s="11">
        <v>0.66128571428571437</v>
      </c>
      <c r="I80" s="11">
        <v>0.6834285714285715</v>
      </c>
      <c r="J80" s="11">
        <v>0.68671428571428583</v>
      </c>
      <c r="K80" s="11">
        <v>0.68042857142857149</v>
      </c>
      <c r="L80" s="11">
        <v>0.6765714285714286</v>
      </c>
      <c r="M80" s="11">
        <v>0.67900000000000005</v>
      </c>
      <c r="N80" s="11">
        <v>0.7162857142857143</v>
      </c>
      <c r="O80" s="11">
        <v>0.72371428571428575</v>
      </c>
      <c r="P80" s="11">
        <v>0.72457142857142853</v>
      </c>
      <c r="Q80" s="11">
        <v>0.7201428571428572</v>
      </c>
      <c r="R80" s="11">
        <v>0.73500000000000021</v>
      </c>
      <c r="S80" s="11">
        <v>0.71114285714285719</v>
      </c>
      <c r="T80" s="11">
        <v>0.7081428571428573</v>
      </c>
      <c r="U80" s="11"/>
      <c r="V80" s="33" t="str">
        <f t="shared" si="10"/>
        <v>Iceland</v>
      </c>
      <c r="W80" s="30">
        <f t="shared" si="11"/>
        <v>5.3653361344537806E-3</v>
      </c>
      <c r="X80" s="10">
        <f t="shared" si="12"/>
        <v>0.89129032550977683</v>
      </c>
      <c r="Y80" s="36">
        <f t="shared" si="13"/>
        <v>0.79439844434732398</v>
      </c>
      <c r="Z80" s="41">
        <f t="shared" si="14"/>
        <v>-5.3653361344537807</v>
      </c>
      <c r="AA80" s="42">
        <f t="shared" si="15"/>
        <v>66</v>
      </c>
    </row>
    <row r="81" spans="3:27">
      <c r="C81" s="32" t="s">
        <v>189</v>
      </c>
      <c r="D81" s="33" t="s">
        <v>190</v>
      </c>
      <c r="E81" s="11">
        <v>0.50014285714285722</v>
      </c>
      <c r="F81" s="11">
        <v>0.52214285714285713</v>
      </c>
      <c r="G81" s="11">
        <v>0.52942857142857136</v>
      </c>
      <c r="H81" s="11">
        <v>0.51985714285714291</v>
      </c>
      <c r="I81" s="11">
        <v>0.49871428571428583</v>
      </c>
      <c r="J81" s="11">
        <v>0.51700000000000013</v>
      </c>
      <c r="K81" s="11">
        <v>0.54671428571428571</v>
      </c>
      <c r="L81" s="11">
        <v>0.54885714285714282</v>
      </c>
      <c r="M81" s="11">
        <v>0.55614285714285716</v>
      </c>
      <c r="N81" s="11">
        <v>0.57271428571428573</v>
      </c>
      <c r="O81" s="11">
        <v>0.54485714285714282</v>
      </c>
      <c r="P81" s="11">
        <v>0.56671428571428584</v>
      </c>
      <c r="Q81" s="11">
        <v>0.55957142857142861</v>
      </c>
      <c r="R81" s="11">
        <v>0.56885714285714295</v>
      </c>
      <c r="S81" s="11">
        <v>0.56657142857142873</v>
      </c>
      <c r="T81" s="11">
        <v>0.56057142857142861</v>
      </c>
      <c r="U81" s="11"/>
      <c r="V81" s="33" t="str">
        <f t="shared" si="10"/>
        <v>India</v>
      </c>
      <c r="W81" s="30">
        <f t="shared" si="11"/>
        <v>4.3760504201680716E-3</v>
      </c>
      <c r="X81" s="10">
        <f t="shared" si="12"/>
        <v>0.84583280062401067</v>
      </c>
      <c r="Y81" s="36">
        <f t="shared" si="13"/>
        <v>0.71543312661145742</v>
      </c>
      <c r="Z81" s="41">
        <f t="shared" si="14"/>
        <v>-4.3760504201680712</v>
      </c>
      <c r="AA81" s="42">
        <f t="shared" si="15"/>
        <v>51</v>
      </c>
    </row>
    <row r="82" spans="3:27">
      <c r="C82" s="32" t="s">
        <v>191</v>
      </c>
      <c r="D82" s="33" t="s">
        <v>192</v>
      </c>
      <c r="E82" s="11">
        <v>0.68914285714285717</v>
      </c>
      <c r="F82" s="11">
        <v>0.69871428571428584</v>
      </c>
      <c r="G82" s="11">
        <v>0.70557142857142874</v>
      </c>
      <c r="H82" s="11">
        <v>0.68114285714285716</v>
      </c>
      <c r="I82" s="11">
        <v>0.60985714285714288</v>
      </c>
      <c r="J82" s="11">
        <v>0.6070000000000001</v>
      </c>
      <c r="K82" s="11">
        <v>0.6388571428571429</v>
      </c>
      <c r="L82" s="11">
        <v>0.64957142857142858</v>
      </c>
      <c r="M82" s="11">
        <v>0.60000000000000009</v>
      </c>
      <c r="N82" s="11">
        <v>0.61628571428571433</v>
      </c>
      <c r="O82" s="11">
        <v>0.59757142857142864</v>
      </c>
      <c r="P82" s="11">
        <v>0.61357142857142855</v>
      </c>
      <c r="Q82" s="11">
        <v>0.61071428571428577</v>
      </c>
      <c r="R82" s="11">
        <v>0.61457142857142866</v>
      </c>
      <c r="S82" s="11">
        <v>0.63342857142857156</v>
      </c>
      <c r="T82" s="11">
        <v>0.64114285714285724</v>
      </c>
      <c r="U82" s="11"/>
      <c r="V82" s="33" t="str">
        <f t="shared" si="10"/>
        <v>Indonesia</v>
      </c>
      <c r="W82" s="30">
        <f t="shared" si="11"/>
        <v>-4.9147058823529417E-3</v>
      </c>
      <c r="X82" s="10">
        <f t="shared" si="12"/>
        <v>-0.63940135179940538</v>
      </c>
      <c r="Y82" s="36">
        <f t="shared" si="13"/>
        <v>0.40883408868290694</v>
      </c>
      <c r="Z82" s="41">
        <f t="shared" si="14"/>
        <v>4.9147058823529415</v>
      </c>
      <c r="AA82" s="42">
        <f t="shared" si="15"/>
        <v>9</v>
      </c>
    </row>
    <row r="83" spans="3:27">
      <c r="C83" s="32" t="s">
        <v>193</v>
      </c>
      <c r="D83" s="33" t="s">
        <v>194</v>
      </c>
      <c r="E83" s="11">
        <v>0.43557142857142855</v>
      </c>
      <c r="F83" s="11">
        <v>0.41471428571428576</v>
      </c>
      <c r="G83" s="11">
        <v>0.43471428571428578</v>
      </c>
      <c r="H83" s="11">
        <v>0.44442857142857145</v>
      </c>
      <c r="I83" s="11">
        <v>0.43585714285714294</v>
      </c>
      <c r="J83" s="11">
        <v>0.43314285714285716</v>
      </c>
      <c r="K83" s="11">
        <v>0.43957142857142861</v>
      </c>
      <c r="L83" s="11">
        <v>0.49371428571428572</v>
      </c>
      <c r="M83" s="11">
        <v>0.52128571428571435</v>
      </c>
      <c r="N83" s="11">
        <v>0.53014285714285714</v>
      </c>
      <c r="O83" s="11">
        <v>0.51128571428571423</v>
      </c>
      <c r="P83" s="11">
        <v>0.51214285714285712</v>
      </c>
      <c r="Q83" s="11">
        <v>0.51457142857142857</v>
      </c>
      <c r="R83" s="11">
        <v>0.51271428571428579</v>
      </c>
      <c r="S83" s="11">
        <v>0.50771428571428578</v>
      </c>
      <c r="T83" s="11">
        <v>0.50285714285714278</v>
      </c>
      <c r="U83" s="11"/>
      <c r="V83" s="33" t="str">
        <f t="shared" si="10"/>
        <v>Iran, Islamic Republic of</v>
      </c>
      <c r="W83" s="30">
        <f t="shared" si="11"/>
        <v>7.2523109243697462E-3</v>
      </c>
      <c r="X83" s="10">
        <f t="shared" si="12"/>
        <v>0.84195022766833916</v>
      </c>
      <c r="Y83" s="36">
        <f t="shared" si="13"/>
        <v>0.70888018587076818</v>
      </c>
      <c r="Z83" s="41">
        <f t="shared" si="14"/>
        <v>-7.2523109243697466</v>
      </c>
      <c r="AA83" s="42">
        <f t="shared" si="15"/>
        <v>80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0.68071428571428572</v>
      </c>
      <c r="F85" s="11">
        <v>0.68314285714285727</v>
      </c>
      <c r="G85" s="11">
        <v>0.69585714285714295</v>
      </c>
      <c r="H85" s="11">
        <v>0.70671428571428585</v>
      </c>
      <c r="I85" s="11">
        <v>0.72571428571428576</v>
      </c>
      <c r="J85" s="11">
        <v>0.80200000000000005</v>
      </c>
      <c r="K85" s="11">
        <v>0.79814285714285715</v>
      </c>
      <c r="L85" s="11">
        <v>0.8005714285714286</v>
      </c>
      <c r="M85" s="11">
        <v>0.80228571428571438</v>
      </c>
      <c r="N85" s="11">
        <v>0.80571428571428583</v>
      </c>
      <c r="O85" s="11">
        <v>0.82542857142857151</v>
      </c>
      <c r="P85" s="11">
        <v>0.83128571428571429</v>
      </c>
      <c r="Q85" s="11">
        <v>0.82871428571428585</v>
      </c>
      <c r="R85" s="11">
        <v>0.82785714285714296</v>
      </c>
      <c r="S85" s="11">
        <v>0.80757142857142872</v>
      </c>
      <c r="T85" s="11">
        <v>0.76928571428571435</v>
      </c>
      <c r="U85" s="11"/>
      <c r="V85" s="33" t="str">
        <f t="shared" si="10"/>
        <v>Ireland</v>
      </c>
      <c r="W85" s="30">
        <f t="shared" si="11"/>
        <v>9.3775210084033646E-3</v>
      </c>
      <c r="X85" s="10">
        <f t="shared" si="12"/>
        <v>0.79956185867979035</v>
      </c>
      <c r="Y85" s="36">
        <f t="shared" si="13"/>
        <v>0.63929916585548108</v>
      </c>
      <c r="Z85" s="41">
        <f t="shared" si="14"/>
        <v>-9.3775210084033649</v>
      </c>
      <c r="AA85" s="42">
        <f t="shared" si="15"/>
        <v>99</v>
      </c>
    </row>
    <row r="86" spans="3:27">
      <c r="C86" s="32" t="s">
        <v>199</v>
      </c>
      <c r="D86" s="33" t="s">
        <v>200</v>
      </c>
      <c r="E86" s="11">
        <v>0.64514285714285713</v>
      </c>
      <c r="F86" s="11">
        <v>0.66200000000000003</v>
      </c>
      <c r="G86" s="11">
        <v>0.66271428571428581</v>
      </c>
      <c r="H86" s="11">
        <v>0.66328571428571437</v>
      </c>
      <c r="I86" s="11">
        <v>0.64100000000000024</v>
      </c>
      <c r="J86" s="11">
        <v>0.65242857142857147</v>
      </c>
      <c r="K86" s="11">
        <v>0.66400000000000003</v>
      </c>
      <c r="L86" s="11">
        <v>0.60000000000000009</v>
      </c>
      <c r="M86" s="11">
        <v>0.58500000000000008</v>
      </c>
      <c r="N86" s="11">
        <v>0.60142857142857153</v>
      </c>
      <c r="O86" s="11">
        <v>0.63428571428571434</v>
      </c>
      <c r="P86" s="11">
        <v>0.63914285714285723</v>
      </c>
      <c r="Q86" s="11">
        <v>0.6715714285714286</v>
      </c>
      <c r="R86" s="11">
        <v>0.68357142857142872</v>
      </c>
      <c r="S86" s="11">
        <v>0.68557142857142861</v>
      </c>
      <c r="T86" s="11">
        <v>0.69357142857142862</v>
      </c>
      <c r="U86" s="11"/>
      <c r="V86" s="33" t="str">
        <f t="shared" si="10"/>
        <v>Israel</v>
      </c>
      <c r="W86" s="30">
        <f t="shared" si="11"/>
        <v>1.5153361344537818E-3</v>
      </c>
      <c r="X86" s="10">
        <f t="shared" si="12"/>
        <v>0.22829896345217046</v>
      </c>
      <c r="Y86" s="36">
        <f t="shared" si="13"/>
        <v>5.2120416713335463E-2</v>
      </c>
      <c r="Z86" s="41" t="str">
        <f t="shared" si="14"/>
        <v/>
      </c>
      <c r="AA86" s="42" t="str">
        <f t="shared" si="15"/>
        <v/>
      </c>
    </row>
    <row r="87" spans="3:27">
      <c r="C87" s="32" t="s">
        <v>201</v>
      </c>
      <c r="D87" s="33" t="s">
        <v>202</v>
      </c>
      <c r="E87" s="11">
        <v>0.55500000000000016</v>
      </c>
      <c r="F87" s="11">
        <v>0.60242857142857142</v>
      </c>
      <c r="G87" s="11">
        <v>0.61057142857142854</v>
      </c>
      <c r="H87" s="11">
        <v>0.61528571428571432</v>
      </c>
      <c r="I87" s="11">
        <v>0.63200000000000012</v>
      </c>
      <c r="J87" s="11">
        <v>0.64014285714285724</v>
      </c>
      <c r="K87" s="11">
        <v>0.65128571428571425</v>
      </c>
      <c r="L87" s="11">
        <v>0.64785714285714291</v>
      </c>
      <c r="M87" s="11">
        <v>0.64900000000000013</v>
      </c>
      <c r="N87" s="11">
        <v>0.6457142857142858</v>
      </c>
      <c r="O87" s="11">
        <v>0.63528571428571445</v>
      </c>
      <c r="P87" s="11">
        <v>0.64657142857142857</v>
      </c>
      <c r="Q87" s="11">
        <v>0.64400000000000002</v>
      </c>
      <c r="R87" s="11">
        <v>0.64185714285714279</v>
      </c>
      <c r="S87" s="11">
        <v>0.66628571428571437</v>
      </c>
      <c r="T87" s="11">
        <v>0.66542857142857148</v>
      </c>
      <c r="U87" s="11"/>
      <c r="V87" s="33" t="str">
        <f t="shared" si="10"/>
        <v>Italy</v>
      </c>
      <c r="W87" s="30">
        <f t="shared" si="11"/>
        <v>4.6342436974789901E-3</v>
      </c>
      <c r="X87" s="10">
        <f t="shared" si="12"/>
        <v>0.80096320247906749</v>
      </c>
      <c r="Y87" s="36">
        <f t="shared" si="13"/>
        <v>0.6415420517255237</v>
      </c>
      <c r="Z87" s="41">
        <f t="shared" si="14"/>
        <v>-4.6342436974789898</v>
      </c>
      <c r="AA87" s="42">
        <f t="shared" si="15"/>
        <v>57</v>
      </c>
    </row>
    <row r="88" spans="3:27">
      <c r="C88" s="32" t="s">
        <v>203</v>
      </c>
      <c r="D88" s="33" t="s">
        <v>204</v>
      </c>
      <c r="E88" s="11">
        <v>0.6874285714285715</v>
      </c>
      <c r="F88" s="11">
        <v>0.69842857142857162</v>
      </c>
      <c r="G88" s="11">
        <v>0.69257142857142862</v>
      </c>
      <c r="H88" s="11">
        <v>0.65785714285714292</v>
      </c>
      <c r="I88" s="11">
        <v>0.68828571428571439</v>
      </c>
      <c r="J88" s="11">
        <v>0.69457142857142873</v>
      </c>
      <c r="K88" s="11">
        <v>0.66800000000000015</v>
      </c>
      <c r="L88" s="11">
        <v>0.73599999999999999</v>
      </c>
      <c r="M88" s="11">
        <v>0.72757142857142854</v>
      </c>
      <c r="N88" s="11">
        <v>0.73471428571428576</v>
      </c>
      <c r="O88" s="11">
        <v>0.73099999999999998</v>
      </c>
      <c r="P88" s="11">
        <v>0.71871428571428575</v>
      </c>
      <c r="Q88" s="11">
        <v>0.71671428571428586</v>
      </c>
      <c r="R88" s="11">
        <v>0.71557142857142864</v>
      </c>
      <c r="S88" s="11">
        <v>0.7281428571428572</v>
      </c>
      <c r="T88" s="11">
        <v>0.72742857142857154</v>
      </c>
      <c r="U88" s="11"/>
      <c r="V88" s="33" t="str">
        <f t="shared" si="10"/>
        <v>Jamaica</v>
      </c>
      <c r="W88" s="30">
        <f t="shared" si="11"/>
        <v>3.4644957983193244E-3</v>
      </c>
      <c r="X88" s="10">
        <f t="shared" si="12"/>
        <v>0.67808262335021052</v>
      </c>
      <c r="Y88" s="36">
        <f t="shared" si="13"/>
        <v>0.45979604408950348</v>
      </c>
      <c r="Z88" s="41">
        <f t="shared" si="14"/>
        <v>-3.4644957983193243</v>
      </c>
      <c r="AA88" s="42">
        <f t="shared" si="15"/>
        <v>40</v>
      </c>
    </row>
    <row r="89" spans="3:27">
      <c r="C89" s="32" t="s">
        <v>205</v>
      </c>
      <c r="D89" s="33" t="s">
        <v>206</v>
      </c>
      <c r="E89" s="11">
        <v>0.67628571428571438</v>
      </c>
      <c r="F89" s="11">
        <v>0.67800000000000005</v>
      </c>
      <c r="G89" s="11">
        <v>0.67428571428571427</v>
      </c>
      <c r="H89" s="11">
        <v>0.66542857142857148</v>
      </c>
      <c r="I89" s="11">
        <v>0.6745714285714286</v>
      </c>
      <c r="J89" s="11">
        <v>0.69628571428571429</v>
      </c>
      <c r="K89" s="11">
        <v>0.66542857142857148</v>
      </c>
      <c r="L89" s="11">
        <v>0.66885714285714293</v>
      </c>
      <c r="M89" s="11">
        <v>0.63628571428571434</v>
      </c>
      <c r="N89" s="11">
        <v>0.63028571428571423</v>
      </c>
      <c r="O89" s="11">
        <v>0.72700000000000009</v>
      </c>
      <c r="P89" s="11">
        <v>0.71642857142857153</v>
      </c>
      <c r="Q89" s="11">
        <v>0.71357142857142863</v>
      </c>
      <c r="R89" s="11">
        <v>0.71828571428571419</v>
      </c>
      <c r="S89" s="11">
        <v>0.70614285714285718</v>
      </c>
      <c r="T89" s="11">
        <v>0.7002857142857144</v>
      </c>
      <c r="U89" s="11"/>
      <c r="V89" s="33" t="str">
        <f t="shared" si="10"/>
        <v>Japan</v>
      </c>
      <c r="W89" s="30">
        <f t="shared" si="11"/>
        <v>2.8701680672268909E-3</v>
      </c>
      <c r="X89" s="10">
        <f t="shared" si="12"/>
        <v>0.47882941718490868</v>
      </c>
      <c r="Y89" s="36">
        <f t="shared" si="13"/>
        <v>0.22927761076163933</v>
      </c>
      <c r="Z89" s="41" t="str">
        <f t="shared" si="14"/>
        <v/>
      </c>
      <c r="AA89" s="42" t="str">
        <f t="shared" si="15"/>
        <v/>
      </c>
    </row>
    <row r="90" spans="3:27">
      <c r="C90" s="32" t="s">
        <v>207</v>
      </c>
      <c r="D90" s="33" t="s">
        <v>208</v>
      </c>
      <c r="E90" s="11">
        <v>0.65257142857142858</v>
      </c>
      <c r="F90" s="11">
        <v>0.63457142857142856</v>
      </c>
      <c r="G90" s="11">
        <v>0.67228571428571426</v>
      </c>
      <c r="H90" s="11">
        <v>0.69642857142857151</v>
      </c>
      <c r="I90" s="11">
        <v>0.70071428571428573</v>
      </c>
      <c r="J90" s="11">
        <v>0.71500000000000008</v>
      </c>
      <c r="K90" s="11">
        <v>0.71414285714285719</v>
      </c>
      <c r="L90" s="11">
        <v>0.69414285714285728</v>
      </c>
      <c r="M90" s="11">
        <v>0.71414285714285708</v>
      </c>
      <c r="N90" s="11">
        <v>0.70942857142857152</v>
      </c>
      <c r="O90" s="11">
        <v>0.65728571428571436</v>
      </c>
      <c r="P90" s="11">
        <v>0.65457142857142858</v>
      </c>
      <c r="Q90" s="11">
        <v>0.65414285714285725</v>
      </c>
      <c r="R90" s="11">
        <v>0.68371428571428572</v>
      </c>
      <c r="S90" s="11">
        <v>0.68671428571428583</v>
      </c>
      <c r="T90" s="11">
        <v>0.71414285714285719</v>
      </c>
      <c r="U90" s="11"/>
      <c r="V90" s="33" t="str">
        <f t="shared" si="10"/>
        <v>Jordan</v>
      </c>
      <c r="W90" s="30">
        <f t="shared" si="11"/>
        <v>1.0894957983193314E-3</v>
      </c>
      <c r="X90" s="10">
        <f t="shared" si="12"/>
        <v>0.19232713359111619</v>
      </c>
      <c r="Y90" s="36">
        <f t="shared" si="13"/>
        <v>3.6989726315375053E-2</v>
      </c>
      <c r="Z90" s="41" t="str">
        <f t="shared" si="14"/>
        <v/>
      </c>
      <c r="AA90" s="42" t="str">
        <f t="shared" si="15"/>
        <v/>
      </c>
    </row>
    <row r="91" spans="3:27">
      <c r="C91" s="32" t="s">
        <v>209</v>
      </c>
      <c r="D91" s="33" t="s">
        <v>210</v>
      </c>
      <c r="E91" s="11">
        <v>0.54500000000000015</v>
      </c>
      <c r="F91" s="11">
        <v>0.54500000000000015</v>
      </c>
      <c r="G91" s="11">
        <v>0.54500000000000015</v>
      </c>
      <c r="H91" s="11">
        <v>0.55057142857142871</v>
      </c>
      <c r="I91" s="11">
        <v>0.5804285714285714</v>
      </c>
      <c r="J91" s="11">
        <v>0.59257142857142864</v>
      </c>
      <c r="K91" s="11">
        <v>0.58842857142857152</v>
      </c>
      <c r="L91" s="11">
        <v>0.59271428571428586</v>
      </c>
      <c r="M91" s="11">
        <v>0.5644285714285715</v>
      </c>
      <c r="N91" s="11">
        <v>0.56685714285714295</v>
      </c>
      <c r="O91" s="11">
        <v>0.6645714285714287</v>
      </c>
      <c r="P91" s="11">
        <v>0.65128571428571425</v>
      </c>
      <c r="Q91" s="11">
        <v>0.67285714285714304</v>
      </c>
      <c r="R91" s="11">
        <v>0.67385714285714293</v>
      </c>
      <c r="S91" s="11">
        <v>0.67128571428571449</v>
      </c>
      <c r="T91" s="11">
        <v>0.6735714285714286</v>
      </c>
      <c r="U91" s="11"/>
      <c r="V91" s="33" t="str">
        <f t="shared" si="10"/>
        <v>Kazakhstan</v>
      </c>
      <c r="W91" s="30">
        <f t="shared" si="11"/>
        <v>1.0075420168067223E-2</v>
      </c>
      <c r="X91" s="10">
        <f t="shared" si="12"/>
        <v>0.90458634272651872</v>
      </c>
      <c r="Y91" s="36">
        <f t="shared" si="13"/>
        <v>0.81827645144733874</v>
      </c>
      <c r="Z91" s="41">
        <f t="shared" si="14"/>
        <v>-10.075420168067224</v>
      </c>
      <c r="AA91" s="42">
        <f t="shared" si="15"/>
        <v>102</v>
      </c>
    </row>
    <row r="92" spans="3:27">
      <c r="C92" s="32" t="s">
        <v>211</v>
      </c>
      <c r="D92" s="33" t="s">
        <v>212</v>
      </c>
      <c r="E92" s="11">
        <v>0.58042857142857152</v>
      </c>
      <c r="F92" s="11">
        <v>0.63014285714285723</v>
      </c>
      <c r="G92" s="11">
        <v>0.64285714285714279</v>
      </c>
      <c r="H92" s="11">
        <v>0.64385714285714279</v>
      </c>
      <c r="I92" s="11">
        <v>0.66</v>
      </c>
      <c r="J92" s="11">
        <v>0.63542857142857156</v>
      </c>
      <c r="K92" s="11">
        <v>0.64542857142857146</v>
      </c>
      <c r="L92" s="11">
        <v>0.6527142857142858</v>
      </c>
      <c r="M92" s="11">
        <v>0.64171428571428579</v>
      </c>
      <c r="N92" s="11">
        <v>0.64385714285714302</v>
      </c>
      <c r="O92" s="11">
        <v>0.66542857142857148</v>
      </c>
      <c r="P92" s="11">
        <v>0.6784285714285716</v>
      </c>
      <c r="Q92" s="11">
        <v>0.68071428571428572</v>
      </c>
      <c r="R92" s="11">
        <v>0.67485714285714282</v>
      </c>
      <c r="S92" s="11">
        <v>0.65814285714285725</v>
      </c>
      <c r="T92" s="11">
        <v>0.65585714285714292</v>
      </c>
      <c r="U92" s="11"/>
      <c r="V92" s="33" t="str">
        <f t="shared" si="10"/>
        <v>Kenya</v>
      </c>
      <c r="W92" s="30">
        <f t="shared" si="11"/>
        <v>3.5918067226890786E-3</v>
      </c>
      <c r="X92" s="10">
        <f t="shared" si="12"/>
        <v>0.71955271330303294</v>
      </c>
      <c r="Y92" s="36">
        <f t="shared" si="13"/>
        <v>0.51775610722175669</v>
      </c>
      <c r="Z92" s="41">
        <f t="shared" si="14"/>
        <v>-3.5918067226890784</v>
      </c>
      <c r="AA92" s="42">
        <f t="shared" si="15"/>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0.70899999999999996</v>
      </c>
      <c r="F95" s="11">
        <v>0.70200000000000007</v>
      </c>
      <c r="G95" s="11">
        <v>0.73642857142857154</v>
      </c>
      <c r="H95" s="11">
        <v>0.71285714285714297</v>
      </c>
      <c r="I95" s="11">
        <v>0.70200000000000007</v>
      </c>
      <c r="J95" s="11">
        <v>0.70542857142857152</v>
      </c>
      <c r="K95" s="11">
        <v>0.71028571428571441</v>
      </c>
      <c r="L95" s="11">
        <v>0.71185714285714297</v>
      </c>
      <c r="M95" s="11">
        <v>0.70800000000000007</v>
      </c>
      <c r="N95" s="11">
        <v>0.71228571428571441</v>
      </c>
      <c r="O95" s="11">
        <v>0.71542857142857152</v>
      </c>
      <c r="P95" s="11">
        <v>0.71414285714285719</v>
      </c>
      <c r="Q95" s="11">
        <v>0.72771428571428576</v>
      </c>
      <c r="R95" s="11">
        <v>0.73457142857142865</v>
      </c>
      <c r="S95" s="11">
        <v>0.75057142857142867</v>
      </c>
      <c r="T95" s="11">
        <v>0.75157142857142867</v>
      </c>
      <c r="U95" s="11"/>
      <c r="V95" s="33" t="str">
        <f t="shared" si="10"/>
        <v>Korea, Republic of</v>
      </c>
      <c r="W95" s="30">
        <f t="shared" si="11"/>
        <v>2.2359243697479014E-3</v>
      </c>
      <c r="X95" s="10">
        <f t="shared" si="12"/>
        <v>0.65941223595070941</v>
      </c>
      <c r="Y95" s="36">
        <f t="shared" si="13"/>
        <v>0.43482449692151404</v>
      </c>
      <c r="Z95" s="41">
        <f t="shared" si="14"/>
        <v>-2.2359243697479014</v>
      </c>
      <c r="AA95" s="42">
        <f t="shared" si="15"/>
        <v>30</v>
      </c>
    </row>
    <row r="96" spans="3:27">
      <c r="C96" s="32" t="s">
        <v>219</v>
      </c>
      <c r="D96" s="33" t="s">
        <v>220</v>
      </c>
      <c r="E96" s="11">
        <v>0.62071428571428577</v>
      </c>
      <c r="F96" s="11">
        <v>0.60400000000000009</v>
      </c>
      <c r="G96" s="11">
        <v>0.62400000000000011</v>
      </c>
      <c r="H96" s="11">
        <v>0.66500000000000004</v>
      </c>
      <c r="I96" s="11">
        <v>0.66771428571428582</v>
      </c>
      <c r="J96" s="11">
        <v>0.64828571428571435</v>
      </c>
      <c r="K96" s="11">
        <v>0.64114285714285724</v>
      </c>
      <c r="L96" s="11">
        <v>0.65785714285714292</v>
      </c>
      <c r="M96" s="11">
        <v>0.64614285714285735</v>
      </c>
      <c r="N96" s="11">
        <v>0.66100000000000003</v>
      </c>
      <c r="O96" s="11">
        <v>0.69757142857142862</v>
      </c>
      <c r="P96" s="11">
        <v>0.69614285714285729</v>
      </c>
      <c r="Q96" s="11">
        <v>0.71128571428571441</v>
      </c>
      <c r="R96" s="11">
        <v>0.69100000000000017</v>
      </c>
      <c r="S96" s="11">
        <v>0.70885714285714285</v>
      </c>
      <c r="T96" s="11">
        <v>0.69985714285714296</v>
      </c>
      <c r="U96" s="11"/>
      <c r="V96" s="33" t="str">
        <f t="shared" si="10"/>
        <v>Kuwait</v>
      </c>
      <c r="W96" s="30">
        <f t="shared" si="11"/>
        <v>6.1722689075630255E-3</v>
      </c>
      <c r="X96" s="10">
        <f t="shared" si="12"/>
        <v>0.88256554079077076</v>
      </c>
      <c r="Y96" s="36">
        <f t="shared" si="13"/>
        <v>0.7789219337913057</v>
      </c>
      <c r="Z96" s="41">
        <f t="shared" si="14"/>
        <v>-6.1722689075630255</v>
      </c>
      <c r="AA96" s="42">
        <f t="shared" si="15"/>
        <v>72</v>
      </c>
    </row>
    <row r="97" spans="3:27">
      <c r="C97" s="32" t="s">
        <v>221</v>
      </c>
      <c r="D97" s="33" t="s">
        <v>222</v>
      </c>
      <c r="E97" s="11">
        <v>0.58000000000000007</v>
      </c>
      <c r="F97" s="11">
        <v>0.58000000000000007</v>
      </c>
      <c r="G97" s="11">
        <v>0.58000000000000007</v>
      </c>
      <c r="H97" s="11">
        <v>0.61842857142857144</v>
      </c>
      <c r="I97" s="11">
        <v>0.63528571428571434</v>
      </c>
      <c r="J97" s="11">
        <v>0.61685714285714288</v>
      </c>
      <c r="K97" s="11">
        <v>0.58542857142857163</v>
      </c>
      <c r="L97" s="11">
        <v>0.64971428571428569</v>
      </c>
      <c r="M97" s="11">
        <v>0.65928571428571436</v>
      </c>
      <c r="N97" s="11">
        <v>0.64314285714285724</v>
      </c>
      <c r="O97" s="11">
        <v>0.68771428571428561</v>
      </c>
      <c r="P97" s="11">
        <v>0.67928571428571438</v>
      </c>
      <c r="Q97" s="11">
        <v>0.69500000000000006</v>
      </c>
      <c r="R97" s="11">
        <v>0.71885714285714286</v>
      </c>
      <c r="S97" s="11">
        <v>0.69757142857142862</v>
      </c>
      <c r="T97" s="11">
        <v>0.69685714285714295</v>
      </c>
      <c r="U97" s="11"/>
      <c r="V97" s="33" t="str">
        <f t="shared" si="10"/>
        <v>Kyrgyzstan</v>
      </c>
      <c r="W97" s="30">
        <f t="shared" si="11"/>
        <v>9.3277310924369736E-3</v>
      </c>
      <c r="X97" s="10">
        <f t="shared" si="12"/>
        <v>0.92662033180647096</v>
      </c>
      <c r="Y97" s="36">
        <f t="shared" si="13"/>
        <v>0.8586252393171343</v>
      </c>
      <c r="Z97" s="41">
        <f t="shared" si="14"/>
        <v>-9.3277310924369736</v>
      </c>
      <c r="AA97" s="42">
        <f t="shared" si="15"/>
        <v>98</v>
      </c>
    </row>
    <row r="98" spans="3:27">
      <c r="C98" s="32" t="s">
        <v>223</v>
      </c>
      <c r="D98" s="33" t="s">
        <v>436</v>
      </c>
      <c r="E98" s="11">
        <v>0.46614285714285714</v>
      </c>
      <c r="F98" s="11">
        <v>0.42299999999999999</v>
      </c>
      <c r="G98" s="11">
        <v>0.42371428571428571</v>
      </c>
      <c r="H98" s="11">
        <v>0.42285714285714293</v>
      </c>
      <c r="I98" s="11">
        <v>0.38914285714285712</v>
      </c>
      <c r="J98" s="11">
        <v>0.40257142857142858</v>
      </c>
      <c r="K98" s="11">
        <v>0.45142857142857146</v>
      </c>
      <c r="L98" s="11">
        <v>0.49271428571428577</v>
      </c>
      <c r="M98" s="11">
        <v>0.5118571428571429</v>
      </c>
      <c r="N98" s="11">
        <v>0.51800000000000002</v>
      </c>
      <c r="O98" s="11">
        <v>0.56100000000000005</v>
      </c>
      <c r="P98" s="11">
        <v>0.56828571428571439</v>
      </c>
      <c r="Q98" s="11">
        <v>0.57671428571428573</v>
      </c>
      <c r="R98" s="11">
        <v>0.58857142857142875</v>
      </c>
      <c r="S98" s="11">
        <v>0.58171428571428585</v>
      </c>
      <c r="T98" s="11">
        <v>0.59528571428571442</v>
      </c>
      <c r="U98" s="11"/>
      <c r="V98" s="33" t="str">
        <f t="shared" si="10"/>
        <v>Laos</v>
      </c>
      <c r="W98" s="30">
        <f t="shared" si="11"/>
        <v>1.39170168067227E-2</v>
      </c>
      <c r="X98" s="10">
        <f t="shared" si="12"/>
        <v>0.89983350895210468</v>
      </c>
      <c r="Y98" s="36">
        <f t="shared" si="13"/>
        <v>0.80970034383305745</v>
      </c>
      <c r="Z98" s="41">
        <f t="shared" si="14"/>
        <v>-13.9170168067227</v>
      </c>
      <c r="AA98" s="42">
        <f t="shared" si="15"/>
        <v>113</v>
      </c>
    </row>
    <row r="99" spans="3:27">
      <c r="C99" s="32" t="s">
        <v>225</v>
      </c>
      <c r="D99" s="33" t="s">
        <v>226</v>
      </c>
      <c r="E99" s="11">
        <v>0.56414285714285717</v>
      </c>
      <c r="F99" s="11">
        <v>0.68800000000000006</v>
      </c>
      <c r="G99" s="11">
        <v>0.70171428571428573</v>
      </c>
      <c r="H99" s="11">
        <v>0.71157142857142863</v>
      </c>
      <c r="I99" s="11">
        <v>0.7052857142857144</v>
      </c>
      <c r="J99" s="11">
        <v>0.73614285714285721</v>
      </c>
      <c r="K99" s="11">
        <v>0.71357142857142863</v>
      </c>
      <c r="L99" s="11">
        <v>0.7261428571428572</v>
      </c>
      <c r="M99" s="11">
        <v>0.73728571428571432</v>
      </c>
      <c r="N99" s="11">
        <v>0.7281428571428572</v>
      </c>
      <c r="O99" s="11">
        <v>0.73257142857142865</v>
      </c>
      <c r="P99" s="11">
        <v>0.7430000000000001</v>
      </c>
      <c r="Q99" s="11">
        <v>0.73957142857142866</v>
      </c>
      <c r="R99" s="11">
        <v>0.71800000000000008</v>
      </c>
      <c r="S99" s="11">
        <v>0.71014285714285719</v>
      </c>
      <c r="T99" s="11">
        <v>0.7172857142857143</v>
      </c>
      <c r="U99" s="11"/>
      <c r="V99" s="33" t="str">
        <f t="shared" si="10"/>
        <v>Latvia</v>
      </c>
      <c r="W99" s="30">
        <f t="shared" si="11"/>
        <v>4.878151260504204E-3</v>
      </c>
      <c r="X99" s="10">
        <f t="shared" si="12"/>
        <v>0.55294386529891448</v>
      </c>
      <c r="Y99" s="36">
        <f t="shared" si="13"/>
        <v>0.30574691817170407</v>
      </c>
      <c r="Z99" s="41">
        <f t="shared" si="14"/>
        <v>-4.8781512605042039</v>
      </c>
      <c r="AA99" s="42">
        <f t="shared" si="15"/>
        <v>60</v>
      </c>
    </row>
    <row r="100" spans="3:27">
      <c r="C100" s="32" t="s">
        <v>227</v>
      </c>
      <c r="D100" s="33" t="s">
        <v>228</v>
      </c>
      <c r="E100" s="11">
        <v>0.72757142857142854</v>
      </c>
      <c r="F100" s="11">
        <v>0.73628571428571432</v>
      </c>
      <c r="G100" s="11">
        <v>0.67314285714285726</v>
      </c>
      <c r="H100" s="11">
        <v>0.67342857142857149</v>
      </c>
      <c r="I100" s="11">
        <v>0.63771428571428568</v>
      </c>
      <c r="J100" s="11">
        <v>0.70457142857142852</v>
      </c>
      <c r="K100" s="11">
        <v>0.67728571428571438</v>
      </c>
      <c r="L100" s="11">
        <v>0.67171428571428571</v>
      </c>
      <c r="M100" s="11">
        <v>0.6745714285714286</v>
      </c>
      <c r="N100" s="11">
        <v>0.64814285714285735</v>
      </c>
      <c r="O100" s="11">
        <v>0.65342857142857147</v>
      </c>
      <c r="P100" s="11">
        <v>0.68285714285714294</v>
      </c>
      <c r="Q100" s="11">
        <v>0.67742857142857138</v>
      </c>
      <c r="R100" s="11">
        <v>0.66228571428571437</v>
      </c>
      <c r="S100" s="11">
        <v>0.68285714285714294</v>
      </c>
      <c r="T100" s="11">
        <v>0.70314285714285729</v>
      </c>
      <c r="U100" s="11"/>
      <c r="V100" s="33" t="str">
        <f t="shared" si="10"/>
        <v>Lebanon</v>
      </c>
      <c r="W100" s="30">
        <f t="shared" si="11"/>
        <v>-1.7186974789915913E-3</v>
      </c>
      <c r="X100" s="10">
        <f t="shared" si="12"/>
        <v>-0.3076771367234537</v>
      </c>
      <c r="Y100" s="36">
        <f t="shared" si="13"/>
        <v>9.4665220462342825E-2</v>
      </c>
      <c r="Z100" s="41" t="str">
        <f t="shared" si="14"/>
        <v/>
      </c>
      <c r="AA100" s="42" t="str">
        <f t="shared" si="15"/>
        <v/>
      </c>
    </row>
    <row r="101" spans="3:27">
      <c r="C101" s="32" t="s">
        <v>229</v>
      </c>
      <c r="D101" s="33" t="s">
        <v>230</v>
      </c>
      <c r="E101" s="11">
        <v>0.49014285714285716</v>
      </c>
      <c r="F101" s="11">
        <v>0.49285714285714288</v>
      </c>
      <c r="G101" s="11">
        <v>0.50385714285714289</v>
      </c>
      <c r="H101" s="11">
        <v>0.50571428571428578</v>
      </c>
      <c r="I101" s="11">
        <v>0.50828571428571434</v>
      </c>
      <c r="J101" s="11">
        <v>0.53157142857142858</v>
      </c>
      <c r="K101" s="11">
        <v>0.51371428571428579</v>
      </c>
      <c r="L101" s="11">
        <v>0.55200000000000005</v>
      </c>
      <c r="M101" s="11">
        <v>0.53585714285714292</v>
      </c>
      <c r="N101" s="11">
        <v>0.55171428571428582</v>
      </c>
      <c r="O101" s="11">
        <v>0.57414285714285718</v>
      </c>
      <c r="P101" s="11">
        <v>0.55414285714285716</v>
      </c>
      <c r="Q101" s="11">
        <v>0.5515714285714286</v>
      </c>
      <c r="R101" s="11">
        <v>0.5217142857142858</v>
      </c>
      <c r="S101" s="11">
        <v>0.50557142857142867</v>
      </c>
      <c r="T101" s="11">
        <v>0.48928571428571438</v>
      </c>
      <c r="U101" s="11"/>
      <c r="V101" s="33" t="str">
        <f t="shared" si="10"/>
        <v>Lesotho</v>
      </c>
      <c r="W101" s="30">
        <f t="shared" si="11"/>
        <v>2.0489495798319368E-3</v>
      </c>
      <c r="X101" s="10">
        <f t="shared" si="12"/>
        <v>0.36538037605091489</v>
      </c>
      <c r="Y101" s="36">
        <f t="shared" si="13"/>
        <v>0.13350281920310797</v>
      </c>
      <c r="Z101" s="41" t="str">
        <f t="shared" si="14"/>
        <v/>
      </c>
      <c r="AA101" s="42" t="str">
        <f t="shared" si="15"/>
        <v/>
      </c>
    </row>
    <row r="102" spans="3:27">
      <c r="C102" s="32" t="s">
        <v>231</v>
      </c>
      <c r="D102" s="33" t="s">
        <v>232</v>
      </c>
      <c r="E102" s="11">
        <v>0.55014285714285727</v>
      </c>
      <c r="F102" s="11">
        <v>0.55014285714285727</v>
      </c>
      <c r="G102" s="11">
        <v>0.55014285714285727</v>
      </c>
      <c r="H102" s="11">
        <v>0.55014285714285727</v>
      </c>
      <c r="I102" s="11">
        <v>0.55014285714285727</v>
      </c>
      <c r="J102" s="11">
        <v>0.55014285714285727</v>
      </c>
      <c r="K102" s="11">
        <v>0.55014285714285727</v>
      </c>
      <c r="L102" s="11">
        <v>0.55014285714285727</v>
      </c>
      <c r="M102" s="11">
        <v>0.55014285714285727</v>
      </c>
      <c r="N102" s="11">
        <v>0.55014285714285727</v>
      </c>
      <c r="O102" s="11">
        <v>0.55014285714285727</v>
      </c>
      <c r="P102" s="11">
        <v>0.55014285714285727</v>
      </c>
      <c r="Q102" s="11">
        <v>0.55014285714285727</v>
      </c>
      <c r="R102" s="11">
        <v>0.55014285714285727</v>
      </c>
      <c r="S102" s="11">
        <v>0.5258571428571428</v>
      </c>
      <c r="T102" s="11">
        <v>0.49914285714285717</v>
      </c>
      <c r="U102" s="11"/>
      <c r="V102" s="33" t="str">
        <f t="shared" si="10"/>
        <v>Liberia</v>
      </c>
      <c r="W102" s="30">
        <f t="shared" si="11"/>
        <v>-1.5892857142857199E-3</v>
      </c>
      <c r="X102" s="10">
        <f t="shared" si="12"/>
        <v>-0.5502324964738281</v>
      </c>
      <c r="Y102" s="36">
        <f t="shared" si="13"/>
        <v>0.30275580017582127</v>
      </c>
      <c r="Z102" s="41">
        <f t="shared" si="14"/>
        <v>1.58928571428572</v>
      </c>
      <c r="AA102" s="42">
        <f t="shared" si="15"/>
        <v>19</v>
      </c>
    </row>
    <row r="103" spans="3:27">
      <c r="C103" s="32" t="s">
        <v>233</v>
      </c>
      <c r="D103" s="33" t="s">
        <v>234</v>
      </c>
      <c r="E103" s="11">
        <v>0.37928571428571434</v>
      </c>
      <c r="F103" s="11">
        <v>0.34228571428571436</v>
      </c>
      <c r="G103" s="11">
        <v>0.38328571428571434</v>
      </c>
      <c r="H103" s="11">
        <v>0.38642857142857145</v>
      </c>
      <c r="I103" s="11">
        <v>0.38742857142857146</v>
      </c>
      <c r="J103" s="11">
        <v>0.40942857142857148</v>
      </c>
      <c r="K103" s="11">
        <v>0.43014285714285722</v>
      </c>
      <c r="L103" s="11">
        <v>0.41414285714285715</v>
      </c>
      <c r="M103" s="11">
        <v>0.40642857142857147</v>
      </c>
      <c r="N103" s="11">
        <v>0.37385714285714289</v>
      </c>
      <c r="O103" s="11">
        <v>0.38914285714285723</v>
      </c>
      <c r="P103" s="11">
        <v>0.40814285714285725</v>
      </c>
      <c r="Q103" s="11">
        <v>0.47100000000000009</v>
      </c>
      <c r="R103" s="11">
        <v>0.54300000000000004</v>
      </c>
      <c r="S103" s="11">
        <v>0.49414285714285716</v>
      </c>
      <c r="T103" s="11">
        <v>0.49414285714285716</v>
      </c>
      <c r="U103" s="11"/>
      <c r="V103" s="33" t="str">
        <f t="shared" si="10"/>
        <v>Libyan Arab Jamahiriya</v>
      </c>
      <c r="W103" s="30">
        <f t="shared" si="11"/>
        <v>8.9441176470588211E-3</v>
      </c>
      <c r="X103" s="10">
        <f t="shared" si="12"/>
        <v>0.78975147802628365</v>
      </c>
      <c r="Y103" s="36">
        <f t="shared" si="13"/>
        <v>0.62370739704469957</v>
      </c>
      <c r="Z103" s="41">
        <f t="shared" si="14"/>
        <v>-8.9441176470588211</v>
      </c>
      <c r="AA103" s="42">
        <f t="shared" si="15"/>
        <v>95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0.52414285714285724</v>
      </c>
      <c r="F105" s="11">
        <v>0.62371428571428578</v>
      </c>
      <c r="G105" s="11">
        <v>0.65700000000000003</v>
      </c>
      <c r="H105" s="11">
        <v>0.67385714285714293</v>
      </c>
      <c r="I105" s="11">
        <v>0.68428571428571439</v>
      </c>
      <c r="J105" s="11">
        <v>0.71585714285714297</v>
      </c>
      <c r="K105" s="11">
        <v>0.71542857142857152</v>
      </c>
      <c r="L105" s="11">
        <v>0.74871428571428578</v>
      </c>
      <c r="M105" s="11">
        <v>0.78528571428571448</v>
      </c>
      <c r="N105" s="11">
        <v>0.7885714285714287</v>
      </c>
      <c r="O105" s="11">
        <v>0.80671428571428583</v>
      </c>
      <c r="P105" s="11">
        <v>0.79385714285714293</v>
      </c>
      <c r="Q105" s="11">
        <v>0.7907142857142857</v>
      </c>
      <c r="R105" s="11">
        <v>0.77942857142857147</v>
      </c>
      <c r="S105" s="11">
        <v>0.78057142857142869</v>
      </c>
      <c r="T105" s="11">
        <v>0.78057142857142869</v>
      </c>
      <c r="U105" s="11"/>
      <c r="V105" s="33" t="str">
        <f t="shared" si="10"/>
        <v>Lithuania</v>
      </c>
      <c r="W105" s="30">
        <f t="shared" si="11"/>
        <v>1.4354831932773118E-2</v>
      </c>
      <c r="X105" s="10">
        <f t="shared" si="12"/>
        <v>0.86963609850338908</v>
      </c>
      <c r="Y105" s="36">
        <f t="shared" si="13"/>
        <v>0.75626694382019621</v>
      </c>
      <c r="Z105" s="41">
        <f t="shared" si="14"/>
        <v>-14.354831932773118</v>
      </c>
      <c r="AA105" s="42">
        <f t="shared" si="15"/>
        <v>115</v>
      </c>
    </row>
    <row r="106" spans="3:27">
      <c r="C106" s="32" t="s">
        <v>239</v>
      </c>
      <c r="D106" s="33" t="s">
        <v>240</v>
      </c>
      <c r="E106" s="11">
        <v>0.67485714285714293</v>
      </c>
      <c r="F106" s="11">
        <v>0.68142857142857161</v>
      </c>
      <c r="G106" s="11">
        <v>0.67728571428571438</v>
      </c>
      <c r="H106" s="11">
        <v>0.6784285714285716</v>
      </c>
      <c r="I106" s="11">
        <v>0.72300000000000009</v>
      </c>
      <c r="J106" s="11">
        <v>0.77400000000000002</v>
      </c>
      <c r="K106" s="11">
        <v>0.76328571428571423</v>
      </c>
      <c r="L106" s="11">
        <v>0.77057142857142857</v>
      </c>
      <c r="M106" s="11">
        <v>0.75900000000000012</v>
      </c>
      <c r="N106" s="11">
        <v>0.75571428571428578</v>
      </c>
      <c r="O106" s="11">
        <v>0.75157142857142867</v>
      </c>
      <c r="P106" s="11">
        <v>0.74771428571428578</v>
      </c>
      <c r="Q106" s="11">
        <v>0.74742857142857133</v>
      </c>
      <c r="R106" s="11">
        <v>0.7599999999999999</v>
      </c>
      <c r="S106" s="11">
        <v>0.77328571428571435</v>
      </c>
      <c r="T106" s="11">
        <v>0.77928571428571436</v>
      </c>
      <c r="U106" s="11"/>
      <c r="V106" s="33" t="str">
        <f t="shared" si="10"/>
        <v>Luxembourg</v>
      </c>
      <c r="W106" s="30">
        <f t="shared" si="11"/>
        <v>6.3499999999999919E-3</v>
      </c>
      <c r="X106" s="10">
        <f t="shared" si="12"/>
        <v>0.78594155431498613</v>
      </c>
      <c r="Y106" s="36">
        <f t="shared" si="13"/>
        <v>0.61770412679905629</v>
      </c>
      <c r="Z106" s="41">
        <f t="shared" si="14"/>
        <v>-6.3499999999999917</v>
      </c>
      <c r="AA106" s="42">
        <f t="shared" si="15"/>
        <v>74</v>
      </c>
    </row>
    <row r="107" spans="3:27">
      <c r="C107" s="32" t="s">
        <v>241</v>
      </c>
      <c r="D107" s="33" t="s">
        <v>242</v>
      </c>
      <c r="E107" s="11">
        <v>0.5572857142857145</v>
      </c>
      <c r="F107" s="11">
        <v>0.57785714285714296</v>
      </c>
      <c r="G107" s="11">
        <v>0.55128571428571438</v>
      </c>
      <c r="H107" s="11">
        <v>0.56442857142857161</v>
      </c>
      <c r="I107" s="11">
        <v>0.58471428571428585</v>
      </c>
      <c r="J107" s="11">
        <v>0.61071428571428577</v>
      </c>
      <c r="K107" s="11">
        <v>0.6160000000000001</v>
      </c>
      <c r="L107" s="11">
        <v>0.69385714285714295</v>
      </c>
      <c r="M107" s="11">
        <v>0.68614285714285717</v>
      </c>
      <c r="N107" s="11">
        <v>0.71314285714285719</v>
      </c>
      <c r="O107" s="11">
        <v>0.68614285714285728</v>
      </c>
      <c r="P107" s="11">
        <v>0.69442857142857151</v>
      </c>
      <c r="Q107" s="11">
        <v>0.70714285714285718</v>
      </c>
      <c r="R107" s="11">
        <v>0.70600000000000007</v>
      </c>
      <c r="S107" s="11">
        <v>0.71457142857142864</v>
      </c>
      <c r="T107" s="11">
        <v>0.70157142857142862</v>
      </c>
      <c r="U107" s="11"/>
      <c r="V107" s="33" t="str">
        <f t="shared" si="10"/>
        <v>Madagascar</v>
      </c>
      <c r="W107" s="30">
        <f t="shared" si="11"/>
        <v>1.2289285714285709E-2</v>
      </c>
      <c r="X107" s="10">
        <f t="shared" si="12"/>
        <v>0.91389247702647181</v>
      </c>
      <c r="Y107" s="36">
        <f t="shared" si="13"/>
        <v>0.83519945956558028</v>
      </c>
      <c r="Z107" s="41">
        <f t="shared" si="14"/>
        <v>-12.289285714285709</v>
      </c>
      <c r="AA107" s="42">
        <f t="shared" si="15"/>
        <v>109</v>
      </c>
    </row>
    <row r="108" spans="3:27">
      <c r="C108" s="32" t="s">
        <v>243</v>
      </c>
      <c r="D108" s="33" t="s">
        <v>244</v>
      </c>
      <c r="E108" s="11">
        <v>0.60285714285714287</v>
      </c>
      <c r="F108" s="11">
        <v>0.57528571428571429</v>
      </c>
      <c r="G108" s="11">
        <v>0.58128571428571441</v>
      </c>
      <c r="H108" s="11">
        <v>0.58285714285714285</v>
      </c>
      <c r="I108" s="11">
        <v>0.60971428571428576</v>
      </c>
      <c r="J108" s="11">
        <v>0.58785714285714297</v>
      </c>
      <c r="K108" s="11">
        <v>0.59885714285714298</v>
      </c>
      <c r="L108" s="11">
        <v>0.56785714285714284</v>
      </c>
      <c r="M108" s="11">
        <v>0.58057142857142863</v>
      </c>
      <c r="N108" s="11">
        <v>0.57271428571428584</v>
      </c>
      <c r="O108" s="11">
        <v>0.59385714285714286</v>
      </c>
      <c r="P108" s="11">
        <v>0.57557142857142862</v>
      </c>
      <c r="Q108" s="11">
        <v>0.57428571428571429</v>
      </c>
      <c r="R108" s="11">
        <v>0.57514285714285718</v>
      </c>
      <c r="S108" s="11">
        <v>0.57271428571428573</v>
      </c>
      <c r="T108" s="11">
        <v>0.60085714285714287</v>
      </c>
      <c r="U108" s="11"/>
      <c r="V108" s="33" t="str">
        <f t="shared" si="10"/>
        <v>Malawi</v>
      </c>
      <c r="W108" s="30">
        <f t="shared" si="11"/>
        <v>-7.1008403361344703E-4</v>
      </c>
      <c r="X108" s="10">
        <f t="shared" si="12"/>
        <v>-0.26265439487524578</v>
      </c>
      <c r="Y108" s="36">
        <f t="shared" si="13"/>
        <v>6.8987331147281533E-2</v>
      </c>
      <c r="Z108" s="41" t="str">
        <f t="shared" si="14"/>
        <v/>
      </c>
      <c r="AA108" s="42" t="str">
        <f t="shared" si="15"/>
        <v/>
      </c>
    </row>
    <row r="109" spans="3:27">
      <c r="C109" s="32" t="s">
        <v>245</v>
      </c>
      <c r="D109" s="33" t="s">
        <v>246</v>
      </c>
      <c r="E109" s="11">
        <v>0.69500000000000006</v>
      </c>
      <c r="F109" s="11">
        <v>0.6834285714285715</v>
      </c>
      <c r="G109" s="11">
        <v>0.7</v>
      </c>
      <c r="H109" s="11">
        <v>0.71114285714285719</v>
      </c>
      <c r="I109" s="11">
        <v>0.67300000000000004</v>
      </c>
      <c r="J109" s="11">
        <v>0.62728571428571445</v>
      </c>
      <c r="K109" s="11">
        <v>0.63142857142857145</v>
      </c>
      <c r="L109" s="11">
        <v>0.64214285714285713</v>
      </c>
      <c r="M109" s="11">
        <v>0.63028571428571423</v>
      </c>
      <c r="N109" s="11">
        <v>0.63542857142857134</v>
      </c>
      <c r="O109" s="11">
        <v>0.63400000000000001</v>
      </c>
      <c r="P109" s="11">
        <v>0.66371428571428592</v>
      </c>
      <c r="Q109" s="11">
        <v>0.6667142857142857</v>
      </c>
      <c r="R109" s="11">
        <v>0.67500000000000016</v>
      </c>
      <c r="S109" s="11">
        <v>0.67085714285714293</v>
      </c>
      <c r="T109" s="11">
        <v>0.67271428571428571</v>
      </c>
      <c r="U109" s="11"/>
      <c r="V109" s="33" t="str">
        <f t="shared" si="10"/>
        <v>Malaysia</v>
      </c>
      <c r="W109" s="30">
        <f t="shared" si="11"/>
        <v>-1.7703781512605034E-3</v>
      </c>
      <c r="X109" s="10">
        <f t="shared" si="12"/>
        <v>-0.31238658806873271</v>
      </c>
      <c r="Y109" s="36">
        <f t="shared" si="13"/>
        <v>9.758538040522409E-2</v>
      </c>
      <c r="Z109" s="41" t="str">
        <f t="shared" si="14"/>
        <v/>
      </c>
      <c r="AA109" s="42" t="str">
        <f t="shared" si="15"/>
        <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0"/>
        <v>Maldives</v>
      </c>
      <c r="W110" s="30" t="e">
        <f t="shared" si="11"/>
        <v>#N/A</v>
      </c>
      <c r="X110" s="10" t="e">
        <f t="shared" si="12"/>
        <v>#N/A</v>
      </c>
      <c r="Y110" s="36">
        <f t="shared" si="13"/>
        <v>0</v>
      </c>
      <c r="Z110" s="41" t="str">
        <f t="shared" si="14"/>
        <v/>
      </c>
      <c r="AA110" s="42" t="str">
        <f t="shared" si="15"/>
        <v/>
      </c>
    </row>
    <row r="111" spans="3:27">
      <c r="C111" s="32" t="s">
        <v>249</v>
      </c>
      <c r="D111" s="33" t="s">
        <v>250</v>
      </c>
      <c r="E111" s="11">
        <v>0.64700000000000013</v>
      </c>
      <c r="F111" s="11">
        <v>0.63914285714285723</v>
      </c>
      <c r="G111" s="11">
        <v>0.6507142857142858</v>
      </c>
      <c r="H111" s="11">
        <v>0.66642857142857148</v>
      </c>
      <c r="I111" s="11">
        <v>0.67100000000000015</v>
      </c>
      <c r="J111" s="11">
        <v>0.68671428571428583</v>
      </c>
      <c r="K111" s="11">
        <v>0.6864285714285715</v>
      </c>
      <c r="L111" s="11">
        <v>0.66785714285714293</v>
      </c>
      <c r="M111" s="11">
        <v>0.64228571428571435</v>
      </c>
      <c r="N111" s="11">
        <v>0.64228571428571435</v>
      </c>
      <c r="O111" s="11">
        <v>0.59299999999999997</v>
      </c>
      <c r="P111" s="11">
        <v>0.60871428571428576</v>
      </c>
      <c r="Q111" s="11">
        <v>0.61628571428571433</v>
      </c>
      <c r="R111" s="11">
        <v>0.62214285714285722</v>
      </c>
      <c r="S111" s="11">
        <v>0.61628571428571433</v>
      </c>
      <c r="T111" s="11">
        <v>0.62671428571428578</v>
      </c>
      <c r="U111" s="11"/>
      <c r="V111" s="33" t="str">
        <f t="shared" si="10"/>
        <v>Mali</v>
      </c>
      <c r="W111" s="30">
        <f t="shared" si="11"/>
        <v>-3.5728991596638703E-3</v>
      </c>
      <c r="X111" s="10">
        <f t="shared" si="12"/>
        <v>-0.61062049661766571</v>
      </c>
      <c r="Y111" s="36">
        <f t="shared" si="13"/>
        <v>0.37285739088960468</v>
      </c>
      <c r="Z111" s="41">
        <f t="shared" si="14"/>
        <v>3.5728991596638702</v>
      </c>
      <c r="AA111" s="42">
        <f t="shared" si="15"/>
        <v>15</v>
      </c>
    </row>
    <row r="112" spans="3:27">
      <c r="C112" s="32" t="s">
        <v>251</v>
      </c>
      <c r="D112" s="33" t="s">
        <v>252</v>
      </c>
      <c r="E112" s="11">
        <v>0.63214285714285734</v>
      </c>
      <c r="F112" s="11">
        <v>0.62914285714285723</v>
      </c>
      <c r="G112" s="11">
        <v>0.64714285714285735</v>
      </c>
      <c r="H112" s="11">
        <v>0.61828571428571433</v>
      </c>
      <c r="I112" s="11">
        <v>0.61128571428571443</v>
      </c>
      <c r="J112" s="11">
        <v>0.63442857142857156</v>
      </c>
      <c r="K112" s="11">
        <v>0.63014285714285723</v>
      </c>
      <c r="L112" s="11">
        <v>0.61599999999999999</v>
      </c>
      <c r="M112" s="11">
        <v>0.61428571428571432</v>
      </c>
      <c r="N112" s="11">
        <v>0.69985714285714296</v>
      </c>
      <c r="O112" s="11">
        <v>0.65000000000000013</v>
      </c>
      <c r="P112" s="11">
        <v>0.6378571428571429</v>
      </c>
      <c r="Q112" s="11">
        <v>0.63714285714285712</v>
      </c>
      <c r="R112" s="11">
        <v>0.64500000000000013</v>
      </c>
      <c r="S112" s="11">
        <v>0.6775714285714286</v>
      </c>
      <c r="T112" s="11">
        <v>0.6785714285714286</v>
      </c>
      <c r="U112" s="11"/>
      <c r="V112" s="33" t="str">
        <f t="shared" si="10"/>
        <v>Malta</v>
      </c>
      <c r="W112" s="30">
        <f t="shared" si="11"/>
        <v>2.8579831932773032E-3</v>
      </c>
      <c r="X112" s="10">
        <f t="shared" si="12"/>
        <v>0.54096515467216799</v>
      </c>
      <c r="Y112" s="36">
        <f t="shared" si="13"/>
        <v>0.29264329856948262</v>
      </c>
      <c r="Z112" s="41">
        <f t="shared" si="14"/>
        <v>-2.857983193277303</v>
      </c>
      <c r="AA112" s="42">
        <f t="shared" si="15"/>
        <v>37</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0.49957142857142861</v>
      </c>
      <c r="F114" s="11">
        <v>0.51771428571428579</v>
      </c>
      <c r="G114" s="11">
        <v>0.47685714285714298</v>
      </c>
      <c r="H114" s="11">
        <v>0.4637142857142858</v>
      </c>
      <c r="I114" s="11">
        <v>0.50457142857142867</v>
      </c>
      <c r="J114" s="11">
        <v>0.53814285714285726</v>
      </c>
      <c r="K114" s="11">
        <v>0.5892857142857143</v>
      </c>
      <c r="L114" s="11">
        <v>0.65814285714285725</v>
      </c>
      <c r="M114" s="11">
        <v>0.68728571428571439</v>
      </c>
      <c r="N114" s="11">
        <v>0.6924285714285715</v>
      </c>
      <c r="O114" s="11">
        <v>0.63328571428571445</v>
      </c>
      <c r="P114" s="11">
        <v>0.61700000000000021</v>
      </c>
      <c r="Q114" s="11">
        <v>0.62714285714285734</v>
      </c>
      <c r="R114" s="11">
        <v>0.62600000000000011</v>
      </c>
      <c r="S114" s="11">
        <v>0.59285714285714297</v>
      </c>
      <c r="T114" s="11">
        <v>0.5922857142857143</v>
      </c>
      <c r="U114" s="11"/>
      <c r="V114" s="33" t="str">
        <f t="shared" si="10"/>
        <v>Mauritania</v>
      </c>
      <c r="W114" s="30">
        <f t="shared" si="11"/>
        <v>1.0412184873949584E-2</v>
      </c>
      <c r="X114" s="10">
        <f t="shared" si="12"/>
        <v>0.67427922234844051</v>
      </c>
      <c r="Y114" s="36">
        <f t="shared" si="13"/>
        <v>0.45465246969081768</v>
      </c>
      <c r="Z114" s="41">
        <f t="shared" si="14"/>
        <v>-10.412184873949585</v>
      </c>
      <c r="AA114" s="42">
        <f t="shared" si="15"/>
        <v>103</v>
      </c>
    </row>
    <row r="115" spans="3:27">
      <c r="C115" s="32" t="s">
        <v>257</v>
      </c>
      <c r="D115" s="33" t="s">
        <v>258</v>
      </c>
      <c r="E115" s="11">
        <v>0.70957142857142863</v>
      </c>
      <c r="F115" s="11">
        <v>0.70957142857142863</v>
      </c>
      <c r="G115" s="11">
        <v>0.70957142857142863</v>
      </c>
      <c r="H115" s="11">
        <v>0.70957142857142863</v>
      </c>
      <c r="I115" s="11">
        <v>0.69257142857142862</v>
      </c>
      <c r="J115" s="11">
        <v>0.68385714285714294</v>
      </c>
      <c r="K115" s="11">
        <v>0.69071428571428584</v>
      </c>
      <c r="L115" s="11">
        <v>0.66228571428571437</v>
      </c>
      <c r="M115" s="11">
        <v>0.66200000000000003</v>
      </c>
      <c r="N115" s="11">
        <v>0.68828571428571439</v>
      </c>
      <c r="O115" s="11">
        <v>0.69914285714285729</v>
      </c>
      <c r="P115" s="11">
        <v>0.74357142857142866</v>
      </c>
      <c r="Q115" s="11">
        <v>0.75857142857142856</v>
      </c>
      <c r="R115" s="11">
        <v>0.80585714285714305</v>
      </c>
      <c r="S115" s="11">
        <v>0.7557857142857145</v>
      </c>
      <c r="T115" s="11">
        <v>0.70942857142857152</v>
      </c>
      <c r="U115" s="11"/>
      <c r="V115" s="33" t="str">
        <f t="shared" si="10"/>
        <v>Mauritius</v>
      </c>
      <c r="W115" s="30">
        <f t="shared" si="11"/>
        <v>3.71271008403362E-3</v>
      </c>
      <c r="X115" s="10">
        <f t="shared" si="12"/>
        <v>0.46969337991075083</v>
      </c>
      <c r="Y115" s="36">
        <f t="shared" si="13"/>
        <v>0.22061187113198491</v>
      </c>
      <c r="Z115" s="41" t="str">
        <f t="shared" si="14"/>
        <v/>
      </c>
      <c r="AA115" s="42" t="str">
        <f t="shared" si="15"/>
        <v/>
      </c>
    </row>
    <row r="116" spans="3:27">
      <c r="C116" s="32" t="s">
        <v>259</v>
      </c>
      <c r="D116" s="33" t="s">
        <v>260</v>
      </c>
      <c r="E116" s="11">
        <v>0.64300000000000002</v>
      </c>
      <c r="F116" s="11">
        <v>0.61657142857142866</v>
      </c>
      <c r="G116" s="11">
        <v>0.62571428571428589</v>
      </c>
      <c r="H116" s="11">
        <v>0.64271428571428579</v>
      </c>
      <c r="I116" s="11">
        <v>0.6447142857142858</v>
      </c>
      <c r="J116" s="11">
        <v>0.66528571428571437</v>
      </c>
      <c r="K116" s="11">
        <v>0.69128571428571428</v>
      </c>
      <c r="L116" s="11">
        <v>0.71642857142857141</v>
      </c>
      <c r="M116" s="11">
        <v>0.71828571428571431</v>
      </c>
      <c r="N116" s="11">
        <v>0.71900000000000008</v>
      </c>
      <c r="O116" s="11">
        <v>0.70771428571428585</v>
      </c>
      <c r="P116" s="11">
        <v>0.72842857142857154</v>
      </c>
      <c r="Q116" s="11">
        <v>0.73642857142857154</v>
      </c>
      <c r="R116" s="11">
        <v>0.73314285714285721</v>
      </c>
      <c r="S116" s="11">
        <v>0.76414285714285723</v>
      </c>
      <c r="T116" s="11">
        <v>0.76542857142857146</v>
      </c>
      <c r="U116" s="11"/>
      <c r="V116" s="33" t="str">
        <f t="shared" si="10"/>
        <v>Mexico</v>
      </c>
      <c r="W116" s="30">
        <f t="shared" si="11"/>
        <v>9.7987394957983181E-3</v>
      </c>
      <c r="X116" s="10">
        <f t="shared" si="12"/>
        <v>0.9578271534210242</v>
      </c>
      <c r="Y116" s="36">
        <f t="shared" si="13"/>
        <v>0.91743285583062228</v>
      </c>
      <c r="Z116" s="41">
        <f t="shared" si="14"/>
        <v>-9.7987394957983174</v>
      </c>
      <c r="AA116" s="42">
        <f t="shared" si="15"/>
        <v>101</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0"/>
        <v>Micronesia, Federated States of</v>
      </c>
      <c r="W117" s="30" t="e">
        <f t="shared" si="11"/>
        <v>#N/A</v>
      </c>
      <c r="X117" s="10" t="e">
        <f t="shared" si="12"/>
        <v>#N/A</v>
      </c>
      <c r="Y117" s="36">
        <f t="shared" si="13"/>
        <v>0</v>
      </c>
      <c r="Z117" s="41" t="str">
        <f t="shared" si="14"/>
        <v/>
      </c>
      <c r="AA117" s="42" t="str">
        <f t="shared" si="15"/>
        <v/>
      </c>
    </row>
    <row r="118" spans="3:27">
      <c r="C118" s="32" t="s">
        <v>263</v>
      </c>
      <c r="D118" s="33" t="s">
        <v>264</v>
      </c>
      <c r="E118" s="11">
        <v>0.52114285714285713</v>
      </c>
      <c r="F118" s="11">
        <v>0.53728571428571437</v>
      </c>
      <c r="G118" s="11">
        <v>0.57571428571428573</v>
      </c>
      <c r="H118" s="11">
        <v>0.60528571428571432</v>
      </c>
      <c r="I118" s="11">
        <v>0.65557142857142858</v>
      </c>
      <c r="J118" s="11">
        <v>0.59942857142857153</v>
      </c>
      <c r="K118" s="11">
        <v>0.59528571428571431</v>
      </c>
      <c r="L118" s="11">
        <v>0.65085714285714291</v>
      </c>
      <c r="M118" s="11">
        <v>0.63171428571428578</v>
      </c>
      <c r="N118" s="11">
        <v>0.61742857142857155</v>
      </c>
      <c r="O118" s="11">
        <v>0.6368571428571429</v>
      </c>
      <c r="P118" s="11">
        <v>0.62885714285714289</v>
      </c>
      <c r="Q118" s="11">
        <v>0.62657142857142867</v>
      </c>
      <c r="R118" s="11">
        <v>0.61942857142857144</v>
      </c>
      <c r="S118" s="11">
        <v>0.60842857142857154</v>
      </c>
      <c r="T118" s="11">
        <v>0.60814285714285721</v>
      </c>
      <c r="U118" s="11"/>
      <c r="V118" s="33" t="str">
        <f t="shared" si="10"/>
        <v>Moldova, Republic of</v>
      </c>
      <c r="W118" s="30">
        <f t="shared" si="11"/>
        <v>4.3378151260504219E-3</v>
      </c>
      <c r="X118" s="10">
        <f t="shared" si="12"/>
        <v>0.56114132718033694</v>
      </c>
      <c r="Y118" s="36">
        <f t="shared" si="13"/>
        <v>0.31487958906970992</v>
      </c>
      <c r="Z118" s="41">
        <f t="shared" si="14"/>
        <v>-4.3378151260504216</v>
      </c>
      <c r="AA118" s="42">
        <f t="shared" si="15"/>
        <v>50</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0.65642857142857136</v>
      </c>
      <c r="F120" s="11">
        <v>0.65642857142857136</v>
      </c>
      <c r="G120" s="11">
        <v>0.65642857142857136</v>
      </c>
      <c r="H120" s="11">
        <v>0.65642857142857136</v>
      </c>
      <c r="I120" s="11">
        <v>0.65642857142857136</v>
      </c>
      <c r="J120" s="11">
        <v>0.65642857142857136</v>
      </c>
      <c r="K120" s="11">
        <v>0.65642857142857136</v>
      </c>
      <c r="L120" s="11">
        <v>0.68371428571428572</v>
      </c>
      <c r="M120" s="11">
        <v>0.63442857142857156</v>
      </c>
      <c r="N120" s="11">
        <v>0.64742857142857146</v>
      </c>
      <c r="O120" s="11">
        <v>0.68885714285714295</v>
      </c>
      <c r="P120" s="11">
        <v>0.69357142857142862</v>
      </c>
      <c r="Q120" s="11">
        <v>0.70100000000000007</v>
      </c>
      <c r="R120" s="11">
        <v>0.69771428571428573</v>
      </c>
      <c r="S120" s="11">
        <v>0.71828571428571431</v>
      </c>
      <c r="T120" s="11">
        <v>0.72328571428571442</v>
      </c>
      <c r="U120" s="11"/>
      <c r="V120" s="33" t="str">
        <f t="shared" si="10"/>
        <v xml:space="preserve">Macedonia </v>
      </c>
      <c r="W120" s="30">
        <f t="shared" si="11"/>
        <v>4.4237394957983315E-3</v>
      </c>
      <c r="X120" s="10">
        <f t="shared" si="12"/>
        <v>0.78443275903427501</v>
      </c>
      <c r="Y120" s="36">
        <f t="shared" si="13"/>
        <v>0.61533475344612498</v>
      </c>
      <c r="Z120" s="41">
        <f t="shared" si="14"/>
        <v>-4.4237394957983316</v>
      </c>
      <c r="AA120" s="42">
        <f t="shared" si="15"/>
        <v>53</v>
      </c>
    </row>
    <row r="121" spans="3:27">
      <c r="C121" s="32" t="s">
        <v>269</v>
      </c>
      <c r="D121" s="33" t="s">
        <v>270</v>
      </c>
      <c r="E121" s="11">
        <v>0.44914285714285718</v>
      </c>
      <c r="F121" s="11">
        <v>0.50642857142857145</v>
      </c>
      <c r="G121" s="11">
        <v>0.59442857142857142</v>
      </c>
      <c r="H121" s="11">
        <v>0.60728571428571432</v>
      </c>
      <c r="I121" s="11">
        <v>0.60928571428571432</v>
      </c>
      <c r="J121" s="11">
        <v>0.58685714285714297</v>
      </c>
      <c r="K121" s="11">
        <v>0.59628571428571431</v>
      </c>
      <c r="L121" s="11">
        <v>0.61228571428571432</v>
      </c>
      <c r="M121" s="11">
        <v>0.59657142857142864</v>
      </c>
      <c r="N121" s="11">
        <v>0.59871428571428575</v>
      </c>
      <c r="O121" s="11">
        <v>0.70000000000000007</v>
      </c>
      <c r="P121" s="11">
        <v>0.68100000000000016</v>
      </c>
      <c r="Q121" s="11">
        <v>0.70900000000000007</v>
      </c>
      <c r="R121" s="11">
        <v>0.71971428571428575</v>
      </c>
      <c r="S121" s="11">
        <v>0.66185714285714292</v>
      </c>
      <c r="T121" s="11">
        <v>0.66085714285714292</v>
      </c>
      <c r="U121" s="11"/>
      <c r="V121" s="33" t="str">
        <f t="shared" si="10"/>
        <v>Mongolia</v>
      </c>
      <c r="W121" s="30">
        <f t="shared" si="11"/>
        <v>1.2572268907563026E-2</v>
      </c>
      <c r="X121" s="10">
        <f t="shared" si="12"/>
        <v>0.834925703879422</v>
      </c>
      <c r="Y121" s="36">
        <f t="shared" si="13"/>
        <v>0.69710093099854831</v>
      </c>
      <c r="Z121" s="41">
        <f t="shared" si="14"/>
        <v>-12.572268907563025</v>
      </c>
      <c r="AA121" s="42">
        <f t="shared" si="15"/>
        <v>110</v>
      </c>
    </row>
    <row r="122" spans="3:27">
      <c r="C122" s="32" t="s">
        <v>271</v>
      </c>
      <c r="D122" s="33" t="s">
        <v>272</v>
      </c>
      <c r="E122" s="11">
        <v>0.54257142857142859</v>
      </c>
      <c r="F122" s="11">
        <v>0.54257142857142859</v>
      </c>
      <c r="G122" s="11">
        <v>0.54257142857142859</v>
      </c>
      <c r="H122" s="11">
        <v>0.54257142857142859</v>
      </c>
      <c r="I122" s="11">
        <v>0.54257142857142859</v>
      </c>
      <c r="J122" s="11">
        <v>0.54257142857142859</v>
      </c>
      <c r="K122" s="11">
        <v>0.54257142857142859</v>
      </c>
      <c r="L122" s="11">
        <v>0.51657142857142857</v>
      </c>
      <c r="M122" s="11">
        <v>0.52402380952380956</v>
      </c>
      <c r="N122" s="11">
        <v>0.54797619047619039</v>
      </c>
      <c r="O122" s="11">
        <v>0.57192857142857145</v>
      </c>
      <c r="P122" s="11">
        <v>0.5958809523809524</v>
      </c>
      <c r="Q122" s="11">
        <v>0.61983333333333335</v>
      </c>
      <c r="R122" s="11">
        <v>0.64378571428571441</v>
      </c>
      <c r="S122" s="11">
        <v>0.6785714285714286</v>
      </c>
      <c r="T122" s="11">
        <v>0.64928571428571424</v>
      </c>
      <c r="U122" s="11"/>
      <c r="V122" s="33" t="str">
        <f t="shared" si="10"/>
        <v>Montenegro</v>
      </c>
      <c r="W122" s="30">
        <f t="shared" si="11"/>
        <v>8.4133053221288525E-3</v>
      </c>
      <c r="X122" s="10">
        <f t="shared" si="12"/>
        <v>0.80267972089595219</v>
      </c>
      <c r="Y122" s="36">
        <f t="shared" si="13"/>
        <v>0.64429473433760365</v>
      </c>
      <c r="Z122" s="41">
        <f t="shared" si="14"/>
        <v>-8.4133053221288527</v>
      </c>
      <c r="AA122" s="42">
        <f t="shared" si="15"/>
        <v>89</v>
      </c>
    </row>
    <row r="123" spans="3:27">
      <c r="C123" s="32" t="s">
        <v>273</v>
      </c>
      <c r="D123" s="33" t="s">
        <v>274</v>
      </c>
      <c r="E123" s="11">
        <v>0.65042857142857147</v>
      </c>
      <c r="F123" s="11">
        <v>0.65800000000000003</v>
      </c>
      <c r="G123" s="11">
        <v>0.64028571428571435</v>
      </c>
      <c r="H123" s="11">
        <v>0.6784285714285716</v>
      </c>
      <c r="I123" s="11">
        <v>0.6894285714285715</v>
      </c>
      <c r="J123" s="11">
        <v>0.69228571428571439</v>
      </c>
      <c r="K123" s="11">
        <v>0.64914285714285724</v>
      </c>
      <c r="L123" s="11">
        <v>0.63214285714285723</v>
      </c>
      <c r="M123" s="11">
        <v>0.63257142857142878</v>
      </c>
      <c r="N123" s="11">
        <v>0.59600000000000009</v>
      </c>
      <c r="O123" s="11">
        <v>0.60142857142857153</v>
      </c>
      <c r="P123" s="11">
        <v>0.67171428571428582</v>
      </c>
      <c r="Q123" s="11">
        <v>0.64985714285714291</v>
      </c>
      <c r="R123" s="11">
        <v>0.68085714285714294</v>
      </c>
      <c r="S123" s="11">
        <v>0.7032857142857144</v>
      </c>
      <c r="T123" s="11">
        <v>0.70871428571428563</v>
      </c>
      <c r="U123" s="11"/>
      <c r="V123" s="33" t="str">
        <f t="shared" si="10"/>
        <v>Morocco</v>
      </c>
      <c r="W123" s="30">
        <f t="shared" si="11"/>
        <v>1.3453781512605023E-3</v>
      </c>
      <c r="X123" s="10">
        <f t="shared" si="12"/>
        <v>0.19147095069737166</v>
      </c>
      <c r="Y123" s="36">
        <f t="shared" si="13"/>
        <v>3.6661124960955332E-2</v>
      </c>
      <c r="Z123" s="41" t="str">
        <f t="shared" si="14"/>
        <v/>
      </c>
      <c r="AA123" s="42" t="str">
        <f t="shared" si="15"/>
        <v/>
      </c>
    </row>
    <row r="124" spans="3:27">
      <c r="C124" s="32" t="s">
        <v>275</v>
      </c>
      <c r="D124" s="33" t="s">
        <v>276</v>
      </c>
      <c r="E124" s="11">
        <v>0.54500000000000004</v>
      </c>
      <c r="F124" s="11">
        <v>0.51728571428571435</v>
      </c>
      <c r="G124" s="11">
        <v>0.49585714285714289</v>
      </c>
      <c r="H124" s="11">
        <v>0.57142857142857151</v>
      </c>
      <c r="I124" s="11">
        <v>0.61171428571428577</v>
      </c>
      <c r="J124" s="11">
        <v>0.64985714285714291</v>
      </c>
      <c r="K124" s="11">
        <v>0.66728571428571437</v>
      </c>
      <c r="L124" s="11">
        <v>0.67985714285714294</v>
      </c>
      <c r="M124" s="11">
        <v>0.66371428571428581</v>
      </c>
      <c r="N124" s="11">
        <v>0.64885714285714302</v>
      </c>
      <c r="O124" s="11">
        <v>0.6151428571428571</v>
      </c>
      <c r="P124" s="11">
        <v>0.65100000000000013</v>
      </c>
      <c r="Q124" s="11">
        <v>0.66228571428571437</v>
      </c>
      <c r="R124" s="11">
        <v>0.65442857142857136</v>
      </c>
      <c r="S124" s="11">
        <v>0.65985714285714292</v>
      </c>
      <c r="T124" s="11">
        <v>0.6597142857142857</v>
      </c>
      <c r="U124" s="11"/>
      <c r="V124" s="33" t="str">
        <f t="shared" si="10"/>
        <v>Mozambique</v>
      </c>
      <c r="W124" s="30">
        <f t="shared" si="11"/>
        <v>9.0678571428571414E-3</v>
      </c>
      <c r="X124" s="10">
        <f t="shared" si="12"/>
        <v>0.74387417314593185</v>
      </c>
      <c r="Y124" s="36">
        <f t="shared" si="13"/>
        <v>0.55334878547354382</v>
      </c>
      <c r="Z124" s="41">
        <f t="shared" si="14"/>
        <v>-9.0678571428571413</v>
      </c>
      <c r="AA124" s="42">
        <f t="shared" si="15"/>
        <v>96</v>
      </c>
    </row>
    <row r="125" spans="3:27">
      <c r="C125" s="32" t="s">
        <v>277</v>
      </c>
      <c r="D125" s="33" t="s">
        <v>278</v>
      </c>
      <c r="E125" s="11">
        <v>0.52342857142857147</v>
      </c>
      <c r="F125" s="11">
        <v>0.5267142857142858</v>
      </c>
      <c r="G125" s="11">
        <v>0.53014285714285725</v>
      </c>
      <c r="H125" s="11">
        <v>0.53885714285714292</v>
      </c>
      <c r="I125" s="11">
        <v>0.55928571428571427</v>
      </c>
      <c r="J125" s="11">
        <v>0.54514285714285715</v>
      </c>
      <c r="K125" s="11">
        <v>0.55600000000000005</v>
      </c>
      <c r="L125" s="11">
        <v>0.53842857142857137</v>
      </c>
      <c r="M125" s="11">
        <v>0.53228571428571436</v>
      </c>
      <c r="N125" s="11">
        <v>0.51242857142857146</v>
      </c>
      <c r="O125" s="11">
        <v>0.50414285714285711</v>
      </c>
      <c r="P125" s="11">
        <v>0.51685714285714301</v>
      </c>
      <c r="Q125" s="11">
        <v>0.49485714285714288</v>
      </c>
      <c r="R125" s="11">
        <v>0.48242857142857148</v>
      </c>
      <c r="S125" s="11">
        <v>0.48428571428571432</v>
      </c>
      <c r="T125" s="11">
        <v>0.48442857142857149</v>
      </c>
      <c r="U125" s="11"/>
      <c r="V125" s="33" t="str">
        <f t="shared" si="10"/>
        <v>Myanmar</v>
      </c>
      <c r="W125" s="30">
        <f t="shared" si="11"/>
        <v>-3.9651260504201683E-3</v>
      </c>
      <c r="X125" s="10">
        <f t="shared" si="12"/>
        <v>-0.75512090018070988</v>
      </c>
      <c r="Y125" s="36">
        <f t="shared" si="13"/>
        <v>0.57020757388972565</v>
      </c>
      <c r="Z125" s="41">
        <f t="shared" si="14"/>
        <v>3.9651260504201682</v>
      </c>
      <c r="AA125" s="42">
        <f t="shared" si="15"/>
        <v>13</v>
      </c>
    </row>
    <row r="126" spans="3:27">
      <c r="C126" s="32" t="s">
        <v>279</v>
      </c>
      <c r="D126" s="33" t="s">
        <v>280</v>
      </c>
      <c r="E126" s="11">
        <v>0.62042857142857144</v>
      </c>
      <c r="F126" s="11">
        <v>0.62042857142857144</v>
      </c>
      <c r="G126" s="11">
        <v>0.6795714285714286</v>
      </c>
      <c r="H126" s="11">
        <v>0.67871428571428571</v>
      </c>
      <c r="I126" s="11">
        <v>0.69628571428571429</v>
      </c>
      <c r="J126" s="11">
        <v>0.64928571428571447</v>
      </c>
      <c r="K126" s="11">
        <v>0.65657142857142858</v>
      </c>
      <c r="L126" s="11">
        <v>0.68771428571428583</v>
      </c>
      <c r="M126" s="11">
        <v>0.61942857142857144</v>
      </c>
      <c r="N126" s="11">
        <v>0.64271428571428579</v>
      </c>
      <c r="O126" s="11">
        <v>0.64928571428571447</v>
      </c>
      <c r="P126" s="11">
        <v>0.67242857142857149</v>
      </c>
      <c r="Q126" s="11">
        <v>0.65314285714285725</v>
      </c>
      <c r="R126" s="11">
        <v>0.66428571428571426</v>
      </c>
      <c r="S126" s="11">
        <v>0.65542857142857136</v>
      </c>
      <c r="T126" s="11">
        <v>0.66900000000000015</v>
      </c>
      <c r="U126" s="11"/>
      <c r="V126" s="33" t="str">
        <f t="shared" si="10"/>
        <v>Namibia</v>
      </c>
      <c r="W126" s="30">
        <f t="shared" si="11"/>
        <v>7.4768907563025472E-4</v>
      </c>
      <c r="X126" s="10">
        <f t="shared" si="12"/>
        <v>0.15105999455135719</v>
      </c>
      <c r="Y126" s="36">
        <f t="shared" si="13"/>
        <v>2.2819121953856061E-2</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0.58985714285714297</v>
      </c>
      <c r="F128" s="11">
        <v>0.60800000000000021</v>
      </c>
      <c r="G128" s="11">
        <v>0.60200000000000009</v>
      </c>
      <c r="H128" s="11">
        <v>0.59757142857142864</v>
      </c>
      <c r="I128" s="11">
        <v>0.56914285714285728</v>
      </c>
      <c r="J128" s="11">
        <v>0.60985714285714288</v>
      </c>
      <c r="K128" s="11">
        <v>0.61514285714285732</v>
      </c>
      <c r="L128" s="11">
        <v>0.59842857142857153</v>
      </c>
      <c r="M128" s="11">
        <v>0.60157142857142865</v>
      </c>
      <c r="N128" s="11">
        <v>0.61257142857142866</v>
      </c>
      <c r="O128" s="11">
        <v>0.61757142857142866</v>
      </c>
      <c r="P128" s="11">
        <v>0.63328571428571434</v>
      </c>
      <c r="Q128" s="11">
        <v>0.62771428571428578</v>
      </c>
      <c r="R128" s="11">
        <v>0.61414285714285721</v>
      </c>
      <c r="S128" s="11">
        <v>0.59942857142857153</v>
      </c>
      <c r="T128" s="11">
        <v>0.57771428571428574</v>
      </c>
      <c r="U128" s="11"/>
      <c r="V128" s="33" t="str">
        <f t="shared" si="10"/>
        <v>Nepal</v>
      </c>
      <c r="W128" s="30">
        <f t="shared" si="11"/>
        <v>8.7394957983192754E-4</v>
      </c>
      <c r="X128" s="10">
        <f t="shared" si="12"/>
        <v>0.24991258321495352</v>
      </c>
      <c r="Y128" s="36">
        <f t="shared" si="13"/>
        <v>6.2456299249171066E-2</v>
      </c>
      <c r="Z128" s="41" t="str">
        <f t="shared" si="14"/>
        <v/>
      </c>
      <c r="AA128" s="42" t="str">
        <f t="shared" si="15"/>
        <v/>
      </c>
    </row>
    <row r="129" spans="3:27">
      <c r="C129" s="32" t="s">
        <v>285</v>
      </c>
      <c r="D129" s="33" t="s">
        <v>286</v>
      </c>
      <c r="E129" s="11">
        <v>0.63942857142857146</v>
      </c>
      <c r="F129" s="11">
        <v>0.65157142857142869</v>
      </c>
      <c r="G129" s="11">
        <v>0.63342857142857156</v>
      </c>
      <c r="H129" s="11">
        <v>0.64414285714285724</v>
      </c>
      <c r="I129" s="11">
        <v>0.64828571428571435</v>
      </c>
      <c r="J129" s="11">
        <v>0.6794285714285716</v>
      </c>
      <c r="K129" s="11">
        <v>0.70271428571428574</v>
      </c>
      <c r="L129" s="11">
        <v>0.70457142857142874</v>
      </c>
      <c r="M129" s="11">
        <v>0.69914285714285729</v>
      </c>
      <c r="N129" s="11">
        <v>0.69742857142857162</v>
      </c>
      <c r="O129" s="11">
        <v>0.73042857142857143</v>
      </c>
      <c r="P129" s="11">
        <v>0.73585714285714299</v>
      </c>
      <c r="Q129" s="11">
        <v>0.75414285714285723</v>
      </c>
      <c r="R129" s="11">
        <v>0.753</v>
      </c>
      <c r="S129" s="11">
        <v>0.7291428571428572</v>
      </c>
      <c r="T129" s="11">
        <v>0.73071428571428587</v>
      </c>
      <c r="U129" s="11"/>
      <c r="V129" s="33" t="str">
        <f t="shared" si="10"/>
        <v>Netherlands</v>
      </c>
      <c r="W129" s="30">
        <f t="shared" si="11"/>
        <v>8.1319327731092447E-3</v>
      </c>
      <c r="X129" s="10">
        <f t="shared" si="12"/>
        <v>0.92695109409644005</v>
      </c>
      <c r="Y129" s="36">
        <f t="shared" si="13"/>
        <v>0.85923833084658729</v>
      </c>
      <c r="Z129" s="41">
        <f t="shared" si="14"/>
        <v>-8.131932773109245</v>
      </c>
      <c r="AA129" s="42">
        <f t="shared" si="15"/>
        <v>86</v>
      </c>
    </row>
    <row r="130" spans="3:27">
      <c r="C130" s="32" t="s">
        <v>287</v>
      </c>
      <c r="D130" s="33" t="s">
        <v>288</v>
      </c>
      <c r="E130" s="11">
        <v>0.74757142857142855</v>
      </c>
      <c r="F130" s="11">
        <v>0.75185714285714289</v>
      </c>
      <c r="G130" s="11">
        <v>0.75542857142857145</v>
      </c>
      <c r="H130" s="11">
        <v>0.78828571428571426</v>
      </c>
      <c r="I130" s="11">
        <v>0.77757142857142858</v>
      </c>
      <c r="J130" s="11">
        <v>0.78514285714285725</v>
      </c>
      <c r="K130" s="11">
        <v>0.77428571428571424</v>
      </c>
      <c r="L130" s="11">
        <v>0.78028571428571436</v>
      </c>
      <c r="M130" s="11">
        <v>0.78300000000000014</v>
      </c>
      <c r="N130" s="11">
        <v>0.78328571428571425</v>
      </c>
      <c r="O130" s="11">
        <v>0.77314285714285735</v>
      </c>
      <c r="P130" s="11">
        <v>0.76671428571428579</v>
      </c>
      <c r="Q130" s="11">
        <v>0.75971428571428579</v>
      </c>
      <c r="R130" s="11">
        <v>0.77028571428571435</v>
      </c>
      <c r="S130" s="11">
        <v>0.77542857142857147</v>
      </c>
      <c r="T130" s="11">
        <v>0.77742857142857158</v>
      </c>
      <c r="U130" s="11"/>
      <c r="V130" s="33" t="str">
        <f t="shared" si="10"/>
        <v>New Zealand</v>
      </c>
      <c r="W130" s="30">
        <f t="shared" si="11"/>
        <v>8.1512605042017552E-4</v>
      </c>
      <c r="X130" s="10">
        <f t="shared" si="12"/>
        <v>0.31392820787409942</v>
      </c>
      <c r="Y130" s="36">
        <f t="shared" si="13"/>
        <v>9.8550919699043782E-2</v>
      </c>
      <c r="Z130" s="41" t="str">
        <f t="shared" si="14"/>
        <v/>
      </c>
      <c r="AA130" s="42" t="str">
        <f t="shared" si="15"/>
        <v/>
      </c>
    </row>
    <row r="131" spans="3:27">
      <c r="C131" s="32" t="s">
        <v>289</v>
      </c>
      <c r="D131" s="33" t="s">
        <v>290</v>
      </c>
      <c r="E131" s="11">
        <v>0.63757142857142868</v>
      </c>
      <c r="F131" s="11">
        <v>0.62857142857142867</v>
      </c>
      <c r="G131" s="11">
        <v>0.63514285714285723</v>
      </c>
      <c r="H131" s="11">
        <v>0.63771428571428568</v>
      </c>
      <c r="I131" s="11">
        <v>0.64757142857142869</v>
      </c>
      <c r="J131" s="11">
        <v>0.65214285714285725</v>
      </c>
      <c r="K131" s="11">
        <v>0.6982857142857144</v>
      </c>
      <c r="L131" s="11">
        <v>0.72728571428571442</v>
      </c>
      <c r="M131" s="11">
        <v>0.70500000000000007</v>
      </c>
      <c r="N131" s="11">
        <v>0.71314285714285719</v>
      </c>
      <c r="O131" s="11">
        <v>0.72557142857142853</v>
      </c>
      <c r="P131" s="11">
        <v>0.71142857142857152</v>
      </c>
      <c r="Q131" s="11">
        <v>0.69114285714285717</v>
      </c>
      <c r="R131" s="11">
        <v>0.6804285714285716</v>
      </c>
      <c r="S131" s="11">
        <v>0.66414285714285726</v>
      </c>
      <c r="T131" s="11">
        <v>0.6635714285714287</v>
      </c>
      <c r="U131" s="11"/>
      <c r="V131" s="33" t="str">
        <f t="shared" si="10"/>
        <v>Nicaragua</v>
      </c>
      <c r="W131" s="30">
        <f t="shared" si="11"/>
        <v>3.9233193277310946E-3</v>
      </c>
      <c r="X131" s="10">
        <f t="shared" si="12"/>
        <v>0.54158827434099099</v>
      </c>
      <c r="Y131" s="36">
        <f t="shared" si="13"/>
        <v>0.29331785890365253</v>
      </c>
      <c r="Z131" s="41">
        <f t="shared" si="14"/>
        <v>-3.9233193277310945</v>
      </c>
      <c r="AA131" s="42">
        <f t="shared" si="15"/>
        <v>46</v>
      </c>
    </row>
    <row r="132" spans="3:27">
      <c r="C132" s="32" t="s">
        <v>291</v>
      </c>
      <c r="D132" s="33" t="s">
        <v>292</v>
      </c>
      <c r="E132" s="11">
        <v>0.53228571428571436</v>
      </c>
      <c r="F132" s="11">
        <v>0.5128571428571429</v>
      </c>
      <c r="G132" s="11">
        <v>0.52571428571428569</v>
      </c>
      <c r="H132" s="11">
        <v>0.53900000000000015</v>
      </c>
      <c r="I132" s="11">
        <v>0.53342857142857147</v>
      </c>
      <c r="J132" s="11">
        <v>0.5722857142857144</v>
      </c>
      <c r="K132" s="11">
        <v>0.5624285714285715</v>
      </c>
      <c r="L132" s="11">
        <v>0.61799999999999999</v>
      </c>
      <c r="M132" s="11">
        <v>0.63614285714285712</v>
      </c>
      <c r="N132" s="11">
        <v>0.65228571428571447</v>
      </c>
      <c r="O132" s="11">
        <v>0.61671428571428588</v>
      </c>
      <c r="P132" s="11">
        <v>0.61485714285714288</v>
      </c>
      <c r="Q132" s="11">
        <v>0.61728571428571433</v>
      </c>
      <c r="R132" s="11">
        <v>0.63142857142857145</v>
      </c>
      <c r="S132" s="11">
        <v>0.61699999999999999</v>
      </c>
      <c r="T132" s="11">
        <v>0.61685714285714288</v>
      </c>
      <c r="U132" s="11"/>
      <c r="V132" s="33" t="str">
        <f t="shared" si="10"/>
        <v>Niger</v>
      </c>
      <c r="W132" s="30">
        <f t="shared" si="11"/>
        <v>8.1907563025210069E-3</v>
      </c>
      <c r="X132" s="10">
        <f t="shared" si="12"/>
        <v>0.84142267036729734</v>
      </c>
      <c r="Y132" s="36">
        <f t="shared" si="13"/>
        <v>0.70799211020803354</v>
      </c>
      <c r="Z132" s="41">
        <f t="shared" si="14"/>
        <v>-8.1907563025210077</v>
      </c>
      <c r="AA132" s="42">
        <f t="shared" si="15"/>
        <v>87</v>
      </c>
    </row>
    <row r="133" spans="3:27">
      <c r="C133" s="32" t="s">
        <v>293</v>
      </c>
      <c r="D133" s="33" t="s">
        <v>294</v>
      </c>
      <c r="E133" s="11">
        <v>0.52914285714285725</v>
      </c>
      <c r="F133" s="11">
        <v>0.53185714285714292</v>
      </c>
      <c r="G133" s="11">
        <v>0.58600000000000008</v>
      </c>
      <c r="H133" s="11">
        <v>0.61928571428571444</v>
      </c>
      <c r="I133" s="11">
        <v>0.61314285714285721</v>
      </c>
      <c r="J133" s="11">
        <v>0.57157142857142873</v>
      </c>
      <c r="K133" s="11">
        <v>0.59471428571428575</v>
      </c>
      <c r="L133" s="11">
        <v>0.57914285714285729</v>
      </c>
      <c r="M133" s="11">
        <v>0.57057142857142862</v>
      </c>
      <c r="N133" s="11">
        <v>0.52185714285714291</v>
      </c>
      <c r="O133" s="11">
        <v>0.52557142857142858</v>
      </c>
      <c r="P133" s="11">
        <v>0.60042857142857153</v>
      </c>
      <c r="Q133" s="11">
        <v>0.58914285714285719</v>
      </c>
      <c r="R133" s="11">
        <v>0.59071428571428575</v>
      </c>
      <c r="S133" s="11">
        <v>0.6070000000000001</v>
      </c>
      <c r="T133" s="11">
        <v>0.61071428571428577</v>
      </c>
      <c r="U133" s="11"/>
      <c r="V133" s="33" t="str">
        <f t="shared" si="10"/>
        <v>Nigeria</v>
      </c>
      <c r="W133" s="30">
        <f t="shared" si="11"/>
        <v>2.1100840336134422E-3</v>
      </c>
      <c r="X133" s="10">
        <f t="shared" si="12"/>
        <v>0.3029484668931462</v>
      </c>
      <c r="Y133" s="36">
        <f t="shared" si="13"/>
        <v>9.1777773592907702E-2</v>
      </c>
      <c r="Z133" s="41" t="str">
        <f t="shared" si="14"/>
        <v/>
      </c>
      <c r="AA133" s="42" t="str">
        <f t="shared" si="15"/>
        <v/>
      </c>
    </row>
    <row r="134" spans="3:27">
      <c r="C134" s="32" t="s">
        <v>295</v>
      </c>
      <c r="D134" s="33" t="s">
        <v>296</v>
      </c>
      <c r="E134" s="11">
        <v>0.58357142857142863</v>
      </c>
      <c r="F134" s="11">
        <v>0.58671428571428574</v>
      </c>
      <c r="G134" s="11">
        <v>0.61871428571428577</v>
      </c>
      <c r="H134" s="11">
        <v>0.62600000000000011</v>
      </c>
      <c r="I134" s="11">
        <v>0.64457142857142868</v>
      </c>
      <c r="J134" s="11">
        <v>0.60728571428571443</v>
      </c>
      <c r="K134" s="11">
        <v>0.61528571428571432</v>
      </c>
      <c r="L134" s="11">
        <v>0.61342857142857155</v>
      </c>
      <c r="M134" s="11">
        <v>0.60100000000000009</v>
      </c>
      <c r="N134" s="11">
        <v>0.59742857142857142</v>
      </c>
      <c r="O134" s="11">
        <v>0.64228571428571435</v>
      </c>
      <c r="P134" s="11">
        <v>0.64457142857142857</v>
      </c>
      <c r="Q134" s="11">
        <v>0.6547142857142858</v>
      </c>
      <c r="R134" s="11">
        <v>0.68028571428571438</v>
      </c>
      <c r="S134" s="11">
        <v>0.68185714285714294</v>
      </c>
      <c r="T134" s="11">
        <v>0.68542857142857161</v>
      </c>
      <c r="U134" s="11"/>
      <c r="V134" s="33" t="str">
        <f t="shared" si="10"/>
        <v>Norway</v>
      </c>
      <c r="W134" s="30">
        <f t="shared" si="11"/>
        <v>5.6021008403361362E-3</v>
      </c>
      <c r="X134" s="10">
        <f t="shared" si="12"/>
        <v>0.80277332264869428</v>
      </c>
      <c r="Y134" s="36">
        <f t="shared" si="13"/>
        <v>0.64444500755642464</v>
      </c>
      <c r="Z134" s="41">
        <f t="shared" si="14"/>
        <v>-5.6021008403361359</v>
      </c>
      <c r="AA134" s="42">
        <f t="shared" si="15"/>
        <v>69</v>
      </c>
    </row>
    <row r="135" spans="3:27">
      <c r="C135" s="32" t="s">
        <v>297</v>
      </c>
      <c r="D135" s="33" t="s">
        <v>298</v>
      </c>
      <c r="E135" s="11">
        <v>0.64142857142857157</v>
      </c>
      <c r="F135" s="11">
        <v>0.63000000000000012</v>
      </c>
      <c r="G135" s="11">
        <v>0.63442857142857156</v>
      </c>
      <c r="H135" s="11">
        <v>0.61114285714285732</v>
      </c>
      <c r="I135" s="11">
        <v>0.64914285714285724</v>
      </c>
      <c r="J135" s="11">
        <v>0.69199999999999995</v>
      </c>
      <c r="K135" s="11">
        <v>0.65100000000000013</v>
      </c>
      <c r="L135" s="11">
        <v>0.65942857142857148</v>
      </c>
      <c r="M135" s="11">
        <v>0.68857142857142861</v>
      </c>
      <c r="N135" s="11">
        <v>0.68300000000000005</v>
      </c>
      <c r="O135" s="11">
        <v>0.6447142857142858</v>
      </c>
      <c r="P135" s="11">
        <v>0.66914285714285715</v>
      </c>
      <c r="Q135" s="11">
        <v>0.70471428571428574</v>
      </c>
      <c r="R135" s="11">
        <v>0.71128571428571441</v>
      </c>
      <c r="S135" s="11">
        <v>0.69428571428571428</v>
      </c>
      <c r="T135" s="11">
        <v>0.72014285714285731</v>
      </c>
      <c r="U135" s="11"/>
      <c r="V135" s="33" t="str">
        <f t="shared" ref="V135:V197" si="16">D135</f>
        <v>Oman</v>
      </c>
      <c r="W135" s="30">
        <f t="shared" ref="W135:W197" si="17">SLOPE(E135:T135,$E$5:$T$5)</f>
        <v>5.4892857142857096E-3</v>
      </c>
      <c r="X135" s="10">
        <f t="shared" ref="X135:X197" si="18">PEARSON(E135:T135,$E$5:$T$5)</f>
        <v>0.80970825400054214</v>
      </c>
      <c r="Y135" s="36">
        <f t="shared" ref="Y135:Y197" si="19">IF(ISERROR(X135),0,X135*X135)</f>
        <v>0.65562745659660648</v>
      </c>
      <c r="Z135" s="41">
        <f t="shared" ref="Z135:Z197" si="20">IF(Y135&gt;=$Z$4,-1000*W135,"")</f>
        <v>-5.4892857142857094</v>
      </c>
      <c r="AA135" s="42">
        <f t="shared" ref="AA135:AA197" si="21">IF(ISNUMBER(Z135),RANK(Z135,$Z$6:$Z$197),"")</f>
        <v>67</v>
      </c>
    </row>
    <row r="136" spans="3:27">
      <c r="C136" s="32" t="s">
        <v>299</v>
      </c>
      <c r="D136" s="33" t="s">
        <v>300</v>
      </c>
      <c r="E136" s="11">
        <v>0.59985714285714298</v>
      </c>
      <c r="F136" s="11">
        <v>0.58457142857142863</v>
      </c>
      <c r="G136" s="11">
        <v>0.59871428571428575</v>
      </c>
      <c r="H136" s="11">
        <v>0.58685714285714297</v>
      </c>
      <c r="I136" s="11">
        <v>0.63842857142857157</v>
      </c>
      <c r="J136" s="11">
        <v>0.64614285714285713</v>
      </c>
      <c r="K136" s="11">
        <v>0.65442857142857136</v>
      </c>
      <c r="L136" s="11">
        <v>0.64285714285714302</v>
      </c>
      <c r="M136" s="11">
        <v>0.62300000000000011</v>
      </c>
      <c r="N136" s="11">
        <v>0.59500000000000008</v>
      </c>
      <c r="O136" s="11">
        <v>0.66800000000000015</v>
      </c>
      <c r="P136" s="11">
        <v>0.65928571428571436</v>
      </c>
      <c r="Q136" s="11">
        <v>0.63042857142857145</v>
      </c>
      <c r="R136" s="11">
        <v>0.65728571428571436</v>
      </c>
      <c r="S136" s="11">
        <v>0.63900000000000012</v>
      </c>
      <c r="T136" s="11">
        <v>0.63914285714285723</v>
      </c>
      <c r="U136" s="11"/>
      <c r="V136" s="33" t="str">
        <f t="shared" si="16"/>
        <v>Pakistan</v>
      </c>
      <c r="W136" s="30">
        <f t="shared" si="17"/>
        <v>3.5153361344537823E-3</v>
      </c>
      <c r="X136" s="10">
        <f t="shared" si="18"/>
        <v>0.60781082704357836</v>
      </c>
      <c r="Y136" s="36">
        <f t="shared" si="19"/>
        <v>0.36943400147139871</v>
      </c>
      <c r="Z136" s="41">
        <f t="shared" si="20"/>
        <v>-3.5153361344537823</v>
      </c>
      <c r="AA136" s="42">
        <f t="shared" si="21"/>
        <v>41</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0.77985714285714303</v>
      </c>
      <c r="F138" s="11">
        <v>0.7835714285714287</v>
      </c>
      <c r="G138" s="11">
        <v>0.79114285714285726</v>
      </c>
      <c r="H138" s="11">
        <v>0.79000000000000015</v>
      </c>
      <c r="I138" s="11">
        <v>0.78171428571428592</v>
      </c>
      <c r="J138" s="11">
        <v>0.7597142857142859</v>
      </c>
      <c r="K138" s="11">
        <v>0.76614285714285724</v>
      </c>
      <c r="L138" s="11">
        <v>0.7835714285714287</v>
      </c>
      <c r="M138" s="11">
        <v>0.75357142857142867</v>
      </c>
      <c r="N138" s="11">
        <v>0.76285714285714301</v>
      </c>
      <c r="O138" s="11">
        <v>0.77771428571428591</v>
      </c>
      <c r="P138" s="11">
        <v>0.76500000000000012</v>
      </c>
      <c r="Q138" s="11">
        <v>0.77357142857142869</v>
      </c>
      <c r="R138" s="11">
        <v>0.77342857142857158</v>
      </c>
      <c r="S138" s="11">
        <v>0.76071428571428579</v>
      </c>
      <c r="T138" s="11">
        <v>0.76071428571428579</v>
      </c>
      <c r="U138" s="11"/>
      <c r="V138" s="33" t="str">
        <f t="shared" si="16"/>
        <v>Panama</v>
      </c>
      <c r="W138" s="30">
        <f t="shared" si="17"/>
        <v>-1.461554621848743E-3</v>
      </c>
      <c r="X138" s="10">
        <f t="shared" si="18"/>
        <v>-0.5943894757426097</v>
      </c>
      <c r="Y138" s="36">
        <f t="shared" si="19"/>
        <v>0.35329884887357438</v>
      </c>
      <c r="Z138" s="41">
        <f t="shared" si="20"/>
        <v>1.461554621848743</v>
      </c>
      <c r="AA138" s="42">
        <f t="shared" si="21"/>
        <v>20</v>
      </c>
    </row>
    <row r="139" spans="3:27">
      <c r="C139" s="32" t="s">
        <v>305</v>
      </c>
      <c r="D139" s="33" t="s">
        <v>306</v>
      </c>
      <c r="E139" s="11">
        <v>0.61114285714285721</v>
      </c>
      <c r="F139" s="11">
        <v>0.58599999999999997</v>
      </c>
      <c r="G139" s="11">
        <v>0.5664285714285715</v>
      </c>
      <c r="H139" s="11">
        <v>0.58057142857142852</v>
      </c>
      <c r="I139" s="11">
        <v>0.57457142857142862</v>
      </c>
      <c r="J139" s="11">
        <v>0.63300000000000001</v>
      </c>
      <c r="K139" s="11">
        <v>0.59180357142857154</v>
      </c>
      <c r="L139" s="11">
        <v>0.59405357142857151</v>
      </c>
      <c r="M139" s="11">
        <v>0.59630357142857149</v>
      </c>
      <c r="N139" s="11">
        <v>0.59855357142857157</v>
      </c>
      <c r="O139" s="11">
        <v>0.60080357142857144</v>
      </c>
      <c r="P139" s="11">
        <v>0.60305357142857152</v>
      </c>
      <c r="Q139" s="11">
        <v>0.60530357142857161</v>
      </c>
      <c r="R139" s="11">
        <v>0.60755357142857158</v>
      </c>
      <c r="S139" s="11">
        <v>0.59085714285714286</v>
      </c>
      <c r="T139" s="11">
        <v>0.58828571428571441</v>
      </c>
      <c r="U139" s="11"/>
      <c r="V139" s="33" t="str">
        <f t="shared" si="16"/>
        <v>Papua New Guinea</v>
      </c>
      <c r="W139" s="30">
        <f t="shared" si="17"/>
        <v>6.7079831932773798E-4</v>
      </c>
      <c r="X139" s="10">
        <f t="shared" si="18"/>
        <v>0.20408630928574412</v>
      </c>
      <c r="Y139" s="36">
        <f t="shared" si="19"/>
        <v>4.1651221637876407E-2</v>
      </c>
      <c r="Z139" s="41" t="str">
        <f t="shared" si="20"/>
        <v/>
      </c>
      <c r="AA139" s="42" t="str">
        <f t="shared" si="21"/>
        <v/>
      </c>
    </row>
    <row r="140" spans="3:27">
      <c r="C140" s="32" t="s">
        <v>307</v>
      </c>
      <c r="D140" s="33" t="s">
        <v>308</v>
      </c>
      <c r="E140" s="11">
        <v>0.77700000000000002</v>
      </c>
      <c r="F140" s="11">
        <v>0.78042857142857147</v>
      </c>
      <c r="G140" s="11">
        <v>0.78185714285714303</v>
      </c>
      <c r="H140" s="11">
        <v>0.76114285714285712</v>
      </c>
      <c r="I140" s="11">
        <v>0.75885714285714301</v>
      </c>
      <c r="J140" s="11">
        <v>0.70400000000000007</v>
      </c>
      <c r="K140" s="11">
        <v>0.69471428571428584</v>
      </c>
      <c r="L140" s="11">
        <v>0.67728571428571438</v>
      </c>
      <c r="M140" s="11">
        <v>0.66114285714285714</v>
      </c>
      <c r="N140" s="11">
        <v>0.65628571428571436</v>
      </c>
      <c r="O140" s="11">
        <v>0.6835714285714285</v>
      </c>
      <c r="P140" s="11">
        <v>0.70942857142857152</v>
      </c>
      <c r="Q140" s="11">
        <v>0.73</v>
      </c>
      <c r="R140" s="11">
        <v>0.75571428571428578</v>
      </c>
      <c r="S140" s="11">
        <v>0.76157142857142868</v>
      </c>
      <c r="T140" s="11">
        <v>0.76157142857142868</v>
      </c>
      <c r="U140" s="11"/>
      <c r="V140" s="33" t="str">
        <f t="shared" si="16"/>
        <v>Paraguay</v>
      </c>
      <c r="W140" s="30">
        <f t="shared" si="17"/>
        <v>-2.388235294117648E-3</v>
      </c>
      <c r="X140" s="10">
        <f t="shared" si="18"/>
        <v>-0.25721393129347242</v>
      </c>
      <c r="Y140" s="36">
        <f t="shared" si="19"/>
        <v>6.6159006451443153E-2</v>
      </c>
      <c r="Z140" s="41" t="str">
        <f t="shared" si="20"/>
        <v/>
      </c>
      <c r="AA140" s="42" t="str">
        <f t="shared" si="21"/>
        <v/>
      </c>
    </row>
    <row r="141" spans="3:27">
      <c r="C141" s="32" t="s">
        <v>309</v>
      </c>
      <c r="D141" s="33" t="s">
        <v>310</v>
      </c>
      <c r="E141" s="11">
        <v>0.68914285714285717</v>
      </c>
      <c r="F141" s="11">
        <v>0.70728571428571441</v>
      </c>
      <c r="G141" s="11">
        <v>0.72100000000000009</v>
      </c>
      <c r="H141" s="11">
        <v>0.74742857142857155</v>
      </c>
      <c r="I141" s="11">
        <v>0.74742857142857155</v>
      </c>
      <c r="J141" s="11">
        <v>0.75700000000000023</v>
      </c>
      <c r="K141" s="11">
        <v>0.72728571428571431</v>
      </c>
      <c r="L141" s="11">
        <v>0.72700000000000009</v>
      </c>
      <c r="M141" s="11">
        <v>0.73242857142857154</v>
      </c>
      <c r="N141" s="11">
        <v>0.71271428571428586</v>
      </c>
      <c r="O141" s="11">
        <v>0.70671428571428585</v>
      </c>
      <c r="P141" s="11">
        <v>0.72171428571428575</v>
      </c>
      <c r="Q141" s="11">
        <v>0.73857142857142866</v>
      </c>
      <c r="R141" s="11">
        <v>0.74714285714285711</v>
      </c>
      <c r="S141" s="11">
        <v>0.76342857142857146</v>
      </c>
      <c r="T141" s="11">
        <v>0.77357142857142869</v>
      </c>
      <c r="U141" s="11"/>
      <c r="V141" s="33" t="str">
        <f t="shared" si="16"/>
        <v>Peru</v>
      </c>
      <c r="W141" s="30">
        <f t="shared" si="17"/>
        <v>2.5506302521008371E-3</v>
      </c>
      <c r="X141" s="10">
        <f t="shared" si="18"/>
        <v>0.53188763655174198</v>
      </c>
      <c r="Y141" s="36">
        <f t="shared" si="19"/>
        <v>0.28290445791659796</v>
      </c>
      <c r="Z141" s="41">
        <f t="shared" si="20"/>
        <v>-2.550630252100837</v>
      </c>
      <c r="AA141" s="42">
        <f t="shared" si="21"/>
        <v>32</v>
      </c>
    </row>
    <row r="142" spans="3:27">
      <c r="C142" s="32" t="s">
        <v>311</v>
      </c>
      <c r="D142" s="33" t="s">
        <v>312</v>
      </c>
      <c r="E142" s="11">
        <v>0.63085714285714289</v>
      </c>
      <c r="F142" s="11">
        <v>0.6605714285714287</v>
      </c>
      <c r="G142" s="11">
        <v>0.66971428571428571</v>
      </c>
      <c r="H142" s="11">
        <v>0.65185714285714291</v>
      </c>
      <c r="I142" s="11">
        <v>0.65585714285714292</v>
      </c>
      <c r="J142" s="11">
        <v>0.65600000000000014</v>
      </c>
      <c r="K142" s="11">
        <v>0.66828571428571437</v>
      </c>
      <c r="L142" s="11">
        <v>0.6755714285714286</v>
      </c>
      <c r="M142" s="11">
        <v>0.67957142857142849</v>
      </c>
      <c r="N142" s="11">
        <v>0.62642857142857145</v>
      </c>
      <c r="O142" s="11">
        <v>0.65185714285714302</v>
      </c>
      <c r="P142" s="11">
        <v>0.6457142857142858</v>
      </c>
      <c r="Q142" s="11">
        <v>0.64557142857142868</v>
      </c>
      <c r="R142" s="11">
        <v>0.6595714285714287</v>
      </c>
      <c r="S142" s="11">
        <v>0.65028571428571447</v>
      </c>
      <c r="T142" s="11">
        <v>0.65514285714285725</v>
      </c>
      <c r="U142" s="11"/>
      <c r="V142" s="33" t="str">
        <f t="shared" si="16"/>
        <v>Philippines</v>
      </c>
      <c r="W142" s="30">
        <f t="shared" si="17"/>
        <v>-2.2184873949579286E-4</v>
      </c>
      <c r="X142" s="10">
        <f t="shared" si="18"/>
        <v>-7.3596288002270194E-2</v>
      </c>
      <c r="Y142" s="36">
        <f t="shared" si="19"/>
        <v>5.4164136077130996E-3</v>
      </c>
      <c r="Z142" s="41" t="str">
        <f t="shared" si="20"/>
        <v/>
      </c>
      <c r="AA142" s="42" t="str">
        <f t="shared" si="21"/>
        <v/>
      </c>
    </row>
    <row r="143" spans="3:27">
      <c r="C143" s="32" t="s">
        <v>313</v>
      </c>
      <c r="D143" s="33" t="s">
        <v>314</v>
      </c>
      <c r="E143" s="11">
        <v>0.54714285714285715</v>
      </c>
      <c r="F143" s="11">
        <v>0.52800000000000002</v>
      </c>
      <c r="G143" s="11">
        <v>0.57900000000000007</v>
      </c>
      <c r="H143" s="11">
        <v>0.59171428571428575</v>
      </c>
      <c r="I143" s="11">
        <v>0.59800000000000009</v>
      </c>
      <c r="J143" s="11">
        <v>0.63014285714285723</v>
      </c>
      <c r="K143" s="11">
        <v>0.6715714285714286</v>
      </c>
      <c r="L143" s="11">
        <v>0.6358571428571429</v>
      </c>
      <c r="M143" s="11">
        <v>0.62742857142857145</v>
      </c>
      <c r="N143" s="11">
        <v>0.63814285714285712</v>
      </c>
      <c r="O143" s="11">
        <v>0.63757142857142868</v>
      </c>
      <c r="P143" s="11">
        <v>0.62242857142857155</v>
      </c>
      <c r="Q143" s="11">
        <v>0.64942857142857147</v>
      </c>
      <c r="R143" s="11">
        <v>0.64442857142857146</v>
      </c>
      <c r="S143" s="11">
        <v>0.66228571428571437</v>
      </c>
      <c r="T143" s="11">
        <v>0.6725714285714286</v>
      </c>
      <c r="U143" s="11"/>
      <c r="V143" s="33" t="str">
        <f t="shared" si="16"/>
        <v>Poland</v>
      </c>
      <c r="W143" s="30">
        <f t="shared" si="17"/>
        <v>7.3025210084033624E-3</v>
      </c>
      <c r="X143" s="10">
        <f t="shared" si="18"/>
        <v>0.82795074964285897</v>
      </c>
      <c r="Y143" s="36">
        <f t="shared" si="19"/>
        <v>0.68550244383417214</v>
      </c>
      <c r="Z143" s="41">
        <f t="shared" si="20"/>
        <v>-7.302521008403362</v>
      </c>
      <c r="AA143" s="42">
        <f t="shared" si="21"/>
        <v>81</v>
      </c>
    </row>
    <row r="144" spans="3:27">
      <c r="C144" s="32" t="s">
        <v>315</v>
      </c>
      <c r="D144" s="33" t="s">
        <v>316</v>
      </c>
      <c r="E144" s="11">
        <v>0.627857142857143</v>
      </c>
      <c r="F144" s="11">
        <v>0.6388571428571429</v>
      </c>
      <c r="G144" s="11">
        <v>0.64457142857142868</v>
      </c>
      <c r="H144" s="11">
        <v>0.64214285714285724</v>
      </c>
      <c r="I144" s="11">
        <v>0.65014285714285724</v>
      </c>
      <c r="J144" s="11">
        <v>0.6507142857142858</v>
      </c>
      <c r="K144" s="11">
        <v>0.65028571428571424</v>
      </c>
      <c r="L144" s="11">
        <v>0.64357142857142868</v>
      </c>
      <c r="M144" s="11">
        <v>0.64385714285714302</v>
      </c>
      <c r="N144" s="11">
        <v>0.63957142857142868</v>
      </c>
      <c r="O144" s="11">
        <v>0.64500000000000013</v>
      </c>
      <c r="P144" s="11">
        <v>0.66428571428571437</v>
      </c>
      <c r="Q144" s="11">
        <v>0.65828571428571436</v>
      </c>
      <c r="R144" s="11">
        <v>0.6764285714285716</v>
      </c>
      <c r="S144" s="11">
        <v>0.68057142857142883</v>
      </c>
      <c r="T144" s="11">
        <v>0.68171428571428572</v>
      </c>
      <c r="U144" s="11"/>
      <c r="V144" s="33" t="str">
        <f t="shared" si="16"/>
        <v>Portugal</v>
      </c>
      <c r="W144" s="30">
        <f t="shared" si="17"/>
        <v>2.7712184873949605E-3</v>
      </c>
      <c r="X144" s="10">
        <f t="shared" si="18"/>
        <v>0.83542632099943981</v>
      </c>
      <c r="Y144" s="36">
        <f t="shared" si="19"/>
        <v>0.69793713781865907</v>
      </c>
      <c r="Z144" s="41">
        <f t="shared" si="20"/>
        <v>-2.7712184873949606</v>
      </c>
      <c r="AA144" s="42">
        <f t="shared" si="21"/>
        <v>35</v>
      </c>
    </row>
    <row r="145" spans="3:27">
      <c r="C145" s="32" t="s">
        <v>317</v>
      </c>
      <c r="D145" s="33" t="s">
        <v>318</v>
      </c>
      <c r="E145" s="11">
        <v>0.5971428571428572</v>
      </c>
      <c r="F145" s="11">
        <v>0.5971428571428572</v>
      </c>
      <c r="G145" s="11">
        <v>0.5971428571428572</v>
      </c>
      <c r="H145" s="11">
        <v>0.5971428571428572</v>
      </c>
      <c r="I145" s="11">
        <v>0.59742857142857142</v>
      </c>
      <c r="J145" s="11">
        <v>0.59971428571428576</v>
      </c>
      <c r="K145" s="11">
        <v>0.62485714285714289</v>
      </c>
      <c r="L145" s="11">
        <v>0.6754285714285716</v>
      </c>
      <c r="M145" s="11">
        <v>0.68400000000000005</v>
      </c>
      <c r="N145" s="11">
        <v>0.65185714285714302</v>
      </c>
      <c r="O145" s="11">
        <v>0.65985714285714292</v>
      </c>
      <c r="P145" s="11">
        <v>0.65728571428571447</v>
      </c>
      <c r="Q145" s="11">
        <v>0.64585714285714302</v>
      </c>
      <c r="R145" s="11">
        <v>0.69071428571428584</v>
      </c>
      <c r="S145" s="11">
        <v>0.70057142857142862</v>
      </c>
      <c r="T145" s="11">
        <v>0.71085714285714308</v>
      </c>
      <c r="U145" s="11"/>
      <c r="V145" s="33" t="str">
        <f t="shared" si="16"/>
        <v>Qatar</v>
      </c>
      <c r="W145" s="30">
        <f t="shared" si="17"/>
        <v>7.8342436974789976E-3</v>
      </c>
      <c r="X145" s="10">
        <f t="shared" si="18"/>
        <v>0.89255285309455701</v>
      </c>
      <c r="Y145" s="36">
        <f t="shared" si="19"/>
        <v>0.79665059556723383</v>
      </c>
      <c r="Z145" s="41">
        <f t="shared" si="20"/>
        <v>-7.834243697478998</v>
      </c>
      <c r="AA145" s="42">
        <f t="shared" si="21"/>
        <v>85</v>
      </c>
    </row>
    <row r="146" spans="3:27">
      <c r="C146" s="32" t="s">
        <v>319</v>
      </c>
      <c r="D146" s="33" t="s">
        <v>320</v>
      </c>
      <c r="E146" s="11">
        <v>0.504</v>
      </c>
      <c r="F146" s="11">
        <v>0.56428571428571439</v>
      </c>
      <c r="G146" s="11">
        <v>0.58528571428571441</v>
      </c>
      <c r="H146" s="11">
        <v>0.55000000000000004</v>
      </c>
      <c r="I146" s="11">
        <v>0.56485714285714295</v>
      </c>
      <c r="J146" s="11">
        <v>0.55399999999999994</v>
      </c>
      <c r="K146" s="11">
        <v>0.53214285714285725</v>
      </c>
      <c r="L146" s="11">
        <v>0.56114285714285717</v>
      </c>
      <c r="M146" s="11">
        <v>0.56185714285714294</v>
      </c>
      <c r="N146" s="11">
        <v>0.58114285714285718</v>
      </c>
      <c r="O146" s="11">
        <v>0.64085714285714301</v>
      </c>
      <c r="P146" s="11">
        <v>0.70771428571428563</v>
      </c>
      <c r="Q146" s="11">
        <v>0.71442857142857152</v>
      </c>
      <c r="R146" s="11">
        <v>0.7161428571428573</v>
      </c>
      <c r="S146" s="11">
        <v>0.72157142857142864</v>
      </c>
      <c r="T146" s="11">
        <v>0.72485714285714287</v>
      </c>
      <c r="U146" s="11"/>
      <c r="V146" s="33" t="str">
        <f t="shared" si="16"/>
        <v>Romania</v>
      </c>
      <c r="W146" s="30">
        <f t="shared" si="17"/>
        <v>1.4498319327731093E-2</v>
      </c>
      <c r="X146" s="10">
        <f t="shared" si="18"/>
        <v>0.87859084257556086</v>
      </c>
      <c r="Y146" s="36">
        <f t="shared" si="19"/>
        <v>0.77192186865763401</v>
      </c>
      <c r="Z146" s="41">
        <f t="shared" si="20"/>
        <v>-14.498319327731092</v>
      </c>
      <c r="AA146" s="42">
        <f t="shared" si="21"/>
        <v>116</v>
      </c>
    </row>
    <row r="147" spans="3:27">
      <c r="C147" s="32" t="s">
        <v>321</v>
      </c>
      <c r="D147" s="33" t="s">
        <v>322</v>
      </c>
      <c r="E147" s="11">
        <v>0.5832857142857143</v>
      </c>
      <c r="F147" s="11">
        <v>0.54185714285714293</v>
      </c>
      <c r="G147" s="11">
        <v>0.57557142857142862</v>
      </c>
      <c r="H147" s="11">
        <v>0.5971428571428572</v>
      </c>
      <c r="I147" s="11">
        <v>0.56028571428571428</v>
      </c>
      <c r="J147" s="11">
        <v>0.53385714285714292</v>
      </c>
      <c r="K147" s="11">
        <v>0.53900000000000003</v>
      </c>
      <c r="L147" s="11">
        <v>0.56971428571428573</v>
      </c>
      <c r="M147" s="11">
        <v>0.5961428571428572</v>
      </c>
      <c r="N147" s="11">
        <v>0.56328571428571439</v>
      </c>
      <c r="O147" s="11">
        <v>0.57900000000000018</v>
      </c>
      <c r="P147" s="11">
        <v>0.59671428571428586</v>
      </c>
      <c r="Q147" s="11">
        <v>0.54471428571428571</v>
      </c>
      <c r="R147" s="11">
        <v>0.57157142857142862</v>
      </c>
      <c r="S147" s="11">
        <v>0.56228571428571439</v>
      </c>
      <c r="T147" s="11">
        <v>0.56714285714285717</v>
      </c>
      <c r="U147" s="11"/>
      <c r="V147" s="33" t="str">
        <f t="shared" si="16"/>
        <v>Russian Federation</v>
      </c>
      <c r="W147" s="30">
        <f t="shared" si="17"/>
        <v>1.2878151260504504E-4</v>
      </c>
      <c r="X147" s="10">
        <f t="shared" si="18"/>
        <v>3.0064525627547408E-2</v>
      </c>
      <c r="Y147" s="36">
        <f t="shared" si="19"/>
        <v>9.0387570120945492E-4</v>
      </c>
      <c r="Z147" s="41" t="str">
        <f t="shared" si="20"/>
        <v/>
      </c>
      <c r="AA147" s="42" t="str">
        <f t="shared" si="21"/>
        <v/>
      </c>
    </row>
    <row r="148" spans="3:27">
      <c r="C148" s="32" t="s">
        <v>323</v>
      </c>
      <c r="D148" s="33" t="s">
        <v>324</v>
      </c>
      <c r="E148" s="11">
        <v>0.46414285714285725</v>
      </c>
      <c r="F148" s="11">
        <v>0.46414285714285725</v>
      </c>
      <c r="G148" s="11">
        <v>0.4751428571428572</v>
      </c>
      <c r="H148" s="11">
        <v>0.48357142857142871</v>
      </c>
      <c r="I148" s="11">
        <v>0.5158571428571429</v>
      </c>
      <c r="J148" s="11">
        <v>0.55542857142857149</v>
      </c>
      <c r="K148" s="11">
        <v>0.59100000000000008</v>
      </c>
      <c r="L148" s="11">
        <v>0.55685714285714294</v>
      </c>
      <c r="M148" s="11">
        <v>0.62857142857142867</v>
      </c>
      <c r="N148" s="11">
        <v>0.5931428571428573</v>
      </c>
      <c r="O148" s="11">
        <v>0.60828571428571432</v>
      </c>
      <c r="P148" s="11">
        <v>0.59342857142857153</v>
      </c>
      <c r="Q148" s="11">
        <v>0.60742857142857154</v>
      </c>
      <c r="R148" s="11">
        <v>0.60657142857142865</v>
      </c>
      <c r="S148" s="11">
        <v>0.63028571428571445</v>
      </c>
      <c r="T148" s="11">
        <v>0.66985714285714293</v>
      </c>
      <c r="U148" s="11"/>
      <c r="V148" s="33" t="str">
        <f t="shared" si="16"/>
        <v>Rwanda</v>
      </c>
      <c r="W148" s="30">
        <f t="shared" si="17"/>
        <v>1.2781512605042018E-2</v>
      </c>
      <c r="X148" s="10">
        <f t="shared" si="18"/>
        <v>0.92728189564009411</v>
      </c>
      <c r="Y148" s="36">
        <f t="shared" si="19"/>
        <v>0.85985171398188642</v>
      </c>
      <c r="Z148" s="41">
        <f t="shared" si="20"/>
        <v>-12.781512605042018</v>
      </c>
      <c r="AA148" s="42">
        <f t="shared" si="21"/>
        <v>112</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0.6675714285714287</v>
      </c>
      <c r="F150" s="11">
        <v>0.6675714285714287</v>
      </c>
      <c r="G150" s="11">
        <v>0.6675714285714287</v>
      </c>
      <c r="H150" s="11">
        <v>0.6675714285714287</v>
      </c>
      <c r="I150" s="11">
        <v>0.6675714285714287</v>
      </c>
      <c r="J150" s="11">
        <v>0.6675714285714287</v>
      </c>
      <c r="K150" s="11">
        <v>0.6675714285714287</v>
      </c>
      <c r="L150" s="11">
        <v>0.6675714285714287</v>
      </c>
      <c r="M150" s="11">
        <v>0.6675714285714287</v>
      </c>
      <c r="N150" s="11">
        <v>0.6675714285714287</v>
      </c>
      <c r="O150" s="11">
        <v>0.6675714285714287</v>
      </c>
      <c r="P150" s="11">
        <v>0.6675714285714287</v>
      </c>
      <c r="Q150" s="11">
        <v>0.6675714285714287</v>
      </c>
      <c r="R150" s="11">
        <v>0.6675714285714287</v>
      </c>
      <c r="S150" s="11">
        <v>0.68685714285714305</v>
      </c>
      <c r="T150" s="11">
        <v>0.69000000000000017</v>
      </c>
      <c r="U150" s="11"/>
      <c r="V150" s="33" t="str">
        <f t="shared" si="16"/>
        <v>Saint Lucia</v>
      </c>
      <c r="W150" s="30">
        <f t="shared" si="17"/>
        <v>8.6344537815126248E-4</v>
      </c>
      <c r="X150" s="10">
        <f t="shared" si="18"/>
        <v>0.5751701159345004</v>
      </c>
      <c r="Y150" s="36">
        <f t="shared" si="19"/>
        <v>0.33082066226410661</v>
      </c>
      <c r="Z150" s="41">
        <f t="shared" si="20"/>
        <v>-0.86344537815126243</v>
      </c>
      <c r="AA150" s="42">
        <f t="shared" si="21"/>
        <v>26</v>
      </c>
    </row>
    <row r="151" spans="3:27">
      <c r="C151" s="32" t="s">
        <v>329</v>
      </c>
      <c r="D151" s="33" t="s">
        <v>330</v>
      </c>
      <c r="E151" s="11">
        <v>0.61857142857142866</v>
      </c>
      <c r="F151" s="11">
        <v>0.61857142857142866</v>
      </c>
      <c r="G151" s="11">
        <v>0.61857142857142866</v>
      </c>
      <c r="H151" s="11">
        <v>0.61857142857142866</v>
      </c>
      <c r="I151" s="11">
        <v>0.61857142857142866</v>
      </c>
      <c r="J151" s="11">
        <v>0.61857142857142866</v>
      </c>
      <c r="K151" s="11">
        <v>0.61857142857142866</v>
      </c>
      <c r="L151" s="11">
        <v>0.61857142857142866</v>
      </c>
      <c r="M151" s="11">
        <v>0.61857142857142866</v>
      </c>
      <c r="N151" s="11">
        <v>0.61857142857142866</v>
      </c>
      <c r="O151" s="11">
        <v>0.61857142857142866</v>
      </c>
      <c r="P151" s="11">
        <v>0.61857142857142866</v>
      </c>
      <c r="Q151" s="11">
        <v>0.61857142857142866</v>
      </c>
      <c r="R151" s="11">
        <v>0.61857142857142866</v>
      </c>
      <c r="S151" s="11">
        <v>0.64042857142857146</v>
      </c>
      <c r="T151" s="11">
        <v>0.65485714285714292</v>
      </c>
      <c r="U151" s="11"/>
      <c r="V151" s="33" t="str">
        <f t="shared" si="16"/>
        <v>Saint Vincent and the Grenadines</v>
      </c>
      <c r="W151" s="30">
        <f t="shared" si="17"/>
        <v>1.2182773109243679E-3</v>
      </c>
      <c r="X151" s="10">
        <f t="shared" si="18"/>
        <v>0.56458759946942982</v>
      </c>
      <c r="Y151" s="36">
        <f t="shared" si="19"/>
        <v>0.31875915747465333</v>
      </c>
      <c r="Z151" s="41">
        <f t="shared" si="20"/>
        <v>-1.2182773109243679</v>
      </c>
      <c r="AA151" s="42">
        <f t="shared" si="21"/>
        <v>27</v>
      </c>
    </row>
    <row r="152" spans="3:27">
      <c r="C152" s="32" t="s">
        <v>331</v>
      </c>
      <c r="D152" s="33" t="s">
        <v>332</v>
      </c>
      <c r="E152" s="11">
        <v>0.52957142857142858</v>
      </c>
      <c r="F152" s="11">
        <v>0.57871428571428574</v>
      </c>
      <c r="G152" s="11">
        <v>0.55885714285714294</v>
      </c>
      <c r="H152" s="11">
        <v>0.5832857142857143</v>
      </c>
      <c r="I152" s="11">
        <v>0.61042857142857143</v>
      </c>
      <c r="J152" s="11">
        <v>0.62357142857142867</v>
      </c>
      <c r="K152" s="11">
        <v>0.63060714285714292</v>
      </c>
      <c r="L152" s="11">
        <v>0.62383928571428582</v>
      </c>
      <c r="M152" s="11">
        <v>0.61707142857142872</v>
      </c>
      <c r="N152" s="11">
        <v>0.6103035714285715</v>
      </c>
      <c r="O152" s="11">
        <v>0.6035357142857144</v>
      </c>
      <c r="P152" s="11">
        <v>0.59676785714285718</v>
      </c>
      <c r="Q152" s="11">
        <v>0.59000000000000008</v>
      </c>
      <c r="R152" s="11">
        <v>0.58323214285714298</v>
      </c>
      <c r="S152" s="11">
        <v>0.61528571428571444</v>
      </c>
      <c r="T152" s="11">
        <v>0.59828571428571442</v>
      </c>
      <c r="U152" s="11"/>
      <c r="V152" s="33" t="str">
        <f t="shared" si="16"/>
        <v>Samoa</v>
      </c>
      <c r="W152" s="30">
        <f t="shared" si="17"/>
        <v>2.3106092436974866E-3</v>
      </c>
      <c r="X152" s="10">
        <f t="shared" si="18"/>
        <v>0.41663801633632469</v>
      </c>
      <c r="Y152" s="36">
        <f t="shared" si="19"/>
        <v>0.17358723665666756</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0.47642857142857148</v>
      </c>
      <c r="F154" s="11">
        <v>0.47642857142857148</v>
      </c>
      <c r="G154" s="11">
        <v>0.47642857142857148</v>
      </c>
      <c r="H154" s="11">
        <v>0.47642857142857148</v>
      </c>
      <c r="I154" s="11">
        <v>0.47642857142857148</v>
      </c>
      <c r="J154" s="11">
        <v>0.47642857142857148</v>
      </c>
      <c r="K154" s="11">
        <v>0.47642857142857148</v>
      </c>
      <c r="L154" s="11">
        <v>0.47642857142857148</v>
      </c>
      <c r="M154" s="11">
        <v>0.47642857142857148</v>
      </c>
      <c r="N154" s="11">
        <v>0.47642857142857148</v>
      </c>
      <c r="O154" s="11">
        <v>0.47642857142857148</v>
      </c>
      <c r="P154" s="11">
        <v>0.47642857142857148</v>
      </c>
      <c r="Q154" s="11">
        <v>0.47642857142857148</v>
      </c>
      <c r="R154" s="11">
        <v>0.47642857142857148</v>
      </c>
      <c r="S154" s="11">
        <v>0.53085714285714292</v>
      </c>
      <c r="T154" s="11">
        <v>0.54814285714285726</v>
      </c>
      <c r="U154" s="11"/>
      <c r="V154" s="33" t="str">
        <f t="shared" si="16"/>
        <v>Sao Tome and Principe</v>
      </c>
      <c r="W154" s="30">
        <f t="shared" si="17"/>
        <v>2.6224789915966404E-3</v>
      </c>
      <c r="X154" s="10">
        <f t="shared" si="18"/>
        <v>0.57344131606032356</v>
      </c>
      <c r="Y154" s="36">
        <f t="shared" si="19"/>
        <v>0.32883494296499588</v>
      </c>
      <c r="Z154" s="41">
        <f t="shared" si="20"/>
        <v>-2.6224789915966404</v>
      </c>
      <c r="AA154" s="42">
        <f t="shared" si="21"/>
        <v>34</v>
      </c>
    </row>
    <row r="155" spans="3:27">
      <c r="C155" s="32" t="s">
        <v>337</v>
      </c>
      <c r="D155" s="33" t="s">
        <v>338</v>
      </c>
      <c r="E155" s="11">
        <v>0.64942857142857169</v>
      </c>
      <c r="F155" s="11">
        <v>0.65457142857142858</v>
      </c>
      <c r="G155" s="11">
        <v>0.66214285714285726</v>
      </c>
      <c r="H155" s="11">
        <v>0.64228571428571435</v>
      </c>
      <c r="I155" s="11">
        <v>0.68400000000000016</v>
      </c>
      <c r="J155" s="11">
        <v>0.62785714285714289</v>
      </c>
      <c r="K155" s="11">
        <v>0.66771428571428582</v>
      </c>
      <c r="L155" s="11">
        <v>0.66971428571428582</v>
      </c>
      <c r="M155" s="11">
        <v>0.63400000000000012</v>
      </c>
      <c r="N155" s="11">
        <v>0.64314285714285713</v>
      </c>
      <c r="O155" s="11">
        <v>0.65842857142857159</v>
      </c>
      <c r="P155" s="11">
        <v>0.627857142857143</v>
      </c>
      <c r="Q155" s="11">
        <v>0.66428571428571437</v>
      </c>
      <c r="R155" s="11">
        <v>0.70414285714285729</v>
      </c>
      <c r="S155" s="11">
        <v>0.70300000000000007</v>
      </c>
      <c r="T155" s="11">
        <v>0.70971428571428585</v>
      </c>
      <c r="U155" s="11"/>
      <c r="V155" s="33" t="str">
        <f t="shared" si="16"/>
        <v>Saudi Arabia</v>
      </c>
      <c r="W155" s="30">
        <f t="shared" si="17"/>
        <v>2.7121848739495797E-3</v>
      </c>
      <c r="X155" s="10">
        <f t="shared" si="18"/>
        <v>0.490528201544084</v>
      </c>
      <c r="Y155" s="36">
        <f t="shared" si="19"/>
        <v>0.2406179165100735</v>
      </c>
      <c r="Z155" s="41" t="str">
        <f t="shared" si="20"/>
        <v/>
      </c>
      <c r="AA155" s="42" t="str">
        <f t="shared" si="21"/>
        <v/>
      </c>
    </row>
    <row r="156" spans="3:27">
      <c r="C156" s="32" t="s">
        <v>339</v>
      </c>
      <c r="D156" s="33" t="s">
        <v>340</v>
      </c>
      <c r="E156" s="11">
        <v>0.5764285714285714</v>
      </c>
      <c r="F156" s="11">
        <v>0.57485714285714284</v>
      </c>
      <c r="G156" s="11">
        <v>0.62542857142857156</v>
      </c>
      <c r="H156" s="11">
        <v>0.6368571428571429</v>
      </c>
      <c r="I156" s="11">
        <v>0.63842857142857146</v>
      </c>
      <c r="J156" s="11">
        <v>0.63471428571428568</v>
      </c>
      <c r="K156" s="11">
        <v>0.63200000000000012</v>
      </c>
      <c r="L156" s="11">
        <v>0.63471428571428568</v>
      </c>
      <c r="M156" s="11">
        <v>0.64157142857142857</v>
      </c>
      <c r="N156" s="11">
        <v>0.6487142857142858</v>
      </c>
      <c r="O156" s="11">
        <v>0.62285714285714289</v>
      </c>
      <c r="P156" s="11">
        <v>0.6507142857142858</v>
      </c>
      <c r="Q156" s="11">
        <v>0.64514285714285713</v>
      </c>
      <c r="R156" s="11">
        <v>0.62128571428571433</v>
      </c>
      <c r="S156" s="11">
        <v>0.60842857142857143</v>
      </c>
      <c r="T156" s="11">
        <v>0.6338571428571429</v>
      </c>
      <c r="U156" s="11"/>
      <c r="V156" s="33" t="str">
        <f t="shared" si="16"/>
        <v>Senegal</v>
      </c>
      <c r="W156" s="30">
        <f t="shared" si="17"/>
        <v>2.0743697478991605E-3</v>
      </c>
      <c r="X156" s="10">
        <f t="shared" si="18"/>
        <v>0.43687419858400794</v>
      </c>
      <c r="Y156" s="36">
        <f t="shared" si="19"/>
        <v>0.19085906538841921</v>
      </c>
      <c r="Z156" s="41" t="str">
        <f t="shared" si="20"/>
        <v/>
      </c>
      <c r="AA156" s="42" t="str">
        <f t="shared" si="21"/>
        <v/>
      </c>
    </row>
    <row r="157" spans="3:27">
      <c r="C157" s="32" t="s">
        <v>341</v>
      </c>
      <c r="D157" s="33" t="s">
        <v>342</v>
      </c>
      <c r="E157" s="11">
        <v>0.54257142857142859</v>
      </c>
      <c r="F157" s="11">
        <v>0.54257142857142859</v>
      </c>
      <c r="G157" s="11">
        <v>0.54257142857142859</v>
      </c>
      <c r="H157" s="11">
        <v>0.54257142857142859</v>
      </c>
      <c r="I157" s="11">
        <v>0.54257142857142859</v>
      </c>
      <c r="J157" s="11">
        <v>0.54257142857142859</v>
      </c>
      <c r="K157" s="11">
        <v>0.54257142857142859</v>
      </c>
      <c r="L157" s="11">
        <v>0.51657142857142857</v>
      </c>
      <c r="M157" s="11">
        <v>0.51759523809523811</v>
      </c>
      <c r="N157" s="11">
        <v>0.53435714285714297</v>
      </c>
      <c r="O157" s="11">
        <v>0.55111904761904773</v>
      </c>
      <c r="P157" s="11">
        <v>0.56788095238095238</v>
      </c>
      <c r="Q157" s="11">
        <v>0.58464285714285724</v>
      </c>
      <c r="R157" s="11">
        <v>0.60140476190476189</v>
      </c>
      <c r="S157" s="11">
        <v>0.60842857142857143</v>
      </c>
      <c r="T157" s="11">
        <v>0.60457142857142865</v>
      </c>
      <c r="U157" s="11"/>
      <c r="V157" s="33" t="str">
        <f t="shared" si="16"/>
        <v>Serbia</v>
      </c>
      <c r="W157" s="30">
        <f t="shared" si="17"/>
        <v>4.4238795518207301E-3</v>
      </c>
      <c r="X157" s="10">
        <f t="shared" si="18"/>
        <v>0.7180093778677934</v>
      </c>
      <c r="Y157" s="36">
        <f t="shared" si="19"/>
        <v>0.51553746670609568</v>
      </c>
      <c r="Z157" s="41">
        <f t="shared" si="20"/>
        <v>-4.4238795518207299</v>
      </c>
      <c r="AA157" s="42">
        <f t="shared" si="21"/>
        <v>54</v>
      </c>
    </row>
    <row r="158" spans="3:27">
      <c r="C158" s="32" t="s">
        <v>343</v>
      </c>
      <c r="D158" s="33" t="s">
        <v>344</v>
      </c>
      <c r="E158" s="11">
        <v>0.47871428571428576</v>
      </c>
      <c r="F158" s="11">
        <v>0.47871428571428576</v>
      </c>
      <c r="G158" s="11">
        <v>0.47871428571428576</v>
      </c>
      <c r="H158" s="11">
        <v>0.47871428571428576</v>
      </c>
      <c r="I158" s="11">
        <v>0.47871428571428576</v>
      </c>
      <c r="J158" s="11">
        <v>0.47871428571428576</v>
      </c>
      <c r="K158" s="11">
        <v>0.47871428571428576</v>
      </c>
      <c r="L158" s="11">
        <v>0.47871428571428576</v>
      </c>
      <c r="M158" s="11">
        <v>0.47871428571428576</v>
      </c>
      <c r="N158" s="11">
        <v>0.47871428571428576</v>
      </c>
      <c r="O158" s="11">
        <v>0.47871428571428576</v>
      </c>
      <c r="P158" s="11">
        <v>0.47871428571428576</v>
      </c>
      <c r="Q158" s="11">
        <v>0.47871428571428576</v>
      </c>
      <c r="R158" s="11">
        <v>0.47871428571428576</v>
      </c>
      <c r="S158" s="11">
        <v>0.45514285714285718</v>
      </c>
      <c r="T158" s="11">
        <v>0.50657142857142856</v>
      </c>
      <c r="U158" s="11"/>
      <c r="V158" s="33" t="str">
        <f t="shared" si="16"/>
        <v>Seychelles</v>
      </c>
      <c r="W158" s="30">
        <f t="shared" si="17"/>
        <v>1.638655462184861E-4</v>
      </c>
      <c r="X158" s="10">
        <f t="shared" si="18"/>
        <v>8.2836581310233567E-2</v>
      </c>
      <c r="Y158" s="36">
        <f t="shared" si="19"/>
        <v>6.8618992031669376E-3</v>
      </c>
      <c r="Z158" s="41" t="str">
        <f t="shared" si="20"/>
        <v/>
      </c>
      <c r="AA158" s="42" t="str">
        <f t="shared" si="21"/>
        <v/>
      </c>
    </row>
    <row r="159" spans="3:27">
      <c r="C159" s="32" t="s">
        <v>345</v>
      </c>
      <c r="D159" s="33" t="s">
        <v>346</v>
      </c>
      <c r="E159" s="11">
        <v>0.58714285714285719</v>
      </c>
      <c r="F159" s="11">
        <v>0.52085714285714291</v>
      </c>
      <c r="G159" s="11">
        <v>0.55500000000000005</v>
      </c>
      <c r="H159" s="11">
        <v>0.54971428571428582</v>
      </c>
      <c r="I159" s="11">
        <v>0.50928571428571434</v>
      </c>
      <c r="J159" s="11">
        <v>0.50438095238095249</v>
      </c>
      <c r="K159" s="11">
        <v>0.50504761904761908</v>
      </c>
      <c r="L159" s="11">
        <v>0.50571428571428578</v>
      </c>
      <c r="M159" s="11">
        <v>0.53285714285714292</v>
      </c>
      <c r="N159" s="11">
        <v>0.54328571428571437</v>
      </c>
      <c r="O159" s="11">
        <v>0.55085714285714282</v>
      </c>
      <c r="P159" s="11">
        <v>0.57885714285714296</v>
      </c>
      <c r="Q159" s="11">
        <v>0.58414285714285719</v>
      </c>
      <c r="R159" s="11">
        <v>0.59157142857142864</v>
      </c>
      <c r="S159" s="11">
        <v>0.58642857142857141</v>
      </c>
      <c r="T159" s="11">
        <v>0.60657142857142865</v>
      </c>
      <c r="U159" s="11"/>
      <c r="V159" s="33" t="str">
        <f t="shared" si="16"/>
        <v>Sierra Leone</v>
      </c>
      <c r="W159" s="30">
        <f t="shared" si="17"/>
        <v>3.9959383753501382E-3</v>
      </c>
      <c r="X159" s="10">
        <f t="shared" si="18"/>
        <v>0.54084334449525306</v>
      </c>
      <c r="Y159" s="36">
        <f t="shared" si="19"/>
        <v>0.292511523284811</v>
      </c>
      <c r="Z159" s="41">
        <f t="shared" si="20"/>
        <v>-3.9959383753501383</v>
      </c>
      <c r="AA159" s="42">
        <f t="shared" si="21"/>
        <v>47</v>
      </c>
    </row>
    <row r="160" spans="3:27">
      <c r="C160" s="32" t="s">
        <v>347</v>
      </c>
      <c r="D160" s="33" t="s">
        <v>348</v>
      </c>
      <c r="E160" s="11">
        <v>0.85557142857142865</v>
      </c>
      <c r="F160" s="11">
        <v>0.86228571428571432</v>
      </c>
      <c r="G160" s="11">
        <v>0.86085714285714299</v>
      </c>
      <c r="H160" s="11">
        <v>0.8650000000000001</v>
      </c>
      <c r="I160" s="11">
        <v>0.86842857142857155</v>
      </c>
      <c r="J160" s="11">
        <v>0.869857142857143</v>
      </c>
      <c r="K160" s="11">
        <v>0.86485714285714288</v>
      </c>
      <c r="L160" s="11">
        <v>0.86699999999999999</v>
      </c>
      <c r="M160" s="11">
        <v>0.88128571428571445</v>
      </c>
      <c r="N160" s="11">
        <v>0.86214285714285721</v>
      </c>
      <c r="O160" s="11">
        <v>0.85428571428571431</v>
      </c>
      <c r="P160" s="11">
        <v>0.84200000000000008</v>
      </c>
      <c r="Q160" s="11">
        <v>0.84300000000000008</v>
      </c>
      <c r="R160" s="11">
        <v>0.84171428571428575</v>
      </c>
      <c r="S160" s="11">
        <v>0.82928571428571429</v>
      </c>
      <c r="T160" s="11">
        <v>0.84485714285714286</v>
      </c>
      <c r="U160" s="11"/>
      <c r="V160" s="33" t="str">
        <f t="shared" si="16"/>
        <v>Singapore</v>
      </c>
      <c r="W160" s="30">
        <f t="shared" si="17"/>
        <v>-1.8455882352941227E-3</v>
      </c>
      <c r="X160" s="10">
        <f t="shared" si="18"/>
        <v>-0.64773378566333906</v>
      </c>
      <c r="Y160" s="36">
        <f t="shared" si="19"/>
        <v>0.41955905708976043</v>
      </c>
      <c r="Z160" s="41">
        <f t="shared" si="20"/>
        <v>1.8455882352941226</v>
      </c>
      <c r="AA160" s="42">
        <f t="shared" si="21"/>
        <v>18</v>
      </c>
    </row>
    <row r="161" spans="3:27">
      <c r="C161" s="32" t="s">
        <v>349</v>
      </c>
      <c r="D161" s="33" t="s">
        <v>350</v>
      </c>
      <c r="E161" s="11">
        <v>0.58542857142857141</v>
      </c>
      <c r="F161" s="11">
        <v>0.57071428571428573</v>
      </c>
      <c r="G161" s="11">
        <v>0.59642857142857142</v>
      </c>
      <c r="H161" s="11">
        <v>0.57285714285714295</v>
      </c>
      <c r="I161" s="11">
        <v>0.56157142857142861</v>
      </c>
      <c r="J161" s="11">
        <v>0.62157142857142866</v>
      </c>
      <c r="K161" s="11">
        <v>0.64514285714285713</v>
      </c>
      <c r="L161" s="11">
        <v>0.62500000000000011</v>
      </c>
      <c r="M161" s="11">
        <v>0.70500000000000007</v>
      </c>
      <c r="N161" s="11">
        <v>0.70242857142857151</v>
      </c>
      <c r="O161" s="11">
        <v>0.74842857142857155</v>
      </c>
      <c r="P161" s="11">
        <v>0.75300000000000011</v>
      </c>
      <c r="Q161" s="11">
        <v>0.75114285714285722</v>
      </c>
      <c r="R161" s="11">
        <v>0.74957142857142856</v>
      </c>
      <c r="S161" s="11">
        <v>0.752714285714286</v>
      </c>
      <c r="T161" s="11">
        <v>0.76471428571428579</v>
      </c>
      <c r="U161" s="11"/>
      <c r="V161" s="33" t="str">
        <f t="shared" si="16"/>
        <v>Slovakia</v>
      </c>
      <c r="W161" s="30">
        <f t="shared" si="17"/>
        <v>1.5544957983193285E-2</v>
      </c>
      <c r="X161" s="10">
        <f t="shared" si="18"/>
        <v>0.94175475651782747</v>
      </c>
      <c r="Y161" s="36">
        <f t="shared" si="19"/>
        <v>0.88690202142395247</v>
      </c>
      <c r="Z161" s="41">
        <f t="shared" si="20"/>
        <v>-15.544957983193285</v>
      </c>
      <c r="AA161" s="42">
        <f t="shared" si="21"/>
        <v>120</v>
      </c>
    </row>
    <row r="162" spans="3:27">
      <c r="C162" s="32" t="s">
        <v>351</v>
      </c>
      <c r="D162" s="33" t="s">
        <v>352</v>
      </c>
      <c r="E162" s="11">
        <v>0.56200000000000006</v>
      </c>
      <c r="F162" s="11">
        <v>0.59785714285714286</v>
      </c>
      <c r="G162" s="11">
        <v>0.60871428571428587</v>
      </c>
      <c r="H162" s="11">
        <v>0.61585714285714299</v>
      </c>
      <c r="I162" s="11">
        <v>0.57771428571428574</v>
      </c>
      <c r="J162" s="11">
        <v>0.60857142857142865</v>
      </c>
      <c r="K162" s="11">
        <v>0.59414285714285708</v>
      </c>
      <c r="L162" s="11">
        <v>0.59471428571428575</v>
      </c>
      <c r="M162" s="11">
        <v>0.60171428571428576</v>
      </c>
      <c r="N162" s="11">
        <v>0.63657142857142845</v>
      </c>
      <c r="O162" s="11">
        <v>0.65585714285714292</v>
      </c>
      <c r="P162" s="11">
        <v>0.64757142857142869</v>
      </c>
      <c r="Q162" s="11">
        <v>0.62485714285714289</v>
      </c>
      <c r="R162" s="11">
        <v>0.65671428571428569</v>
      </c>
      <c r="S162" s="11">
        <v>0.67971428571428572</v>
      </c>
      <c r="T162" s="11">
        <v>0.68114285714285716</v>
      </c>
      <c r="U162" s="11"/>
      <c r="V162" s="33" t="str">
        <f t="shared" si="16"/>
        <v>Slovenia</v>
      </c>
      <c r="W162" s="30">
        <f t="shared" si="17"/>
        <v>6.3529411764705838E-3</v>
      </c>
      <c r="X162" s="10">
        <f t="shared" si="18"/>
        <v>0.86075964408247096</v>
      </c>
      <c r="Y162" s="36">
        <f t="shared" si="19"/>
        <v>0.74090716488098207</v>
      </c>
      <c r="Z162" s="41">
        <f t="shared" si="20"/>
        <v>-6.3529411764705834</v>
      </c>
      <c r="AA162" s="42">
        <f t="shared" si="21"/>
        <v>75</v>
      </c>
    </row>
    <row r="163" spans="3:27">
      <c r="C163" s="32" t="s">
        <v>353</v>
      </c>
      <c r="D163" s="33" t="s">
        <v>354</v>
      </c>
      <c r="E163" s="11">
        <v>0.51271428571428579</v>
      </c>
      <c r="F163" s="11">
        <v>0.51271428571428579</v>
      </c>
      <c r="G163" s="11">
        <v>0.51271428571428579</v>
      </c>
      <c r="H163" s="11">
        <v>0.51271428571428579</v>
      </c>
      <c r="I163" s="11">
        <v>0.51271428571428579</v>
      </c>
      <c r="J163" s="11">
        <v>0.51271428571428579</v>
      </c>
      <c r="K163" s="11">
        <v>0.51271428571428579</v>
      </c>
      <c r="L163" s="11">
        <v>0.51271428571428579</v>
      </c>
      <c r="M163" s="11">
        <v>0.51271428571428579</v>
      </c>
      <c r="N163" s="11">
        <v>0.51271428571428579</v>
      </c>
      <c r="O163" s="11">
        <v>0.51271428571428579</v>
      </c>
      <c r="P163" s="11">
        <v>0.51271428571428579</v>
      </c>
      <c r="Q163" s="11">
        <v>0.51271428571428579</v>
      </c>
      <c r="R163" s="11">
        <v>0.51271428571428579</v>
      </c>
      <c r="S163" s="11">
        <v>0.47957142857142859</v>
      </c>
      <c r="T163" s="11">
        <v>0.47628571428571437</v>
      </c>
      <c r="U163" s="11"/>
      <c r="V163" s="33" t="str">
        <f t="shared" si="16"/>
        <v>Solomon Islands</v>
      </c>
      <c r="W163" s="30">
        <f t="shared" si="17"/>
        <v>-1.4371848739495807E-3</v>
      </c>
      <c r="X163" s="10">
        <f t="shared" si="18"/>
        <v>-0.57514760680724764</v>
      </c>
      <c r="Y163" s="36">
        <f t="shared" si="19"/>
        <v>0.33079476961610432</v>
      </c>
      <c r="Z163" s="41">
        <f t="shared" si="20"/>
        <v>1.4371848739495807</v>
      </c>
      <c r="AA163" s="42">
        <f t="shared" si="21"/>
        <v>21</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0.65728571428571436</v>
      </c>
      <c r="F165" s="11">
        <v>0.66442857142857148</v>
      </c>
      <c r="G165" s="11">
        <v>0.67414285714285704</v>
      </c>
      <c r="H165" s="11">
        <v>0.67242857142857149</v>
      </c>
      <c r="I165" s="11">
        <v>0.67414285714285727</v>
      </c>
      <c r="J165" s="11">
        <v>0.67028571428571437</v>
      </c>
      <c r="K165" s="11">
        <v>0.68</v>
      </c>
      <c r="L165" s="11">
        <v>0.71900000000000019</v>
      </c>
      <c r="M165" s="11">
        <v>0.71000000000000008</v>
      </c>
      <c r="N165" s="11">
        <v>0.67985714285714283</v>
      </c>
      <c r="O165" s="11">
        <v>0.68799999999999994</v>
      </c>
      <c r="P165" s="11">
        <v>0.68857142857142861</v>
      </c>
      <c r="Q165" s="11">
        <v>0.68471428571428583</v>
      </c>
      <c r="R165" s="11">
        <v>0.68685714285714283</v>
      </c>
      <c r="S165" s="11">
        <v>0.67128571428571426</v>
      </c>
      <c r="T165" s="11">
        <v>0.67571428571428582</v>
      </c>
      <c r="U165" s="11"/>
      <c r="V165" s="33" t="str">
        <f t="shared" si="16"/>
        <v>South Africa</v>
      </c>
      <c r="W165" s="30">
        <f t="shared" si="17"/>
        <v>1.1707983193277299E-3</v>
      </c>
      <c r="X165" s="10">
        <f t="shared" si="18"/>
        <v>0.35571593293043169</v>
      </c>
      <c r="Y165" s="36">
        <f t="shared" si="19"/>
        <v>0.12653382494056736</v>
      </c>
      <c r="Z165" s="41" t="str">
        <f t="shared" si="20"/>
        <v/>
      </c>
      <c r="AA165" s="42" t="str">
        <f t="shared" si="21"/>
        <v/>
      </c>
    </row>
    <row r="166" spans="3:27">
      <c r="C166" s="32" t="s">
        <v>359</v>
      </c>
      <c r="D166" s="33" t="s">
        <v>360</v>
      </c>
      <c r="E166" s="11">
        <v>0.59428571428571442</v>
      </c>
      <c r="F166" s="11">
        <v>0.60400000000000009</v>
      </c>
      <c r="G166" s="11">
        <v>0.64328571428571435</v>
      </c>
      <c r="H166" s="11">
        <v>0.65214285714285725</v>
      </c>
      <c r="I166" s="11">
        <v>0.6605714285714287</v>
      </c>
      <c r="J166" s="11">
        <v>0.66985714285714293</v>
      </c>
      <c r="K166" s="11">
        <v>0.68500000000000005</v>
      </c>
      <c r="L166" s="11">
        <v>0.68571428571428583</v>
      </c>
      <c r="M166" s="11">
        <v>0.68385714285714294</v>
      </c>
      <c r="N166" s="11">
        <v>0.68571428571428583</v>
      </c>
      <c r="O166" s="11">
        <v>0.7012857142857144</v>
      </c>
      <c r="P166" s="11">
        <v>0.71885714285714297</v>
      </c>
      <c r="Q166" s="11">
        <v>0.71914285714285708</v>
      </c>
      <c r="R166" s="11">
        <v>0.73042857142857154</v>
      </c>
      <c r="S166" s="11">
        <v>0.73485714285714299</v>
      </c>
      <c r="T166" s="11">
        <v>0.7351428571428571</v>
      </c>
      <c r="U166" s="11"/>
      <c r="V166" s="33" t="str">
        <f t="shared" si="16"/>
        <v>Spain</v>
      </c>
      <c r="W166" s="30">
        <f t="shared" si="17"/>
        <v>8.7367647058823484E-3</v>
      </c>
      <c r="X166" s="10">
        <f t="shared" si="18"/>
        <v>0.96474154657082389</v>
      </c>
      <c r="Y166" s="36">
        <f t="shared" si="19"/>
        <v>0.93072625167986511</v>
      </c>
      <c r="Z166" s="41">
        <f t="shared" si="20"/>
        <v>-8.736764705882349</v>
      </c>
      <c r="AA166" s="42">
        <f t="shared" si="21"/>
        <v>92</v>
      </c>
    </row>
    <row r="167" spans="3:27">
      <c r="C167" s="32" t="s">
        <v>361</v>
      </c>
      <c r="D167" s="33" t="s">
        <v>362</v>
      </c>
      <c r="E167" s="11">
        <v>0.67700000000000005</v>
      </c>
      <c r="F167" s="11">
        <v>0.69914285714285729</v>
      </c>
      <c r="G167" s="11">
        <v>0.68828571428571439</v>
      </c>
      <c r="H167" s="11">
        <v>0.68000000000000016</v>
      </c>
      <c r="I167" s="11">
        <v>0.66885714285714293</v>
      </c>
      <c r="J167" s="11">
        <v>0.67642857142857138</v>
      </c>
      <c r="K167" s="11">
        <v>0.68</v>
      </c>
      <c r="L167" s="11">
        <v>0.6605714285714287</v>
      </c>
      <c r="M167" s="11">
        <v>0.65842857142857147</v>
      </c>
      <c r="N167" s="11">
        <v>0.65628571428571436</v>
      </c>
      <c r="O167" s="11">
        <v>0.61957142857142866</v>
      </c>
      <c r="P167" s="11">
        <v>0.63300000000000012</v>
      </c>
      <c r="Q167" s="11">
        <v>0.62400000000000011</v>
      </c>
      <c r="R167" s="11">
        <v>0.59728571428571431</v>
      </c>
      <c r="S167" s="11">
        <v>0.57557142857142862</v>
      </c>
      <c r="T167" s="11">
        <v>0.625857142857143</v>
      </c>
      <c r="U167" s="11"/>
      <c r="V167" s="33" t="str">
        <f t="shared" si="16"/>
        <v>Sri Lanka</v>
      </c>
      <c r="W167" s="30">
        <f t="shared" si="17"/>
        <v>-6.598739495798321E-3</v>
      </c>
      <c r="X167" s="10">
        <f t="shared" si="18"/>
        <v>-0.89571757167151245</v>
      </c>
      <c r="Y167" s="36">
        <f t="shared" si="19"/>
        <v>0.802309968201111</v>
      </c>
      <c r="Z167" s="41">
        <f t="shared" si="20"/>
        <v>6.5987394957983208</v>
      </c>
      <c r="AA167" s="42">
        <f t="shared" si="21"/>
        <v>7</v>
      </c>
    </row>
    <row r="168" spans="3:27">
      <c r="C168" s="32" t="s">
        <v>363</v>
      </c>
      <c r="D168" s="33" t="s">
        <v>364</v>
      </c>
      <c r="E168" s="11">
        <v>0.41828571428571432</v>
      </c>
      <c r="F168" s="11">
        <v>0.42685714285714293</v>
      </c>
      <c r="G168" s="11">
        <v>0.40642857142857147</v>
      </c>
      <c r="H168" s="11">
        <v>0.4225714285714286</v>
      </c>
      <c r="I168" s="11">
        <v>0.46114285714285724</v>
      </c>
      <c r="J168" s="11">
        <v>0.5207142857142858</v>
      </c>
      <c r="K168" s="11">
        <v>0.5207142857142858</v>
      </c>
      <c r="L168" s="11">
        <v>0.5207142857142858</v>
      </c>
      <c r="M168" s="11">
        <v>0.5207142857142858</v>
      </c>
      <c r="N168" s="11">
        <v>0.5207142857142858</v>
      </c>
      <c r="O168" s="11">
        <v>0.5207142857142858</v>
      </c>
      <c r="P168" s="11">
        <v>0.5207142857142858</v>
      </c>
      <c r="Q168" s="11">
        <v>0.5207142857142858</v>
      </c>
      <c r="R168" s="11">
        <v>0.5207142857142858</v>
      </c>
      <c r="S168" s="11">
        <v>0.5207142857142858</v>
      </c>
      <c r="T168" s="11">
        <v>0.5207142857142858</v>
      </c>
      <c r="U168" s="11"/>
      <c r="V168" s="33" t="str">
        <f t="shared" si="16"/>
        <v>Sudan</v>
      </c>
      <c r="W168" s="30">
        <f t="shared" si="17"/>
        <v>7.8147058823529441E-3</v>
      </c>
      <c r="X168" s="10">
        <f t="shared" si="18"/>
        <v>0.80758016630564977</v>
      </c>
      <c r="Y168" s="36">
        <f t="shared" si="19"/>
        <v>0.65218572501026095</v>
      </c>
      <c r="Z168" s="41">
        <f t="shared" si="20"/>
        <v>-7.8147058823529445</v>
      </c>
      <c r="AA168" s="42">
        <f t="shared" si="21"/>
        <v>84</v>
      </c>
    </row>
    <row r="169" spans="3:27">
      <c r="C169" s="32" t="s">
        <v>365</v>
      </c>
      <c r="D169" s="33" t="s">
        <v>366</v>
      </c>
      <c r="E169" s="11">
        <v>0.42885714285714288</v>
      </c>
      <c r="F169" s="11">
        <v>0.42928571428571433</v>
      </c>
      <c r="G169" s="11">
        <v>0.40028571428571436</v>
      </c>
      <c r="H169" s="11">
        <v>0.41742857142857154</v>
      </c>
      <c r="I169" s="11">
        <v>0.50328571428571434</v>
      </c>
      <c r="J169" s="11">
        <v>0.49199999999999999</v>
      </c>
      <c r="K169" s="11">
        <v>0.52842857142857147</v>
      </c>
      <c r="L169" s="11">
        <v>0.51571428571428579</v>
      </c>
      <c r="M169" s="11">
        <v>0.53857142857142859</v>
      </c>
      <c r="N169" s="11">
        <v>0.52557142857142858</v>
      </c>
      <c r="O169" s="11">
        <v>0.53414285714285714</v>
      </c>
      <c r="P169" s="11">
        <v>0.53742857142857148</v>
      </c>
      <c r="Q169" s="11">
        <v>0.53814285714285726</v>
      </c>
      <c r="R169" s="11">
        <v>0.54485714285714293</v>
      </c>
      <c r="S169" s="11">
        <v>0.52242857142857146</v>
      </c>
      <c r="T169" s="11">
        <v>0.52957142857142869</v>
      </c>
      <c r="U169" s="11"/>
      <c r="V169" s="33" t="str">
        <f t="shared" si="16"/>
        <v>Suriname</v>
      </c>
      <c r="W169" s="30">
        <f t="shared" si="17"/>
        <v>8.6210084033613472E-3</v>
      </c>
      <c r="X169" s="10">
        <f t="shared" si="18"/>
        <v>0.82095752423739332</v>
      </c>
      <c r="Y169" s="36">
        <f t="shared" si="19"/>
        <v>0.6739712566019902</v>
      </c>
      <c r="Z169" s="41">
        <f t="shared" si="20"/>
        <v>-8.6210084033613477</v>
      </c>
      <c r="AA169" s="42">
        <f t="shared" si="21"/>
        <v>91</v>
      </c>
    </row>
    <row r="170" spans="3:27">
      <c r="C170" s="32" t="s">
        <v>367</v>
      </c>
      <c r="D170" s="33" t="s">
        <v>368</v>
      </c>
      <c r="E170" s="11">
        <v>0.61085714285714288</v>
      </c>
      <c r="F170" s="11">
        <v>0.62157142857142877</v>
      </c>
      <c r="G170" s="11">
        <v>0.65585714285714292</v>
      </c>
      <c r="H170" s="11">
        <v>0.65428571428571436</v>
      </c>
      <c r="I170" s="11">
        <v>0.66200000000000003</v>
      </c>
      <c r="J170" s="11">
        <v>0.66114285714285725</v>
      </c>
      <c r="K170" s="11">
        <v>0.66942857142857148</v>
      </c>
      <c r="L170" s="11">
        <v>0.65157142857142858</v>
      </c>
      <c r="M170" s="11">
        <v>0.63871428571428568</v>
      </c>
      <c r="N170" s="11">
        <v>0.63457142857142856</v>
      </c>
      <c r="O170" s="11">
        <v>0.66228571428571437</v>
      </c>
      <c r="P170" s="11">
        <v>0.65128571428571447</v>
      </c>
      <c r="Q170" s="11">
        <v>0.62742857142857145</v>
      </c>
      <c r="R170" s="11">
        <v>0.63614285714285723</v>
      </c>
      <c r="S170" s="11">
        <v>0.60814285714285721</v>
      </c>
      <c r="T170" s="11">
        <v>0.63028571428571423</v>
      </c>
      <c r="U170" s="11"/>
      <c r="V170" s="33" t="str">
        <f t="shared" si="16"/>
        <v>Swaziland</v>
      </c>
      <c r="W170" s="30">
        <f t="shared" si="17"/>
        <v>-7.771008403361381E-4</v>
      </c>
      <c r="X170" s="10">
        <f t="shared" si="18"/>
        <v>-0.19438902928234436</v>
      </c>
      <c r="Y170" s="36">
        <f t="shared" si="19"/>
        <v>3.7787094705332133E-2</v>
      </c>
      <c r="Z170" s="41" t="str">
        <f t="shared" si="20"/>
        <v/>
      </c>
      <c r="AA170" s="42" t="str">
        <f t="shared" si="21"/>
        <v/>
      </c>
    </row>
    <row r="171" spans="3:27">
      <c r="C171" s="32" t="s">
        <v>369</v>
      </c>
      <c r="D171" s="33" t="s">
        <v>370</v>
      </c>
      <c r="E171" s="11">
        <v>0.56857142857142873</v>
      </c>
      <c r="F171" s="11">
        <v>0.59928571428571442</v>
      </c>
      <c r="G171" s="11">
        <v>0.59957142857142864</v>
      </c>
      <c r="H171" s="11">
        <v>0.59785714285714298</v>
      </c>
      <c r="I171" s="11">
        <v>0.60728571428571443</v>
      </c>
      <c r="J171" s="11">
        <v>0.59428571428571431</v>
      </c>
      <c r="K171" s="11">
        <v>0.6507142857142858</v>
      </c>
      <c r="L171" s="11">
        <v>0.64585714285714302</v>
      </c>
      <c r="M171" s="11">
        <v>0.64009523809523816</v>
      </c>
      <c r="N171" s="11">
        <v>0.64376190476190487</v>
      </c>
      <c r="O171" s="11">
        <v>0.66014285714285725</v>
      </c>
      <c r="P171" s="11">
        <v>0.63742857142857157</v>
      </c>
      <c r="Q171" s="11">
        <v>0.65914285714285714</v>
      </c>
      <c r="R171" s="11">
        <v>0.66257142857142859</v>
      </c>
      <c r="S171" s="11">
        <v>0.6854285714285715</v>
      </c>
      <c r="T171" s="11">
        <v>0.68814285714285717</v>
      </c>
      <c r="U171" s="11"/>
      <c r="V171" s="33" t="str">
        <f t="shared" si="16"/>
        <v>Sweden</v>
      </c>
      <c r="W171" s="30">
        <f t="shared" si="17"/>
        <v>6.87009803921568E-3</v>
      </c>
      <c r="X171" s="10">
        <f t="shared" si="18"/>
        <v>0.93035233138165563</v>
      </c>
      <c r="Y171" s="36">
        <f t="shared" si="19"/>
        <v>0.86555546050728194</v>
      </c>
      <c r="Z171" s="41">
        <f t="shared" si="20"/>
        <v>-6.8700980392156801</v>
      </c>
      <c r="AA171" s="42">
        <f t="shared" si="21"/>
        <v>77</v>
      </c>
    </row>
    <row r="172" spans="3:27">
      <c r="C172" s="32" t="s">
        <v>371</v>
      </c>
      <c r="D172" s="33" t="s">
        <v>372</v>
      </c>
      <c r="E172" s="11">
        <v>0.75857142857142867</v>
      </c>
      <c r="F172" s="11">
        <v>0.75671428571428578</v>
      </c>
      <c r="G172" s="11">
        <v>0.76285714285714301</v>
      </c>
      <c r="H172" s="11">
        <v>0.76157142857142868</v>
      </c>
      <c r="I172" s="11">
        <v>0.73085714285714309</v>
      </c>
      <c r="J172" s="11">
        <v>0.72271428571428575</v>
      </c>
      <c r="K172" s="11">
        <v>0.76842857142857168</v>
      </c>
      <c r="L172" s="11">
        <v>0.76657142857142868</v>
      </c>
      <c r="M172" s="11">
        <v>0.77228571428571446</v>
      </c>
      <c r="N172" s="11">
        <v>0.7787142857142858</v>
      </c>
      <c r="O172" s="11">
        <v>0.75814285714285712</v>
      </c>
      <c r="P172" s="11">
        <v>0.75400000000000011</v>
      </c>
      <c r="Q172" s="11">
        <v>0.76314285714285712</v>
      </c>
      <c r="R172" s="11">
        <v>0.76500000000000024</v>
      </c>
      <c r="S172" s="11">
        <v>0.78414285714285714</v>
      </c>
      <c r="T172" s="11">
        <v>0.78785714285714303</v>
      </c>
      <c r="U172" s="11"/>
      <c r="V172" s="33" t="str">
        <f t="shared" si="16"/>
        <v>Switzerland</v>
      </c>
      <c r="W172" s="30">
        <f t="shared" si="17"/>
        <v>1.7783613445378128E-3</v>
      </c>
      <c r="X172" s="10">
        <f t="shared" si="18"/>
        <v>0.50303708393390323</v>
      </c>
      <c r="Y172" s="36">
        <f t="shared" si="19"/>
        <v>0.2530463078127248</v>
      </c>
      <c r="Z172" s="41">
        <f t="shared" si="20"/>
        <v>-1.7783613445378128</v>
      </c>
      <c r="AA172" s="42">
        <f t="shared" si="21"/>
        <v>28</v>
      </c>
    </row>
    <row r="173" spans="3:27">
      <c r="C173" s="32" t="s">
        <v>373</v>
      </c>
      <c r="D173" s="33" t="s">
        <v>374</v>
      </c>
      <c r="E173" s="11">
        <v>0.48728571428571438</v>
      </c>
      <c r="F173" s="11">
        <v>0.4954285714285715</v>
      </c>
      <c r="G173" s="11">
        <v>0.48614285714285721</v>
      </c>
      <c r="H173" s="11">
        <v>0.44228571428571428</v>
      </c>
      <c r="I173" s="11">
        <v>0.42085714285714287</v>
      </c>
      <c r="J173" s="11">
        <v>0.4131428571428572</v>
      </c>
      <c r="K173" s="11">
        <v>0.40785714285714286</v>
      </c>
      <c r="L173" s="11">
        <v>0.4235714285714286</v>
      </c>
      <c r="M173" s="11">
        <v>0.48342857142857149</v>
      </c>
      <c r="N173" s="11">
        <v>0.45100000000000007</v>
      </c>
      <c r="O173" s="11">
        <v>0.56371428571428583</v>
      </c>
      <c r="P173" s="11">
        <v>0.51400000000000001</v>
      </c>
      <c r="Q173" s="11">
        <v>0.50957142857142868</v>
      </c>
      <c r="R173" s="11">
        <v>0.57671428571428573</v>
      </c>
      <c r="S173" s="11">
        <v>0.54814285714285715</v>
      </c>
      <c r="T173" s="11">
        <v>0.54814285714285715</v>
      </c>
      <c r="U173" s="11"/>
      <c r="V173" s="33" t="str">
        <f t="shared" si="16"/>
        <v>Syrian Arab Republic</v>
      </c>
      <c r="W173" s="30">
        <f t="shared" si="17"/>
        <v>7.050210084033612E-3</v>
      </c>
      <c r="X173" s="10">
        <f t="shared" si="18"/>
        <v>0.60534441916199333</v>
      </c>
      <c r="Y173" s="36">
        <f t="shared" si="19"/>
        <v>0.36644186581057109</v>
      </c>
      <c r="Z173" s="41">
        <f t="shared" si="20"/>
        <v>-7.0502100840336119</v>
      </c>
      <c r="AA173" s="42">
        <f t="shared" si="21"/>
        <v>78</v>
      </c>
    </row>
    <row r="174" spans="3:27">
      <c r="C174" s="32" t="s">
        <v>375</v>
      </c>
      <c r="D174" s="33" t="s">
        <v>376</v>
      </c>
      <c r="E174" s="11">
        <v>0.50828571428571434</v>
      </c>
      <c r="F174" s="11">
        <v>0.50828571428571434</v>
      </c>
      <c r="G174" s="11">
        <v>0.50828571428571434</v>
      </c>
      <c r="H174" s="11">
        <v>0.50828571428571434</v>
      </c>
      <c r="I174" s="11">
        <v>0.51942857142857157</v>
      </c>
      <c r="J174" s="11">
        <v>0.54357142857142871</v>
      </c>
      <c r="K174" s="11">
        <v>0.54600000000000004</v>
      </c>
      <c r="L174" s="11">
        <v>0.52357142857142869</v>
      </c>
      <c r="M174" s="11">
        <v>0.55328571428571438</v>
      </c>
      <c r="N174" s="11">
        <v>0.56557142857142861</v>
      </c>
      <c r="O174" s="11">
        <v>0.58428571428571441</v>
      </c>
      <c r="P174" s="11">
        <v>0.60842857142857143</v>
      </c>
      <c r="Q174" s="11">
        <v>0.61685714285714288</v>
      </c>
      <c r="R174" s="11">
        <v>0.62300000000000022</v>
      </c>
      <c r="S174" s="11">
        <v>0.61514285714285721</v>
      </c>
      <c r="T174" s="11">
        <v>0.61985714285714288</v>
      </c>
      <c r="U174" s="11"/>
      <c r="V174" s="33" t="str">
        <f t="shared" si="16"/>
        <v>Tajikistan</v>
      </c>
      <c r="W174" s="30">
        <f t="shared" si="17"/>
        <v>9.1422268907563019E-3</v>
      </c>
      <c r="X174" s="10">
        <f t="shared" si="18"/>
        <v>0.95791413975973649</v>
      </c>
      <c r="Y174" s="36">
        <f t="shared" si="19"/>
        <v>0.91759949915163597</v>
      </c>
      <c r="Z174" s="41">
        <f t="shared" si="20"/>
        <v>-9.1422268907563016</v>
      </c>
      <c r="AA174" s="42">
        <f t="shared" si="21"/>
        <v>97</v>
      </c>
    </row>
    <row r="175" spans="3:27">
      <c r="C175" s="32" t="s">
        <v>377</v>
      </c>
      <c r="D175" s="33" t="s">
        <v>378</v>
      </c>
      <c r="E175" s="11">
        <v>0.62485714285714289</v>
      </c>
      <c r="F175" s="11">
        <v>0.64828571428571435</v>
      </c>
      <c r="G175" s="11">
        <v>0.65214285714285725</v>
      </c>
      <c r="H175" s="11">
        <v>0.65800000000000003</v>
      </c>
      <c r="I175" s="11">
        <v>0.62142857142857155</v>
      </c>
      <c r="J175" s="11">
        <v>0.63100000000000012</v>
      </c>
      <c r="K175" s="11">
        <v>0.67028571428571437</v>
      </c>
      <c r="L175" s="11">
        <v>0.65700000000000003</v>
      </c>
      <c r="M175" s="11">
        <v>0.6914285714285715</v>
      </c>
      <c r="N175" s="11">
        <v>0.65700000000000014</v>
      </c>
      <c r="O175" s="11">
        <v>0.68557142857142861</v>
      </c>
      <c r="P175" s="11">
        <v>0.66028571428571436</v>
      </c>
      <c r="Q175" s="11">
        <v>0.65328571428571425</v>
      </c>
      <c r="R175" s="11">
        <v>0.67285714285714293</v>
      </c>
      <c r="S175" s="11">
        <v>0.66428571428571437</v>
      </c>
      <c r="T175" s="11">
        <v>0.66385714285714303</v>
      </c>
      <c r="U175" s="11"/>
      <c r="V175" s="33" t="str">
        <f t="shared" si="16"/>
        <v>Tanzania, United Republic of</v>
      </c>
      <c r="W175" s="30">
        <f t="shared" si="17"/>
        <v>2.2321428571428583E-3</v>
      </c>
      <c r="X175" s="10">
        <f t="shared" si="18"/>
        <v>0.54857203816851352</v>
      </c>
      <c r="Y175" s="36">
        <f t="shared" si="19"/>
        <v>0.30093128106035705</v>
      </c>
      <c r="Z175" s="41">
        <f t="shared" si="20"/>
        <v>-2.2321428571428585</v>
      </c>
      <c r="AA175" s="42">
        <f t="shared" si="21"/>
        <v>29</v>
      </c>
    </row>
    <row r="176" spans="3:27">
      <c r="C176" s="32" t="s">
        <v>379</v>
      </c>
      <c r="D176" s="33" t="s">
        <v>380</v>
      </c>
      <c r="E176" s="11">
        <v>0.68500000000000005</v>
      </c>
      <c r="F176" s="11">
        <v>0.68214285714285727</v>
      </c>
      <c r="G176" s="11">
        <v>0.71785714285714297</v>
      </c>
      <c r="H176" s="11">
        <v>0.71642857142857153</v>
      </c>
      <c r="I176" s="11">
        <v>0.71242857142857152</v>
      </c>
      <c r="J176" s="11">
        <v>0.73971428571428577</v>
      </c>
      <c r="K176" s="11">
        <v>0.74271428571428588</v>
      </c>
      <c r="L176" s="11">
        <v>0.70071428571428573</v>
      </c>
      <c r="M176" s="11">
        <v>0.70114285714285718</v>
      </c>
      <c r="N176" s="11">
        <v>0.66500000000000004</v>
      </c>
      <c r="O176" s="11">
        <v>0.67114285714285726</v>
      </c>
      <c r="P176" s="11">
        <v>0.67285714285714293</v>
      </c>
      <c r="Q176" s="11">
        <v>0.65657142857142858</v>
      </c>
      <c r="R176" s="11">
        <v>0.67285714285714293</v>
      </c>
      <c r="S176" s="11">
        <v>0.69600000000000017</v>
      </c>
      <c r="T176" s="11">
        <v>0.69642857142857151</v>
      </c>
      <c r="U176" s="11"/>
      <c r="V176" s="33" t="str">
        <f t="shared" si="16"/>
        <v>Thailand</v>
      </c>
      <c r="W176" s="30">
        <f t="shared" si="17"/>
        <v>-2.2569327731092443E-3</v>
      </c>
      <c r="X176" s="10">
        <f t="shared" si="18"/>
        <v>-0.41992015260712651</v>
      </c>
      <c r="Y176" s="36">
        <f t="shared" si="19"/>
        <v>0.1763329345655924</v>
      </c>
      <c r="Z176" s="41" t="str">
        <f t="shared" si="20"/>
        <v/>
      </c>
      <c r="AA176" s="42" t="str">
        <f t="shared" si="21"/>
        <v/>
      </c>
    </row>
    <row r="177" spans="3:27">
      <c r="C177" s="32" t="s">
        <v>381</v>
      </c>
      <c r="D177" s="33" t="s">
        <v>382</v>
      </c>
      <c r="E177" s="11">
        <v>0.56114285714285728</v>
      </c>
      <c r="F177" s="11">
        <v>0.56114285714285728</v>
      </c>
      <c r="G177" s="11">
        <v>0.56114285714285728</v>
      </c>
      <c r="H177" s="11">
        <v>0.56114285714285728</v>
      </c>
      <c r="I177" s="11">
        <v>0.56114285714285728</v>
      </c>
      <c r="J177" s="11">
        <v>0.56114285714285728</v>
      </c>
      <c r="K177" s="11">
        <v>0.56114285714285728</v>
      </c>
      <c r="L177" s="11">
        <v>0.56114285714285728</v>
      </c>
      <c r="M177" s="11">
        <v>0.56114285714285728</v>
      </c>
      <c r="N177" s="11">
        <v>0.56114285714285728</v>
      </c>
      <c r="O177" s="11">
        <v>0.56114285714285728</v>
      </c>
      <c r="P177" s="11">
        <v>0.56114285714285728</v>
      </c>
      <c r="Q177" s="11">
        <v>0.56114285714285728</v>
      </c>
      <c r="R177" s="11">
        <v>0.56114285714285728</v>
      </c>
      <c r="S177" s="11">
        <v>0.50071428571428578</v>
      </c>
      <c r="T177" s="11">
        <v>0.52014285714285724</v>
      </c>
      <c r="U177" s="11"/>
      <c r="V177" s="33" t="str">
        <f t="shared" si="16"/>
        <v>Timor-Leste</v>
      </c>
      <c r="W177" s="30">
        <f t="shared" si="17"/>
        <v>-2.0596638655462208E-3</v>
      </c>
      <c r="X177" s="10">
        <f t="shared" si="18"/>
        <v>-0.55458310137299782</v>
      </c>
      <c r="Y177" s="36">
        <f t="shared" si="19"/>
        <v>0.30756241632849279</v>
      </c>
      <c r="Z177" s="41">
        <f t="shared" si="20"/>
        <v>2.0596638655462209</v>
      </c>
      <c r="AA177" s="42">
        <f t="shared" si="21"/>
        <v>17</v>
      </c>
    </row>
    <row r="178" spans="3:27">
      <c r="C178" s="32" t="s">
        <v>383</v>
      </c>
      <c r="D178" s="33" t="s">
        <v>384</v>
      </c>
      <c r="E178" s="11">
        <v>0.56271428571428583</v>
      </c>
      <c r="F178" s="11">
        <v>0.56271428571428583</v>
      </c>
      <c r="G178" s="11">
        <v>0.56271428571428583</v>
      </c>
      <c r="H178" s="11">
        <v>0.56271428571428583</v>
      </c>
      <c r="I178" s="11">
        <v>0.57285714285714295</v>
      </c>
      <c r="J178" s="11">
        <v>0.52500000000000002</v>
      </c>
      <c r="K178" s="11">
        <v>0.52442857142857147</v>
      </c>
      <c r="L178" s="11">
        <v>0.54728571428571438</v>
      </c>
      <c r="M178" s="11">
        <v>0.54685714285714293</v>
      </c>
      <c r="N178" s="11">
        <v>0.5644285714285715</v>
      </c>
      <c r="O178" s="11">
        <v>0.55342857142857149</v>
      </c>
      <c r="P178" s="11">
        <v>0.54871428571428582</v>
      </c>
      <c r="Q178" s="11">
        <v>0.55328571428571438</v>
      </c>
      <c r="R178" s="11">
        <v>0.55600000000000005</v>
      </c>
      <c r="S178" s="11">
        <v>0.52685714285714291</v>
      </c>
      <c r="T178" s="11">
        <v>0.53842857142857148</v>
      </c>
      <c r="U178" s="11"/>
      <c r="V178" s="33" t="str">
        <f t="shared" si="16"/>
        <v>Togo</v>
      </c>
      <c r="W178" s="30">
        <f t="shared" si="17"/>
        <v>-1.3182773109243733E-3</v>
      </c>
      <c r="X178" s="10">
        <f t="shared" si="18"/>
        <v>-0.41695919220239519</v>
      </c>
      <c r="Y178" s="36">
        <f t="shared" si="19"/>
        <v>0.17385496796207395</v>
      </c>
      <c r="Z178" s="41" t="str">
        <f t="shared" si="20"/>
        <v/>
      </c>
      <c r="AA178" s="42" t="str">
        <f t="shared" si="21"/>
        <v/>
      </c>
    </row>
    <row r="179" spans="3:27">
      <c r="C179" s="32" t="s">
        <v>385</v>
      </c>
      <c r="D179" s="33" t="s">
        <v>386</v>
      </c>
      <c r="E179" s="11">
        <v>0.57771428571428585</v>
      </c>
      <c r="F179" s="11">
        <v>0.57771428571428585</v>
      </c>
      <c r="G179" s="11">
        <v>0.57771428571428585</v>
      </c>
      <c r="H179" s="11">
        <v>0.57771428571428585</v>
      </c>
      <c r="I179" s="11">
        <v>0.57771428571428585</v>
      </c>
      <c r="J179" s="11">
        <v>0.57771428571428585</v>
      </c>
      <c r="K179" s="11">
        <v>0.57771428571428585</v>
      </c>
      <c r="L179" s="11">
        <v>0.57771428571428585</v>
      </c>
      <c r="M179" s="11">
        <v>0.57771428571428585</v>
      </c>
      <c r="N179" s="11">
        <v>0.57771428571428585</v>
      </c>
      <c r="O179" s="11">
        <v>0.57771428571428585</v>
      </c>
      <c r="P179" s="11">
        <v>0.57771428571428585</v>
      </c>
      <c r="Q179" s="11">
        <v>0.57771428571428585</v>
      </c>
      <c r="R179" s="11">
        <v>0.57771428571428585</v>
      </c>
      <c r="S179" s="11">
        <v>0.56600000000000006</v>
      </c>
      <c r="T179" s="11">
        <v>0.58671428571428574</v>
      </c>
      <c r="U179" s="11"/>
      <c r="V179" s="33" t="str">
        <f t="shared" si="16"/>
        <v>Tonga</v>
      </c>
      <c r="W179" s="30">
        <f t="shared" si="17"/>
        <v>-2.5420168067230574E-5</v>
      </c>
      <c r="X179" s="10">
        <f t="shared" si="18"/>
        <v>-3.176324050158804E-2</v>
      </c>
      <c r="Y179" s="36">
        <f t="shared" si="19"/>
        <v>1.0089034471617228E-3</v>
      </c>
      <c r="Z179" s="41" t="str">
        <f t="shared" si="20"/>
        <v/>
      </c>
      <c r="AA179" s="42" t="str">
        <f t="shared" si="21"/>
        <v/>
      </c>
    </row>
    <row r="180" spans="3:27">
      <c r="C180" s="32" t="s">
        <v>387</v>
      </c>
      <c r="D180" s="33" t="s">
        <v>388</v>
      </c>
      <c r="E180" s="11">
        <v>0.68985714285714295</v>
      </c>
      <c r="F180" s="11">
        <v>0.71128571428571441</v>
      </c>
      <c r="G180" s="11">
        <v>0.72699999999999998</v>
      </c>
      <c r="H180" s="11">
        <v>0.72985714285714287</v>
      </c>
      <c r="I180" s="11">
        <v>0.75314285714285711</v>
      </c>
      <c r="J180" s="11">
        <v>0.75271428571428567</v>
      </c>
      <c r="K180" s="11">
        <v>0.72428571428571442</v>
      </c>
      <c r="L180" s="11">
        <v>0.70785714285714307</v>
      </c>
      <c r="M180" s="11">
        <v>0.74714285714285722</v>
      </c>
      <c r="N180" s="11">
        <v>0.74057142857142877</v>
      </c>
      <c r="O180" s="11">
        <v>0.7291428571428572</v>
      </c>
      <c r="P180" s="11">
        <v>0.73357142857142865</v>
      </c>
      <c r="Q180" s="11">
        <v>0.74328571428571444</v>
      </c>
      <c r="R180" s="11">
        <v>0.72671428571428576</v>
      </c>
      <c r="S180" s="11">
        <v>0.70285714285714296</v>
      </c>
      <c r="T180" s="11">
        <v>0.71214285714285719</v>
      </c>
      <c r="U180" s="11"/>
      <c r="V180" s="33" t="str">
        <f t="shared" si="16"/>
        <v>Trinidad and Tobago</v>
      </c>
      <c r="W180" s="30">
        <f t="shared" si="17"/>
        <v>2.5840336134454124E-4</v>
      </c>
      <c r="X180" s="10">
        <f t="shared" si="18"/>
        <v>6.6984141079412141E-2</v>
      </c>
      <c r="Y180" s="36">
        <f t="shared" si="19"/>
        <v>4.4868751561465891E-3</v>
      </c>
      <c r="Z180" s="41" t="str">
        <f t="shared" si="20"/>
        <v/>
      </c>
      <c r="AA180" s="42" t="str">
        <f t="shared" si="21"/>
        <v/>
      </c>
    </row>
    <row r="181" spans="3:27">
      <c r="C181" s="32" t="s">
        <v>389</v>
      </c>
      <c r="D181" s="33" t="s">
        <v>390</v>
      </c>
      <c r="E181" s="11">
        <v>0.67914285714285727</v>
      </c>
      <c r="F181" s="11">
        <v>0.67885714285714294</v>
      </c>
      <c r="G181" s="11">
        <v>0.67828571428571438</v>
      </c>
      <c r="H181" s="11">
        <v>0.64342857142857146</v>
      </c>
      <c r="I181" s="11">
        <v>0.64585714285714302</v>
      </c>
      <c r="J181" s="11">
        <v>0.63942857142857146</v>
      </c>
      <c r="K181" s="11">
        <v>0.627857142857143</v>
      </c>
      <c r="L181" s="11">
        <v>0.59928571428571442</v>
      </c>
      <c r="M181" s="11">
        <v>0.60771428571428576</v>
      </c>
      <c r="N181" s="11">
        <v>0.56071428571428572</v>
      </c>
      <c r="O181" s="11">
        <v>0.5872857142857143</v>
      </c>
      <c r="P181" s="11">
        <v>0.63228571428571434</v>
      </c>
      <c r="Q181" s="11">
        <v>0.62842857142857134</v>
      </c>
      <c r="R181" s="11">
        <v>0.61100000000000021</v>
      </c>
      <c r="S181" s="11">
        <v>0.61457142857142866</v>
      </c>
      <c r="T181" s="11">
        <v>0.61142857142857154</v>
      </c>
      <c r="U181" s="11"/>
      <c r="V181" s="33" t="str">
        <f t="shared" si="16"/>
        <v>Tunisia</v>
      </c>
      <c r="W181" s="30">
        <f t="shared" si="17"/>
        <v>-4.8165966386554638E-3</v>
      </c>
      <c r="X181" s="10">
        <f t="shared" si="18"/>
        <v>-0.68929843079582453</v>
      </c>
      <c r="Y181" s="36">
        <f t="shared" si="19"/>
        <v>0.47513232669758609</v>
      </c>
      <c r="Z181" s="41">
        <f t="shared" si="20"/>
        <v>4.8165966386554642</v>
      </c>
      <c r="AA181" s="42">
        <f t="shared" si="21"/>
        <v>10</v>
      </c>
    </row>
    <row r="182" spans="3:27">
      <c r="C182" s="32" t="s">
        <v>391</v>
      </c>
      <c r="D182" s="33" t="s">
        <v>392</v>
      </c>
      <c r="E182" s="11">
        <v>0.6150000000000001</v>
      </c>
      <c r="F182" s="11">
        <v>0.60528571428571443</v>
      </c>
      <c r="G182" s="11">
        <v>0.63057142857142856</v>
      </c>
      <c r="H182" s="11">
        <v>0.61671428571428588</v>
      </c>
      <c r="I182" s="11">
        <v>0.65214285714285725</v>
      </c>
      <c r="J182" s="11">
        <v>0.62800000000000011</v>
      </c>
      <c r="K182" s="11">
        <v>0.57342857142857151</v>
      </c>
      <c r="L182" s="11">
        <v>0.54528571428571426</v>
      </c>
      <c r="M182" s="11">
        <v>0.56685714285714284</v>
      </c>
      <c r="N182" s="11">
        <v>0.54285714285714293</v>
      </c>
      <c r="O182" s="11">
        <v>0.63685714285714279</v>
      </c>
      <c r="P182" s="11">
        <v>0.64128571428571435</v>
      </c>
      <c r="Q182" s="11">
        <v>0.66185714285714292</v>
      </c>
      <c r="R182" s="11">
        <v>0.69814285714285729</v>
      </c>
      <c r="S182" s="11">
        <v>0.7091428571428573</v>
      </c>
      <c r="T182" s="11">
        <v>0.72642857142857153</v>
      </c>
      <c r="U182" s="11"/>
      <c r="V182" s="33" t="str">
        <f t="shared" si="16"/>
        <v>Turkey</v>
      </c>
      <c r="W182" s="30">
        <f t="shared" si="17"/>
        <v>5.9842436974789914E-3</v>
      </c>
      <c r="X182" s="10">
        <f t="shared" si="18"/>
        <v>0.5213109175311943</v>
      </c>
      <c r="Y182" s="36">
        <f t="shared" si="19"/>
        <v>0.27176507273721567</v>
      </c>
      <c r="Z182" s="41">
        <f t="shared" si="20"/>
        <v>-5.9842436974789912</v>
      </c>
      <c r="AA182" s="42">
        <f t="shared" si="21"/>
        <v>71</v>
      </c>
    </row>
    <row r="183" spans="3:27">
      <c r="C183" s="32" t="s">
        <v>393</v>
      </c>
      <c r="D183" s="33" t="s">
        <v>394</v>
      </c>
      <c r="E183" s="11">
        <v>0.41528571428571431</v>
      </c>
      <c r="F183" s="11">
        <v>0.41528571428571431</v>
      </c>
      <c r="G183" s="11">
        <v>0.41528571428571431</v>
      </c>
      <c r="H183" s="11">
        <v>0.42700000000000005</v>
      </c>
      <c r="I183" s="11">
        <v>0.38942857142857151</v>
      </c>
      <c r="J183" s="11">
        <v>0.47842857142857154</v>
      </c>
      <c r="K183" s="11">
        <v>0.49771428571428572</v>
      </c>
      <c r="L183" s="11">
        <v>0.59585714285714286</v>
      </c>
      <c r="M183" s="11">
        <v>0.59500000000000008</v>
      </c>
      <c r="N183" s="11">
        <v>0.60799999999999998</v>
      </c>
      <c r="O183" s="11">
        <v>0.53885714285714292</v>
      </c>
      <c r="P183" s="11">
        <v>0.53028571428571436</v>
      </c>
      <c r="Q183" s="11">
        <v>0.53228571428571436</v>
      </c>
      <c r="R183" s="11">
        <v>0.54485714285714282</v>
      </c>
      <c r="S183" s="11">
        <v>0.53942857142857148</v>
      </c>
      <c r="T183" s="11">
        <v>0.54928571428571427</v>
      </c>
      <c r="U183" s="11"/>
      <c r="V183" s="33" t="str">
        <f t="shared" si="16"/>
        <v>Turkmenistan</v>
      </c>
      <c r="W183" s="30">
        <f t="shared" si="17"/>
        <v>1.1198319327731091E-2</v>
      </c>
      <c r="X183" s="10">
        <f t="shared" si="18"/>
        <v>0.73664777701570905</v>
      </c>
      <c r="Y183" s="36">
        <f t="shared" si="19"/>
        <v>0.54264994738218575</v>
      </c>
      <c r="Z183" s="41">
        <f t="shared" si="20"/>
        <v>-11.19831932773109</v>
      </c>
      <c r="AA183" s="42">
        <f t="shared" si="21"/>
        <v>106</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0.7091428571428573</v>
      </c>
      <c r="F185" s="11">
        <v>0.71357142857142863</v>
      </c>
      <c r="G185" s="11">
        <v>0.69285714285714295</v>
      </c>
      <c r="H185" s="11">
        <v>0.69442857142857151</v>
      </c>
      <c r="I185" s="11">
        <v>0.63914285714285712</v>
      </c>
      <c r="J185" s="11">
        <v>0.67300000000000004</v>
      </c>
      <c r="K185" s="11">
        <v>0.68100000000000005</v>
      </c>
      <c r="L185" s="11">
        <v>0.67400000000000015</v>
      </c>
      <c r="M185" s="11">
        <v>0.72228571428571442</v>
      </c>
      <c r="N185" s="11">
        <v>0.69800000000000006</v>
      </c>
      <c r="O185" s="11">
        <v>0.70700000000000007</v>
      </c>
      <c r="P185" s="11">
        <v>0.69700000000000006</v>
      </c>
      <c r="Q185" s="11">
        <v>0.70514285714285718</v>
      </c>
      <c r="R185" s="11">
        <v>0.69957142857142862</v>
      </c>
      <c r="S185" s="11">
        <v>0.68300000000000005</v>
      </c>
      <c r="T185" s="11">
        <v>0.6775714285714286</v>
      </c>
      <c r="U185" s="11"/>
      <c r="V185" s="33" t="str">
        <f t="shared" si="16"/>
        <v>Uganda</v>
      </c>
      <c r="W185" s="30">
        <f t="shared" si="17"/>
        <v>-3.8865546218490389E-5</v>
      </c>
      <c r="X185" s="10">
        <f t="shared" si="18"/>
        <v>-9.1859198309288508E-3</v>
      </c>
      <c r="Y185" s="36">
        <f t="shared" si="19"/>
        <v>8.4381123140251933E-5</v>
      </c>
      <c r="Z185" s="41" t="str">
        <f t="shared" si="20"/>
        <v/>
      </c>
      <c r="AA185" s="42" t="str">
        <f t="shared" si="21"/>
        <v/>
      </c>
    </row>
    <row r="186" spans="3:27">
      <c r="C186" s="32" t="s">
        <v>399</v>
      </c>
      <c r="D186" s="33" t="s">
        <v>400</v>
      </c>
      <c r="E186" s="11">
        <v>0.49885714285714289</v>
      </c>
      <c r="F186" s="11">
        <v>0.49585714285714289</v>
      </c>
      <c r="G186" s="11">
        <v>0.48485714285714293</v>
      </c>
      <c r="H186" s="11">
        <v>0.4781428571428572</v>
      </c>
      <c r="I186" s="11">
        <v>0.53271428571428581</v>
      </c>
      <c r="J186" s="11">
        <v>0.54171428571428581</v>
      </c>
      <c r="K186" s="11">
        <v>0.55271428571428582</v>
      </c>
      <c r="L186" s="11">
        <v>0.58257142857142863</v>
      </c>
      <c r="M186" s="11">
        <v>0.61257142857142877</v>
      </c>
      <c r="N186" s="11">
        <v>0.61928571428571444</v>
      </c>
      <c r="O186" s="11">
        <v>0.61714285714285722</v>
      </c>
      <c r="P186" s="11">
        <v>0.58942857142857152</v>
      </c>
      <c r="Q186" s="11">
        <v>0.57585714285714296</v>
      </c>
      <c r="R186" s="11">
        <v>0.54371428571428571</v>
      </c>
      <c r="S186" s="11">
        <v>0.50085714285714289</v>
      </c>
      <c r="T186" s="11">
        <v>0.50900000000000012</v>
      </c>
      <c r="U186" s="11"/>
      <c r="V186" s="33" t="str">
        <f t="shared" si="16"/>
        <v>Ukraine</v>
      </c>
      <c r="W186" s="30">
        <f t="shared" si="17"/>
        <v>4.0409663865546242E-3</v>
      </c>
      <c r="X186" s="10">
        <f t="shared" si="18"/>
        <v>0.39429917647778612</v>
      </c>
      <c r="Y186" s="36">
        <f t="shared" si="19"/>
        <v>0.15547184057106031</v>
      </c>
      <c r="Z186" s="41" t="str">
        <f t="shared" si="20"/>
        <v/>
      </c>
      <c r="AA186" s="42" t="str">
        <f t="shared" si="21"/>
        <v/>
      </c>
    </row>
    <row r="187" spans="3:27">
      <c r="C187" s="32" t="s">
        <v>401</v>
      </c>
      <c r="D187" s="33" t="s">
        <v>402</v>
      </c>
      <c r="E187" s="11">
        <v>0.66314285714285715</v>
      </c>
      <c r="F187" s="11">
        <v>0.66728571428571437</v>
      </c>
      <c r="G187" s="11">
        <v>0.67128571428571449</v>
      </c>
      <c r="H187" s="11">
        <v>0.6625714285714287</v>
      </c>
      <c r="I187" s="11">
        <v>0.69714285714285706</v>
      </c>
      <c r="J187" s="11">
        <v>0.70557142857142852</v>
      </c>
      <c r="K187" s="11">
        <v>0.7172857142857143</v>
      </c>
      <c r="L187" s="11">
        <v>0.71457142857142864</v>
      </c>
      <c r="M187" s="11">
        <v>0.66342857142857148</v>
      </c>
      <c r="N187" s="11">
        <v>0.68014285714285727</v>
      </c>
      <c r="O187" s="11">
        <v>0.62400000000000011</v>
      </c>
      <c r="P187" s="11">
        <v>0.64214285714285713</v>
      </c>
      <c r="Q187" s="11">
        <v>0.64228571428571446</v>
      </c>
      <c r="R187" s="11">
        <v>0.6774285714285716</v>
      </c>
      <c r="S187" s="11">
        <v>0.69257142857142873</v>
      </c>
      <c r="T187" s="11">
        <v>0.70057142857142862</v>
      </c>
      <c r="U187" s="11"/>
      <c r="V187" s="33" t="str">
        <f t="shared" si="16"/>
        <v>United Arab Emirates</v>
      </c>
      <c r="W187" s="30">
        <f t="shared" si="17"/>
        <v>-2.6512605042016313E-4</v>
      </c>
      <c r="X187" s="10">
        <f t="shared" si="18"/>
        <v>-4.6615405091776474E-2</v>
      </c>
      <c r="Y187" s="36">
        <f t="shared" si="19"/>
        <v>2.17299599187042E-3</v>
      </c>
      <c r="Z187" s="41" t="str">
        <f t="shared" si="20"/>
        <v/>
      </c>
      <c r="AA187" s="42" t="str">
        <f t="shared" si="21"/>
        <v/>
      </c>
    </row>
    <row r="188" spans="3:27">
      <c r="C188" s="32" t="s">
        <v>403</v>
      </c>
      <c r="D188" s="33" t="s">
        <v>404</v>
      </c>
      <c r="E188" s="11">
        <v>0.72371428571428575</v>
      </c>
      <c r="F188" s="11">
        <v>0.72600000000000009</v>
      </c>
      <c r="G188" s="11">
        <v>0.72785714285714298</v>
      </c>
      <c r="H188" s="11">
        <v>0.73171428571428587</v>
      </c>
      <c r="I188" s="11">
        <v>0.74042857142857155</v>
      </c>
      <c r="J188" s="11">
        <v>0.74742857142857155</v>
      </c>
      <c r="K188" s="11">
        <v>0.75700000000000001</v>
      </c>
      <c r="L188" s="11">
        <v>0.74971428571428578</v>
      </c>
      <c r="M188" s="11">
        <v>0.74628571428571433</v>
      </c>
      <c r="N188" s="11">
        <v>0.76414285714285723</v>
      </c>
      <c r="O188" s="11">
        <v>0.78057142857142858</v>
      </c>
      <c r="P188" s="11">
        <v>0.77728571428571436</v>
      </c>
      <c r="Q188" s="11">
        <v>0.7708571428571428</v>
      </c>
      <c r="R188" s="11">
        <v>0.7678571428571429</v>
      </c>
      <c r="S188" s="11">
        <v>0.75571428571428589</v>
      </c>
      <c r="T188" s="11">
        <v>0.74542857142857144</v>
      </c>
      <c r="U188" s="11"/>
      <c r="V188" s="33" t="str">
        <f t="shared" si="16"/>
        <v>United Kingdom</v>
      </c>
      <c r="W188" s="30">
        <f t="shared" si="17"/>
        <v>2.8617647058823488E-3</v>
      </c>
      <c r="X188" s="10">
        <f t="shared" si="18"/>
        <v>0.75151289864175941</v>
      </c>
      <c r="Y188" s="36">
        <f t="shared" si="19"/>
        <v>0.56477163682493936</v>
      </c>
      <c r="Z188" s="41">
        <f t="shared" si="20"/>
        <v>-2.861764705882349</v>
      </c>
      <c r="AA188" s="42">
        <f t="shared" si="21"/>
        <v>38</v>
      </c>
    </row>
    <row r="189" spans="3:27">
      <c r="C189" s="32" t="s">
        <v>405</v>
      </c>
      <c r="D189" s="33" t="s">
        <v>406</v>
      </c>
      <c r="E189" s="11">
        <v>0.72928571428571443</v>
      </c>
      <c r="F189" s="11">
        <v>0.73228571428571432</v>
      </c>
      <c r="G189" s="11">
        <v>0.73214285714285721</v>
      </c>
      <c r="H189" s="11">
        <v>0.73428571428571432</v>
      </c>
      <c r="I189" s="11">
        <v>0.74728571428571433</v>
      </c>
      <c r="J189" s="11">
        <v>0.78128571428571436</v>
      </c>
      <c r="K189" s="11">
        <v>0.76757142857142857</v>
      </c>
      <c r="L189" s="11">
        <v>0.7678571428571429</v>
      </c>
      <c r="M189" s="11">
        <v>0.76857142857142879</v>
      </c>
      <c r="N189" s="11">
        <v>0.76814285714285724</v>
      </c>
      <c r="O189" s="11">
        <v>0.78471428571428581</v>
      </c>
      <c r="P189" s="11">
        <v>0.78714285714285726</v>
      </c>
      <c r="Q189" s="11">
        <v>0.78842857142857148</v>
      </c>
      <c r="R189" s="11">
        <v>0.78657142857142859</v>
      </c>
      <c r="S189" s="11">
        <v>0.75257142857142867</v>
      </c>
      <c r="T189" s="11">
        <v>0.74557142857142866</v>
      </c>
      <c r="U189" s="11"/>
      <c r="V189" s="33" t="str">
        <f t="shared" si="16"/>
        <v>United States</v>
      </c>
      <c r="W189" s="30">
        <f t="shared" si="17"/>
        <v>2.7831932773109249E-3</v>
      </c>
      <c r="X189" s="10">
        <f t="shared" si="18"/>
        <v>0.60752839794738256</v>
      </c>
      <c r="Y189" s="36">
        <f t="shared" si="19"/>
        <v>0.3690907543125132</v>
      </c>
      <c r="Z189" s="41">
        <f t="shared" si="20"/>
        <v>-2.7831932773109247</v>
      </c>
      <c r="AA189" s="42">
        <f t="shared" si="21"/>
        <v>36</v>
      </c>
    </row>
    <row r="190" spans="3:27">
      <c r="C190" s="32" t="s">
        <v>407</v>
      </c>
      <c r="D190" s="33" t="s">
        <v>408</v>
      </c>
      <c r="E190" s="11">
        <v>0.67871428571428571</v>
      </c>
      <c r="F190" s="11">
        <v>0.68885714285714295</v>
      </c>
      <c r="G190" s="11">
        <v>0.7101428571428573</v>
      </c>
      <c r="H190" s="11">
        <v>0.72242857142857164</v>
      </c>
      <c r="I190" s="11">
        <v>0.7301428571428572</v>
      </c>
      <c r="J190" s="11">
        <v>0.74871428571428578</v>
      </c>
      <c r="K190" s="11">
        <v>0.71985714285714286</v>
      </c>
      <c r="L190" s="11">
        <v>0.7250000000000002</v>
      </c>
      <c r="M190" s="11">
        <v>0.69000000000000017</v>
      </c>
      <c r="N190" s="11">
        <v>0.6655714285714287</v>
      </c>
      <c r="O190" s="11">
        <v>0.63600000000000001</v>
      </c>
      <c r="P190" s="11">
        <v>0.68685714285714305</v>
      </c>
      <c r="Q190" s="11">
        <v>0.6725714285714286</v>
      </c>
      <c r="R190" s="11">
        <v>0.69171428571428584</v>
      </c>
      <c r="S190" s="11">
        <v>0.68285714285714283</v>
      </c>
      <c r="T190" s="11">
        <v>0.68214285714285716</v>
      </c>
      <c r="U190" s="11"/>
      <c r="V190" s="33" t="str">
        <f t="shared" si="16"/>
        <v>Uruguay</v>
      </c>
      <c r="W190" s="30">
        <f t="shared" si="17"/>
        <v>-2.5623949579831962E-3</v>
      </c>
      <c r="X190" s="10">
        <f t="shared" si="18"/>
        <v>-0.42812899658863673</v>
      </c>
      <c r="Y190" s="36">
        <f t="shared" si="19"/>
        <v>0.18329443771999293</v>
      </c>
      <c r="Z190" s="41" t="str">
        <f t="shared" si="20"/>
        <v/>
      </c>
      <c r="AA190" s="42" t="str">
        <f t="shared" si="21"/>
        <v/>
      </c>
    </row>
    <row r="191" spans="3:27">
      <c r="C191" s="32" t="s">
        <v>409</v>
      </c>
      <c r="D191" s="33" t="s">
        <v>410</v>
      </c>
      <c r="E191" s="11">
        <v>0.38514285714285723</v>
      </c>
      <c r="F191" s="11">
        <v>0.38514285714285723</v>
      </c>
      <c r="G191" s="11">
        <v>0.38514285714285723</v>
      </c>
      <c r="H191" s="11">
        <v>0.3794285714285715</v>
      </c>
      <c r="I191" s="11">
        <v>0.42814285714285721</v>
      </c>
      <c r="J191" s="11">
        <v>0.42800000000000005</v>
      </c>
      <c r="K191" s="11">
        <v>0.42514285714285716</v>
      </c>
      <c r="L191" s="11">
        <v>0.38114285714285712</v>
      </c>
      <c r="M191" s="11">
        <v>0.41800000000000004</v>
      </c>
      <c r="N191" s="11">
        <v>0.47957142857142859</v>
      </c>
      <c r="O191" s="11">
        <v>0.51771428571428579</v>
      </c>
      <c r="P191" s="11">
        <v>0.55514285714285727</v>
      </c>
      <c r="Q191" s="11">
        <v>0.56814285714285717</v>
      </c>
      <c r="R191" s="11">
        <v>0.57500000000000007</v>
      </c>
      <c r="S191" s="11">
        <v>0.53742857142857137</v>
      </c>
      <c r="T191" s="11">
        <v>0.53442857142857148</v>
      </c>
      <c r="U191" s="11"/>
      <c r="V191" s="33" t="str">
        <f t="shared" si="16"/>
        <v>Uzbekistan</v>
      </c>
      <c r="W191" s="30">
        <f t="shared" si="17"/>
        <v>1.4034663865546219E-2</v>
      </c>
      <c r="X191" s="10">
        <f t="shared" si="18"/>
        <v>0.89435007513062992</v>
      </c>
      <c r="Y191" s="36">
        <f t="shared" si="19"/>
        <v>0.79986205688616341</v>
      </c>
      <c r="Z191" s="41">
        <f t="shared" si="20"/>
        <v>-14.03466386554622</v>
      </c>
      <c r="AA191" s="42">
        <f t="shared" si="21"/>
        <v>114</v>
      </c>
    </row>
    <row r="192" spans="3:27">
      <c r="C192" s="32" t="s">
        <v>411</v>
      </c>
      <c r="D192" s="33" t="s">
        <v>412</v>
      </c>
      <c r="E192" s="11">
        <v>0.65714285714285725</v>
      </c>
      <c r="F192" s="11">
        <v>0.65714285714285725</v>
      </c>
      <c r="G192" s="11">
        <v>0.65714285714285725</v>
      </c>
      <c r="H192" s="11">
        <v>0.65714285714285725</v>
      </c>
      <c r="I192" s="11">
        <v>0.65714285714285725</v>
      </c>
      <c r="J192" s="11">
        <v>0.65714285714285725</v>
      </c>
      <c r="K192" s="11">
        <v>0.65714285714285725</v>
      </c>
      <c r="L192" s="11">
        <v>0.65714285714285725</v>
      </c>
      <c r="M192" s="11">
        <v>0.65714285714285725</v>
      </c>
      <c r="N192" s="11">
        <v>0.65714285714285725</v>
      </c>
      <c r="O192" s="11">
        <v>0.65714285714285725</v>
      </c>
      <c r="P192" s="11">
        <v>0.65714285714285725</v>
      </c>
      <c r="Q192" s="11">
        <v>0.65714285714285725</v>
      </c>
      <c r="R192" s="11">
        <v>0.65714285714285725</v>
      </c>
      <c r="S192" s="11">
        <v>0.628857142857143</v>
      </c>
      <c r="T192" s="11">
        <v>0.6348571428571429</v>
      </c>
      <c r="U192" s="11"/>
      <c r="V192" s="33" t="str">
        <f t="shared" si="16"/>
        <v>Vanuatu</v>
      </c>
      <c r="W192" s="30">
        <f t="shared" si="17"/>
        <v>-1.0323529411764714E-3</v>
      </c>
      <c r="X192" s="10">
        <f t="shared" si="18"/>
        <v>-0.56455712005528658</v>
      </c>
      <c r="Y192" s="36">
        <f t="shared" si="19"/>
        <v>0.31872474180511928</v>
      </c>
      <c r="Z192" s="41">
        <f t="shared" si="20"/>
        <v>1.0323529411764714</v>
      </c>
      <c r="AA192" s="42">
        <f t="shared" si="21"/>
        <v>22</v>
      </c>
    </row>
    <row r="193" spans="3:27">
      <c r="C193" s="32" t="s">
        <v>413</v>
      </c>
      <c r="D193" s="33" t="s">
        <v>414</v>
      </c>
      <c r="E193" s="11">
        <v>0.62171428571428577</v>
      </c>
      <c r="F193" s="11">
        <v>0.57000000000000006</v>
      </c>
      <c r="G193" s="11">
        <v>0.58714285714285719</v>
      </c>
      <c r="H193" s="11">
        <v>0.61085714285714299</v>
      </c>
      <c r="I193" s="11">
        <v>0.63571428571428568</v>
      </c>
      <c r="J193" s="11">
        <v>0.62042857142857144</v>
      </c>
      <c r="K193" s="11">
        <v>0.622</v>
      </c>
      <c r="L193" s="11">
        <v>0.62214285714285722</v>
      </c>
      <c r="M193" s="11">
        <v>0.52042857142857135</v>
      </c>
      <c r="N193" s="11">
        <v>0.52157142857142857</v>
      </c>
      <c r="O193" s="11">
        <v>0.51200000000000001</v>
      </c>
      <c r="P193" s="11">
        <v>0.54957142857142871</v>
      </c>
      <c r="Q193" s="11">
        <v>0.54585714285714282</v>
      </c>
      <c r="R193" s="11">
        <v>0.497</v>
      </c>
      <c r="S193" s="11">
        <v>0.44657142857142862</v>
      </c>
      <c r="T193" s="11">
        <v>0.45142857142857151</v>
      </c>
      <c r="U193" s="11"/>
      <c r="V193" s="33" t="str">
        <f t="shared" si="16"/>
        <v>Venezuela, Bolivarian Republic of</v>
      </c>
      <c r="W193" s="30">
        <f t="shared" si="17"/>
        <v>-1.0711134453781513E-2</v>
      </c>
      <c r="X193" s="10">
        <f t="shared" si="18"/>
        <v>-0.81616391486948492</v>
      </c>
      <c r="Y193" s="36">
        <f t="shared" si="19"/>
        <v>0.66612353593508378</v>
      </c>
      <c r="Z193" s="41">
        <f t="shared" si="20"/>
        <v>10.711134453781513</v>
      </c>
      <c r="AA193" s="42">
        <f t="shared" si="21"/>
        <v>3</v>
      </c>
    </row>
    <row r="194" spans="3:27">
      <c r="C194" s="32" t="s">
        <v>415</v>
      </c>
      <c r="D194" s="33" t="s">
        <v>416</v>
      </c>
      <c r="E194" s="11">
        <v>0.50828571428571434</v>
      </c>
      <c r="F194" s="11">
        <v>0.48471428571428582</v>
      </c>
      <c r="G194" s="11">
        <v>0.49000000000000016</v>
      </c>
      <c r="H194" s="11">
        <v>0.49514285714285716</v>
      </c>
      <c r="I194" s="11">
        <v>0.49628571428571433</v>
      </c>
      <c r="J194" s="11">
        <v>0.51828571428571435</v>
      </c>
      <c r="K194" s="11">
        <v>0.53685714285714292</v>
      </c>
      <c r="L194" s="11">
        <v>0.53028571428571436</v>
      </c>
      <c r="M194" s="11">
        <v>0.54257142857142859</v>
      </c>
      <c r="N194" s="11">
        <v>0.53114285714285714</v>
      </c>
      <c r="O194" s="11">
        <v>0.57300000000000006</v>
      </c>
      <c r="P194" s="11">
        <v>0.56571428571428584</v>
      </c>
      <c r="Q194" s="11">
        <v>0.57557142857142862</v>
      </c>
      <c r="R194" s="11">
        <v>0.57671428571428585</v>
      </c>
      <c r="S194" s="11">
        <v>0.5505714285714286</v>
      </c>
      <c r="T194" s="11">
        <v>0.55314285714285716</v>
      </c>
      <c r="U194" s="11"/>
      <c r="V194" s="33" t="str">
        <f t="shared" si="16"/>
        <v>Viet Nam</v>
      </c>
      <c r="W194" s="30">
        <f t="shared" si="17"/>
        <v>5.8256302521008385E-3</v>
      </c>
      <c r="X194" s="10">
        <f t="shared" si="18"/>
        <v>0.87666020318230964</v>
      </c>
      <c r="Y194" s="36">
        <f t="shared" si="19"/>
        <v>0.76853311184364836</v>
      </c>
      <c r="Z194" s="41">
        <f t="shared" si="20"/>
        <v>-5.8256302521008383</v>
      </c>
      <c r="AA194" s="42">
        <f t="shared" si="21"/>
        <v>70</v>
      </c>
    </row>
    <row r="195" spans="3:27">
      <c r="C195" s="32" t="s">
        <v>417</v>
      </c>
      <c r="D195" s="33" t="s">
        <v>418</v>
      </c>
      <c r="E195" s="11">
        <v>0.58085714285714296</v>
      </c>
      <c r="F195" s="11">
        <v>0.5604285714285715</v>
      </c>
      <c r="G195" s="11">
        <v>0.53614285714285725</v>
      </c>
      <c r="H195" s="11">
        <v>0.50928571428571434</v>
      </c>
      <c r="I195" s="11">
        <v>0.5138571428571429</v>
      </c>
      <c r="J195" s="11">
        <v>0.51314285714285712</v>
      </c>
      <c r="K195" s="11">
        <v>0.56757142857142862</v>
      </c>
      <c r="L195" s="11">
        <v>0.58900000000000008</v>
      </c>
      <c r="M195" s="11">
        <v>0.59257142857142864</v>
      </c>
      <c r="N195" s="11">
        <v>0.57871428571428574</v>
      </c>
      <c r="O195" s="11">
        <v>0.56514285714285717</v>
      </c>
      <c r="P195" s="11">
        <v>0.57042857142857151</v>
      </c>
      <c r="Q195" s="11">
        <v>0.57971428571428574</v>
      </c>
      <c r="R195" s="11">
        <v>0.62557142857142867</v>
      </c>
      <c r="S195" s="11">
        <v>0.60728571428571432</v>
      </c>
      <c r="T195" s="11">
        <v>0.62900000000000011</v>
      </c>
      <c r="U195" s="11"/>
      <c r="V195" s="33" t="str">
        <f t="shared" si="16"/>
        <v>Yemen</v>
      </c>
      <c r="W195" s="30">
        <f t="shared" si="17"/>
        <v>5.3556722689075626E-3</v>
      </c>
      <c r="X195" s="10">
        <f t="shared" si="18"/>
        <v>0.69045833277914381</v>
      </c>
      <c r="Y195" s="36">
        <f t="shared" si="19"/>
        <v>0.4767327093041549</v>
      </c>
      <c r="Z195" s="41">
        <f t="shared" si="20"/>
        <v>-5.3556722689075622</v>
      </c>
      <c r="AA195" s="42">
        <f t="shared" si="21"/>
        <v>65</v>
      </c>
    </row>
    <row r="196" spans="3:27">
      <c r="C196" s="32" t="s">
        <v>419</v>
      </c>
      <c r="D196" s="33" t="s">
        <v>420</v>
      </c>
      <c r="E196" s="11">
        <v>0.62228571428571433</v>
      </c>
      <c r="F196" s="11">
        <v>0.65800000000000014</v>
      </c>
      <c r="G196" s="11">
        <v>0.66242857142857148</v>
      </c>
      <c r="H196" s="11">
        <v>0.68314285714285716</v>
      </c>
      <c r="I196" s="11">
        <v>0.68542857142857161</v>
      </c>
      <c r="J196" s="11">
        <v>0.64842857142857147</v>
      </c>
      <c r="K196" s="11">
        <v>0.63614285714285723</v>
      </c>
      <c r="L196" s="11">
        <v>0.60285714285714287</v>
      </c>
      <c r="M196" s="11">
        <v>0.5972857142857142</v>
      </c>
      <c r="N196" s="11">
        <v>0.61257142857142866</v>
      </c>
      <c r="O196" s="11">
        <v>0.6180000000000001</v>
      </c>
      <c r="P196" s="11">
        <v>0.63057142857142856</v>
      </c>
      <c r="Q196" s="11">
        <v>0.64071428571428579</v>
      </c>
      <c r="R196" s="11">
        <v>0.65542857142857136</v>
      </c>
      <c r="S196" s="11">
        <v>0.66442857142857148</v>
      </c>
      <c r="T196" s="11">
        <v>0.68728571428571439</v>
      </c>
      <c r="U196" s="11"/>
      <c r="V196" s="33" t="str">
        <f t="shared" si="16"/>
        <v>Zambia</v>
      </c>
      <c r="W196" s="30">
        <f t="shared" si="17"/>
        <v>-1.869747899159985E-5</v>
      </c>
      <c r="X196" s="10">
        <f t="shared" si="18"/>
        <v>-3.0851082832494881E-3</v>
      </c>
      <c r="Y196" s="36">
        <f t="shared" si="19"/>
        <v>9.5178931193746047E-6</v>
      </c>
      <c r="Z196" s="41" t="str">
        <f t="shared" si="20"/>
        <v/>
      </c>
      <c r="AA196" s="42" t="str">
        <f t="shared" si="21"/>
        <v/>
      </c>
    </row>
    <row r="197" spans="3:27">
      <c r="C197" s="32" t="s">
        <v>421</v>
      </c>
      <c r="D197" s="33" t="s">
        <v>422</v>
      </c>
      <c r="E197" s="11">
        <v>0.47414285714285725</v>
      </c>
      <c r="F197" s="11">
        <v>0.49314285714285722</v>
      </c>
      <c r="G197" s="11">
        <v>0.48628571428571443</v>
      </c>
      <c r="H197" s="11">
        <v>0.52100000000000013</v>
      </c>
      <c r="I197" s="11">
        <v>0.52228571428571435</v>
      </c>
      <c r="J197" s="11">
        <v>0.45214285714285718</v>
      </c>
      <c r="K197" s="11">
        <v>0.39014285714285718</v>
      </c>
      <c r="L197" s="11">
        <v>0.41200000000000003</v>
      </c>
      <c r="M197" s="11">
        <v>0.39071428571428568</v>
      </c>
      <c r="N197" s="11">
        <v>0.41571428571428576</v>
      </c>
      <c r="O197" s="11">
        <v>0.38900000000000001</v>
      </c>
      <c r="P197" s="11">
        <v>0.36414285714285721</v>
      </c>
      <c r="Q197" s="11">
        <v>0.33214285714285718</v>
      </c>
      <c r="R197" s="11">
        <v>0.2524285714285715</v>
      </c>
      <c r="S197" s="11">
        <v>0.22371428571428575</v>
      </c>
      <c r="T197" s="11">
        <v>0.24742857142857147</v>
      </c>
      <c r="U197" s="11"/>
      <c r="V197" s="33" t="str">
        <f t="shared" si="16"/>
        <v>Zimbabwe</v>
      </c>
      <c r="W197" s="30">
        <f t="shared" si="17"/>
        <v>-1.8445168067226896E-2</v>
      </c>
      <c r="X197" s="10">
        <f t="shared" si="18"/>
        <v>-0.9203018423991528</v>
      </c>
      <c r="Y197" s="36">
        <f t="shared" si="19"/>
        <v>0.84695548112327512</v>
      </c>
      <c r="Z197" s="41">
        <f t="shared" si="20"/>
        <v>18.445168067226895</v>
      </c>
      <c r="AA197" s="42">
        <f t="shared" si="21"/>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Read_Economic!E6:T6</xm:f>
              <xm:sqref>AB6</xm:sqref>
            </x14:sparkline>
            <x14:sparkline>
              <xm:f>Read_Economic!E7:T7</xm:f>
              <xm:sqref>AB7</xm:sqref>
            </x14:sparkline>
            <x14:sparkline>
              <xm:f>Read_Economic!E8:T8</xm:f>
              <xm:sqref>AB8</xm:sqref>
            </x14:sparkline>
            <x14:sparkline>
              <xm:f>Read_Economic!E9:T9</xm:f>
              <xm:sqref>AB9</xm:sqref>
            </x14:sparkline>
            <x14:sparkline>
              <xm:f>Read_Economic!E10:T10</xm:f>
              <xm:sqref>AB10</xm:sqref>
            </x14:sparkline>
            <x14:sparkline>
              <xm:f>Read_Economic!E11:T11</xm:f>
              <xm:sqref>AB11</xm:sqref>
            </x14:sparkline>
            <x14:sparkline>
              <xm:f>Read_Economic!E12:T12</xm:f>
              <xm:sqref>AB12</xm:sqref>
            </x14:sparkline>
            <x14:sparkline>
              <xm:f>Read_Economic!E13:T13</xm:f>
              <xm:sqref>AB13</xm:sqref>
            </x14:sparkline>
            <x14:sparkline>
              <xm:f>Read_Economic!E14:T14</xm:f>
              <xm:sqref>AB14</xm:sqref>
            </x14:sparkline>
            <x14:sparkline>
              <xm:f>Read_Economic!E15:T15</xm:f>
              <xm:sqref>AB15</xm:sqref>
            </x14:sparkline>
            <x14:sparkline>
              <xm:f>Read_Economic!E16:T16</xm:f>
              <xm:sqref>AB16</xm:sqref>
            </x14:sparkline>
            <x14:sparkline>
              <xm:f>Read_Economic!E17:T17</xm:f>
              <xm:sqref>AB17</xm:sqref>
            </x14:sparkline>
            <x14:sparkline>
              <xm:f>Read_Economic!E18:T18</xm:f>
              <xm:sqref>AB18</xm:sqref>
            </x14:sparkline>
            <x14:sparkline>
              <xm:f>Read_Economic!E19:T19</xm:f>
              <xm:sqref>AB19</xm:sqref>
            </x14:sparkline>
            <x14:sparkline>
              <xm:f>Read_Economic!E20:T20</xm:f>
              <xm:sqref>AB20</xm:sqref>
            </x14:sparkline>
            <x14:sparkline>
              <xm:f>Read_Economic!E21:T21</xm:f>
              <xm:sqref>AB21</xm:sqref>
            </x14:sparkline>
            <x14:sparkline>
              <xm:f>Read_Economic!E22:T22</xm:f>
              <xm:sqref>AB22</xm:sqref>
            </x14:sparkline>
            <x14:sparkline>
              <xm:f>Read_Economic!E23:T23</xm:f>
              <xm:sqref>AB23</xm:sqref>
            </x14:sparkline>
            <x14:sparkline>
              <xm:f>Read_Economic!E24:T24</xm:f>
              <xm:sqref>AB24</xm:sqref>
            </x14:sparkline>
            <x14:sparkline>
              <xm:f>Read_Economic!E25:T25</xm:f>
              <xm:sqref>AB25</xm:sqref>
            </x14:sparkline>
            <x14:sparkline>
              <xm:f>Read_Economic!E26:T26</xm:f>
              <xm:sqref>AB26</xm:sqref>
            </x14:sparkline>
            <x14:sparkline>
              <xm:f>Read_Economic!E27:T27</xm:f>
              <xm:sqref>AB27</xm:sqref>
            </x14:sparkline>
            <x14:sparkline>
              <xm:f>Read_Economic!E28:T28</xm:f>
              <xm:sqref>AB28</xm:sqref>
            </x14:sparkline>
            <x14:sparkline>
              <xm:f>Read_Economic!E29:T29</xm:f>
              <xm:sqref>AB29</xm:sqref>
            </x14:sparkline>
            <x14:sparkline>
              <xm:f>Read_Economic!E30:T30</xm:f>
              <xm:sqref>AB30</xm:sqref>
            </x14:sparkline>
            <x14:sparkline>
              <xm:f>Read_Economic!E31:T31</xm:f>
              <xm:sqref>AB31</xm:sqref>
            </x14:sparkline>
            <x14:sparkline>
              <xm:f>Read_Economic!E32:T32</xm:f>
              <xm:sqref>AB32</xm:sqref>
            </x14:sparkline>
            <x14:sparkline>
              <xm:f>Read_Economic!E33:T33</xm:f>
              <xm:sqref>AB33</xm:sqref>
            </x14:sparkline>
            <x14:sparkline>
              <xm:f>Read_Economic!E34:T34</xm:f>
              <xm:sqref>AB34</xm:sqref>
            </x14:sparkline>
            <x14:sparkline>
              <xm:f>Read_Economic!E35:T35</xm:f>
              <xm:sqref>AB35</xm:sqref>
            </x14:sparkline>
            <x14:sparkline>
              <xm:f>Read_Economic!E36:T36</xm:f>
              <xm:sqref>AB36</xm:sqref>
            </x14:sparkline>
            <x14:sparkline>
              <xm:f>Read_Economic!E37:T37</xm:f>
              <xm:sqref>AB37</xm:sqref>
            </x14:sparkline>
            <x14:sparkline>
              <xm:f>Read_Economic!E38:T38</xm:f>
              <xm:sqref>AB38</xm:sqref>
            </x14:sparkline>
            <x14:sparkline>
              <xm:f>Read_Economic!E39:T39</xm:f>
              <xm:sqref>AB39</xm:sqref>
            </x14:sparkline>
            <x14:sparkline>
              <xm:f>Read_Economic!E40:T40</xm:f>
              <xm:sqref>AB40</xm:sqref>
            </x14:sparkline>
            <x14:sparkline>
              <xm:f>Read_Economic!E41:T41</xm:f>
              <xm:sqref>AB41</xm:sqref>
            </x14:sparkline>
            <x14:sparkline>
              <xm:f>Read_Economic!E42:T42</xm:f>
              <xm:sqref>AB42</xm:sqref>
            </x14:sparkline>
            <x14:sparkline>
              <xm:f>Read_Economic!E43:T43</xm:f>
              <xm:sqref>AB43</xm:sqref>
            </x14:sparkline>
            <x14:sparkline>
              <xm:f>Read_Economic!E44:T44</xm:f>
              <xm:sqref>AB44</xm:sqref>
            </x14:sparkline>
            <x14:sparkline>
              <xm:f>Read_Economic!E45:T45</xm:f>
              <xm:sqref>AB45</xm:sqref>
            </x14:sparkline>
            <x14:sparkline>
              <xm:f>Read_Economic!E46:T46</xm:f>
              <xm:sqref>AB46</xm:sqref>
            </x14:sparkline>
            <x14:sparkline>
              <xm:f>Read_Economic!E47:T47</xm:f>
              <xm:sqref>AB47</xm:sqref>
            </x14:sparkline>
            <x14:sparkline>
              <xm:f>Read_Economic!E48:T48</xm:f>
              <xm:sqref>AB48</xm:sqref>
            </x14:sparkline>
            <x14:sparkline>
              <xm:f>Read_Economic!E49:T49</xm:f>
              <xm:sqref>AB49</xm:sqref>
            </x14:sparkline>
            <x14:sparkline>
              <xm:f>Read_Economic!E50:T50</xm:f>
              <xm:sqref>AB50</xm:sqref>
            </x14:sparkline>
            <x14:sparkline>
              <xm:f>Read_Economic!E51:T51</xm:f>
              <xm:sqref>AB51</xm:sqref>
            </x14:sparkline>
            <x14:sparkline>
              <xm:f>Read_Economic!E52:T52</xm:f>
              <xm:sqref>AB52</xm:sqref>
            </x14:sparkline>
            <x14:sparkline>
              <xm:f>Read_Economic!E53:T53</xm:f>
              <xm:sqref>AB53</xm:sqref>
            </x14:sparkline>
            <x14:sparkline>
              <xm:f>Read_Economic!E54:T54</xm:f>
              <xm:sqref>AB54</xm:sqref>
            </x14:sparkline>
            <x14:sparkline>
              <xm:f>Read_Economic!E55:T55</xm:f>
              <xm:sqref>AB55</xm:sqref>
            </x14:sparkline>
            <x14:sparkline>
              <xm:f>Read_Economic!E56:T56</xm:f>
              <xm:sqref>AB56</xm:sqref>
            </x14:sparkline>
            <x14:sparkline>
              <xm:f>Read_Economic!E57:T57</xm:f>
              <xm:sqref>AB57</xm:sqref>
            </x14:sparkline>
            <x14:sparkline>
              <xm:f>Read_Economic!E58:T58</xm:f>
              <xm:sqref>AB58</xm:sqref>
            </x14:sparkline>
            <x14:sparkline>
              <xm:f>Read_Economic!E59:T59</xm:f>
              <xm:sqref>AB59</xm:sqref>
            </x14:sparkline>
            <x14:sparkline>
              <xm:f>Read_Economic!E60:T60</xm:f>
              <xm:sqref>AB60</xm:sqref>
            </x14:sparkline>
            <x14:sparkline>
              <xm:f>Read_Economic!E61:T61</xm:f>
              <xm:sqref>AB61</xm:sqref>
            </x14:sparkline>
            <x14:sparkline>
              <xm:f>Read_Economic!E62:T62</xm:f>
              <xm:sqref>AB62</xm:sqref>
            </x14:sparkline>
            <x14:sparkline>
              <xm:f>Read_Economic!E63:T63</xm:f>
              <xm:sqref>AB63</xm:sqref>
            </x14:sparkline>
            <x14:sparkline>
              <xm:f>Read_Economic!E64:T64</xm:f>
              <xm:sqref>AB64</xm:sqref>
            </x14:sparkline>
            <x14:sparkline>
              <xm:f>Read_Economic!E65:T65</xm:f>
              <xm:sqref>AB65</xm:sqref>
            </x14:sparkline>
            <x14:sparkline>
              <xm:f>Read_Economic!E66:T66</xm:f>
              <xm:sqref>AB66</xm:sqref>
            </x14:sparkline>
            <x14:sparkline>
              <xm:f>Read_Economic!E67:T67</xm:f>
              <xm:sqref>AB67</xm:sqref>
            </x14:sparkline>
            <x14:sparkline>
              <xm:f>Read_Economic!E68:T68</xm:f>
              <xm:sqref>AB68</xm:sqref>
            </x14:sparkline>
            <x14:sparkline>
              <xm:f>Read_Economic!E69:T69</xm:f>
              <xm:sqref>AB69</xm:sqref>
            </x14:sparkline>
            <x14:sparkline>
              <xm:f>Read_Economic!E70:T70</xm:f>
              <xm:sqref>AB70</xm:sqref>
            </x14:sparkline>
            <x14:sparkline>
              <xm:f>Read_Economic!E71:T71</xm:f>
              <xm:sqref>AB71</xm:sqref>
            </x14:sparkline>
            <x14:sparkline>
              <xm:f>Read_Economic!E72:T72</xm:f>
              <xm:sqref>AB72</xm:sqref>
            </x14:sparkline>
            <x14:sparkline>
              <xm:f>Read_Economic!E73:T73</xm:f>
              <xm:sqref>AB73</xm:sqref>
            </x14:sparkline>
            <x14:sparkline>
              <xm:f>Read_Economic!E74:T74</xm:f>
              <xm:sqref>AB74</xm:sqref>
            </x14:sparkline>
            <x14:sparkline>
              <xm:f>Read_Economic!E75:T75</xm:f>
              <xm:sqref>AB75</xm:sqref>
            </x14:sparkline>
            <x14:sparkline>
              <xm:f>Read_Economic!E76:T76</xm:f>
              <xm:sqref>AB76</xm:sqref>
            </x14:sparkline>
            <x14:sparkline>
              <xm:f>Read_Economic!E77:T77</xm:f>
              <xm:sqref>AB77</xm:sqref>
            </x14:sparkline>
            <x14:sparkline>
              <xm:f>Read_Economic!E78:T78</xm:f>
              <xm:sqref>AB78</xm:sqref>
            </x14:sparkline>
            <x14:sparkline>
              <xm:f>Read_Economic!E79:T79</xm:f>
              <xm:sqref>AB79</xm:sqref>
            </x14:sparkline>
            <x14:sparkline>
              <xm:f>Read_Economic!E80:T80</xm:f>
              <xm:sqref>AB80</xm:sqref>
            </x14:sparkline>
            <x14:sparkline>
              <xm:f>Read_Economic!E81:T81</xm:f>
              <xm:sqref>AB81</xm:sqref>
            </x14:sparkline>
            <x14:sparkline>
              <xm:f>Read_Economic!E82:T82</xm:f>
              <xm:sqref>AB82</xm:sqref>
            </x14:sparkline>
            <x14:sparkline>
              <xm:f>Read_Economic!E83:T83</xm:f>
              <xm:sqref>AB83</xm:sqref>
            </x14:sparkline>
            <x14:sparkline>
              <xm:f>Read_Economic!E84:T84</xm:f>
              <xm:sqref>AB84</xm:sqref>
            </x14:sparkline>
            <x14:sparkline>
              <xm:f>Read_Economic!E85:T85</xm:f>
              <xm:sqref>AB85</xm:sqref>
            </x14:sparkline>
            <x14:sparkline>
              <xm:f>Read_Economic!E86:T86</xm:f>
              <xm:sqref>AB86</xm:sqref>
            </x14:sparkline>
            <x14:sparkline>
              <xm:f>Read_Economic!E87:T87</xm:f>
              <xm:sqref>AB87</xm:sqref>
            </x14:sparkline>
            <x14:sparkline>
              <xm:f>Read_Economic!E88:T88</xm:f>
              <xm:sqref>AB88</xm:sqref>
            </x14:sparkline>
            <x14:sparkline>
              <xm:f>Read_Economic!E89:T89</xm:f>
              <xm:sqref>AB89</xm:sqref>
            </x14:sparkline>
            <x14:sparkline>
              <xm:f>Read_Economic!E90:T90</xm:f>
              <xm:sqref>AB90</xm:sqref>
            </x14:sparkline>
            <x14:sparkline>
              <xm:f>Read_Economic!E91:T91</xm:f>
              <xm:sqref>AB91</xm:sqref>
            </x14:sparkline>
            <x14:sparkline>
              <xm:f>Read_Economic!E92:T92</xm:f>
              <xm:sqref>AB92</xm:sqref>
            </x14:sparkline>
            <x14:sparkline>
              <xm:f>Read_Economic!E93:T93</xm:f>
              <xm:sqref>AB93</xm:sqref>
            </x14:sparkline>
            <x14:sparkline>
              <xm:f>Read_Economic!E94:T94</xm:f>
              <xm:sqref>AB94</xm:sqref>
            </x14:sparkline>
            <x14:sparkline>
              <xm:f>Read_Economic!E95:T95</xm:f>
              <xm:sqref>AB95</xm:sqref>
            </x14:sparkline>
            <x14:sparkline>
              <xm:f>Read_Economic!E96:T96</xm:f>
              <xm:sqref>AB96</xm:sqref>
            </x14:sparkline>
            <x14:sparkline>
              <xm:f>Read_Economic!E97:T97</xm:f>
              <xm:sqref>AB97</xm:sqref>
            </x14:sparkline>
            <x14:sparkline>
              <xm:f>Read_Economic!E98:T98</xm:f>
              <xm:sqref>AB98</xm:sqref>
            </x14:sparkline>
            <x14:sparkline>
              <xm:f>Read_Economic!E99:T99</xm:f>
              <xm:sqref>AB99</xm:sqref>
            </x14:sparkline>
            <x14:sparkline>
              <xm:f>Read_Economic!E100:T100</xm:f>
              <xm:sqref>AB100</xm:sqref>
            </x14:sparkline>
            <x14:sparkline>
              <xm:f>Read_Economic!E101:T101</xm:f>
              <xm:sqref>AB101</xm:sqref>
            </x14:sparkline>
            <x14:sparkline>
              <xm:f>Read_Economic!E102:T102</xm:f>
              <xm:sqref>AB102</xm:sqref>
            </x14:sparkline>
            <x14:sparkline>
              <xm:f>Read_Economic!E103:T103</xm:f>
              <xm:sqref>AB103</xm:sqref>
            </x14:sparkline>
            <x14:sparkline>
              <xm:f>Read_Economic!E104:T104</xm:f>
              <xm:sqref>AB104</xm:sqref>
            </x14:sparkline>
            <x14:sparkline>
              <xm:f>Read_Economic!E105:T105</xm:f>
              <xm:sqref>AB105</xm:sqref>
            </x14:sparkline>
            <x14:sparkline>
              <xm:f>Read_Economic!E106:T106</xm:f>
              <xm:sqref>AB106</xm:sqref>
            </x14:sparkline>
            <x14:sparkline>
              <xm:f>Read_Economic!E107:T107</xm:f>
              <xm:sqref>AB107</xm:sqref>
            </x14:sparkline>
            <x14:sparkline>
              <xm:f>Read_Economic!E108:T108</xm:f>
              <xm:sqref>AB108</xm:sqref>
            </x14:sparkline>
            <x14:sparkline>
              <xm:f>Read_Economic!E109:T109</xm:f>
              <xm:sqref>AB109</xm:sqref>
            </x14:sparkline>
            <x14:sparkline>
              <xm:f>Read_Economic!E110:T110</xm:f>
              <xm:sqref>AB110</xm:sqref>
            </x14:sparkline>
            <x14:sparkline>
              <xm:f>Read_Economic!E111:T111</xm:f>
              <xm:sqref>AB111</xm:sqref>
            </x14:sparkline>
            <x14:sparkline>
              <xm:f>Read_Economic!E112:T112</xm:f>
              <xm:sqref>AB112</xm:sqref>
            </x14:sparkline>
            <x14:sparkline>
              <xm:f>Read_Economic!E113:T113</xm:f>
              <xm:sqref>AB113</xm:sqref>
            </x14:sparkline>
            <x14:sparkline>
              <xm:f>Read_Economic!E114:T114</xm:f>
              <xm:sqref>AB114</xm:sqref>
            </x14:sparkline>
            <x14:sparkline>
              <xm:f>Read_Economic!E115:T115</xm:f>
              <xm:sqref>AB115</xm:sqref>
            </x14:sparkline>
            <x14:sparkline>
              <xm:f>Read_Economic!E116:T116</xm:f>
              <xm:sqref>AB116</xm:sqref>
            </x14:sparkline>
            <x14:sparkline>
              <xm:f>Read_Economic!E117:T117</xm:f>
              <xm:sqref>AB117</xm:sqref>
            </x14:sparkline>
            <x14:sparkline>
              <xm:f>Read_Economic!E118:T118</xm:f>
              <xm:sqref>AB118</xm:sqref>
            </x14:sparkline>
            <x14:sparkline>
              <xm:f>Read_Economic!E119:T119</xm:f>
              <xm:sqref>AB119</xm:sqref>
            </x14:sparkline>
            <x14:sparkline>
              <xm:f>Read_Economic!E120:T120</xm:f>
              <xm:sqref>AB120</xm:sqref>
            </x14:sparkline>
            <x14:sparkline>
              <xm:f>Read_Economic!E121:T121</xm:f>
              <xm:sqref>AB121</xm:sqref>
            </x14:sparkline>
            <x14:sparkline>
              <xm:f>Read_Economic!E122:T122</xm:f>
              <xm:sqref>AB122</xm:sqref>
            </x14:sparkline>
            <x14:sparkline>
              <xm:f>Read_Economic!E123:T123</xm:f>
              <xm:sqref>AB123</xm:sqref>
            </x14:sparkline>
            <x14:sparkline>
              <xm:f>Read_Economic!E124:T124</xm:f>
              <xm:sqref>AB124</xm:sqref>
            </x14:sparkline>
            <x14:sparkline>
              <xm:f>Read_Economic!E125:T125</xm:f>
              <xm:sqref>AB125</xm:sqref>
            </x14:sparkline>
            <x14:sparkline>
              <xm:f>Read_Economic!E126:T126</xm:f>
              <xm:sqref>AB126</xm:sqref>
            </x14:sparkline>
            <x14:sparkline>
              <xm:f>Read_Economic!E127:T127</xm:f>
              <xm:sqref>AB127</xm:sqref>
            </x14:sparkline>
            <x14:sparkline>
              <xm:f>Read_Economic!E128:T128</xm:f>
              <xm:sqref>AB128</xm:sqref>
            </x14:sparkline>
            <x14:sparkline>
              <xm:f>Read_Economic!E129:T129</xm:f>
              <xm:sqref>AB129</xm:sqref>
            </x14:sparkline>
            <x14:sparkline>
              <xm:f>Read_Economic!E130:T130</xm:f>
              <xm:sqref>AB130</xm:sqref>
            </x14:sparkline>
            <x14:sparkline>
              <xm:f>Read_Economic!E131:T131</xm:f>
              <xm:sqref>AB131</xm:sqref>
            </x14:sparkline>
            <x14:sparkline>
              <xm:f>Read_Economic!E132:T132</xm:f>
              <xm:sqref>AB132</xm:sqref>
            </x14:sparkline>
            <x14:sparkline>
              <xm:f>Read_Economic!E133:T133</xm:f>
              <xm:sqref>AB133</xm:sqref>
            </x14:sparkline>
            <x14:sparkline>
              <xm:f>Read_Economic!E134:T134</xm:f>
              <xm:sqref>AB134</xm:sqref>
            </x14:sparkline>
            <x14:sparkline>
              <xm:f>Read_Economic!E135:T135</xm:f>
              <xm:sqref>AB135</xm:sqref>
            </x14:sparkline>
            <x14:sparkline>
              <xm:f>Read_Economic!E136:T136</xm:f>
              <xm:sqref>AB136</xm:sqref>
            </x14:sparkline>
            <x14:sparkline>
              <xm:f>Read_Economic!E137:T137</xm:f>
              <xm:sqref>AB137</xm:sqref>
            </x14:sparkline>
            <x14:sparkline>
              <xm:f>Read_Economic!E138:T138</xm:f>
              <xm:sqref>AB138</xm:sqref>
            </x14:sparkline>
            <x14:sparkline>
              <xm:f>Read_Economic!E139:T139</xm:f>
              <xm:sqref>AB139</xm:sqref>
            </x14:sparkline>
            <x14:sparkline>
              <xm:f>Read_Economic!E140:T140</xm:f>
              <xm:sqref>AB140</xm:sqref>
            </x14:sparkline>
            <x14:sparkline>
              <xm:f>Read_Economic!E141:T141</xm:f>
              <xm:sqref>AB141</xm:sqref>
            </x14:sparkline>
            <x14:sparkline>
              <xm:f>Read_Economic!E142:T142</xm:f>
              <xm:sqref>AB142</xm:sqref>
            </x14:sparkline>
            <x14:sparkline>
              <xm:f>Read_Economic!E143:T143</xm:f>
              <xm:sqref>AB143</xm:sqref>
            </x14:sparkline>
            <x14:sparkline>
              <xm:f>Read_Economic!E144:T144</xm:f>
              <xm:sqref>AB144</xm:sqref>
            </x14:sparkline>
            <x14:sparkline>
              <xm:f>Read_Economic!E145:T145</xm:f>
              <xm:sqref>AB145</xm:sqref>
            </x14:sparkline>
            <x14:sparkline>
              <xm:f>Read_Economic!E146:T146</xm:f>
              <xm:sqref>AB146</xm:sqref>
            </x14:sparkline>
            <x14:sparkline>
              <xm:f>Read_Economic!E147:T147</xm:f>
              <xm:sqref>AB147</xm:sqref>
            </x14:sparkline>
            <x14:sparkline>
              <xm:f>Read_Economic!E148:T148</xm:f>
              <xm:sqref>AB148</xm:sqref>
            </x14:sparkline>
            <x14:sparkline>
              <xm:f>Read_Economic!E149:T149</xm:f>
              <xm:sqref>AB149</xm:sqref>
            </x14:sparkline>
            <x14:sparkline>
              <xm:f>Read_Economic!E150:T150</xm:f>
              <xm:sqref>AB150</xm:sqref>
            </x14:sparkline>
            <x14:sparkline>
              <xm:f>Read_Economic!E151:T151</xm:f>
              <xm:sqref>AB151</xm:sqref>
            </x14:sparkline>
            <x14:sparkline>
              <xm:f>Read_Economic!E152:T152</xm:f>
              <xm:sqref>AB152</xm:sqref>
            </x14:sparkline>
            <x14:sparkline>
              <xm:f>Read_Economic!E153:T153</xm:f>
              <xm:sqref>AB153</xm:sqref>
            </x14:sparkline>
            <x14:sparkline>
              <xm:f>Read_Economic!E154:T154</xm:f>
              <xm:sqref>AB154</xm:sqref>
            </x14:sparkline>
            <x14:sparkline>
              <xm:f>Read_Economic!E155:T155</xm:f>
              <xm:sqref>AB155</xm:sqref>
            </x14:sparkline>
            <x14:sparkline>
              <xm:f>Read_Economic!E156:T156</xm:f>
              <xm:sqref>AB156</xm:sqref>
            </x14:sparkline>
            <x14:sparkline>
              <xm:f>Read_Economic!E157:T157</xm:f>
              <xm:sqref>AB157</xm:sqref>
            </x14:sparkline>
            <x14:sparkline>
              <xm:f>Read_Economic!E158:T158</xm:f>
              <xm:sqref>AB158</xm:sqref>
            </x14:sparkline>
            <x14:sparkline>
              <xm:f>Read_Economic!E159:T159</xm:f>
              <xm:sqref>AB159</xm:sqref>
            </x14:sparkline>
            <x14:sparkline>
              <xm:f>Read_Economic!E160:T160</xm:f>
              <xm:sqref>AB160</xm:sqref>
            </x14:sparkline>
            <x14:sparkline>
              <xm:f>Read_Economic!E161:T161</xm:f>
              <xm:sqref>AB161</xm:sqref>
            </x14:sparkline>
            <x14:sparkline>
              <xm:f>Read_Economic!E162:T162</xm:f>
              <xm:sqref>AB162</xm:sqref>
            </x14:sparkline>
            <x14:sparkline>
              <xm:f>Read_Economic!E163:T163</xm:f>
              <xm:sqref>AB163</xm:sqref>
            </x14:sparkline>
            <x14:sparkline>
              <xm:f>Read_Economic!E164:T164</xm:f>
              <xm:sqref>AB164</xm:sqref>
            </x14:sparkline>
            <x14:sparkline>
              <xm:f>Read_Economic!E165:T165</xm:f>
              <xm:sqref>AB165</xm:sqref>
            </x14:sparkline>
            <x14:sparkline>
              <xm:f>Read_Economic!E166:T166</xm:f>
              <xm:sqref>AB166</xm:sqref>
            </x14:sparkline>
            <x14:sparkline>
              <xm:f>Read_Economic!E167:T167</xm:f>
              <xm:sqref>AB167</xm:sqref>
            </x14:sparkline>
            <x14:sparkline>
              <xm:f>Read_Economic!E168:T168</xm:f>
              <xm:sqref>AB168</xm:sqref>
            </x14:sparkline>
            <x14:sparkline>
              <xm:f>Read_Economic!E169:T169</xm:f>
              <xm:sqref>AB169</xm:sqref>
            </x14:sparkline>
            <x14:sparkline>
              <xm:f>Read_Economic!E170:T170</xm:f>
              <xm:sqref>AB170</xm:sqref>
            </x14:sparkline>
            <x14:sparkline>
              <xm:f>Read_Economic!E171:T171</xm:f>
              <xm:sqref>AB171</xm:sqref>
            </x14:sparkline>
            <x14:sparkline>
              <xm:f>Read_Economic!E172:T172</xm:f>
              <xm:sqref>AB172</xm:sqref>
            </x14:sparkline>
            <x14:sparkline>
              <xm:f>Read_Economic!E173:T173</xm:f>
              <xm:sqref>AB173</xm:sqref>
            </x14:sparkline>
            <x14:sparkline>
              <xm:f>Read_Economic!E174:T174</xm:f>
              <xm:sqref>AB174</xm:sqref>
            </x14:sparkline>
            <x14:sparkline>
              <xm:f>Read_Economic!E175:T175</xm:f>
              <xm:sqref>AB175</xm:sqref>
            </x14:sparkline>
            <x14:sparkline>
              <xm:f>Read_Economic!E176:T176</xm:f>
              <xm:sqref>AB176</xm:sqref>
            </x14:sparkline>
            <x14:sparkline>
              <xm:f>Read_Economic!E177:T177</xm:f>
              <xm:sqref>AB177</xm:sqref>
            </x14:sparkline>
            <x14:sparkline>
              <xm:f>Read_Economic!E178:T178</xm:f>
              <xm:sqref>AB178</xm:sqref>
            </x14:sparkline>
            <x14:sparkline>
              <xm:f>Read_Economic!E179:T179</xm:f>
              <xm:sqref>AB179</xm:sqref>
            </x14:sparkline>
            <x14:sparkline>
              <xm:f>Read_Economic!E180:T180</xm:f>
              <xm:sqref>AB180</xm:sqref>
            </x14:sparkline>
            <x14:sparkline>
              <xm:f>Read_Economic!E181:T181</xm:f>
              <xm:sqref>AB181</xm:sqref>
            </x14:sparkline>
            <x14:sparkline>
              <xm:f>Read_Economic!E182:T182</xm:f>
              <xm:sqref>AB182</xm:sqref>
            </x14:sparkline>
            <x14:sparkline>
              <xm:f>Read_Economic!E183:T183</xm:f>
              <xm:sqref>AB183</xm:sqref>
            </x14:sparkline>
            <x14:sparkline>
              <xm:f>Read_Economic!E184:T184</xm:f>
              <xm:sqref>AB184</xm:sqref>
            </x14:sparkline>
            <x14:sparkline>
              <xm:f>Read_Economic!E185:T185</xm:f>
              <xm:sqref>AB185</xm:sqref>
            </x14:sparkline>
            <x14:sparkline>
              <xm:f>Read_Economic!E186:T186</xm:f>
              <xm:sqref>AB186</xm:sqref>
            </x14:sparkline>
            <x14:sparkline>
              <xm:f>Read_Economic!E187:T187</xm:f>
              <xm:sqref>AB187</xm:sqref>
            </x14:sparkline>
            <x14:sparkline>
              <xm:f>Read_Economic!E188:T188</xm:f>
              <xm:sqref>AB188</xm:sqref>
            </x14:sparkline>
            <x14:sparkline>
              <xm:f>Read_Economic!E189:T189</xm:f>
              <xm:sqref>AB189</xm:sqref>
            </x14:sparkline>
            <x14:sparkline>
              <xm:f>Read_Economic!E190:T190</xm:f>
              <xm:sqref>AB190</xm:sqref>
            </x14:sparkline>
            <x14:sparkline>
              <xm:f>Read_Economic!E191:T191</xm:f>
              <xm:sqref>AB191</xm:sqref>
            </x14:sparkline>
            <x14:sparkline>
              <xm:f>Read_Economic!E192:T192</xm:f>
              <xm:sqref>AB192</xm:sqref>
            </x14:sparkline>
            <x14:sparkline>
              <xm:f>Read_Economic!E193:T193</xm:f>
              <xm:sqref>AB193</xm:sqref>
            </x14:sparkline>
            <x14:sparkline>
              <xm:f>Read_Economic!E194:T194</xm:f>
              <xm:sqref>AB194</xm:sqref>
            </x14:sparkline>
            <x14:sparkline>
              <xm:f>Read_Economic!E195:T195</xm:f>
              <xm:sqref>AB195</xm:sqref>
            </x14:sparkline>
            <x14:sparkline>
              <xm:f>Read_Economic!E196:T196</xm:f>
              <xm:sqref>AB196</xm:sqref>
            </x14:sparkline>
            <x14:sparkline>
              <xm:f>Read_Economic!E197:T197</xm:f>
              <xm:sqref>AB197</xm:sqref>
            </x14:sparkline>
          </x14:sparklines>
        </x14:sparklineGroup>
      </x14:sparklineGroup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663</v>
      </c>
      <c r="H1" s="46"/>
      <c r="I1" s="46" t="s">
        <v>595</v>
      </c>
      <c r="J1" s="46"/>
      <c r="K1" s="46"/>
      <c r="L1" s="46"/>
      <c r="M1" s="47"/>
      <c r="N1" s="47"/>
    </row>
    <row r="2" spans="1:33">
      <c r="A2" t="s">
        <v>639</v>
      </c>
      <c r="E2" s="8" t="s">
        <v>423</v>
      </c>
      <c r="AA2" s="42">
        <f>MAX(AA6:AA197)</f>
        <v>127</v>
      </c>
    </row>
    <row r="3" spans="1:33">
      <c r="D3" s="35" t="s">
        <v>594</v>
      </c>
      <c r="E3" s="11">
        <f>mmean(E6:E197)</f>
        <v>0.48944773661779306</v>
      </c>
      <c r="F3" s="11">
        <f t="shared" ref="F3:T3" si="0">mmean(F6:F197)</f>
        <v>0.48944773661779306</v>
      </c>
      <c r="G3" s="11">
        <f t="shared" si="0"/>
        <v>0.48919419700944927</v>
      </c>
      <c r="H3" s="11">
        <f t="shared" si="0"/>
        <v>0.48935238456676505</v>
      </c>
      <c r="I3" s="11">
        <f t="shared" si="0"/>
        <v>0.48927366006371509</v>
      </c>
      <c r="J3" s="11">
        <f t="shared" si="0"/>
        <v>0.48919493556066579</v>
      </c>
      <c r="K3" s="11">
        <f t="shared" si="0"/>
        <v>0.48899051840185143</v>
      </c>
      <c r="L3" s="11">
        <f t="shared" si="0"/>
        <v>0.48891366669351422</v>
      </c>
      <c r="M3" s="11">
        <f t="shared" si="0"/>
        <v>0.48831906370365086</v>
      </c>
      <c r="N3" s="11">
        <f t="shared" si="0"/>
        <v>0.48689846952985749</v>
      </c>
      <c r="O3" s="11">
        <f t="shared" si="0"/>
        <v>0.48516835736823877</v>
      </c>
      <c r="P3" s="11">
        <f t="shared" si="0"/>
        <v>0.48680423086822966</v>
      </c>
      <c r="Q3" s="11">
        <f t="shared" si="0"/>
        <v>0.48700425150942522</v>
      </c>
      <c r="R3" s="11">
        <f t="shared" si="0"/>
        <v>0.48817092220840425</v>
      </c>
      <c r="S3" s="11">
        <f t="shared" si="0"/>
        <v>0.48648748320820923</v>
      </c>
      <c r="T3" s="11">
        <f t="shared" si="0"/>
        <v>0.48648748320820923</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550</v>
      </c>
      <c r="B6" s="38">
        <v>0.10000000149011612</v>
      </c>
      <c r="C6" s="32" t="s">
        <v>39</v>
      </c>
      <c r="D6" s="33" t="s">
        <v>40</v>
      </c>
      <c r="E6" s="11">
        <v>0.11463943267799209</v>
      </c>
      <c r="F6" s="11">
        <v>0.11463943267799209</v>
      </c>
      <c r="G6" s="11">
        <v>9.1285065009661437E-2</v>
      </c>
      <c r="H6" s="11">
        <v>7.0638391128844111E-2</v>
      </c>
      <c r="I6" s="11">
        <v>7.093269126443498E-2</v>
      </c>
      <c r="J6" s="11">
        <v>7.1226991400025835E-2</v>
      </c>
      <c r="K6" s="11">
        <v>0.11583731056044727</v>
      </c>
      <c r="L6" s="11">
        <v>0.17546154303390132</v>
      </c>
      <c r="M6" s="11">
        <v>0.16062361653622978</v>
      </c>
      <c r="N6" s="11">
        <v>0.17554459847836912</v>
      </c>
      <c r="O6" s="11">
        <v>0.18428776486406179</v>
      </c>
      <c r="P6" s="11">
        <v>0.16672973450248302</v>
      </c>
      <c r="Q6" s="11">
        <v>0.16230839948955053</v>
      </c>
      <c r="R6" s="11">
        <v>0.14234858678116352</v>
      </c>
      <c r="S6" s="11">
        <v>0.13625804984699935</v>
      </c>
      <c r="T6" s="11">
        <v>0.13625804984699935</v>
      </c>
      <c r="U6" s="11"/>
      <c r="V6" s="33" t="str">
        <f>D6</f>
        <v>Afghanistan</v>
      </c>
      <c r="W6" s="30">
        <f>SLOPE(E6:T6,$E$5:$T$5)</f>
        <v>4.9885547098642551E-3</v>
      </c>
      <c r="X6" s="10">
        <f>PEARSON(E6:T6,$E$5:$T$5)</f>
        <v>0.60282980699360034</v>
      </c>
      <c r="Y6" s="36">
        <f>IF(ISERROR(X6),0,X6*X6)</f>
        <v>0.36340377619994141</v>
      </c>
      <c r="Z6" s="41">
        <f>IF(Y6&gt;=$Z$4,-1000*W6,"")</f>
        <v>-4.9885547098642551</v>
      </c>
      <c r="AA6" s="42">
        <f>IF(ISNUMBER(Z6),RANK(Z6,$Z$6:$Z$197),"")</f>
        <v>97</v>
      </c>
      <c r="AD6">
        <v>1</v>
      </c>
      <c r="AE6" s="31" t="str">
        <f>INDEX($V$6:$V$197,MATCH(AD6,$AA$6:$AA$197,0))</f>
        <v>C™te d'Ivoire</v>
      </c>
      <c r="AF6" s="44">
        <f>$AA$2-AD6+1</f>
        <v>127</v>
      </c>
      <c r="AG6" s="45" t="str">
        <f>INDEX($V$6:$V$197,MATCH(AF6,$AA$6:$AA$197,0))</f>
        <v>Serbia</v>
      </c>
    </row>
    <row r="7" spans="1:33">
      <c r="A7" s="37" t="s">
        <v>551</v>
      </c>
      <c r="B7" s="38">
        <v>0.10000000149011612</v>
      </c>
      <c r="C7" s="32" t="s">
        <v>41</v>
      </c>
      <c r="D7" s="33" t="s">
        <v>42</v>
      </c>
      <c r="E7" s="11">
        <v>0.45663771690639204</v>
      </c>
      <c r="F7" s="11">
        <v>0.45663771690639204</v>
      </c>
      <c r="G7" s="11">
        <v>0.39894294115261275</v>
      </c>
      <c r="H7" s="11">
        <v>0.3412481653988334</v>
      </c>
      <c r="I7" s="11">
        <v>0.35028149126638664</v>
      </c>
      <c r="J7" s="11">
        <v>0.35931481713393992</v>
      </c>
      <c r="K7" s="11">
        <v>0.37756377800771201</v>
      </c>
      <c r="L7" s="11">
        <v>0.39581273888148411</v>
      </c>
      <c r="M7" s="11">
        <v>0.41825080325113123</v>
      </c>
      <c r="N7" s="11">
        <v>0.39615757609598284</v>
      </c>
      <c r="O7" s="11">
        <v>0.40979289549472031</v>
      </c>
      <c r="P7" s="11">
        <v>0.42715804958956793</v>
      </c>
      <c r="Q7" s="11">
        <v>0.44681967455828903</v>
      </c>
      <c r="R7" s="11">
        <v>0.47387931760822938</v>
      </c>
      <c r="S7" s="11">
        <v>0.47929554990639994</v>
      </c>
      <c r="T7" s="11">
        <v>0.47929554990639994</v>
      </c>
      <c r="U7" s="11"/>
      <c r="V7" s="33" t="str">
        <f t="shared" ref="V7:V70" si="1">D7</f>
        <v>Albania</v>
      </c>
      <c r="W7" s="30">
        <f t="shared" ref="W7:W70" si="2">SLOPE(E7:T7,$E$5:$T$5)</f>
        <v>4.8200129502172584E-3</v>
      </c>
      <c r="X7" s="10">
        <f t="shared" ref="X7:X70" si="3">PEARSON(E7:T7,$E$5:$T$5)</f>
        <v>0.5010393567960304</v>
      </c>
      <c r="Y7" s="36">
        <f t="shared" ref="Y7:Y70" si="4">IF(ISERROR(X7),0,X7*X7)</f>
        <v>0.25104043705857987</v>
      </c>
      <c r="Z7" s="41">
        <f t="shared" ref="Z7:Z70" si="5">IF(Y7&gt;=$Z$4,-1000*W7,"")</f>
        <v>-4.8200129502172588</v>
      </c>
      <c r="AA7" s="42">
        <f t="shared" ref="AA7:AA70" si="6">IF(ISNUMBER(Z7),RANK(Z7,$Z$6:$Z$197),"")</f>
        <v>95</v>
      </c>
      <c r="AD7">
        <v>2</v>
      </c>
      <c r="AE7" s="31" t="str">
        <f t="shared" ref="AE7:AE35" si="7">INDEX($V$6:$V$197,MATCH(AD7,$AA$6:$AA$197,0))</f>
        <v>Eritrea</v>
      </c>
      <c r="AF7" s="44">
        <f t="shared" ref="AF7:AF35" si="8">$AA$2-AD7+1</f>
        <v>126</v>
      </c>
      <c r="AG7" s="45" t="str">
        <f t="shared" ref="AG7:AG35" si="9">INDEX($V$6:$V$197,MATCH(AF7,$AA$6:$AA$197,0))</f>
        <v>Liberia</v>
      </c>
    </row>
    <row r="8" spans="1:33">
      <c r="A8" s="37" t="s">
        <v>627</v>
      </c>
      <c r="B8" s="38">
        <v>0.10000000149011612</v>
      </c>
      <c r="C8" s="32" t="s">
        <v>43</v>
      </c>
      <c r="D8" s="33" t="s">
        <v>44</v>
      </c>
      <c r="E8" s="11">
        <v>0.22637055788761551</v>
      </c>
      <c r="F8" s="11">
        <v>0.22637055788761551</v>
      </c>
      <c r="G8" s="11">
        <v>0.20427350773530056</v>
      </c>
      <c r="H8" s="11">
        <v>0.19415653357334822</v>
      </c>
      <c r="I8" s="11">
        <v>0.2161775798882998</v>
      </c>
      <c r="J8" s="11">
        <v>0.23819862620325136</v>
      </c>
      <c r="K8" s="11">
        <v>0.24634361113509293</v>
      </c>
      <c r="L8" s="11">
        <v>0.25448859606693458</v>
      </c>
      <c r="M8" s="11">
        <v>0.27269868393645968</v>
      </c>
      <c r="N8" s="11">
        <v>0.31577114935874651</v>
      </c>
      <c r="O8" s="11">
        <v>0.35537417345841182</v>
      </c>
      <c r="P8" s="11">
        <v>0.3374180305784536</v>
      </c>
      <c r="Q8" s="11">
        <v>0.33511447066627215</v>
      </c>
      <c r="R8" s="11">
        <v>0.33681816109197221</v>
      </c>
      <c r="S8" s="11">
        <v>0.31788717388223975</v>
      </c>
      <c r="T8" s="11">
        <v>0.31788717388223975</v>
      </c>
      <c r="U8" s="11"/>
      <c r="V8" s="33" t="str">
        <f t="shared" si="1"/>
        <v>Algeria</v>
      </c>
      <c r="W8" s="30">
        <f t="shared" si="2"/>
        <v>1.0220781562141982E-2</v>
      </c>
      <c r="X8" s="10">
        <f t="shared" si="3"/>
        <v>0.88391187264622295</v>
      </c>
      <c r="Y8" s="36">
        <f t="shared" si="4"/>
        <v>0.7813001986049527</v>
      </c>
      <c r="Z8" s="41">
        <f t="shared" si="5"/>
        <v>-10.220781562141982</v>
      </c>
      <c r="AA8" s="42">
        <f t="shared" si="6"/>
        <v>119</v>
      </c>
      <c r="AD8">
        <v>3</v>
      </c>
      <c r="AE8" s="31" t="str">
        <f t="shared" si="7"/>
        <v>Zimbabwe</v>
      </c>
      <c r="AF8" s="44">
        <f t="shared" si="8"/>
        <v>125</v>
      </c>
      <c r="AG8" s="45" t="str">
        <f t="shared" si="9"/>
        <v>Sierra Leone</v>
      </c>
    </row>
    <row r="9" spans="1:33">
      <c r="A9" s="37"/>
      <c r="B9" s="38"/>
      <c r="C9" s="32" t="s">
        <v>45</v>
      </c>
      <c r="D9" s="33" t="s">
        <v>46</v>
      </c>
      <c r="E9" s="11">
        <v>0.76765491252599727</v>
      </c>
      <c r="F9" s="11">
        <v>0.76765491252599727</v>
      </c>
      <c r="G9" s="11">
        <v>0.77206035381954063</v>
      </c>
      <c r="H9" s="11">
        <v>0.776465795113084</v>
      </c>
      <c r="I9" s="11">
        <v>0.77495837114957122</v>
      </c>
      <c r="J9" s="11">
        <v>0.77345094718605834</v>
      </c>
      <c r="K9" s="11">
        <v>0.76880035912800337</v>
      </c>
      <c r="L9" s="11">
        <v>0.76414977106994864</v>
      </c>
      <c r="M9" s="11">
        <v>0.77246184662757689</v>
      </c>
      <c r="N9" s="11">
        <v>0.76663237110916682</v>
      </c>
      <c r="O9" s="11">
        <v>0.77513518171661744</v>
      </c>
      <c r="P9" s="11">
        <v>0.76803501065189517</v>
      </c>
      <c r="Q9" s="11">
        <v>0.76800901428300994</v>
      </c>
      <c r="R9" s="11">
        <v>0.77189109338884543</v>
      </c>
      <c r="S9" s="11">
        <v>0.77026759381475063</v>
      </c>
      <c r="T9" s="11">
        <v>0.77026759381475063</v>
      </c>
      <c r="U9" s="11"/>
      <c r="V9" s="33" t="str">
        <f t="shared" si="1"/>
        <v>Andorra</v>
      </c>
      <c r="W9" s="30">
        <f t="shared" si="2"/>
        <v>-6.3311846254467696E-5</v>
      </c>
      <c r="X9" s="10">
        <f t="shared" si="3"/>
        <v>-8.6861988067571727E-2</v>
      </c>
      <c r="Y9" s="36">
        <f t="shared" si="4"/>
        <v>7.5450049710509733E-3</v>
      </c>
      <c r="Z9" s="41" t="str">
        <f t="shared" si="5"/>
        <v/>
      </c>
      <c r="AA9" s="42" t="str">
        <f t="shared" si="6"/>
        <v/>
      </c>
      <c r="AD9">
        <v>4</v>
      </c>
      <c r="AE9" s="31" t="str">
        <f t="shared" si="7"/>
        <v>Nepal</v>
      </c>
      <c r="AF9" s="44">
        <f t="shared" si="8"/>
        <v>124</v>
      </c>
      <c r="AG9" s="45" t="str">
        <f t="shared" si="9"/>
        <v>Rwanda</v>
      </c>
    </row>
    <row r="10" spans="1:33">
      <c r="A10" s="37"/>
      <c r="B10" s="38"/>
      <c r="C10" s="32" t="s">
        <v>47</v>
      </c>
      <c r="D10" s="33" t="s">
        <v>48</v>
      </c>
      <c r="E10" s="11">
        <v>0.17753731501235692</v>
      </c>
      <c r="F10" s="11">
        <v>0.17753731501235692</v>
      </c>
      <c r="G10" s="11">
        <v>0.17029448224926472</v>
      </c>
      <c r="H10" s="11">
        <v>0.16305164948617243</v>
      </c>
      <c r="I10" s="11">
        <v>0.14637119111347457</v>
      </c>
      <c r="J10" s="11">
        <v>0.12969073274077669</v>
      </c>
      <c r="K10" s="11">
        <v>0.18522477894454789</v>
      </c>
      <c r="L10" s="11">
        <v>0.24075882514831903</v>
      </c>
      <c r="M10" s="11">
        <v>0.26826298954297534</v>
      </c>
      <c r="N10" s="11">
        <v>0.26331999469878326</v>
      </c>
      <c r="O10" s="11">
        <v>0.2686907305957511</v>
      </c>
      <c r="P10" s="11">
        <v>0.29714914443854934</v>
      </c>
      <c r="Q10" s="11">
        <v>0.29630883138827702</v>
      </c>
      <c r="R10" s="11">
        <v>0.32445744593763909</v>
      </c>
      <c r="S10" s="11">
        <v>0.31871112817925146</v>
      </c>
      <c r="T10" s="11">
        <v>0.31871112817925146</v>
      </c>
      <c r="U10" s="11"/>
      <c r="V10" s="33" t="str">
        <f t="shared" si="1"/>
        <v>Angola</v>
      </c>
      <c r="W10" s="30">
        <f t="shared" si="2"/>
        <v>1.3029719824370387E-2</v>
      </c>
      <c r="X10" s="10">
        <f t="shared" si="3"/>
        <v>0.90747666892506273</v>
      </c>
      <c r="Y10" s="36">
        <f t="shared" si="4"/>
        <v>0.82351390464332797</v>
      </c>
      <c r="Z10" s="41">
        <f t="shared" si="5"/>
        <v>-13.029719824370387</v>
      </c>
      <c r="AA10" s="42">
        <f t="shared" si="6"/>
        <v>123</v>
      </c>
      <c r="AD10">
        <v>5</v>
      </c>
      <c r="AE10" s="31" t="str">
        <f t="shared" si="7"/>
        <v>Thailand</v>
      </c>
      <c r="AF10" s="44">
        <f t="shared" si="8"/>
        <v>123</v>
      </c>
      <c r="AG10" s="45" t="str">
        <f t="shared" si="9"/>
        <v>Angola</v>
      </c>
    </row>
    <row r="11" spans="1:33">
      <c r="A11" s="37"/>
      <c r="B11" s="38"/>
      <c r="C11" s="32" t="s">
        <v>49</v>
      </c>
      <c r="D11" s="33" t="s">
        <v>50</v>
      </c>
      <c r="E11" s="11">
        <v>0.60394738532934766</v>
      </c>
      <c r="F11" s="11">
        <v>0.60394738532934766</v>
      </c>
      <c r="G11" s="11">
        <v>0.60794788268890909</v>
      </c>
      <c r="H11" s="11">
        <v>0.61194838004847052</v>
      </c>
      <c r="I11" s="11">
        <v>0.61326750468983049</v>
      </c>
      <c r="J11" s="11">
        <v>0.61458662933119068</v>
      </c>
      <c r="K11" s="11">
        <v>0.61305331389849826</v>
      </c>
      <c r="L11" s="11">
        <v>0.61151999846580585</v>
      </c>
      <c r="M11" s="11">
        <v>0.62374178002895564</v>
      </c>
      <c r="N11" s="11">
        <v>0.67370215553056534</v>
      </c>
      <c r="O11" s="11">
        <v>0.64146237440081166</v>
      </c>
      <c r="P11" s="11">
        <v>0.68063371741994305</v>
      </c>
      <c r="Q11" s="11">
        <v>0.67772644478974531</v>
      </c>
      <c r="R11" s="11">
        <v>0.68350925545286545</v>
      </c>
      <c r="S11" s="11">
        <v>0.6744195009991234</v>
      </c>
      <c r="T11" s="11">
        <v>0.6744195009991234</v>
      </c>
      <c r="U11" s="11"/>
      <c r="V11" s="33" t="str">
        <f t="shared" si="1"/>
        <v>Antigua and Barbuda</v>
      </c>
      <c r="W11" s="30">
        <f t="shared" si="2"/>
        <v>6.1713344746278766E-3</v>
      </c>
      <c r="X11" s="10">
        <f t="shared" si="3"/>
        <v>0.89979368774933632</v>
      </c>
      <c r="Y11" s="36">
        <f t="shared" si="4"/>
        <v>0.80962868051355019</v>
      </c>
      <c r="Z11" s="41">
        <f t="shared" si="5"/>
        <v>-6.1713344746278764</v>
      </c>
      <c r="AA11" s="42">
        <f t="shared" si="6"/>
        <v>108</v>
      </c>
      <c r="AD11">
        <v>6</v>
      </c>
      <c r="AE11" s="31" t="str">
        <f t="shared" si="7"/>
        <v>Guinea</v>
      </c>
      <c r="AF11" s="44">
        <f t="shared" si="8"/>
        <v>122</v>
      </c>
      <c r="AG11" s="45" t="str">
        <f t="shared" si="9"/>
        <v>Tajikistan</v>
      </c>
    </row>
    <row r="12" spans="1:33">
      <c r="A12" s="37"/>
      <c r="B12" s="38"/>
      <c r="C12" s="32" t="s">
        <v>51</v>
      </c>
      <c r="D12" s="33" t="s">
        <v>52</v>
      </c>
      <c r="E12" s="11">
        <v>0.52157093257197973</v>
      </c>
      <c r="F12" s="11">
        <v>0.52157093257197973</v>
      </c>
      <c r="G12" s="11">
        <v>0.51874308817935044</v>
      </c>
      <c r="H12" s="11">
        <v>0.51591524378672127</v>
      </c>
      <c r="I12" s="11">
        <v>0.51086393308151157</v>
      </c>
      <c r="J12" s="11">
        <v>0.50581262237630187</v>
      </c>
      <c r="K12" s="11">
        <v>0.44602715304522472</v>
      </c>
      <c r="L12" s="11">
        <v>0.38624168371414769</v>
      </c>
      <c r="M12" s="11">
        <v>0.47798984703572878</v>
      </c>
      <c r="N12" s="11">
        <v>0.47885412556233337</v>
      </c>
      <c r="O12" s="11">
        <v>0.48974461065966934</v>
      </c>
      <c r="P12" s="11">
        <v>0.50462855369351556</v>
      </c>
      <c r="Q12" s="11">
        <v>0.50982340511443247</v>
      </c>
      <c r="R12" s="11">
        <v>0.48800310182126377</v>
      </c>
      <c r="S12" s="11">
        <v>0.48315427273713124</v>
      </c>
      <c r="T12" s="11">
        <v>0.48315427273713124</v>
      </c>
      <c r="U12" s="11"/>
      <c r="V12" s="33" t="str">
        <f t="shared" si="1"/>
        <v>Argentina</v>
      </c>
      <c r="W12" s="30">
        <f t="shared" si="2"/>
        <v>-2.0623404511640265E-3</v>
      </c>
      <c r="X12" s="10">
        <f t="shared" si="3"/>
        <v>-0.28463881978636973</v>
      </c>
      <c r="Y12" s="36">
        <f t="shared" si="4"/>
        <v>8.1019257729377472E-2</v>
      </c>
      <c r="Z12" s="41" t="str">
        <f t="shared" si="5"/>
        <v/>
      </c>
      <c r="AA12" s="42" t="str">
        <f t="shared" si="6"/>
        <v/>
      </c>
      <c r="AD12">
        <v>7</v>
      </c>
      <c r="AE12" s="31" t="str">
        <f t="shared" si="7"/>
        <v>Kyrgyzstan</v>
      </c>
      <c r="AF12" s="44">
        <f t="shared" si="8"/>
        <v>121</v>
      </c>
      <c r="AG12" s="45" t="str">
        <f t="shared" si="9"/>
        <v>Croatia</v>
      </c>
    </row>
    <row r="13" spans="1:33">
      <c r="A13" s="37"/>
      <c r="B13" s="38"/>
      <c r="C13" s="32" t="s">
        <v>53</v>
      </c>
      <c r="D13" s="33" t="s">
        <v>54</v>
      </c>
      <c r="E13" s="11">
        <v>0.43088973761849458</v>
      </c>
      <c r="F13" s="11">
        <v>0.43088973761849458</v>
      </c>
      <c r="G13" s="11">
        <v>0.39304010638969078</v>
      </c>
      <c r="H13" s="11">
        <v>0.35519047516088692</v>
      </c>
      <c r="I13" s="11">
        <v>0.34618850373598292</v>
      </c>
      <c r="J13" s="11">
        <v>0.33718653231107903</v>
      </c>
      <c r="K13" s="11">
        <v>0.34933222868316222</v>
      </c>
      <c r="L13" s="11">
        <v>0.36147792505524534</v>
      </c>
      <c r="M13" s="11">
        <v>0.40152205455605638</v>
      </c>
      <c r="N13" s="11">
        <v>0.38464735859160637</v>
      </c>
      <c r="O13" s="11">
        <v>0.40998160294238967</v>
      </c>
      <c r="P13" s="11">
        <v>0.40103245262665904</v>
      </c>
      <c r="Q13" s="11">
        <v>0.4163755960813923</v>
      </c>
      <c r="R13" s="11">
        <v>0.41107970437429708</v>
      </c>
      <c r="S13" s="11">
        <v>0.41167139157698701</v>
      </c>
      <c r="T13" s="11">
        <v>0.41167139157698701</v>
      </c>
      <c r="U13" s="11"/>
      <c r="V13" s="33" t="str">
        <f t="shared" si="1"/>
        <v>Armenia</v>
      </c>
      <c r="W13" s="30">
        <f t="shared" si="2"/>
        <v>1.6247948405447576E-3</v>
      </c>
      <c r="X13" s="10">
        <f t="shared" si="3"/>
        <v>0.24885856039742743</v>
      </c>
      <c r="Y13" s="36">
        <f t="shared" si="4"/>
        <v>6.1930583083080033E-2</v>
      </c>
      <c r="Z13" s="41" t="str">
        <f t="shared" si="5"/>
        <v/>
      </c>
      <c r="AA13" s="42" t="str">
        <f t="shared" si="6"/>
        <v/>
      </c>
      <c r="AD13">
        <v>8</v>
      </c>
      <c r="AE13" s="31" t="str">
        <f t="shared" si="7"/>
        <v>Fiji</v>
      </c>
      <c r="AF13" s="44">
        <f t="shared" si="8"/>
        <v>120</v>
      </c>
      <c r="AG13" s="45" t="str">
        <f t="shared" si="9"/>
        <v>Libyan Arab Jamahiriya</v>
      </c>
    </row>
    <row r="14" spans="1:33">
      <c r="A14" s="37"/>
      <c r="B14" s="38"/>
      <c r="C14" s="32" t="s">
        <v>55</v>
      </c>
      <c r="D14" s="33" t="s">
        <v>56</v>
      </c>
      <c r="E14" s="11">
        <v>0.75771479548965648</v>
      </c>
      <c r="F14" s="11">
        <v>0.75771479548965648</v>
      </c>
      <c r="G14" s="11">
        <v>0.77869866232983875</v>
      </c>
      <c r="H14" s="11">
        <v>0.79968252917002114</v>
      </c>
      <c r="I14" s="11">
        <v>0.8053070604564152</v>
      </c>
      <c r="J14" s="11">
        <v>0.81093159174280938</v>
      </c>
      <c r="K14" s="11">
        <v>0.80109674706809786</v>
      </c>
      <c r="L14" s="11">
        <v>0.79126190239338656</v>
      </c>
      <c r="M14" s="11">
        <v>0.78256397000352318</v>
      </c>
      <c r="N14" s="11">
        <v>0.80227616425455217</v>
      </c>
      <c r="O14" s="11">
        <v>0.78888449955692408</v>
      </c>
      <c r="P14" s="11">
        <v>0.78212755464435868</v>
      </c>
      <c r="Q14" s="11">
        <v>0.78743728229483856</v>
      </c>
      <c r="R14" s="11">
        <v>0.79562271664901718</v>
      </c>
      <c r="S14" s="11">
        <v>0.78386638702971434</v>
      </c>
      <c r="T14" s="11">
        <v>0.78386638702971434</v>
      </c>
      <c r="U14" s="11"/>
      <c r="V14" s="33" t="str">
        <f t="shared" si="1"/>
        <v>Australia</v>
      </c>
      <c r="W14" s="30">
        <f t="shared" si="2"/>
        <v>7.8022096516414271E-4</v>
      </c>
      <c r="X14" s="10">
        <f t="shared" si="3"/>
        <v>0.24578614806682661</v>
      </c>
      <c r="Y14" s="36">
        <f t="shared" si="4"/>
        <v>6.0410830581528012E-2</v>
      </c>
      <c r="Z14" s="41" t="str">
        <f t="shared" si="5"/>
        <v/>
      </c>
      <c r="AA14" s="42" t="str">
        <f t="shared" si="6"/>
        <v/>
      </c>
      <c r="AD14">
        <v>9</v>
      </c>
      <c r="AE14" s="31" t="str">
        <f t="shared" si="7"/>
        <v>Laos</v>
      </c>
      <c r="AF14" s="44">
        <f t="shared" si="8"/>
        <v>119</v>
      </c>
      <c r="AG14" s="45" t="str">
        <f t="shared" si="9"/>
        <v>Algeria</v>
      </c>
    </row>
    <row r="15" spans="1:33">
      <c r="A15" s="37"/>
      <c r="B15" s="38"/>
      <c r="C15" s="32" t="s">
        <v>57</v>
      </c>
      <c r="D15" s="33" t="s">
        <v>58</v>
      </c>
      <c r="E15" s="11">
        <v>0.80491069040005236</v>
      </c>
      <c r="F15" s="11">
        <v>0.80491069040005236</v>
      </c>
      <c r="G15" s="11">
        <v>0.80403915335641807</v>
      </c>
      <c r="H15" s="11">
        <v>0.80316761631278388</v>
      </c>
      <c r="I15" s="11">
        <v>0.79705087196276603</v>
      </c>
      <c r="J15" s="11">
        <v>0.79093412761274839</v>
      </c>
      <c r="K15" s="11">
        <v>0.79691695840676835</v>
      </c>
      <c r="L15" s="11">
        <v>0.80289978920078819</v>
      </c>
      <c r="M15" s="11">
        <v>0.79487402959148845</v>
      </c>
      <c r="N15" s="11">
        <v>0.80813617730952814</v>
      </c>
      <c r="O15" s="11">
        <v>0.7917286152414148</v>
      </c>
      <c r="P15" s="11">
        <v>0.79281967163739553</v>
      </c>
      <c r="Q15" s="11">
        <v>0.80656109748367022</v>
      </c>
      <c r="R15" s="11">
        <v>0.80274391717616311</v>
      </c>
      <c r="S15" s="11">
        <v>0.78368248490872106</v>
      </c>
      <c r="T15" s="11">
        <v>0.78368248490872106</v>
      </c>
      <c r="U15" s="11"/>
      <c r="V15" s="33" t="str">
        <f t="shared" si="1"/>
        <v>Austria</v>
      </c>
      <c r="W15" s="30">
        <f t="shared" si="2"/>
        <v>-8.5016189446674405E-4</v>
      </c>
      <c r="X15" s="10">
        <f t="shared" si="3"/>
        <v>-0.51708552996326851</v>
      </c>
      <c r="Y15" s="36">
        <f t="shared" si="4"/>
        <v>0.26737744529739427</v>
      </c>
      <c r="Z15" s="41">
        <f t="shared" si="5"/>
        <v>0.85016189446674406</v>
      </c>
      <c r="AA15" s="42">
        <f t="shared" si="6"/>
        <v>67</v>
      </c>
      <c r="AD15">
        <v>10</v>
      </c>
      <c r="AE15" s="31" t="str">
        <f t="shared" si="7"/>
        <v>Venezuela, Bolivarian Republic of</v>
      </c>
      <c r="AF15" s="44">
        <f t="shared" si="8"/>
        <v>118</v>
      </c>
      <c r="AG15" s="45" t="str">
        <f t="shared" si="9"/>
        <v>Qatar</v>
      </c>
    </row>
    <row r="16" spans="1:33">
      <c r="A16" s="37"/>
      <c r="B16" s="38"/>
      <c r="C16" s="32" t="s">
        <v>59</v>
      </c>
      <c r="D16" s="33" t="s">
        <v>60</v>
      </c>
      <c r="E16" s="11">
        <v>0.31108721293203728</v>
      </c>
      <c r="F16" s="11">
        <v>0.31108721293203728</v>
      </c>
      <c r="G16" s="11">
        <v>0.31305283707014231</v>
      </c>
      <c r="H16" s="11">
        <v>0.31501846120824734</v>
      </c>
      <c r="I16" s="11">
        <v>0.30675937994453778</v>
      </c>
      <c r="J16" s="11">
        <v>0.29850029868082817</v>
      </c>
      <c r="K16" s="11">
        <v>0.29531083794383395</v>
      </c>
      <c r="L16" s="11">
        <v>0.29212137720683962</v>
      </c>
      <c r="M16" s="11">
        <v>0.27665663659643275</v>
      </c>
      <c r="N16" s="11">
        <v>0.26164986697595166</v>
      </c>
      <c r="O16" s="11">
        <v>0.27664356993863315</v>
      </c>
      <c r="P16" s="11">
        <v>0.28691841672763313</v>
      </c>
      <c r="Q16" s="11">
        <v>0.30852768025371213</v>
      </c>
      <c r="R16" s="11">
        <v>0.32218934952127148</v>
      </c>
      <c r="S16" s="11">
        <v>0.3205349656851294</v>
      </c>
      <c r="T16" s="11">
        <v>0.3205349656851294</v>
      </c>
      <c r="U16" s="11"/>
      <c r="V16" s="33" t="str">
        <f t="shared" si="1"/>
        <v>Azerbaijan</v>
      </c>
      <c r="W16" s="30">
        <f t="shared" si="2"/>
        <v>-8.5288756301732057E-5</v>
      </c>
      <c r="X16" s="10">
        <f t="shared" si="3"/>
        <v>-2.247251179210082E-2</v>
      </c>
      <c r="Y16" s="36">
        <f t="shared" si="4"/>
        <v>5.0501378624611044E-4</v>
      </c>
      <c r="Z16" s="41" t="str">
        <f t="shared" si="5"/>
        <v/>
      </c>
      <c r="AA16" s="42" t="str">
        <f t="shared" si="6"/>
        <v/>
      </c>
      <c r="AD16">
        <v>11</v>
      </c>
      <c r="AE16" s="31" t="str">
        <f t="shared" si="7"/>
        <v>Mauritania</v>
      </c>
      <c r="AF16" s="44">
        <f t="shared" si="8"/>
        <v>117</v>
      </c>
      <c r="AG16" s="45" t="str">
        <f t="shared" si="9"/>
        <v>Burundi</v>
      </c>
    </row>
    <row r="17" spans="1:33">
      <c r="A17" s="37"/>
      <c r="B17" s="38"/>
      <c r="C17" s="32" t="s">
        <v>61</v>
      </c>
      <c r="D17" s="33" t="s">
        <v>62</v>
      </c>
      <c r="E17" s="11">
        <v>0.67139997232437587</v>
      </c>
      <c r="F17" s="11">
        <v>0.67139997232437587</v>
      </c>
      <c r="G17" s="11">
        <v>0.69807351880689084</v>
      </c>
      <c r="H17" s="11">
        <v>0.72474706528940547</v>
      </c>
      <c r="I17" s="11">
        <v>0.73404294038521134</v>
      </c>
      <c r="J17" s="11">
        <v>0.7433388154810171</v>
      </c>
      <c r="K17" s="11">
        <v>0.73833158723529757</v>
      </c>
      <c r="L17" s="11">
        <v>0.73332435898957793</v>
      </c>
      <c r="M17" s="11">
        <v>0.71691636045728369</v>
      </c>
      <c r="N17" s="11">
        <v>0.72197707249703735</v>
      </c>
      <c r="O17" s="11">
        <v>0.71579341541834585</v>
      </c>
      <c r="P17" s="11">
        <v>0.72005348582341155</v>
      </c>
      <c r="Q17" s="11">
        <v>0.71400153125565324</v>
      </c>
      <c r="R17" s="11">
        <v>0.71954020546546971</v>
      </c>
      <c r="S17" s="11">
        <v>0.71673126522309305</v>
      </c>
      <c r="T17" s="11">
        <v>0.71673126522309305</v>
      </c>
      <c r="U17" s="11"/>
      <c r="V17" s="33" t="str">
        <f t="shared" si="1"/>
        <v>Bahamas</v>
      </c>
      <c r="W17" s="30">
        <f t="shared" si="2"/>
        <v>1.6287870928112483E-3</v>
      </c>
      <c r="X17" s="10">
        <f t="shared" si="3"/>
        <v>0.37782696980868724</v>
      </c>
      <c r="Y17" s="36">
        <f t="shared" si="4"/>
        <v>0.14275321911481467</v>
      </c>
      <c r="Z17" s="41" t="str">
        <f t="shared" si="5"/>
        <v/>
      </c>
      <c r="AA17" s="42" t="str">
        <f t="shared" si="6"/>
        <v/>
      </c>
      <c r="AD17">
        <v>12</v>
      </c>
      <c r="AE17" s="31" t="str">
        <f t="shared" si="7"/>
        <v>Philippines</v>
      </c>
      <c r="AF17" s="44">
        <f t="shared" si="8"/>
        <v>116</v>
      </c>
      <c r="AG17" s="45" t="str">
        <f t="shared" si="9"/>
        <v>Turkey</v>
      </c>
    </row>
    <row r="18" spans="1:33">
      <c r="A18" s="37"/>
      <c r="B18" s="38"/>
      <c r="C18" s="32" t="s">
        <v>63</v>
      </c>
      <c r="D18" s="33" t="s">
        <v>64</v>
      </c>
      <c r="E18" s="11">
        <v>0.3489138211290812</v>
      </c>
      <c r="F18" s="11">
        <v>0.3489138211290812</v>
      </c>
      <c r="G18" s="11">
        <v>0.39277576848180989</v>
      </c>
      <c r="H18" s="11">
        <v>0.43663771583453864</v>
      </c>
      <c r="I18" s="11">
        <v>0.45475602200736515</v>
      </c>
      <c r="J18" s="11">
        <v>0.47287432818019165</v>
      </c>
      <c r="K18" s="11">
        <v>0.49460193502784522</v>
      </c>
      <c r="L18" s="11">
        <v>0.51632954187549873</v>
      </c>
      <c r="M18" s="11">
        <v>0.51161627118150477</v>
      </c>
      <c r="N18" s="11">
        <v>0.49811973511964325</v>
      </c>
      <c r="O18" s="11">
        <v>0.46628001866520435</v>
      </c>
      <c r="P18" s="11">
        <v>0.44143123722058947</v>
      </c>
      <c r="Q18" s="11">
        <v>0.4511471736679824</v>
      </c>
      <c r="R18" s="11">
        <v>0.45089649821708694</v>
      </c>
      <c r="S18" s="11">
        <v>0.45885602235958262</v>
      </c>
      <c r="T18" s="11">
        <v>0.45885602235958262</v>
      </c>
      <c r="U18" s="11"/>
      <c r="V18" s="33" t="str">
        <f t="shared" si="1"/>
        <v>Bahrain</v>
      </c>
      <c r="W18" s="30">
        <f t="shared" si="2"/>
        <v>5.4821909860913454E-3</v>
      </c>
      <c r="X18" s="10">
        <f t="shared" si="3"/>
        <v>0.5224707869522871</v>
      </c>
      <c r="Y18" s="36">
        <f t="shared" si="4"/>
        <v>0.27297572321854219</v>
      </c>
      <c r="Z18" s="41">
        <f t="shared" si="5"/>
        <v>-5.4821909860913456</v>
      </c>
      <c r="AA18" s="42">
        <f t="shared" si="6"/>
        <v>103</v>
      </c>
      <c r="AD18">
        <v>13</v>
      </c>
      <c r="AE18" s="31" t="str">
        <f t="shared" si="7"/>
        <v>Bangladesh</v>
      </c>
      <c r="AF18" s="44">
        <f t="shared" si="8"/>
        <v>115</v>
      </c>
      <c r="AG18" s="45" t="str">
        <f t="shared" si="9"/>
        <v>Zambia</v>
      </c>
    </row>
    <row r="19" spans="1:33">
      <c r="A19" s="37"/>
      <c r="B19" s="38"/>
      <c r="C19" s="32" t="s">
        <v>65</v>
      </c>
      <c r="D19" s="33" t="s">
        <v>66</v>
      </c>
      <c r="E19" s="11">
        <v>0.40580693894459058</v>
      </c>
      <c r="F19" s="11">
        <v>0.40580693894459058</v>
      </c>
      <c r="G19" s="11">
        <v>0.40697319425665934</v>
      </c>
      <c r="H19" s="11">
        <v>0.40813944956872805</v>
      </c>
      <c r="I19" s="11">
        <v>0.38840639380569569</v>
      </c>
      <c r="J19" s="11">
        <v>0.36867333804266317</v>
      </c>
      <c r="K19" s="11">
        <v>0.35488659037712689</v>
      </c>
      <c r="L19" s="11">
        <v>0.34109984271159061</v>
      </c>
      <c r="M19" s="11">
        <v>0.29584923065653346</v>
      </c>
      <c r="N19" s="11">
        <v>0.27225534646216054</v>
      </c>
      <c r="O19" s="11">
        <v>0.26083894192457496</v>
      </c>
      <c r="P19" s="11">
        <v>0.28043560249326854</v>
      </c>
      <c r="Q19" s="11">
        <v>0.28859628500845036</v>
      </c>
      <c r="R19" s="11">
        <v>0.28987026825861595</v>
      </c>
      <c r="S19" s="11">
        <v>0.30801074811936074</v>
      </c>
      <c r="T19" s="11">
        <v>0.30801074811936074</v>
      </c>
      <c r="U19" s="11"/>
      <c r="V19" s="33" t="str">
        <f t="shared" si="1"/>
        <v>Bangladesh</v>
      </c>
      <c r="W19" s="30">
        <f t="shared" si="2"/>
        <v>-9.8388615789776444E-3</v>
      </c>
      <c r="X19" s="10">
        <f t="shared" si="3"/>
        <v>-0.85968085419849716</v>
      </c>
      <c r="Y19" s="36">
        <f t="shared" si="4"/>
        <v>0.7390511710754577</v>
      </c>
      <c r="Z19" s="41">
        <f t="shared" si="5"/>
        <v>9.8388615789776441</v>
      </c>
      <c r="AA19" s="42">
        <f t="shared" si="6"/>
        <v>13</v>
      </c>
      <c r="AD19">
        <v>14</v>
      </c>
      <c r="AE19" s="31" t="str">
        <f t="shared" si="7"/>
        <v>Chad</v>
      </c>
      <c r="AF19" s="44">
        <f t="shared" si="8"/>
        <v>114</v>
      </c>
      <c r="AG19" s="45" t="str">
        <f t="shared" si="9"/>
        <v>Georgia</v>
      </c>
    </row>
    <row r="20" spans="1:33">
      <c r="A20" s="37"/>
      <c r="B20" s="38"/>
      <c r="C20" s="32" t="s">
        <v>67</v>
      </c>
      <c r="D20" s="33" t="s">
        <v>68</v>
      </c>
      <c r="E20" s="11">
        <v>0.74467406675489589</v>
      </c>
      <c r="F20" s="11">
        <v>0.74467406675489589</v>
      </c>
      <c r="G20" s="11">
        <v>0.75129398265923697</v>
      </c>
      <c r="H20" s="11">
        <v>0.75791389856357794</v>
      </c>
      <c r="I20" s="11">
        <v>0.75511283970582344</v>
      </c>
      <c r="J20" s="11">
        <v>0.75231178084806904</v>
      </c>
      <c r="K20" s="11">
        <v>0.7503191618334567</v>
      </c>
      <c r="L20" s="11">
        <v>0.7483265428188447</v>
      </c>
      <c r="M20" s="11">
        <v>0.73365965209392692</v>
      </c>
      <c r="N20" s="11">
        <v>0.73939375759402315</v>
      </c>
      <c r="O20" s="11">
        <v>0.73342855613752611</v>
      </c>
      <c r="P20" s="11">
        <v>0.72386712254889929</v>
      </c>
      <c r="Q20" s="11">
        <v>0.736799140692739</v>
      </c>
      <c r="R20" s="11">
        <v>0.73244349171207024</v>
      </c>
      <c r="S20" s="11">
        <v>0.73792366830535872</v>
      </c>
      <c r="T20" s="11">
        <v>0.73792366830535872</v>
      </c>
      <c r="U20" s="11"/>
      <c r="V20" s="33" t="str">
        <f t="shared" si="1"/>
        <v>Barbados</v>
      </c>
      <c r="W20" s="30">
        <f t="shared" si="2"/>
        <v>-1.39261562490857E-3</v>
      </c>
      <c r="X20" s="10">
        <f t="shared" si="3"/>
        <v>-0.69436721117453248</v>
      </c>
      <c r="Y20" s="36">
        <f t="shared" si="4"/>
        <v>0.48214582395429778</v>
      </c>
      <c r="Z20" s="41">
        <f t="shared" si="5"/>
        <v>1.3926156249085699</v>
      </c>
      <c r="AA20" s="42">
        <f t="shared" si="6"/>
        <v>66</v>
      </c>
      <c r="AD20">
        <v>15</v>
      </c>
      <c r="AE20" s="31" t="str">
        <f t="shared" si="7"/>
        <v>Trinidad and Tobago</v>
      </c>
      <c r="AF20" s="44">
        <f t="shared" si="8"/>
        <v>113</v>
      </c>
      <c r="AG20" s="45" t="str">
        <f t="shared" si="9"/>
        <v>Tanzania, United Republic of</v>
      </c>
    </row>
    <row r="21" spans="1:33">
      <c r="A21" s="37"/>
      <c r="B21" s="38"/>
      <c r="C21" s="32" t="s">
        <v>69</v>
      </c>
      <c r="D21" s="33" t="s">
        <v>70</v>
      </c>
      <c r="E21" s="11">
        <v>0.32518036320411092</v>
      </c>
      <c r="F21" s="11">
        <v>0.32518036320411092</v>
      </c>
      <c r="G21" s="11">
        <v>0.35579815553519017</v>
      </c>
      <c r="H21" s="11">
        <v>0.38641594786626943</v>
      </c>
      <c r="I21" s="11">
        <v>0.37502233269765711</v>
      </c>
      <c r="J21" s="11">
        <v>0.36362871752904485</v>
      </c>
      <c r="K21" s="11">
        <v>0.35328795695534942</v>
      </c>
      <c r="L21" s="11">
        <v>0.34294719638165394</v>
      </c>
      <c r="M21" s="11">
        <v>0.36536644230910714</v>
      </c>
      <c r="N21" s="11">
        <v>0.33107989690789813</v>
      </c>
      <c r="O21" s="11">
        <v>0.33537345966517246</v>
      </c>
      <c r="P21" s="11">
        <v>0.3406667922272229</v>
      </c>
      <c r="Q21" s="11">
        <v>0.35408355861518676</v>
      </c>
      <c r="R21" s="11">
        <v>0.36647797976012014</v>
      </c>
      <c r="S21" s="11">
        <v>0.36942562801104967</v>
      </c>
      <c r="T21" s="11">
        <v>0.36942562801104967</v>
      </c>
      <c r="U21" s="11"/>
      <c r="V21" s="33" t="str">
        <f t="shared" si="1"/>
        <v>Belarus</v>
      </c>
      <c r="W21" s="30">
        <f t="shared" si="2"/>
        <v>9.4027054556098278E-4</v>
      </c>
      <c r="X21" s="10">
        <f t="shared" si="3"/>
        <v>0.24084822398535966</v>
      </c>
      <c r="Y21" s="36">
        <f t="shared" si="4"/>
        <v>5.8007866996901976E-2</v>
      </c>
      <c r="Z21" s="41" t="str">
        <f t="shared" si="5"/>
        <v/>
      </c>
      <c r="AA21" s="42" t="str">
        <f t="shared" si="6"/>
        <v/>
      </c>
      <c r="AD21">
        <v>16</v>
      </c>
      <c r="AE21" s="31" t="str">
        <f t="shared" si="7"/>
        <v>Lebanon</v>
      </c>
      <c r="AF21" s="44">
        <f t="shared" si="8"/>
        <v>112</v>
      </c>
      <c r="AG21" s="45" t="str">
        <f t="shared" si="9"/>
        <v>Indonesia</v>
      </c>
    </row>
    <row r="22" spans="1:33">
      <c r="A22" s="37"/>
      <c r="B22" s="38"/>
      <c r="C22" s="32" t="s">
        <v>71</v>
      </c>
      <c r="D22" s="33" t="s">
        <v>72</v>
      </c>
      <c r="E22" s="11">
        <v>0.74495976621264193</v>
      </c>
      <c r="F22" s="11">
        <v>0.74495976621264193</v>
      </c>
      <c r="G22" s="11">
        <v>0.74982177382653004</v>
      </c>
      <c r="H22" s="11">
        <v>0.75468378144041814</v>
      </c>
      <c r="I22" s="11">
        <v>0.7586365156759971</v>
      </c>
      <c r="J22" s="11">
        <v>0.76258924991157617</v>
      </c>
      <c r="K22" s="11">
        <v>0.76647321591353912</v>
      </c>
      <c r="L22" s="11">
        <v>0.77035718191550229</v>
      </c>
      <c r="M22" s="11">
        <v>0.75798279172842953</v>
      </c>
      <c r="N22" s="11">
        <v>0.74437935251889464</v>
      </c>
      <c r="O22" s="11">
        <v>0.73811400128727955</v>
      </c>
      <c r="P22" s="11">
        <v>0.73121037394444133</v>
      </c>
      <c r="Q22" s="11">
        <v>0.73107991184091237</v>
      </c>
      <c r="R22" s="11">
        <v>0.72388834835587323</v>
      </c>
      <c r="S22" s="11">
        <v>0.74094744179557881</v>
      </c>
      <c r="T22" s="11">
        <v>0.74094744179557881</v>
      </c>
      <c r="U22" s="11"/>
      <c r="V22" s="33" t="str">
        <f t="shared" si="1"/>
        <v>Belgium</v>
      </c>
      <c r="W22" s="30">
        <f t="shared" si="2"/>
        <v>-1.4750923615645939E-3</v>
      </c>
      <c r="X22" s="10">
        <f t="shared" si="3"/>
        <v>-0.5244185770460924</v>
      </c>
      <c r="Y22" s="36">
        <f t="shared" si="4"/>
        <v>0.27501484395104836</v>
      </c>
      <c r="Z22" s="41">
        <f t="shared" si="5"/>
        <v>1.4750923615645939</v>
      </c>
      <c r="AA22" s="42">
        <f t="shared" si="6"/>
        <v>65</v>
      </c>
      <c r="AD22">
        <v>17</v>
      </c>
      <c r="AE22" s="31" t="str">
        <f t="shared" si="7"/>
        <v>Central African Republic</v>
      </c>
      <c r="AF22" s="44">
        <f t="shared" si="8"/>
        <v>111</v>
      </c>
      <c r="AG22" s="45" t="str">
        <f t="shared" si="9"/>
        <v>Ghana</v>
      </c>
    </row>
    <row r="23" spans="1:33">
      <c r="A23" s="37"/>
      <c r="B23" s="38"/>
      <c r="C23" s="32" t="s">
        <v>73</v>
      </c>
      <c r="D23" s="33" t="s">
        <v>74</v>
      </c>
      <c r="E23" s="11">
        <v>0.60982633859341884</v>
      </c>
      <c r="F23" s="11">
        <v>0.60982633859341884</v>
      </c>
      <c r="G23" s="11">
        <v>0.59745191210001303</v>
      </c>
      <c r="H23" s="11">
        <v>0.58507748560660744</v>
      </c>
      <c r="I23" s="11">
        <v>0.57731812420618711</v>
      </c>
      <c r="J23" s="11">
        <v>0.56955876280576689</v>
      </c>
      <c r="K23" s="11">
        <v>0.56524600107313272</v>
      </c>
      <c r="L23" s="11">
        <v>0.56093323934049855</v>
      </c>
      <c r="M23" s="11">
        <v>0.58172895932249624</v>
      </c>
      <c r="N23" s="11">
        <v>0.56153501723334431</v>
      </c>
      <c r="O23" s="11">
        <v>0.53591604916414526</v>
      </c>
      <c r="P23" s="11">
        <v>0.51321214544640159</v>
      </c>
      <c r="Q23" s="11">
        <v>0.51892749049407094</v>
      </c>
      <c r="R23" s="11">
        <v>0.53385824046862851</v>
      </c>
      <c r="S23" s="11">
        <v>0.550476228363732</v>
      </c>
      <c r="T23" s="11">
        <v>0.550476228363732</v>
      </c>
      <c r="U23" s="11"/>
      <c r="V23" s="33" t="str">
        <f t="shared" si="1"/>
        <v>Belize</v>
      </c>
      <c r="W23" s="30">
        <f t="shared" si="2"/>
        <v>-5.2411412962547997E-3</v>
      </c>
      <c r="X23" s="10">
        <f t="shared" si="3"/>
        <v>-0.84837102464207315</v>
      </c>
      <c r="Y23" s="36">
        <f t="shared" si="4"/>
        <v>0.71973339545224113</v>
      </c>
      <c r="Z23" s="41">
        <f t="shared" si="5"/>
        <v>5.2411412962548001</v>
      </c>
      <c r="AA23" s="42">
        <f t="shared" si="6"/>
        <v>35</v>
      </c>
      <c r="AD23">
        <v>18</v>
      </c>
      <c r="AE23" s="31" t="str">
        <f t="shared" si="7"/>
        <v>Timor-Leste</v>
      </c>
      <c r="AF23" s="44">
        <f t="shared" si="8"/>
        <v>110</v>
      </c>
      <c r="AG23" s="45" t="str">
        <f t="shared" si="9"/>
        <v>Bulgaria</v>
      </c>
    </row>
    <row r="24" spans="1:33">
      <c r="A24" s="37"/>
      <c r="B24" s="38"/>
      <c r="C24" s="32" t="s">
        <v>75</v>
      </c>
      <c r="D24" s="33" t="s">
        <v>76</v>
      </c>
      <c r="E24" s="11">
        <v>0.56878308557312107</v>
      </c>
      <c r="F24" s="11">
        <v>0.56878308557312107</v>
      </c>
      <c r="G24" s="11">
        <v>0.5441300361463336</v>
      </c>
      <c r="H24" s="11">
        <v>0.51947698671954623</v>
      </c>
      <c r="I24" s="11">
        <v>0.52575203745698407</v>
      </c>
      <c r="J24" s="11">
        <v>0.53202708819442202</v>
      </c>
      <c r="K24" s="11">
        <v>0.51440356732854275</v>
      </c>
      <c r="L24" s="11">
        <v>0.49678004646266366</v>
      </c>
      <c r="M24" s="11">
        <v>0.49410636917390111</v>
      </c>
      <c r="N24" s="11">
        <v>0.4751631411140067</v>
      </c>
      <c r="O24" s="11">
        <v>0.4618123111189677</v>
      </c>
      <c r="P24" s="11">
        <v>0.51256940296873776</v>
      </c>
      <c r="Q24" s="11">
        <v>0.52528719506409371</v>
      </c>
      <c r="R24" s="11">
        <v>0.50994324904259269</v>
      </c>
      <c r="S24" s="11">
        <v>0.50686156681221717</v>
      </c>
      <c r="T24" s="11">
        <v>0.50686156681221717</v>
      </c>
      <c r="U24" s="11"/>
      <c r="V24" s="33" t="str">
        <f t="shared" si="1"/>
        <v>Benin</v>
      </c>
      <c r="W24" s="30">
        <f t="shared" si="2"/>
        <v>-3.8548714574601446E-3</v>
      </c>
      <c r="X24" s="10">
        <f t="shared" si="3"/>
        <v>-0.63623026171866814</v>
      </c>
      <c r="Y24" s="36">
        <f t="shared" si="4"/>
        <v>0.40478894592660497</v>
      </c>
      <c r="Z24" s="41">
        <f t="shared" si="5"/>
        <v>3.8548714574601446</v>
      </c>
      <c r="AA24" s="42">
        <f t="shared" si="6"/>
        <v>49</v>
      </c>
      <c r="AD24">
        <v>19</v>
      </c>
      <c r="AE24" s="31" t="str">
        <f t="shared" si="7"/>
        <v>Yemen</v>
      </c>
      <c r="AF24" s="44">
        <f t="shared" si="8"/>
        <v>109</v>
      </c>
      <c r="AG24" s="45" t="str">
        <f t="shared" si="9"/>
        <v>Saint Lucia</v>
      </c>
    </row>
    <row r="25" spans="1:33">
      <c r="A25" s="37"/>
      <c r="B25" s="38"/>
      <c r="C25" s="32" t="s">
        <v>77</v>
      </c>
      <c r="D25" s="33" t="s">
        <v>78</v>
      </c>
      <c r="E25" s="11">
        <v>0.50964589041592712</v>
      </c>
      <c r="F25" s="11">
        <v>0.50964589041592712</v>
      </c>
      <c r="G25" s="11">
        <v>0.51135924444003922</v>
      </c>
      <c r="H25" s="11">
        <v>0.5130725984641511</v>
      </c>
      <c r="I25" s="11">
        <v>0.50974455863186974</v>
      </c>
      <c r="J25" s="11">
        <v>0.50641651879958849</v>
      </c>
      <c r="K25" s="11">
        <v>0.50439203333289984</v>
      </c>
      <c r="L25" s="11">
        <v>0.50236754786621129</v>
      </c>
      <c r="M25" s="11">
        <v>0.53878926662023807</v>
      </c>
      <c r="N25" s="11">
        <v>0.55050751944373344</v>
      </c>
      <c r="O25" s="11">
        <v>0.57009146331339866</v>
      </c>
      <c r="P25" s="11">
        <v>0.58104962799225379</v>
      </c>
      <c r="Q25" s="11">
        <v>0.52450843782257495</v>
      </c>
      <c r="R25" s="11">
        <v>0.54573124771510972</v>
      </c>
      <c r="S25" s="11">
        <v>0.55918256798928234</v>
      </c>
      <c r="T25" s="11">
        <v>0.55918256798928234</v>
      </c>
      <c r="U25" s="11"/>
      <c r="V25" s="33" t="str">
        <f t="shared" si="1"/>
        <v>Bhutan</v>
      </c>
      <c r="W25" s="30">
        <f t="shared" si="2"/>
        <v>4.20635286394677E-3</v>
      </c>
      <c r="X25" s="10">
        <f t="shared" si="3"/>
        <v>0.75601886659096207</v>
      </c>
      <c r="Y25" s="36">
        <f t="shared" si="4"/>
        <v>0.57156452664148294</v>
      </c>
      <c r="Z25" s="41">
        <f t="shared" si="5"/>
        <v>-4.20635286394677</v>
      </c>
      <c r="AA25" s="42">
        <f t="shared" si="6"/>
        <v>91</v>
      </c>
      <c r="AD25">
        <v>20</v>
      </c>
      <c r="AE25" s="31" t="str">
        <f t="shared" si="7"/>
        <v>Guyana</v>
      </c>
      <c r="AF25" s="44">
        <f t="shared" si="8"/>
        <v>108</v>
      </c>
      <c r="AG25" s="45" t="str">
        <f t="shared" si="9"/>
        <v>Antigua and Barbuda</v>
      </c>
    </row>
    <row r="26" spans="1:33">
      <c r="A26" s="37"/>
      <c r="B26" s="38"/>
      <c r="C26" s="32" t="s">
        <v>79</v>
      </c>
      <c r="D26" s="33" t="s">
        <v>430</v>
      </c>
      <c r="E26" s="11">
        <v>0.44113343220328616</v>
      </c>
      <c r="F26" s="11">
        <v>0.44113343220328616</v>
      </c>
      <c r="G26" s="11">
        <v>0.46044440630300038</v>
      </c>
      <c r="H26" s="11">
        <v>0.47975538040271459</v>
      </c>
      <c r="I26" s="11">
        <v>0.46611029120118525</v>
      </c>
      <c r="J26" s="11">
        <v>0.45246520199965595</v>
      </c>
      <c r="K26" s="11">
        <v>0.43750970967384389</v>
      </c>
      <c r="L26" s="11">
        <v>0.42255421734803189</v>
      </c>
      <c r="M26" s="11">
        <v>0.38523334905210393</v>
      </c>
      <c r="N26" s="11">
        <v>0.38748196912570565</v>
      </c>
      <c r="O26" s="11">
        <v>0.35221231682499266</v>
      </c>
      <c r="P26" s="11">
        <v>0.40829636081093112</v>
      </c>
      <c r="Q26" s="11">
        <v>0.40438079495958335</v>
      </c>
      <c r="R26" s="11">
        <v>0.39770802334194483</v>
      </c>
      <c r="S26" s="11">
        <v>0.39237345293282955</v>
      </c>
      <c r="T26" s="11">
        <v>0.39237345293282955</v>
      </c>
      <c r="U26" s="11"/>
      <c r="V26" s="33" t="str">
        <f t="shared" si="1"/>
        <v>Bolivia</v>
      </c>
      <c r="W26" s="30">
        <f t="shared" si="2"/>
        <v>-5.628113131879435E-3</v>
      </c>
      <c r="X26" s="10">
        <f t="shared" si="3"/>
        <v>-0.75569858583724048</v>
      </c>
      <c r="Y26" s="36">
        <f t="shared" si="4"/>
        <v>0.57108035263640511</v>
      </c>
      <c r="Z26" s="41">
        <f t="shared" si="5"/>
        <v>5.6281131318794353</v>
      </c>
      <c r="AA26" s="42">
        <f t="shared" si="6"/>
        <v>33</v>
      </c>
      <c r="AD26">
        <v>21</v>
      </c>
      <c r="AE26" s="31" t="str">
        <f t="shared" si="7"/>
        <v>Mongolia</v>
      </c>
      <c r="AF26" s="44">
        <f t="shared" si="8"/>
        <v>107</v>
      </c>
      <c r="AG26" s="45" t="str">
        <f t="shared" si="9"/>
        <v>Congo,DRC</v>
      </c>
    </row>
    <row r="27" spans="1:33">
      <c r="A27" s="37"/>
      <c r="B27" s="38"/>
      <c r="C27" s="32" t="s">
        <v>81</v>
      </c>
      <c r="D27" s="33" t="s">
        <v>82</v>
      </c>
      <c r="E27" s="11">
        <v>0.41639770489826305</v>
      </c>
      <c r="F27" s="11">
        <v>0.41639770489826305</v>
      </c>
      <c r="G27" s="11">
        <v>0.42335006762764421</v>
      </c>
      <c r="H27" s="11">
        <v>0.43030243035702515</v>
      </c>
      <c r="I27" s="11">
        <v>0.4234753806834794</v>
      </c>
      <c r="J27" s="11">
        <v>0.41664833100993359</v>
      </c>
      <c r="K27" s="11">
        <v>0.41549490941943196</v>
      </c>
      <c r="L27" s="11">
        <v>0.41434148782893027</v>
      </c>
      <c r="M27" s="11">
        <v>0.42479021280464246</v>
      </c>
      <c r="N27" s="11">
        <v>0.45320886345783984</v>
      </c>
      <c r="O27" s="11">
        <v>0.45202421435034928</v>
      </c>
      <c r="P27" s="11">
        <v>0.46195267884689595</v>
      </c>
      <c r="Q27" s="11">
        <v>0.44494839517279394</v>
      </c>
      <c r="R27" s="11">
        <v>0.4448329995429387</v>
      </c>
      <c r="S27" s="11">
        <v>0.43833727916514764</v>
      </c>
      <c r="T27" s="11">
        <v>0.43833727916514764</v>
      </c>
      <c r="U27" s="11"/>
      <c r="V27" s="33" t="str">
        <f t="shared" si="1"/>
        <v>Bosnia and Herzegovina</v>
      </c>
      <c r="W27" s="30">
        <f t="shared" si="2"/>
        <v>2.2827133894409665E-3</v>
      </c>
      <c r="X27" s="10">
        <f t="shared" si="3"/>
        <v>0.69486835520299217</v>
      </c>
      <c r="Y27" s="36">
        <f t="shared" si="4"/>
        <v>0.48284203106251172</v>
      </c>
      <c r="Z27" s="41">
        <f t="shared" si="5"/>
        <v>-2.2827133894409664</v>
      </c>
      <c r="AA27" s="42">
        <f t="shared" si="6"/>
        <v>72</v>
      </c>
      <c r="AD27">
        <v>22</v>
      </c>
      <c r="AE27" s="31" t="str">
        <f t="shared" si="7"/>
        <v>Madagascar</v>
      </c>
      <c r="AF27" s="44">
        <f t="shared" si="8"/>
        <v>106</v>
      </c>
      <c r="AG27" s="45" t="str">
        <f t="shared" si="9"/>
        <v>United Arab Emirates</v>
      </c>
    </row>
    <row r="28" spans="1:33">
      <c r="A28" s="37"/>
      <c r="B28" s="38"/>
      <c r="C28" s="32" t="s">
        <v>83</v>
      </c>
      <c r="D28" s="33" t="s">
        <v>84</v>
      </c>
      <c r="E28" s="11">
        <v>0.63834093960911198</v>
      </c>
      <c r="F28" s="11">
        <v>0.63834093960911198</v>
      </c>
      <c r="G28" s="11">
        <v>0.64377656159330354</v>
      </c>
      <c r="H28" s="11">
        <v>0.64921218357749522</v>
      </c>
      <c r="I28" s="11">
        <v>0.65211837445404774</v>
      </c>
      <c r="J28" s="11">
        <v>0.65502456533059994</v>
      </c>
      <c r="K28" s="11">
        <v>0.64746444038780737</v>
      </c>
      <c r="L28" s="11">
        <v>0.6399043154450148</v>
      </c>
      <c r="M28" s="11">
        <v>0.68995771692658459</v>
      </c>
      <c r="N28" s="11">
        <v>0.6669253830516898</v>
      </c>
      <c r="O28" s="11">
        <v>0.67428822199367433</v>
      </c>
      <c r="P28" s="11">
        <v>0.6502817295088078</v>
      </c>
      <c r="Q28" s="11">
        <v>0.65712972656707769</v>
      </c>
      <c r="R28" s="11">
        <v>0.65729467130577379</v>
      </c>
      <c r="S28" s="11">
        <v>0.64488639508506695</v>
      </c>
      <c r="T28" s="11">
        <v>0.64488639508506695</v>
      </c>
      <c r="U28" s="11"/>
      <c r="V28" s="33" t="str">
        <f t="shared" si="1"/>
        <v>Botswana</v>
      </c>
      <c r="W28" s="30">
        <f t="shared" si="2"/>
        <v>8.7518800770891732E-4</v>
      </c>
      <c r="X28" s="10">
        <f t="shared" si="3"/>
        <v>0.29846074320210547</v>
      </c>
      <c r="Y28" s="36">
        <f t="shared" si="4"/>
        <v>8.9078815232753142E-2</v>
      </c>
      <c r="Z28" s="41" t="str">
        <f t="shared" si="5"/>
        <v/>
      </c>
      <c r="AA28" s="42" t="str">
        <f t="shared" si="6"/>
        <v/>
      </c>
      <c r="AD28">
        <v>23</v>
      </c>
      <c r="AE28" s="31" t="str">
        <f t="shared" si="7"/>
        <v>Uzbekistan</v>
      </c>
      <c r="AF28" s="44">
        <f t="shared" si="8"/>
        <v>105</v>
      </c>
      <c r="AG28" s="45" t="str">
        <f t="shared" si="9"/>
        <v>Latvia</v>
      </c>
    </row>
    <row r="29" spans="1:33">
      <c r="A29" s="37"/>
      <c r="B29" s="38"/>
      <c r="C29" s="32" t="s">
        <v>85</v>
      </c>
      <c r="D29" s="33" t="s">
        <v>86</v>
      </c>
      <c r="E29" s="11">
        <v>0.46361277045468108</v>
      </c>
      <c r="F29" s="11">
        <v>0.46361277045468108</v>
      </c>
      <c r="G29" s="11">
        <v>0.47722412126072378</v>
      </c>
      <c r="H29" s="11">
        <v>0.49083547206676637</v>
      </c>
      <c r="I29" s="11">
        <v>0.5117163288338884</v>
      </c>
      <c r="J29" s="11">
        <v>0.53259718560101044</v>
      </c>
      <c r="K29" s="11">
        <v>0.51768814377120964</v>
      </c>
      <c r="L29" s="11">
        <v>0.50277910194140885</v>
      </c>
      <c r="M29" s="11">
        <v>0.55066588179632636</v>
      </c>
      <c r="N29" s="11">
        <v>0.52297457647896306</v>
      </c>
      <c r="O29" s="11">
        <v>0.51121919596056931</v>
      </c>
      <c r="P29" s="11">
        <v>0.51412064853312844</v>
      </c>
      <c r="Q29" s="11">
        <v>0.50883065876676981</v>
      </c>
      <c r="R29" s="11">
        <v>0.52128136604175668</v>
      </c>
      <c r="S29" s="11">
        <v>0.54874845144743589</v>
      </c>
      <c r="T29" s="11">
        <v>0.54874845144743589</v>
      </c>
      <c r="U29" s="11"/>
      <c r="V29" s="33" t="str">
        <f t="shared" si="1"/>
        <v>Brazil</v>
      </c>
      <c r="W29" s="30">
        <f t="shared" si="2"/>
        <v>4.4177526593517352E-3</v>
      </c>
      <c r="X29" s="10">
        <f t="shared" si="3"/>
        <v>0.76638803018392254</v>
      </c>
      <c r="Y29" s="36">
        <f t="shared" si="4"/>
        <v>0.58735061280919298</v>
      </c>
      <c r="Z29" s="41">
        <f t="shared" si="5"/>
        <v>-4.4177526593517351</v>
      </c>
      <c r="AA29" s="42">
        <f t="shared" si="6"/>
        <v>92</v>
      </c>
      <c r="AD29">
        <v>24</v>
      </c>
      <c r="AE29" s="31" t="str">
        <f t="shared" si="7"/>
        <v>Moldova, Republic of</v>
      </c>
      <c r="AF29" s="44">
        <f t="shared" si="8"/>
        <v>104</v>
      </c>
      <c r="AG29" s="45" t="str">
        <f t="shared" si="9"/>
        <v>Vanuatu</v>
      </c>
    </row>
    <row r="30" spans="1:33">
      <c r="A30" s="37"/>
      <c r="B30" s="38"/>
      <c r="C30" s="32" t="s">
        <v>87</v>
      </c>
      <c r="D30" s="33" t="s">
        <v>88</v>
      </c>
      <c r="E30" s="11">
        <v>0.52198292711130856</v>
      </c>
      <c r="F30" s="11">
        <v>0.52198292711130856</v>
      </c>
      <c r="G30" s="11">
        <v>0.53929063971953606</v>
      </c>
      <c r="H30" s="11">
        <v>0.55659835232776356</v>
      </c>
      <c r="I30" s="11">
        <v>0.55462057883134386</v>
      </c>
      <c r="J30" s="11">
        <v>0.55264280533492438</v>
      </c>
      <c r="K30" s="11">
        <v>0.5403044548654119</v>
      </c>
      <c r="L30" s="11">
        <v>0.52796610439589953</v>
      </c>
      <c r="M30" s="11">
        <v>0.52525471047198824</v>
      </c>
      <c r="N30" s="11">
        <v>0.56475199124257891</v>
      </c>
      <c r="O30" s="11">
        <v>0.53736130135040017</v>
      </c>
      <c r="P30" s="11">
        <v>0.52573347797187286</v>
      </c>
      <c r="Q30" s="11">
        <v>0.52828591904439759</v>
      </c>
      <c r="R30" s="11">
        <v>0.54550594682919928</v>
      </c>
      <c r="S30" s="11">
        <v>0.60100179715951985</v>
      </c>
      <c r="T30" s="11">
        <v>0.60100179715951985</v>
      </c>
      <c r="U30" s="11"/>
      <c r="V30" s="33" t="str">
        <f t="shared" si="1"/>
        <v>Brunei Darussalam</v>
      </c>
      <c r="W30" s="30">
        <f t="shared" si="2"/>
        <v>2.6736747489332201E-3</v>
      </c>
      <c r="X30" s="10">
        <f t="shared" si="3"/>
        <v>0.50809801520111553</v>
      </c>
      <c r="Y30" s="36">
        <f t="shared" si="4"/>
        <v>0.25816359305131303</v>
      </c>
      <c r="Z30" s="41">
        <f t="shared" si="5"/>
        <v>-2.67367474893322</v>
      </c>
      <c r="AA30" s="42">
        <f t="shared" si="6"/>
        <v>75</v>
      </c>
      <c r="AD30">
        <v>25</v>
      </c>
      <c r="AE30" s="31" t="str">
        <f t="shared" si="7"/>
        <v>Israel</v>
      </c>
      <c r="AF30" s="44">
        <f t="shared" si="8"/>
        <v>103</v>
      </c>
      <c r="AG30" s="45" t="str">
        <f t="shared" si="9"/>
        <v>Bahrain</v>
      </c>
    </row>
    <row r="31" spans="1:33">
      <c r="A31" s="37"/>
      <c r="B31" s="38"/>
      <c r="C31" s="32" t="s">
        <v>89</v>
      </c>
      <c r="D31" s="33" t="s">
        <v>90</v>
      </c>
      <c r="E31" s="11">
        <v>0.42531751710849647</v>
      </c>
      <c r="F31" s="11">
        <v>0.42531751710849647</v>
      </c>
      <c r="G31" s="11">
        <v>0.48747791082362613</v>
      </c>
      <c r="H31" s="11">
        <v>0.54963830453875584</v>
      </c>
      <c r="I31" s="11">
        <v>0.55339535546749152</v>
      </c>
      <c r="J31" s="11">
        <v>0.55715240639622721</v>
      </c>
      <c r="K31" s="11">
        <v>0.56230210378786483</v>
      </c>
      <c r="L31" s="11">
        <v>0.56745180117950245</v>
      </c>
      <c r="M31" s="11">
        <v>0.55446013934723481</v>
      </c>
      <c r="N31" s="11">
        <v>0.5648324352445937</v>
      </c>
      <c r="O31" s="11">
        <v>0.55707402253464744</v>
      </c>
      <c r="P31" s="11">
        <v>0.56935340003666401</v>
      </c>
      <c r="Q31" s="11">
        <v>0.56369362111616728</v>
      </c>
      <c r="R31" s="11">
        <v>0.55290391774869496</v>
      </c>
      <c r="S31" s="11">
        <v>0.55950460229863208</v>
      </c>
      <c r="T31" s="11">
        <v>0.55950460229863208</v>
      </c>
      <c r="U31" s="11"/>
      <c r="V31" s="33" t="str">
        <f t="shared" si="1"/>
        <v>Bulgaria</v>
      </c>
      <c r="W31" s="30">
        <f t="shared" si="2"/>
        <v>6.9254941704565941E-3</v>
      </c>
      <c r="X31" s="10">
        <f t="shared" si="3"/>
        <v>0.68962186184285201</v>
      </c>
      <c r="Y31" s="36">
        <f t="shared" si="4"/>
        <v>0.47557831233160169</v>
      </c>
      <c r="Z31" s="41">
        <f t="shared" si="5"/>
        <v>-6.9254941704565942</v>
      </c>
      <c r="AA31" s="42">
        <f t="shared" si="6"/>
        <v>110</v>
      </c>
      <c r="AD31">
        <v>26</v>
      </c>
      <c r="AE31" s="31" t="str">
        <f t="shared" si="7"/>
        <v>Pakistan</v>
      </c>
      <c r="AF31" s="44">
        <f t="shared" si="8"/>
        <v>102</v>
      </c>
      <c r="AG31" s="45" t="str">
        <f t="shared" si="9"/>
        <v>Cameroon</v>
      </c>
    </row>
    <row r="32" spans="1:33">
      <c r="A32" s="37"/>
      <c r="B32" s="38"/>
      <c r="C32" s="32" t="s">
        <v>91</v>
      </c>
      <c r="D32" s="33" t="s">
        <v>92</v>
      </c>
      <c r="E32" s="11">
        <v>0.44310431530615058</v>
      </c>
      <c r="F32" s="11">
        <v>0.44310431530615058</v>
      </c>
      <c r="G32" s="11">
        <v>0.44561301472823345</v>
      </c>
      <c r="H32" s="11">
        <v>0.44812171415031643</v>
      </c>
      <c r="I32" s="11">
        <v>0.46428029844575791</v>
      </c>
      <c r="J32" s="11">
        <v>0.48043888274119939</v>
      </c>
      <c r="K32" s="11">
        <v>0.46470117626064039</v>
      </c>
      <c r="L32" s="11">
        <v>0.4489634697800815</v>
      </c>
      <c r="M32" s="11">
        <v>0.48996472304434641</v>
      </c>
      <c r="N32" s="11">
        <v>0.45928114576713358</v>
      </c>
      <c r="O32" s="11">
        <v>0.46251051959627543</v>
      </c>
      <c r="P32" s="11">
        <v>0.45174908046544032</v>
      </c>
      <c r="Q32" s="11">
        <v>0.45988848194757675</v>
      </c>
      <c r="R32" s="11">
        <v>0.45587800078499496</v>
      </c>
      <c r="S32" s="11">
        <v>0.44619495152370792</v>
      </c>
      <c r="T32" s="11">
        <v>0.44619495152370792</v>
      </c>
      <c r="U32" s="11"/>
      <c r="V32" s="33" t="str">
        <f t="shared" si="1"/>
        <v>Burkina Faso</v>
      </c>
      <c r="W32" s="30">
        <f t="shared" si="2"/>
        <v>2.2460939865915686E-4</v>
      </c>
      <c r="X32" s="10">
        <f t="shared" si="3"/>
        <v>7.9504893731369472E-2</v>
      </c>
      <c r="Y32" s="36">
        <f t="shared" si="4"/>
        <v>6.3210281272363528E-3</v>
      </c>
      <c r="Z32" s="41" t="str">
        <f t="shared" si="5"/>
        <v/>
      </c>
      <c r="AA32" s="42" t="str">
        <f t="shared" si="6"/>
        <v/>
      </c>
      <c r="AD32">
        <v>27</v>
      </c>
      <c r="AE32" s="31" t="str">
        <f t="shared" si="7"/>
        <v>Sao Tome and Principe</v>
      </c>
      <c r="AF32" s="44">
        <f t="shared" si="8"/>
        <v>101</v>
      </c>
      <c r="AG32" s="45" t="str">
        <f t="shared" si="9"/>
        <v>El Salvador</v>
      </c>
    </row>
    <row r="33" spans="1:33">
      <c r="A33" s="37"/>
      <c r="B33" s="38"/>
      <c r="C33" s="32" t="s">
        <v>93</v>
      </c>
      <c r="D33" s="33" t="s">
        <v>94</v>
      </c>
      <c r="E33" s="11">
        <v>0.18210587812391688</v>
      </c>
      <c r="F33" s="11">
        <v>0.18210587812391688</v>
      </c>
      <c r="G33" s="11">
        <v>0.16897499629862087</v>
      </c>
      <c r="H33" s="11">
        <v>0.15584411447332486</v>
      </c>
      <c r="I33" s="11">
        <v>0.16068874671572561</v>
      </c>
      <c r="J33" s="11">
        <v>0.16553337895812639</v>
      </c>
      <c r="K33" s="11">
        <v>0.17714121473593544</v>
      </c>
      <c r="L33" s="11">
        <v>0.18874905051374447</v>
      </c>
      <c r="M33" s="11">
        <v>0.20184285849539349</v>
      </c>
      <c r="N33" s="11">
        <v>0.17538945219404703</v>
      </c>
      <c r="O33" s="11">
        <v>0.26722825403328559</v>
      </c>
      <c r="P33" s="11">
        <v>0.25965614275043036</v>
      </c>
      <c r="Q33" s="11">
        <v>0.28440455763703204</v>
      </c>
      <c r="R33" s="11">
        <v>0.27359149686113016</v>
      </c>
      <c r="S33" s="11">
        <v>0.28179152185129358</v>
      </c>
      <c r="T33" s="11">
        <v>0.28179152185129358</v>
      </c>
      <c r="U33" s="11"/>
      <c r="V33" s="33" t="str">
        <f t="shared" si="1"/>
        <v>Burundi</v>
      </c>
      <c r="W33" s="30">
        <f t="shared" si="2"/>
        <v>9.2766296867679825E-3</v>
      </c>
      <c r="X33" s="10">
        <f t="shared" si="3"/>
        <v>0.8676243013105811</v>
      </c>
      <c r="Y33" s="36">
        <f t="shared" si="4"/>
        <v>0.75277192822467398</v>
      </c>
      <c r="Z33" s="41">
        <f t="shared" si="5"/>
        <v>-9.2766296867679827</v>
      </c>
      <c r="AA33" s="42">
        <f t="shared" si="6"/>
        <v>117</v>
      </c>
      <c r="AD33">
        <v>28</v>
      </c>
      <c r="AE33" s="31" t="str">
        <f t="shared" si="7"/>
        <v>Morocco</v>
      </c>
      <c r="AF33" s="44">
        <f t="shared" si="8"/>
        <v>100</v>
      </c>
      <c r="AG33" s="45" t="str">
        <f t="shared" si="9"/>
        <v>Estonia</v>
      </c>
    </row>
    <row r="34" spans="1:33">
      <c r="A34" s="37"/>
      <c r="B34" s="38"/>
      <c r="C34" s="32" t="s">
        <v>95</v>
      </c>
      <c r="D34" s="33" t="s">
        <v>96</v>
      </c>
      <c r="E34" s="11">
        <v>0.27142351865910636</v>
      </c>
      <c r="F34" s="11">
        <v>0.27142351865910636</v>
      </c>
      <c r="G34" s="11">
        <v>0.28166769947309322</v>
      </c>
      <c r="H34" s="11">
        <v>0.29191188028708021</v>
      </c>
      <c r="I34" s="11">
        <v>0.31701306055132195</v>
      </c>
      <c r="J34" s="11">
        <v>0.34211424081556369</v>
      </c>
      <c r="K34" s="11">
        <v>0.33804384403074528</v>
      </c>
      <c r="L34" s="11">
        <v>0.33397344724592692</v>
      </c>
      <c r="M34" s="11">
        <v>0.33586742022261978</v>
      </c>
      <c r="N34" s="11">
        <v>0.33972643362513888</v>
      </c>
      <c r="O34" s="11">
        <v>0.3245220958437332</v>
      </c>
      <c r="P34" s="11">
        <v>0.33383196852506203</v>
      </c>
      <c r="Q34" s="11">
        <v>0.33603276623774897</v>
      </c>
      <c r="R34" s="11">
        <v>0.34307279214059244</v>
      </c>
      <c r="S34" s="11">
        <v>0.32057252916671769</v>
      </c>
      <c r="T34" s="11">
        <v>0.32057252916671769</v>
      </c>
      <c r="U34" s="11"/>
      <c r="V34" s="33" t="str">
        <f t="shared" si="1"/>
        <v>Cambodia</v>
      </c>
      <c r="W34" s="30">
        <f t="shared" si="2"/>
        <v>3.6550436173948962E-3</v>
      </c>
      <c r="X34" s="10">
        <f t="shared" si="3"/>
        <v>0.68719514234515788</v>
      </c>
      <c r="Y34" s="36">
        <f t="shared" si="4"/>
        <v>0.47223716366278179</v>
      </c>
      <c r="Z34" s="41">
        <f t="shared" si="5"/>
        <v>-3.6550436173948961</v>
      </c>
      <c r="AA34" s="42">
        <f t="shared" si="6"/>
        <v>86</v>
      </c>
      <c r="AD34">
        <v>29</v>
      </c>
      <c r="AE34" s="31" t="str">
        <f t="shared" si="7"/>
        <v>United States</v>
      </c>
      <c r="AF34" s="44">
        <f t="shared" si="8"/>
        <v>99</v>
      </c>
      <c r="AG34" s="45" t="str">
        <f t="shared" si="9"/>
        <v xml:space="preserve">Macedonia </v>
      </c>
    </row>
    <row r="35" spans="1:33">
      <c r="A35" s="37"/>
      <c r="B35" s="38"/>
      <c r="C35" s="32" t="s">
        <v>97</v>
      </c>
      <c r="D35" s="33" t="s">
        <v>98</v>
      </c>
      <c r="E35" s="11">
        <v>0.26244791413536606</v>
      </c>
      <c r="F35" s="11">
        <v>0.26244791413536606</v>
      </c>
      <c r="G35" s="11">
        <v>0.27747422805785338</v>
      </c>
      <c r="H35" s="11">
        <v>0.29250054198034076</v>
      </c>
      <c r="I35" s="11">
        <v>0.30413774257465365</v>
      </c>
      <c r="J35" s="11">
        <v>0.31577494316896654</v>
      </c>
      <c r="K35" s="11">
        <v>0.30907623070810319</v>
      </c>
      <c r="L35" s="11">
        <v>0.30237751824723985</v>
      </c>
      <c r="M35" s="11">
        <v>0.31955288873423399</v>
      </c>
      <c r="N35" s="11">
        <v>0.31329082319532586</v>
      </c>
      <c r="O35" s="11">
        <v>0.32354786944403729</v>
      </c>
      <c r="P35" s="11">
        <v>0.34085188542862593</v>
      </c>
      <c r="Q35" s="11">
        <v>0.34810225333989608</v>
      </c>
      <c r="R35" s="11">
        <v>0.33328583492094055</v>
      </c>
      <c r="S35" s="11">
        <v>0.34291954940591712</v>
      </c>
      <c r="T35" s="11">
        <v>0.34291954940591712</v>
      </c>
      <c r="U35" s="11"/>
      <c r="V35" s="33" t="str">
        <f t="shared" si="1"/>
        <v>Cameroon</v>
      </c>
      <c r="W35" s="30">
        <f t="shared" si="2"/>
        <v>5.4312230067753058E-3</v>
      </c>
      <c r="X35" s="10">
        <f t="shared" si="3"/>
        <v>0.93989318553989398</v>
      </c>
      <c r="Y35" s="36">
        <f t="shared" si="4"/>
        <v>0.88339920022432961</v>
      </c>
      <c r="Z35" s="41">
        <f t="shared" si="5"/>
        <v>-5.4312230067753058</v>
      </c>
      <c r="AA35" s="42">
        <f t="shared" si="6"/>
        <v>102</v>
      </c>
      <c r="AD35">
        <v>30</v>
      </c>
      <c r="AE35" s="31" t="str">
        <f t="shared" si="7"/>
        <v>Ethiopia</v>
      </c>
      <c r="AF35" s="44">
        <f t="shared" si="8"/>
        <v>98</v>
      </c>
      <c r="AG35" s="45" t="str">
        <f t="shared" si="9"/>
        <v>Saint Vincent and the Grenadines</v>
      </c>
    </row>
    <row r="36" spans="1:33">
      <c r="A36" s="37"/>
      <c r="B36" s="38"/>
      <c r="C36" s="32" t="s">
        <v>99</v>
      </c>
      <c r="D36" s="33" t="s">
        <v>100</v>
      </c>
      <c r="E36" s="11">
        <v>0.81072247544093878</v>
      </c>
      <c r="F36" s="11">
        <v>0.81072247544093878</v>
      </c>
      <c r="G36" s="11">
        <v>0.81572276812494859</v>
      </c>
      <c r="H36" s="11">
        <v>0.82072306080895818</v>
      </c>
      <c r="I36" s="11">
        <v>0.81681946030103747</v>
      </c>
      <c r="J36" s="11">
        <v>0.81291585979311676</v>
      </c>
      <c r="K36" s="11">
        <v>0.81291902582036135</v>
      </c>
      <c r="L36" s="11">
        <v>0.81292219184760617</v>
      </c>
      <c r="M36" s="11">
        <v>0.81057972348844209</v>
      </c>
      <c r="N36" s="11">
        <v>0.79517244810803445</v>
      </c>
      <c r="O36" s="11">
        <v>0.78184548202294324</v>
      </c>
      <c r="P36" s="11">
        <v>0.79096155981311467</v>
      </c>
      <c r="Q36" s="11">
        <v>0.78939841363721797</v>
      </c>
      <c r="R36" s="11">
        <v>0.79506101848386979</v>
      </c>
      <c r="S36" s="11">
        <v>0.79946025336190041</v>
      </c>
      <c r="T36" s="11">
        <v>0.79946025336190041</v>
      </c>
      <c r="U36" s="11"/>
      <c r="V36" s="33" t="str">
        <f t="shared" si="1"/>
        <v>Canada</v>
      </c>
      <c r="W36" s="30">
        <f t="shared" si="2"/>
        <v>-1.7889451214309934E-3</v>
      </c>
      <c r="X36" s="10">
        <f t="shared" si="3"/>
        <v>-0.73417783028973649</v>
      </c>
      <c r="Y36" s="36">
        <f t="shared" si="4"/>
        <v>0.53901708648894509</v>
      </c>
      <c r="Z36" s="41">
        <f t="shared" si="5"/>
        <v>1.7889451214309935</v>
      </c>
      <c r="AA36" s="42">
        <f t="shared" si="6"/>
        <v>63</v>
      </c>
    </row>
    <row r="37" spans="1:33">
      <c r="A37" s="37"/>
      <c r="B37" s="38"/>
      <c r="C37" s="32" t="s">
        <v>101</v>
      </c>
      <c r="D37" s="33" t="s">
        <v>102</v>
      </c>
      <c r="E37" s="11">
        <v>0.60058246719827646</v>
      </c>
      <c r="F37" s="11">
        <v>0.60058246719827646</v>
      </c>
      <c r="G37" s="11">
        <v>0.59895477092030214</v>
      </c>
      <c r="H37" s="11">
        <v>0.59732707464232782</v>
      </c>
      <c r="I37" s="11">
        <v>0.61075254741475848</v>
      </c>
      <c r="J37" s="11">
        <v>0.62417802018718926</v>
      </c>
      <c r="K37" s="11">
        <v>0.61576971838528316</v>
      </c>
      <c r="L37" s="11">
        <v>0.60736141658337683</v>
      </c>
      <c r="M37" s="11">
        <v>0.62391585254089144</v>
      </c>
      <c r="N37" s="11">
        <v>0.63133646913078645</v>
      </c>
      <c r="O37" s="11">
        <v>0.59535256499120903</v>
      </c>
      <c r="P37" s="11">
        <v>0.65727081845199564</v>
      </c>
      <c r="Q37" s="11">
        <v>0.66677605300819054</v>
      </c>
      <c r="R37" s="11">
        <v>0.6640005702266335</v>
      </c>
      <c r="S37" s="11">
        <v>0.65751947084282303</v>
      </c>
      <c r="T37" s="11">
        <v>0.65751947084282303</v>
      </c>
      <c r="U37" s="11"/>
      <c r="V37" s="33" t="str">
        <f t="shared" si="1"/>
        <v>Cape Verde</v>
      </c>
      <c r="W37" s="30">
        <f t="shared" si="2"/>
        <v>4.6757882488007311E-3</v>
      </c>
      <c r="X37" s="10">
        <f t="shared" si="3"/>
        <v>0.83843371930870914</v>
      </c>
      <c r="Y37" s="36">
        <f t="shared" si="4"/>
        <v>0.70297110167383525</v>
      </c>
      <c r="Z37" s="41">
        <f t="shared" si="5"/>
        <v>-4.675788248800731</v>
      </c>
      <c r="AA37" s="42">
        <f t="shared" si="6"/>
        <v>93</v>
      </c>
    </row>
    <row r="38" spans="1:33">
      <c r="A38" s="37"/>
      <c r="B38" s="38"/>
      <c r="C38" s="32" t="s">
        <v>103</v>
      </c>
      <c r="D38" s="33" t="s">
        <v>104</v>
      </c>
      <c r="E38" s="11">
        <v>0.38316656578362501</v>
      </c>
      <c r="F38" s="11">
        <v>0.38316656578362501</v>
      </c>
      <c r="G38" s="11">
        <v>0.34475547776860405</v>
      </c>
      <c r="H38" s="11">
        <v>0.30634438975358302</v>
      </c>
      <c r="I38" s="11">
        <v>0.29487227879936995</v>
      </c>
      <c r="J38" s="11">
        <v>0.28340016784515681</v>
      </c>
      <c r="K38" s="11">
        <v>0.26161175927753999</v>
      </c>
      <c r="L38" s="11">
        <v>0.23982335070992317</v>
      </c>
      <c r="M38" s="11">
        <v>0.2138182924193501</v>
      </c>
      <c r="N38" s="11">
        <v>0.23500030246058815</v>
      </c>
      <c r="O38" s="11">
        <v>0.25936393264771279</v>
      </c>
      <c r="P38" s="11">
        <v>0.23271071227485124</v>
      </c>
      <c r="Q38" s="11">
        <v>0.24803268072926152</v>
      </c>
      <c r="R38" s="11">
        <v>0.25487668981469969</v>
      </c>
      <c r="S38" s="11">
        <v>0.24409402777861208</v>
      </c>
      <c r="T38" s="11">
        <v>0.24409402777861208</v>
      </c>
      <c r="U38" s="11"/>
      <c r="V38" s="33" t="str">
        <f t="shared" si="1"/>
        <v>Central African Republic</v>
      </c>
      <c r="W38" s="30">
        <f t="shared" si="2"/>
        <v>-8.9244921812536501E-3</v>
      </c>
      <c r="X38" s="10">
        <f t="shared" si="3"/>
        <v>-0.80783004595727637</v>
      </c>
      <c r="Y38" s="36">
        <f t="shared" si="4"/>
        <v>0.6525893831513353</v>
      </c>
      <c r="Z38" s="41">
        <f t="shared" si="5"/>
        <v>8.9244921812536493</v>
      </c>
      <c r="AA38" s="42">
        <f t="shared" si="6"/>
        <v>17</v>
      </c>
    </row>
    <row r="39" spans="1:33">
      <c r="A39" s="37"/>
      <c r="B39" s="38"/>
      <c r="C39" s="32" t="s">
        <v>105</v>
      </c>
      <c r="D39" s="33" t="s">
        <v>106</v>
      </c>
      <c r="E39" s="11">
        <v>0.3143589268263276</v>
      </c>
      <c r="F39" s="11">
        <v>0.3143589268263276</v>
      </c>
      <c r="G39" s="11">
        <v>0.29578104555575629</v>
      </c>
      <c r="H39" s="11">
        <v>0.27720316428518499</v>
      </c>
      <c r="I39" s="11">
        <v>0.28631227932929704</v>
      </c>
      <c r="J39" s="11">
        <v>0.29542139437340914</v>
      </c>
      <c r="K39" s="11">
        <v>0.28144020333720016</v>
      </c>
      <c r="L39" s="11">
        <v>0.26745901230099112</v>
      </c>
      <c r="M39" s="11">
        <v>0.25503371472661945</v>
      </c>
      <c r="N39" s="11">
        <v>0.24012826090608783</v>
      </c>
      <c r="O39" s="11">
        <v>0.23275883851868717</v>
      </c>
      <c r="P39" s="11">
        <v>0.19637447281928527</v>
      </c>
      <c r="Q39" s="11">
        <v>0.19004463494899346</v>
      </c>
      <c r="R39" s="11">
        <v>0.16908562886820172</v>
      </c>
      <c r="S39" s="11">
        <v>0.1973533474777831</v>
      </c>
      <c r="T39" s="11">
        <v>0.1973533474777831</v>
      </c>
      <c r="U39" s="11"/>
      <c r="V39" s="33" t="str">
        <f t="shared" si="1"/>
        <v>Chad</v>
      </c>
      <c r="W39" s="30">
        <f t="shared" si="2"/>
        <v>-9.6080457633227513E-3</v>
      </c>
      <c r="X39" s="10">
        <f t="shared" si="3"/>
        <v>-0.95011902215853083</v>
      </c>
      <c r="Y39" s="36">
        <f t="shared" si="4"/>
        <v>0.90272615626748276</v>
      </c>
      <c r="Z39" s="41">
        <f t="shared" si="5"/>
        <v>9.6080457633227514</v>
      </c>
      <c r="AA39" s="42">
        <f t="shared" si="6"/>
        <v>14</v>
      </c>
    </row>
    <row r="40" spans="1:33">
      <c r="A40" s="37"/>
      <c r="B40" s="38"/>
      <c r="C40" s="32" t="s">
        <v>107</v>
      </c>
      <c r="D40" s="33" t="s">
        <v>108</v>
      </c>
      <c r="E40" s="11">
        <v>0.68076165892152218</v>
      </c>
      <c r="F40" s="11">
        <v>0.68076165892152218</v>
      </c>
      <c r="G40" s="11">
        <v>0.65460531412340961</v>
      </c>
      <c r="H40" s="11">
        <v>0.62844896932529692</v>
      </c>
      <c r="I40" s="11">
        <v>0.66360502606791849</v>
      </c>
      <c r="J40" s="11">
        <v>0.69876108281054017</v>
      </c>
      <c r="K40" s="11">
        <v>0.71911111874109945</v>
      </c>
      <c r="L40" s="11">
        <v>0.73946115467165896</v>
      </c>
      <c r="M40" s="11">
        <v>0.71231897724928805</v>
      </c>
      <c r="N40" s="11">
        <v>0.73138470839677638</v>
      </c>
      <c r="O40" s="11">
        <v>0.73626945134108512</v>
      </c>
      <c r="P40" s="11">
        <v>0.70077654880264673</v>
      </c>
      <c r="Q40" s="11">
        <v>0.69124153448393522</v>
      </c>
      <c r="R40" s="11">
        <v>0.68750979513605992</v>
      </c>
      <c r="S40" s="11">
        <v>0.69746404212145074</v>
      </c>
      <c r="T40" s="11">
        <v>0.69746404212145074</v>
      </c>
      <c r="U40" s="11"/>
      <c r="V40" s="33" t="str">
        <f t="shared" si="1"/>
        <v>Chile</v>
      </c>
      <c r="W40" s="30">
        <f t="shared" si="2"/>
        <v>2.7237797066255588E-3</v>
      </c>
      <c r="X40" s="10">
        <f t="shared" si="3"/>
        <v>0.43279098591376092</v>
      </c>
      <c r="Y40" s="36">
        <f t="shared" si="4"/>
        <v>0.18730803748820521</v>
      </c>
      <c r="Z40" s="41" t="str">
        <f t="shared" si="5"/>
        <v/>
      </c>
      <c r="AA40" s="42" t="str">
        <f t="shared" si="6"/>
        <v/>
      </c>
    </row>
    <row r="41" spans="1:33">
      <c r="A41" s="37"/>
      <c r="B41" s="38"/>
      <c r="C41" s="32" t="s">
        <v>109</v>
      </c>
      <c r="D41" s="33" t="s">
        <v>110</v>
      </c>
      <c r="E41" s="11">
        <v>0.35242664135790297</v>
      </c>
      <c r="F41" s="11">
        <v>0.35242664135790297</v>
      </c>
      <c r="G41" s="11">
        <v>0.36599690283997505</v>
      </c>
      <c r="H41" s="11">
        <v>0.37956716432204696</v>
      </c>
      <c r="I41" s="11">
        <v>0.38187465087330102</v>
      </c>
      <c r="J41" s="11">
        <v>0.38418213742455515</v>
      </c>
      <c r="K41" s="11">
        <v>0.36764002383102184</v>
      </c>
      <c r="L41" s="11">
        <v>0.35109791023748849</v>
      </c>
      <c r="M41" s="11">
        <v>0.34756409160947266</v>
      </c>
      <c r="N41" s="11">
        <v>0.34718295636269059</v>
      </c>
      <c r="O41" s="11">
        <v>0.3260075172710884</v>
      </c>
      <c r="P41" s="11">
        <v>0.32273980304984529</v>
      </c>
      <c r="Q41" s="11">
        <v>0.31919167449225444</v>
      </c>
      <c r="R41" s="11">
        <v>0.33144319001035283</v>
      </c>
      <c r="S41" s="11">
        <v>0.32529271476049415</v>
      </c>
      <c r="T41" s="11">
        <v>0.32529271476049415</v>
      </c>
      <c r="U41" s="11"/>
      <c r="V41" s="33" t="str">
        <f t="shared" si="1"/>
        <v>China</v>
      </c>
      <c r="W41" s="30">
        <f t="shared" si="2"/>
        <v>-3.6072680160087606E-3</v>
      </c>
      <c r="X41" s="10">
        <f t="shared" si="3"/>
        <v>-0.77007477720522455</v>
      </c>
      <c r="Y41" s="36">
        <f t="shared" si="4"/>
        <v>0.59301516248767627</v>
      </c>
      <c r="Z41" s="41">
        <f t="shared" si="5"/>
        <v>3.6072680160087605</v>
      </c>
      <c r="AA41" s="42">
        <f t="shared" si="6"/>
        <v>52</v>
      </c>
    </row>
    <row r="42" spans="1:33">
      <c r="A42" s="37"/>
      <c r="B42" s="38"/>
      <c r="C42" s="32" t="s">
        <v>111</v>
      </c>
      <c r="D42" s="33" t="s">
        <v>112</v>
      </c>
      <c r="E42" s="11">
        <v>0.36167983234436563</v>
      </c>
      <c r="F42" s="11">
        <v>0.36167983234436563</v>
      </c>
      <c r="G42" s="11">
        <v>0.33906866601713131</v>
      </c>
      <c r="H42" s="11">
        <v>0.31645749968989689</v>
      </c>
      <c r="I42" s="11">
        <v>0.30846702354405292</v>
      </c>
      <c r="J42" s="11">
        <v>0.30047654739820878</v>
      </c>
      <c r="K42" s="11">
        <v>0.3064969273980509</v>
      </c>
      <c r="L42" s="11">
        <v>0.31251730739789296</v>
      </c>
      <c r="M42" s="11">
        <v>0.29711317110552365</v>
      </c>
      <c r="N42" s="11">
        <v>0.34268112333281359</v>
      </c>
      <c r="O42" s="11">
        <v>0.35680893330300795</v>
      </c>
      <c r="P42" s="11">
        <v>0.37188143361866277</v>
      </c>
      <c r="Q42" s="11">
        <v>0.36184797622506992</v>
      </c>
      <c r="R42" s="11">
        <v>0.35781428364951134</v>
      </c>
      <c r="S42" s="11">
        <v>0.3550687906819377</v>
      </c>
      <c r="T42" s="11">
        <v>0.3550687906819377</v>
      </c>
      <c r="U42" s="11"/>
      <c r="V42" s="33" t="str">
        <f t="shared" si="1"/>
        <v>Colombia</v>
      </c>
      <c r="W42" s="30">
        <f t="shared" si="2"/>
        <v>1.8357620114454987E-3</v>
      </c>
      <c r="X42" s="10">
        <f t="shared" si="3"/>
        <v>0.33438368834259735</v>
      </c>
      <c r="Y42" s="36">
        <f t="shared" si="4"/>
        <v>0.11181245102959927</v>
      </c>
      <c r="Z42" s="41" t="str">
        <f t="shared" si="5"/>
        <v/>
      </c>
      <c r="AA42" s="42" t="str">
        <f t="shared" si="6"/>
        <v/>
      </c>
    </row>
    <row r="43" spans="1:33">
      <c r="A43" s="37"/>
      <c r="B43" s="38"/>
      <c r="C43" s="32" t="s">
        <v>113</v>
      </c>
      <c r="D43" s="33" t="s">
        <v>114</v>
      </c>
      <c r="E43" s="11">
        <v>0.48085111026689592</v>
      </c>
      <c r="F43" s="11">
        <v>0.48085111026689592</v>
      </c>
      <c r="G43" s="11">
        <v>0.44167580029790499</v>
      </c>
      <c r="H43" s="11">
        <v>0.402500490328914</v>
      </c>
      <c r="I43" s="11">
        <v>0.37387488953672959</v>
      </c>
      <c r="J43" s="11">
        <v>0.34524928874454514</v>
      </c>
      <c r="K43" s="11">
        <v>0.3869601817556218</v>
      </c>
      <c r="L43" s="11">
        <v>0.42867107476669869</v>
      </c>
      <c r="M43" s="11">
        <v>0.37948546580111514</v>
      </c>
      <c r="N43" s="11">
        <v>0.41875232585072986</v>
      </c>
      <c r="O43" s="11">
        <v>0.39676514697247484</v>
      </c>
      <c r="P43" s="11">
        <v>0.43126263832102435</v>
      </c>
      <c r="Q43" s="11">
        <v>0.36205877220965693</v>
      </c>
      <c r="R43" s="11">
        <v>0.36399483107995256</v>
      </c>
      <c r="S43" s="11">
        <v>0.36277633730550973</v>
      </c>
      <c r="T43" s="11">
        <v>0.36277633730550973</v>
      </c>
      <c r="U43" s="11"/>
      <c r="V43" s="33" t="str">
        <f t="shared" si="1"/>
        <v>Comoros</v>
      </c>
      <c r="W43" s="30">
        <f t="shared" si="2"/>
        <v>-5.6162873697649281E-3</v>
      </c>
      <c r="X43" s="10">
        <f t="shared" si="3"/>
        <v>-0.63335505645886259</v>
      </c>
      <c r="Y43" s="36">
        <f t="shared" si="4"/>
        <v>0.40113862754200902</v>
      </c>
      <c r="Z43" s="41">
        <f t="shared" si="5"/>
        <v>5.6162873697649278</v>
      </c>
      <c r="AA43" s="42">
        <f t="shared" si="6"/>
        <v>34</v>
      </c>
    </row>
    <row r="44" spans="1:33">
      <c r="A44" s="37"/>
      <c r="B44" s="38"/>
      <c r="C44" s="32" t="s">
        <v>115</v>
      </c>
      <c r="D44" s="33" t="s">
        <v>116</v>
      </c>
      <c r="E44" s="11">
        <v>0.39264037418752057</v>
      </c>
      <c r="F44" s="11">
        <v>0.39264037418752057</v>
      </c>
      <c r="G44" s="11">
        <v>0.2766627288845579</v>
      </c>
      <c r="H44" s="11">
        <v>0.16068508358159528</v>
      </c>
      <c r="I44" s="11">
        <v>0.20175808543027826</v>
      </c>
      <c r="J44" s="11">
        <v>0.24283108727896127</v>
      </c>
      <c r="K44" s="11">
        <v>0.25782560100380858</v>
      </c>
      <c r="L44" s="11">
        <v>0.27282011472865597</v>
      </c>
      <c r="M44" s="11">
        <v>0.30210819943333206</v>
      </c>
      <c r="N44" s="11">
        <v>0.30785897072513885</v>
      </c>
      <c r="O44" s="11">
        <v>0.27277797238179441</v>
      </c>
      <c r="P44" s="11">
        <v>0.28578687102093298</v>
      </c>
      <c r="Q44" s="11">
        <v>0.29761839667489343</v>
      </c>
      <c r="R44" s="11">
        <v>0.30264718833943993</v>
      </c>
      <c r="S44" s="11">
        <v>0.32233753818272409</v>
      </c>
      <c r="T44" s="11">
        <v>0.32233753818272409</v>
      </c>
      <c r="U44" s="11"/>
      <c r="V44" s="33" t="str">
        <f t="shared" si="1"/>
        <v>Congo</v>
      </c>
      <c r="W44" s="30">
        <f t="shared" si="2"/>
        <v>6.8687291503897075E-4</v>
      </c>
      <c r="X44" s="10">
        <f t="shared" si="3"/>
        <v>5.5354988739762002E-2</v>
      </c>
      <c r="Y44" s="36">
        <f t="shared" si="4"/>
        <v>3.0641747783791782E-3</v>
      </c>
      <c r="Z44" s="41" t="str">
        <f t="shared" si="5"/>
        <v/>
      </c>
      <c r="AA44" s="42" t="str">
        <f t="shared" si="6"/>
        <v/>
      </c>
    </row>
    <row r="45" spans="1:33">
      <c r="A45" s="37"/>
      <c r="B45" s="38"/>
      <c r="C45" s="32" t="s">
        <v>117</v>
      </c>
      <c r="D45" s="33" t="s">
        <v>591</v>
      </c>
      <c r="E45" s="11">
        <v>0.10079978030966594</v>
      </c>
      <c r="F45" s="11">
        <v>0.10079978030966594</v>
      </c>
      <c r="G45" s="11">
        <v>7.1705865681724601E-2</v>
      </c>
      <c r="H45" s="11">
        <v>7.9707825251510572E-2</v>
      </c>
      <c r="I45" s="11">
        <v>8.8640199963655061E-2</v>
      </c>
      <c r="J45" s="11">
        <v>9.7572574675799537E-2</v>
      </c>
      <c r="K45" s="11">
        <v>0.11234913501027455</v>
      </c>
      <c r="L45" s="11">
        <v>0.13634921762251556</v>
      </c>
      <c r="M45" s="11">
        <v>0.14057623857020649</v>
      </c>
      <c r="N45" s="11">
        <v>0.13400493318737214</v>
      </c>
      <c r="O45" s="11">
        <v>0.13092321778473104</v>
      </c>
      <c r="P45" s="11">
        <v>0.13680335893336187</v>
      </c>
      <c r="Q45" s="11">
        <v>0.15651751525125135</v>
      </c>
      <c r="R45" s="11">
        <v>0.16746547950773555</v>
      </c>
      <c r="S45" s="11">
        <v>0.16720016387006101</v>
      </c>
      <c r="T45" s="11">
        <v>0.16720016387006101</v>
      </c>
      <c r="U45" s="11"/>
      <c r="V45" s="33" t="str">
        <f t="shared" si="1"/>
        <v>Congo,DRC</v>
      </c>
      <c r="W45" s="30">
        <f t="shared" si="2"/>
        <v>6.142563890568292E-3</v>
      </c>
      <c r="X45" s="10">
        <f t="shared" si="3"/>
        <v>0.91644384259810685</v>
      </c>
      <c r="Y45" s="36">
        <f t="shared" si="4"/>
        <v>0.83986931663598363</v>
      </c>
      <c r="Z45" s="41">
        <f t="shared" si="5"/>
        <v>-6.142563890568292</v>
      </c>
      <c r="AA45" s="42">
        <f t="shared" si="6"/>
        <v>107</v>
      </c>
    </row>
    <row r="46" spans="1:33">
      <c r="A46" s="37"/>
      <c r="B46" s="38"/>
      <c r="C46" s="32" t="s">
        <v>119</v>
      </c>
      <c r="D46" s="33" t="s">
        <v>120</v>
      </c>
      <c r="E46" s="11">
        <v>0.67015488345178742</v>
      </c>
      <c r="F46" s="11">
        <v>0.67015488345178742</v>
      </c>
      <c r="G46" s="11">
        <v>0.68246469432023105</v>
      </c>
      <c r="H46" s="11">
        <v>0.69477450518867467</v>
      </c>
      <c r="I46" s="11">
        <v>0.69432106106334723</v>
      </c>
      <c r="J46" s="11">
        <v>0.69386761693801968</v>
      </c>
      <c r="K46" s="11">
        <v>0.69386072660542519</v>
      </c>
      <c r="L46" s="11">
        <v>0.6938538362728307</v>
      </c>
      <c r="M46" s="11">
        <v>0.67065676565271137</v>
      </c>
      <c r="N46" s="11">
        <v>0.64059893901772358</v>
      </c>
      <c r="O46" s="11">
        <v>0.63628626613568162</v>
      </c>
      <c r="P46" s="11">
        <v>0.63980713067494666</v>
      </c>
      <c r="Q46" s="11">
        <v>0.63917187820474086</v>
      </c>
      <c r="R46" s="11">
        <v>0.62832021460183041</v>
      </c>
      <c r="S46" s="11">
        <v>0.65449494028050248</v>
      </c>
      <c r="T46" s="11">
        <v>0.65449494028050248</v>
      </c>
      <c r="U46" s="11"/>
      <c r="V46" s="33" t="str">
        <f t="shared" si="1"/>
        <v>Costa Rica</v>
      </c>
      <c r="W46" s="30">
        <f t="shared" si="2"/>
        <v>-3.5102618068639825E-3</v>
      </c>
      <c r="X46" s="10">
        <f t="shared" si="3"/>
        <v>-0.68592719371061606</v>
      </c>
      <c r="Y46" s="36">
        <f t="shared" si="4"/>
        <v>0.47049611507172101</v>
      </c>
      <c r="Z46" s="41">
        <f t="shared" si="5"/>
        <v>3.5102618068639826</v>
      </c>
      <c r="AA46" s="42">
        <f t="shared" si="6"/>
        <v>53</v>
      </c>
    </row>
    <row r="47" spans="1:33">
      <c r="A47" s="37"/>
      <c r="B47" s="38"/>
      <c r="C47" s="32" t="s">
        <v>121</v>
      </c>
      <c r="D47" s="33" t="s">
        <v>582</v>
      </c>
      <c r="E47" s="11">
        <v>0.48071995486067109</v>
      </c>
      <c r="F47" s="11">
        <v>0.48071995486067109</v>
      </c>
      <c r="G47" s="11">
        <v>0.44778339612953355</v>
      </c>
      <c r="H47" s="11">
        <v>0.41484683739839606</v>
      </c>
      <c r="I47" s="11">
        <v>0.37104650456541716</v>
      </c>
      <c r="J47" s="11">
        <v>0.32724617173243814</v>
      </c>
      <c r="K47" s="11">
        <v>0.28339051347858768</v>
      </c>
      <c r="L47" s="11">
        <v>0.23953485522473725</v>
      </c>
      <c r="M47" s="11">
        <v>0.22406748152117681</v>
      </c>
      <c r="N47" s="11">
        <v>0.17490055745578773</v>
      </c>
      <c r="O47" s="11">
        <v>0.14749967964912411</v>
      </c>
      <c r="P47" s="11">
        <v>0.18066078148350778</v>
      </c>
      <c r="Q47" s="11">
        <v>0.19544082452929321</v>
      </c>
      <c r="R47" s="11">
        <v>0.20072944036065449</v>
      </c>
      <c r="S47" s="11">
        <v>0.24314130319885813</v>
      </c>
      <c r="T47" s="11">
        <v>0.24314130319885813</v>
      </c>
      <c r="U47" s="11"/>
      <c r="V47" s="33" t="str">
        <f t="shared" si="1"/>
        <v>C™te d'Ivoire</v>
      </c>
      <c r="W47" s="30">
        <f t="shared" si="2"/>
        <v>-2.0465911234665079E-2</v>
      </c>
      <c r="X47" s="10">
        <f t="shared" si="3"/>
        <v>-0.85475312905597001</v>
      </c>
      <c r="Y47" s="36">
        <f t="shared" si="4"/>
        <v>0.73060291163097169</v>
      </c>
      <c r="Z47" s="41">
        <f t="shared" si="5"/>
        <v>20.465911234665079</v>
      </c>
      <c r="AA47" s="42">
        <f t="shared" si="6"/>
        <v>1</v>
      </c>
    </row>
    <row r="48" spans="1:33">
      <c r="A48" s="37"/>
      <c r="B48" s="38"/>
      <c r="C48" s="32" t="s">
        <v>123</v>
      </c>
      <c r="D48" s="33" t="s">
        <v>124</v>
      </c>
      <c r="E48" s="11">
        <v>0.40316315804785952</v>
      </c>
      <c r="F48" s="11">
        <v>0.40316315804785952</v>
      </c>
      <c r="G48" s="11">
        <v>0.43244812214328388</v>
      </c>
      <c r="H48" s="11">
        <v>0.46173308623870823</v>
      </c>
      <c r="I48" s="11">
        <v>0.50743534825904302</v>
      </c>
      <c r="J48" s="11">
        <v>0.55313761027937791</v>
      </c>
      <c r="K48" s="11">
        <v>0.5696803879792065</v>
      </c>
      <c r="L48" s="11">
        <v>0.5862231656790351</v>
      </c>
      <c r="M48" s="11">
        <v>0.57798440681878049</v>
      </c>
      <c r="N48" s="11">
        <v>0.59763101545472941</v>
      </c>
      <c r="O48" s="11">
        <v>0.57607349409249764</v>
      </c>
      <c r="P48" s="11">
        <v>0.57595833905100557</v>
      </c>
      <c r="Q48" s="11">
        <v>0.58250158448767497</v>
      </c>
      <c r="R48" s="11">
        <v>0.57850334421700467</v>
      </c>
      <c r="S48" s="11">
        <v>0.57951224961371961</v>
      </c>
      <c r="T48" s="11">
        <v>0.57951224961371961</v>
      </c>
      <c r="U48" s="11"/>
      <c r="V48" s="33" t="str">
        <f t="shared" si="1"/>
        <v>Croatia</v>
      </c>
      <c r="W48" s="30">
        <f t="shared" si="2"/>
        <v>1.2207723483928477E-2</v>
      </c>
      <c r="X48" s="10">
        <f t="shared" si="3"/>
        <v>0.83423142747901502</v>
      </c>
      <c r="Y48" s="36">
        <f t="shared" si="4"/>
        <v>0.69594207459367508</v>
      </c>
      <c r="Z48" s="41">
        <f t="shared" si="5"/>
        <v>-12.207723483928477</v>
      </c>
      <c r="AA48" s="42">
        <f t="shared" si="6"/>
        <v>121</v>
      </c>
    </row>
    <row r="49" spans="1:27">
      <c r="A49" s="37"/>
      <c r="B49" s="38"/>
      <c r="C49" s="32" t="s">
        <v>125</v>
      </c>
      <c r="D49" s="33" t="s">
        <v>126</v>
      </c>
      <c r="E49" s="11">
        <v>0.39075598006946133</v>
      </c>
      <c r="F49" s="11">
        <v>0.39075598006946133</v>
      </c>
      <c r="G49" s="11">
        <v>0.3943270231119827</v>
      </c>
      <c r="H49" s="11">
        <v>0.39789806615450407</v>
      </c>
      <c r="I49" s="11">
        <v>0.38258926104172436</v>
      </c>
      <c r="J49" s="11">
        <v>0.36728045592894454</v>
      </c>
      <c r="K49" s="11">
        <v>0.37841033427014775</v>
      </c>
      <c r="L49" s="11">
        <v>0.38954021261135086</v>
      </c>
      <c r="M49" s="11">
        <v>0.38375169460892555</v>
      </c>
      <c r="N49" s="11">
        <v>0.37691502201802901</v>
      </c>
      <c r="O49" s="11">
        <v>0.37256561594165216</v>
      </c>
      <c r="P49" s="11">
        <v>0.38475646498385718</v>
      </c>
      <c r="Q49" s="11">
        <v>0.38238563196004099</v>
      </c>
      <c r="R49" s="11">
        <v>0.39684705724285618</v>
      </c>
      <c r="S49" s="11">
        <v>0.40685350763037081</v>
      </c>
      <c r="T49" s="11">
        <v>0.40685350763037081</v>
      </c>
      <c r="U49" s="11"/>
      <c r="V49" s="33" t="str">
        <f t="shared" si="1"/>
        <v>Cuba</v>
      </c>
      <c r="W49" s="30">
        <f t="shared" si="2"/>
        <v>5.4435442984498907E-4</v>
      </c>
      <c r="X49" s="10">
        <f t="shared" si="3"/>
        <v>0.22939589661397053</v>
      </c>
      <c r="Y49" s="36">
        <f t="shared" si="4"/>
        <v>5.2622477383327454E-2</v>
      </c>
      <c r="Z49" s="41" t="str">
        <f t="shared" si="5"/>
        <v/>
      </c>
      <c r="AA49" s="42" t="str">
        <f t="shared" si="6"/>
        <v/>
      </c>
    </row>
    <row r="50" spans="1:27">
      <c r="A50" s="37"/>
      <c r="B50" s="38"/>
      <c r="C50" s="32" t="s">
        <v>127</v>
      </c>
      <c r="D50" s="33" t="s">
        <v>128</v>
      </c>
      <c r="E50" s="11">
        <v>0.75169444270609587</v>
      </c>
      <c r="F50" s="11">
        <v>0.75169444270609587</v>
      </c>
      <c r="G50" s="11">
        <v>0.70622089475546457</v>
      </c>
      <c r="H50" s="11">
        <v>0.66074734680483305</v>
      </c>
      <c r="I50" s="11">
        <v>0.66903393382399801</v>
      </c>
      <c r="J50" s="11">
        <v>0.67732052084316285</v>
      </c>
      <c r="K50" s="11">
        <v>0.67512108240402646</v>
      </c>
      <c r="L50" s="11">
        <v>0.67292164396488985</v>
      </c>
      <c r="M50" s="11">
        <v>0.67521107625638732</v>
      </c>
      <c r="N50" s="11">
        <v>0.65061115121932389</v>
      </c>
      <c r="O50" s="11">
        <v>0.64588323426631511</v>
      </c>
      <c r="P50" s="11">
        <v>0.67348209410690374</v>
      </c>
      <c r="Q50" s="11">
        <v>0.67214927608164676</v>
      </c>
      <c r="R50" s="11">
        <v>0.69081435713600503</v>
      </c>
      <c r="S50" s="11">
        <v>0.66201571806695347</v>
      </c>
      <c r="T50" s="11">
        <v>0.66201571806695347</v>
      </c>
      <c r="U50" s="11"/>
      <c r="V50" s="33" t="str">
        <f t="shared" si="1"/>
        <v>Cyprus</v>
      </c>
      <c r="W50" s="30">
        <f t="shared" si="2"/>
        <v>-4.0811007535076875E-3</v>
      </c>
      <c r="X50" s="10">
        <f t="shared" si="3"/>
        <v>-0.62622192147994493</v>
      </c>
      <c r="Y50" s="36">
        <f t="shared" si="4"/>
        <v>0.39215389494203434</v>
      </c>
      <c r="Z50" s="41">
        <f t="shared" si="5"/>
        <v>4.0811007535076875</v>
      </c>
      <c r="AA50" s="42">
        <f t="shared" si="6"/>
        <v>47</v>
      </c>
    </row>
    <row r="51" spans="1:27">
      <c r="A51" s="37"/>
      <c r="B51" s="38"/>
      <c r="C51" s="32" t="s">
        <v>129</v>
      </c>
      <c r="D51" s="33" t="s">
        <v>130</v>
      </c>
      <c r="E51" s="11">
        <v>0.67646301049348956</v>
      </c>
      <c r="F51" s="11">
        <v>0.67646301049348956</v>
      </c>
      <c r="G51" s="11">
        <v>0.66607496457032278</v>
      </c>
      <c r="H51" s="11">
        <v>0.65568691864715611</v>
      </c>
      <c r="I51" s="11">
        <v>0.63439753841017377</v>
      </c>
      <c r="J51" s="11">
        <v>0.61310815817319153</v>
      </c>
      <c r="K51" s="11">
        <v>0.63703357832240703</v>
      </c>
      <c r="L51" s="11">
        <v>0.66095899847162265</v>
      </c>
      <c r="M51" s="11">
        <v>0.66800644380286844</v>
      </c>
      <c r="N51" s="11">
        <v>0.64846371665440938</v>
      </c>
      <c r="O51" s="11">
        <v>0.65910526649794487</v>
      </c>
      <c r="P51" s="11">
        <v>0.65973437014051373</v>
      </c>
      <c r="Q51" s="11">
        <v>0.65221978115896462</v>
      </c>
      <c r="R51" s="11">
        <v>0.66185275747234862</v>
      </c>
      <c r="S51" s="11">
        <v>0.66250058103997667</v>
      </c>
      <c r="T51" s="11">
        <v>0.66250058103997667</v>
      </c>
      <c r="U51" s="11"/>
      <c r="V51" s="33" t="str">
        <f t="shared" si="1"/>
        <v>Czech Republic</v>
      </c>
      <c r="W51" s="30">
        <f t="shared" si="2"/>
        <v>-2.9287229568236707E-5</v>
      </c>
      <c r="X51" s="10">
        <f t="shared" si="3"/>
        <v>-8.552277061042628E-3</v>
      </c>
      <c r="Y51" s="36">
        <f t="shared" si="4"/>
        <v>7.3141442928835926E-5</v>
      </c>
      <c r="Z51" s="41" t="str">
        <f t="shared" si="5"/>
        <v/>
      </c>
      <c r="AA51" s="42" t="str">
        <f t="shared" si="6"/>
        <v/>
      </c>
    </row>
    <row r="52" spans="1:27">
      <c r="A52" s="37"/>
      <c r="B52" s="38"/>
      <c r="C52" s="32" t="s">
        <v>131</v>
      </c>
      <c r="D52" s="33" t="s">
        <v>132</v>
      </c>
      <c r="E52" s="11">
        <v>0.82453538808953808</v>
      </c>
      <c r="F52" s="11">
        <v>0.82453538808953808</v>
      </c>
      <c r="G52" s="11">
        <v>0.83063717754779076</v>
      </c>
      <c r="H52" s="11">
        <v>0.83673896700604344</v>
      </c>
      <c r="I52" s="11">
        <v>0.83895091733539806</v>
      </c>
      <c r="J52" s="11">
        <v>0.84116286766475246</v>
      </c>
      <c r="K52" s="11">
        <v>0.84532397993899511</v>
      </c>
      <c r="L52" s="11">
        <v>0.84948509221323731</v>
      </c>
      <c r="M52" s="11">
        <v>0.84012112528139105</v>
      </c>
      <c r="N52" s="11">
        <v>0.84884698744300147</v>
      </c>
      <c r="O52" s="11">
        <v>0.83525168666526173</v>
      </c>
      <c r="P52" s="11">
        <v>0.8398738719881722</v>
      </c>
      <c r="Q52" s="11">
        <v>0.83122986970888957</v>
      </c>
      <c r="R52" s="11">
        <v>0.83692321090976529</v>
      </c>
      <c r="S52" s="11">
        <v>0.8344700212313898</v>
      </c>
      <c r="T52" s="11">
        <v>0.8344700212313898</v>
      </c>
      <c r="U52" s="11"/>
      <c r="V52" s="33" t="str">
        <f t="shared" si="1"/>
        <v>Denmark</v>
      </c>
      <c r="W52" s="30">
        <f t="shared" si="2"/>
        <v>4.0565301828135496E-4</v>
      </c>
      <c r="X52" s="10">
        <f t="shared" si="3"/>
        <v>0.26361787224508326</v>
      </c>
      <c r="Y52" s="36">
        <f t="shared" si="4"/>
        <v>6.9494382567025045E-2</v>
      </c>
      <c r="Z52" s="41" t="str">
        <f t="shared" si="5"/>
        <v/>
      </c>
      <c r="AA52" s="42" t="str">
        <f t="shared" si="6"/>
        <v/>
      </c>
    </row>
    <row r="53" spans="1:27">
      <c r="A53" s="37"/>
      <c r="B53" s="38"/>
      <c r="C53" s="32" t="s">
        <v>133</v>
      </c>
      <c r="D53" s="33" t="s">
        <v>134</v>
      </c>
      <c r="E53" s="11">
        <v>0.41848569025042243</v>
      </c>
      <c r="F53" s="11">
        <v>0.41848569025042243</v>
      </c>
      <c r="G53" s="11">
        <v>0.36445669965581773</v>
      </c>
      <c r="H53" s="11">
        <v>0.31042770906121309</v>
      </c>
      <c r="I53" s="11">
        <v>0.33781393508223539</v>
      </c>
      <c r="J53" s="11">
        <v>0.3652001611032577</v>
      </c>
      <c r="K53" s="11">
        <v>0.37624695865509045</v>
      </c>
      <c r="L53" s="11">
        <v>0.38729375620692325</v>
      </c>
      <c r="M53" s="11">
        <v>0.34363797931830309</v>
      </c>
      <c r="N53" s="11">
        <v>0.40859831323519508</v>
      </c>
      <c r="O53" s="11">
        <v>0.34266330988527222</v>
      </c>
      <c r="P53" s="11">
        <v>0.36989241355151398</v>
      </c>
      <c r="Q53" s="11">
        <v>0.38515781067928989</v>
      </c>
      <c r="R53" s="11">
        <v>0.43623078898040979</v>
      </c>
      <c r="S53" s="11">
        <v>0.44066440245897426</v>
      </c>
      <c r="T53" s="11">
        <v>0.44066440245897426</v>
      </c>
      <c r="U53" s="11"/>
      <c r="V53" s="33" t="str">
        <f t="shared" si="1"/>
        <v>Djibouti</v>
      </c>
      <c r="W53" s="30">
        <f t="shared" si="2"/>
        <v>3.3064017926755459E-3</v>
      </c>
      <c r="X53" s="10">
        <f t="shared" si="3"/>
        <v>0.39334649848981973</v>
      </c>
      <c r="Y53" s="36">
        <f t="shared" si="4"/>
        <v>0.15472146787420177</v>
      </c>
      <c r="Z53" s="41" t="str">
        <f t="shared" si="5"/>
        <v/>
      </c>
      <c r="AA53" s="42" t="str">
        <f t="shared" si="6"/>
        <v/>
      </c>
    </row>
    <row r="54" spans="1:27">
      <c r="A54" s="37"/>
      <c r="B54" s="38"/>
      <c r="C54" s="32" t="s">
        <v>135</v>
      </c>
      <c r="D54" s="33" t="s">
        <v>136</v>
      </c>
      <c r="E54" s="11">
        <v>0.6575889346604703</v>
      </c>
      <c r="F54" s="11">
        <v>0.6575889346604703</v>
      </c>
      <c r="G54" s="11">
        <v>0.65161015374194486</v>
      </c>
      <c r="H54" s="11">
        <v>0.64563137282341965</v>
      </c>
      <c r="I54" s="11">
        <v>0.63558594640916999</v>
      </c>
      <c r="J54" s="11">
        <v>0.62554051999492033</v>
      </c>
      <c r="K54" s="11">
        <v>0.63271014501990197</v>
      </c>
      <c r="L54" s="11">
        <v>0.6398797700448835</v>
      </c>
      <c r="M54" s="11">
        <v>0.6549098303523827</v>
      </c>
      <c r="N54" s="11">
        <v>0.68608440332664722</v>
      </c>
      <c r="O54" s="11">
        <v>0.67209943153434359</v>
      </c>
      <c r="P54" s="11">
        <v>0.67889313223533299</v>
      </c>
      <c r="Q54" s="11">
        <v>0.67114992927024286</v>
      </c>
      <c r="R54" s="11">
        <v>0.68199873059328242</v>
      </c>
      <c r="S54" s="11">
        <v>0.66723693752589841</v>
      </c>
      <c r="T54" s="11">
        <v>0.66723693752589841</v>
      </c>
      <c r="U54" s="11"/>
      <c r="V54" s="33" t="str">
        <f t="shared" si="1"/>
        <v>Dominica</v>
      </c>
      <c r="W54" s="30">
        <f t="shared" si="2"/>
        <v>2.2723281284207373E-3</v>
      </c>
      <c r="X54" s="10">
        <f t="shared" si="3"/>
        <v>0.58839586299838786</v>
      </c>
      <c r="Y54" s="36">
        <f t="shared" si="4"/>
        <v>0.34620969159361764</v>
      </c>
      <c r="Z54" s="41">
        <f t="shared" si="5"/>
        <v>-2.2723281284207371</v>
      </c>
      <c r="AA54" s="42">
        <f t="shared" si="6"/>
        <v>71</v>
      </c>
    </row>
    <row r="55" spans="1:27">
      <c r="A55" s="37"/>
      <c r="B55" s="38"/>
      <c r="C55" s="32" t="s">
        <v>137</v>
      </c>
      <c r="D55" s="33" t="s">
        <v>138</v>
      </c>
      <c r="E55" s="11">
        <v>0.46576493464270952</v>
      </c>
      <c r="F55" s="11">
        <v>0.46576493464270952</v>
      </c>
      <c r="G55" s="11">
        <v>0.45455218098664163</v>
      </c>
      <c r="H55" s="11">
        <v>0.4433394273305738</v>
      </c>
      <c r="I55" s="11">
        <v>0.46970239360065252</v>
      </c>
      <c r="J55" s="11">
        <v>0.49606535987073125</v>
      </c>
      <c r="K55" s="11">
        <v>0.49952550006772706</v>
      </c>
      <c r="L55" s="11">
        <v>0.50298564026472303</v>
      </c>
      <c r="M55" s="11">
        <v>0.45251299237381215</v>
      </c>
      <c r="N55" s="11">
        <v>0.46309428284077803</v>
      </c>
      <c r="O55" s="11">
        <v>0.45102692293192631</v>
      </c>
      <c r="P55" s="11">
        <v>0.47087588494874705</v>
      </c>
      <c r="Q55" s="11">
        <v>0.47020374832887701</v>
      </c>
      <c r="R55" s="11">
        <v>0.46900550276627023</v>
      </c>
      <c r="S55" s="11">
        <v>0.47091499212068033</v>
      </c>
      <c r="T55" s="11">
        <v>0.47091499212068033</v>
      </c>
      <c r="U55" s="11"/>
      <c r="V55" s="33" t="str">
        <f t="shared" si="1"/>
        <v>Dominican Republic</v>
      </c>
      <c r="W55" s="30">
        <f t="shared" si="2"/>
        <v>2.4738675458044906E-4</v>
      </c>
      <c r="X55" s="10">
        <f t="shared" si="3"/>
        <v>6.9237067222484183E-2</v>
      </c>
      <c r="Y55" s="36">
        <f t="shared" si="4"/>
        <v>4.7937714775707933E-3</v>
      </c>
      <c r="Z55" s="41" t="str">
        <f t="shared" si="5"/>
        <v/>
      </c>
      <c r="AA55" s="42" t="str">
        <f t="shared" si="6"/>
        <v/>
      </c>
    </row>
    <row r="56" spans="1:27">
      <c r="C56" s="32" t="s">
        <v>139</v>
      </c>
      <c r="D56" s="33" t="s">
        <v>140</v>
      </c>
      <c r="E56" s="11">
        <v>0.38791699199727642</v>
      </c>
      <c r="F56" s="11">
        <v>0.38791699199727642</v>
      </c>
      <c r="G56" s="11">
        <v>0.40134621469975479</v>
      </c>
      <c r="H56" s="11">
        <v>0.41477543740223316</v>
      </c>
      <c r="I56" s="11">
        <v>0.38359318731168901</v>
      </c>
      <c r="J56" s="11">
        <v>0.35241093722114475</v>
      </c>
      <c r="K56" s="11">
        <v>0.36116093552792927</v>
      </c>
      <c r="L56" s="11">
        <v>0.36991093383471374</v>
      </c>
      <c r="M56" s="11">
        <v>0.375832819827984</v>
      </c>
      <c r="N56" s="11">
        <v>0.37450889122853581</v>
      </c>
      <c r="O56" s="11">
        <v>0.36409434149950726</v>
      </c>
      <c r="P56" s="11">
        <v>0.36433314768431141</v>
      </c>
      <c r="Q56" s="11">
        <v>0.36625907586234857</v>
      </c>
      <c r="R56" s="11">
        <v>0.37546802477410052</v>
      </c>
      <c r="S56" s="11">
        <v>0.37096722205385491</v>
      </c>
      <c r="T56" s="11">
        <v>0.37096722205385491</v>
      </c>
      <c r="U56" s="11"/>
      <c r="V56" s="33" t="str">
        <f t="shared" si="1"/>
        <v>Ecuador</v>
      </c>
      <c r="W56" s="30">
        <f t="shared" si="2"/>
        <v>-1.8034388299436785E-3</v>
      </c>
      <c r="X56" s="10">
        <f t="shared" si="3"/>
        <v>-0.54481862489038013</v>
      </c>
      <c r="Y56" s="36">
        <f t="shared" si="4"/>
        <v>0.29682733402744471</v>
      </c>
      <c r="Z56" s="41">
        <f t="shared" si="5"/>
        <v>1.8034388299436785</v>
      </c>
      <c r="AA56" s="42">
        <f t="shared" si="6"/>
        <v>62</v>
      </c>
    </row>
    <row r="57" spans="1:27">
      <c r="C57" s="32" t="s">
        <v>141</v>
      </c>
      <c r="D57" s="33" t="s">
        <v>142</v>
      </c>
      <c r="E57" s="11">
        <v>0.35810203910981947</v>
      </c>
      <c r="F57" s="11">
        <v>0.35810203910981947</v>
      </c>
      <c r="G57" s="11">
        <v>0.37419342076681178</v>
      </c>
      <c r="H57" s="11">
        <v>0.39028480242380392</v>
      </c>
      <c r="I57" s="11">
        <v>0.3916680882529745</v>
      </c>
      <c r="J57" s="11">
        <v>0.39305137408214508</v>
      </c>
      <c r="K57" s="11">
        <v>0.37833173435139988</v>
      </c>
      <c r="L57" s="11">
        <v>0.3636120946206548</v>
      </c>
      <c r="M57" s="11">
        <v>0.34417401791394209</v>
      </c>
      <c r="N57" s="11">
        <v>0.33875041180676158</v>
      </c>
      <c r="O57" s="11">
        <v>0.34591632780731651</v>
      </c>
      <c r="P57" s="11">
        <v>0.31968694810421955</v>
      </c>
      <c r="Q57" s="11">
        <v>0.33488936158363775</v>
      </c>
      <c r="R57" s="11">
        <v>0.34303658887651017</v>
      </c>
      <c r="S57" s="11">
        <v>0.35600231234181917</v>
      </c>
      <c r="T57" s="11">
        <v>0.35600231234181917</v>
      </c>
      <c r="U57" s="11"/>
      <c r="V57" s="33" t="str">
        <f t="shared" si="1"/>
        <v>Egypt</v>
      </c>
      <c r="W57" s="30">
        <f t="shared" si="2"/>
        <v>-2.6144143009042306E-3</v>
      </c>
      <c r="X57" s="10">
        <f t="shared" si="3"/>
        <v>-0.57482095048503179</v>
      </c>
      <c r="Y57" s="36">
        <f t="shared" si="4"/>
        <v>0.33041912511651539</v>
      </c>
      <c r="Z57" s="41">
        <f t="shared" si="5"/>
        <v>2.6144143009042304</v>
      </c>
      <c r="AA57" s="42">
        <f t="shared" si="6"/>
        <v>56</v>
      </c>
    </row>
    <row r="58" spans="1:27">
      <c r="C58" s="32" t="s">
        <v>143</v>
      </c>
      <c r="D58" s="33" t="s">
        <v>144</v>
      </c>
      <c r="E58" s="11">
        <v>0.41106231916488217</v>
      </c>
      <c r="F58" s="11">
        <v>0.41106231916488217</v>
      </c>
      <c r="G58" s="11">
        <v>0.42530575195091896</v>
      </c>
      <c r="H58" s="11">
        <v>0.43954918473695564</v>
      </c>
      <c r="I58" s="11">
        <v>0.46101293792881132</v>
      </c>
      <c r="J58" s="11">
        <v>0.4824766911206671</v>
      </c>
      <c r="K58" s="11">
        <v>0.48202057662218978</v>
      </c>
      <c r="L58" s="11">
        <v>0.48156446212371246</v>
      </c>
      <c r="M58" s="11">
        <v>0.46786609381796018</v>
      </c>
      <c r="N58" s="11">
        <v>0.48115291518894127</v>
      </c>
      <c r="O58" s="11">
        <v>0.47241142402835568</v>
      </c>
      <c r="P58" s="11">
        <v>0.48532665982997791</v>
      </c>
      <c r="Q58" s="11">
        <v>0.48807392742049366</v>
      </c>
      <c r="R58" s="11">
        <v>0.48978712977463423</v>
      </c>
      <c r="S58" s="11">
        <v>0.49571504526256388</v>
      </c>
      <c r="T58" s="11">
        <v>0.49571504526256388</v>
      </c>
      <c r="U58" s="11"/>
      <c r="V58" s="33" t="str">
        <f t="shared" si="1"/>
        <v>El Salvador</v>
      </c>
      <c r="W58" s="30">
        <f t="shared" si="2"/>
        <v>5.3233272591013377E-3</v>
      </c>
      <c r="X58" s="10">
        <f t="shared" si="3"/>
        <v>0.87301577849537526</v>
      </c>
      <c r="Y58" s="36">
        <f t="shared" si="4"/>
        <v>0.76215654950188616</v>
      </c>
      <c r="Z58" s="41">
        <f t="shared" si="5"/>
        <v>-5.3233272591013376</v>
      </c>
      <c r="AA58" s="42">
        <f t="shared" si="6"/>
        <v>101</v>
      </c>
    </row>
    <row r="59" spans="1:27">
      <c r="C59" s="32" t="s">
        <v>145</v>
      </c>
      <c r="D59" s="33" t="s">
        <v>146</v>
      </c>
      <c r="E59" s="11">
        <v>0.25993252760745034</v>
      </c>
      <c r="F59" s="11">
        <v>0.25993252760745034</v>
      </c>
      <c r="G59" s="11">
        <v>0.27447337458056598</v>
      </c>
      <c r="H59" s="11">
        <v>0.28901422155368151</v>
      </c>
      <c r="I59" s="11">
        <v>0.2823769032388328</v>
      </c>
      <c r="J59" s="11">
        <v>0.27573958492398404</v>
      </c>
      <c r="K59" s="11">
        <v>0.26529133396275995</v>
      </c>
      <c r="L59" s="11">
        <v>0.2548430830015358</v>
      </c>
      <c r="M59" s="11">
        <v>0.26819019522733478</v>
      </c>
      <c r="N59" s="11">
        <v>0.2504336511373047</v>
      </c>
      <c r="O59" s="11">
        <v>0.23425368402189706</v>
      </c>
      <c r="P59" s="11">
        <v>0.25089821803228218</v>
      </c>
      <c r="Q59" s="11">
        <v>0.25736670546404566</v>
      </c>
      <c r="R59" s="11">
        <v>0.25632884019458396</v>
      </c>
      <c r="S59" s="11">
        <v>0.27115834975610625</v>
      </c>
      <c r="T59" s="11">
        <v>0.27115834975610625</v>
      </c>
      <c r="U59" s="11"/>
      <c r="V59" s="33" t="str">
        <f t="shared" si="1"/>
        <v>Equatorial Guinea</v>
      </c>
      <c r="W59" s="30">
        <f t="shared" si="2"/>
        <v>-9.2514814720149263E-4</v>
      </c>
      <c r="X59" s="10">
        <f t="shared" si="3"/>
        <v>-0.32281266229229821</v>
      </c>
      <c r="Y59" s="36">
        <f t="shared" si="4"/>
        <v>0.10420801493624138</v>
      </c>
      <c r="Z59" s="41" t="str">
        <f t="shared" si="5"/>
        <v/>
      </c>
      <c r="AA59" s="42" t="str">
        <f t="shared" si="6"/>
        <v/>
      </c>
    </row>
    <row r="60" spans="1:27">
      <c r="C60" s="32" t="s">
        <v>147</v>
      </c>
      <c r="D60" s="33" t="s">
        <v>148</v>
      </c>
      <c r="E60" s="11">
        <v>0.50091475721875245</v>
      </c>
      <c r="F60" s="11">
        <v>0.50091475721875245</v>
      </c>
      <c r="G60" s="11">
        <v>0.44167731184413411</v>
      </c>
      <c r="H60" s="11">
        <v>0.38243986646951583</v>
      </c>
      <c r="I60" s="11">
        <v>0.37554198165668312</v>
      </c>
      <c r="J60" s="11">
        <v>0.36864409684385047</v>
      </c>
      <c r="K60" s="11">
        <v>0.36610842996044096</v>
      </c>
      <c r="L60" s="11">
        <v>0.36357276307703146</v>
      </c>
      <c r="M60" s="11">
        <v>0.3351595478353544</v>
      </c>
      <c r="N60" s="11">
        <v>0.3305692184093092</v>
      </c>
      <c r="O60" s="11">
        <v>0.31481662191095722</v>
      </c>
      <c r="P60" s="11">
        <v>0.2943910779614658</v>
      </c>
      <c r="Q60" s="11">
        <v>0.26397610929811444</v>
      </c>
      <c r="R60" s="11">
        <v>0.29297538738538675</v>
      </c>
      <c r="S60" s="11">
        <v>0.28062935908210523</v>
      </c>
      <c r="T60" s="11">
        <v>0.28062935908210523</v>
      </c>
      <c r="U60" s="11"/>
      <c r="V60" s="33" t="str">
        <f t="shared" si="1"/>
        <v>Eritrea</v>
      </c>
      <c r="W60" s="30">
        <f t="shared" si="2"/>
        <v>-1.4473692179177964E-2</v>
      </c>
      <c r="X60" s="10">
        <f t="shared" si="3"/>
        <v>-0.93705770264618571</v>
      </c>
      <c r="Y60" s="36">
        <f t="shared" si="4"/>
        <v>0.87807713808854737</v>
      </c>
      <c r="Z60" s="41">
        <f t="shared" si="5"/>
        <v>14.473692179177965</v>
      </c>
      <c r="AA60" s="42">
        <f t="shared" si="6"/>
        <v>2</v>
      </c>
    </row>
    <row r="61" spans="1:27">
      <c r="C61" s="32" t="s">
        <v>149</v>
      </c>
      <c r="D61" s="33" t="s">
        <v>150</v>
      </c>
      <c r="E61" s="11">
        <v>0.59136518111170633</v>
      </c>
      <c r="F61" s="11">
        <v>0.59136518111170633</v>
      </c>
      <c r="G61" s="11">
        <v>0.6211827483411051</v>
      </c>
      <c r="H61" s="11">
        <v>0.65100031557050397</v>
      </c>
      <c r="I61" s="11">
        <v>0.65969285040183467</v>
      </c>
      <c r="J61" s="11">
        <v>0.66838538523316526</v>
      </c>
      <c r="K61" s="11">
        <v>0.67465835777166849</v>
      </c>
      <c r="L61" s="11">
        <v>0.68093133031017172</v>
      </c>
      <c r="M61" s="11">
        <v>0.69588197848179534</v>
      </c>
      <c r="N61" s="11">
        <v>0.69177197070753471</v>
      </c>
      <c r="O61" s="11">
        <v>0.67785392658122456</v>
      </c>
      <c r="P61" s="11">
        <v>0.68402694419732268</v>
      </c>
      <c r="Q61" s="11">
        <v>0.6776878611200019</v>
      </c>
      <c r="R61" s="11">
        <v>0.67709243146143916</v>
      </c>
      <c r="S61" s="11">
        <v>0.67982193084776732</v>
      </c>
      <c r="T61" s="11">
        <v>0.67982193084776732</v>
      </c>
      <c r="U61" s="11"/>
      <c r="V61" s="33" t="str">
        <f t="shared" si="1"/>
        <v>Estonia</v>
      </c>
      <c r="W61" s="30">
        <f t="shared" si="2"/>
        <v>5.3175827458335273E-3</v>
      </c>
      <c r="X61" s="10">
        <f t="shared" si="3"/>
        <v>0.77028350653520361</v>
      </c>
      <c r="Y61" s="36">
        <f t="shared" si="4"/>
        <v>0.59333668044016907</v>
      </c>
      <c r="Z61" s="41">
        <f t="shared" si="5"/>
        <v>-5.3175827458335272</v>
      </c>
      <c r="AA61" s="42">
        <f t="shared" si="6"/>
        <v>100</v>
      </c>
    </row>
    <row r="62" spans="1:27">
      <c r="C62" s="32" t="s">
        <v>151</v>
      </c>
      <c r="D62" s="33" t="s">
        <v>152</v>
      </c>
      <c r="E62" s="11">
        <v>0.30815857116248546</v>
      </c>
      <c r="F62" s="11">
        <v>0.30815857116248546</v>
      </c>
      <c r="G62" s="11">
        <v>0.33038939968971182</v>
      </c>
      <c r="H62" s="11">
        <v>0.35262022821693823</v>
      </c>
      <c r="I62" s="11">
        <v>0.33596648036345228</v>
      </c>
      <c r="J62" s="11">
        <v>0.31931273250996633</v>
      </c>
      <c r="K62" s="11">
        <v>0.30784699111054487</v>
      </c>
      <c r="L62" s="11">
        <v>0.29638124971112334</v>
      </c>
      <c r="M62" s="11">
        <v>0.29103799045669138</v>
      </c>
      <c r="N62" s="11">
        <v>0.30360345909906222</v>
      </c>
      <c r="O62" s="11">
        <v>0.27001725399823528</v>
      </c>
      <c r="P62" s="11">
        <v>0.26868956562859919</v>
      </c>
      <c r="Q62" s="11">
        <v>0.25916070715387074</v>
      </c>
      <c r="R62" s="11">
        <v>0.25506994316672932</v>
      </c>
      <c r="S62" s="11">
        <v>0.25262450724544477</v>
      </c>
      <c r="T62" s="11">
        <v>0.25262450724544477</v>
      </c>
      <c r="U62" s="11"/>
      <c r="V62" s="33" t="str">
        <f t="shared" si="1"/>
        <v>Ethiopia</v>
      </c>
      <c r="W62" s="30">
        <f t="shared" si="2"/>
        <v>-5.8236663999839131E-3</v>
      </c>
      <c r="X62" s="10">
        <f t="shared" si="3"/>
        <v>-0.87021689586787643</v>
      </c>
      <c r="Y62" s="36">
        <f t="shared" si="4"/>
        <v>0.75727744585392254</v>
      </c>
      <c r="Z62" s="41">
        <f t="shared" si="5"/>
        <v>5.8236663999839129</v>
      </c>
      <c r="AA62" s="42">
        <f t="shared" si="6"/>
        <v>30</v>
      </c>
    </row>
    <row r="63" spans="1:27">
      <c r="C63" s="32" t="s">
        <v>153</v>
      </c>
      <c r="D63" s="33" t="s">
        <v>154</v>
      </c>
      <c r="E63" s="11">
        <v>0.54690826911249391</v>
      </c>
      <c r="F63" s="11">
        <v>0.54690826911249391</v>
      </c>
      <c r="G63" s="11">
        <v>0.55853951584825978</v>
      </c>
      <c r="H63" s="11">
        <v>0.57017076258402555</v>
      </c>
      <c r="I63" s="11">
        <v>0.51962273261196301</v>
      </c>
      <c r="J63" s="11">
        <v>0.46907470263990031</v>
      </c>
      <c r="K63" s="11">
        <v>0.50256950949890056</v>
      </c>
      <c r="L63" s="11">
        <v>0.53606431635790075</v>
      </c>
      <c r="M63" s="11">
        <v>0.51905216090444928</v>
      </c>
      <c r="N63" s="11">
        <v>0.51990550722318984</v>
      </c>
      <c r="O63" s="11">
        <v>0.49539770220605844</v>
      </c>
      <c r="P63" s="11">
        <v>0.45681442681523626</v>
      </c>
      <c r="Q63" s="11">
        <v>0.44811029599538249</v>
      </c>
      <c r="R63" s="11">
        <v>0.43988928033027702</v>
      </c>
      <c r="S63" s="11">
        <v>0.38826906065429406</v>
      </c>
      <c r="T63" s="11">
        <v>0.38826906065429406</v>
      </c>
      <c r="U63" s="11"/>
      <c r="V63" s="33" t="str">
        <f t="shared" si="1"/>
        <v>Fiji</v>
      </c>
      <c r="W63" s="30">
        <f t="shared" si="2"/>
        <v>-1.0468591076253052E-2</v>
      </c>
      <c r="X63" s="10">
        <f t="shared" si="3"/>
        <v>-0.87415453574769963</v>
      </c>
      <c r="Y63" s="36">
        <f t="shared" si="4"/>
        <v>0.76414615236827632</v>
      </c>
      <c r="Z63" s="41">
        <f t="shared" si="5"/>
        <v>10.468591076253052</v>
      </c>
      <c r="AA63" s="42">
        <f t="shared" si="6"/>
        <v>8</v>
      </c>
    </row>
    <row r="64" spans="1:27">
      <c r="C64" s="32" t="s">
        <v>155</v>
      </c>
      <c r="D64" s="33" t="s">
        <v>156</v>
      </c>
      <c r="E64" s="11">
        <v>0.82118119070683138</v>
      </c>
      <c r="F64" s="11">
        <v>0.82118119070683138</v>
      </c>
      <c r="G64" s="11">
        <v>0.82937000992460708</v>
      </c>
      <c r="H64" s="11">
        <v>0.83755882914238267</v>
      </c>
      <c r="I64" s="11">
        <v>0.85064268390940512</v>
      </c>
      <c r="J64" s="11">
        <v>0.86372653867642724</v>
      </c>
      <c r="K64" s="11">
        <v>0.86731471637215274</v>
      </c>
      <c r="L64" s="11">
        <v>0.87090289406787802</v>
      </c>
      <c r="M64" s="11">
        <v>0.86392999632833778</v>
      </c>
      <c r="N64" s="11">
        <v>0.87338465909741991</v>
      </c>
      <c r="O64" s="11">
        <v>0.85831298744408668</v>
      </c>
      <c r="P64" s="11">
        <v>0.86212836291692208</v>
      </c>
      <c r="Q64" s="11">
        <v>0.8534058008996761</v>
      </c>
      <c r="R64" s="11">
        <v>0.85031463441261934</v>
      </c>
      <c r="S64" s="11">
        <v>0.84053869454455987</v>
      </c>
      <c r="T64" s="11">
        <v>0.84053869454455987</v>
      </c>
      <c r="U64" s="11"/>
      <c r="V64" s="33" t="str">
        <f t="shared" si="1"/>
        <v>Finland</v>
      </c>
      <c r="W64" s="30">
        <f t="shared" si="2"/>
        <v>1.4405774264225739E-3</v>
      </c>
      <c r="X64" s="10">
        <f t="shared" si="3"/>
        <v>0.40444275215528103</v>
      </c>
      <c r="Y64" s="36">
        <f t="shared" si="4"/>
        <v>0.16357393977093806</v>
      </c>
      <c r="Z64" s="41" t="str">
        <f t="shared" si="5"/>
        <v/>
      </c>
      <c r="AA64" s="42" t="str">
        <f t="shared" si="6"/>
        <v/>
      </c>
    </row>
    <row r="65" spans="3:27">
      <c r="C65" s="32" t="s">
        <v>157</v>
      </c>
      <c r="D65" s="33" t="s">
        <v>158</v>
      </c>
      <c r="E65" s="11">
        <v>0.71673825915313205</v>
      </c>
      <c r="F65" s="11">
        <v>0.71673825915313205</v>
      </c>
      <c r="G65" s="11">
        <v>0.7173984479701313</v>
      </c>
      <c r="H65" s="11">
        <v>0.71805863678713044</v>
      </c>
      <c r="I65" s="11">
        <v>0.71864895940585749</v>
      </c>
      <c r="J65" s="11">
        <v>0.71923928202458476</v>
      </c>
      <c r="K65" s="11">
        <v>0.72078013822314679</v>
      </c>
      <c r="L65" s="11">
        <v>0.72232099442170872</v>
      </c>
      <c r="M65" s="11">
        <v>0.70156620979122719</v>
      </c>
      <c r="N65" s="11">
        <v>0.72497696460969652</v>
      </c>
      <c r="O65" s="11">
        <v>0.72488581087701143</v>
      </c>
      <c r="P65" s="11">
        <v>0.72333833859208907</v>
      </c>
      <c r="Q65" s="11">
        <v>0.71686238469187602</v>
      </c>
      <c r="R65" s="11">
        <v>0.71708966202016955</v>
      </c>
      <c r="S65" s="11">
        <v>0.71445774175917764</v>
      </c>
      <c r="T65" s="11">
        <v>0.71445774175917764</v>
      </c>
      <c r="U65" s="11"/>
      <c r="V65" s="33" t="str">
        <f t="shared" si="1"/>
        <v>France</v>
      </c>
      <c r="W65" s="30">
        <f t="shared" si="2"/>
        <v>-3.694618859216243E-5</v>
      </c>
      <c r="X65" s="10">
        <f t="shared" si="3"/>
        <v>-3.198086818905705E-2</v>
      </c>
      <c r="Y65" s="36">
        <f t="shared" si="4"/>
        <v>1.0227759301258412E-3</v>
      </c>
      <c r="Z65" s="41" t="str">
        <f t="shared" si="5"/>
        <v/>
      </c>
      <c r="AA65" s="42" t="str">
        <f t="shared" si="6"/>
        <v/>
      </c>
    </row>
    <row r="66" spans="3:27">
      <c r="C66" s="32" t="s">
        <v>159</v>
      </c>
      <c r="D66" s="33" t="s">
        <v>160</v>
      </c>
      <c r="E66" s="11">
        <v>0.38276622999655652</v>
      </c>
      <c r="F66" s="11">
        <v>0.38276622999655652</v>
      </c>
      <c r="G66" s="11">
        <v>0.40520536812519126</v>
      </c>
      <c r="H66" s="11">
        <v>0.42764450625382611</v>
      </c>
      <c r="I66" s="11">
        <v>0.44334368705671756</v>
      </c>
      <c r="J66" s="11">
        <v>0.45904286785960918</v>
      </c>
      <c r="K66" s="11">
        <v>0.45421983554736362</v>
      </c>
      <c r="L66" s="11">
        <v>0.44939680323511805</v>
      </c>
      <c r="M66" s="11">
        <v>0.43352555862350395</v>
      </c>
      <c r="N66" s="11">
        <v>0.41175803149060725</v>
      </c>
      <c r="O66" s="11">
        <v>0.41524702994769219</v>
      </c>
      <c r="P66" s="11">
        <v>0.38579392251770456</v>
      </c>
      <c r="Q66" s="11">
        <v>0.38784065039172538</v>
      </c>
      <c r="R66" s="11">
        <v>0.38864294236539759</v>
      </c>
      <c r="S66" s="11">
        <v>0.37585542206973166</v>
      </c>
      <c r="T66" s="11">
        <v>0.37585542206973166</v>
      </c>
      <c r="U66" s="11"/>
      <c r="V66" s="33" t="str">
        <f t="shared" si="1"/>
        <v>Gabon</v>
      </c>
      <c r="W66" s="30">
        <f t="shared" si="2"/>
        <v>-2.2044238326210178E-3</v>
      </c>
      <c r="X66" s="10">
        <f t="shared" si="3"/>
        <v>-0.35287435239975457</v>
      </c>
      <c r="Y66" s="36">
        <f t="shared" si="4"/>
        <v>0.12452030858154617</v>
      </c>
      <c r="Z66" s="41" t="str">
        <f t="shared" si="5"/>
        <v/>
      </c>
      <c r="AA66" s="42" t="str">
        <f t="shared" si="6"/>
        <v/>
      </c>
    </row>
    <row r="67" spans="3:27">
      <c r="C67" s="32" t="s">
        <v>161</v>
      </c>
      <c r="D67" s="33" t="s">
        <v>162</v>
      </c>
      <c r="E67" s="11">
        <v>0.44441408892084389</v>
      </c>
      <c r="F67" s="11">
        <v>0.44441408892084389</v>
      </c>
      <c r="G67" s="11">
        <v>0.44177406468468711</v>
      </c>
      <c r="H67" s="11">
        <v>0.43913404044853049</v>
      </c>
      <c r="I67" s="11">
        <v>0.43666728478276567</v>
      </c>
      <c r="J67" s="11">
        <v>0.43420052911700074</v>
      </c>
      <c r="K67" s="11">
        <v>0.45504130003302751</v>
      </c>
      <c r="L67" s="11">
        <v>0.47588207094905421</v>
      </c>
      <c r="M67" s="11">
        <v>0.47179393329185704</v>
      </c>
      <c r="N67" s="11">
        <v>0.43893849794772494</v>
      </c>
      <c r="O67" s="11">
        <v>0.40535598139577728</v>
      </c>
      <c r="P67" s="11">
        <v>0.39345045522085292</v>
      </c>
      <c r="Q67" s="11">
        <v>0.38446260637669688</v>
      </c>
      <c r="R67" s="11">
        <v>0.39209799390009392</v>
      </c>
      <c r="S67" s="11">
        <v>0.41040946707058218</v>
      </c>
      <c r="T67" s="11">
        <v>0.41040946707058218</v>
      </c>
      <c r="U67" s="11"/>
      <c r="V67" s="33" t="str">
        <f t="shared" si="1"/>
        <v>Gambia</v>
      </c>
      <c r="W67" s="30">
        <f t="shared" si="2"/>
        <v>-3.6613914507896573E-3</v>
      </c>
      <c r="X67" s="10">
        <f t="shared" si="3"/>
        <v>-0.6301243033829248</v>
      </c>
      <c r="Y67" s="36">
        <f t="shared" si="4"/>
        <v>0.39705663771381627</v>
      </c>
      <c r="Z67" s="41">
        <f t="shared" si="5"/>
        <v>3.6613914507896572</v>
      </c>
      <c r="AA67" s="42">
        <f t="shared" si="6"/>
        <v>51</v>
      </c>
    </row>
    <row r="68" spans="3:27">
      <c r="C68" s="32" t="s">
        <v>163</v>
      </c>
      <c r="D68" s="33" t="s">
        <v>164</v>
      </c>
      <c r="E68" s="11">
        <v>0.3379777103920521</v>
      </c>
      <c r="F68" s="11">
        <v>0.3379777103920521</v>
      </c>
      <c r="G68" s="11">
        <v>0.32442139286661031</v>
      </c>
      <c r="H68" s="11">
        <v>0.31086507534116842</v>
      </c>
      <c r="I68" s="11">
        <v>0.31804096106104346</v>
      </c>
      <c r="J68" s="11">
        <v>0.3252168467809185</v>
      </c>
      <c r="K68" s="11">
        <v>0.30539247717283879</v>
      </c>
      <c r="L68" s="11">
        <v>0.28556810756475903</v>
      </c>
      <c r="M68" s="11">
        <v>0.30814999947672855</v>
      </c>
      <c r="N68" s="11">
        <v>0.38586488099405991</v>
      </c>
      <c r="O68" s="11">
        <v>0.4256066042061627</v>
      </c>
      <c r="P68" s="11">
        <v>0.42754750743084996</v>
      </c>
      <c r="Q68" s="11">
        <v>0.43275077183881805</v>
      </c>
      <c r="R68" s="11">
        <v>0.41202673036308135</v>
      </c>
      <c r="S68" s="11">
        <v>0.40707750029214596</v>
      </c>
      <c r="T68" s="11">
        <v>0.40707750029214596</v>
      </c>
      <c r="U68" s="11"/>
      <c r="V68" s="33" t="str">
        <f t="shared" si="1"/>
        <v>Georgia</v>
      </c>
      <c r="W68" s="30">
        <f t="shared" si="2"/>
        <v>8.1292909018134615E-3</v>
      </c>
      <c r="X68" s="10">
        <f t="shared" si="3"/>
        <v>0.74214979763591316</v>
      </c>
      <c r="Y68" s="36">
        <f t="shared" si="4"/>
        <v>0.55078632213102685</v>
      </c>
      <c r="Z68" s="41">
        <f t="shared" si="5"/>
        <v>-8.1292909018134623</v>
      </c>
      <c r="AA68" s="42">
        <f t="shared" si="6"/>
        <v>114</v>
      </c>
    </row>
    <row r="69" spans="3:27">
      <c r="C69" s="32" t="s">
        <v>165</v>
      </c>
      <c r="D69" s="33" t="s">
        <v>166</v>
      </c>
      <c r="E69" s="11">
        <v>0.80200398536293094</v>
      </c>
      <c r="F69" s="11">
        <v>0.80200398536293094</v>
      </c>
      <c r="G69" s="11">
        <v>0.80420182158366038</v>
      </c>
      <c r="H69" s="11">
        <v>0.80639965780438971</v>
      </c>
      <c r="I69" s="11">
        <v>0.80283219300508979</v>
      </c>
      <c r="J69" s="11">
        <v>0.79926472820579009</v>
      </c>
      <c r="K69" s="11">
        <v>0.79809043450689188</v>
      </c>
      <c r="L69" s="11">
        <v>0.79691614080799356</v>
      </c>
      <c r="M69" s="11">
        <v>0.76855421438168436</v>
      </c>
      <c r="N69" s="11">
        <v>0.77388323185754815</v>
      </c>
      <c r="O69" s="11">
        <v>0.7801801651397543</v>
      </c>
      <c r="P69" s="11">
        <v>0.77900326898734185</v>
      </c>
      <c r="Q69" s="11">
        <v>0.77210060767628197</v>
      </c>
      <c r="R69" s="11">
        <v>0.7719084457590657</v>
      </c>
      <c r="S69" s="11">
        <v>0.76307318352239017</v>
      </c>
      <c r="T69" s="11">
        <v>0.76307318352239017</v>
      </c>
      <c r="U69" s="11"/>
      <c r="V69" s="33" t="str">
        <f t="shared" si="1"/>
        <v>Germany</v>
      </c>
      <c r="W69" s="30">
        <f t="shared" si="2"/>
        <v>-3.1135144920403056E-3</v>
      </c>
      <c r="X69" s="10">
        <f t="shared" si="3"/>
        <v>-0.91255758071463322</v>
      </c>
      <c r="Y69" s="36">
        <f t="shared" si="4"/>
        <v>0.83276133811974429</v>
      </c>
      <c r="Z69" s="41">
        <f t="shared" si="5"/>
        <v>3.1135144920403057</v>
      </c>
      <c r="AA69" s="42">
        <f t="shared" si="6"/>
        <v>54</v>
      </c>
    </row>
    <row r="70" spans="3:27">
      <c r="C70" s="32" t="s">
        <v>167</v>
      </c>
      <c r="D70" s="33" t="s">
        <v>168</v>
      </c>
      <c r="E70" s="11">
        <v>0.45810336832671283</v>
      </c>
      <c r="F70" s="11">
        <v>0.45810336832671283</v>
      </c>
      <c r="G70" s="11">
        <v>0.45309919775543728</v>
      </c>
      <c r="H70" s="11">
        <v>0.44809502718416172</v>
      </c>
      <c r="I70" s="11">
        <v>0.4653688667278717</v>
      </c>
      <c r="J70" s="11">
        <v>0.48264270627158168</v>
      </c>
      <c r="K70" s="11">
        <v>0.4769644844827528</v>
      </c>
      <c r="L70" s="11">
        <v>0.47128626269392404</v>
      </c>
      <c r="M70" s="11">
        <v>0.48594161561477955</v>
      </c>
      <c r="N70" s="11">
        <v>0.48011540361364358</v>
      </c>
      <c r="O70" s="11">
        <v>0.50468558484721149</v>
      </c>
      <c r="P70" s="11">
        <v>0.53993512138419153</v>
      </c>
      <c r="Q70" s="11">
        <v>0.54383335746070927</v>
      </c>
      <c r="R70" s="11">
        <v>0.53461722694089009</v>
      </c>
      <c r="S70" s="11">
        <v>0.54801611784522863</v>
      </c>
      <c r="T70" s="11">
        <v>0.54801611784522863</v>
      </c>
      <c r="U70" s="11"/>
      <c r="V70" s="33" t="str">
        <f t="shared" si="1"/>
        <v>Ghana</v>
      </c>
      <c r="W70" s="30">
        <f t="shared" si="2"/>
        <v>7.2532155379900973E-3</v>
      </c>
      <c r="X70" s="10">
        <f t="shared" si="3"/>
        <v>0.93271282520055177</v>
      </c>
      <c r="Y70" s="36">
        <f t="shared" si="4"/>
        <v>0.86995321429359507</v>
      </c>
      <c r="Z70" s="41">
        <f t="shared" si="5"/>
        <v>-7.2532155379900969</v>
      </c>
      <c r="AA70" s="42">
        <f t="shared" si="6"/>
        <v>111</v>
      </c>
    </row>
    <row r="71" spans="3:27">
      <c r="C71" s="32" t="s">
        <v>169</v>
      </c>
      <c r="D71" s="33" t="s">
        <v>170</v>
      </c>
      <c r="E71" s="11">
        <v>0.61655277957790622</v>
      </c>
      <c r="F71" s="11">
        <v>0.61655277957790622</v>
      </c>
      <c r="G71" s="11">
        <v>0.63672835158748886</v>
      </c>
      <c r="H71" s="11">
        <v>0.6569039235970715</v>
      </c>
      <c r="I71" s="11">
        <v>0.66246589899864494</v>
      </c>
      <c r="J71" s="11">
        <v>0.66802787440021816</v>
      </c>
      <c r="K71" s="11">
        <v>0.66592216047261754</v>
      </c>
      <c r="L71" s="11">
        <v>0.66381644654501715</v>
      </c>
      <c r="M71" s="11">
        <v>0.65831267527201498</v>
      </c>
      <c r="N71" s="11">
        <v>0.65948629961830474</v>
      </c>
      <c r="O71" s="11">
        <v>0.64106034037592696</v>
      </c>
      <c r="P71" s="11">
        <v>0.63646222494578375</v>
      </c>
      <c r="Q71" s="11">
        <v>0.62073824412016909</v>
      </c>
      <c r="R71" s="11">
        <v>0.59413747519204863</v>
      </c>
      <c r="S71" s="11">
        <v>0.56236435467820389</v>
      </c>
      <c r="T71" s="11">
        <v>0.56236435467820389</v>
      </c>
      <c r="U71" s="11"/>
      <c r="V71" s="33" t="str">
        <f t="shared" ref="V71:V134" si="10">D71</f>
        <v>Greece</v>
      </c>
      <c r="W71" s="30">
        <f t="shared" ref="W71:W134" si="11">SLOPE(E71:T71,$E$5:$T$5)</f>
        <v>-3.9013844046486093E-3</v>
      </c>
      <c r="X71" s="10">
        <f t="shared" ref="X71:X134" si="12">PEARSON(E71:T71,$E$5:$T$5)</f>
        <v>-0.53161594370816712</v>
      </c>
      <c r="Y71" s="36">
        <f t="shared" ref="Y71:Y134" si="13">IF(ISERROR(X71),0,X71*X71)</f>
        <v>0.28261551160472509</v>
      </c>
      <c r="Z71" s="41">
        <f t="shared" ref="Z71:Z134" si="14">IF(Y71&gt;=$Z$4,-1000*W71,"")</f>
        <v>3.9013844046486095</v>
      </c>
      <c r="AA71" s="42">
        <f t="shared" ref="AA71:AA134" si="15">IF(ISNUMBER(Z71),RANK(Z71,$Z$6:$Z$197),"")</f>
        <v>48</v>
      </c>
    </row>
    <row r="72" spans="3:27">
      <c r="C72" s="32" t="s">
        <v>171</v>
      </c>
      <c r="D72" s="33" t="s">
        <v>172</v>
      </c>
      <c r="E72" s="11">
        <v>0.68059206816340545</v>
      </c>
      <c r="F72" s="11">
        <v>0.68059206816340545</v>
      </c>
      <c r="G72" s="11">
        <v>0.66092547393311629</v>
      </c>
      <c r="H72" s="11">
        <v>0.64125887970282747</v>
      </c>
      <c r="I72" s="11">
        <v>0.63898946597498252</v>
      </c>
      <c r="J72" s="11">
        <v>0.63672005224713757</v>
      </c>
      <c r="K72" s="11">
        <v>0.64669565223170755</v>
      </c>
      <c r="L72" s="11">
        <v>0.65667125221627753</v>
      </c>
      <c r="M72" s="11">
        <v>0.66326762576469966</v>
      </c>
      <c r="N72" s="11">
        <v>0.6499521017262625</v>
      </c>
      <c r="O72" s="11">
        <v>0.61716411409674421</v>
      </c>
      <c r="P72" s="11">
        <v>0.62203120165952397</v>
      </c>
      <c r="Q72" s="11">
        <v>0.60853267662250199</v>
      </c>
      <c r="R72" s="11">
        <v>0.61547309198023015</v>
      </c>
      <c r="S72" s="11">
        <v>0.61308258589952236</v>
      </c>
      <c r="T72" s="11">
        <v>0.61308258589952236</v>
      </c>
      <c r="U72" s="11"/>
      <c r="V72" s="33" t="str">
        <f t="shared" si="10"/>
        <v>Grenada</v>
      </c>
      <c r="W72" s="30">
        <f t="shared" si="11"/>
        <v>-4.242499046355137E-3</v>
      </c>
      <c r="X72" s="10">
        <f t="shared" si="12"/>
        <v>-0.84387169427092412</v>
      </c>
      <c r="Y72" s="36">
        <f t="shared" si="13"/>
        <v>0.71211943639168007</v>
      </c>
      <c r="Z72" s="41">
        <f t="shared" si="14"/>
        <v>4.2424990463551371</v>
      </c>
      <c r="AA72" s="42">
        <f t="shared" si="15"/>
        <v>43</v>
      </c>
    </row>
    <row r="73" spans="3:27">
      <c r="C73" s="32" t="s">
        <v>173</v>
      </c>
      <c r="D73" s="33" t="s">
        <v>174</v>
      </c>
      <c r="E73" s="11">
        <v>0.30767079379426898</v>
      </c>
      <c r="F73" s="11">
        <v>0.30767079379426898</v>
      </c>
      <c r="G73" s="11">
        <v>0.34269609682791602</v>
      </c>
      <c r="H73" s="11">
        <v>0.37772139986156311</v>
      </c>
      <c r="I73" s="11">
        <v>0.38618435051270611</v>
      </c>
      <c r="J73" s="11">
        <v>0.39464730116384888</v>
      </c>
      <c r="K73" s="11">
        <v>0.38615309285592031</v>
      </c>
      <c r="L73" s="11">
        <v>0.37765888454799174</v>
      </c>
      <c r="M73" s="11">
        <v>0.36341082293219229</v>
      </c>
      <c r="N73" s="11">
        <v>0.38938244575350556</v>
      </c>
      <c r="O73" s="11">
        <v>0.37292161144473879</v>
      </c>
      <c r="P73" s="11">
        <v>0.38691226372574111</v>
      </c>
      <c r="Q73" s="11">
        <v>0.38748607946127744</v>
      </c>
      <c r="R73" s="11">
        <v>0.39399445223362328</v>
      </c>
      <c r="S73" s="11">
        <v>0.38911179193934159</v>
      </c>
      <c r="T73" s="11">
        <v>0.38911179193934159</v>
      </c>
      <c r="U73" s="11"/>
      <c r="V73" s="33" t="str">
        <f t="shared" si="10"/>
        <v>Guatemala</v>
      </c>
      <c r="W73" s="30">
        <f t="shared" si="11"/>
        <v>4.1535572277866068E-3</v>
      </c>
      <c r="X73" s="10">
        <f t="shared" si="12"/>
        <v>0.69848775734429558</v>
      </c>
      <c r="Y73" s="36">
        <f t="shared" si="13"/>
        <v>0.48788514715986353</v>
      </c>
      <c r="Z73" s="41">
        <f t="shared" si="14"/>
        <v>-4.1535572277866066</v>
      </c>
      <c r="AA73" s="42">
        <f t="shared" si="15"/>
        <v>90</v>
      </c>
    </row>
    <row r="74" spans="3:27">
      <c r="C74" s="32" t="s">
        <v>175</v>
      </c>
      <c r="D74" s="33" t="s">
        <v>176</v>
      </c>
      <c r="E74" s="11">
        <v>0.35801090681503589</v>
      </c>
      <c r="F74" s="11">
        <v>0.35801090681503589</v>
      </c>
      <c r="G74" s="11">
        <v>0.34332195368809904</v>
      </c>
      <c r="H74" s="11">
        <v>0.32863300056116229</v>
      </c>
      <c r="I74" s="11">
        <v>0.28951855068042875</v>
      </c>
      <c r="J74" s="11">
        <v>0.25040410079969522</v>
      </c>
      <c r="K74" s="11">
        <v>0.26121525173842813</v>
      </c>
      <c r="L74" s="11">
        <v>0.27202640267716094</v>
      </c>
      <c r="M74" s="11">
        <v>0.30534413431198071</v>
      </c>
      <c r="N74" s="11">
        <v>0.29024454684323481</v>
      </c>
      <c r="O74" s="11">
        <v>0.286495608552367</v>
      </c>
      <c r="P74" s="11">
        <v>0.23016151243586233</v>
      </c>
      <c r="Q74" s="11">
        <v>0.16958387324732785</v>
      </c>
      <c r="R74" s="11">
        <v>0.1849146626722013</v>
      </c>
      <c r="S74" s="11">
        <v>0.19661538957384639</v>
      </c>
      <c r="T74" s="11">
        <v>0.19661538957384639</v>
      </c>
      <c r="U74" s="11"/>
      <c r="V74" s="33" t="str">
        <f t="shared" si="10"/>
        <v>Guinea</v>
      </c>
      <c r="W74" s="30">
        <f t="shared" si="11"/>
        <v>-1.1481813149635379E-2</v>
      </c>
      <c r="X74" s="10">
        <f t="shared" si="12"/>
        <v>-0.88861673635738225</v>
      </c>
      <c r="Y74" s="36">
        <f t="shared" si="13"/>
        <v>0.7896397041344454</v>
      </c>
      <c r="Z74" s="41">
        <f t="shared" si="14"/>
        <v>11.481813149635379</v>
      </c>
      <c r="AA74" s="42">
        <f t="shared" si="15"/>
        <v>6</v>
      </c>
    </row>
    <row r="75" spans="3:27">
      <c r="C75" s="32" t="s">
        <v>177</v>
      </c>
      <c r="D75" s="33" t="s">
        <v>178</v>
      </c>
      <c r="E75" s="11">
        <v>0.37310125734424793</v>
      </c>
      <c r="F75" s="11">
        <v>0.37310125734424793</v>
      </c>
      <c r="G75" s="11">
        <v>0.30023022883589451</v>
      </c>
      <c r="H75" s="11">
        <v>0.22735920032754098</v>
      </c>
      <c r="I75" s="11">
        <v>0.28394289077363899</v>
      </c>
      <c r="J75" s="11">
        <v>0.34052658121973695</v>
      </c>
      <c r="K75" s="11">
        <v>0.34051337905409418</v>
      </c>
      <c r="L75" s="11">
        <v>0.34050017688845147</v>
      </c>
      <c r="M75" s="11">
        <v>0.33586144790472394</v>
      </c>
      <c r="N75" s="11">
        <v>0.36395572081138566</v>
      </c>
      <c r="O75" s="11">
        <v>0.36581409345910071</v>
      </c>
      <c r="P75" s="11">
        <v>0.36516797580136356</v>
      </c>
      <c r="Q75" s="11">
        <v>0.35977559454659575</v>
      </c>
      <c r="R75" s="11">
        <v>0.34121249102743162</v>
      </c>
      <c r="S75" s="11">
        <v>0.341977973253909</v>
      </c>
      <c r="T75" s="11">
        <v>0.341977973253909</v>
      </c>
      <c r="U75" s="11"/>
      <c r="V75" s="33" t="str">
        <f t="shared" si="10"/>
        <v>Guinea-Bissau</v>
      </c>
      <c r="W75" s="30">
        <f t="shared" si="11"/>
        <v>2.2526498973940421E-3</v>
      </c>
      <c r="X75" s="10">
        <f t="shared" si="12"/>
        <v>0.28152386983480215</v>
      </c>
      <c r="Y75" s="36">
        <f t="shared" si="13"/>
        <v>7.9255689286762632E-2</v>
      </c>
      <c r="Z75" s="41" t="str">
        <f t="shared" si="14"/>
        <v/>
      </c>
      <c r="AA75" s="42" t="str">
        <f t="shared" si="15"/>
        <v/>
      </c>
    </row>
    <row r="76" spans="3:27">
      <c r="C76" s="32" t="s">
        <v>179</v>
      </c>
      <c r="D76" s="33" t="s">
        <v>180</v>
      </c>
      <c r="E76" s="11">
        <v>0.53481801699584797</v>
      </c>
      <c r="F76" s="11">
        <v>0.53481801699584797</v>
      </c>
      <c r="G76" s="11">
        <v>0.51921468348476196</v>
      </c>
      <c r="H76" s="11">
        <v>0.50361134997367596</v>
      </c>
      <c r="I76" s="11">
        <v>0.48952897802831158</v>
      </c>
      <c r="J76" s="11">
        <v>0.4754466060829472</v>
      </c>
      <c r="K76" s="11">
        <v>0.47851785643257594</v>
      </c>
      <c r="L76" s="11">
        <v>0.48158910678220473</v>
      </c>
      <c r="M76" s="11">
        <v>0.47884500330452451</v>
      </c>
      <c r="N76" s="11">
        <v>0.44300242325208317</v>
      </c>
      <c r="O76" s="11">
        <v>0.42369511249990621</v>
      </c>
      <c r="P76" s="11">
        <v>0.41380424807929966</v>
      </c>
      <c r="Q76" s="11">
        <v>0.43331223464258323</v>
      </c>
      <c r="R76" s="11">
        <v>0.43242757755968914</v>
      </c>
      <c r="S76" s="11">
        <v>0.43611228312107309</v>
      </c>
      <c r="T76" s="11">
        <v>0.43611228312107309</v>
      </c>
      <c r="U76" s="11"/>
      <c r="V76" s="33" t="str">
        <f t="shared" si="10"/>
        <v>Guyana</v>
      </c>
      <c r="W76" s="30">
        <f t="shared" si="11"/>
        <v>-7.7194584297452639E-3</v>
      </c>
      <c r="X76" s="10">
        <f t="shared" si="12"/>
        <v>-0.92392488296574982</v>
      </c>
      <c r="Y76" s="36">
        <f t="shared" si="13"/>
        <v>0.85363718936327448</v>
      </c>
      <c r="Z76" s="41">
        <f t="shared" si="14"/>
        <v>7.7194584297452638</v>
      </c>
      <c r="AA76" s="42">
        <f t="shared" si="15"/>
        <v>20</v>
      </c>
    </row>
    <row r="77" spans="3:27">
      <c r="C77" s="32" t="s">
        <v>181</v>
      </c>
      <c r="D77" s="33" t="s">
        <v>182</v>
      </c>
      <c r="E77" s="11">
        <v>0.37113280207810995</v>
      </c>
      <c r="F77" s="11">
        <v>0.37113280207810995</v>
      </c>
      <c r="G77" s="11">
        <v>0.31378161451185704</v>
      </c>
      <c r="H77" s="11">
        <v>0.25643042694560425</v>
      </c>
      <c r="I77" s="11">
        <v>0.27487894073136143</v>
      </c>
      <c r="J77" s="11">
        <v>0.29332745451711856</v>
      </c>
      <c r="K77" s="11">
        <v>0.25212271191675745</v>
      </c>
      <c r="L77" s="11">
        <v>0.21091796931639639</v>
      </c>
      <c r="M77" s="11">
        <v>0.21340488782464007</v>
      </c>
      <c r="N77" s="11">
        <v>0.16731432277268499</v>
      </c>
      <c r="O77" s="11">
        <v>0.18293695484399841</v>
      </c>
      <c r="P77" s="11">
        <v>0.2492948618807897</v>
      </c>
      <c r="Q77" s="11">
        <v>0.27328195590973769</v>
      </c>
      <c r="R77" s="11">
        <v>0.27535758572336033</v>
      </c>
      <c r="S77" s="11">
        <v>0.32706392109277849</v>
      </c>
      <c r="T77" s="11">
        <v>0.32706392109277849</v>
      </c>
      <c r="U77" s="11"/>
      <c r="V77" s="33" t="str">
        <f t="shared" si="10"/>
        <v>Haiti</v>
      </c>
      <c r="W77" s="30">
        <f t="shared" si="11"/>
        <v>-3.6586890041604711E-3</v>
      </c>
      <c r="X77" s="10">
        <f t="shared" si="12"/>
        <v>-0.28728230874128702</v>
      </c>
      <c r="Y77" s="36">
        <f t="shared" si="13"/>
        <v>8.2531124915724161E-2</v>
      </c>
      <c r="Z77" s="41" t="str">
        <f t="shared" si="14"/>
        <v/>
      </c>
      <c r="AA77" s="42" t="str">
        <f t="shared" si="15"/>
        <v/>
      </c>
    </row>
    <row r="78" spans="3:27">
      <c r="C78" s="32" t="s">
        <v>183</v>
      </c>
      <c r="D78" s="33" t="s">
        <v>184</v>
      </c>
      <c r="E78" s="11">
        <v>0.38819395001117674</v>
      </c>
      <c r="F78" s="11">
        <v>0.38819395001117674</v>
      </c>
      <c r="G78" s="11">
        <v>0.40537760004641354</v>
      </c>
      <c r="H78" s="11">
        <v>0.42256125008165024</v>
      </c>
      <c r="I78" s="11">
        <v>0.4207871105632558</v>
      </c>
      <c r="J78" s="11">
        <v>0.41901297104486152</v>
      </c>
      <c r="K78" s="11">
        <v>0.40953429735867614</v>
      </c>
      <c r="L78" s="11">
        <v>0.40005562367249081</v>
      </c>
      <c r="M78" s="11">
        <v>0.39901137948782339</v>
      </c>
      <c r="N78" s="11">
        <v>0.39469325693007601</v>
      </c>
      <c r="O78" s="11">
        <v>0.383804483271042</v>
      </c>
      <c r="P78" s="11">
        <v>0.39795173916634752</v>
      </c>
      <c r="Q78" s="11">
        <v>0.41180220377983806</v>
      </c>
      <c r="R78" s="11">
        <v>0.39274574245350807</v>
      </c>
      <c r="S78" s="11">
        <v>0.39133196542480247</v>
      </c>
      <c r="T78" s="11">
        <v>0.39133196542480247</v>
      </c>
      <c r="U78" s="11"/>
      <c r="V78" s="33" t="str">
        <f t="shared" si="10"/>
        <v>Honduras</v>
      </c>
      <c r="W78" s="30">
        <f t="shared" si="11"/>
        <v>-7.784923864333418E-4</v>
      </c>
      <c r="X78" s="10">
        <f t="shared" si="12"/>
        <v>-0.29788031589783215</v>
      </c>
      <c r="Y78" s="36">
        <f t="shared" si="13"/>
        <v>8.8732682599392279E-2</v>
      </c>
      <c r="Z78" s="41" t="str">
        <f t="shared" si="14"/>
        <v/>
      </c>
      <c r="AA78" s="42" t="str">
        <f t="shared" si="15"/>
        <v/>
      </c>
    </row>
    <row r="79" spans="3:27">
      <c r="C79" s="32" t="s">
        <v>185</v>
      </c>
      <c r="D79" s="33" t="s">
        <v>186</v>
      </c>
      <c r="E79" s="11">
        <v>0.66217217237854864</v>
      </c>
      <c r="F79" s="11">
        <v>0.66217217237854864</v>
      </c>
      <c r="G79" s="11">
        <v>0.67929656767811941</v>
      </c>
      <c r="H79" s="11">
        <v>0.69642096297769041</v>
      </c>
      <c r="I79" s="11">
        <v>0.68942076211395986</v>
      </c>
      <c r="J79" s="11">
        <v>0.68242056125022899</v>
      </c>
      <c r="K79" s="11">
        <v>0.68774005579345432</v>
      </c>
      <c r="L79" s="11">
        <v>0.69305955033667954</v>
      </c>
      <c r="M79" s="11">
        <v>0.70146620092255463</v>
      </c>
      <c r="N79" s="11">
        <v>0.69086018926875148</v>
      </c>
      <c r="O79" s="11">
        <v>0.68589789769478005</v>
      </c>
      <c r="P79" s="11">
        <v>0.67715745354486345</v>
      </c>
      <c r="Q79" s="11">
        <v>0.66088153764928115</v>
      </c>
      <c r="R79" s="11">
        <v>0.65043992531878347</v>
      </c>
      <c r="S79" s="11">
        <v>0.63803950848699409</v>
      </c>
      <c r="T79" s="11">
        <v>0.63803950848699409</v>
      </c>
      <c r="U79" s="11"/>
      <c r="V79" s="33" t="str">
        <f t="shared" si="10"/>
        <v>Hungary</v>
      </c>
      <c r="W79" s="30">
        <f t="shared" si="11"/>
        <v>-2.0054145729721455E-3</v>
      </c>
      <c r="X79" s="10">
        <f t="shared" si="12"/>
        <v>-0.47088609893114425</v>
      </c>
      <c r="Y79" s="36">
        <f t="shared" si="13"/>
        <v>0.22173371816659138</v>
      </c>
      <c r="Z79" s="41" t="str">
        <f t="shared" si="14"/>
        <v/>
      </c>
      <c r="AA79" s="42" t="str">
        <f t="shared" si="15"/>
        <v/>
      </c>
    </row>
    <row r="80" spans="3:27">
      <c r="C80" s="32" t="s">
        <v>187</v>
      </c>
      <c r="D80" s="33" t="s">
        <v>188</v>
      </c>
      <c r="E80" s="11">
        <v>0.76611879717848153</v>
      </c>
      <c r="F80" s="11">
        <v>0.76611879717848153</v>
      </c>
      <c r="G80" s="11">
        <v>0.78831577926794583</v>
      </c>
      <c r="H80" s="11">
        <v>0.81051276135740979</v>
      </c>
      <c r="I80" s="11">
        <v>0.82957746814725519</v>
      </c>
      <c r="J80" s="11">
        <v>0.84864217493710048</v>
      </c>
      <c r="K80" s="11">
        <v>0.84951935817386715</v>
      </c>
      <c r="L80" s="11">
        <v>0.85039654141063392</v>
      </c>
      <c r="M80" s="11">
        <v>0.85194350354795845</v>
      </c>
      <c r="N80" s="11">
        <v>0.84524839172399346</v>
      </c>
      <c r="O80" s="11">
        <v>0.85080055303534785</v>
      </c>
      <c r="P80" s="11">
        <v>0.8453990894613832</v>
      </c>
      <c r="Q80" s="11">
        <v>0.84728853350578959</v>
      </c>
      <c r="R80" s="11">
        <v>0.82785847723198369</v>
      </c>
      <c r="S80" s="11">
        <v>0.81550313738872138</v>
      </c>
      <c r="T80" s="11">
        <v>0.81550313738872138</v>
      </c>
      <c r="U80" s="11"/>
      <c r="V80" s="33" t="str">
        <f t="shared" si="10"/>
        <v>Iceland</v>
      </c>
      <c r="W80" s="30">
        <f t="shared" si="11"/>
        <v>3.3220447872123332E-3</v>
      </c>
      <c r="X80" s="10">
        <f t="shared" si="12"/>
        <v>0.53287833570624343</v>
      </c>
      <c r="Y80" s="36">
        <f t="shared" si="13"/>
        <v>0.28395932066505586</v>
      </c>
      <c r="Z80" s="41">
        <f t="shared" si="14"/>
        <v>-3.3220447872123331</v>
      </c>
      <c r="AA80" s="42">
        <f t="shared" si="15"/>
        <v>82</v>
      </c>
    </row>
    <row r="81" spans="3:27">
      <c r="C81" s="32" t="s">
        <v>189</v>
      </c>
      <c r="D81" s="33" t="s">
        <v>190</v>
      </c>
      <c r="E81" s="11">
        <v>0.41730170407629508</v>
      </c>
      <c r="F81" s="11">
        <v>0.41730170407629508</v>
      </c>
      <c r="G81" s="11">
        <v>0.43123983204977517</v>
      </c>
      <c r="H81" s="11">
        <v>0.44517796002325521</v>
      </c>
      <c r="I81" s="11">
        <v>0.44667262493994109</v>
      </c>
      <c r="J81" s="11">
        <v>0.44816728985662702</v>
      </c>
      <c r="K81" s="11">
        <v>0.44271630743218005</v>
      </c>
      <c r="L81" s="11">
        <v>0.43726532500773302</v>
      </c>
      <c r="M81" s="11">
        <v>0.42179122790799028</v>
      </c>
      <c r="N81" s="11">
        <v>0.45221481701783733</v>
      </c>
      <c r="O81" s="11">
        <v>0.4582039684874335</v>
      </c>
      <c r="P81" s="11">
        <v>0.45819081801583394</v>
      </c>
      <c r="Q81" s="11">
        <v>0.44035144495768852</v>
      </c>
      <c r="R81" s="11">
        <v>0.44548699199544511</v>
      </c>
      <c r="S81" s="11">
        <v>0.43026659184574151</v>
      </c>
      <c r="T81" s="11">
        <v>0.43026659184574151</v>
      </c>
      <c r="U81" s="11"/>
      <c r="V81" s="33" t="str">
        <f t="shared" si="10"/>
        <v>India</v>
      </c>
      <c r="W81" s="30">
        <f t="shared" si="11"/>
        <v>9.1195464367541275E-4</v>
      </c>
      <c r="X81" s="10">
        <f t="shared" si="12"/>
        <v>0.32953212181787545</v>
      </c>
      <c r="Y81" s="36">
        <f t="shared" si="13"/>
        <v>0.1085914193097911</v>
      </c>
      <c r="Z81" s="41" t="str">
        <f t="shared" si="14"/>
        <v/>
      </c>
      <c r="AA81" s="42" t="str">
        <f t="shared" si="15"/>
        <v/>
      </c>
    </row>
    <row r="82" spans="3:27">
      <c r="C82" s="32" t="s">
        <v>191</v>
      </c>
      <c r="D82" s="33" t="s">
        <v>192</v>
      </c>
      <c r="E82" s="11">
        <v>0.33126014157520761</v>
      </c>
      <c r="F82" s="11">
        <v>0.33126014157520761</v>
      </c>
      <c r="G82" s="11">
        <v>0.29591120961285761</v>
      </c>
      <c r="H82" s="11">
        <v>0.26056227765050755</v>
      </c>
      <c r="I82" s="11">
        <v>0.27690541086129189</v>
      </c>
      <c r="J82" s="11">
        <v>0.29324854407207629</v>
      </c>
      <c r="K82" s="11">
        <v>0.29396505429114611</v>
      </c>
      <c r="L82" s="11">
        <v>0.29468156451021593</v>
      </c>
      <c r="M82" s="11">
        <v>0.27161040107652079</v>
      </c>
      <c r="N82" s="11">
        <v>0.31293470121484573</v>
      </c>
      <c r="O82" s="11">
        <v>0.35144668680127206</v>
      </c>
      <c r="P82" s="11">
        <v>0.36146064220780999</v>
      </c>
      <c r="Q82" s="11">
        <v>0.38405930117671822</v>
      </c>
      <c r="R82" s="11">
        <v>0.38938552762633566</v>
      </c>
      <c r="S82" s="11">
        <v>0.40653211703335917</v>
      </c>
      <c r="T82" s="11">
        <v>0.40653211703335917</v>
      </c>
      <c r="U82" s="11"/>
      <c r="V82" s="33" t="str">
        <f t="shared" si="10"/>
        <v>Indonesia</v>
      </c>
      <c r="W82" s="30">
        <f t="shared" si="11"/>
        <v>7.5941487251785398E-3</v>
      </c>
      <c r="X82" s="10">
        <f t="shared" si="12"/>
        <v>0.73806666930361164</v>
      </c>
      <c r="Y82" s="36">
        <f t="shared" si="13"/>
        <v>0.54474240833692689</v>
      </c>
      <c r="Z82" s="41">
        <f t="shared" si="14"/>
        <v>-7.59414872517854</v>
      </c>
      <c r="AA82" s="42">
        <f t="shared" si="15"/>
        <v>112</v>
      </c>
    </row>
    <row r="83" spans="3:27">
      <c r="C83" s="32" t="s">
        <v>193</v>
      </c>
      <c r="D83" s="33" t="s">
        <v>194</v>
      </c>
      <c r="E83" s="11">
        <v>0.29675359799209311</v>
      </c>
      <c r="F83" s="11">
        <v>0.29675359799209311</v>
      </c>
      <c r="G83" s="11">
        <v>0.33314080789707945</v>
      </c>
      <c r="H83" s="11">
        <v>0.36952801780206584</v>
      </c>
      <c r="I83" s="11">
        <v>0.36912983351155232</v>
      </c>
      <c r="J83" s="11">
        <v>0.36873164922103879</v>
      </c>
      <c r="K83" s="11">
        <v>0.36207742891601929</v>
      </c>
      <c r="L83" s="11">
        <v>0.35542320861099969</v>
      </c>
      <c r="M83" s="11">
        <v>0.33161164133087923</v>
      </c>
      <c r="N83" s="11">
        <v>0.31510977147867114</v>
      </c>
      <c r="O83" s="11">
        <v>0.31400828149197851</v>
      </c>
      <c r="P83" s="11">
        <v>0.28086363497211092</v>
      </c>
      <c r="Q83" s="11">
        <v>0.28952771253272702</v>
      </c>
      <c r="R83" s="11">
        <v>0.27856978521109566</v>
      </c>
      <c r="S83" s="11">
        <v>0.2443707898042484</v>
      </c>
      <c r="T83" s="11">
        <v>0.2443707898042484</v>
      </c>
      <c r="U83" s="11"/>
      <c r="V83" s="33" t="str">
        <f t="shared" si="10"/>
        <v>Iran, Islamic Republic of</v>
      </c>
      <c r="W83" s="30">
        <f t="shared" si="11"/>
        <v>-5.6517608738868809E-3</v>
      </c>
      <c r="X83" s="10">
        <f t="shared" si="12"/>
        <v>-0.63393224609448917</v>
      </c>
      <c r="Y83" s="36">
        <f t="shared" si="13"/>
        <v>0.40187009263840401</v>
      </c>
      <c r="Z83" s="41">
        <f t="shared" si="14"/>
        <v>5.6517608738868805</v>
      </c>
      <c r="AA83" s="42">
        <f t="shared" si="15"/>
        <v>31</v>
      </c>
    </row>
    <row r="84" spans="3:27">
      <c r="C84" s="32" t="s">
        <v>195</v>
      </c>
      <c r="D84" s="33" t="s">
        <v>196</v>
      </c>
      <c r="E84" s="11">
        <v>0.12576479701207868</v>
      </c>
      <c r="F84" s="11">
        <v>0.12576479701207868</v>
      </c>
      <c r="G84" s="11">
        <v>0.10867517066731452</v>
      </c>
      <c r="H84" s="11">
        <v>0.102774992273407</v>
      </c>
      <c r="I84" s="11">
        <v>0.12046621668401743</v>
      </c>
      <c r="J84" s="11">
        <v>0.13815744109462785</v>
      </c>
      <c r="K84" s="11">
        <v>0.13759085492212741</v>
      </c>
      <c r="L84" s="11">
        <v>0.13702426874962689</v>
      </c>
      <c r="M84" s="11">
        <v>0.16337864825561424</v>
      </c>
      <c r="N84" s="11">
        <v>0.12046518747949202</v>
      </c>
      <c r="O84" s="11">
        <v>0.14404385440108675</v>
      </c>
      <c r="P84" s="11">
        <v>0.14118996736044148</v>
      </c>
      <c r="Q84" s="11">
        <v>0.14829909920551648</v>
      </c>
      <c r="R84" s="11">
        <v>0.14600989966517691</v>
      </c>
      <c r="S84" s="11">
        <v>0.17447418232709477</v>
      </c>
      <c r="T84" s="11">
        <v>0.17447418232709477</v>
      </c>
      <c r="U84" s="11"/>
      <c r="V84" s="33" t="str">
        <f t="shared" si="10"/>
        <v>Iraq</v>
      </c>
      <c r="W84" s="30">
        <f t="shared" si="11"/>
        <v>3.4319668656342148E-3</v>
      </c>
      <c r="X84" s="10">
        <f t="shared" si="12"/>
        <v>0.78264143428950161</v>
      </c>
      <c r="Y84" s="36">
        <f t="shared" si="13"/>
        <v>0.61252761466672823</v>
      </c>
      <c r="Z84" s="41">
        <f t="shared" si="14"/>
        <v>-3.4319668656342146</v>
      </c>
      <c r="AA84" s="42">
        <f t="shared" si="15"/>
        <v>84</v>
      </c>
    </row>
    <row r="85" spans="3:27">
      <c r="C85" s="32" t="s">
        <v>197</v>
      </c>
      <c r="D85" s="33" t="s">
        <v>198</v>
      </c>
      <c r="E85" s="11">
        <v>0.74924529829097208</v>
      </c>
      <c r="F85" s="11">
        <v>0.74924529829097208</v>
      </c>
      <c r="G85" s="11">
        <v>0.76570631915656151</v>
      </c>
      <c r="H85" s="11">
        <v>0.78216734002215116</v>
      </c>
      <c r="I85" s="11">
        <v>0.77823668990484496</v>
      </c>
      <c r="J85" s="11">
        <v>0.77430603978753909</v>
      </c>
      <c r="K85" s="11">
        <v>0.77146843495677397</v>
      </c>
      <c r="L85" s="11">
        <v>0.76863083012600886</v>
      </c>
      <c r="M85" s="11">
        <v>0.77514449237133676</v>
      </c>
      <c r="N85" s="11">
        <v>0.76962064698264987</v>
      </c>
      <c r="O85" s="11">
        <v>0.79276687943003898</v>
      </c>
      <c r="P85" s="11">
        <v>0.78093786342277993</v>
      </c>
      <c r="Q85" s="11">
        <v>0.78378700827164771</v>
      </c>
      <c r="R85" s="11">
        <v>0.79009719518560129</v>
      </c>
      <c r="S85" s="11">
        <v>0.77136482102171811</v>
      </c>
      <c r="T85" s="11">
        <v>0.77136482102171811</v>
      </c>
      <c r="U85" s="11"/>
      <c r="V85" s="33" t="str">
        <f t="shared" si="10"/>
        <v>Ireland</v>
      </c>
      <c r="W85" s="30">
        <f t="shared" si="11"/>
        <v>1.4917735267452868E-3</v>
      </c>
      <c r="X85" s="10">
        <f t="shared" si="12"/>
        <v>0.58673881246300619</v>
      </c>
      <c r="Y85" s="36">
        <f t="shared" si="13"/>
        <v>0.34426243405049872</v>
      </c>
      <c r="Z85" s="41">
        <f t="shared" si="14"/>
        <v>-1.4917735267452867</v>
      </c>
      <c r="AA85" s="42">
        <f t="shared" si="15"/>
        <v>69</v>
      </c>
    </row>
    <row r="86" spans="3:27">
      <c r="C86" s="32" t="s">
        <v>199</v>
      </c>
      <c r="D86" s="33" t="s">
        <v>200</v>
      </c>
      <c r="E86" s="11">
        <v>0.61385348150559416</v>
      </c>
      <c r="F86" s="11">
        <v>0.61385348150559416</v>
      </c>
      <c r="G86" s="11">
        <v>0.59014175937982538</v>
      </c>
      <c r="H86" s="11">
        <v>0.56643003725405661</v>
      </c>
      <c r="I86" s="11">
        <v>0.56857170163017812</v>
      </c>
      <c r="J86" s="11">
        <v>0.57071336600629952</v>
      </c>
      <c r="K86" s="11">
        <v>0.55009517793784857</v>
      </c>
      <c r="L86" s="11">
        <v>0.52947698986939762</v>
      </c>
      <c r="M86" s="11">
        <v>0.52432990019400083</v>
      </c>
      <c r="N86" s="11">
        <v>0.53392876859696037</v>
      </c>
      <c r="O86" s="11">
        <v>0.53608353724010327</v>
      </c>
      <c r="P86" s="11">
        <v>0.54414721926361853</v>
      </c>
      <c r="Q86" s="11">
        <v>0.53291251809905693</v>
      </c>
      <c r="R86" s="11">
        <v>0.52459099357385108</v>
      </c>
      <c r="S86" s="11">
        <v>0.49426600535278359</v>
      </c>
      <c r="T86" s="11">
        <v>0.49426600535278359</v>
      </c>
      <c r="U86" s="11"/>
      <c r="V86" s="33" t="str">
        <f t="shared" si="10"/>
        <v>Israel</v>
      </c>
      <c r="W86" s="30">
        <f t="shared" si="11"/>
        <v>-7.0131356862270164E-3</v>
      </c>
      <c r="X86" s="10">
        <f t="shared" si="12"/>
        <v>-0.92565131442804538</v>
      </c>
      <c r="Y86" s="36">
        <f t="shared" si="13"/>
        <v>0.85683035590236811</v>
      </c>
      <c r="Z86" s="41">
        <f t="shared" si="14"/>
        <v>7.0131356862270167</v>
      </c>
      <c r="AA86" s="42">
        <f t="shared" si="15"/>
        <v>25</v>
      </c>
    </row>
    <row r="87" spans="3:27">
      <c r="C87" s="32" t="s">
        <v>201</v>
      </c>
      <c r="D87" s="33" t="s">
        <v>202</v>
      </c>
      <c r="E87" s="11">
        <v>0.64858548891376644</v>
      </c>
      <c r="F87" s="11">
        <v>0.64858548891376644</v>
      </c>
      <c r="G87" s="11">
        <v>0.66374101751252723</v>
      </c>
      <c r="H87" s="11">
        <v>0.67889654611128802</v>
      </c>
      <c r="I87" s="11">
        <v>0.68407481303429551</v>
      </c>
      <c r="J87" s="11">
        <v>0.68925307995730289</v>
      </c>
      <c r="K87" s="11">
        <v>0.67682052025010864</v>
      </c>
      <c r="L87" s="11">
        <v>0.66438796054291416</v>
      </c>
      <c r="M87" s="11">
        <v>0.64923925018398299</v>
      </c>
      <c r="N87" s="11">
        <v>0.64924466546289017</v>
      </c>
      <c r="O87" s="11">
        <v>0.62290420714845329</v>
      </c>
      <c r="P87" s="11">
        <v>0.63306647991733545</v>
      </c>
      <c r="Q87" s="11">
        <v>0.62420318256202945</v>
      </c>
      <c r="R87" s="11">
        <v>0.62196882375804197</v>
      </c>
      <c r="S87" s="11">
        <v>0.6083106597281478</v>
      </c>
      <c r="T87" s="11">
        <v>0.6083106597281478</v>
      </c>
      <c r="U87" s="11"/>
      <c r="V87" s="33" t="str">
        <f t="shared" si="10"/>
        <v>Italy</v>
      </c>
      <c r="W87" s="30">
        <f t="shared" si="11"/>
        <v>-4.2148655750346205E-3</v>
      </c>
      <c r="X87" s="10">
        <f t="shared" si="12"/>
        <v>-0.75647614057649504</v>
      </c>
      <c r="Y87" s="36">
        <f t="shared" si="13"/>
        <v>0.57225615126150908</v>
      </c>
      <c r="Z87" s="41">
        <f t="shared" si="14"/>
        <v>4.2148655750346204</v>
      </c>
      <c r="AA87" s="42">
        <f t="shared" si="15"/>
        <v>44</v>
      </c>
    </row>
    <row r="88" spans="3:27">
      <c r="C88" s="32" t="s">
        <v>203</v>
      </c>
      <c r="D88" s="33" t="s">
        <v>204</v>
      </c>
      <c r="E88" s="11">
        <v>0.55066948351777545</v>
      </c>
      <c r="F88" s="11">
        <v>0.55066948351777545</v>
      </c>
      <c r="G88" s="11">
        <v>0.53797239707007072</v>
      </c>
      <c r="H88" s="11">
        <v>0.52527531062236588</v>
      </c>
      <c r="I88" s="11">
        <v>0.5289532438646759</v>
      </c>
      <c r="J88" s="11">
        <v>0.53263117710698604</v>
      </c>
      <c r="K88" s="11">
        <v>0.50358632273713733</v>
      </c>
      <c r="L88" s="11">
        <v>0.47454146836728867</v>
      </c>
      <c r="M88" s="11">
        <v>0.47344385937493877</v>
      </c>
      <c r="N88" s="11">
        <v>0.48101588008811091</v>
      </c>
      <c r="O88" s="11">
        <v>0.48435511819175614</v>
      </c>
      <c r="P88" s="11">
        <v>0.50173327080694297</v>
      </c>
      <c r="Q88" s="11">
        <v>0.50023598388876855</v>
      </c>
      <c r="R88" s="11">
        <v>0.4891145090260956</v>
      </c>
      <c r="S88" s="11">
        <v>0.48379860111709244</v>
      </c>
      <c r="T88" s="11">
        <v>0.48379860111709244</v>
      </c>
      <c r="U88" s="11"/>
      <c r="V88" s="33" t="str">
        <f t="shared" si="10"/>
        <v>Jamaica</v>
      </c>
      <c r="W88" s="30">
        <f t="shared" si="11"/>
        <v>-4.611624204742551E-3</v>
      </c>
      <c r="X88" s="10">
        <f t="shared" si="12"/>
        <v>-0.80751238800860281</v>
      </c>
      <c r="Y88" s="36">
        <f t="shared" si="13"/>
        <v>0.65207625678735626</v>
      </c>
      <c r="Z88" s="41">
        <f t="shared" si="14"/>
        <v>4.6116242047425509</v>
      </c>
      <c r="AA88" s="42">
        <f t="shared" si="15"/>
        <v>39</v>
      </c>
    </row>
    <row r="89" spans="3:27">
      <c r="C89" s="32" t="s">
        <v>205</v>
      </c>
      <c r="D89" s="33" t="s">
        <v>206</v>
      </c>
      <c r="E89" s="11">
        <v>0.66129920515226537</v>
      </c>
      <c r="F89" s="11">
        <v>0.66129920515226537</v>
      </c>
      <c r="G89" s="11">
        <v>0.68828769654716049</v>
      </c>
      <c r="H89" s="11">
        <v>0.71527618794205572</v>
      </c>
      <c r="I89" s="11">
        <v>0.71450507995149004</v>
      </c>
      <c r="J89" s="11">
        <v>0.71373397196092447</v>
      </c>
      <c r="K89" s="11">
        <v>0.70792918982308639</v>
      </c>
      <c r="L89" s="11">
        <v>0.70212440768524853</v>
      </c>
      <c r="M89" s="11">
        <v>0.72123169515462704</v>
      </c>
      <c r="N89" s="11">
        <v>0.71929966084135111</v>
      </c>
      <c r="O89" s="11">
        <v>0.71521598893985583</v>
      </c>
      <c r="P89" s="11">
        <v>0.72285423295416351</v>
      </c>
      <c r="Q89" s="11">
        <v>0.71348804779532415</v>
      </c>
      <c r="R89" s="11">
        <v>0.70741613444420959</v>
      </c>
      <c r="S89" s="11">
        <v>0.72237351223000668</v>
      </c>
      <c r="T89" s="11">
        <v>0.72237351223000668</v>
      </c>
      <c r="U89" s="11"/>
      <c r="V89" s="33" t="str">
        <f t="shared" si="10"/>
        <v>Japan</v>
      </c>
      <c r="W89" s="30">
        <f t="shared" si="11"/>
        <v>2.975695603178318E-3</v>
      </c>
      <c r="X89" s="10">
        <f t="shared" si="12"/>
        <v>0.71378838717668924</v>
      </c>
      <c r="Y89" s="36">
        <f t="shared" si="13"/>
        <v>0.50949386166829924</v>
      </c>
      <c r="Z89" s="41">
        <f t="shared" si="14"/>
        <v>-2.9756956031783179</v>
      </c>
      <c r="AA89" s="42">
        <f t="shared" si="15"/>
        <v>77</v>
      </c>
    </row>
    <row r="90" spans="3:27">
      <c r="C90" s="32" t="s">
        <v>207</v>
      </c>
      <c r="D90" s="33" t="s">
        <v>208</v>
      </c>
      <c r="E90" s="11">
        <v>0.47013808752696973</v>
      </c>
      <c r="F90" s="11">
        <v>0.47013808752696973</v>
      </c>
      <c r="G90" s="11">
        <v>0.47033957119968617</v>
      </c>
      <c r="H90" s="11">
        <v>0.47054105487240255</v>
      </c>
      <c r="I90" s="11">
        <v>0.47898812815992781</v>
      </c>
      <c r="J90" s="11">
        <v>0.48743520144745295</v>
      </c>
      <c r="K90" s="11">
        <v>0.44848850393534989</v>
      </c>
      <c r="L90" s="11">
        <v>0.40954180642324683</v>
      </c>
      <c r="M90" s="11">
        <v>0.46171265361882208</v>
      </c>
      <c r="N90" s="11">
        <v>0.47129324929661737</v>
      </c>
      <c r="O90" s="11">
        <v>0.47961449926356176</v>
      </c>
      <c r="P90" s="11">
        <v>0.43948569267301779</v>
      </c>
      <c r="Q90" s="11">
        <v>0.46166386095528711</v>
      </c>
      <c r="R90" s="11">
        <v>0.46486067956886712</v>
      </c>
      <c r="S90" s="11">
        <v>0.44595847548220335</v>
      </c>
      <c r="T90" s="11">
        <v>0.44595847548220335</v>
      </c>
      <c r="U90" s="11"/>
      <c r="V90" s="33" t="str">
        <f t="shared" si="10"/>
        <v>Jordan</v>
      </c>
      <c r="W90" s="30">
        <f t="shared" si="11"/>
        <v>-1.4885693624925814E-3</v>
      </c>
      <c r="X90" s="10">
        <f t="shared" si="12"/>
        <v>-0.36824338182793875</v>
      </c>
      <c r="Y90" s="36">
        <f t="shared" si="13"/>
        <v>0.13560318826007708</v>
      </c>
      <c r="Z90" s="41" t="str">
        <f t="shared" si="14"/>
        <v/>
      </c>
      <c r="AA90" s="42" t="str">
        <f t="shared" si="15"/>
        <v/>
      </c>
    </row>
    <row r="91" spans="3:27">
      <c r="C91" s="32" t="s">
        <v>209</v>
      </c>
      <c r="D91" s="33" t="s">
        <v>210</v>
      </c>
      <c r="E91" s="11">
        <v>0.34659588578636719</v>
      </c>
      <c r="F91" s="11">
        <v>0.34659588578636719</v>
      </c>
      <c r="G91" s="11">
        <v>0.37109797604244182</v>
      </c>
      <c r="H91" s="11">
        <v>0.39560006629851646</v>
      </c>
      <c r="I91" s="11">
        <v>0.38735348945791065</v>
      </c>
      <c r="J91" s="11">
        <v>0.37910691261730478</v>
      </c>
      <c r="K91" s="11">
        <v>0.37356961411883038</v>
      </c>
      <c r="L91" s="11">
        <v>0.36803231562035599</v>
      </c>
      <c r="M91" s="11">
        <v>0.37298649415632246</v>
      </c>
      <c r="N91" s="11">
        <v>0.34668104775529046</v>
      </c>
      <c r="O91" s="11">
        <v>0.38061327476783374</v>
      </c>
      <c r="P91" s="11">
        <v>0.38178407054762542</v>
      </c>
      <c r="Q91" s="11">
        <v>0.40030421684633671</v>
      </c>
      <c r="R91" s="11">
        <v>0.40049017116674351</v>
      </c>
      <c r="S91" s="11">
        <v>0.41282689509173237</v>
      </c>
      <c r="T91" s="11">
        <v>0.41282689509173237</v>
      </c>
      <c r="U91" s="11"/>
      <c r="V91" s="33" t="str">
        <f t="shared" si="10"/>
        <v>Kazakhstan</v>
      </c>
      <c r="W91" s="30">
        <f t="shared" si="11"/>
        <v>3.1072854701087072E-3</v>
      </c>
      <c r="X91" s="10">
        <f t="shared" si="12"/>
        <v>0.68760960674048688</v>
      </c>
      <c r="Y91" s="36">
        <f t="shared" si="13"/>
        <v>0.47280697128180704</v>
      </c>
      <c r="Z91" s="41">
        <f t="shared" si="14"/>
        <v>-3.1072854701087071</v>
      </c>
      <c r="AA91" s="42">
        <f t="shared" si="15"/>
        <v>79</v>
      </c>
    </row>
    <row r="92" spans="3:27">
      <c r="C92" s="32" t="s">
        <v>211</v>
      </c>
      <c r="D92" s="33" t="s">
        <v>212</v>
      </c>
      <c r="E92" s="11">
        <v>0.32543998061372881</v>
      </c>
      <c r="F92" s="11">
        <v>0.32543998061372881</v>
      </c>
      <c r="G92" s="11">
        <v>0.31265474633994744</v>
      </c>
      <c r="H92" s="11">
        <v>0.29986951206616613</v>
      </c>
      <c r="I92" s="11">
        <v>0.30075480486155953</v>
      </c>
      <c r="J92" s="11">
        <v>0.30164009765695293</v>
      </c>
      <c r="K92" s="11">
        <v>0.30398709719677403</v>
      </c>
      <c r="L92" s="11">
        <v>0.30633409673659523</v>
      </c>
      <c r="M92" s="11">
        <v>0.33894518155564801</v>
      </c>
      <c r="N92" s="11">
        <v>0.36350000067493332</v>
      </c>
      <c r="O92" s="11">
        <v>0.34638867397717721</v>
      </c>
      <c r="P92" s="11">
        <v>0.36687134369836238</v>
      </c>
      <c r="Q92" s="11">
        <v>0.35763380428506719</v>
      </c>
      <c r="R92" s="11">
        <v>0.33602350388398283</v>
      </c>
      <c r="S92" s="11">
        <v>0.31803564544078033</v>
      </c>
      <c r="T92" s="11">
        <v>0.31803564544078033</v>
      </c>
      <c r="U92" s="11"/>
      <c r="V92" s="33" t="str">
        <f t="shared" si="10"/>
        <v>Kenya</v>
      </c>
      <c r="W92" s="30">
        <f t="shared" si="11"/>
        <v>2.1578265100356086E-3</v>
      </c>
      <c r="X92" s="10">
        <f t="shared" si="12"/>
        <v>0.44908706703113155</v>
      </c>
      <c r="Y92" s="36">
        <f t="shared" si="13"/>
        <v>0.20167919377462404</v>
      </c>
      <c r="Z92" s="41" t="str">
        <f t="shared" si="14"/>
        <v/>
      </c>
      <c r="AA92" s="42" t="str">
        <f t="shared" si="15"/>
        <v/>
      </c>
    </row>
    <row r="93" spans="3:27">
      <c r="C93" s="32" t="s">
        <v>213</v>
      </c>
      <c r="D93" s="33" t="s">
        <v>214</v>
      </c>
      <c r="E93" s="11">
        <v>0.62056418743349095</v>
      </c>
      <c r="F93" s="11">
        <v>0.62056418743349095</v>
      </c>
      <c r="G93" s="11">
        <v>0.61940971310515935</v>
      </c>
      <c r="H93" s="11">
        <v>0.61825523877682764</v>
      </c>
      <c r="I93" s="11">
        <v>0.62695021088712355</v>
      </c>
      <c r="J93" s="11">
        <v>0.63564518299741934</v>
      </c>
      <c r="K93" s="11">
        <v>0.63997011735064357</v>
      </c>
      <c r="L93" s="11">
        <v>0.64429505170386792</v>
      </c>
      <c r="M93" s="11">
        <v>0.65457402723911673</v>
      </c>
      <c r="N93" s="11">
        <v>0.64116971452237626</v>
      </c>
      <c r="O93" s="11">
        <v>0.62392452103002927</v>
      </c>
      <c r="P93" s="11">
        <v>0.64937728892052271</v>
      </c>
      <c r="Q93" s="11">
        <v>0.65049528602743067</v>
      </c>
      <c r="R93" s="11">
        <v>0.64531564481482506</v>
      </c>
      <c r="S93" s="11">
        <v>0.63823420383361074</v>
      </c>
      <c r="T93" s="11">
        <v>0.63823420383361074</v>
      </c>
      <c r="U93" s="11"/>
      <c r="V93" s="33" t="str">
        <f t="shared" si="10"/>
        <v>Kiribati</v>
      </c>
      <c r="W93" s="30">
        <f t="shared" si="11"/>
        <v>1.7384560834005798E-3</v>
      </c>
      <c r="X93" s="10">
        <f t="shared" si="12"/>
        <v>0.67858300694197027</v>
      </c>
      <c r="Y93" s="36">
        <f t="shared" si="13"/>
        <v>0.46047489731040608</v>
      </c>
      <c r="Z93" s="41">
        <f t="shared" si="14"/>
        <v>-1.7384560834005798</v>
      </c>
      <c r="AA93" s="42">
        <f t="shared" si="15"/>
        <v>70</v>
      </c>
    </row>
    <row r="94" spans="3:27">
      <c r="C94" s="32" t="s">
        <v>215</v>
      </c>
      <c r="D94" s="33" t="s">
        <v>216</v>
      </c>
      <c r="E94" s="11">
        <v>0.22216617238545724</v>
      </c>
      <c r="F94" s="11">
        <v>0.22216617238545724</v>
      </c>
      <c r="G94" s="11">
        <v>0.21477186172687612</v>
      </c>
      <c r="H94" s="11">
        <v>0.20737755106829503</v>
      </c>
      <c r="I94" s="11">
        <v>0.21634102488289361</v>
      </c>
      <c r="J94" s="11">
        <v>0.22530449869749222</v>
      </c>
      <c r="K94" s="11">
        <v>0.26211068238015878</v>
      </c>
      <c r="L94" s="11">
        <v>0.29891686606282536</v>
      </c>
      <c r="M94" s="11">
        <v>0.22241225166314782</v>
      </c>
      <c r="N94" s="11">
        <v>0.24195605469485029</v>
      </c>
      <c r="O94" s="11">
        <v>0.24371848988072317</v>
      </c>
      <c r="P94" s="11">
        <v>0.22921891572085551</v>
      </c>
      <c r="Q94" s="11">
        <v>0.26027389762562558</v>
      </c>
      <c r="R94" s="11">
        <v>0.25990307321718459</v>
      </c>
      <c r="S94" s="11">
        <v>0.24178675534087601</v>
      </c>
      <c r="T94" s="11">
        <v>0.24178675534087601</v>
      </c>
      <c r="U94" s="11"/>
      <c r="V94" s="33" t="str">
        <f t="shared" si="10"/>
        <v>Korea, Democratic People's Republic of</v>
      </c>
      <c r="W94" s="30">
        <f t="shared" si="11"/>
        <v>2.3046080330696751E-3</v>
      </c>
      <c r="X94" s="10">
        <f t="shared" si="12"/>
        <v>0.46717809652809816</v>
      </c>
      <c r="Y94" s="36">
        <f t="shared" si="13"/>
        <v>0.218255373875617</v>
      </c>
      <c r="Z94" s="41" t="str">
        <f t="shared" si="14"/>
        <v/>
      </c>
      <c r="AA94" s="42" t="str">
        <f t="shared" si="15"/>
        <v/>
      </c>
    </row>
    <row r="95" spans="3:27">
      <c r="C95" s="32" t="s">
        <v>217</v>
      </c>
      <c r="D95" s="33" t="s">
        <v>218</v>
      </c>
      <c r="E95" s="11">
        <v>0.56156564466353343</v>
      </c>
      <c r="F95" s="11">
        <v>0.56156564466353343</v>
      </c>
      <c r="G95" s="11">
        <v>0.55942468708667059</v>
      </c>
      <c r="H95" s="11">
        <v>0.55728372950980776</v>
      </c>
      <c r="I95" s="11">
        <v>0.55896907942170393</v>
      </c>
      <c r="J95" s="11">
        <v>0.56065442933359999</v>
      </c>
      <c r="K95" s="11">
        <v>0.57675994880722414</v>
      </c>
      <c r="L95" s="11">
        <v>0.5928654682808483</v>
      </c>
      <c r="M95" s="11">
        <v>0.59180628017053749</v>
      </c>
      <c r="N95" s="11">
        <v>0.60031148933321798</v>
      </c>
      <c r="O95" s="11">
        <v>0.62860877381137281</v>
      </c>
      <c r="P95" s="11">
        <v>0.59214593983884323</v>
      </c>
      <c r="Q95" s="11">
        <v>0.60888996875256551</v>
      </c>
      <c r="R95" s="11">
        <v>0.59628413801557345</v>
      </c>
      <c r="S95" s="11">
        <v>0.59507468028699007</v>
      </c>
      <c r="T95" s="11">
        <v>0.59507468028699007</v>
      </c>
      <c r="U95" s="11"/>
      <c r="V95" s="33" t="str">
        <f t="shared" si="10"/>
        <v>Korea, Republic of</v>
      </c>
      <c r="W95" s="30">
        <f t="shared" si="11"/>
        <v>3.602600425935363E-3</v>
      </c>
      <c r="X95" s="10">
        <f t="shared" si="12"/>
        <v>0.79266910121418521</v>
      </c>
      <c r="Y95" s="36">
        <f t="shared" si="13"/>
        <v>0.62832430401970418</v>
      </c>
      <c r="Z95" s="41">
        <f t="shared" si="14"/>
        <v>-3.6026004259353632</v>
      </c>
      <c r="AA95" s="42">
        <f t="shared" si="15"/>
        <v>85</v>
      </c>
    </row>
    <row r="96" spans="3:27">
      <c r="C96" s="32" t="s">
        <v>219</v>
      </c>
      <c r="D96" s="33" t="s">
        <v>220</v>
      </c>
      <c r="E96" s="11">
        <v>0.50523695892027964</v>
      </c>
      <c r="F96" s="11">
        <v>0.50523695892027964</v>
      </c>
      <c r="G96" s="11">
        <v>0.53818982362223866</v>
      </c>
      <c r="H96" s="11">
        <v>0.57114268832419768</v>
      </c>
      <c r="I96" s="11">
        <v>0.57929523259760396</v>
      </c>
      <c r="J96" s="11">
        <v>0.58744777687101002</v>
      </c>
      <c r="K96" s="11">
        <v>0.56576190420876227</v>
      </c>
      <c r="L96" s="11">
        <v>0.5440760315465144</v>
      </c>
      <c r="M96" s="11">
        <v>0.54287370656784228</v>
      </c>
      <c r="N96" s="11">
        <v>0.55151214967349871</v>
      </c>
      <c r="O96" s="11">
        <v>0.55116516445017849</v>
      </c>
      <c r="P96" s="11">
        <v>0.55191086706294146</v>
      </c>
      <c r="Q96" s="11">
        <v>0.53647201792043064</v>
      </c>
      <c r="R96" s="11">
        <v>0.53329865848427449</v>
      </c>
      <c r="S96" s="11">
        <v>0.51989478861465677</v>
      </c>
      <c r="T96" s="11">
        <v>0.51989478861465677</v>
      </c>
      <c r="U96" s="11"/>
      <c r="V96" s="33" t="str">
        <f t="shared" si="10"/>
        <v>Kuwait</v>
      </c>
      <c r="W96" s="30">
        <f t="shared" si="11"/>
        <v>-5.477571002061877E-4</v>
      </c>
      <c r="X96" s="10">
        <f t="shared" si="12"/>
        <v>-0.10713600045414444</v>
      </c>
      <c r="Y96" s="36">
        <f t="shared" si="13"/>
        <v>1.1478122593310438E-2</v>
      </c>
      <c r="Z96" s="41" t="str">
        <f t="shared" si="14"/>
        <v/>
      </c>
      <c r="AA96" s="42" t="str">
        <f t="shared" si="15"/>
        <v/>
      </c>
    </row>
    <row r="97" spans="3:27">
      <c r="C97" s="32" t="s">
        <v>221</v>
      </c>
      <c r="D97" s="33" t="s">
        <v>222</v>
      </c>
      <c r="E97" s="11">
        <v>0.46089905961400052</v>
      </c>
      <c r="F97" s="11">
        <v>0.46089905961400052</v>
      </c>
      <c r="G97" s="11">
        <v>0.43802602696885767</v>
      </c>
      <c r="H97" s="11">
        <v>0.415152994323715</v>
      </c>
      <c r="I97" s="11">
        <v>0.37700295484151819</v>
      </c>
      <c r="J97" s="11">
        <v>0.33885291535932133</v>
      </c>
      <c r="K97" s="11">
        <v>0.31707812802689206</v>
      </c>
      <c r="L97" s="11">
        <v>0.29530334069446279</v>
      </c>
      <c r="M97" s="11">
        <v>0.28499442678043208</v>
      </c>
      <c r="N97" s="11">
        <v>0.28339147263047176</v>
      </c>
      <c r="O97" s="11">
        <v>0.28797980946189622</v>
      </c>
      <c r="P97" s="11">
        <v>0.28108573954428651</v>
      </c>
      <c r="Q97" s="11">
        <v>0.3036600928685953</v>
      </c>
      <c r="R97" s="11">
        <v>0.3337946755844643</v>
      </c>
      <c r="S97" s="11">
        <v>0.31861387793615165</v>
      </c>
      <c r="T97" s="11">
        <v>0.31861387793615165</v>
      </c>
      <c r="U97" s="11"/>
      <c r="V97" s="33" t="str">
        <f t="shared" si="10"/>
        <v>Kyrgyzstan</v>
      </c>
      <c r="W97" s="30">
        <f t="shared" si="11"/>
        <v>-1.0545766149963547E-2</v>
      </c>
      <c r="X97" s="10">
        <f t="shared" si="12"/>
        <v>-0.77651322866174877</v>
      </c>
      <c r="Y97" s="36">
        <f t="shared" si="13"/>
        <v>0.60297279428669337</v>
      </c>
      <c r="Z97" s="41">
        <f t="shared" si="14"/>
        <v>10.545766149963546</v>
      </c>
      <c r="AA97" s="42">
        <f t="shared" si="15"/>
        <v>7</v>
      </c>
    </row>
    <row r="98" spans="3:27">
      <c r="C98" s="32" t="s">
        <v>223</v>
      </c>
      <c r="D98" s="33" t="s">
        <v>436</v>
      </c>
      <c r="E98" s="11">
        <v>0.46954666942338641</v>
      </c>
      <c r="F98" s="11">
        <v>0.46954666942338641</v>
      </c>
      <c r="G98" s="11">
        <v>0.42630186384040003</v>
      </c>
      <c r="H98" s="11">
        <v>0.38305705825741371</v>
      </c>
      <c r="I98" s="11">
        <v>0.34981369119847122</v>
      </c>
      <c r="J98" s="11">
        <v>0.31657032413952862</v>
      </c>
      <c r="K98" s="11">
        <v>0.30824110820181888</v>
      </c>
      <c r="L98" s="11">
        <v>0.29991189226410903</v>
      </c>
      <c r="M98" s="11">
        <v>0.23306342122655641</v>
      </c>
      <c r="N98" s="11">
        <v>0.27555205482259865</v>
      </c>
      <c r="O98" s="11">
        <v>0.29258185611867848</v>
      </c>
      <c r="P98" s="11">
        <v>0.30679922303261459</v>
      </c>
      <c r="Q98" s="11">
        <v>0.30130940884366375</v>
      </c>
      <c r="R98" s="11">
        <v>0.31410896519663922</v>
      </c>
      <c r="S98" s="11">
        <v>0.30946535764777278</v>
      </c>
      <c r="T98" s="11">
        <v>0.30946535764777278</v>
      </c>
      <c r="U98" s="11"/>
      <c r="V98" s="33" t="str">
        <f t="shared" si="10"/>
        <v>Laos</v>
      </c>
      <c r="W98" s="30">
        <f t="shared" si="11"/>
        <v>-1.0350127511709942E-2</v>
      </c>
      <c r="X98" s="10">
        <f t="shared" si="12"/>
        <v>-0.72785688269395987</v>
      </c>
      <c r="Y98" s="36">
        <f t="shared" si="13"/>
        <v>0.52977564168496882</v>
      </c>
      <c r="Z98" s="41">
        <f t="shared" si="14"/>
        <v>10.350127511709942</v>
      </c>
      <c r="AA98" s="42">
        <f t="shared" si="15"/>
        <v>9</v>
      </c>
    </row>
    <row r="99" spans="3:27">
      <c r="C99" s="32" t="s">
        <v>225</v>
      </c>
      <c r="D99" s="33" t="s">
        <v>226</v>
      </c>
      <c r="E99" s="11">
        <v>0.51664859044325639</v>
      </c>
      <c r="F99" s="11">
        <v>0.51664859044325639</v>
      </c>
      <c r="G99" s="11">
        <v>0.54547637753360034</v>
      </c>
      <c r="H99" s="11">
        <v>0.5743041646239444</v>
      </c>
      <c r="I99" s="11">
        <v>0.58455496095713799</v>
      </c>
      <c r="J99" s="11">
        <v>0.59480575729033136</v>
      </c>
      <c r="K99" s="11">
        <v>0.60702706904880366</v>
      </c>
      <c r="L99" s="11">
        <v>0.61924838080727596</v>
      </c>
      <c r="M99" s="11">
        <v>0.65294225773098191</v>
      </c>
      <c r="N99" s="11">
        <v>0.6201573229793127</v>
      </c>
      <c r="O99" s="11">
        <v>0.62990865432773169</v>
      </c>
      <c r="P99" s="11">
        <v>0.63754193925513269</v>
      </c>
      <c r="Q99" s="11">
        <v>0.6228690480920408</v>
      </c>
      <c r="R99" s="11">
        <v>0.59441117407956301</v>
      </c>
      <c r="S99" s="11">
        <v>0.60229706790195481</v>
      </c>
      <c r="T99" s="11">
        <v>0.60229706790195481</v>
      </c>
      <c r="U99" s="11"/>
      <c r="V99" s="33" t="str">
        <f t="shared" si="10"/>
        <v>Latvia</v>
      </c>
      <c r="W99" s="30">
        <f t="shared" si="11"/>
        <v>5.8721059618385453E-3</v>
      </c>
      <c r="X99" s="10">
        <f t="shared" si="12"/>
        <v>0.70034244766657983</v>
      </c>
      <c r="Y99" s="36">
        <f t="shared" si="13"/>
        <v>0.4904795440036161</v>
      </c>
      <c r="Z99" s="41">
        <f t="shared" si="14"/>
        <v>-5.8721059618385452</v>
      </c>
      <c r="AA99" s="42">
        <f t="shared" si="15"/>
        <v>105</v>
      </c>
    </row>
    <row r="100" spans="3:27">
      <c r="C100" s="32" t="s">
        <v>227</v>
      </c>
      <c r="D100" s="33" t="s">
        <v>228</v>
      </c>
      <c r="E100" s="11">
        <v>0.42233156183830117</v>
      </c>
      <c r="F100" s="11">
        <v>0.42233156183830117</v>
      </c>
      <c r="G100" s="11">
        <v>0.41006827238914201</v>
      </c>
      <c r="H100" s="11">
        <v>0.39780498293998279</v>
      </c>
      <c r="I100" s="11">
        <v>0.40544533268505933</v>
      </c>
      <c r="J100" s="11">
        <v>0.41308568243013577</v>
      </c>
      <c r="K100" s="11">
        <v>0.39682042195941847</v>
      </c>
      <c r="L100" s="11">
        <v>0.38055516148870117</v>
      </c>
      <c r="M100" s="11">
        <v>0.38510740490091522</v>
      </c>
      <c r="N100" s="11">
        <v>0.37861405808758125</v>
      </c>
      <c r="O100" s="11">
        <v>0.37032454673947962</v>
      </c>
      <c r="P100" s="11">
        <v>0.28586221461202727</v>
      </c>
      <c r="Q100" s="11">
        <v>0.26753439205535356</v>
      </c>
      <c r="R100" s="11">
        <v>0.29110668020253133</v>
      </c>
      <c r="S100" s="11">
        <v>0.32412256801535916</v>
      </c>
      <c r="T100" s="11">
        <v>0.32412256801535916</v>
      </c>
      <c r="U100" s="11"/>
      <c r="V100" s="33" t="str">
        <f t="shared" si="10"/>
        <v>Lebanon</v>
      </c>
      <c r="W100" s="30">
        <f t="shared" si="11"/>
        <v>-9.3114985473890573E-3</v>
      </c>
      <c r="X100" s="10">
        <f t="shared" si="12"/>
        <v>-0.85860038693931517</v>
      </c>
      <c r="Y100" s="36">
        <f t="shared" si="13"/>
        <v>0.73719462445234174</v>
      </c>
      <c r="Z100" s="41">
        <f t="shared" si="14"/>
        <v>9.311498547389057</v>
      </c>
      <c r="AA100" s="42">
        <f t="shared" si="15"/>
        <v>16</v>
      </c>
    </row>
    <row r="101" spans="3:27">
      <c r="C101" s="32" t="s">
        <v>229</v>
      </c>
      <c r="D101" s="33" t="s">
        <v>230</v>
      </c>
      <c r="E101" s="11">
        <v>0.51395492552034738</v>
      </c>
      <c r="F101" s="11">
        <v>0.51395492552034738</v>
      </c>
      <c r="G101" s="11">
        <v>0.46941374903538885</v>
      </c>
      <c r="H101" s="11">
        <v>0.42487257255043009</v>
      </c>
      <c r="I101" s="11">
        <v>0.44250803193910987</v>
      </c>
      <c r="J101" s="11">
        <v>0.46014349132778959</v>
      </c>
      <c r="K101" s="11">
        <v>0.47039182150078623</v>
      </c>
      <c r="L101" s="11">
        <v>0.4806401516737826</v>
      </c>
      <c r="M101" s="11">
        <v>0.48718495596223443</v>
      </c>
      <c r="N101" s="11">
        <v>0.49497841744207099</v>
      </c>
      <c r="O101" s="11">
        <v>0.48310213399605156</v>
      </c>
      <c r="P101" s="11">
        <v>0.50442133472084694</v>
      </c>
      <c r="Q101" s="11">
        <v>0.48437239044304997</v>
      </c>
      <c r="R101" s="11">
        <v>0.50084383675618216</v>
      </c>
      <c r="S101" s="11">
        <v>0.52421731246141468</v>
      </c>
      <c r="T101" s="11">
        <v>0.52421731246141468</v>
      </c>
      <c r="U101" s="11"/>
      <c r="V101" s="33" t="str">
        <f t="shared" si="10"/>
        <v>Lesotho</v>
      </c>
      <c r="W101" s="30">
        <f t="shared" si="11"/>
        <v>2.6427457135852423E-3</v>
      </c>
      <c r="X101" s="10">
        <f t="shared" si="12"/>
        <v>0.44520593798686675</v>
      </c>
      <c r="Y101" s="36">
        <f t="shared" si="13"/>
        <v>0.19820832721876586</v>
      </c>
      <c r="Z101" s="41" t="str">
        <f t="shared" si="14"/>
        <v/>
      </c>
      <c r="AA101" s="42" t="str">
        <f t="shared" si="15"/>
        <v/>
      </c>
    </row>
    <row r="102" spans="3:27">
      <c r="C102" s="32" t="s">
        <v>231</v>
      </c>
      <c r="D102" s="33" t="s">
        <v>232</v>
      </c>
      <c r="E102" s="11">
        <v>0.13084227478171995</v>
      </c>
      <c r="F102" s="11">
        <v>0.13084227478171995</v>
      </c>
      <c r="G102" s="11">
        <v>0.15902683008692059</v>
      </c>
      <c r="H102" s="11">
        <v>0.19362576035496915</v>
      </c>
      <c r="I102" s="11">
        <v>0.18150489354416616</v>
      </c>
      <c r="J102" s="11">
        <v>0.16938402673336314</v>
      </c>
      <c r="K102" s="11">
        <v>0.17317695004009404</v>
      </c>
      <c r="L102" s="11">
        <v>0.1769698733468249</v>
      </c>
      <c r="M102" s="11">
        <v>0.16613600375454046</v>
      </c>
      <c r="N102" s="11">
        <v>0.22460996302003106</v>
      </c>
      <c r="O102" s="11">
        <v>0.28972694518472497</v>
      </c>
      <c r="P102" s="11">
        <v>0.34121118840001197</v>
      </c>
      <c r="Q102" s="11">
        <v>0.37215950973542428</v>
      </c>
      <c r="R102" s="11">
        <v>0.34761804903268739</v>
      </c>
      <c r="S102" s="11">
        <v>0.37527250422056124</v>
      </c>
      <c r="T102" s="11">
        <v>0.37527250422056124</v>
      </c>
      <c r="U102" s="11"/>
      <c r="V102" s="33" t="str">
        <f t="shared" si="10"/>
        <v>Liberia</v>
      </c>
      <c r="W102" s="30">
        <f t="shared" si="11"/>
        <v>1.8218349121632858E-2</v>
      </c>
      <c r="X102" s="10">
        <f t="shared" si="12"/>
        <v>0.91984732254952473</v>
      </c>
      <c r="Y102" s="36">
        <f t="shared" si="13"/>
        <v>0.84611909680152941</v>
      </c>
      <c r="Z102" s="41">
        <f t="shared" si="14"/>
        <v>-18.218349121632858</v>
      </c>
      <c r="AA102" s="42">
        <f t="shared" si="15"/>
        <v>126</v>
      </c>
    </row>
    <row r="103" spans="3:27">
      <c r="C103" s="32" t="s">
        <v>233</v>
      </c>
      <c r="D103" s="33" t="s">
        <v>234</v>
      </c>
      <c r="E103" s="11">
        <v>0.19153312005154527</v>
      </c>
      <c r="F103" s="11">
        <v>0.19153312005154527</v>
      </c>
      <c r="G103" s="11">
        <v>0.22382393992028965</v>
      </c>
      <c r="H103" s="11">
        <v>0.25611475978903403</v>
      </c>
      <c r="I103" s="11">
        <v>0.27308592320520758</v>
      </c>
      <c r="J103" s="11">
        <v>0.29005708662138108</v>
      </c>
      <c r="K103" s="11">
        <v>0.28982614592030553</v>
      </c>
      <c r="L103" s="11">
        <v>0.28959520521922999</v>
      </c>
      <c r="M103" s="11">
        <v>0.30979690687993855</v>
      </c>
      <c r="N103" s="11">
        <v>0.32465946228291842</v>
      </c>
      <c r="O103" s="11">
        <v>0.3383369704625474</v>
      </c>
      <c r="P103" s="11">
        <v>0.32728993316818517</v>
      </c>
      <c r="Q103" s="11">
        <v>0.34853881368663719</v>
      </c>
      <c r="R103" s="11">
        <v>0.36171097844358913</v>
      </c>
      <c r="S103" s="11">
        <v>0.34236488793142433</v>
      </c>
      <c r="T103" s="11">
        <v>0.34236488793142433</v>
      </c>
      <c r="U103" s="11"/>
      <c r="V103" s="33" t="str">
        <f t="shared" si="10"/>
        <v>Libyan Arab Jamahiriya</v>
      </c>
      <c r="W103" s="30">
        <f t="shared" si="11"/>
        <v>1.0760871395833175E-2</v>
      </c>
      <c r="X103" s="10">
        <f t="shared" si="12"/>
        <v>0.94220336046034392</v>
      </c>
      <c r="Y103" s="36">
        <f t="shared" si="13"/>
        <v>0.8877471724627648</v>
      </c>
      <c r="Z103" s="41">
        <f t="shared" si="14"/>
        <v>-10.760871395833176</v>
      </c>
      <c r="AA103" s="42">
        <f t="shared" si="15"/>
        <v>120</v>
      </c>
    </row>
    <row r="104" spans="3:27">
      <c r="C104" s="32" t="s">
        <v>235</v>
      </c>
      <c r="D104" s="33" t="s">
        <v>236</v>
      </c>
      <c r="E104" s="11">
        <v>0.76765491252599727</v>
      </c>
      <c r="F104" s="11">
        <v>0.76765491252599727</v>
      </c>
      <c r="G104" s="11">
        <v>0.77206035381954063</v>
      </c>
      <c r="H104" s="11">
        <v>0.776465795113084</v>
      </c>
      <c r="I104" s="11">
        <v>0.77495837114957122</v>
      </c>
      <c r="J104" s="11">
        <v>0.77345094718605834</v>
      </c>
      <c r="K104" s="11">
        <v>0.76522260259801145</v>
      </c>
      <c r="L104" s="11">
        <v>0.75699425800996467</v>
      </c>
      <c r="M104" s="11">
        <v>0.77373419860861625</v>
      </c>
      <c r="N104" s="11">
        <v>0.78238786795417425</v>
      </c>
      <c r="O104" s="11">
        <v>0.77567950250121409</v>
      </c>
      <c r="P104" s="11">
        <v>0.76719477430844119</v>
      </c>
      <c r="Q104" s="11">
        <v>0.76015581148595313</v>
      </c>
      <c r="R104" s="11">
        <v>0.74898073362137407</v>
      </c>
      <c r="S104" s="11">
        <v>0.81310794256380503</v>
      </c>
      <c r="T104" s="11">
        <v>0.81310794256380503</v>
      </c>
      <c r="U104" s="11"/>
      <c r="V104" s="33" t="str">
        <f t="shared" si="10"/>
        <v>Liechtenstein</v>
      </c>
      <c r="W104" s="30">
        <f t="shared" si="11"/>
        <v>1.3191948552788468E-3</v>
      </c>
      <c r="X104" s="10">
        <f t="shared" si="12"/>
        <v>0.36454431242046859</v>
      </c>
      <c r="Y104" s="36">
        <f t="shared" si="13"/>
        <v>0.1328925557181122</v>
      </c>
      <c r="Z104" s="41" t="str">
        <f t="shared" si="14"/>
        <v/>
      </c>
      <c r="AA104" s="42" t="str">
        <f t="shared" si="15"/>
        <v/>
      </c>
    </row>
    <row r="105" spans="3:27">
      <c r="C105" s="32" t="s">
        <v>237</v>
      </c>
      <c r="D105" s="33" t="s">
        <v>238</v>
      </c>
      <c r="E105" s="11">
        <v>0.57554681481608716</v>
      </c>
      <c r="F105" s="11">
        <v>0.57554681481608716</v>
      </c>
      <c r="G105" s="11">
        <v>0.58989105692228849</v>
      </c>
      <c r="H105" s="11">
        <v>0.60423529902849005</v>
      </c>
      <c r="I105" s="11">
        <v>0.61346044509031894</v>
      </c>
      <c r="J105" s="11">
        <v>0.62268559115214794</v>
      </c>
      <c r="K105" s="11">
        <v>0.63071938179684695</v>
      </c>
      <c r="L105" s="11">
        <v>0.63875317244154595</v>
      </c>
      <c r="M105" s="11">
        <v>0.66362714580523696</v>
      </c>
      <c r="N105" s="11">
        <v>0.64259368147895701</v>
      </c>
      <c r="O105" s="11">
        <v>0.63275865769485429</v>
      </c>
      <c r="P105" s="11">
        <v>0.6279500544486577</v>
      </c>
      <c r="Q105" s="11">
        <v>0.62235706825280712</v>
      </c>
      <c r="R105" s="11">
        <v>0.6172356460147288</v>
      </c>
      <c r="S105" s="11">
        <v>0.61933278185381413</v>
      </c>
      <c r="T105" s="11">
        <v>0.61933278185381413</v>
      </c>
      <c r="U105" s="11"/>
      <c r="V105" s="33" t="str">
        <f t="shared" si="10"/>
        <v>Lithuania</v>
      </c>
      <c r="W105" s="30">
        <f t="shared" si="11"/>
        <v>2.7973278687117302E-3</v>
      </c>
      <c r="X105" s="10">
        <f t="shared" si="12"/>
        <v>0.56816265201813942</v>
      </c>
      <c r="Y105" s="36">
        <f t="shared" si="13"/>
        <v>0.32280879914828536</v>
      </c>
      <c r="Z105" s="41">
        <f t="shared" si="14"/>
        <v>-2.7973278687117302</v>
      </c>
      <c r="AA105" s="42">
        <f t="shared" si="15"/>
        <v>76</v>
      </c>
    </row>
    <row r="106" spans="3:27">
      <c r="C106" s="32" t="s">
        <v>239</v>
      </c>
      <c r="D106" s="33" t="s">
        <v>240</v>
      </c>
      <c r="E106" s="11">
        <v>0.79185199185002375</v>
      </c>
      <c r="F106" s="11">
        <v>0.79185199185002375</v>
      </c>
      <c r="G106" s="11">
        <v>0.80820605045085159</v>
      </c>
      <c r="H106" s="11">
        <v>0.82456010905167942</v>
      </c>
      <c r="I106" s="11">
        <v>0.83088770159153302</v>
      </c>
      <c r="J106" s="11">
        <v>0.83721529413138662</v>
      </c>
      <c r="K106" s="11">
        <v>0.83404504827203207</v>
      </c>
      <c r="L106" s="11">
        <v>0.83087480241267764</v>
      </c>
      <c r="M106" s="11">
        <v>0.80534576669050006</v>
      </c>
      <c r="N106" s="11">
        <v>0.81686863841093571</v>
      </c>
      <c r="O106" s="11">
        <v>0.79916136453229947</v>
      </c>
      <c r="P106" s="11">
        <v>0.81982633727361709</v>
      </c>
      <c r="Q106" s="11">
        <v>0.831506424187476</v>
      </c>
      <c r="R106" s="11">
        <v>0.83863068022272791</v>
      </c>
      <c r="S106" s="11">
        <v>0.83076352511574103</v>
      </c>
      <c r="T106" s="11">
        <v>0.83076352511574103</v>
      </c>
      <c r="U106" s="11"/>
      <c r="V106" s="33" t="str">
        <f t="shared" si="10"/>
        <v>Luxembourg</v>
      </c>
      <c r="W106" s="30">
        <f t="shared" si="11"/>
        <v>1.679342987686145E-3</v>
      </c>
      <c r="X106" s="10">
        <f t="shared" si="12"/>
        <v>0.49940314087234722</v>
      </c>
      <c r="Y106" s="36">
        <f t="shared" si="13"/>
        <v>0.24940349711316548</v>
      </c>
      <c r="Z106" s="41" t="str">
        <f t="shared" si="14"/>
        <v/>
      </c>
      <c r="AA106" s="42" t="str">
        <f t="shared" si="15"/>
        <v/>
      </c>
    </row>
    <row r="107" spans="3:27">
      <c r="C107" s="32" t="s">
        <v>241</v>
      </c>
      <c r="D107" s="33" t="s">
        <v>242</v>
      </c>
      <c r="E107" s="11">
        <v>0.55426002426884147</v>
      </c>
      <c r="F107" s="11">
        <v>0.55426002426884147</v>
      </c>
      <c r="G107" s="11">
        <v>0.5163611269464512</v>
      </c>
      <c r="H107" s="11">
        <v>0.47846222962406104</v>
      </c>
      <c r="I107" s="11">
        <v>0.49752083237410732</v>
      </c>
      <c r="J107" s="11">
        <v>0.5165794351241535</v>
      </c>
      <c r="K107" s="11">
        <v>0.49602125769815053</v>
      </c>
      <c r="L107" s="11">
        <v>0.47546308027214751</v>
      </c>
      <c r="M107" s="11">
        <v>0.55233811328376814</v>
      </c>
      <c r="N107" s="11">
        <v>0.50790064314825067</v>
      </c>
      <c r="O107" s="11">
        <v>0.49129364859598784</v>
      </c>
      <c r="P107" s="11">
        <v>0.48093931049297639</v>
      </c>
      <c r="Q107" s="11">
        <v>0.48894061983633269</v>
      </c>
      <c r="R107" s="11">
        <v>0.44799319337014765</v>
      </c>
      <c r="S107" s="11">
        <v>0.39749140850586201</v>
      </c>
      <c r="T107" s="11">
        <v>0.39749140850586201</v>
      </c>
      <c r="U107" s="11"/>
      <c r="V107" s="33" t="str">
        <f t="shared" si="10"/>
        <v>Madagascar</v>
      </c>
      <c r="W107" s="30">
        <f t="shared" si="11"/>
        <v>-7.6136020518222684E-3</v>
      </c>
      <c r="X107" s="10">
        <f t="shared" si="12"/>
        <v>-0.76980798457276067</v>
      </c>
      <c r="Y107" s="36">
        <f t="shared" si="13"/>
        <v>0.59260433311197569</v>
      </c>
      <c r="Z107" s="41">
        <f t="shared" si="14"/>
        <v>7.6136020518222685</v>
      </c>
      <c r="AA107" s="42">
        <f t="shared" si="15"/>
        <v>22</v>
      </c>
    </row>
    <row r="108" spans="3:27">
      <c r="C108" s="32" t="s">
        <v>243</v>
      </c>
      <c r="D108" s="33" t="s">
        <v>244</v>
      </c>
      <c r="E108" s="11">
        <v>0.466205282589984</v>
      </c>
      <c r="F108" s="11">
        <v>0.466205282589984</v>
      </c>
      <c r="G108" s="11">
        <v>0.47002332077519499</v>
      </c>
      <c r="H108" s="11">
        <v>0.47384135896040619</v>
      </c>
      <c r="I108" s="11">
        <v>0.456711582548263</v>
      </c>
      <c r="J108" s="11">
        <v>0.4395818061361198</v>
      </c>
      <c r="K108" s="11">
        <v>0.41403028667143965</v>
      </c>
      <c r="L108" s="11">
        <v>0.38847876720675933</v>
      </c>
      <c r="M108" s="11">
        <v>0.40322395109086845</v>
      </c>
      <c r="N108" s="11">
        <v>0.42340634055442339</v>
      </c>
      <c r="O108" s="11">
        <v>0.41493178377680567</v>
      </c>
      <c r="P108" s="11">
        <v>0.43820301763661557</v>
      </c>
      <c r="Q108" s="11">
        <v>0.43614210292161043</v>
      </c>
      <c r="R108" s="11">
        <v>0.44233691188562307</v>
      </c>
      <c r="S108" s="11">
        <v>0.4501098003313343</v>
      </c>
      <c r="T108" s="11">
        <v>0.4501098003313343</v>
      </c>
      <c r="U108" s="11"/>
      <c r="V108" s="33" t="str">
        <f t="shared" si="10"/>
        <v>Malawi</v>
      </c>
      <c r="W108" s="30">
        <f t="shared" si="11"/>
        <v>-1.9183147441495401E-3</v>
      </c>
      <c r="X108" s="10">
        <f t="shared" si="12"/>
        <v>-0.36271773832476539</v>
      </c>
      <c r="Y108" s="36">
        <f t="shared" si="13"/>
        <v>0.13156415769543298</v>
      </c>
      <c r="Z108" s="41" t="str">
        <f t="shared" si="14"/>
        <v/>
      </c>
      <c r="AA108" s="42" t="str">
        <f t="shared" si="15"/>
        <v/>
      </c>
    </row>
    <row r="109" spans="3:27">
      <c r="C109" s="32" t="s">
        <v>245</v>
      </c>
      <c r="D109" s="33" t="s">
        <v>246</v>
      </c>
      <c r="E109" s="11">
        <v>0.54688103422100121</v>
      </c>
      <c r="F109" s="11">
        <v>0.54688103422100121</v>
      </c>
      <c r="G109" s="11">
        <v>0.53565682346255294</v>
      </c>
      <c r="H109" s="11">
        <v>0.52443261270410468</v>
      </c>
      <c r="I109" s="11">
        <v>0.51934114811109355</v>
      </c>
      <c r="J109" s="11">
        <v>0.51424968351808253</v>
      </c>
      <c r="K109" s="11">
        <v>0.51789883410845705</v>
      </c>
      <c r="L109" s="11">
        <v>0.52154798469883146</v>
      </c>
      <c r="M109" s="11">
        <v>0.52601738952657162</v>
      </c>
      <c r="N109" s="11">
        <v>0.53844386308419689</v>
      </c>
      <c r="O109" s="11">
        <v>0.5409633296339984</v>
      </c>
      <c r="P109" s="11">
        <v>0.51122286229420977</v>
      </c>
      <c r="Q109" s="11">
        <v>0.50095922592595921</v>
      </c>
      <c r="R109" s="11">
        <v>0.48348203339447698</v>
      </c>
      <c r="S109" s="11">
        <v>0.47036815508118818</v>
      </c>
      <c r="T109" s="11">
        <v>0.47036815508118818</v>
      </c>
      <c r="U109" s="11"/>
      <c r="V109" s="33" t="str">
        <f t="shared" si="10"/>
        <v>Malaysia</v>
      </c>
      <c r="W109" s="30">
        <f t="shared" si="11"/>
        <v>-4.0951456853684657E-3</v>
      </c>
      <c r="X109" s="10">
        <f t="shared" si="12"/>
        <v>-0.79150155924650711</v>
      </c>
      <c r="Y109" s="36">
        <f t="shared" si="13"/>
        <v>0.62647471828965207</v>
      </c>
      <c r="Z109" s="41">
        <f t="shared" si="14"/>
        <v>4.0951456853684656</v>
      </c>
      <c r="AA109" s="42">
        <f t="shared" si="15"/>
        <v>46</v>
      </c>
    </row>
    <row r="110" spans="3:27">
      <c r="C110" s="32" t="s">
        <v>247</v>
      </c>
      <c r="D110" s="33" t="s">
        <v>248</v>
      </c>
      <c r="E110" s="11">
        <v>0.44388671316729478</v>
      </c>
      <c r="F110" s="11">
        <v>0.44388671316729478</v>
      </c>
      <c r="G110" s="11">
        <v>0.48485493584571321</v>
      </c>
      <c r="H110" s="11">
        <v>0.52582315852413142</v>
      </c>
      <c r="I110" s="11">
        <v>0.52161044073406582</v>
      </c>
      <c r="J110" s="11">
        <v>0.51739772294399999</v>
      </c>
      <c r="K110" s="11">
        <v>0.51076935501020493</v>
      </c>
      <c r="L110" s="11">
        <v>0.50414098707640997</v>
      </c>
      <c r="M110" s="11">
        <v>0.51705158672715124</v>
      </c>
      <c r="N110" s="11">
        <v>0.459227338649911</v>
      </c>
      <c r="O110" s="11">
        <v>0.47029022095940992</v>
      </c>
      <c r="P110" s="11">
        <v>0.44702040700683726</v>
      </c>
      <c r="Q110" s="11">
        <v>0.39180360600130254</v>
      </c>
      <c r="R110" s="11">
        <v>0.41268199106155434</v>
      </c>
      <c r="S110" s="11">
        <v>0.43504181693925792</v>
      </c>
      <c r="T110" s="11">
        <v>0.43504181693925792</v>
      </c>
      <c r="U110" s="11"/>
      <c r="V110" s="33" t="str">
        <f t="shared" si="10"/>
        <v>Maldives</v>
      </c>
      <c r="W110" s="30">
        <f t="shared" si="11"/>
        <v>-4.6281156693528391E-3</v>
      </c>
      <c r="X110" s="10">
        <f t="shared" si="12"/>
        <v>-0.51800269217432526</v>
      </c>
      <c r="Y110" s="36">
        <f t="shared" si="13"/>
        <v>0.26832678909984875</v>
      </c>
      <c r="Z110" s="41">
        <f t="shared" si="14"/>
        <v>4.6281156693528391</v>
      </c>
      <c r="AA110" s="42">
        <f t="shared" si="15"/>
        <v>37</v>
      </c>
    </row>
    <row r="111" spans="3:27">
      <c r="C111" s="32" t="s">
        <v>249</v>
      </c>
      <c r="D111" s="33" t="s">
        <v>250</v>
      </c>
      <c r="E111" s="11">
        <v>0.56821003457278918</v>
      </c>
      <c r="F111" s="11">
        <v>0.56821003457278918</v>
      </c>
      <c r="G111" s="11">
        <v>0.51496734979724279</v>
      </c>
      <c r="H111" s="11">
        <v>0.46172466502169646</v>
      </c>
      <c r="I111" s="11">
        <v>0.46194024269040634</v>
      </c>
      <c r="J111" s="11">
        <v>0.46215582035911634</v>
      </c>
      <c r="K111" s="11">
        <v>0.48315553272564382</v>
      </c>
      <c r="L111" s="11">
        <v>0.50415524509217124</v>
      </c>
      <c r="M111" s="11">
        <v>0.50573233276502894</v>
      </c>
      <c r="N111" s="11">
        <v>0.52733035637062675</v>
      </c>
      <c r="O111" s="11">
        <v>0.51916753702112994</v>
      </c>
      <c r="P111" s="11">
        <v>0.49673664299682768</v>
      </c>
      <c r="Q111" s="11">
        <v>0.49505615643486017</v>
      </c>
      <c r="R111" s="11">
        <v>0.48308676613822121</v>
      </c>
      <c r="S111" s="11">
        <v>0.44641147548732685</v>
      </c>
      <c r="T111" s="11">
        <v>0.44641147548732685</v>
      </c>
      <c r="U111" s="11"/>
      <c r="V111" s="33" t="str">
        <f t="shared" si="10"/>
        <v>Mali</v>
      </c>
      <c r="W111" s="30">
        <f t="shared" si="11"/>
        <v>-4.1151878056777721E-3</v>
      </c>
      <c r="X111" s="10">
        <f t="shared" si="12"/>
        <v>-0.52121046824364869</v>
      </c>
      <c r="Y111" s="36">
        <f t="shared" si="13"/>
        <v>0.27166035220676354</v>
      </c>
      <c r="Z111" s="41">
        <f t="shared" si="14"/>
        <v>4.1151878056777722</v>
      </c>
      <c r="AA111" s="42">
        <f t="shared" si="15"/>
        <v>45</v>
      </c>
    </row>
    <row r="112" spans="3:27">
      <c r="C112" s="32" t="s">
        <v>251</v>
      </c>
      <c r="D112" s="33" t="s">
        <v>252</v>
      </c>
      <c r="E112" s="11">
        <v>0.6777869103424693</v>
      </c>
      <c r="F112" s="11">
        <v>0.6777869103424693</v>
      </c>
      <c r="G112" s="11">
        <v>0.69416572759264017</v>
      </c>
      <c r="H112" s="11">
        <v>0.71054454484281115</v>
      </c>
      <c r="I112" s="11">
        <v>0.72087944711542706</v>
      </c>
      <c r="J112" s="11">
        <v>0.73121434938804275</v>
      </c>
      <c r="K112" s="11">
        <v>0.73660750873530345</v>
      </c>
      <c r="L112" s="11">
        <v>0.74200066808256404</v>
      </c>
      <c r="M112" s="11">
        <v>0.75557056391008037</v>
      </c>
      <c r="N112" s="11">
        <v>0.73881184385829601</v>
      </c>
      <c r="O112" s="11">
        <v>0.72619418306336692</v>
      </c>
      <c r="P112" s="11">
        <v>0.72463990642652065</v>
      </c>
      <c r="Q112" s="11">
        <v>0.7326408590692095</v>
      </c>
      <c r="R112" s="11">
        <v>0.73340859559677807</v>
      </c>
      <c r="S112" s="11">
        <v>0.7113913851325866</v>
      </c>
      <c r="T112" s="11">
        <v>0.7113913851325866</v>
      </c>
      <c r="U112" s="11"/>
      <c r="V112" s="33" t="str">
        <f t="shared" si="10"/>
        <v>Malta</v>
      </c>
      <c r="W112" s="30">
        <f t="shared" si="11"/>
        <v>2.3424543455252303E-3</v>
      </c>
      <c r="X112" s="10">
        <f t="shared" si="12"/>
        <v>0.50304624995098923</v>
      </c>
      <c r="Y112" s="36">
        <f t="shared" si="13"/>
        <v>0.25305552958975314</v>
      </c>
      <c r="Z112" s="41">
        <f t="shared" si="14"/>
        <v>-2.3424543455252302</v>
      </c>
      <c r="AA112" s="42">
        <f t="shared" si="15"/>
        <v>73</v>
      </c>
    </row>
    <row r="113" spans="3:27">
      <c r="C113" s="32" t="s">
        <v>253</v>
      </c>
      <c r="D113" s="33" t="s">
        <v>254</v>
      </c>
      <c r="E113" s="11">
        <v>0.63214181421670423</v>
      </c>
      <c r="F113" s="11">
        <v>0.63214181421670423</v>
      </c>
      <c r="G113" s="11">
        <v>0.63023165643346435</v>
      </c>
      <c r="H113" s="11">
        <v>0.62832149865022435</v>
      </c>
      <c r="I113" s="11">
        <v>0.62783742462762759</v>
      </c>
      <c r="J113" s="11">
        <v>0.62735335060503084</v>
      </c>
      <c r="K113" s="11">
        <v>0.61789827385292806</v>
      </c>
      <c r="L113" s="11">
        <v>0.60844319710082517</v>
      </c>
      <c r="M113" s="11">
        <v>0.60019517225806795</v>
      </c>
      <c r="N113" s="11">
        <v>0.6157039280979435</v>
      </c>
      <c r="O113" s="11">
        <v>0.62379704873824904</v>
      </c>
      <c r="P113" s="11">
        <v>0.6177775593099406</v>
      </c>
      <c r="Q113" s="11">
        <v>0.62043816539710628</v>
      </c>
      <c r="R113" s="11">
        <v>0.61101528362028601</v>
      </c>
      <c r="S113" s="11">
        <v>0.64714439443068483</v>
      </c>
      <c r="T113" s="11">
        <v>0.64714439443068483</v>
      </c>
      <c r="U113" s="11"/>
      <c r="V113" s="33" t="str">
        <f t="shared" si="10"/>
        <v>Marshall Islands</v>
      </c>
      <c r="W113" s="30">
        <f t="shared" si="11"/>
        <v>5.1044878092652275E-5</v>
      </c>
      <c r="X113" s="10">
        <f t="shared" si="12"/>
        <v>1.9127625145816923E-2</v>
      </c>
      <c r="Y113" s="36">
        <f t="shared" si="13"/>
        <v>3.658660437188879E-4</v>
      </c>
      <c r="Z113" s="41" t="str">
        <f t="shared" si="14"/>
        <v/>
      </c>
      <c r="AA113" s="42" t="str">
        <f t="shared" si="15"/>
        <v/>
      </c>
    </row>
    <row r="114" spans="3:27">
      <c r="C114" s="32" t="s">
        <v>255</v>
      </c>
      <c r="D114" s="33" t="s">
        <v>256</v>
      </c>
      <c r="E114" s="11">
        <v>0.46229793186206358</v>
      </c>
      <c r="F114" s="11">
        <v>0.46229793186206358</v>
      </c>
      <c r="G114" s="11">
        <v>0.45724699137592223</v>
      </c>
      <c r="H114" s="11">
        <v>0.45219605088978093</v>
      </c>
      <c r="I114" s="11">
        <v>0.44380220924613101</v>
      </c>
      <c r="J114" s="11">
        <v>0.43540836760248119</v>
      </c>
      <c r="K114" s="11">
        <v>0.45515203835010504</v>
      </c>
      <c r="L114" s="11">
        <v>0.47489570909772899</v>
      </c>
      <c r="M114" s="11">
        <v>0.45647362844145967</v>
      </c>
      <c r="N114" s="11">
        <v>0.40458579941294592</v>
      </c>
      <c r="O114" s="11">
        <v>0.39375565312644417</v>
      </c>
      <c r="P114" s="11">
        <v>0.39677462484182169</v>
      </c>
      <c r="Q114" s="11">
        <v>0.39860593387777554</v>
      </c>
      <c r="R114" s="11">
        <v>0.32997049076553381</v>
      </c>
      <c r="S114" s="11">
        <v>0.3109310731311305</v>
      </c>
      <c r="T114" s="11">
        <v>0.3109310731311305</v>
      </c>
      <c r="U114" s="11"/>
      <c r="V114" s="33" t="str">
        <f t="shared" si="10"/>
        <v>Mauritania</v>
      </c>
      <c r="W114" s="30">
        <f t="shared" si="11"/>
        <v>-1.00414736249508E-2</v>
      </c>
      <c r="X114" s="10">
        <f t="shared" si="12"/>
        <v>-0.86462819985071548</v>
      </c>
      <c r="Y114" s="36">
        <f t="shared" si="13"/>
        <v>0.74758192397708878</v>
      </c>
      <c r="Z114" s="41">
        <f t="shared" si="14"/>
        <v>10.0414736249508</v>
      </c>
      <c r="AA114" s="42">
        <f t="shared" si="15"/>
        <v>11</v>
      </c>
    </row>
    <row r="115" spans="3:27">
      <c r="C115" s="32" t="s">
        <v>257</v>
      </c>
      <c r="D115" s="33" t="s">
        <v>258</v>
      </c>
      <c r="E115" s="11">
        <v>0.64548787176075095</v>
      </c>
      <c r="F115" s="11">
        <v>0.64548787176075095</v>
      </c>
      <c r="G115" s="11">
        <v>0.65869863311339205</v>
      </c>
      <c r="H115" s="11">
        <v>0.67190939446603282</v>
      </c>
      <c r="I115" s="11">
        <v>0.66313122762483101</v>
      </c>
      <c r="J115" s="11">
        <v>0.65435306078362898</v>
      </c>
      <c r="K115" s="11">
        <v>0.6552905767013838</v>
      </c>
      <c r="L115" s="11">
        <v>0.65622809261913884</v>
      </c>
      <c r="M115" s="11">
        <v>0.65772708965989901</v>
      </c>
      <c r="N115" s="11">
        <v>0.64891779615519418</v>
      </c>
      <c r="O115" s="11">
        <v>0.64771640060605939</v>
      </c>
      <c r="P115" s="11">
        <v>0.63722549212630508</v>
      </c>
      <c r="Q115" s="11">
        <v>0.64880125398764665</v>
      </c>
      <c r="R115" s="11">
        <v>0.65590071863617316</v>
      </c>
      <c r="S115" s="11">
        <v>0.64311311829315287</v>
      </c>
      <c r="T115" s="11">
        <v>0.64311311829315287</v>
      </c>
      <c r="U115" s="11"/>
      <c r="V115" s="33" t="str">
        <f t="shared" si="10"/>
        <v>Mauritius</v>
      </c>
      <c r="W115" s="30">
        <f t="shared" si="11"/>
        <v>-7.9027384503377578E-4</v>
      </c>
      <c r="X115" s="10">
        <f t="shared" si="12"/>
        <v>-0.43036247542525641</v>
      </c>
      <c r="Y115" s="36">
        <f t="shared" si="13"/>
        <v>0.18521186025415443</v>
      </c>
      <c r="Z115" s="41" t="str">
        <f t="shared" si="14"/>
        <v/>
      </c>
      <c r="AA115" s="42" t="str">
        <f t="shared" si="15"/>
        <v/>
      </c>
    </row>
    <row r="116" spans="3:27">
      <c r="C116" s="32" t="s">
        <v>259</v>
      </c>
      <c r="D116" s="33" t="s">
        <v>260</v>
      </c>
      <c r="E116" s="11">
        <v>0.4099133195173984</v>
      </c>
      <c r="F116" s="11">
        <v>0.4099133195173984</v>
      </c>
      <c r="G116" s="11">
        <v>0.42211709826782667</v>
      </c>
      <c r="H116" s="11">
        <v>0.434320877018255</v>
      </c>
      <c r="I116" s="11">
        <v>0.46434372058854528</v>
      </c>
      <c r="J116" s="11">
        <v>0.49436656415883568</v>
      </c>
      <c r="K116" s="11">
        <v>0.5038384094786984</v>
      </c>
      <c r="L116" s="11">
        <v>0.51331025479856129</v>
      </c>
      <c r="M116" s="11">
        <v>0.50597870047927307</v>
      </c>
      <c r="N116" s="11">
        <v>0.50105850480397551</v>
      </c>
      <c r="O116" s="11">
        <v>0.47333428414892459</v>
      </c>
      <c r="P116" s="11">
        <v>0.45730601518429514</v>
      </c>
      <c r="Q116" s="11">
        <v>0.4501445208960661</v>
      </c>
      <c r="R116" s="11">
        <v>0.450237756074507</v>
      </c>
      <c r="S116" s="11">
        <v>0.44529482298162321</v>
      </c>
      <c r="T116" s="11">
        <v>0.44529482298162321</v>
      </c>
      <c r="U116" s="11"/>
      <c r="V116" s="33" t="str">
        <f t="shared" si="10"/>
        <v>Mexico</v>
      </c>
      <c r="W116" s="30">
        <f t="shared" si="11"/>
        <v>1.8710669434548748E-3</v>
      </c>
      <c r="X116" s="10">
        <f t="shared" si="12"/>
        <v>0.25962858018062795</v>
      </c>
      <c r="Y116" s="36">
        <f t="shared" si="13"/>
        <v>6.7406999646608762E-2</v>
      </c>
      <c r="Z116" s="41" t="str">
        <f t="shared" si="14"/>
        <v/>
      </c>
      <c r="AA116" s="42" t="str">
        <f t="shared" si="15"/>
        <v/>
      </c>
    </row>
    <row r="117" spans="3:27">
      <c r="C117" s="32" t="s">
        <v>261</v>
      </c>
      <c r="D117" s="33" t="s">
        <v>262</v>
      </c>
      <c r="E117" s="11">
        <v>0.60088448423405638</v>
      </c>
      <c r="F117" s="11">
        <v>0.60088448423405638</v>
      </c>
      <c r="G117" s="11">
        <v>0.5929309811306045</v>
      </c>
      <c r="H117" s="11">
        <v>0.5849774780271525</v>
      </c>
      <c r="I117" s="11">
        <v>0.58447991398319921</v>
      </c>
      <c r="J117" s="11">
        <v>0.58398234993924591</v>
      </c>
      <c r="K117" s="11">
        <v>0.58474997809225859</v>
      </c>
      <c r="L117" s="11">
        <v>0.58551760624527138</v>
      </c>
      <c r="M117" s="11">
        <v>0.58948722226700478</v>
      </c>
      <c r="N117" s="11">
        <v>0.626403757438588</v>
      </c>
      <c r="O117" s="11">
        <v>0.61857343901008888</v>
      </c>
      <c r="P117" s="11">
        <v>0.62340275890396879</v>
      </c>
      <c r="Q117" s="11">
        <v>0.6139163409612447</v>
      </c>
      <c r="R117" s="11">
        <v>0.61896718826420738</v>
      </c>
      <c r="S117" s="11">
        <v>0.64972571582351812</v>
      </c>
      <c r="T117" s="11">
        <v>0.64972571582351812</v>
      </c>
      <c r="U117" s="11"/>
      <c r="V117" s="33" t="str">
        <f t="shared" si="10"/>
        <v>Micronesia, Federated States of</v>
      </c>
      <c r="W117" s="30">
        <f t="shared" si="11"/>
        <v>3.6599247694731087E-3</v>
      </c>
      <c r="X117" s="10">
        <f t="shared" si="12"/>
        <v>0.77013391515792939</v>
      </c>
      <c r="Y117" s="36">
        <f t="shared" si="13"/>
        <v>0.59310624727648076</v>
      </c>
      <c r="Z117" s="41">
        <f t="shared" si="14"/>
        <v>-3.6599247694731085</v>
      </c>
      <c r="AA117" s="42">
        <f t="shared" si="15"/>
        <v>87</v>
      </c>
    </row>
    <row r="118" spans="3:27">
      <c r="C118" s="32" t="s">
        <v>263</v>
      </c>
      <c r="D118" s="33" t="s">
        <v>264</v>
      </c>
      <c r="E118" s="11">
        <v>0.48052343049972468</v>
      </c>
      <c r="F118" s="11">
        <v>0.48052343049972468</v>
      </c>
      <c r="G118" s="11">
        <v>0.48862082886736946</v>
      </c>
      <c r="H118" s="11">
        <v>0.49671822723501424</v>
      </c>
      <c r="I118" s="11">
        <v>0.47026022883208446</v>
      </c>
      <c r="J118" s="11">
        <v>0.44380223042915456</v>
      </c>
      <c r="K118" s="11">
        <v>0.41778449967610298</v>
      </c>
      <c r="L118" s="11">
        <v>0.39176676892305123</v>
      </c>
      <c r="M118" s="11">
        <v>0.38807929327540358</v>
      </c>
      <c r="N118" s="11">
        <v>0.35527808028833413</v>
      </c>
      <c r="O118" s="11">
        <v>0.37551581631962899</v>
      </c>
      <c r="P118" s="11">
        <v>0.40171533104713575</v>
      </c>
      <c r="Q118" s="11">
        <v>0.42817358445262532</v>
      </c>
      <c r="R118" s="11">
        <v>0.4152933773998716</v>
      </c>
      <c r="S118" s="11">
        <v>0.39661372104063619</v>
      </c>
      <c r="T118" s="11">
        <v>0.39661372104063619</v>
      </c>
      <c r="U118" s="11"/>
      <c r="V118" s="33" t="str">
        <f t="shared" si="10"/>
        <v>Moldova, Republic of</v>
      </c>
      <c r="W118" s="30">
        <f t="shared" si="11"/>
        <v>-7.0373951542524659E-3</v>
      </c>
      <c r="X118" s="10">
        <f t="shared" si="12"/>
        <v>-0.75170010078656846</v>
      </c>
      <c r="Y118" s="36">
        <f t="shared" si="13"/>
        <v>0.56505304152253721</v>
      </c>
      <c r="Z118" s="41">
        <f t="shared" si="14"/>
        <v>7.037395154252466</v>
      </c>
      <c r="AA118" s="42">
        <f t="shared" si="15"/>
        <v>24</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0.44009562294629734</v>
      </c>
      <c r="F120" s="11">
        <v>0.44009562294629734</v>
      </c>
      <c r="G120" s="11">
        <v>0.41393573357030539</v>
      </c>
      <c r="H120" s="11">
        <v>0.38777584419431332</v>
      </c>
      <c r="I120" s="11">
        <v>0.38574319797209911</v>
      </c>
      <c r="J120" s="11">
        <v>0.38371055174988494</v>
      </c>
      <c r="K120" s="11">
        <v>0.37382297849189489</v>
      </c>
      <c r="L120" s="11">
        <v>0.36393540523390477</v>
      </c>
      <c r="M120" s="11">
        <v>0.38688767168985316</v>
      </c>
      <c r="N120" s="11">
        <v>0.38949340065716248</v>
      </c>
      <c r="O120" s="11">
        <v>0.40246492256393201</v>
      </c>
      <c r="P120" s="11">
        <v>0.44772069133005626</v>
      </c>
      <c r="Q120" s="11">
        <v>0.47318150052651936</v>
      </c>
      <c r="R120" s="11">
        <v>0.48425173170514862</v>
      </c>
      <c r="S120" s="11">
        <v>0.49227292499664355</v>
      </c>
      <c r="T120" s="11">
        <v>0.49227292499664355</v>
      </c>
      <c r="U120" s="11"/>
      <c r="V120" s="33" t="str">
        <f t="shared" si="10"/>
        <v xml:space="preserve">Macedonia </v>
      </c>
      <c r="W120" s="30">
        <f t="shared" si="11"/>
        <v>5.2951017417801624E-3</v>
      </c>
      <c r="X120" s="10">
        <f t="shared" si="12"/>
        <v>0.56308283609758092</v>
      </c>
      <c r="Y120" s="36">
        <f t="shared" si="13"/>
        <v>0.31706228030769518</v>
      </c>
      <c r="Z120" s="41">
        <f t="shared" si="14"/>
        <v>-5.2951017417801625</v>
      </c>
      <c r="AA120" s="42">
        <f t="shared" si="15"/>
        <v>99</v>
      </c>
    </row>
    <row r="121" spans="3:27">
      <c r="C121" s="32" t="s">
        <v>269</v>
      </c>
      <c r="D121" s="33" t="s">
        <v>270</v>
      </c>
      <c r="E121" s="11">
        <v>0.59294840528497983</v>
      </c>
      <c r="F121" s="11">
        <v>0.59294840528497983</v>
      </c>
      <c r="G121" s="11">
        <v>0.56707956746360544</v>
      </c>
      <c r="H121" s="11">
        <v>0.54121072964223094</v>
      </c>
      <c r="I121" s="11">
        <v>0.54921878770403343</v>
      </c>
      <c r="J121" s="11">
        <v>0.55722684576583592</v>
      </c>
      <c r="K121" s="11">
        <v>0.57688677359917262</v>
      </c>
      <c r="L121" s="11">
        <v>0.59654670143250932</v>
      </c>
      <c r="M121" s="11">
        <v>0.57068923655846848</v>
      </c>
      <c r="N121" s="11">
        <v>0.53085341275047526</v>
      </c>
      <c r="O121" s="11">
        <v>0.52547636581252122</v>
      </c>
      <c r="P121" s="11">
        <v>0.51675283120821791</v>
      </c>
      <c r="Q121" s="11">
        <v>0.50486386962812546</v>
      </c>
      <c r="R121" s="11">
        <v>0.49567007628708715</v>
      </c>
      <c r="S121" s="11">
        <v>0.46696218490588609</v>
      </c>
      <c r="T121" s="11">
        <v>0.46696218490588609</v>
      </c>
      <c r="U121" s="11"/>
      <c r="V121" s="33" t="str">
        <f t="shared" si="10"/>
        <v>Mongolia</v>
      </c>
      <c r="W121" s="30">
        <f t="shared" si="11"/>
        <v>-7.6326646416774854E-3</v>
      </c>
      <c r="X121" s="10">
        <f t="shared" si="12"/>
        <v>-0.857817946715</v>
      </c>
      <c r="Y121" s="36">
        <f t="shared" si="13"/>
        <v>0.73585162970633855</v>
      </c>
      <c r="Z121" s="41">
        <f t="shared" si="14"/>
        <v>7.6326646416774855</v>
      </c>
      <c r="AA121" s="42">
        <f t="shared" si="15"/>
        <v>21</v>
      </c>
    </row>
    <row r="122" spans="3:27">
      <c r="C122" s="32" t="s">
        <v>271</v>
      </c>
      <c r="D122" s="33" t="s">
        <v>272</v>
      </c>
      <c r="E122" s="11">
        <v>0.47414746252452133</v>
      </c>
      <c r="F122" s="11">
        <v>0.47414746252452133</v>
      </c>
      <c r="G122" s="11">
        <v>0.47414746252452133</v>
      </c>
      <c r="H122" s="11">
        <v>0.47414746252452133</v>
      </c>
      <c r="I122" s="11">
        <v>0.47414746252452133</v>
      </c>
      <c r="J122" s="11">
        <v>0.47414746252452133</v>
      </c>
      <c r="K122" s="11">
        <v>0.47414746252452133</v>
      </c>
      <c r="L122" s="11">
        <v>0.47414746252452133</v>
      </c>
      <c r="M122" s="11">
        <v>0.47414746252452133</v>
      </c>
      <c r="N122" s="11">
        <v>0.47414746252452133</v>
      </c>
      <c r="O122" s="11">
        <v>0.47414746252452133</v>
      </c>
      <c r="P122" s="11">
        <v>0.47414746252452133</v>
      </c>
      <c r="Q122" s="11">
        <v>0.49895967460262447</v>
      </c>
      <c r="R122" s="11">
        <v>0.53219725056642342</v>
      </c>
      <c r="S122" s="11">
        <v>0.53551525177684822</v>
      </c>
      <c r="T122" s="11">
        <v>0.53551525177684822</v>
      </c>
      <c r="U122" s="11"/>
      <c r="V122" s="33" t="str">
        <f t="shared" si="10"/>
        <v>Montenegro</v>
      </c>
      <c r="W122" s="30">
        <f t="shared" si="11"/>
        <v>3.7943465826897117E-3</v>
      </c>
      <c r="X122" s="10">
        <f t="shared" si="12"/>
        <v>0.74264136244044276</v>
      </c>
      <c r="Y122" s="36">
        <f t="shared" si="13"/>
        <v>0.55151619320739709</v>
      </c>
      <c r="Z122" s="41">
        <f t="shared" si="14"/>
        <v>-3.7943465826897116</v>
      </c>
      <c r="AA122" s="42">
        <f t="shared" si="15"/>
        <v>88</v>
      </c>
    </row>
    <row r="123" spans="3:27">
      <c r="C123" s="32" t="s">
        <v>273</v>
      </c>
      <c r="D123" s="33" t="s">
        <v>274</v>
      </c>
      <c r="E123" s="11">
        <v>0.46275404163600997</v>
      </c>
      <c r="F123" s="11">
        <v>0.46275404163600997</v>
      </c>
      <c r="G123" s="11">
        <v>0.48555170937201098</v>
      </c>
      <c r="H123" s="11">
        <v>0.50834937710801187</v>
      </c>
      <c r="I123" s="11">
        <v>0.48322465087247524</v>
      </c>
      <c r="J123" s="11">
        <v>0.45809992463693866</v>
      </c>
      <c r="K123" s="11">
        <v>0.44816098096546519</v>
      </c>
      <c r="L123" s="11">
        <v>0.43822203729399167</v>
      </c>
      <c r="M123" s="11">
        <v>0.42360678896498521</v>
      </c>
      <c r="N123" s="11">
        <v>0.43024009302801214</v>
      </c>
      <c r="O123" s="11">
        <v>0.41268024324892505</v>
      </c>
      <c r="P123" s="11">
        <v>0.40856227211355889</v>
      </c>
      <c r="Q123" s="11">
        <v>0.40808690526195424</v>
      </c>
      <c r="R123" s="11">
        <v>0.40007292722090698</v>
      </c>
      <c r="S123" s="11">
        <v>0.40332678903026509</v>
      </c>
      <c r="T123" s="11">
        <v>0.40332678903026509</v>
      </c>
      <c r="U123" s="11"/>
      <c r="V123" s="33" t="str">
        <f t="shared" si="10"/>
        <v>Morocco</v>
      </c>
      <c r="W123" s="30">
        <f t="shared" si="11"/>
        <v>-6.3598601376931895E-3</v>
      </c>
      <c r="X123" s="10">
        <f t="shared" si="12"/>
        <v>-0.88778707461367423</v>
      </c>
      <c r="Y123" s="36">
        <f t="shared" si="13"/>
        <v>0.78816588985110558</v>
      </c>
      <c r="Z123" s="41">
        <f t="shared" si="14"/>
        <v>6.3598601376931896</v>
      </c>
      <c r="AA123" s="42">
        <f t="shared" si="15"/>
        <v>28</v>
      </c>
    </row>
    <row r="124" spans="3:27">
      <c r="C124" s="32" t="s">
        <v>275</v>
      </c>
      <c r="D124" s="33" t="s">
        <v>276</v>
      </c>
      <c r="E124" s="11">
        <v>0.45251349796644064</v>
      </c>
      <c r="F124" s="11">
        <v>0.45251349796644064</v>
      </c>
      <c r="G124" s="11">
        <v>0.45403648385113071</v>
      </c>
      <c r="H124" s="11">
        <v>0.45555946973582084</v>
      </c>
      <c r="I124" s="11">
        <v>0.45667867971410342</v>
      </c>
      <c r="J124" s="11">
        <v>0.45779788969238605</v>
      </c>
      <c r="K124" s="11">
        <v>0.45849104945981445</v>
      </c>
      <c r="L124" s="11">
        <v>0.45918420922724273</v>
      </c>
      <c r="M124" s="11">
        <v>0.45435333135365125</v>
      </c>
      <c r="N124" s="11">
        <v>0.43955614753954053</v>
      </c>
      <c r="O124" s="11">
        <v>0.4597080691837454</v>
      </c>
      <c r="P124" s="11">
        <v>0.48287105197544988</v>
      </c>
      <c r="Q124" s="11">
        <v>0.48043695138925085</v>
      </c>
      <c r="R124" s="11">
        <v>0.48629171921378705</v>
      </c>
      <c r="S124" s="11">
        <v>0.50007670374647173</v>
      </c>
      <c r="T124" s="11">
        <v>0.50007670374647173</v>
      </c>
      <c r="U124" s="11"/>
      <c r="V124" s="33" t="str">
        <f t="shared" si="10"/>
        <v>Mozambique</v>
      </c>
      <c r="W124" s="30">
        <f t="shared" si="11"/>
        <v>3.0025538314158366E-3</v>
      </c>
      <c r="X124" s="10">
        <f t="shared" si="12"/>
        <v>0.78513024327650272</v>
      </c>
      <c r="Y124" s="36">
        <f t="shared" si="13"/>
        <v>0.61642949890742038</v>
      </c>
      <c r="Z124" s="41">
        <f t="shared" si="14"/>
        <v>-3.0025538314158364</v>
      </c>
      <c r="AA124" s="42">
        <f t="shared" si="15"/>
        <v>78</v>
      </c>
    </row>
    <row r="125" spans="3:27">
      <c r="C125" s="32" t="s">
        <v>277</v>
      </c>
      <c r="D125" s="33" t="s">
        <v>278</v>
      </c>
      <c r="E125" s="11">
        <v>0.20407729093904303</v>
      </c>
      <c r="F125" s="11">
        <v>0.20407729093904303</v>
      </c>
      <c r="G125" s="11">
        <v>0.19984574242109387</v>
      </c>
      <c r="H125" s="11">
        <v>0.19561419390314475</v>
      </c>
      <c r="I125" s="11">
        <v>0.17963753614654385</v>
      </c>
      <c r="J125" s="11">
        <v>0.16366087838994289</v>
      </c>
      <c r="K125" s="11">
        <v>0.1731593869040198</v>
      </c>
      <c r="L125" s="11">
        <v>0.18265789541809677</v>
      </c>
      <c r="M125" s="11">
        <v>0.17605726437063479</v>
      </c>
      <c r="N125" s="11">
        <v>0.16741404165360946</v>
      </c>
      <c r="O125" s="11">
        <v>0.17781668584492819</v>
      </c>
      <c r="P125" s="11">
        <v>0.17575715080834822</v>
      </c>
      <c r="Q125" s="11">
        <v>0.15770608574571313</v>
      </c>
      <c r="R125" s="11">
        <v>0.15043458067306398</v>
      </c>
      <c r="S125" s="11">
        <v>0.12400397838673627</v>
      </c>
      <c r="T125" s="11">
        <v>0.12400397838673627</v>
      </c>
      <c r="U125" s="11"/>
      <c r="V125" s="33" t="str">
        <f t="shared" si="10"/>
        <v>Myanmar</v>
      </c>
      <c r="W125" s="30">
        <f t="shared" si="11"/>
        <v>-4.5690718102954983E-3</v>
      </c>
      <c r="X125" s="10">
        <f t="shared" si="12"/>
        <v>-0.88832320846132429</v>
      </c>
      <c r="Y125" s="36">
        <f t="shared" si="13"/>
        <v>0.78911812269102144</v>
      </c>
      <c r="Z125" s="41">
        <f t="shared" si="14"/>
        <v>4.5690718102954984</v>
      </c>
      <c r="AA125" s="42">
        <f t="shared" si="15"/>
        <v>40</v>
      </c>
    </row>
    <row r="126" spans="3:27">
      <c r="C126" s="32" t="s">
        <v>279</v>
      </c>
      <c r="D126" s="33" t="s">
        <v>280</v>
      </c>
      <c r="E126" s="11">
        <v>0.61581388610717469</v>
      </c>
      <c r="F126" s="11">
        <v>0.61581388610717469</v>
      </c>
      <c r="G126" s="11">
        <v>0.60625043149350555</v>
      </c>
      <c r="H126" s="11">
        <v>0.59668697687983652</v>
      </c>
      <c r="I126" s="11">
        <v>0.5687464269372845</v>
      </c>
      <c r="J126" s="11">
        <v>0.54080587699473248</v>
      </c>
      <c r="K126" s="11">
        <v>0.53405758469734033</v>
      </c>
      <c r="L126" s="11">
        <v>0.5273092923999485</v>
      </c>
      <c r="M126" s="11">
        <v>0.54982848788377181</v>
      </c>
      <c r="N126" s="11">
        <v>0.55947441234023543</v>
      </c>
      <c r="O126" s="11">
        <v>0.56841924752338413</v>
      </c>
      <c r="P126" s="11">
        <v>0.59545325573323293</v>
      </c>
      <c r="Q126" s="11">
        <v>0.62072223569597385</v>
      </c>
      <c r="R126" s="11">
        <v>0.64250450748732069</v>
      </c>
      <c r="S126" s="11">
        <v>0.58951774564733139</v>
      </c>
      <c r="T126" s="11">
        <v>0.58951774564733139</v>
      </c>
      <c r="U126" s="11"/>
      <c r="V126" s="33" t="str">
        <f t="shared" si="10"/>
        <v>Namibia</v>
      </c>
      <c r="W126" s="30">
        <f t="shared" si="11"/>
        <v>4.4500671327793516E-4</v>
      </c>
      <c r="X126" s="10">
        <f t="shared" si="12"/>
        <v>6.2154438997599447E-2</v>
      </c>
      <c r="Y126" s="36">
        <f t="shared" si="13"/>
        <v>3.863174287106311E-3</v>
      </c>
      <c r="Z126" s="41" t="str">
        <f t="shared" si="14"/>
        <v/>
      </c>
      <c r="AA126" s="42" t="str">
        <f t="shared" si="15"/>
        <v/>
      </c>
    </row>
    <row r="127" spans="3:27">
      <c r="C127" s="32" t="s">
        <v>281</v>
      </c>
      <c r="D127" s="33" t="s">
        <v>282</v>
      </c>
      <c r="E127" s="11">
        <v>0.63762074927383694</v>
      </c>
      <c r="F127" s="11">
        <v>0.63762074927383694</v>
      </c>
      <c r="G127" s="11">
        <v>0.63599871345569092</v>
      </c>
      <c r="H127" s="11">
        <v>0.63437667763754502</v>
      </c>
      <c r="I127" s="11">
        <v>0.62986275963791105</v>
      </c>
      <c r="J127" s="11">
        <v>0.62534884163827698</v>
      </c>
      <c r="K127" s="11">
        <v>0.62285808294591472</v>
      </c>
      <c r="L127" s="11">
        <v>0.62036732425355234</v>
      </c>
      <c r="M127" s="11">
        <v>0.63516155463309965</v>
      </c>
      <c r="N127" s="11">
        <v>0.62515933378609501</v>
      </c>
      <c r="O127" s="11">
        <v>0.62237359354375033</v>
      </c>
      <c r="P127" s="11">
        <v>0.62421240353369434</v>
      </c>
      <c r="Q127" s="11">
        <v>0.62957836800598166</v>
      </c>
      <c r="R127" s="11">
        <v>0.61969927811504433</v>
      </c>
      <c r="S127" s="11">
        <v>0.64226430088131659</v>
      </c>
      <c r="T127" s="11">
        <v>0.64226430088131659</v>
      </c>
      <c r="U127" s="11"/>
      <c r="V127" s="33" t="str">
        <f t="shared" si="10"/>
        <v>Nauru</v>
      </c>
      <c r="W127" s="30">
        <f t="shared" si="11"/>
        <v>-1.8410276577031582E-4</v>
      </c>
      <c r="X127" s="10">
        <f t="shared" si="12"/>
        <v>-0.11416538343867791</v>
      </c>
      <c r="Y127" s="36">
        <f t="shared" si="13"/>
        <v>1.3033734775700353E-2</v>
      </c>
      <c r="Z127" s="41" t="str">
        <f t="shared" si="14"/>
        <v/>
      </c>
      <c r="AA127" s="42" t="str">
        <f t="shared" si="15"/>
        <v/>
      </c>
    </row>
    <row r="128" spans="3:27">
      <c r="C128" s="32" t="s">
        <v>283</v>
      </c>
      <c r="D128" s="33" t="s">
        <v>284</v>
      </c>
      <c r="E128" s="11">
        <v>0.43030159427554249</v>
      </c>
      <c r="F128" s="11">
        <v>0.43030159427554249</v>
      </c>
      <c r="G128" s="11">
        <v>0.41835816143806637</v>
      </c>
      <c r="H128" s="11">
        <v>0.40641472860059003</v>
      </c>
      <c r="I128" s="11">
        <v>0.39033621294672949</v>
      </c>
      <c r="J128" s="11">
        <v>0.3742576972928689</v>
      </c>
      <c r="K128" s="11">
        <v>0.34036912091789201</v>
      </c>
      <c r="L128" s="11">
        <v>0.30648054454291518</v>
      </c>
      <c r="M128" s="11">
        <v>0.30796139128552552</v>
      </c>
      <c r="N128" s="11">
        <v>0.24739703550477246</v>
      </c>
      <c r="O128" s="11">
        <v>0.21210382751106535</v>
      </c>
      <c r="P128" s="11">
        <v>0.23443348144087944</v>
      </c>
      <c r="Q128" s="11">
        <v>0.24384147492181926</v>
      </c>
      <c r="R128" s="11">
        <v>0.2604302674832063</v>
      </c>
      <c r="S128" s="11">
        <v>0.29102645360568147</v>
      </c>
      <c r="T128" s="11">
        <v>0.29102645360568147</v>
      </c>
      <c r="U128" s="11"/>
      <c r="V128" s="33" t="str">
        <f t="shared" si="10"/>
        <v>Nepal</v>
      </c>
      <c r="W128" s="30">
        <f t="shared" si="11"/>
        <v>-1.3646461668110619E-2</v>
      </c>
      <c r="X128" s="10">
        <f t="shared" si="12"/>
        <v>-0.86254024163482235</v>
      </c>
      <c r="Y128" s="36">
        <f t="shared" si="13"/>
        <v>0.74397566843945773</v>
      </c>
      <c r="Z128" s="41">
        <f t="shared" si="14"/>
        <v>13.64646166811062</v>
      </c>
      <c r="AA128" s="42">
        <f t="shared" si="15"/>
        <v>4</v>
      </c>
    </row>
    <row r="129" spans="3:27">
      <c r="C129" s="32" t="s">
        <v>285</v>
      </c>
      <c r="D129" s="33" t="s">
        <v>286</v>
      </c>
      <c r="E129" s="11">
        <v>0.82090694313510415</v>
      </c>
      <c r="F129" s="11">
        <v>0.82090694313510415</v>
      </c>
      <c r="G129" s="11">
        <v>0.8342484608102404</v>
      </c>
      <c r="H129" s="11">
        <v>0.84758997848537676</v>
      </c>
      <c r="I129" s="11">
        <v>0.84658761532018889</v>
      </c>
      <c r="J129" s="11">
        <v>0.8455852521550008</v>
      </c>
      <c r="K129" s="11">
        <v>0.83647234306887208</v>
      </c>
      <c r="L129" s="11">
        <v>0.82735943398274314</v>
      </c>
      <c r="M129" s="11">
        <v>0.81590207127240588</v>
      </c>
      <c r="N129" s="11">
        <v>0.81465900921470136</v>
      </c>
      <c r="O129" s="11">
        <v>0.80330298126713839</v>
      </c>
      <c r="P129" s="11">
        <v>0.79968043006984335</v>
      </c>
      <c r="Q129" s="11">
        <v>0.80159657824854835</v>
      </c>
      <c r="R129" s="11">
        <v>0.80504487102730649</v>
      </c>
      <c r="S129" s="11">
        <v>0.80663937528649488</v>
      </c>
      <c r="T129" s="11">
        <v>0.80663937528649488</v>
      </c>
      <c r="U129" s="11"/>
      <c r="V129" s="33" t="str">
        <f t="shared" si="10"/>
        <v>Netherlands</v>
      </c>
      <c r="W129" s="30">
        <f t="shared" si="11"/>
        <v>-2.5754867720137777E-3</v>
      </c>
      <c r="X129" s="10">
        <f t="shared" si="12"/>
        <v>-0.72433942309068533</v>
      </c>
      <c r="Y129" s="36">
        <f t="shared" si="13"/>
        <v>0.52466759984334688</v>
      </c>
      <c r="Z129" s="41">
        <f t="shared" si="14"/>
        <v>2.5754867720137775</v>
      </c>
      <c r="AA129" s="42">
        <f t="shared" si="15"/>
        <v>57</v>
      </c>
    </row>
    <row r="130" spans="3:27">
      <c r="C130" s="32" t="s">
        <v>287</v>
      </c>
      <c r="D130" s="33" t="s">
        <v>288</v>
      </c>
      <c r="E130" s="11">
        <v>0.82516150916146602</v>
      </c>
      <c r="F130" s="11">
        <v>0.82516150916146602</v>
      </c>
      <c r="G130" s="11">
        <v>0.83283013700187614</v>
      </c>
      <c r="H130" s="11">
        <v>0.84049876484228614</v>
      </c>
      <c r="I130" s="11">
        <v>0.83897803864457077</v>
      </c>
      <c r="J130" s="11">
        <v>0.83745731244685528</v>
      </c>
      <c r="K130" s="11">
        <v>0.8386372321143627</v>
      </c>
      <c r="L130" s="11">
        <v>0.83981715178186989</v>
      </c>
      <c r="M130" s="11">
        <v>0.83772517195392071</v>
      </c>
      <c r="N130" s="11">
        <v>0.85936936624172888</v>
      </c>
      <c r="O130" s="11">
        <v>0.83091365618651336</v>
      </c>
      <c r="P130" s="11">
        <v>0.83321369357406494</v>
      </c>
      <c r="Q130" s="11">
        <v>0.83081199352358659</v>
      </c>
      <c r="R130" s="11">
        <v>0.82893371805268967</v>
      </c>
      <c r="S130" s="11">
        <v>0.82401744403486954</v>
      </c>
      <c r="T130" s="11">
        <v>0.82401744403486954</v>
      </c>
      <c r="U130" s="11"/>
      <c r="V130" s="33" t="str">
        <f t="shared" si="10"/>
        <v>New Zealand</v>
      </c>
      <c r="W130" s="30">
        <f t="shared" si="11"/>
        <v>-2.574112471987494E-4</v>
      </c>
      <c r="X130" s="10">
        <f t="shared" si="12"/>
        <v>-0.13736768919439707</v>
      </c>
      <c r="Y130" s="36">
        <f t="shared" si="13"/>
        <v>1.8869882034608473E-2</v>
      </c>
      <c r="Z130" s="41" t="str">
        <f t="shared" si="14"/>
        <v/>
      </c>
      <c r="AA130" s="42" t="str">
        <f t="shared" si="15"/>
        <v/>
      </c>
    </row>
    <row r="131" spans="3:27">
      <c r="C131" s="32" t="s">
        <v>289</v>
      </c>
      <c r="D131" s="33" t="s">
        <v>290</v>
      </c>
      <c r="E131" s="11">
        <v>0.44990370714418954</v>
      </c>
      <c r="F131" s="11">
        <v>0.44990370714418954</v>
      </c>
      <c r="G131" s="11">
        <v>0.4309444153685455</v>
      </c>
      <c r="H131" s="11">
        <v>0.41198512359290146</v>
      </c>
      <c r="I131" s="11">
        <v>0.4156674528757322</v>
      </c>
      <c r="J131" s="11">
        <v>0.41934978215856294</v>
      </c>
      <c r="K131" s="11">
        <v>0.43900061145103136</v>
      </c>
      <c r="L131" s="11">
        <v>0.45865144074349995</v>
      </c>
      <c r="M131" s="11">
        <v>0.45131720917107887</v>
      </c>
      <c r="N131" s="11">
        <v>0.45818189853543773</v>
      </c>
      <c r="O131" s="11">
        <v>0.42617943295911115</v>
      </c>
      <c r="P131" s="11">
        <v>0.40889131605955281</v>
      </c>
      <c r="Q131" s="11">
        <v>0.42339714491614538</v>
      </c>
      <c r="R131" s="11">
        <v>0.40923484526888998</v>
      </c>
      <c r="S131" s="11">
        <v>0.38271950555717216</v>
      </c>
      <c r="T131" s="11">
        <v>0.38271950555717216</v>
      </c>
      <c r="U131" s="11"/>
      <c r="V131" s="33" t="str">
        <f t="shared" si="10"/>
        <v>Nicaragua</v>
      </c>
      <c r="W131" s="30">
        <f t="shared" si="11"/>
        <v>-2.9122497024312039E-3</v>
      </c>
      <c r="X131" s="10">
        <f t="shared" si="12"/>
        <v>-0.57396665608053765</v>
      </c>
      <c r="Y131" s="36">
        <f t="shared" si="13"/>
        <v>0.32943772229227419</v>
      </c>
      <c r="Z131" s="41">
        <f t="shared" si="14"/>
        <v>2.912249702431204</v>
      </c>
      <c r="AA131" s="42">
        <f t="shared" si="15"/>
        <v>55</v>
      </c>
    </row>
    <row r="132" spans="3:27">
      <c r="C132" s="32" t="s">
        <v>291</v>
      </c>
      <c r="D132" s="33" t="s">
        <v>292</v>
      </c>
      <c r="E132" s="11">
        <v>0.40999509229325337</v>
      </c>
      <c r="F132" s="11">
        <v>0.40999509229325337</v>
      </c>
      <c r="G132" s="11">
        <v>0.35256525515089321</v>
      </c>
      <c r="H132" s="11">
        <v>0.29513541800853293</v>
      </c>
      <c r="I132" s="11">
        <v>0.3544739310400416</v>
      </c>
      <c r="J132" s="11">
        <v>0.41381244407155021</v>
      </c>
      <c r="K132" s="11">
        <v>0.40486191515428216</v>
      </c>
      <c r="L132" s="11">
        <v>0.39591138623701416</v>
      </c>
      <c r="M132" s="11">
        <v>0.40547355973023202</v>
      </c>
      <c r="N132" s="11">
        <v>0.38995224707882559</v>
      </c>
      <c r="O132" s="11">
        <v>0.40662048395965511</v>
      </c>
      <c r="P132" s="11">
        <v>0.38786547130876375</v>
      </c>
      <c r="Q132" s="11">
        <v>0.380935409814526</v>
      </c>
      <c r="R132" s="11">
        <v>0.37070931076252567</v>
      </c>
      <c r="S132" s="11">
        <v>0.33199028766709554</v>
      </c>
      <c r="T132" s="11">
        <v>0.33199028766709554</v>
      </c>
      <c r="U132" s="11"/>
      <c r="V132" s="33" t="str">
        <f t="shared" si="10"/>
        <v>Niger</v>
      </c>
      <c r="W132" s="30">
        <f t="shared" si="11"/>
        <v>-1.5437291778854366E-3</v>
      </c>
      <c r="X132" s="10">
        <f t="shared" si="12"/>
        <v>-0.20901402569609331</v>
      </c>
      <c r="Y132" s="36">
        <f t="shared" si="13"/>
        <v>4.3686862937687157E-2</v>
      </c>
      <c r="Z132" s="41" t="str">
        <f t="shared" si="14"/>
        <v/>
      </c>
      <c r="AA132" s="42" t="str">
        <f t="shared" si="15"/>
        <v/>
      </c>
    </row>
    <row r="133" spans="3:27">
      <c r="C133" s="32" t="s">
        <v>293</v>
      </c>
      <c r="D133" s="33" t="s">
        <v>294</v>
      </c>
      <c r="E133" s="11">
        <v>0.19788153663717645</v>
      </c>
      <c r="F133" s="11">
        <v>0.19788153663717645</v>
      </c>
      <c r="G133" s="11">
        <v>0.24736506664355326</v>
      </c>
      <c r="H133" s="11">
        <v>0.29684859664993013</v>
      </c>
      <c r="I133" s="11">
        <v>0.28590357329421878</v>
      </c>
      <c r="J133" s="11">
        <v>0.27495854993850743</v>
      </c>
      <c r="K133" s="11">
        <v>0.26373897799625118</v>
      </c>
      <c r="L133" s="11">
        <v>0.25251940605399498</v>
      </c>
      <c r="M133" s="11">
        <v>0.25967024314596543</v>
      </c>
      <c r="N133" s="11">
        <v>0.24790512076928783</v>
      </c>
      <c r="O133" s="11">
        <v>0.24288360991115085</v>
      </c>
      <c r="P133" s="11">
        <v>0.25200189317012001</v>
      </c>
      <c r="Q133" s="11">
        <v>0.25513251048699931</v>
      </c>
      <c r="R133" s="11">
        <v>0.27320777854400424</v>
      </c>
      <c r="S133" s="11">
        <v>0.2419555035556514</v>
      </c>
      <c r="T133" s="11">
        <v>0.2419555035556514</v>
      </c>
      <c r="U133" s="11"/>
      <c r="V133" s="33" t="str">
        <f t="shared" si="10"/>
        <v>Nigeria</v>
      </c>
      <c r="W133" s="30">
        <f t="shared" si="11"/>
        <v>1.0365572552374831E-3</v>
      </c>
      <c r="X133" s="10">
        <f t="shared" si="12"/>
        <v>0.18630211943309652</v>
      </c>
      <c r="Y133" s="36">
        <f t="shared" si="13"/>
        <v>3.4708479705263758E-2</v>
      </c>
      <c r="Z133" s="41" t="str">
        <f t="shared" si="14"/>
        <v/>
      </c>
      <c r="AA133" s="42" t="str">
        <f t="shared" si="15"/>
        <v/>
      </c>
    </row>
    <row r="134" spans="3:27">
      <c r="C134" s="32" t="s">
        <v>295</v>
      </c>
      <c r="D134" s="33" t="s">
        <v>296</v>
      </c>
      <c r="E134" s="11">
        <v>0.82759609214694385</v>
      </c>
      <c r="F134" s="11">
        <v>0.82759609214694385</v>
      </c>
      <c r="G134" s="11">
        <v>0.83203840888449987</v>
      </c>
      <c r="H134" s="11">
        <v>0.83648072562205589</v>
      </c>
      <c r="I134" s="11">
        <v>0.83386190409876226</v>
      </c>
      <c r="J134" s="11">
        <v>0.83124308257546875</v>
      </c>
      <c r="K134" s="11">
        <v>0.83652948536757465</v>
      </c>
      <c r="L134" s="11">
        <v>0.84181588815968056</v>
      </c>
      <c r="M134" s="11">
        <v>0.82068261339909709</v>
      </c>
      <c r="N134" s="11">
        <v>0.82455364960801991</v>
      </c>
      <c r="O134" s="11">
        <v>0.82037962765262784</v>
      </c>
      <c r="P134" s="11">
        <v>0.82278007572552114</v>
      </c>
      <c r="Q134" s="11">
        <v>0.80730116002914143</v>
      </c>
      <c r="R134" s="11">
        <v>0.81212404051854903</v>
      </c>
      <c r="S134" s="11">
        <v>0.81282777371331005</v>
      </c>
      <c r="T134" s="11">
        <v>0.81282777371331005</v>
      </c>
      <c r="U134" s="11"/>
      <c r="V134" s="33" t="str">
        <f t="shared" si="10"/>
        <v>Norway</v>
      </c>
      <c r="W134" s="30">
        <f t="shared" si="11"/>
        <v>-1.5943204614258465E-3</v>
      </c>
      <c r="X134" s="10">
        <f t="shared" si="12"/>
        <v>-0.74706851736354729</v>
      </c>
      <c r="Y134" s="36">
        <f t="shared" si="13"/>
        <v>0.55811136963576879</v>
      </c>
      <c r="Z134" s="41">
        <f t="shared" si="14"/>
        <v>1.5943204614258466</v>
      </c>
      <c r="AA134" s="42">
        <f t="shared" si="15"/>
        <v>64</v>
      </c>
    </row>
    <row r="135" spans="3:27">
      <c r="C135" s="32" t="s">
        <v>297</v>
      </c>
      <c r="D135" s="33" t="s">
        <v>298</v>
      </c>
      <c r="E135" s="11">
        <v>0.446914042504717</v>
      </c>
      <c r="F135" s="11">
        <v>0.446914042504717</v>
      </c>
      <c r="G135" s="11">
        <v>0.49719721961641283</v>
      </c>
      <c r="H135" s="11">
        <v>0.54748039672810866</v>
      </c>
      <c r="I135" s="11">
        <v>0.55183518992675551</v>
      </c>
      <c r="J135" s="11">
        <v>0.55618998312540224</v>
      </c>
      <c r="K135" s="11">
        <v>0.55861920757754235</v>
      </c>
      <c r="L135" s="11">
        <v>0.56104843202968246</v>
      </c>
      <c r="M135" s="11">
        <v>0.52162634725019719</v>
      </c>
      <c r="N135" s="11">
        <v>0.55648316041940782</v>
      </c>
      <c r="O135" s="11">
        <v>0.53470317035114323</v>
      </c>
      <c r="P135" s="11">
        <v>0.51875818324512779</v>
      </c>
      <c r="Q135" s="11">
        <v>0.51273683724898189</v>
      </c>
      <c r="R135" s="11">
        <v>0.52632694620103149</v>
      </c>
      <c r="S135" s="11">
        <v>0.51436730612628545</v>
      </c>
      <c r="T135" s="11">
        <v>0.51436730612628545</v>
      </c>
      <c r="U135" s="11"/>
      <c r="V135" s="33" t="str">
        <f t="shared" ref="V135:V197" si="16">D135</f>
        <v>Oman</v>
      </c>
      <c r="W135" s="30">
        <f t="shared" ref="W135:W197" si="17">SLOPE(E135:T135,$E$5:$T$5)</f>
        <v>2.2229750023911804E-3</v>
      </c>
      <c r="X135" s="10">
        <f t="shared" ref="X135:X197" si="18">PEARSON(E135:T135,$E$5:$T$5)</f>
        <v>0.29709094085658555</v>
      </c>
      <c r="Y135" s="36">
        <f t="shared" ref="Y135:Y197" si="19">IF(ISERROR(X135),0,X135*X135)</f>
        <v>8.8263027139051209E-2</v>
      </c>
      <c r="Z135" s="41" t="str">
        <f t="shared" ref="Z135:Z197" si="20">IF(Y135&gt;=$Z$4,-1000*W135,"")</f>
        <v/>
      </c>
      <c r="AA135" s="42" t="str">
        <f t="shared" ref="AA135:AA197" si="21">IF(ISNUMBER(Z135),RANK(Z135,$Z$6:$Z$197),"")</f>
        <v/>
      </c>
    </row>
    <row r="136" spans="3:27">
      <c r="C136" s="32" t="s">
        <v>299</v>
      </c>
      <c r="D136" s="33" t="s">
        <v>300</v>
      </c>
      <c r="E136" s="11">
        <v>0.28085510062609376</v>
      </c>
      <c r="F136" s="11">
        <v>0.28085510062609376</v>
      </c>
      <c r="G136" s="11">
        <v>0.28907616613945042</v>
      </c>
      <c r="H136" s="11">
        <v>0.29729723165280708</v>
      </c>
      <c r="I136" s="11">
        <v>0.29022545868793542</v>
      </c>
      <c r="J136" s="11">
        <v>0.28315368572306393</v>
      </c>
      <c r="K136" s="11">
        <v>0.27162907352136184</v>
      </c>
      <c r="L136" s="11">
        <v>0.26010446131965975</v>
      </c>
      <c r="M136" s="11">
        <v>0.26189777847158791</v>
      </c>
      <c r="N136" s="11">
        <v>0.23694278244875172</v>
      </c>
      <c r="O136" s="11">
        <v>0.24300095304138372</v>
      </c>
      <c r="P136" s="11">
        <v>0.24569091884383892</v>
      </c>
      <c r="Q136" s="11">
        <v>0.2149559910921835</v>
      </c>
      <c r="R136" s="11">
        <v>0.21399112626103686</v>
      </c>
      <c r="S136" s="11">
        <v>0.1937215919445599</v>
      </c>
      <c r="T136" s="11">
        <v>0.1937215919445599</v>
      </c>
      <c r="U136" s="11"/>
      <c r="V136" s="33" t="str">
        <f t="shared" si="16"/>
        <v>Pakistan</v>
      </c>
      <c r="W136" s="30">
        <f t="shared" si="17"/>
        <v>-6.7963468311383638E-3</v>
      </c>
      <c r="X136" s="10">
        <f t="shared" si="18"/>
        <v>-0.93432414665390839</v>
      </c>
      <c r="Y136" s="36">
        <f t="shared" si="19"/>
        <v>0.87296161102055414</v>
      </c>
      <c r="Z136" s="41">
        <f t="shared" si="20"/>
        <v>6.7963468311383641</v>
      </c>
      <c r="AA136" s="42">
        <f t="shared" si="21"/>
        <v>26</v>
      </c>
    </row>
    <row r="137" spans="3:27">
      <c r="C137" s="32" t="s">
        <v>301</v>
      </c>
      <c r="D137" s="33" t="s">
        <v>302</v>
      </c>
      <c r="E137" s="11">
        <v>0.63931710618643955</v>
      </c>
      <c r="F137" s="11">
        <v>0.63931710618643955</v>
      </c>
      <c r="G137" s="11">
        <v>0.63757720229112869</v>
      </c>
      <c r="H137" s="11">
        <v>0.6358372983958176</v>
      </c>
      <c r="I137" s="11">
        <v>0.63527627908185402</v>
      </c>
      <c r="J137" s="11">
        <v>0.63471525976789023</v>
      </c>
      <c r="K137" s="11">
        <v>0.63476517277570965</v>
      </c>
      <c r="L137" s="11">
        <v>0.63481508578352897</v>
      </c>
      <c r="M137" s="11">
        <v>0.64252453275871024</v>
      </c>
      <c r="N137" s="11">
        <v>0.63330056327761419</v>
      </c>
      <c r="O137" s="11">
        <v>0.63106460186096824</v>
      </c>
      <c r="P137" s="11">
        <v>0.63273102926766422</v>
      </c>
      <c r="Q137" s="11">
        <v>0.63803651567940289</v>
      </c>
      <c r="R137" s="11">
        <v>0.63389535830500765</v>
      </c>
      <c r="S137" s="11">
        <v>0.65624930603365073</v>
      </c>
      <c r="T137" s="11">
        <v>0.65624930603365073</v>
      </c>
      <c r="U137" s="11"/>
      <c r="V137" s="33" t="str">
        <f t="shared" si="16"/>
        <v>Palau</v>
      </c>
      <c r="W137" s="30">
        <f t="shared" si="17"/>
        <v>6.1858801128500808E-4</v>
      </c>
      <c r="X137" s="10">
        <f t="shared" si="18"/>
        <v>0.39243053071836165</v>
      </c>
      <c r="Y137" s="36">
        <f t="shared" si="19"/>
        <v>0.15400172143989499</v>
      </c>
      <c r="Z137" s="41" t="str">
        <f t="shared" si="20"/>
        <v/>
      </c>
      <c r="AA137" s="42" t="str">
        <f t="shared" si="21"/>
        <v/>
      </c>
    </row>
    <row r="138" spans="3:27">
      <c r="C138" s="32" t="s">
        <v>303</v>
      </c>
      <c r="D138" s="33" t="s">
        <v>304</v>
      </c>
      <c r="E138" s="11">
        <v>0.50836852116919051</v>
      </c>
      <c r="F138" s="11">
        <v>0.50836852116919051</v>
      </c>
      <c r="G138" s="11">
        <v>0.51134513314691543</v>
      </c>
      <c r="H138" s="11">
        <v>0.51432174512464035</v>
      </c>
      <c r="I138" s="11">
        <v>0.5181804060640568</v>
      </c>
      <c r="J138" s="11">
        <v>0.52203906700347313</v>
      </c>
      <c r="K138" s="11">
        <v>0.53078476015217968</v>
      </c>
      <c r="L138" s="11">
        <v>0.53953045330088623</v>
      </c>
      <c r="M138" s="11">
        <v>0.5258655280247696</v>
      </c>
      <c r="N138" s="11">
        <v>0.53249051918828649</v>
      </c>
      <c r="O138" s="11">
        <v>0.50039084459918814</v>
      </c>
      <c r="P138" s="11">
        <v>0.51434372624086078</v>
      </c>
      <c r="Q138" s="11">
        <v>0.5184650306666253</v>
      </c>
      <c r="R138" s="11">
        <v>0.52870903817227954</v>
      </c>
      <c r="S138" s="11">
        <v>0.52987453165891951</v>
      </c>
      <c r="T138" s="11">
        <v>0.52987453165891951</v>
      </c>
      <c r="U138" s="11"/>
      <c r="V138" s="33" t="str">
        <f t="shared" si="16"/>
        <v>Panama</v>
      </c>
      <c r="W138" s="30">
        <f t="shared" si="17"/>
        <v>1.0100224998789537E-3</v>
      </c>
      <c r="X138" s="10">
        <f t="shared" si="18"/>
        <v>0.44486446744962244</v>
      </c>
      <c r="Y138" s="36">
        <f t="shared" si="19"/>
        <v>0.19790439439923618</v>
      </c>
      <c r="Z138" s="41" t="str">
        <f t="shared" si="20"/>
        <v/>
      </c>
      <c r="AA138" s="42" t="str">
        <f t="shared" si="21"/>
        <v/>
      </c>
    </row>
    <row r="139" spans="3:27">
      <c r="C139" s="32" t="s">
        <v>305</v>
      </c>
      <c r="D139" s="33" t="s">
        <v>306</v>
      </c>
      <c r="E139" s="11">
        <v>0.42189990829813157</v>
      </c>
      <c r="F139" s="11">
        <v>0.42189990829813157</v>
      </c>
      <c r="G139" s="11">
        <v>0.4265439847910289</v>
      </c>
      <c r="H139" s="11">
        <v>0.43118806128392623</v>
      </c>
      <c r="I139" s="11">
        <v>0.41777851772783908</v>
      </c>
      <c r="J139" s="11">
        <v>0.40436897417175199</v>
      </c>
      <c r="K139" s="11">
        <v>0.39523291443681557</v>
      </c>
      <c r="L139" s="11">
        <v>0.38609685470187916</v>
      </c>
      <c r="M139" s="11">
        <v>0.3719098866079702</v>
      </c>
      <c r="N139" s="11">
        <v>0.35128090861224964</v>
      </c>
      <c r="O139" s="11">
        <v>0.34623227398341155</v>
      </c>
      <c r="P139" s="11">
        <v>0.37497016692987578</v>
      </c>
      <c r="Q139" s="11">
        <v>0.37958883421318185</v>
      </c>
      <c r="R139" s="11">
        <v>0.38392113496251107</v>
      </c>
      <c r="S139" s="11">
        <v>0.37433141581092161</v>
      </c>
      <c r="T139" s="11">
        <v>0.37433141581092161</v>
      </c>
      <c r="U139" s="11"/>
      <c r="V139" s="33" t="str">
        <f t="shared" si="16"/>
        <v>Papua New Guinea</v>
      </c>
      <c r="W139" s="30">
        <f t="shared" si="17"/>
        <v>-4.4140398874813625E-3</v>
      </c>
      <c r="X139" s="10">
        <f t="shared" si="18"/>
        <v>-0.78819738594145838</v>
      </c>
      <c r="Y139" s="36">
        <f t="shared" si="19"/>
        <v>0.62125511920494825</v>
      </c>
      <c r="Z139" s="41">
        <f t="shared" si="20"/>
        <v>4.4140398874813629</v>
      </c>
      <c r="AA139" s="42">
        <f t="shared" si="21"/>
        <v>42</v>
      </c>
    </row>
    <row r="140" spans="3:27">
      <c r="C140" s="32" t="s">
        <v>307</v>
      </c>
      <c r="D140" s="33" t="s">
        <v>308</v>
      </c>
      <c r="E140" s="11">
        <v>0.46774193603015318</v>
      </c>
      <c r="F140" s="11">
        <v>0.46774193603015318</v>
      </c>
      <c r="G140" s="11">
        <v>0.38844196371198664</v>
      </c>
      <c r="H140" s="11">
        <v>0.30914199139381998</v>
      </c>
      <c r="I140" s="11">
        <v>0.30010090214347662</v>
      </c>
      <c r="J140" s="11">
        <v>0.29105981289313321</v>
      </c>
      <c r="K140" s="11">
        <v>0.29279898680875988</v>
      </c>
      <c r="L140" s="11">
        <v>0.29453816072438654</v>
      </c>
      <c r="M140" s="11">
        <v>0.3171166736595103</v>
      </c>
      <c r="N140" s="11">
        <v>0.34381553230006062</v>
      </c>
      <c r="O140" s="11">
        <v>0.33341016269813201</v>
      </c>
      <c r="P140" s="11">
        <v>0.34310897849283667</v>
      </c>
      <c r="Q140" s="11">
        <v>0.35040298233070727</v>
      </c>
      <c r="R140" s="11">
        <v>0.37218442491811393</v>
      </c>
      <c r="S140" s="11">
        <v>0.35944345080041223</v>
      </c>
      <c r="T140" s="11">
        <v>0.35944345080041223</v>
      </c>
      <c r="U140" s="11"/>
      <c r="V140" s="33" t="str">
        <f t="shared" si="16"/>
        <v>Paraguay</v>
      </c>
      <c r="W140" s="30">
        <f t="shared" si="17"/>
        <v>-3.1638311203732649E-3</v>
      </c>
      <c r="X140" s="10">
        <f t="shared" si="18"/>
        <v>-0.27411895272431513</v>
      </c>
      <c r="Y140" s="36">
        <f t="shared" si="19"/>
        <v>7.5141200242675316E-2</v>
      </c>
      <c r="Z140" s="41" t="str">
        <f t="shared" si="20"/>
        <v/>
      </c>
      <c r="AA140" s="42" t="str">
        <f t="shared" si="21"/>
        <v/>
      </c>
    </row>
    <row r="141" spans="3:27">
      <c r="C141" s="32" t="s">
        <v>309</v>
      </c>
      <c r="D141" s="33" t="s">
        <v>310</v>
      </c>
      <c r="E141" s="11">
        <v>0.37741599221279931</v>
      </c>
      <c r="F141" s="11">
        <v>0.37741599221279931</v>
      </c>
      <c r="G141" s="11">
        <v>0.38348075093477713</v>
      </c>
      <c r="H141" s="11">
        <v>0.38954550965675483</v>
      </c>
      <c r="I141" s="11">
        <v>0.40022802444364075</v>
      </c>
      <c r="J141" s="11">
        <v>0.41091053923052667</v>
      </c>
      <c r="K141" s="11">
        <v>0.42951530832613283</v>
      </c>
      <c r="L141" s="11">
        <v>0.44812007742173893</v>
      </c>
      <c r="M141" s="11">
        <v>0.43587391173730555</v>
      </c>
      <c r="N141" s="11">
        <v>0.41623279763805804</v>
      </c>
      <c r="O141" s="11">
        <v>0.41021429394629544</v>
      </c>
      <c r="P141" s="11">
        <v>0.42720453964558086</v>
      </c>
      <c r="Q141" s="11">
        <v>0.4338011222777729</v>
      </c>
      <c r="R141" s="11">
        <v>0.43451366768230282</v>
      </c>
      <c r="S141" s="11">
        <v>0.41704073157723687</v>
      </c>
      <c r="T141" s="11">
        <v>0.41704073157723687</v>
      </c>
      <c r="U141" s="11"/>
      <c r="V141" s="33" t="str">
        <f t="shared" si="16"/>
        <v>Peru</v>
      </c>
      <c r="W141" s="30">
        <f t="shared" si="17"/>
        <v>3.2388470327352403E-3</v>
      </c>
      <c r="X141" s="10">
        <f t="shared" si="18"/>
        <v>0.69903562380348716</v>
      </c>
      <c r="Y141" s="36">
        <f t="shared" si="19"/>
        <v>0.48865080334633043</v>
      </c>
      <c r="Z141" s="41">
        <f t="shared" si="20"/>
        <v>-3.2388470327352401</v>
      </c>
      <c r="AA141" s="42">
        <f t="shared" si="21"/>
        <v>80</v>
      </c>
    </row>
    <row r="142" spans="3:27">
      <c r="C142" s="32" t="s">
        <v>311</v>
      </c>
      <c r="D142" s="33" t="s">
        <v>312</v>
      </c>
      <c r="E142" s="11">
        <v>0.4556118829738009</v>
      </c>
      <c r="F142" s="11">
        <v>0.4556118829738009</v>
      </c>
      <c r="G142" s="11">
        <v>0.4767887241156884</v>
      </c>
      <c r="H142" s="11">
        <v>0.4979655652575759</v>
      </c>
      <c r="I142" s="11">
        <v>0.46123653061893499</v>
      </c>
      <c r="J142" s="11">
        <v>0.42450749598029408</v>
      </c>
      <c r="K142" s="11">
        <v>0.43265206639911158</v>
      </c>
      <c r="L142" s="11">
        <v>0.44079663681792902</v>
      </c>
      <c r="M142" s="11">
        <v>0.39232384340261489</v>
      </c>
      <c r="N142" s="11">
        <v>0.37846404923998589</v>
      </c>
      <c r="O142" s="11">
        <v>0.39759664612290585</v>
      </c>
      <c r="P142" s="11">
        <v>0.3572494172493238</v>
      </c>
      <c r="Q142" s="11">
        <v>0.35614602565419923</v>
      </c>
      <c r="R142" s="11">
        <v>0.34780859434490724</v>
      </c>
      <c r="S142" s="11">
        <v>0.3502862788116527</v>
      </c>
      <c r="T142" s="11">
        <v>0.3502862788116527</v>
      </c>
      <c r="U142" s="11"/>
      <c r="V142" s="33" t="str">
        <f t="shared" si="16"/>
        <v>Philippines</v>
      </c>
      <c r="W142" s="30">
        <f t="shared" si="17"/>
        <v>-9.879081012082418E-3</v>
      </c>
      <c r="X142" s="10">
        <f t="shared" si="18"/>
        <v>-0.92496273314900457</v>
      </c>
      <c r="Y142" s="36">
        <f t="shared" si="19"/>
        <v>0.85555605771447663</v>
      </c>
      <c r="Z142" s="41">
        <f t="shared" si="20"/>
        <v>9.879081012082418</v>
      </c>
      <c r="AA142" s="42">
        <f t="shared" si="21"/>
        <v>12</v>
      </c>
    </row>
    <row r="143" spans="3:27">
      <c r="C143" s="32" t="s">
        <v>313</v>
      </c>
      <c r="D143" s="33" t="s">
        <v>314</v>
      </c>
      <c r="E143" s="11">
        <v>0.65273604794114082</v>
      </c>
      <c r="F143" s="11">
        <v>0.65273604794114082</v>
      </c>
      <c r="G143" s="11">
        <v>0.65934472070503614</v>
      </c>
      <c r="H143" s="11">
        <v>0.66595339346893168</v>
      </c>
      <c r="I143" s="11">
        <v>0.65586035248804142</v>
      </c>
      <c r="J143" s="11">
        <v>0.64576731150715116</v>
      </c>
      <c r="K143" s="11">
        <v>0.64708591895007717</v>
      </c>
      <c r="L143" s="11">
        <v>0.64840452639300328</v>
      </c>
      <c r="M143" s="11">
        <v>0.65537067404736882</v>
      </c>
      <c r="N143" s="11">
        <v>0.60867574577010042</v>
      </c>
      <c r="O143" s="11">
        <v>0.61436435195427908</v>
      </c>
      <c r="P143" s="11">
        <v>0.59929535581807014</v>
      </c>
      <c r="Q143" s="11">
        <v>0.61667719932148291</v>
      </c>
      <c r="R143" s="11">
        <v>0.6453051553191208</v>
      </c>
      <c r="S143" s="11">
        <v>0.66099255925689404</v>
      </c>
      <c r="T143" s="11">
        <v>0.66099255925689404</v>
      </c>
      <c r="U143" s="11"/>
      <c r="V143" s="33" t="str">
        <f t="shared" si="16"/>
        <v>Poland</v>
      </c>
      <c r="W143" s="30">
        <f t="shared" si="17"/>
        <v>-1.5117247001040315E-3</v>
      </c>
      <c r="X143" s="10">
        <f t="shared" si="18"/>
        <v>-0.3428728817463354</v>
      </c>
      <c r="Y143" s="36">
        <f t="shared" si="19"/>
        <v>0.1175618130370365</v>
      </c>
      <c r="Z143" s="41" t="str">
        <f t="shared" si="20"/>
        <v/>
      </c>
      <c r="AA143" s="42" t="str">
        <f t="shared" si="21"/>
        <v/>
      </c>
    </row>
    <row r="144" spans="3:27">
      <c r="C144" s="32" t="s">
        <v>315</v>
      </c>
      <c r="D144" s="33" t="s">
        <v>316</v>
      </c>
      <c r="E144" s="11">
        <v>0.78473386771856168</v>
      </c>
      <c r="F144" s="11">
        <v>0.78473386771856168</v>
      </c>
      <c r="G144" s="11">
        <v>0.77350534620016054</v>
      </c>
      <c r="H144" s="11">
        <v>0.76227682468175939</v>
      </c>
      <c r="I144" s="11">
        <v>0.75212538487038838</v>
      </c>
      <c r="J144" s="11">
        <v>0.74197394505901748</v>
      </c>
      <c r="K144" s="11">
        <v>0.7499672457035963</v>
      </c>
      <c r="L144" s="11">
        <v>0.75796054634817511</v>
      </c>
      <c r="M144" s="11">
        <v>0.75855867921603382</v>
      </c>
      <c r="N144" s="11">
        <v>0.74458607307457836</v>
      </c>
      <c r="O144" s="11">
        <v>0.72944658415170072</v>
      </c>
      <c r="P144" s="11">
        <v>0.70754735820535419</v>
      </c>
      <c r="Q144" s="11">
        <v>0.70114295686911654</v>
      </c>
      <c r="R144" s="11">
        <v>0.71268220393348691</v>
      </c>
      <c r="S144" s="11">
        <v>0.70548003950354865</v>
      </c>
      <c r="T144" s="11">
        <v>0.70548003950354865</v>
      </c>
      <c r="U144" s="11"/>
      <c r="V144" s="33" t="str">
        <f t="shared" si="16"/>
        <v>Portugal</v>
      </c>
      <c r="W144" s="30">
        <f t="shared" si="17"/>
        <v>-5.6302866786449692E-3</v>
      </c>
      <c r="X144" s="10">
        <f t="shared" si="18"/>
        <v>-0.9361452353526547</v>
      </c>
      <c r="Y144" s="36">
        <f t="shared" si="19"/>
        <v>0.87636790167347722</v>
      </c>
      <c r="Z144" s="41">
        <f t="shared" si="20"/>
        <v>5.6302866786449695</v>
      </c>
      <c r="AA144" s="42">
        <f t="shared" si="21"/>
        <v>32</v>
      </c>
    </row>
    <row r="145" spans="3:27">
      <c r="C145" s="32" t="s">
        <v>317</v>
      </c>
      <c r="D145" s="33" t="s">
        <v>318</v>
      </c>
      <c r="E145" s="11">
        <v>0.44309133067371564</v>
      </c>
      <c r="F145" s="11">
        <v>0.44309133067371564</v>
      </c>
      <c r="G145" s="11">
        <v>0.50538438863742907</v>
      </c>
      <c r="H145" s="11">
        <v>0.56767744660114239</v>
      </c>
      <c r="I145" s="11">
        <v>0.57830505820822709</v>
      </c>
      <c r="J145" s="11">
        <v>0.588932669815312</v>
      </c>
      <c r="K145" s="11">
        <v>0.57363462835692347</v>
      </c>
      <c r="L145" s="11">
        <v>0.55833658689853494</v>
      </c>
      <c r="M145" s="11">
        <v>0.56994652185903705</v>
      </c>
      <c r="N145" s="11">
        <v>0.58387817162688194</v>
      </c>
      <c r="O145" s="11">
        <v>0.58987969312573141</v>
      </c>
      <c r="P145" s="11">
        <v>0.5728344957651389</v>
      </c>
      <c r="Q145" s="11">
        <v>0.57875331322783086</v>
      </c>
      <c r="R145" s="11">
        <v>0.61288438898547393</v>
      </c>
      <c r="S145" s="11">
        <v>0.62445393389940085</v>
      </c>
      <c r="T145" s="11">
        <v>0.62445393389940085</v>
      </c>
      <c r="U145" s="11"/>
      <c r="V145" s="33" t="str">
        <f t="shared" si="16"/>
        <v>Qatar</v>
      </c>
      <c r="W145" s="30">
        <f t="shared" si="17"/>
        <v>9.366349173542253E-3</v>
      </c>
      <c r="X145" s="10">
        <f t="shared" si="18"/>
        <v>0.81661248816448029</v>
      </c>
      <c r="Y145" s="36">
        <f t="shared" si="19"/>
        <v>0.66685595582618351</v>
      </c>
      <c r="Z145" s="41">
        <f t="shared" si="20"/>
        <v>-9.3663491735422522</v>
      </c>
      <c r="AA145" s="42">
        <f t="shared" si="21"/>
        <v>118</v>
      </c>
    </row>
    <row r="146" spans="3:27">
      <c r="C146" s="32" t="s">
        <v>319</v>
      </c>
      <c r="D146" s="33" t="s">
        <v>320</v>
      </c>
      <c r="E146" s="11">
        <v>0.52257610953317246</v>
      </c>
      <c r="F146" s="11">
        <v>0.52257610953317246</v>
      </c>
      <c r="G146" s="11">
        <v>0.51809730864097436</v>
      </c>
      <c r="H146" s="11">
        <v>0.51361850774877638</v>
      </c>
      <c r="I146" s="11">
        <v>0.51258219173258179</v>
      </c>
      <c r="J146" s="11">
        <v>0.51154587571638743</v>
      </c>
      <c r="K146" s="11">
        <v>0.52441103020463775</v>
      </c>
      <c r="L146" s="11">
        <v>0.53727618469288818</v>
      </c>
      <c r="M146" s="11">
        <v>0.53261820765941947</v>
      </c>
      <c r="N146" s="11">
        <v>0.52551281589633225</v>
      </c>
      <c r="O146" s="11">
        <v>0.52878692938344729</v>
      </c>
      <c r="P146" s="11">
        <v>0.54431370936560608</v>
      </c>
      <c r="Q146" s="11">
        <v>0.54519168942329277</v>
      </c>
      <c r="R146" s="11">
        <v>0.54711230837100688</v>
      </c>
      <c r="S146" s="11">
        <v>0.54891128678959267</v>
      </c>
      <c r="T146" s="11">
        <v>0.54891128678959267</v>
      </c>
      <c r="U146" s="11"/>
      <c r="V146" s="33" t="str">
        <f t="shared" si="16"/>
        <v>Romania</v>
      </c>
      <c r="W146" s="30">
        <f t="shared" si="17"/>
        <v>2.4230615692483162E-3</v>
      </c>
      <c r="X146" s="10">
        <f t="shared" si="18"/>
        <v>0.85674704624864073</v>
      </c>
      <c r="Y146" s="36">
        <f t="shared" si="19"/>
        <v>0.73401550125577053</v>
      </c>
      <c r="Z146" s="41">
        <f t="shared" si="20"/>
        <v>-2.4230615692483162</v>
      </c>
      <c r="AA146" s="42">
        <f t="shared" si="21"/>
        <v>74</v>
      </c>
    </row>
    <row r="147" spans="3:27">
      <c r="C147" s="32" t="s">
        <v>321</v>
      </c>
      <c r="D147" s="33" t="s">
        <v>322</v>
      </c>
      <c r="E147" s="11">
        <v>0.33948088850527369</v>
      </c>
      <c r="F147" s="11">
        <v>0.33948088850527369</v>
      </c>
      <c r="G147" s="11">
        <v>0.34600085362331284</v>
      </c>
      <c r="H147" s="11">
        <v>0.35252081874135194</v>
      </c>
      <c r="I147" s="11">
        <v>0.35207312273953695</v>
      </c>
      <c r="J147" s="11">
        <v>0.35162542673772218</v>
      </c>
      <c r="K147" s="11">
        <v>0.36565413302416744</v>
      </c>
      <c r="L147" s="11">
        <v>0.37968283931061286</v>
      </c>
      <c r="M147" s="11">
        <v>0.35660233026264987</v>
      </c>
      <c r="N147" s="11">
        <v>0.34319955811991437</v>
      </c>
      <c r="O147" s="11">
        <v>0.34691447082192484</v>
      </c>
      <c r="P147" s="11">
        <v>0.3371423821407753</v>
      </c>
      <c r="Q147" s="11">
        <v>0.32896381406891789</v>
      </c>
      <c r="R147" s="11">
        <v>0.33097478306446648</v>
      </c>
      <c r="S147" s="11">
        <v>0.31366308639164625</v>
      </c>
      <c r="T147" s="11">
        <v>0.31366308639164625</v>
      </c>
      <c r="U147" s="11"/>
      <c r="V147" s="33" t="str">
        <f t="shared" si="16"/>
        <v>Russian Federation</v>
      </c>
      <c r="W147" s="30">
        <f t="shared" si="17"/>
        <v>-1.9392830513409193E-3</v>
      </c>
      <c r="X147" s="10">
        <f t="shared" si="18"/>
        <v>-0.53714408498878952</v>
      </c>
      <c r="Y147" s="36">
        <f t="shared" si="19"/>
        <v>0.28852376803844393</v>
      </c>
      <c r="Z147" s="41">
        <f t="shared" si="20"/>
        <v>1.9392830513409194</v>
      </c>
      <c r="AA147" s="42">
        <f t="shared" si="21"/>
        <v>61</v>
      </c>
    </row>
    <row r="148" spans="3:27">
      <c r="C148" s="32" t="s">
        <v>323</v>
      </c>
      <c r="D148" s="33" t="s">
        <v>324</v>
      </c>
      <c r="E148" s="11">
        <v>0.22295879722577985</v>
      </c>
      <c r="F148" s="11">
        <v>0.22295879722577985</v>
      </c>
      <c r="G148" s="11">
        <v>0.21729104919701553</v>
      </c>
      <c r="H148" s="11">
        <v>0.21162330116825118</v>
      </c>
      <c r="I148" s="11">
        <v>0.22030112940901131</v>
      </c>
      <c r="J148" s="11">
        <v>0.22897895764977144</v>
      </c>
      <c r="K148" s="11">
        <v>0.23551869209341642</v>
      </c>
      <c r="L148" s="11">
        <v>0.24205842653706136</v>
      </c>
      <c r="M148" s="11">
        <v>0.28705426624988178</v>
      </c>
      <c r="N148" s="11">
        <v>0.29629493177854643</v>
      </c>
      <c r="O148" s="11">
        <v>0.31103311994468019</v>
      </c>
      <c r="P148" s="11">
        <v>0.36661946512177446</v>
      </c>
      <c r="Q148" s="11">
        <v>0.3903335653395778</v>
      </c>
      <c r="R148" s="11">
        <v>0.39493470375186834</v>
      </c>
      <c r="S148" s="11">
        <v>0.40097237237161615</v>
      </c>
      <c r="T148" s="11">
        <v>0.40097237237161615</v>
      </c>
      <c r="U148" s="11"/>
      <c r="V148" s="33" t="str">
        <f t="shared" si="16"/>
        <v>Rwanda</v>
      </c>
      <c r="W148" s="30">
        <f t="shared" si="17"/>
        <v>1.5012759414648283E-2</v>
      </c>
      <c r="X148" s="10">
        <f t="shared" si="18"/>
        <v>0.94215008701384317</v>
      </c>
      <c r="Y148" s="36">
        <f t="shared" si="19"/>
        <v>0.88764678646019224</v>
      </c>
      <c r="Z148" s="41">
        <f t="shared" si="20"/>
        <v>-15.012759414648283</v>
      </c>
      <c r="AA148" s="42">
        <f t="shared" si="21"/>
        <v>124</v>
      </c>
    </row>
    <row r="149" spans="3:27">
      <c r="C149" s="32" t="s">
        <v>325</v>
      </c>
      <c r="D149" s="33" t="s">
        <v>326</v>
      </c>
      <c r="E149" s="11">
        <v>0.6598300830475492</v>
      </c>
      <c r="F149" s="11">
        <v>0.6598300830475492</v>
      </c>
      <c r="G149" s="11">
        <v>0.65828007772362374</v>
      </c>
      <c r="H149" s="11">
        <v>0.65673007239969794</v>
      </c>
      <c r="I149" s="11">
        <v>0.65562254413934928</v>
      </c>
      <c r="J149" s="11">
        <v>0.65451501587900085</v>
      </c>
      <c r="K149" s="11">
        <v>0.66135040710019544</v>
      </c>
      <c r="L149" s="11">
        <v>0.66818579832139025</v>
      </c>
      <c r="M149" s="11">
        <v>0.65673026743551155</v>
      </c>
      <c r="N149" s="11">
        <v>0.64610193394136284</v>
      </c>
      <c r="O149" s="11">
        <v>0.73788365465564076</v>
      </c>
      <c r="P149" s="11">
        <v>0.72473240981271225</v>
      </c>
      <c r="Q149" s="11">
        <v>0.69550304218522496</v>
      </c>
      <c r="R149" s="11">
        <v>0.70356395100341274</v>
      </c>
      <c r="S149" s="11">
        <v>0.72035806986834894</v>
      </c>
      <c r="T149" s="11">
        <v>0.72035806986834894</v>
      </c>
      <c r="U149" s="11"/>
      <c r="V149" s="33" t="str">
        <f t="shared" si="16"/>
        <v>Saint Kitts and Nevis</v>
      </c>
      <c r="W149" s="30">
        <f t="shared" si="17"/>
        <v>4.978344512300263E-3</v>
      </c>
      <c r="X149" s="10">
        <f t="shared" si="18"/>
        <v>0.75832913136292635</v>
      </c>
      <c r="Y149" s="36">
        <f t="shared" si="19"/>
        <v>0.57506307147365043</v>
      </c>
      <c r="Z149" s="41">
        <f t="shared" si="20"/>
        <v>-4.9783445123002625</v>
      </c>
      <c r="AA149" s="42">
        <f t="shared" si="21"/>
        <v>96</v>
      </c>
    </row>
    <row r="150" spans="3:27">
      <c r="C150" s="32" t="s">
        <v>327</v>
      </c>
      <c r="D150" s="33" t="s">
        <v>328</v>
      </c>
      <c r="E150" s="11">
        <v>0.65292524073144864</v>
      </c>
      <c r="F150" s="11">
        <v>0.65292524073144864</v>
      </c>
      <c r="G150" s="11">
        <v>0.62535627881236666</v>
      </c>
      <c r="H150" s="11">
        <v>0.59778731689328468</v>
      </c>
      <c r="I150" s="11">
        <v>0.63687094008211986</v>
      </c>
      <c r="J150" s="11">
        <v>0.67595456327095504</v>
      </c>
      <c r="K150" s="11">
        <v>0.64656531384094129</v>
      </c>
      <c r="L150" s="11">
        <v>0.61717606441092765</v>
      </c>
      <c r="M150" s="11">
        <v>0.67842841678415611</v>
      </c>
      <c r="N150" s="11">
        <v>0.65114743225071958</v>
      </c>
      <c r="O150" s="11">
        <v>0.72880967748361847</v>
      </c>
      <c r="P150" s="11">
        <v>0.71915776028683487</v>
      </c>
      <c r="Q150" s="11">
        <v>0.70185326235212941</v>
      </c>
      <c r="R150" s="11">
        <v>0.70992165569932064</v>
      </c>
      <c r="S150" s="11">
        <v>0.71879881575376514</v>
      </c>
      <c r="T150" s="11">
        <v>0.71879881575376514</v>
      </c>
      <c r="U150" s="11"/>
      <c r="V150" s="33" t="str">
        <f t="shared" si="16"/>
        <v>Saint Lucia</v>
      </c>
      <c r="W150" s="30">
        <f t="shared" si="17"/>
        <v>6.8037570229556518E-3</v>
      </c>
      <c r="X150" s="10">
        <f t="shared" si="18"/>
        <v>0.77914622894408592</v>
      </c>
      <c r="Y150" s="36">
        <f t="shared" si="19"/>
        <v>0.60706884607778999</v>
      </c>
      <c r="Z150" s="41">
        <f t="shared" si="20"/>
        <v>-6.8037570229556517</v>
      </c>
      <c r="AA150" s="42">
        <f t="shared" si="21"/>
        <v>109</v>
      </c>
    </row>
    <row r="151" spans="3:27">
      <c r="C151" s="32" t="s">
        <v>329</v>
      </c>
      <c r="D151" s="33" t="s">
        <v>330</v>
      </c>
      <c r="E151" s="11">
        <v>0.6494519526964847</v>
      </c>
      <c r="F151" s="11">
        <v>0.6494519526964847</v>
      </c>
      <c r="G151" s="11">
        <v>0.64806917820570364</v>
      </c>
      <c r="H151" s="11">
        <v>0.6466864037149227</v>
      </c>
      <c r="I151" s="11">
        <v>0.64676765815989601</v>
      </c>
      <c r="J151" s="11">
        <v>0.64684891260486954</v>
      </c>
      <c r="K151" s="11">
        <v>0.6267983171494953</v>
      </c>
      <c r="L151" s="11">
        <v>0.60674772169412095</v>
      </c>
      <c r="M151" s="11">
        <v>0.65655166450343827</v>
      </c>
      <c r="N151" s="11">
        <v>0.6514833501218229</v>
      </c>
      <c r="O151" s="11">
        <v>0.72882030726430813</v>
      </c>
      <c r="P151" s="11">
        <v>0.70638593157059815</v>
      </c>
      <c r="Q151" s="11">
        <v>0.69216152982189039</v>
      </c>
      <c r="R151" s="11">
        <v>0.69837794093864547</v>
      </c>
      <c r="S151" s="11">
        <v>0.70646550467594571</v>
      </c>
      <c r="T151" s="11">
        <v>0.70646550467594571</v>
      </c>
      <c r="U151" s="11"/>
      <c r="V151" s="33" t="str">
        <f t="shared" si="16"/>
        <v>Saint Vincent and the Grenadines</v>
      </c>
      <c r="W151" s="30">
        <f t="shared" si="17"/>
        <v>5.161905749041744E-3</v>
      </c>
      <c r="X151" s="10">
        <f t="shared" si="18"/>
        <v>0.71135077928409496</v>
      </c>
      <c r="Y151" s="36">
        <f t="shared" si="19"/>
        <v>0.50601993118808919</v>
      </c>
      <c r="Z151" s="41">
        <f t="shared" si="20"/>
        <v>-5.1619057490417442</v>
      </c>
      <c r="AA151" s="42">
        <f t="shared" si="21"/>
        <v>98</v>
      </c>
    </row>
    <row r="152" spans="3:27">
      <c r="C152" s="32" t="s">
        <v>331</v>
      </c>
      <c r="D152" s="33" t="s">
        <v>332</v>
      </c>
      <c r="E152" s="11">
        <v>0.60968536462851142</v>
      </c>
      <c r="F152" s="11">
        <v>0.60968536462851142</v>
      </c>
      <c r="G152" s="11">
        <v>0.6102919239348964</v>
      </c>
      <c r="H152" s="11">
        <v>0.61089848324128149</v>
      </c>
      <c r="I152" s="11">
        <v>0.61667591705744229</v>
      </c>
      <c r="J152" s="11">
        <v>0.62245335087360287</v>
      </c>
      <c r="K152" s="11">
        <v>0.6196781739714935</v>
      </c>
      <c r="L152" s="11">
        <v>0.61690299706938401</v>
      </c>
      <c r="M152" s="11">
        <v>0.63742171746189225</v>
      </c>
      <c r="N152" s="11">
        <v>0.61748561732022045</v>
      </c>
      <c r="O152" s="11">
        <v>0.62125856898122744</v>
      </c>
      <c r="P152" s="11">
        <v>0.63376711265877206</v>
      </c>
      <c r="Q152" s="11">
        <v>0.62622293788718053</v>
      </c>
      <c r="R152" s="11">
        <v>0.62845768957887493</v>
      </c>
      <c r="S152" s="11">
        <v>0.61529181322203574</v>
      </c>
      <c r="T152" s="11">
        <v>0.61529181322203574</v>
      </c>
      <c r="U152" s="11"/>
      <c r="V152" s="33" t="str">
        <f t="shared" si="16"/>
        <v>Samoa</v>
      </c>
      <c r="W152" s="30">
        <f t="shared" si="17"/>
        <v>9.151905657377305E-4</v>
      </c>
      <c r="X152" s="10">
        <f t="shared" si="18"/>
        <v>0.51646473524120251</v>
      </c>
      <c r="Y152" s="36">
        <f t="shared" si="19"/>
        <v>0.26673582274776542</v>
      </c>
      <c r="Z152" s="41">
        <f t="shared" si="20"/>
        <v>-0.9151905657377305</v>
      </c>
      <c r="AA152" s="42">
        <f t="shared" si="21"/>
        <v>68</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0.57283475382209192</v>
      </c>
      <c r="F154" s="11">
        <v>0.57283475382209192</v>
      </c>
      <c r="G154" s="11">
        <v>0.56325334818733286</v>
      </c>
      <c r="H154" s="11">
        <v>0.5536719425525739</v>
      </c>
      <c r="I154" s="11">
        <v>0.56951708607577345</v>
      </c>
      <c r="J154" s="11">
        <v>0.58536222959897322</v>
      </c>
      <c r="K154" s="11">
        <v>0.56925873291609952</v>
      </c>
      <c r="L154" s="11">
        <v>0.55315523623322571</v>
      </c>
      <c r="M154" s="11">
        <v>0.47912454514701147</v>
      </c>
      <c r="N154" s="11">
        <v>0.47474805413651844</v>
      </c>
      <c r="O154" s="11">
        <v>0.46956561928243418</v>
      </c>
      <c r="P154" s="11">
        <v>0.50502365800695515</v>
      </c>
      <c r="Q154" s="11">
        <v>0.52192840147124764</v>
      </c>
      <c r="R154" s="11">
        <v>0.49874754521813114</v>
      </c>
      <c r="S154" s="11">
        <v>0.49934106052315097</v>
      </c>
      <c r="T154" s="11">
        <v>0.49934106052315097</v>
      </c>
      <c r="U154" s="11"/>
      <c r="V154" s="33" t="str">
        <f t="shared" si="16"/>
        <v>Sao Tome and Principe</v>
      </c>
      <c r="W154" s="30">
        <f t="shared" si="17"/>
        <v>-6.5309983680189457E-3</v>
      </c>
      <c r="X154" s="10">
        <f t="shared" si="18"/>
        <v>-0.76354872700007848</v>
      </c>
      <c r="Y154" s="36">
        <f t="shared" si="19"/>
        <v>0.58300665850344036</v>
      </c>
      <c r="Z154" s="41">
        <f t="shared" si="20"/>
        <v>6.5309983680189454</v>
      </c>
      <c r="AA154" s="42">
        <f t="shared" si="21"/>
        <v>27</v>
      </c>
    </row>
    <row r="155" spans="3:27">
      <c r="C155" s="32" t="s">
        <v>337</v>
      </c>
      <c r="D155" s="33" t="s">
        <v>338</v>
      </c>
      <c r="E155" s="11">
        <v>0.28522995264841455</v>
      </c>
      <c r="F155" s="11">
        <v>0.28522995264841455</v>
      </c>
      <c r="G155" s="11">
        <v>0.33642701341674808</v>
      </c>
      <c r="H155" s="11">
        <v>0.38762407418508166</v>
      </c>
      <c r="I155" s="11">
        <v>0.39927509850230863</v>
      </c>
      <c r="J155" s="11">
        <v>0.41092612281953556</v>
      </c>
      <c r="K155" s="11">
        <v>0.39836343792844653</v>
      </c>
      <c r="L155" s="11">
        <v>0.38580075303735745</v>
      </c>
      <c r="M155" s="11">
        <v>0.39084421649081053</v>
      </c>
      <c r="N155" s="11">
        <v>0.33955659247252062</v>
      </c>
      <c r="O155" s="11">
        <v>0.37248398007992212</v>
      </c>
      <c r="P155" s="11">
        <v>0.33964520611247279</v>
      </c>
      <c r="Q155" s="11">
        <v>0.35292170694609487</v>
      </c>
      <c r="R155" s="11">
        <v>0.36769592757183772</v>
      </c>
      <c r="S155" s="11">
        <v>0.3670247551425771</v>
      </c>
      <c r="T155" s="11">
        <v>0.3670247551425771</v>
      </c>
      <c r="U155" s="11"/>
      <c r="V155" s="33" t="str">
        <f t="shared" si="16"/>
        <v>Saudi Arabia</v>
      </c>
      <c r="W155" s="30">
        <f t="shared" si="17"/>
        <v>2.266020863309431E-3</v>
      </c>
      <c r="X155" s="10">
        <f t="shared" si="18"/>
        <v>0.28917148869966658</v>
      </c>
      <c r="Y155" s="36">
        <f t="shared" si="19"/>
        <v>8.3620149876781402E-2</v>
      </c>
      <c r="Z155" s="41" t="str">
        <f t="shared" si="20"/>
        <v/>
      </c>
      <c r="AA155" s="42" t="str">
        <f t="shared" si="21"/>
        <v/>
      </c>
    </row>
    <row r="156" spans="3:27">
      <c r="C156" s="32" t="s">
        <v>339</v>
      </c>
      <c r="D156" s="33" t="s">
        <v>340</v>
      </c>
      <c r="E156" s="11">
        <v>0.43488913985774086</v>
      </c>
      <c r="F156" s="11">
        <v>0.43488913985774086</v>
      </c>
      <c r="G156" s="11">
        <v>0.42742266157605524</v>
      </c>
      <c r="H156" s="11">
        <v>0.41995618329436984</v>
      </c>
      <c r="I156" s="11">
        <v>0.4465918169760702</v>
      </c>
      <c r="J156" s="11">
        <v>0.4732274506577705</v>
      </c>
      <c r="K156" s="11">
        <v>0.4940680461410904</v>
      </c>
      <c r="L156" s="11">
        <v>0.51490864162441041</v>
      </c>
      <c r="M156" s="11">
        <v>0.48584560770593016</v>
      </c>
      <c r="N156" s="11">
        <v>0.51050740016372931</v>
      </c>
      <c r="O156" s="11">
        <v>0.49756200682324442</v>
      </c>
      <c r="P156" s="11">
        <v>0.46551632840945018</v>
      </c>
      <c r="Q156" s="11">
        <v>0.44862255579617588</v>
      </c>
      <c r="R156" s="11">
        <v>0.4490243823590821</v>
      </c>
      <c r="S156" s="11">
        <v>0.4341948246758156</v>
      </c>
      <c r="T156" s="11">
        <v>0.4341948246758156</v>
      </c>
      <c r="U156" s="11"/>
      <c r="V156" s="33" t="str">
        <f t="shared" si="16"/>
        <v>Senegal</v>
      </c>
      <c r="W156" s="30">
        <f t="shared" si="17"/>
        <v>1.1037865368325123E-3</v>
      </c>
      <c r="X156" s="10">
        <f t="shared" si="18"/>
        <v>0.16792356624970431</v>
      </c>
      <c r="Y156" s="36">
        <f t="shared" si="19"/>
        <v>2.8198324102018831E-2</v>
      </c>
      <c r="Z156" s="41" t="str">
        <f t="shared" si="20"/>
        <v/>
      </c>
      <c r="AA156" s="42" t="str">
        <f t="shared" si="21"/>
        <v/>
      </c>
    </row>
    <row r="157" spans="3:27">
      <c r="C157" s="32" t="s">
        <v>341</v>
      </c>
      <c r="D157" s="33" t="s">
        <v>342</v>
      </c>
      <c r="E157" s="11">
        <v>0.26345650758331529</v>
      </c>
      <c r="F157" s="11">
        <v>0.26345650758331529</v>
      </c>
      <c r="G157" s="11">
        <v>0.24166306717066111</v>
      </c>
      <c r="H157" s="11">
        <v>0.21986962675800678</v>
      </c>
      <c r="I157" s="11">
        <v>0.24196616157913711</v>
      </c>
      <c r="J157" s="11">
        <v>0.2640626964002673</v>
      </c>
      <c r="K157" s="11">
        <v>0.32400132784790214</v>
      </c>
      <c r="L157" s="11">
        <v>0.38393995929553704</v>
      </c>
      <c r="M157" s="11">
        <v>0.41241696146008877</v>
      </c>
      <c r="N157" s="11">
        <v>0.40735682452948319</v>
      </c>
      <c r="O157" s="11">
        <v>0.40347704543227497</v>
      </c>
      <c r="P157" s="11">
        <v>0.44672440066050834</v>
      </c>
      <c r="Q157" s="11">
        <v>0.4534600638116788</v>
      </c>
      <c r="R157" s="11">
        <v>0.46322090871575711</v>
      </c>
      <c r="S157" s="11">
        <v>0.47530189586951599</v>
      </c>
      <c r="T157" s="11">
        <v>0.47530189586951599</v>
      </c>
      <c r="U157" s="11"/>
      <c r="V157" s="33" t="str">
        <f t="shared" si="16"/>
        <v>Serbia</v>
      </c>
      <c r="W157" s="30">
        <f t="shared" si="17"/>
        <v>1.8941241137399496E-2</v>
      </c>
      <c r="X157" s="10">
        <f t="shared" si="18"/>
        <v>0.94140097290772939</v>
      </c>
      <c r="Y157" s="36">
        <f t="shared" si="19"/>
        <v>0.88623579179161949</v>
      </c>
      <c r="Z157" s="41">
        <f t="shared" si="20"/>
        <v>-18.941241137399494</v>
      </c>
      <c r="AA157" s="42">
        <f t="shared" si="21"/>
        <v>127</v>
      </c>
    </row>
    <row r="158" spans="3:27">
      <c r="C158" s="32" t="s">
        <v>343</v>
      </c>
      <c r="D158" s="33" t="s">
        <v>344</v>
      </c>
      <c r="E158" s="11">
        <v>0.59545276949341841</v>
      </c>
      <c r="F158" s="11">
        <v>0.59545276949341841</v>
      </c>
      <c r="G158" s="11">
        <v>0.59327319680012192</v>
      </c>
      <c r="H158" s="11">
        <v>0.59109362410682564</v>
      </c>
      <c r="I158" s="11">
        <v>0.60238397128701948</v>
      </c>
      <c r="J158" s="11">
        <v>0.61367431846721321</v>
      </c>
      <c r="K158" s="11">
        <v>0.5981949216003386</v>
      </c>
      <c r="L158" s="11">
        <v>0.58271552473346389</v>
      </c>
      <c r="M158" s="11">
        <v>0.56307704827776894</v>
      </c>
      <c r="N158" s="11">
        <v>0.59089331964314107</v>
      </c>
      <c r="O158" s="11">
        <v>0.58309787702457061</v>
      </c>
      <c r="P158" s="11">
        <v>0.57391737852973834</v>
      </c>
      <c r="Q158" s="11">
        <v>0.57110658610868903</v>
      </c>
      <c r="R158" s="11">
        <v>0.57044194996424147</v>
      </c>
      <c r="S158" s="11">
        <v>0.5717224093253509</v>
      </c>
      <c r="T158" s="11">
        <v>0.5717224093253509</v>
      </c>
      <c r="U158" s="11"/>
      <c r="V158" s="33" t="str">
        <f t="shared" si="16"/>
        <v>Seychelles</v>
      </c>
      <c r="W158" s="30">
        <f t="shared" si="17"/>
        <v>-2.1899540893018724E-3</v>
      </c>
      <c r="X158" s="10">
        <f t="shared" si="18"/>
        <v>-0.73444308569649264</v>
      </c>
      <c r="Y158" s="36">
        <f t="shared" si="19"/>
        <v>0.53940664612738565</v>
      </c>
      <c r="Z158" s="41">
        <f t="shared" si="20"/>
        <v>2.1899540893018723</v>
      </c>
      <c r="AA158" s="42">
        <f t="shared" si="21"/>
        <v>59</v>
      </c>
    </row>
    <row r="159" spans="3:27">
      <c r="C159" s="32" t="s">
        <v>345</v>
      </c>
      <c r="D159" s="33" t="s">
        <v>346</v>
      </c>
      <c r="E159" s="11">
        <v>0.17491467253225929</v>
      </c>
      <c r="F159" s="11">
        <v>0.17491467253225929</v>
      </c>
      <c r="G159" s="11">
        <v>0.18551425963281623</v>
      </c>
      <c r="H159" s="11">
        <v>0.19611384673337315</v>
      </c>
      <c r="I159" s="11">
        <v>0.20100895913794009</v>
      </c>
      <c r="J159" s="11">
        <v>0.20590407154250698</v>
      </c>
      <c r="K159" s="11">
        <v>0.27376141331823195</v>
      </c>
      <c r="L159" s="11">
        <v>0.34161875509395706</v>
      </c>
      <c r="M159" s="11">
        <v>0.32183068467870762</v>
      </c>
      <c r="N159" s="11">
        <v>0.38865996414324527</v>
      </c>
      <c r="O159" s="11">
        <v>0.36167322364322901</v>
      </c>
      <c r="P159" s="11">
        <v>0.36192836368366016</v>
      </c>
      <c r="Q159" s="11">
        <v>0.38829581425047416</v>
      </c>
      <c r="R159" s="11">
        <v>0.38375051877768274</v>
      </c>
      <c r="S159" s="11">
        <v>0.39083308316475968</v>
      </c>
      <c r="T159" s="11">
        <v>0.39083308316475968</v>
      </c>
      <c r="U159" s="11"/>
      <c r="V159" s="33" t="str">
        <f t="shared" si="16"/>
        <v>Sierra Leone</v>
      </c>
      <c r="W159" s="30">
        <f t="shared" si="17"/>
        <v>1.7920795926971902E-2</v>
      </c>
      <c r="X159" s="10">
        <f t="shared" si="18"/>
        <v>0.94090345643031459</v>
      </c>
      <c r="Y159" s="36">
        <f t="shared" si="19"/>
        <v>0.88529931432251285</v>
      </c>
      <c r="Z159" s="41">
        <f t="shared" si="20"/>
        <v>-17.920795926971902</v>
      </c>
      <c r="AA159" s="42">
        <f t="shared" si="21"/>
        <v>125</v>
      </c>
    </row>
    <row r="160" spans="3:27">
      <c r="C160" s="32" t="s">
        <v>347</v>
      </c>
      <c r="D160" s="33" t="s">
        <v>348</v>
      </c>
      <c r="E160" s="11">
        <v>0.68366888506255474</v>
      </c>
      <c r="F160" s="11">
        <v>0.68366888506255474</v>
      </c>
      <c r="G160" s="11">
        <v>0.70014786701613763</v>
      </c>
      <c r="H160" s="11">
        <v>0.71662684896972051</v>
      </c>
      <c r="I160" s="11">
        <v>0.71960221527342771</v>
      </c>
      <c r="J160" s="11">
        <v>0.72257758157713481</v>
      </c>
      <c r="K160" s="11">
        <v>0.72803121152326444</v>
      </c>
      <c r="L160" s="11">
        <v>0.73348484146939419</v>
      </c>
      <c r="M160" s="11">
        <v>0.71054888965721452</v>
      </c>
      <c r="N160" s="11">
        <v>0.72784539020064476</v>
      </c>
      <c r="O160" s="11">
        <v>0.71294918274985097</v>
      </c>
      <c r="P160" s="11">
        <v>0.69683152564969741</v>
      </c>
      <c r="Q160" s="11">
        <v>0.69386905835277823</v>
      </c>
      <c r="R160" s="11">
        <v>0.71194458309199704</v>
      </c>
      <c r="S160" s="11">
        <v>0.70036734247897314</v>
      </c>
      <c r="T160" s="11">
        <v>0.70036734247897314</v>
      </c>
      <c r="U160" s="11"/>
      <c r="V160" s="33" t="str">
        <f t="shared" si="16"/>
        <v>Singapore</v>
      </c>
      <c r="W160" s="30">
        <f t="shared" si="17"/>
        <v>2.3745637008693865E-4</v>
      </c>
      <c r="X160" s="10">
        <f t="shared" si="18"/>
        <v>7.3116407977202855E-2</v>
      </c>
      <c r="Y160" s="36">
        <f t="shared" si="19"/>
        <v>5.3460091154887736E-3</v>
      </c>
      <c r="Z160" s="41" t="str">
        <f t="shared" si="20"/>
        <v/>
      </c>
      <c r="AA160" s="42" t="str">
        <f t="shared" si="21"/>
        <v/>
      </c>
    </row>
    <row r="161" spans="3:27">
      <c r="C161" s="32" t="s">
        <v>349</v>
      </c>
      <c r="D161" s="33" t="s">
        <v>350</v>
      </c>
      <c r="E161" s="11">
        <v>0.59807650932333956</v>
      </c>
      <c r="F161" s="11">
        <v>0.59807650932333956</v>
      </c>
      <c r="G161" s="11">
        <v>0.61228102443918109</v>
      </c>
      <c r="H161" s="11">
        <v>0.62648553955502262</v>
      </c>
      <c r="I161" s="11">
        <v>0.61986874246314172</v>
      </c>
      <c r="J161" s="11">
        <v>0.61325194537126071</v>
      </c>
      <c r="K161" s="11">
        <v>0.62097197581457975</v>
      </c>
      <c r="L161" s="11">
        <v>0.62869200625789867</v>
      </c>
      <c r="M161" s="11">
        <v>0.66147127634733771</v>
      </c>
      <c r="N161" s="11">
        <v>0.64260569264084921</v>
      </c>
      <c r="O161" s="11">
        <v>0.65597479998265396</v>
      </c>
      <c r="P161" s="11">
        <v>0.64513555429282732</v>
      </c>
      <c r="Q161" s="11">
        <v>0.65174266466160369</v>
      </c>
      <c r="R161" s="11">
        <v>0.65385876024873191</v>
      </c>
      <c r="S161" s="11">
        <v>0.63882824869184418</v>
      </c>
      <c r="T161" s="11">
        <v>0.63882824869184418</v>
      </c>
      <c r="U161" s="11"/>
      <c r="V161" s="33" t="str">
        <f t="shared" si="16"/>
        <v>Slovakia</v>
      </c>
      <c r="W161" s="30">
        <f t="shared" si="17"/>
        <v>3.4027651450226929E-3</v>
      </c>
      <c r="X161" s="10">
        <f t="shared" si="18"/>
        <v>0.8073916087780193</v>
      </c>
      <c r="Y161" s="36">
        <f t="shared" si="19"/>
        <v>0.65188120992515819</v>
      </c>
      <c r="Z161" s="41">
        <f t="shared" si="20"/>
        <v>-3.402765145022693</v>
      </c>
      <c r="AA161" s="42">
        <f t="shared" si="21"/>
        <v>83</v>
      </c>
    </row>
    <row r="162" spans="3:27">
      <c r="C162" s="32" t="s">
        <v>351</v>
      </c>
      <c r="D162" s="33" t="s">
        <v>352</v>
      </c>
      <c r="E162" s="11">
        <v>0.73176850004404903</v>
      </c>
      <c r="F162" s="11">
        <v>0.73176850004404903</v>
      </c>
      <c r="G162" s="11">
        <v>0.73126896340706815</v>
      </c>
      <c r="H162" s="11">
        <v>0.73076942677008738</v>
      </c>
      <c r="I162" s="11">
        <v>0.71142578588842675</v>
      </c>
      <c r="J162" s="11">
        <v>0.6920821450067659</v>
      </c>
      <c r="K162" s="11">
        <v>0.70061490630805878</v>
      </c>
      <c r="L162" s="11">
        <v>0.70914766760935166</v>
      </c>
      <c r="M162" s="11">
        <v>0.71610366663309222</v>
      </c>
      <c r="N162" s="11">
        <v>0.71711225310076021</v>
      </c>
      <c r="O162" s="11">
        <v>0.70201165958749245</v>
      </c>
      <c r="P162" s="11">
        <v>0.71097787897116915</v>
      </c>
      <c r="Q162" s="11">
        <v>0.70918553973370846</v>
      </c>
      <c r="R162" s="11">
        <v>0.70096886825479054</v>
      </c>
      <c r="S162" s="11">
        <v>0.69415591921970654</v>
      </c>
      <c r="T162" s="11">
        <v>0.69415591921970654</v>
      </c>
      <c r="U162" s="11"/>
      <c r="V162" s="33" t="str">
        <f t="shared" si="16"/>
        <v>Slovenia</v>
      </c>
      <c r="W162" s="30">
        <f t="shared" si="17"/>
        <v>-2.1731588664696756E-3</v>
      </c>
      <c r="X162" s="10">
        <f t="shared" si="18"/>
        <v>-0.73830675295861858</v>
      </c>
      <c r="Y162" s="36">
        <f t="shared" si="19"/>
        <v>0.5450968614642987</v>
      </c>
      <c r="Z162" s="41">
        <f t="shared" si="20"/>
        <v>2.1731588664696755</v>
      </c>
      <c r="AA162" s="42">
        <f t="shared" si="21"/>
        <v>60</v>
      </c>
    </row>
    <row r="163" spans="3:27">
      <c r="C163" s="32" t="s">
        <v>353</v>
      </c>
      <c r="D163" s="33" t="s">
        <v>354</v>
      </c>
      <c r="E163" s="11">
        <v>0.60285356004254032</v>
      </c>
      <c r="F163" s="11">
        <v>0.60285356004254032</v>
      </c>
      <c r="G163" s="11">
        <v>0.60031302287343802</v>
      </c>
      <c r="H163" s="11">
        <v>0.59777248570433572</v>
      </c>
      <c r="I163" s="11">
        <v>0.49622427523181967</v>
      </c>
      <c r="J163" s="11">
        <v>0.39467606475930361</v>
      </c>
      <c r="K163" s="11">
        <v>0.39963636298022359</v>
      </c>
      <c r="L163" s="11">
        <v>0.40459666120114368</v>
      </c>
      <c r="M163" s="11">
        <v>0.4412973708143143</v>
      </c>
      <c r="N163" s="11">
        <v>0.46195959132104858</v>
      </c>
      <c r="O163" s="11">
        <v>0.52999311345002531</v>
      </c>
      <c r="P163" s="11">
        <v>0.50949553218137233</v>
      </c>
      <c r="Q163" s="11">
        <v>0.49474811817256681</v>
      </c>
      <c r="R163" s="11">
        <v>0.49922576006894864</v>
      </c>
      <c r="S163" s="11">
        <v>0.51112435375698906</v>
      </c>
      <c r="T163" s="11">
        <v>0.51112435375698906</v>
      </c>
      <c r="U163" s="11"/>
      <c r="V163" s="33" t="str">
        <f t="shared" si="16"/>
        <v>Solomon Islands</v>
      </c>
      <c r="W163" s="30">
        <f t="shared" si="17"/>
        <v>-5.3153566733744381E-3</v>
      </c>
      <c r="X163" s="10">
        <f t="shared" si="18"/>
        <v>-0.3531796407028075</v>
      </c>
      <c r="Y163" s="36">
        <f t="shared" si="19"/>
        <v>0.12473585860696419</v>
      </c>
      <c r="Z163" s="41" t="str">
        <f t="shared" si="20"/>
        <v/>
      </c>
      <c r="AA163" s="42" t="str">
        <f t="shared" si="21"/>
        <v/>
      </c>
    </row>
    <row r="164" spans="3:27">
      <c r="C164" s="32" t="s">
        <v>355</v>
      </c>
      <c r="D164" s="33" t="s">
        <v>356</v>
      </c>
      <c r="E164" s="11">
        <v>0.10863929079457396</v>
      </c>
      <c r="F164" s="11">
        <v>0.10863929079457396</v>
      </c>
      <c r="G164" s="11">
        <v>9.8954835569524197E-2</v>
      </c>
      <c r="H164" s="11">
        <v>8.9270380344474418E-2</v>
      </c>
      <c r="I164" s="11">
        <v>9.0490918588501057E-2</v>
      </c>
      <c r="J164" s="11">
        <v>9.1711456832527669E-2</v>
      </c>
      <c r="K164" s="11">
        <v>0.12951507122402015</v>
      </c>
      <c r="L164" s="11">
        <v>0.16731868561551266</v>
      </c>
      <c r="M164" s="11">
        <v>0.12298038495577038</v>
      </c>
      <c r="N164" s="11">
        <v>9.4461833616009502E-2</v>
      </c>
      <c r="O164" s="11">
        <v>9.5043500676219042E-2</v>
      </c>
      <c r="P164" s="11">
        <v>8.8658671518657722E-2</v>
      </c>
      <c r="Q164" s="11">
        <v>8.0244776762666392E-2</v>
      </c>
      <c r="R164" s="11">
        <v>8.1454009857637441E-2</v>
      </c>
      <c r="S164" s="11">
        <v>8.4933321225837966E-2</v>
      </c>
      <c r="T164" s="11">
        <v>8.4933321225837966E-2</v>
      </c>
      <c r="U164" s="11"/>
      <c r="V164" s="33" t="str">
        <f t="shared" si="16"/>
        <v>Somalia</v>
      </c>
      <c r="W164" s="30">
        <f t="shared" si="17"/>
        <v>-1.5928973334497867E-3</v>
      </c>
      <c r="X164" s="10">
        <f t="shared" si="18"/>
        <v>-0.33452133202414192</v>
      </c>
      <c r="Y164" s="36">
        <f t="shared" si="19"/>
        <v>0.11190452157920619</v>
      </c>
      <c r="Z164" s="41" t="str">
        <f t="shared" si="20"/>
        <v/>
      </c>
      <c r="AA164" s="42" t="str">
        <f t="shared" si="21"/>
        <v/>
      </c>
    </row>
    <row r="165" spans="3:27">
      <c r="C165" s="32" t="s">
        <v>357</v>
      </c>
      <c r="D165" s="33" t="s">
        <v>358</v>
      </c>
      <c r="E165" s="11">
        <v>0.50623101515129931</v>
      </c>
      <c r="F165" s="11">
        <v>0.50623101515129931</v>
      </c>
      <c r="G165" s="11">
        <v>0.51817252318551854</v>
      </c>
      <c r="H165" s="11">
        <v>0.53011403121973766</v>
      </c>
      <c r="I165" s="11">
        <v>0.54105440041929587</v>
      </c>
      <c r="J165" s="11">
        <v>0.55199476961885396</v>
      </c>
      <c r="K165" s="11">
        <v>0.54994419952032558</v>
      </c>
      <c r="L165" s="11">
        <v>0.54789362942179742</v>
      </c>
      <c r="M165" s="11">
        <v>0.55168246600947524</v>
      </c>
      <c r="N165" s="11">
        <v>0.57563876628378452</v>
      </c>
      <c r="O165" s="11">
        <v>0.58894790361591831</v>
      </c>
      <c r="P165" s="11">
        <v>0.59359706376521337</v>
      </c>
      <c r="Q165" s="11">
        <v>0.58478469367811681</v>
      </c>
      <c r="R165" s="11">
        <v>0.57017458250962738</v>
      </c>
      <c r="S165" s="11">
        <v>0.54578016483216329</v>
      </c>
      <c r="T165" s="11">
        <v>0.54578016483216329</v>
      </c>
      <c r="U165" s="11"/>
      <c r="V165" s="33" t="str">
        <f t="shared" si="16"/>
        <v>South Africa</v>
      </c>
      <c r="W165" s="30">
        <f t="shared" si="17"/>
        <v>4.1248112588817649E-3</v>
      </c>
      <c r="X165" s="10">
        <f t="shared" si="18"/>
        <v>0.72338487389216655</v>
      </c>
      <c r="Y165" s="36">
        <f t="shared" si="19"/>
        <v>0.52328567577598573</v>
      </c>
      <c r="Z165" s="41">
        <f t="shared" si="20"/>
        <v>-4.1248112588817651</v>
      </c>
      <c r="AA165" s="42">
        <f t="shared" si="21"/>
        <v>89</v>
      </c>
    </row>
    <row r="166" spans="3:27">
      <c r="C166" s="32" t="s">
        <v>359</v>
      </c>
      <c r="D166" s="33" t="s">
        <v>360</v>
      </c>
      <c r="E166" s="11">
        <v>0.67239372047046231</v>
      </c>
      <c r="F166" s="11">
        <v>0.67239372047046231</v>
      </c>
      <c r="G166" s="11">
        <v>0.68544830845260463</v>
      </c>
      <c r="H166" s="11">
        <v>0.69850289643474694</v>
      </c>
      <c r="I166" s="11">
        <v>0.70830699464807134</v>
      </c>
      <c r="J166" s="11">
        <v>0.71811109286139552</v>
      </c>
      <c r="K166" s="11">
        <v>0.71538755915217178</v>
      </c>
      <c r="L166" s="11">
        <v>0.71266402544294816</v>
      </c>
      <c r="M166" s="11">
        <v>0.70421459336700587</v>
      </c>
      <c r="N166" s="11">
        <v>0.70299899929861287</v>
      </c>
      <c r="O166" s="11">
        <v>0.69057143188547343</v>
      </c>
      <c r="P166" s="11">
        <v>0.65049682941895504</v>
      </c>
      <c r="Q166" s="11">
        <v>0.63960457863361342</v>
      </c>
      <c r="R166" s="11">
        <v>0.64611017330403497</v>
      </c>
      <c r="S166" s="11">
        <v>0.63454587705085519</v>
      </c>
      <c r="T166" s="11">
        <v>0.63454587705085519</v>
      </c>
      <c r="U166" s="11"/>
      <c r="V166" s="33" t="str">
        <f t="shared" si="16"/>
        <v>Spain</v>
      </c>
      <c r="W166" s="30">
        <f t="shared" si="17"/>
        <v>-3.839012552519869E-3</v>
      </c>
      <c r="X166" s="10">
        <f t="shared" si="18"/>
        <v>-0.59681517802764639</v>
      </c>
      <c r="Y166" s="36">
        <f t="shared" si="19"/>
        <v>0.35618835672417126</v>
      </c>
      <c r="Z166" s="41">
        <f t="shared" si="20"/>
        <v>3.8390125525198688</v>
      </c>
      <c r="AA166" s="42">
        <f t="shared" si="21"/>
        <v>50</v>
      </c>
    </row>
    <row r="167" spans="3:27">
      <c r="C167" s="32" t="s">
        <v>361</v>
      </c>
      <c r="D167" s="33" t="s">
        <v>362</v>
      </c>
      <c r="E167" s="11">
        <v>0.32690143952065553</v>
      </c>
      <c r="F167" s="11">
        <v>0.32690143952065553</v>
      </c>
      <c r="G167" s="11">
        <v>0.35656933015295855</v>
      </c>
      <c r="H167" s="11">
        <v>0.38623722078526146</v>
      </c>
      <c r="I167" s="11">
        <v>0.37571125134949018</v>
      </c>
      <c r="J167" s="11">
        <v>0.36518528191371902</v>
      </c>
      <c r="K167" s="11">
        <v>0.39294260845475781</v>
      </c>
      <c r="L167" s="11">
        <v>0.42069993499579661</v>
      </c>
      <c r="M167" s="11">
        <v>0.41430982622869605</v>
      </c>
      <c r="N167" s="11">
        <v>0.40570134963230831</v>
      </c>
      <c r="O167" s="11">
        <v>0.37520375302844644</v>
      </c>
      <c r="P167" s="11">
        <v>0.37134711722768021</v>
      </c>
      <c r="Q167" s="11">
        <v>0.34018263409055094</v>
      </c>
      <c r="R167" s="11">
        <v>0.33300899435379183</v>
      </c>
      <c r="S167" s="11">
        <v>0.35400557607678668</v>
      </c>
      <c r="T167" s="11">
        <v>0.35400557607678668</v>
      </c>
      <c r="U167" s="11"/>
      <c r="V167" s="33" t="str">
        <f t="shared" si="16"/>
        <v>Sri Lanka</v>
      </c>
      <c r="W167" s="30">
        <f t="shared" si="17"/>
        <v>2.0101526619847304E-4</v>
      </c>
      <c r="X167" s="10">
        <f t="shared" si="18"/>
        <v>3.2115924634111302E-2</v>
      </c>
      <c r="Y167" s="36">
        <f t="shared" si="19"/>
        <v>1.0314326151039171E-3</v>
      </c>
      <c r="Z167" s="41" t="str">
        <f t="shared" si="20"/>
        <v/>
      </c>
      <c r="AA167" s="42" t="str">
        <f t="shared" si="21"/>
        <v/>
      </c>
    </row>
    <row r="168" spans="3:27">
      <c r="C168" s="32" t="s">
        <v>363</v>
      </c>
      <c r="D168" s="33" t="s">
        <v>364</v>
      </c>
      <c r="E168" s="11">
        <v>0.13103405943016616</v>
      </c>
      <c r="F168" s="11">
        <v>0.13103405943016616</v>
      </c>
      <c r="G168" s="11">
        <v>0.15315921162021287</v>
      </c>
      <c r="H168" s="11">
        <v>0.17927911267640959</v>
      </c>
      <c r="I168" s="11">
        <v>0.1735962473319991</v>
      </c>
      <c r="J168" s="11">
        <v>0.16791338198758862</v>
      </c>
      <c r="K168" s="11">
        <v>0.18151391595136457</v>
      </c>
      <c r="L168" s="11">
        <v>0.19511444991514049</v>
      </c>
      <c r="M168" s="11">
        <v>0.17150451552291934</v>
      </c>
      <c r="N168" s="11">
        <v>0.18597634083088529</v>
      </c>
      <c r="O168" s="11">
        <v>0.15473010146575703</v>
      </c>
      <c r="P168" s="11">
        <v>0.17152346941898991</v>
      </c>
      <c r="Q168" s="11">
        <v>0.14317977074033306</v>
      </c>
      <c r="R168" s="11">
        <v>0.13025212957403293</v>
      </c>
      <c r="S168" s="11">
        <v>0.1446779383327409</v>
      </c>
      <c r="T168" s="11">
        <v>0.1446779383327409</v>
      </c>
      <c r="U168" s="11"/>
      <c r="V168" s="33" t="str">
        <f t="shared" si="16"/>
        <v>Sudan</v>
      </c>
      <c r="W168" s="30">
        <f t="shared" si="17"/>
        <v>-4.1984099766831904E-4</v>
      </c>
      <c r="X168" s="10">
        <f t="shared" si="18"/>
        <v>-9.4968504326412503E-2</v>
      </c>
      <c r="Y168" s="36">
        <f t="shared" si="19"/>
        <v>9.0190168139958303E-3</v>
      </c>
      <c r="Z168" s="41" t="str">
        <f t="shared" si="20"/>
        <v/>
      </c>
      <c r="AA168" s="42" t="str">
        <f t="shared" si="21"/>
        <v/>
      </c>
    </row>
    <row r="169" spans="3:27">
      <c r="C169" s="32" t="s">
        <v>365</v>
      </c>
      <c r="D169" s="33" t="s">
        <v>366</v>
      </c>
      <c r="E169" s="11">
        <v>0.52689925939491589</v>
      </c>
      <c r="F169" s="11">
        <v>0.52689925939491589</v>
      </c>
      <c r="G169" s="11">
        <v>0.51699605459231335</v>
      </c>
      <c r="H169" s="11">
        <v>0.5070928497897107</v>
      </c>
      <c r="I169" s="11">
        <v>0.53172136743240683</v>
      </c>
      <c r="J169" s="11">
        <v>0.55634988507510286</v>
      </c>
      <c r="K169" s="11">
        <v>0.55933691691613985</v>
      </c>
      <c r="L169" s="11">
        <v>0.56232394875717684</v>
      </c>
      <c r="M169" s="11">
        <v>0.57363941373623462</v>
      </c>
      <c r="N169" s="11">
        <v>0.54280844069672707</v>
      </c>
      <c r="O169" s="11">
        <v>0.53437074756783487</v>
      </c>
      <c r="P169" s="11">
        <v>0.51266733625648808</v>
      </c>
      <c r="Q169" s="11">
        <v>0.52713821037687936</v>
      </c>
      <c r="R169" s="11">
        <v>0.54192645807417561</v>
      </c>
      <c r="S169" s="11">
        <v>0.51713867435606398</v>
      </c>
      <c r="T169" s="11">
        <v>0.51713867435606398</v>
      </c>
      <c r="U169" s="11"/>
      <c r="V169" s="33" t="str">
        <f t="shared" si="16"/>
        <v>Suriname</v>
      </c>
      <c r="W169" s="30">
        <f t="shared" si="17"/>
        <v>-1.4734936316147413E-4</v>
      </c>
      <c r="X169" s="10">
        <f t="shared" si="18"/>
        <v>-3.5557443168383551E-2</v>
      </c>
      <c r="Y169" s="36">
        <f t="shared" si="19"/>
        <v>1.264331764672826E-3</v>
      </c>
      <c r="Z169" s="41" t="str">
        <f t="shared" si="20"/>
        <v/>
      </c>
      <c r="AA169" s="42" t="str">
        <f t="shared" si="21"/>
        <v/>
      </c>
    </row>
    <row r="170" spans="3:27">
      <c r="C170" s="32" t="s">
        <v>367</v>
      </c>
      <c r="D170" s="33" t="s">
        <v>368</v>
      </c>
      <c r="E170" s="11">
        <v>0.4268556417018759</v>
      </c>
      <c r="F170" s="11">
        <v>0.4268556417018759</v>
      </c>
      <c r="G170" s="11">
        <v>0.41945909157932137</v>
      </c>
      <c r="H170" s="11">
        <v>0.41206254145676674</v>
      </c>
      <c r="I170" s="11">
        <v>0.39773324084547823</v>
      </c>
      <c r="J170" s="11">
        <v>0.38340394023418983</v>
      </c>
      <c r="K170" s="11">
        <v>0.39488750802065553</v>
      </c>
      <c r="L170" s="11">
        <v>0.40637107580712117</v>
      </c>
      <c r="M170" s="11">
        <v>0.3727258750526492</v>
      </c>
      <c r="N170" s="11">
        <v>0.38336948681823646</v>
      </c>
      <c r="O170" s="11">
        <v>0.36521198094460255</v>
      </c>
      <c r="P170" s="11">
        <v>0.38489709178324233</v>
      </c>
      <c r="Q170" s="11">
        <v>0.40038764019862999</v>
      </c>
      <c r="R170" s="11">
        <v>0.39849798050879404</v>
      </c>
      <c r="S170" s="11">
        <v>0.4028651506066363</v>
      </c>
      <c r="T170" s="11">
        <v>0.4028651506066363</v>
      </c>
      <c r="U170" s="11"/>
      <c r="V170" s="33" t="str">
        <f t="shared" si="16"/>
        <v>Swaziland</v>
      </c>
      <c r="W170" s="30">
        <f t="shared" si="17"/>
        <v>-1.8476355706044958E-3</v>
      </c>
      <c r="X170" s="10">
        <f t="shared" si="18"/>
        <v>-0.49367380420472173</v>
      </c>
      <c r="Y170" s="36">
        <f t="shared" si="19"/>
        <v>0.24371382495796193</v>
      </c>
      <c r="Z170" s="41" t="str">
        <f t="shared" si="20"/>
        <v/>
      </c>
      <c r="AA170" s="42" t="str">
        <f t="shared" si="21"/>
        <v/>
      </c>
    </row>
    <row r="171" spans="3:27">
      <c r="C171" s="32" t="s">
        <v>369</v>
      </c>
      <c r="D171" s="33" t="s">
        <v>370</v>
      </c>
      <c r="E171" s="11">
        <v>0.82047955270390005</v>
      </c>
      <c r="F171" s="11">
        <v>0.82047955270390005</v>
      </c>
      <c r="G171" s="11">
        <v>0.83158961983117752</v>
      </c>
      <c r="H171" s="11">
        <v>0.84269968695845532</v>
      </c>
      <c r="I171" s="11">
        <v>0.84256756919155951</v>
      </c>
      <c r="J171" s="11">
        <v>0.84243545142466369</v>
      </c>
      <c r="K171" s="11">
        <v>0.84133188152426286</v>
      </c>
      <c r="L171" s="11">
        <v>0.84022831162386202</v>
      </c>
      <c r="M171" s="11">
        <v>0.83488165958797667</v>
      </c>
      <c r="N171" s="11">
        <v>0.84377610667328207</v>
      </c>
      <c r="O171" s="11">
        <v>0.81719421547912885</v>
      </c>
      <c r="P171" s="11">
        <v>0.82614173474990904</v>
      </c>
      <c r="Q171" s="11">
        <v>0.82917453022381082</v>
      </c>
      <c r="R171" s="11">
        <v>0.82606353062869109</v>
      </c>
      <c r="S171" s="11">
        <v>0.82570549169767871</v>
      </c>
      <c r="T171" s="11">
        <v>0.82570549169767871</v>
      </c>
      <c r="U171" s="11"/>
      <c r="V171" s="33" t="str">
        <f t="shared" si="16"/>
        <v>Sweden</v>
      </c>
      <c r="W171" s="30">
        <f t="shared" si="17"/>
        <v>-4.0498249620794709E-4</v>
      </c>
      <c r="X171" s="10">
        <f t="shared" si="18"/>
        <v>-0.20886334134248377</v>
      </c>
      <c r="Y171" s="36">
        <f t="shared" si="19"/>
        <v>4.3623895356746892E-2</v>
      </c>
      <c r="Z171" s="41" t="str">
        <f t="shared" si="20"/>
        <v/>
      </c>
      <c r="AA171" s="42" t="str">
        <f t="shared" si="21"/>
        <v/>
      </c>
    </row>
    <row r="172" spans="3:27">
      <c r="C172" s="32" t="s">
        <v>371</v>
      </c>
      <c r="D172" s="33" t="s">
        <v>372</v>
      </c>
      <c r="E172" s="11">
        <v>0.81650814217888323</v>
      </c>
      <c r="F172" s="11">
        <v>0.81650814217888323</v>
      </c>
      <c r="G172" s="11">
        <v>0.82118448811854794</v>
      </c>
      <c r="H172" s="11">
        <v>0.82586083405821265</v>
      </c>
      <c r="I172" s="11">
        <v>0.82510485805491274</v>
      </c>
      <c r="J172" s="11">
        <v>0.82434888205161283</v>
      </c>
      <c r="K172" s="11">
        <v>0.82644123441429973</v>
      </c>
      <c r="L172" s="11">
        <v>0.82853358677698652</v>
      </c>
      <c r="M172" s="11">
        <v>0.81609787283722224</v>
      </c>
      <c r="N172" s="11">
        <v>0.82390707450454415</v>
      </c>
      <c r="O172" s="11">
        <v>0.81312003460978222</v>
      </c>
      <c r="P172" s="11">
        <v>0.82463958850231822</v>
      </c>
      <c r="Q172" s="11">
        <v>0.82271866746989364</v>
      </c>
      <c r="R172" s="11">
        <v>0.82613189885886673</v>
      </c>
      <c r="S172" s="11">
        <v>0.8189379695054253</v>
      </c>
      <c r="T172" s="11">
        <v>0.8189379695054253</v>
      </c>
      <c r="U172" s="11"/>
      <c r="V172" s="33" t="str">
        <f t="shared" si="16"/>
        <v>Switzerland</v>
      </c>
      <c r="W172" s="30">
        <f t="shared" si="17"/>
        <v>2.1673332713923236E-5</v>
      </c>
      <c r="X172" s="10">
        <f t="shared" si="18"/>
        <v>2.256981146775551E-2</v>
      </c>
      <c r="Y172" s="36">
        <f t="shared" si="19"/>
        <v>5.0939638969002814E-4</v>
      </c>
      <c r="Z172" s="41" t="str">
        <f t="shared" si="20"/>
        <v/>
      </c>
      <c r="AA172" s="42" t="str">
        <f t="shared" si="21"/>
        <v/>
      </c>
    </row>
    <row r="173" spans="3:27">
      <c r="C173" s="32" t="s">
        <v>373</v>
      </c>
      <c r="D173" s="33" t="s">
        <v>374</v>
      </c>
      <c r="E173" s="11">
        <v>0.26910880135984822</v>
      </c>
      <c r="F173" s="11">
        <v>0.26910880135984822</v>
      </c>
      <c r="G173" s="11">
        <v>0.30131708933727536</v>
      </c>
      <c r="H173" s="11">
        <v>0.33352537731470255</v>
      </c>
      <c r="I173" s="11">
        <v>0.3205954266117067</v>
      </c>
      <c r="J173" s="11">
        <v>0.30766547590871096</v>
      </c>
      <c r="K173" s="11">
        <v>0.33497514023168257</v>
      </c>
      <c r="L173" s="11">
        <v>0.36228480455465434</v>
      </c>
      <c r="M173" s="11">
        <v>0.34492385178492219</v>
      </c>
      <c r="N173" s="11">
        <v>0.31098867944340458</v>
      </c>
      <c r="O173" s="11">
        <v>0.29831958116134144</v>
      </c>
      <c r="P173" s="11">
        <v>0.28205764706484626</v>
      </c>
      <c r="Q173" s="11">
        <v>0.27371291518940555</v>
      </c>
      <c r="R173" s="11">
        <v>0.27538656290647101</v>
      </c>
      <c r="S173" s="11">
        <v>0.2817713542852</v>
      </c>
      <c r="T173" s="11">
        <v>0.2817713542852</v>
      </c>
      <c r="U173" s="11"/>
      <c r="V173" s="33" t="str">
        <f t="shared" si="16"/>
        <v>Syrian Arab Republic</v>
      </c>
      <c r="W173" s="30">
        <f t="shared" si="17"/>
        <v>-1.2864863730236876E-3</v>
      </c>
      <c r="X173" s="10">
        <f t="shared" si="18"/>
        <v>-0.20882686102444675</v>
      </c>
      <c r="Y173" s="36">
        <f t="shared" si="19"/>
        <v>4.3608657885323601E-2</v>
      </c>
      <c r="Z173" s="41" t="str">
        <f t="shared" si="20"/>
        <v/>
      </c>
      <c r="AA173" s="42" t="str">
        <f t="shared" si="21"/>
        <v/>
      </c>
    </row>
    <row r="174" spans="3:27">
      <c r="C174" s="32" t="s">
        <v>375</v>
      </c>
      <c r="D174" s="33" t="s">
        <v>376</v>
      </c>
      <c r="E174" s="11">
        <v>0.10490067369344476</v>
      </c>
      <c r="F174" s="11">
        <v>0.10490067369344476</v>
      </c>
      <c r="G174" s="11">
        <v>0.12099946133261044</v>
      </c>
      <c r="H174" s="11">
        <v>0.1419441946916688</v>
      </c>
      <c r="I174" s="11">
        <v>0.17057482219535311</v>
      </c>
      <c r="J174" s="11">
        <v>0.1992054496990375</v>
      </c>
      <c r="K174" s="11">
        <v>0.22657570515908734</v>
      </c>
      <c r="L174" s="11">
        <v>0.25394596061913721</v>
      </c>
      <c r="M174" s="11">
        <v>0.25924572348863217</v>
      </c>
      <c r="N174" s="11">
        <v>0.23822904986581758</v>
      </c>
      <c r="O174" s="11">
        <v>0.25388927826834573</v>
      </c>
      <c r="P174" s="11">
        <v>0.2561219616244797</v>
      </c>
      <c r="Q174" s="11">
        <v>0.30045568512217596</v>
      </c>
      <c r="R174" s="11">
        <v>0.28715448997649407</v>
      </c>
      <c r="S174" s="11">
        <v>0.27108569200452187</v>
      </c>
      <c r="T174" s="11">
        <v>0.27108569200452187</v>
      </c>
      <c r="U174" s="11"/>
      <c r="V174" s="33" t="str">
        <f t="shared" si="16"/>
        <v>Tajikistan</v>
      </c>
      <c r="W174" s="30">
        <f t="shared" si="17"/>
        <v>1.297058552574641E-2</v>
      </c>
      <c r="X174" s="10">
        <f t="shared" si="18"/>
        <v>0.92559680566756486</v>
      </c>
      <c r="Y174" s="36">
        <f t="shared" si="19"/>
        <v>0.85672944666199979</v>
      </c>
      <c r="Z174" s="41">
        <f t="shared" si="20"/>
        <v>-12.97058552574641</v>
      </c>
      <c r="AA174" s="42">
        <f t="shared" si="21"/>
        <v>122</v>
      </c>
    </row>
    <row r="175" spans="3:27">
      <c r="C175" s="32" t="s">
        <v>377</v>
      </c>
      <c r="D175" s="33" t="s">
        <v>378</v>
      </c>
      <c r="E175" s="11">
        <v>0.37017405660258695</v>
      </c>
      <c r="F175" s="11">
        <v>0.37017405660258695</v>
      </c>
      <c r="G175" s="11">
        <v>0.37595134431935689</v>
      </c>
      <c r="H175" s="11">
        <v>0.38172863203612678</v>
      </c>
      <c r="I175" s="11">
        <v>0.3736461037713506</v>
      </c>
      <c r="J175" s="11">
        <v>0.36556357550657442</v>
      </c>
      <c r="K175" s="11">
        <v>0.3807735397474924</v>
      </c>
      <c r="L175" s="11">
        <v>0.39598350398841037</v>
      </c>
      <c r="M175" s="11">
        <v>0.37088391261316922</v>
      </c>
      <c r="N175" s="11">
        <v>0.39536658869965247</v>
      </c>
      <c r="O175" s="11">
        <v>0.40800141292073011</v>
      </c>
      <c r="P175" s="11">
        <v>0.45692034653745905</v>
      </c>
      <c r="Q175" s="11">
        <v>0.45678340294666492</v>
      </c>
      <c r="R175" s="11">
        <v>0.4625768880476695</v>
      </c>
      <c r="S175" s="11">
        <v>0.46823647005056085</v>
      </c>
      <c r="T175" s="11">
        <v>0.46823647005056085</v>
      </c>
      <c r="U175" s="11"/>
      <c r="V175" s="33" t="str">
        <f t="shared" si="16"/>
        <v>Tanzania, United Republic of</v>
      </c>
      <c r="W175" s="30">
        <f t="shared" si="17"/>
        <v>7.6292793200945994E-3</v>
      </c>
      <c r="X175" s="10">
        <f t="shared" si="18"/>
        <v>0.89068543119283694</v>
      </c>
      <c r="Y175" s="36">
        <f t="shared" si="19"/>
        <v>0.79332053733916985</v>
      </c>
      <c r="Z175" s="41">
        <f t="shared" si="20"/>
        <v>-7.6292793200945992</v>
      </c>
      <c r="AA175" s="42">
        <f t="shared" si="21"/>
        <v>113</v>
      </c>
    </row>
    <row r="176" spans="3:27">
      <c r="C176" s="32" t="s">
        <v>379</v>
      </c>
      <c r="D176" s="33" t="s">
        <v>380</v>
      </c>
      <c r="E176" s="11">
        <v>0.50990005455333509</v>
      </c>
      <c r="F176" s="11">
        <v>0.50990005455333509</v>
      </c>
      <c r="G176" s="11">
        <v>0.53509990189736523</v>
      </c>
      <c r="H176" s="11">
        <v>0.56029974924139525</v>
      </c>
      <c r="I176" s="11">
        <v>0.55537824882669817</v>
      </c>
      <c r="J176" s="11">
        <v>0.55045674841200132</v>
      </c>
      <c r="K176" s="11">
        <v>0.54326010353803034</v>
      </c>
      <c r="L176" s="11">
        <v>0.53606345866405958</v>
      </c>
      <c r="M176" s="11">
        <v>0.50958718228115107</v>
      </c>
      <c r="N176" s="11">
        <v>0.47244537649632795</v>
      </c>
      <c r="O176" s="11">
        <v>0.46516779245163853</v>
      </c>
      <c r="P176" s="11">
        <v>0.38783475549865365</v>
      </c>
      <c r="Q176" s="11">
        <v>0.37363255136548279</v>
      </c>
      <c r="R176" s="11">
        <v>0.36721709761953103</v>
      </c>
      <c r="S176" s="11">
        <v>0.38398633041150226</v>
      </c>
      <c r="T176" s="11">
        <v>0.38398633041150226</v>
      </c>
      <c r="U176" s="11"/>
      <c r="V176" s="33" t="str">
        <f t="shared" si="16"/>
        <v>Thailand</v>
      </c>
      <c r="W176" s="30">
        <f t="shared" si="17"/>
        <v>-1.3074219991936541E-2</v>
      </c>
      <c r="X176" s="10">
        <f t="shared" si="18"/>
        <v>-0.84652856350737271</v>
      </c>
      <c r="Y176" s="36">
        <f t="shared" si="19"/>
        <v>0.71661060883385597</v>
      </c>
      <c r="Z176" s="41">
        <f t="shared" si="20"/>
        <v>13.074219991936541</v>
      </c>
      <c r="AA176" s="42">
        <f t="shared" si="21"/>
        <v>5</v>
      </c>
    </row>
    <row r="177" spans="3:27">
      <c r="C177" s="32" t="s">
        <v>381</v>
      </c>
      <c r="D177" s="33" t="s">
        <v>382</v>
      </c>
      <c r="E177" s="11">
        <v>0.48967144626383502</v>
      </c>
      <c r="F177" s="11">
        <v>0.48967144626383502</v>
      </c>
      <c r="G177" s="11">
        <v>0.48967144626383502</v>
      </c>
      <c r="H177" s="11">
        <v>0.48967144626383502</v>
      </c>
      <c r="I177" s="11">
        <v>0.48967144626383502</v>
      </c>
      <c r="J177" s="11">
        <v>0.48967144626383502</v>
      </c>
      <c r="K177" s="11">
        <v>0.46791341397210579</v>
      </c>
      <c r="L177" s="11">
        <v>0.44615538168037644</v>
      </c>
      <c r="M177" s="11">
        <v>0.46064767993007405</v>
      </c>
      <c r="N177" s="11">
        <v>0.44601282351273835</v>
      </c>
      <c r="O177" s="11">
        <v>0.39203138821469663</v>
      </c>
      <c r="P177" s="11">
        <v>0.35580146334571511</v>
      </c>
      <c r="Q177" s="11">
        <v>0.3679868055781102</v>
      </c>
      <c r="R177" s="11">
        <v>0.40076683463346674</v>
      </c>
      <c r="S177" s="11">
        <v>0.40796466158716471</v>
      </c>
      <c r="T177" s="11">
        <v>0.40796466158716471</v>
      </c>
      <c r="U177" s="11"/>
      <c r="V177" s="33" t="str">
        <f t="shared" si="16"/>
        <v>Timor-Leste</v>
      </c>
      <c r="W177" s="30">
        <f t="shared" si="17"/>
        <v>-8.5844148659607045E-3</v>
      </c>
      <c r="X177" s="10">
        <f t="shared" si="18"/>
        <v>-0.8573480625449118</v>
      </c>
      <c r="Y177" s="36">
        <f t="shared" si="19"/>
        <v>0.735045700349514</v>
      </c>
      <c r="Z177" s="41">
        <f t="shared" si="20"/>
        <v>8.5844148659607047</v>
      </c>
      <c r="AA177" s="42">
        <f t="shared" si="21"/>
        <v>18</v>
      </c>
    </row>
    <row r="178" spans="3:27">
      <c r="C178" s="32" t="s">
        <v>383</v>
      </c>
      <c r="D178" s="33" t="s">
        <v>384</v>
      </c>
      <c r="E178" s="11">
        <v>0.32884931115106325</v>
      </c>
      <c r="F178" s="11">
        <v>0.32884931115106325</v>
      </c>
      <c r="G178" s="11">
        <v>0.33052423137379539</v>
      </c>
      <c r="H178" s="11">
        <v>0.33219915159652758</v>
      </c>
      <c r="I178" s="11">
        <v>0.34721036977821096</v>
      </c>
      <c r="J178" s="11">
        <v>0.36222158795989429</v>
      </c>
      <c r="K178" s="11">
        <v>0.36198049820567302</v>
      </c>
      <c r="L178" s="11">
        <v>0.36173940845145175</v>
      </c>
      <c r="M178" s="11">
        <v>0.33465826026518697</v>
      </c>
      <c r="N178" s="11">
        <v>0.33011341096795427</v>
      </c>
      <c r="O178" s="11">
        <v>0.25159117934926772</v>
      </c>
      <c r="P178" s="11">
        <v>0.28832686995280943</v>
      </c>
      <c r="Q178" s="11">
        <v>0.32123291101880513</v>
      </c>
      <c r="R178" s="11">
        <v>0.34182300353405626</v>
      </c>
      <c r="S178" s="11">
        <v>0.34469238845338684</v>
      </c>
      <c r="T178" s="11">
        <v>0.34469238845338684</v>
      </c>
      <c r="U178" s="11"/>
      <c r="V178" s="33" t="str">
        <f t="shared" si="16"/>
        <v>Togo</v>
      </c>
      <c r="W178" s="30">
        <f t="shared" si="17"/>
        <v>-9.1003302750284731E-4</v>
      </c>
      <c r="X178" s="10">
        <f t="shared" si="18"/>
        <v>-0.15403031234873443</v>
      </c>
      <c r="Y178" s="36">
        <f t="shared" si="19"/>
        <v>2.3725337122248689E-2</v>
      </c>
      <c r="Z178" s="41" t="str">
        <f t="shared" si="20"/>
        <v/>
      </c>
      <c r="AA178" s="42" t="str">
        <f t="shared" si="21"/>
        <v/>
      </c>
    </row>
    <row r="179" spans="3:27">
      <c r="C179" s="32" t="s">
        <v>385</v>
      </c>
      <c r="D179" s="33" t="s">
        <v>386</v>
      </c>
      <c r="E179" s="11">
        <v>0.52215662210820712</v>
      </c>
      <c r="F179" s="11">
        <v>0.52215662210820712</v>
      </c>
      <c r="G179" s="11">
        <v>0.52299544604501691</v>
      </c>
      <c r="H179" s="11">
        <v>0.52383426998182692</v>
      </c>
      <c r="I179" s="11">
        <v>0.51454264646784975</v>
      </c>
      <c r="J179" s="11">
        <v>0.50525102295387281</v>
      </c>
      <c r="K179" s="11">
        <v>0.501953313626474</v>
      </c>
      <c r="L179" s="11">
        <v>0.49865560429907524</v>
      </c>
      <c r="M179" s="11">
        <v>0.49146218826434468</v>
      </c>
      <c r="N179" s="11">
        <v>0.51269603078625947</v>
      </c>
      <c r="O179" s="11">
        <v>0.46195105051049173</v>
      </c>
      <c r="P179" s="11">
        <v>0.44754446068692583</v>
      </c>
      <c r="Q179" s="11">
        <v>0.44794321172951007</v>
      </c>
      <c r="R179" s="11">
        <v>0.48016765677677969</v>
      </c>
      <c r="S179" s="11">
        <v>0.4629477021261863</v>
      </c>
      <c r="T179" s="11">
        <v>0.4629477021261863</v>
      </c>
      <c r="U179" s="11"/>
      <c r="V179" s="33" t="str">
        <f t="shared" si="16"/>
        <v>Tonga</v>
      </c>
      <c r="W179" s="30">
        <f t="shared" si="17"/>
        <v>-5.1065108719952814E-3</v>
      </c>
      <c r="X179" s="10">
        <f t="shared" si="18"/>
        <v>-0.87073516727486999</v>
      </c>
      <c r="Y179" s="36">
        <f t="shared" si="19"/>
        <v>0.75817973152919582</v>
      </c>
      <c r="Z179" s="41">
        <f t="shared" si="20"/>
        <v>5.1065108719952814</v>
      </c>
      <c r="AA179" s="42">
        <f t="shared" si="21"/>
        <v>36</v>
      </c>
    </row>
    <row r="180" spans="3:27">
      <c r="C180" s="32" t="s">
        <v>387</v>
      </c>
      <c r="D180" s="33" t="s">
        <v>388</v>
      </c>
      <c r="E180" s="11">
        <v>0.67274104466995732</v>
      </c>
      <c r="F180" s="11">
        <v>0.67274104466995732</v>
      </c>
      <c r="G180" s="11">
        <v>0.64073260326044346</v>
      </c>
      <c r="H180" s="11">
        <v>0.60872416185092959</v>
      </c>
      <c r="I180" s="11">
        <v>0.58002595161019777</v>
      </c>
      <c r="J180" s="11">
        <v>0.55132774136946594</v>
      </c>
      <c r="K180" s="11">
        <v>0.5346213689041267</v>
      </c>
      <c r="L180" s="11">
        <v>0.5179149964387878</v>
      </c>
      <c r="M180" s="11">
        <v>0.5257990849422276</v>
      </c>
      <c r="N180" s="11">
        <v>0.53605887200419566</v>
      </c>
      <c r="O180" s="11">
        <v>0.54100373013498926</v>
      </c>
      <c r="P180" s="11">
        <v>0.51989859364263047</v>
      </c>
      <c r="Q180" s="11">
        <v>0.53019586936466001</v>
      </c>
      <c r="R180" s="11">
        <v>0.52467403060015749</v>
      </c>
      <c r="S180" s="11">
        <v>0.52849920442048837</v>
      </c>
      <c r="T180" s="11">
        <v>0.52849920442048837</v>
      </c>
      <c r="U180" s="11"/>
      <c r="V180" s="33" t="str">
        <f t="shared" si="16"/>
        <v>Trinidad and Tobago</v>
      </c>
      <c r="W180" s="30">
        <f t="shared" si="17"/>
        <v>-9.5330667981858991E-3</v>
      </c>
      <c r="X180" s="10">
        <f t="shared" si="18"/>
        <v>-0.82994653827853537</v>
      </c>
      <c r="Y180" s="36">
        <f t="shared" si="19"/>
        <v>0.68881125640052443</v>
      </c>
      <c r="Z180" s="41">
        <f t="shared" si="20"/>
        <v>9.5330667981858994</v>
      </c>
      <c r="AA180" s="42">
        <f t="shared" si="21"/>
        <v>15</v>
      </c>
    </row>
    <row r="181" spans="3:27">
      <c r="C181" s="32" t="s">
        <v>389</v>
      </c>
      <c r="D181" s="33" t="s">
        <v>390</v>
      </c>
      <c r="E181" s="11">
        <v>0.42967916110057536</v>
      </c>
      <c r="F181" s="11">
        <v>0.42967916110057536</v>
      </c>
      <c r="G181" s="11">
        <v>0.45331641548151985</v>
      </c>
      <c r="H181" s="11">
        <v>0.47695366986246446</v>
      </c>
      <c r="I181" s="11">
        <v>0.48036526058268064</v>
      </c>
      <c r="J181" s="11">
        <v>0.48377685130289699</v>
      </c>
      <c r="K181" s="11">
        <v>0.48284583302324241</v>
      </c>
      <c r="L181" s="11">
        <v>0.48191481474358805</v>
      </c>
      <c r="M181" s="11">
        <v>0.49165542548253222</v>
      </c>
      <c r="N181" s="11">
        <v>0.47049772529681422</v>
      </c>
      <c r="O181" s="11">
        <v>0.44036282962986684</v>
      </c>
      <c r="P181" s="11">
        <v>0.43941680800471167</v>
      </c>
      <c r="Q181" s="11">
        <v>0.43389149213860623</v>
      </c>
      <c r="R181" s="11">
        <v>0.42801244304708896</v>
      </c>
      <c r="S181" s="11">
        <v>0.43174217864997816</v>
      </c>
      <c r="T181" s="11">
        <v>0.43174217864997816</v>
      </c>
      <c r="U181" s="11"/>
      <c r="V181" s="33" t="str">
        <f t="shared" si="16"/>
        <v>Tunisia</v>
      </c>
      <c r="W181" s="30">
        <f t="shared" si="17"/>
        <v>-1.6752232261197935E-3</v>
      </c>
      <c r="X181" s="10">
        <f t="shared" si="18"/>
        <v>-0.3250117077426708</v>
      </c>
      <c r="Y181" s="36">
        <f t="shared" si="19"/>
        <v>0.10563261016980725</v>
      </c>
      <c r="Z181" s="41" t="str">
        <f t="shared" si="20"/>
        <v/>
      </c>
      <c r="AA181" s="42" t="str">
        <f t="shared" si="21"/>
        <v/>
      </c>
    </row>
    <row r="182" spans="3:27">
      <c r="C182" s="32" t="s">
        <v>391</v>
      </c>
      <c r="D182" s="33" t="s">
        <v>392</v>
      </c>
      <c r="E182" s="11">
        <v>0.33920180402126138</v>
      </c>
      <c r="F182" s="11">
        <v>0.33920180402126138</v>
      </c>
      <c r="G182" s="11">
        <v>0.34697572710197966</v>
      </c>
      <c r="H182" s="11">
        <v>0.35474965018269794</v>
      </c>
      <c r="I182" s="11">
        <v>0.36657980533711104</v>
      </c>
      <c r="J182" s="11">
        <v>0.37840996049152426</v>
      </c>
      <c r="K182" s="11">
        <v>0.37674360600392304</v>
      </c>
      <c r="L182" s="11">
        <v>0.37507725151632193</v>
      </c>
      <c r="M182" s="11">
        <v>0.42787564770447634</v>
      </c>
      <c r="N182" s="11">
        <v>0.43694292785995481</v>
      </c>
      <c r="O182" s="11">
        <v>0.46843029607456421</v>
      </c>
      <c r="P182" s="11">
        <v>0.45859842563792036</v>
      </c>
      <c r="Q182" s="11">
        <v>0.44485169697213883</v>
      </c>
      <c r="R182" s="11">
        <v>0.44984334583906782</v>
      </c>
      <c r="S182" s="11">
        <v>0.43947493800146326</v>
      </c>
      <c r="T182" s="11">
        <v>0.43947493800146326</v>
      </c>
      <c r="U182" s="11"/>
      <c r="V182" s="33" t="str">
        <f t="shared" si="16"/>
        <v>Turkey</v>
      </c>
      <c r="W182" s="30">
        <f t="shared" si="17"/>
        <v>8.937850530052506E-3</v>
      </c>
      <c r="X182" s="10">
        <f t="shared" si="18"/>
        <v>0.91060707975024024</v>
      </c>
      <c r="Y182" s="36">
        <f t="shared" si="19"/>
        <v>0.82920525369126041</v>
      </c>
      <c r="Z182" s="41">
        <f t="shared" si="20"/>
        <v>-8.937850530052506</v>
      </c>
      <c r="AA182" s="42">
        <f t="shared" si="21"/>
        <v>116</v>
      </c>
    </row>
    <row r="183" spans="3:27">
      <c r="C183" s="32" t="s">
        <v>393</v>
      </c>
      <c r="D183" s="33" t="s">
        <v>394</v>
      </c>
      <c r="E183" s="11">
        <v>0.27143279041784329</v>
      </c>
      <c r="F183" s="11">
        <v>0.27143279041784329</v>
      </c>
      <c r="G183" s="11">
        <v>0.29654295846821055</v>
      </c>
      <c r="H183" s="11">
        <v>0.3216531265185778</v>
      </c>
      <c r="I183" s="11">
        <v>0.31737495107311492</v>
      </c>
      <c r="J183" s="11">
        <v>0.31309677562765198</v>
      </c>
      <c r="K183" s="11">
        <v>0.2861494050044035</v>
      </c>
      <c r="L183" s="11">
        <v>0.25920203438115491</v>
      </c>
      <c r="M183" s="11">
        <v>0.26142350536073894</v>
      </c>
      <c r="N183" s="11">
        <v>0.22254898252038494</v>
      </c>
      <c r="O183" s="11">
        <v>0.25375456892629022</v>
      </c>
      <c r="P183" s="11">
        <v>0.25123484724138728</v>
      </c>
      <c r="Q183" s="11">
        <v>0.2651092423479236</v>
      </c>
      <c r="R183" s="11">
        <v>0.2850595470532416</v>
      </c>
      <c r="S183" s="11">
        <v>0.27941490091582466</v>
      </c>
      <c r="T183" s="11">
        <v>0.27941490091582466</v>
      </c>
      <c r="U183" s="11"/>
      <c r="V183" s="33" t="str">
        <f t="shared" si="16"/>
        <v>Turkmenistan</v>
      </c>
      <c r="W183" s="30">
        <f t="shared" si="17"/>
        <v>-1.9999778617035909E-3</v>
      </c>
      <c r="X183" s="10">
        <f t="shared" si="18"/>
        <v>-0.36160503078798811</v>
      </c>
      <c r="Y183" s="36">
        <f t="shared" si="19"/>
        <v>0.13075819829118182</v>
      </c>
      <c r="Z183" s="41" t="str">
        <f t="shared" si="20"/>
        <v/>
      </c>
      <c r="AA183" s="42" t="str">
        <f t="shared" si="21"/>
        <v/>
      </c>
    </row>
    <row r="184" spans="3:27">
      <c r="C184" s="32" t="s">
        <v>395</v>
      </c>
      <c r="D184" s="33" t="s">
        <v>396</v>
      </c>
      <c r="E184" s="11">
        <v>0.68922289657895985</v>
      </c>
      <c r="F184" s="11">
        <v>0.68922289657895985</v>
      </c>
      <c r="G184" s="11">
        <v>0.68715558135950017</v>
      </c>
      <c r="H184" s="11">
        <v>0.68508826614004059</v>
      </c>
      <c r="I184" s="11">
        <v>0.68457627511849417</v>
      </c>
      <c r="J184" s="11">
        <v>0.68406428409694775</v>
      </c>
      <c r="K184" s="11">
        <v>0.67671361972581623</v>
      </c>
      <c r="L184" s="11">
        <v>0.66936295535468449</v>
      </c>
      <c r="M184" s="11">
        <v>0.6031874270248897</v>
      </c>
      <c r="N184" s="11">
        <v>0.66746457849028262</v>
      </c>
      <c r="O184" s="11">
        <v>0.62843832223864127</v>
      </c>
      <c r="P184" s="11">
        <v>0.6407131609260146</v>
      </c>
      <c r="Q184" s="11">
        <v>0.63215409831686287</v>
      </c>
      <c r="R184" s="11">
        <v>0.63465878694651501</v>
      </c>
      <c r="S184" s="11">
        <v>0.63887554419883885</v>
      </c>
      <c r="T184" s="11">
        <v>0.63887554419883885</v>
      </c>
      <c r="U184" s="11"/>
      <c r="V184" s="33" t="str">
        <f t="shared" si="16"/>
        <v>Tuvalu</v>
      </c>
      <c r="W184" s="30">
        <f t="shared" si="17"/>
        <v>-4.6216064356913375E-3</v>
      </c>
      <c r="X184" s="10">
        <f t="shared" si="18"/>
        <v>-0.79191673085659919</v>
      </c>
      <c r="Y184" s="36">
        <f t="shared" si="19"/>
        <v>0.62713210861060331</v>
      </c>
      <c r="Z184" s="41">
        <f t="shared" si="20"/>
        <v>4.6216064356913371</v>
      </c>
      <c r="AA184" s="42">
        <f t="shared" si="21"/>
        <v>38</v>
      </c>
    </row>
    <row r="185" spans="3:27">
      <c r="C185" s="32" t="s">
        <v>397</v>
      </c>
      <c r="D185" s="33" t="s">
        <v>398</v>
      </c>
      <c r="E185" s="11">
        <v>0.36666873842439895</v>
      </c>
      <c r="F185" s="11">
        <v>0.36666873842439895</v>
      </c>
      <c r="G185" s="11">
        <v>0.33376552523301445</v>
      </c>
      <c r="H185" s="11">
        <v>0.30086231204163</v>
      </c>
      <c r="I185" s="11">
        <v>0.27659396977832729</v>
      </c>
      <c r="J185" s="11">
        <v>0.25232562751502474</v>
      </c>
      <c r="K185" s="11">
        <v>0.25729595938453187</v>
      </c>
      <c r="L185" s="11">
        <v>0.26226629125403894</v>
      </c>
      <c r="M185" s="11">
        <v>0.30005962674592318</v>
      </c>
      <c r="N185" s="11">
        <v>0.32219277024159448</v>
      </c>
      <c r="O185" s="11">
        <v>0.3222062398821175</v>
      </c>
      <c r="P185" s="11">
        <v>0.33711682626264333</v>
      </c>
      <c r="Q185" s="11">
        <v>0.34269472080163904</v>
      </c>
      <c r="R185" s="11">
        <v>0.34641275657374054</v>
      </c>
      <c r="S185" s="11">
        <v>0.33878737057440267</v>
      </c>
      <c r="T185" s="11">
        <v>0.33878737057440267</v>
      </c>
      <c r="U185" s="11"/>
      <c r="V185" s="33" t="str">
        <f t="shared" si="16"/>
        <v>Uganda</v>
      </c>
      <c r="W185" s="30">
        <f t="shared" si="17"/>
        <v>1.08894080746606E-3</v>
      </c>
      <c r="X185" s="10">
        <f t="shared" si="18"/>
        <v>0.13833381054528424</v>
      </c>
      <c r="Y185" s="36">
        <f t="shared" si="19"/>
        <v>1.9136243139978592E-2</v>
      </c>
      <c r="Z185" s="41" t="str">
        <f t="shared" si="20"/>
        <v/>
      </c>
      <c r="AA185" s="42" t="str">
        <f t="shared" si="21"/>
        <v/>
      </c>
    </row>
    <row r="186" spans="3:27">
      <c r="C186" s="32" t="s">
        <v>399</v>
      </c>
      <c r="D186" s="33" t="s">
        <v>400</v>
      </c>
      <c r="E186" s="11">
        <v>0.40574512309797384</v>
      </c>
      <c r="F186" s="11">
        <v>0.40574512309797384</v>
      </c>
      <c r="G186" s="11">
        <v>0.3983923920451799</v>
      </c>
      <c r="H186" s="11">
        <v>0.39103966099238596</v>
      </c>
      <c r="I186" s="11">
        <v>0.38375195008806334</v>
      </c>
      <c r="J186" s="11">
        <v>0.37646423918374083</v>
      </c>
      <c r="K186" s="11">
        <v>0.38240284749571507</v>
      </c>
      <c r="L186" s="11">
        <v>0.38834145580768925</v>
      </c>
      <c r="M186" s="11">
        <v>0.37726793406187814</v>
      </c>
      <c r="N186" s="11">
        <v>0.37813199323337138</v>
      </c>
      <c r="O186" s="11">
        <v>0.41275477408466221</v>
      </c>
      <c r="P186" s="11">
        <v>0.45494346424570492</v>
      </c>
      <c r="Q186" s="11">
        <v>0.4604878359004369</v>
      </c>
      <c r="R186" s="11">
        <v>0.45627489928077131</v>
      </c>
      <c r="S186" s="11">
        <v>0.41763262164463905</v>
      </c>
      <c r="T186" s="11">
        <v>0.41763262164463905</v>
      </c>
      <c r="U186" s="11"/>
      <c r="V186" s="33" t="str">
        <f t="shared" si="16"/>
        <v>Ukraine</v>
      </c>
      <c r="W186" s="30">
        <f t="shared" si="17"/>
        <v>3.3095563266850678E-3</v>
      </c>
      <c r="X186" s="10">
        <f t="shared" si="18"/>
        <v>0.54978548977385222</v>
      </c>
      <c r="Y186" s="36">
        <f t="shared" si="19"/>
        <v>0.30226408476587457</v>
      </c>
      <c r="Z186" s="41">
        <f t="shared" si="20"/>
        <v>-3.3095563266850681</v>
      </c>
      <c r="AA186" s="42">
        <f t="shared" si="21"/>
        <v>81</v>
      </c>
    </row>
    <row r="187" spans="3:27">
      <c r="C187" s="32" t="s">
        <v>401</v>
      </c>
      <c r="D187" s="33" t="s">
        <v>402</v>
      </c>
      <c r="E187" s="11">
        <v>0.46420047021803407</v>
      </c>
      <c r="F187" s="11">
        <v>0.46420047021803407</v>
      </c>
      <c r="G187" s="11">
        <v>0.50080525538915166</v>
      </c>
      <c r="H187" s="11">
        <v>0.53741004056026931</v>
      </c>
      <c r="I187" s="11">
        <v>0.54368949077480777</v>
      </c>
      <c r="J187" s="11">
        <v>0.54996894098934634</v>
      </c>
      <c r="K187" s="11">
        <v>0.56409492603368394</v>
      </c>
      <c r="L187" s="11">
        <v>0.57822091107802154</v>
      </c>
      <c r="M187" s="11">
        <v>0.57864414083396609</v>
      </c>
      <c r="N187" s="11">
        <v>0.57227860466185476</v>
      </c>
      <c r="O187" s="11">
        <v>0.56932367221168967</v>
      </c>
      <c r="P187" s="11">
        <v>0.55194132098568804</v>
      </c>
      <c r="Q187" s="11">
        <v>0.562557545649089</v>
      </c>
      <c r="R187" s="11">
        <v>0.55604851174863945</v>
      </c>
      <c r="S187" s="11">
        <v>0.5715452695131672</v>
      </c>
      <c r="T187" s="11">
        <v>0.5715452695131672</v>
      </c>
      <c r="U187" s="11"/>
      <c r="V187" s="33" t="str">
        <f t="shared" si="16"/>
        <v>United Arab Emirates</v>
      </c>
      <c r="W187" s="30">
        <f t="shared" si="17"/>
        <v>5.9105418812438323E-3</v>
      </c>
      <c r="X187" s="10">
        <f t="shared" si="18"/>
        <v>0.75384498172654124</v>
      </c>
      <c r="Y187" s="36">
        <f t="shared" si="19"/>
        <v>0.56828225647428932</v>
      </c>
      <c r="Z187" s="41">
        <f t="shared" si="20"/>
        <v>-5.910541881243832</v>
      </c>
      <c r="AA187" s="42">
        <f t="shared" si="21"/>
        <v>106</v>
      </c>
    </row>
    <row r="188" spans="3:27">
      <c r="C188" s="32" t="s">
        <v>403</v>
      </c>
      <c r="D188" s="33" t="s">
        <v>404</v>
      </c>
      <c r="E188" s="11">
        <v>0.77110805490545342</v>
      </c>
      <c r="F188" s="11">
        <v>0.77110805490545342</v>
      </c>
      <c r="G188" s="11">
        <v>0.77556577325904363</v>
      </c>
      <c r="H188" s="11">
        <v>0.78002349161263407</v>
      </c>
      <c r="I188" s="11">
        <v>0.78565239249986718</v>
      </c>
      <c r="J188" s="11">
        <v>0.7912812933871004</v>
      </c>
      <c r="K188" s="11">
        <v>0.78255201341536673</v>
      </c>
      <c r="L188" s="11">
        <v>0.77382273344363306</v>
      </c>
      <c r="M188" s="11">
        <v>0.75582949965135626</v>
      </c>
      <c r="N188" s="11">
        <v>0.76282996580059037</v>
      </c>
      <c r="O188" s="11">
        <v>0.74583989456565203</v>
      </c>
      <c r="P188" s="11">
        <v>0.75311797709739803</v>
      </c>
      <c r="Q188" s="11">
        <v>0.74214267985177951</v>
      </c>
      <c r="R188" s="11">
        <v>0.73301339809898358</v>
      </c>
      <c r="S188" s="11">
        <v>0.71022817854398801</v>
      </c>
      <c r="T188" s="11">
        <v>0.71022817854398801</v>
      </c>
      <c r="U188" s="11"/>
      <c r="V188" s="33" t="str">
        <f t="shared" si="16"/>
        <v>United Kingdom</v>
      </c>
      <c r="W188" s="30">
        <f t="shared" si="17"/>
        <v>-4.479040072486052E-3</v>
      </c>
      <c r="X188" s="10">
        <f t="shared" si="18"/>
        <v>-0.84798271843012796</v>
      </c>
      <c r="Y188" s="36">
        <f t="shared" si="19"/>
        <v>0.71907469075614971</v>
      </c>
      <c r="Z188" s="41">
        <f t="shared" si="20"/>
        <v>4.4790400724860522</v>
      </c>
      <c r="AA188" s="42">
        <f t="shared" si="21"/>
        <v>41</v>
      </c>
    </row>
    <row r="189" spans="3:27">
      <c r="C189" s="32" t="s">
        <v>405</v>
      </c>
      <c r="D189" s="33" t="s">
        <v>406</v>
      </c>
      <c r="E189" s="11">
        <v>0.74232800549031763</v>
      </c>
      <c r="F189" s="11">
        <v>0.74232800549031763</v>
      </c>
      <c r="G189" s="11">
        <v>0.75187789172652553</v>
      </c>
      <c r="H189" s="11">
        <v>0.76142777796273342</v>
      </c>
      <c r="I189" s="11">
        <v>0.76897198855516757</v>
      </c>
      <c r="J189" s="11">
        <v>0.77651619914760173</v>
      </c>
      <c r="K189" s="11">
        <v>0.75969010370953338</v>
      </c>
      <c r="L189" s="11">
        <v>0.74286400827146515</v>
      </c>
      <c r="M189" s="11">
        <v>0.72009892500182404</v>
      </c>
      <c r="N189" s="11">
        <v>0.71238884449310502</v>
      </c>
      <c r="O189" s="11">
        <v>0.69021912126205132</v>
      </c>
      <c r="P189" s="11">
        <v>0.68670068723147704</v>
      </c>
      <c r="Q189" s="11">
        <v>0.68280665017802078</v>
      </c>
      <c r="R189" s="11">
        <v>0.70410975603009607</v>
      </c>
      <c r="S189" s="11">
        <v>0.68043972827041677</v>
      </c>
      <c r="T189" s="11">
        <v>0.68043972827041677</v>
      </c>
      <c r="U189" s="11"/>
      <c r="V189" s="33" t="str">
        <f t="shared" si="16"/>
        <v>United States</v>
      </c>
      <c r="W189" s="30">
        <f t="shared" si="17"/>
        <v>-6.0852423007248151E-3</v>
      </c>
      <c r="X189" s="10">
        <f t="shared" si="18"/>
        <v>-0.84086167098197262</v>
      </c>
      <c r="Y189" s="36">
        <f t="shared" si="19"/>
        <v>0.70704834972659514</v>
      </c>
      <c r="Z189" s="41">
        <f t="shared" si="20"/>
        <v>6.0852423007248149</v>
      </c>
      <c r="AA189" s="42">
        <f t="shared" si="21"/>
        <v>29</v>
      </c>
    </row>
    <row r="190" spans="3:27">
      <c r="C190" s="32" t="s">
        <v>407</v>
      </c>
      <c r="D190" s="33" t="s">
        <v>408</v>
      </c>
      <c r="E190" s="11">
        <v>0.64361104948127923</v>
      </c>
      <c r="F190" s="11">
        <v>0.64361104948127923</v>
      </c>
      <c r="G190" s="11">
        <v>0.64766817174733948</v>
      </c>
      <c r="H190" s="11">
        <v>0.65172529401339985</v>
      </c>
      <c r="I190" s="11">
        <v>0.66216979339508364</v>
      </c>
      <c r="J190" s="11">
        <v>0.67261429277676743</v>
      </c>
      <c r="K190" s="11">
        <v>0.67138195370693565</v>
      </c>
      <c r="L190" s="11">
        <v>0.6701496146371041</v>
      </c>
      <c r="M190" s="11">
        <v>0.67806327084023277</v>
      </c>
      <c r="N190" s="11">
        <v>0.65153439997230911</v>
      </c>
      <c r="O190" s="11">
        <v>0.68095972267306593</v>
      </c>
      <c r="P190" s="11">
        <v>0.69216302685615172</v>
      </c>
      <c r="Q190" s="11">
        <v>0.69604157260985533</v>
      </c>
      <c r="R190" s="11">
        <v>0.70710221567621345</v>
      </c>
      <c r="S190" s="11">
        <v>0.71342320898978817</v>
      </c>
      <c r="T190" s="11">
        <v>0.71342320898978817</v>
      </c>
      <c r="U190" s="11"/>
      <c r="V190" s="33" t="str">
        <f t="shared" si="16"/>
        <v>Uruguay</v>
      </c>
      <c r="W190" s="30">
        <f t="shared" si="17"/>
        <v>4.716782699312032E-3</v>
      </c>
      <c r="X190" s="10">
        <f t="shared" si="18"/>
        <v>0.92813438117318126</v>
      </c>
      <c r="Y190" s="36">
        <f t="shared" si="19"/>
        <v>0.8614334295157241</v>
      </c>
      <c r="Z190" s="41">
        <f t="shared" si="20"/>
        <v>-4.7167826993120316</v>
      </c>
      <c r="AA190" s="42">
        <f t="shared" si="21"/>
        <v>94</v>
      </c>
    </row>
    <row r="191" spans="3:27">
      <c r="C191" s="32" t="s">
        <v>409</v>
      </c>
      <c r="D191" s="33" t="s">
        <v>410</v>
      </c>
      <c r="E191" s="11">
        <v>0.31553359381028656</v>
      </c>
      <c r="F191" s="11">
        <v>0.31553359381028656</v>
      </c>
      <c r="G191" s="11">
        <v>0.3066872671794682</v>
      </c>
      <c r="H191" s="11">
        <v>0.29784094054864985</v>
      </c>
      <c r="I191" s="11">
        <v>0.27062837900463332</v>
      </c>
      <c r="J191" s="11">
        <v>0.24341581746061672</v>
      </c>
      <c r="K191" s="11">
        <v>0.24133333958157863</v>
      </c>
      <c r="L191" s="11">
        <v>0.23925086170254051</v>
      </c>
      <c r="M191" s="11">
        <v>0.21787585057428285</v>
      </c>
      <c r="N191" s="11">
        <v>0.20060966500647068</v>
      </c>
      <c r="O191" s="11">
        <v>0.16756767095520103</v>
      </c>
      <c r="P191" s="11">
        <v>0.19615511216058495</v>
      </c>
      <c r="Q191" s="11">
        <v>0.22591991478833021</v>
      </c>
      <c r="R191" s="11">
        <v>0.22427578292145089</v>
      </c>
      <c r="S191" s="11">
        <v>0.22661445621739354</v>
      </c>
      <c r="T191" s="11">
        <v>0.22661445621739354</v>
      </c>
      <c r="U191" s="11"/>
      <c r="V191" s="33" t="str">
        <f t="shared" si="16"/>
        <v>Uzbekistan</v>
      </c>
      <c r="W191" s="30">
        <f t="shared" si="17"/>
        <v>-7.4818397743692212E-3</v>
      </c>
      <c r="X191" s="10">
        <f t="shared" si="18"/>
        <v>-0.79904211160618843</v>
      </c>
      <c r="Y191" s="36">
        <f t="shared" si="19"/>
        <v>0.6384682961200765</v>
      </c>
      <c r="Z191" s="41">
        <f t="shared" si="20"/>
        <v>7.4818397743692211</v>
      </c>
      <c r="AA191" s="42">
        <f t="shared" si="21"/>
        <v>23</v>
      </c>
    </row>
    <row r="192" spans="3:27">
      <c r="C192" s="32" t="s">
        <v>411</v>
      </c>
      <c r="D192" s="33" t="s">
        <v>412</v>
      </c>
      <c r="E192" s="11">
        <v>0.5852451418898611</v>
      </c>
      <c r="F192" s="11">
        <v>0.5852451418898611</v>
      </c>
      <c r="G192" s="11">
        <v>0.5845368347269051</v>
      </c>
      <c r="H192" s="11">
        <v>0.5838285275639491</v>
      </c>
      <c r="I192" s="11">
        <v>0.56886232325405561</v>
      </c>
      <c r="J192" s="11">
        <v>0.55389611894416246</v>
      </c>
      <c r="K192" s="11">
        <v>0.57065100758457088</v>
      </c>
      <c r="L192" s="11">
        <v>0.5874058962249793</v>
      </c>
      <c r="M192" s="11">
        <v>0.57664645811020099</v>
      </c>
      <c r="N192" s="11">
        <v>0.53571392259259876</v>
      </c>
      <c r="O192" s="11">
        <v>0.64678031166964312</v>
      </c>
      <c r="P192" s="11">
        <v>0.65144553967936025</v>
      </c>
      <c r="Q192" s="11">
        <v>0.64042534526609696</v>
      </c>
      <c r="R192" s="11">
        <v>0.63780367359422152</v>
      </c>
      <c r="S192" s="11">
        <v>0.64963621808721261</v>
      </c>
      <c r="T192" s="11">
        <v>0.64963621808721261</v>
      </c>
      <c r="U192" s="11"/>
      <c r="V192" s="33" t="str">
        <f t="shared" si="16"/>
        <v>Vanuatu</v>
      </c>
      <c r="W192" s="30">
        <f t="shared" si="17"/>
        <v>5.6252786851463156E-3</v>
      </c>
      <c r="X192" s="10">
        <f t="shared" si="18"/>
        <v>0.69071257213517612</v>
      </c>
      <c r="Y192" s="36">
        <f t="shared" si="19"/>
        <v>0.47708385730559089</v>
      </c>
      <c r="Z192" s="41">
        <f t="shared" si="20"/>
        <v>-5.6252786851463155</v>
      </c>
      <c r="AA192" s="42">
        <f t="shared" si="21"/>
        <v>104</v>
      </c>
    </row>
    <row r="193" spans="3:27">
      <c r="C193" s="32" t="s">
        <v>413</v>
      </c>
      <c r="D193" s="33" t="s">
        <v>414</v>
      </c>
      <c r="E193" s="11">
        <v>0.3886729962930966</v>
      </c>
      <c r="F193" s="11">
        <v>0.3886729962930966</v>
      </c>
      <c r="G193" s="11">
        <v>0.40820206642619355</v>
      </c>
      <c r="H193" s="11">
        <v>0.42773113655929046</v>
      </c>
      <c r="I193" s="11">
        <v>0.42455213433543398</v>
      </c>
      <c r="J193" s="11">
        <v>0.42137313211157751</v>
      </c>
      <c r="K193" s="11">
        <v>0.35750181592929314</v>
      </c>
      <c r="L193" s="11">
        <v>0.29363049974700872</v>
      </c>
      <c r="M193" s="11">
        <v>0.29751575833969879</v>
      </c>
      <c r="N193" s="11">
        <v>0.30620129454846873</v>
      </c>
      <c r="O193" s="11">
        <v>0.30841510424219043</v>
      </c>
      <c r="P193" s="11">
        <v>0.32405357156184306</v>
      </c>
      <c r="Q193" s="11">
        <v>0.306459926335793</v>
      </c>
      <c r="R193" s="11">
        <v>0.300664759587222</v>
      </c>
      <c r="S193" s="11">
        <v>0.27335422047489338</v>
      </c>
      <c r="T193" s="11">
        <v>0.27335422047489338</v>
      </c>
      <c r="U193" s="11"/>
      <c r="V193" s="33" t="str">
        <f t="shared" si="16"/>
        <v>Venezuela, Bolivarian Republic of</v>
      </c>
      <c r="W193" s="30">
        <f t="shared" si="17"/>
        <v>-1.0178784374208398E-2</v>
      </c>
      <c r="X193" s="10">
        <f t="shared" si="18"/>
        <v>-0.84926919120881739</v>
      </c>
      <c r="Y193" s="36">
        <f t="shared" si="19"/>
        <v>0.72125815913647884</v>
      </c>
      <c r="Z193" s="41">
        <f t="shared" si="20"/>
        <v>10.178784374208398</v>
      </c>
      <c r="AA193" s="42">
        <f t="shared" si="21"/>
        <v>10</v>
      </c>
    </row>
    <row r="194" spans="3:27">
      <c r="C194" s="32" t="s">
        <v>415</v>
      </c>
      <c r="D194" s="33" t="s">
        <v>416</v>
      </c>
      <c r="E194" s="11">
        <v>0.40559643901424713</v>
      </c>
      <c r="F194" s="11">
        <v>0.40559643901424713</v>
      </c>
      <c r="G194" s="11">
        <v>0.40171599674119179</v>
      </c>
      <c r="H194" s="11">
        <v>0.39783555446813645</v>
      </c>
      <c r="I194" s="11">
        <v>0.39113380241903312</v>
      </c>
      <c r="J194" s="11">
        <v>0.38443205036992983</v>
      </c>
      <c r="K194" s="11">
        <v>0.38258409567991014</v>
      </c>
      <c r="L194" s="11">
        <v>0.38073614098989039</v>
      </c>
      <c r="M194" s="11">
        <v>0.36968070220597898</v>
      </c>
      <c r="N194" s="11">
        <v>0.36556233635745455</v>
      </c>
      <c r="O194" s="11">
        <v>0.37593557740419703</v>
      </c>
      <c r="P194" s="11">
        <v>0.37369357286962496</v>
      </c>
      <c r="Q194" s="11">
        <v>0.3711483437892425</v>
      </c>
      <c r="R194" s="11">
        <v>0.3628252643191896</v>
      </c>
      <c r="S194" s="11">
        <v>0.37668458182535586</v>
      </c>
      <c r="T194" s="11">
        <v>0.37668458182535586</v>
      </c>
      <c r="U194" s="11"/>
      <c r="V194" s="33" t="str">
        <f t="shared" si="16"/>
        <v>Viet Nam</v>
      </c>
      <c r="W194" s="30">
        <f t="shared" si="17"/>
        <v>-2.5061759448041536E-3</v>
      </c>
      <c r="X194" s="10">
        <f t="shared" si="18"/>
        <v>-0.8569522077707159</v>
      </c>
      <c r="Y194" s="36">
        <f t="shared" si="19"/>
        <v>0.73436708640310422</v>
      </c>
      <c r="Z194" s="41">
        <f t="shared" si="20"/>
        <v>2.5061759448041534</v>
      </c>
      <c r="AA194" s="42">
        <f t="shared" si="21"/>
        <v>58</v>
      </c>
    </row>
    <row r="195" spans="3:27">
      <c r="C195" s="32" t="s">
        <v>417</v>
      </c>
      <c r="D195" s="33" t="s">
        <v>418</v>
      </c>
      <c r="E195" s="11">
        <v>0.34369536030301556</v>
      </c>
      <c r="F195" s="11">
        <v>0.34369536030301556</v>
      </c>
      <c r="G195" s="11">
        <v>0.32136091208287509</v>
      </c>
      <c r="H195" s="11">
        <v>0.29902646386273463</v>
      </c>
      <c r="I195" s="11">
        <v>0.29426426384786092</v>
      </c>
      <c r="J195" s="11">
        <v>0.2895020638329871</v>
      </c>
      <c r="K195" s="11">
        <v>0.27934578966989582</v>
      </c>
      <c r="L195" s="11">
        <v>0.26918951550680448</v>
      </c>
      <c r="M195" s="11">
        <v>0.28930004184975006</v>
      </c>
      <c r="N195" s="11">
        <v>0.26268939945740782</v>
      </c>
      <c r="O195" s="11">
        <v>0.28202324860337347</v>
      </c>
      <c r="P195" s="11">
        <v>0.28968569917574177</v>
      </c>
      <c r="Q195" s="11">
        <v>0.27548602617052798</v>
      </c>
      <c r="R195" s="11">
        <v>0.24440548472351217</v>
      </c>
      <c r="S195" s="11">
        <v>0.19326729934610357</v>
      </c>
      <c r="T195" s="11">
        <v>0.19326729934610357</v>
      </c>
      <c r="U195" s="11"/>
      <c r="V195" s="33" t="str">
        <f t="shared" si="16"/>
        <v>Yemen</v>
      </c>
      <c r="W195" s="30">
        <f t="shared" si="17"/>
        <v>-7.8965617942997196E-3</v>
      </c>
      <c r="X195" s="10">
        <f t="shared" si="18"/>
        <v>-0.87949789938661227</v>
      </c>
      <c r="Y195" s="36">
        <f t="shared" si="19"/>
        <v>0.77351655502546357</v>
      </c>
      <c r="Z195" s="41">
        <f t="shared" si="20"/>
        <v>7.8965617942997195</v>
      </c>
      <c r="AA195" s="42">
        <f t="shared" si="21"/>
        <v>19</v>
      </c>
    </row>
    <row r="196" spans="3:27">
      <c r="C196" s="32" t="s">
        <v>419</v>
      </c>
      <c r="D196" s="33" t="s">
        <v>420</v>
      </c>
      <c r="E196" s="11">
        <v>0.36240214358136907</v>
      </c>
      <c r="F196" s="11">
        <v>0.36240214358136907</v>
      </c>
      <c r="G196" s="11">
        <v>0.38547084410737875</v>
      </c>
      <c r="H196" s="11">
        <v>0.40853954463338843</v>
      </c>
      <c r="I196" s="11">
        <v>0.3951666504168832</v>
      </c>
      <c r="J196" s="11">
        <v>0.38179375620037809</v>
      </c>
      <c r="K196" s="11">
        <v>0.38459037665816825</v>
      </c>
      <c r="L196" s="11">
        <v>0.38738699711595842</v>
      </c>
      <c r="M196" s="11">
        <v>0.41046368214613627</v>
      </c>
      <c r="N196" s="11">
        <v>0.41624424038479374</v>
      </c>
      <c r="O196" s="11">
        <v>0.41315260417597388</v>
      </c>
      <c r="P196" s="11">
        <v>0.45373544701632473</v>
      </c>
      <c r="Q196" s="11">
        <v>0.47313414107688256</v>
      </c>
      <c r="R196" s="11">
        <v>0.4850792409858205</v>
      </c>
      <c r="S196" s="11">
        <v>0.48218132141439163</v>
      </c>
      <c r="T196" s="11">
        <v>0.48218132141439163</v>
      </c>
      <c r="U196" s="11"/>
      <c r="V196" s="33" t="str">
        <f t="shared" si="16"/>
        <v>Zambia</v>
      </c>
      <c r="W196" s="30">
        <f t="shared" si="17"/>
        <v>8.4054041253868571E-3</v>
      </c>
      <c r="X196" s="10">
        <f t="shared" si="18"/>
        <v>0.92045064273115318</v>
      </c>
      <c r="Y196" s="36">
        <f t="shared" si="19"/>
        <v>0.84722938570419304</v>
      </c>
      <c r="Z196" s="41">
        <f t="shared" si="20"/>
        <v>-8.4054041253868572</v>
      </c>
      <c r="AA196" s="42">
        <f t="shared" si="21"/>
        <v>115</v>
      </c>
    </row>
    <row r="197" spans="3:27">
      <c r="C197" s="32" t="s">
        <v>421</v>
      </c>
      <c r="D197" s="33" t="s">
        <v>422</v>
      </c>
      <c r="E197" s="11">
        <v>0.39985322123112349</v>
      </c>
      <c r="F197" s="11">
        <v>0.39985322123112349</v>
      </c>
      <c r="G197" s="11">
        <v>0.3770054540094957</v>
      </c>
      <c r="H197" s="11">
        <v>0.35415768678786796</v>
      </c>
      <c r="I197" s="11">
        <v>0.3028298632080989</v>
      </c>
      <c r="J197" s="11">
        <v>0.25150203962832984</v>
      </c>
      <c r="K197" s="11">
        <v>0.22724043900994936</v>
      </c>
      <c r="L197" s="11">
        <v>0.20297883839156888</v>
      </c>
      <c r="M197" s="11">
        <v>0.22029586318153485</v>
      </c>
      <c r="N197" s="11">
        <v>0.20624194645251884</v>
      </c>
      <c r="O197" s="11">
        <v>0.1949337041144843</v>
      </c>
      <c r="P197" s="11">
        <v>0.24165347853905034</v>
      </c>
      <c r="Q197" s="11">
        <v>0.2211450595886239</v>
      </c>
      <c r="R197" s="11">
        <v>0.21603834688653634</v>
      </c>
      <c r="S197" s="11">
        <v>0.2013858280148759</v>
      </c>
      <c r="T197" s="11">
        <v>0.2013858280148759</v>
      </c>
      <c r="U197" s="11"/>
      <c r="V197" s="33" t="str">
        <f t="shared" si="16"/>
        <v>Zimbabwe</v>
      </c>
      <c r="W197" s="30">
        <f t="shared" si="17"/>
        <v>-1.3649402435787614E-2</v>
      </c>
      <c r="X197" s="10">
        <f t="shared" si="18"/>
        <v>-0.8530815216970935</v>
      </c>
      <c r="Y197" s="36">
        <f t="shared" si="19"/>
        <v>0.72774808266102864</v>
      </c>
      <c r="Z197" s="41">
        <f t="shared" si="20"/>
        <v>13.649402435787614</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Read_Govern!E6:T6</xm:f>
              <xm:sqref>AB6</xm:sqref>
            </x14:sparkline>
            <x14:sparkline>
              <xm:f>Read_Govern!E7:T7</xm:f>
              <xm:sqref>AB7</xm:sqref>
            </x14:sparkline>
            <x14:sparkline>
              <xm:f>Read_Govern!E8:T8</xm:f>
              <xm:sqref>AB8</xm:sqref>
            </x14:sparkline>
            <x14:sparkline>
              <xm:f>Read_Govern!E9:T9</xm:f>
              <xm:sqref>AB9</xm:sqref>
            </x14:sparkline>
            <x14:sparkline>
              <xm:f>Read_Govern!E10:T10</xm:f>
              <xm:sqref>AB10</xm:sqref>
            </x14:sparkline>
            <x14:sparkline>
              <xm:f>Read_Govern!E11:T11</xm:f>
              <xm:sqref>AB11</xm:sqref>
            </x14:sparkline>
            <x14:sparkline>
              <xm:f>Read_Govern!E12:T12</xm:f>
              <xm:sqref>AB12</xm:sqref>
            </x14:sparkline>
            <x14:sparkline>
              <xm:f>Read_Govern!E13:T13</xm:f>
              <xm:sqref>AB13</xm:sqref>
            </x14:sparkline>
            <x14:sparkline>
              <xm:f>Read_Govern!E14:T14</xm:f>
              <xm:sqref>AB14</xm:sqref>
            </x14:sparkline>
            <x14:sparkline>
              <xm:f>Read_Govern!E15:T15</xm:f>
              <xm:sqref>AB15</xm:sqref>
            </x14:sparkline>
            <x14:sparkline>
              <xm:f>Read_Govern!E16:T16</xm:f>
              <xm:sqref>AB16</xm:sqref>
            </x14:sparkline>
            <x14:sparkline>
              <xm:f>Read_Govern!E17:T17</xm:f>
              <xm:sqref>AB17</xm:sqref>
            </x14:sparkline>
            <x14:sparkline>
              <xm:f>Read_Govern!E18:T18</xm:f>
              <xm:sqref>AB18</xm:sqref>
            </x14:sparkline>
            <x14:sparkline>
              <xm:f>Read_Govern!E19:T19</xm:f>
              <xm:sqref>AB19</xm:sqref>
            </x14:sparkline>
            <x14:sparkline>
              <xm:f>Read_Govern!E20:T20</xm:f>
              <xm:sqref>AB20</xm:sqref>
            </x14:sparkline>
            <x14:sparkline>
              <xm:f>Read_Govern!E21:T21</xm:f>
              <xm:sqref>AB21</xm:sqref>
            </x14:sparkline>
            <x14:sparkline>
              <xm:f>Read_Govern!E22:T22</xm:f>
              <xm:sqref>AB22</xm:sqref>
            </x14:sparkline>
            <x14:sparkline>
              <xm:f>Read_Govern!E23:T23</xm:f>
              <xm:sqref>AB23</xm:sqref>
            </x14:sparkline>
            <x14:sparkline>
              <xm:f>Read_Govern!E24:T24</xm:f>
              <xm:sqref>AB24</xm:sqref>
            </x14:sparkline>
            <x14:sparkline>
              <xm:f>Read_Govern!E25:T25</xm:f>
              <xm:sqref>AB25</xm:sqref>
            </x14:sparkline>
            <x14:sparkline>
              <xm:f>Read_Govern!E26:T26</xm:f>
              <xm:sqref>AB26</xm:sqref>
            </x14:sparkline>
            <x14:sparkline>
              <xm:f>Read_Govern!E27:T27</xm:f>
              <xm:sqref>AB27</xm:sqref>
            </x14:sparkline>
            <x14:sparkline>
              <xm:f>Read_Govern!E28:T28</xm:f>
              <xm:sqref>AB28</xm:sqref>
            </x14:sparkline>
            <x14:sparkline>
              <xm:f>Read_Govern!E29:T29</xm:f>
              <xm:sqref>AB29</xm:sqref>
            </x14:sparkline>
            <x14:sparkline>
              <xm:f>Read_Govern!E30:T30</xm:f>
              <xm:sqref>AB30</xm:sqref>
            </x14:sparkline>
            <x14:sparkline>
              <xm:f>Read_Govern!E31:T31</xm:f>
              <xm:sqref>AB31</xm:sqref>
            </x14:sparkline>
            <x14:sparkline>
              <xm:f>Read_Govern!E32:T32</xm:f>
              <xm:sqref>AB32</xm:sqref>
            </x14:sparkline>
            <x14:sparkline>
              <xm:f>Read_Govern!E33:T33</xm:f>
              <xm:sqref>AB33</xm:sqref>
            </x14:sparkline>
            <x14:sparkline>
              <xm:f>Read_Govern!E34:T34</xm:f>
              <xm:sqref>AB34</xm:sqref>
            </x14:sparkline>
            <x14:sparkline>
              <xm:f>Read_Govern!E35:T35</xm:f>
              <xm:sqref>AB35</xm:sqref>
            </x14:sparkline>
            <x14:sparkline>
              <xm:f>Read_Govern!E36:T36</xm:f>
              <xm:sqref>AB36</xm:sqref>
            </x14:sparkline>
            <x14:sparkline>
              <xm:f>Read_Govern!E37:T37</xm:f>
              <xm:sqref>AB37</xm:sqref>
            </x14:sparkline>
            <x14:sparkline>
              <xm:f>Read_Govern!E38:T38</xm:f>
              <xm:sqref>AB38</xm:sqref>
            </x14:sparkline>
            <x14:sparkline>
              <xm:f>Read_Govern!E39:T39</xm:f>
              <xm:sqref>AB39</xm:sqref>
            </x14:sparkline>
            <x14:sparkline>
              <xm:f>Read_Govern!E40:T40</xm:f>
              <xm:sqref>AB40</xm:sqref>
            </x14:sparkline>
            <x14:sparkline>
              <xm:f>Read_Govern!E41:T41</xm:f>
              <xm:sqref>AB41</xm:sqref>
            </x14:sparkline>
            <x14:sparkline>
              <xm:f>Read_Govern!E42:T42</xm:f>
              <xm:sqref>AB42</xm:sqref>
            </x14:sparkline>
            <x14:sparkline>
              <xm:f>Read_Govern!E43:T43</xm:f>
              <xm:sqref>AB43</xm:sqref>
            </x14:sparkline>
            <x14:sparkline>
              <xm:f>Read_Govern!E44:T44</xm:f>
              <xm:sqref>AB44</xm:sqref>
            </x14:sparkline>
            <x14:sparkline>
              <xm:f>Read_Govern!E45:T45</xm:f>
              <xm:sqref>AB45</xm:sqref>
            </x14:sparkline>
            <x14:sparkline>
              <xm:f>Read_Govern!E46:T46</xm:f>
              <xm:sqref>AB46</xm:sqref>
            </x14:sparkline>
            <x14:sparkline>
              <xm:f>Read_Govern!E47:T47</xm:f>
              <xm:sqref>AB47</xm:sqref>
            </x14:sparkline>
            <x14:sparkline>
              <xm:f>Read_Govern!E48:T48</xm:f>
              <xm:sqref>AB48</xm:sqref>
            </x14:sparkline>
            <x14:sparkline>
              <xm:f>Read_Govern!E49:T49</xm:f>
              <xm:sqref>AB49</xm:sqref>
            </x14:sparkline>
            <x14:sparkline>
              <xm:f>Read_Govern!E50:T50</xm:f>
              <xm:sqref>AB50</xm:sqref>
            </x14:sparkline>
            <x14:sparkline>
              <xm:f>Read_Govern!E51:T51</xm:f>
              <xm:sqref>AB51</xm:sqref>
            </x14:sparkline>
            <x14:sparkline>
              <xm:f>Read_Govern!E52:T52</xm:f>
              <xm:sqref>AB52</xm:sqref>
            </x14:sparkline>
            <x14:sparkline>
              <xm:f>Read_Govern!E53:T53</xm:f>
              <xm:sqref>AB53</xm:sqref>
            </x14:sparkline>
            <x14:sparkline>
              <xm:f>Read_Govern!E54:T54</xm:f>
              <xm:sqref>AB54</xm:sqref>
            </x14:sparkline>
            <x14:sparkline>
              <xm:f>Read_Govern!E55:T55</xm:f>
              <xm:sqref>AB55</xm:sqref>
            </x14:sparkline>
            <x14:sparkline>
              <xm:f>Read_Govern!E56:T56</xm:f>
              <xm:sqref>AB56</xm:sqref>
            </x14:sparkline>
            <x14:sparkline>
              <xm:f>Read_Govern!E57:T57</xm:f>
              <xm:sqref>AB57</xm:sqref>
            </x14:sparkline>
            <x14:sparkline>
              <xm:f>Read_Govern!E58:T58</xm:f>
              <xm:sqref>AB58</xm:sqref>
            </x14:sparkline>
            <x14:sparkline>
              <xm:f>Read_Govern!E59:T59</xm:f>
              <xm:sqref>AB59</xm:sqref>
            </x14:sparkline>
            <x14:sparkline>
              <xm:f>Read_Govern!E60:T60</xm:f>
              <xm:sqref>AB60</xm:sqref>
            </x14:sparkline>
            <x14:sparkline>
              <xm:f>Read_Govern!E61:T61</xm:f>
              <xm:sqref>AB61</xm:sqref>
            </x14:sparkline>
            <x14:sparkline>
              <xm:f>Read_Govern!E62:T62</xm:f>
              <xm:sqref>AB62</xm:sqref>
            </x14:sparkline>
            <x14:sparkline>
              <xm:f>Read_Govern!E63:T63</xm:f>
              <xm:sqref>AB63</xm:sqref>
            </x14:sparkline>
            <x14:sparkline>
              <xm:f>Read_Govern!E64:T64</xm:f>
              <xm:sqref>AB64</xm:sqref>
            </x14:sparkline>
            <x14:sparkline>
              <xm:f>Read_Govern!E65:T65</xm:f>
              <xm:sqref>AB65</xm:sqref>
            </x14:sparkline>
            <x14:sparkline>
              <xm:f>Read_Govern!E66:T66</xm:f>
              <xm:sqref>AB66</xm:sqref>
            </x14:sparkline>
            <x14:sparkline>
              <xm:f>Read_Govern!E67:T67</xm:f>
              <xm:sqref>AB67</xm:sqref>
            </x14:sparkline>
            <x14:sparkline>
              <xm:f>Read_Govern!E68:T68</xm:f>
              <xm:sqref>AB68</xm:sqref>
            </x14:sparkline>
            <x14:sparkline>
              <xm:f>Read_Govern!E69:T69</xm:f>
              <xm:sqref>AB69</xm:sqref>
            </x14:sparkline>
            <x14:sparkline>
              <xm:f>Read_Govern!E70:T70</xm:f>
              <xm:sqref>AB70</xm:sqref>
            </x14:sparkline>
            <x14:sparkline>
              <xm:f>Read_Govern!E71:T71</xm:f>
              <xm:sqref>AB71</xm:sqref>
            </x14:sparkline>
            <x14:sparkline>
              <xm:f>Read_Govern!E72:T72</xm:f>
              <xm:sqref>AB72</xm:sqref>
            </x14:sparkline>
            <x14:sparkline>
              <xm:f>Read_Govern!E73:T73</xm:f>
              <xm:sqref>AB73</xm:sqref>
            </x14:sparkline>
            <x14:sparkline>
              <xm:f>Read_Govern!E74:T74</xm:f>
              <xm:sqref>AB74</xm:sqref>
            </x14:sparkline>
            <x14:sparkline>
              <xm:f>Read_Govern!E75:T75</xm:f>
              <xm:sqref>AB75</xm:sqref>
            </x14:sparkline>
            <x14:sparkline>
              <xm:f>Read_Govern!E76:T76</xm:f>
              <xm:sqref>AB76</xm:sqref>
            </x14:sparkline>
            <x14:sparkline>
              <xm:f>Read_Govern!E77:T77</xm:f>
              <xm:sqref>AB77</xm:sqref>
            </x14:sparkline>
            <x14:sparkline>
              <xm:f>Read_Govern!E78:T78</xm:f>
              <xm:sqref>AB78</xm:sqref>
            </x14:sparkline>
            <x14:sparkline>
              <xm:f>Read_Govern!E79:T79</xm:f>
              <xm:sqref>AB79</xm:sqref>
            </x14:sparkline>
            <x14:sparkline>
              <xm:f>Read_Govern!E80:T80</xm:f>
              <xm:sqref>AB80</xm:sqref>
            </x14:sparkline>
            <x14:sparkline>
              <xm:f>Read_Govern!E81:T81</xm:f>
              <xm:sqref>AB81</xm:sqref>
            </x14:sparkline>
            <x14:sparkline>
              <xm:f>Read_Govern!E82:T82</xm:f>
              <xm:sqref>AB82</xm:sqref>
            </x14:sparkline>
            <x14:sparkline>
              <xm:f>Read_Govern!E83:T83</xm:f>
              <xm:sqref>AB83</xm:sqref>
            </x14:sparkline>
            <x14:sparkline>
              <xm:f>Read_Govern!E84:T84</xm:f>
              <xm:sqref>AB84</xm:sqref>
            </x14:sparkline>
            <x14:sparkline>
              <xm:f>Read_Govern!E85:T85</xm:f>
              <xm:sqref>AB85</xm:sqref>
            </x14:sparkline>
            <x14:sparkline>
              <xm:f>Read_Govern!E86:T86</xm:f>
              <xm:sqref>AB86</xm:sqref>
            </x14:sparkline>
            <x14:sparkline>
              <xm:f>Read_Govern!E87:T87</xm:f>
              <xm:sqref>AB87</xm:sqref>
            </x14:sparkline>
            <x14:sparkline>
              <xm:f>Read_Govern!E88:T88</xm:f>
              <xm:sqref>AB88</xm:sqref>
            </x14:sparkline>
            <x14:sparkline>
              <xm:f>Read_Govern!E89:T89</xm:f>
              <xm:sqref>AB89</xm:sqref>
            </x14:sparkline>
            <x14:sparkline>
              <xm:f>Read_Govern!E90:T90</xm:f>
              <xm:sqref>AB90</xm:sqref>
            </x14:sparkline>
            <x14:sparkline>
              <xm:f>Read_Govern!E91:T91</xm:f>
              <xm:sqref>AB91</xm:sqref>
            </x14:sparkline>
            <x14:sparkline>
              <xm:f>Read_Govern!E92:T92</xm:f>
              <xm:sqref>AB92</xm:sqref>
            </x14:sparkline>
            <x14:sparkline>
              <xm:f>Read_Govern!E93:T93</xm:f>
              <xm:sqref>AB93</xm:sqref>
            </x14:sparkline>
            <x14:sparkline>
              <xm:f>Read_Govern!E94:T94</xm:f>
              <xm:sqref>AB94</xm:sqref>
            </x14:sparkline>
            <x14:sparkline>
              <xm:f>Read_Govern!E95:T95</xm:f>
              <xm:sqref>AB95</xm:sqref>
            </x14:sparkline>
            <x14:sparkline>
              <xm:f>Read_Govern!E96:T96</xm:f>
              <xm:sqref>AB96</xm:sqref>
            </x14:sparkline>
            <x14:sparkline>
              <xm:f>Read_Govern!E97:T97</xm:f>
              <xm:sqref>AB97</xm:sqref>
            </x14:sparkline>
            <x14:sparkline>
              <xm:f>Read_Govern!E98:T98</xm:f>
              <xm:sqref>AB98</xm:sqref>
            </x14:sparkline>
            <x14:sparkline>
              <xm:f>Read_Govern!E99:T99</xm:f>
              <xm:sqref>AB99</xm:sqref>
            </x14:sparkline>
            <x14:sparkline>
              <xm:f>Read_Govern!E100:T100</xm:f>
              <xm:sqref>AB100</xm:sqref>
            </x14:sparkline>
            <x14:sparkline>
              <xm:f>Read_Govern!E101:T101</xm:f>
              <xm:sqref>AB101</xm:sqref>
            </x14:sparkline>
            <x14:sparkline>
              <xm:f>Read_Govern!E102:T102</xm:f>
              <xm:sqref>AB102</xm:sqref>
            </x14:sparkline>
            <x14:sparkline>
              <xm:f>Read_Govern!E103:T103</xm:f>
              <xm:sqref>AB103</xm:sqref>
            </x14:sparkline>
            <x14:sparkline>
              <xm:f>Read_Govern!E104:T104</xm:f>
              <xm:sqref>AB104</xm:sqref>
            </x14:sparkline>
            <x14:sparkline>
              <xm:f>Read_Govern!E105:T105</xm:f>
              <xm:sqref>AB105</xm:sqref>
            </x14:sparkline>
            <x14:sparkline>
              <xm:f>Read_Govern!E106:T106</xm:f>
              <xm:sqref>AB106</xm:sqref>
            </x14:sparkline>
            <x14:sparkline>
              <xm:f>Read_Govern!E107:T107</xm:f>
              <xm:sqref>AB107</xm:sqref>
            </x14:sparkline>
            <x14:sparkline>
              <xm:f>Read_Govern!E108:T108</xm:f>
              <xm:sqref>AB108</xm:sqref>
            </x14:sparkline>
            <x14:sparkline>
              <xm:f>Read_Govern!E109:T109</xm:f>
              <xm:sqref>AB109</xm:sqref>
            </x14:sparkline>
            <x14:sparkline>
              <xm:f>Read_Govern!E110:T110</xm:f>
              <xm:sqref>AB110</xm:sqref>
            </x14:sparkline>
            <x14:sparkline>
              <xm:f>Read_Govern!E111:T111</xm:f>
              <xm:sqref>AB111</xm:sqref>
            </x14:sparkline>
            <x14:sparkline>
              <xm:f>Read_Govern!E112:T112</xm:f>
              <xm:sqref>AB112</xm:sqref>
            </x14:sparkline>
            <x14:sparkline>
              <xm:f>Read_Govern!E113:T113</xm:f>
              <xm:sqref>AB113</xm:sqref>
            </x14:sparkline>
            <x14:sparkline>
              <xm:f>Read_Govern!E114:T114</xm:f>
              <xm:sqref>AB114</xm:sqref>
            </x14:sparkline>
            <x14:sparkline>
              <xm:f>Read_Govern!E115:T115</xm:f>
              <xm:sqref>AB115</xm:sqref>
            </x14:sparkline>
            <x14:sparkline>
              <xm:f>Read_Govern!E116:T116</xm:f>
              <xm:sqref>AB116</xm:sqref>
            </x14:sparkline>
            <x14:sparkline>
              <xm:f>Read_Govern!E117:T117</xm:f>
              <xm:sqref>AB117</xm:sqref>
            </x14:sparkline>
            <x14:sparkline>
              <xm:f>Read_Govern!E118:T118</xm:f>
              <xm:sqref>AB118</xm:sqref>
            </x14:sparkline>
            <x14:sparkline>
              <xm:f>Read_Govern!E119:T119</xm:f>
              <xm:sqref>AB119</xm:sqref>
            </x14:sparkline>
            <x14:sparkline>
              <xm:f>Read_Govern!E120:T120</xm:f>
              <xm:sqref>AB120</xm:sqref>
            </x14:sparkline>
            <x14:sparkline>
              <xm:f>Read_Govern!E121:T121</xm:f>
              <xm:sqref>AB121</xm:sqref>
            </x14:sparkline>
            <x14:sparkline>
              <xm:f>Read_Govern!E122:T122</xm:f>
              <xm:sqref>AB122</xm:sqref>
            </x14:sparkline>
            <x14:sparkline>
              <xm:f>Read_Govern!E123:T123</xm:f>
              <xm:sqref>AB123</xm:sqref>
            </x14:sparkline>
            <x14:sparkline>
              <xm:f>Read_Govern!E124:T124</xm:f>
              <xm:sqref>AB124</xm:sqref>
            </x14:sparkline>
            <x14:sparkline>
              <xm:f>Read_Govern!E125:T125</xm:f>
              <xm:sqref>AB125</xm:sqref>
            </x14:sparkline>
            <x14:sparkline>
              <xm:f>Read_Govern!E126:T126</xm:f>
              <xm:sqref>AB126</xm:sqref>
            </x14:sparkline>
            <x14:sparkline>
              <xm:f>Read_Govern!E127:T127</xm:f>
              <xm:sqref>AB127</xm:sqref>
            </x14:sparkline>
            <x14:sparkline>
              <xm:f>Read_Govern!E128:T128</xm:f>
              <xm:sqref>AB128</xm:sqref>
            </x14:sparkline>
            <x14:sparkline>
              <xm:f>Read_Govern!E129:T129</xm:f>
              <xm:sqref>AB129</xm:sqref>
            </x14:sparkline>
            <x14:sparkline>
              <xm:f>Read_Govern!E130:T130</xm:f>
              <xm:sqref>AB130</xm:sqref>
            </x14:sparkline>
            <x14:sparkline>
              <xm:f>Read_Govern!E131:T131</xm:f>
              <xm:sqref>AB131</xm:sqref>
            </x14:sparkline>
            <x14:sparkline>
              <xm:f>Read_Govern!E132:T132</xm:f>
              <xm:sqref>AB132</xm:sqref>
            </x14:sparkline>
            <x14:sparkline>
              <xm:f>Read_Govern!E133:T133</xm:f>
              <xm:sqref>AB133</xm:sqref>
            </x14:sparkline>
            <x14:sparkline>
              <xm:f>Read_Govern!E134:T134</xm:f>
              <xm:sqref>AB134</xm:sqref>
            </x14:sparkline>
            <x14:sparkline>
              <xm:f>Read_Govern!E135:T135</xm:f>
              <xm:sqref>AB135</xm:sqref>
            </x14:sparkline>
            <x14:sparkline>
              <xm:f>Read_Govern!E136:T136</xm:f>
              <xm:sqref>AB136</xm:sqref>
            </x14:sparkline>
            <x14:sparkline>
              <xm:f>Read_Govern!E137:T137</xm:f>
              <xm:sqref>AB137</xm:sqref>
            </x14:sparkline>
            <x14:sparkline>
              <xm:f>Read_Govern!E138:T138</xm:f>
              <xm:sqref>AB138</xm:sqref>
            </x14:sparkline>
            <x14:sparkline>
              <xm:f>Read_Govern!E139:T139</xm:f>
              <xm:sqref>AB139</xm:sqref>
            </x14:sparkline>
            <x14:sparkline>
              <xm:f>Read_Govern!E140:T140</xm:f>
              <xm:sqref>AB140</xm:sqref>
            </x14:sparkline>
            <x14:sparkline>
              <xm:f>Read_Govern!E141:T141</xm:f>
              <xm:sqref>AB141</xm:sqref>
            </x14:sparkline>
            <x14:sparkline>
              <xm:f>Read_Govern!E142:T142</xm:f>
              <xm:sqref>AB142</xm:sqref>
            </x14:sparkline>
            <x14:sparkline>
              <xm:f>Read_Govern!E143:T143</xm:f>
              <xm:sqref>AB143</xm:sqref>
            </x14:sparkline>
            <x14:sparkline>
              <xm:f>Read_Govern!E144:T144</xm:f>
              <xm:sqref>AB144</xm:sqref>
            </x14:sparkline>
            <x14:sparkline>
              <xm:f>Read_Govern!E145:T145</xm:f>
              <xm:sqref>AB145</xm:sqref>
            </x14:sparkline>
            <x14:sparkline>
              <xm:f>Read_Govern!E146:T146</xm:f>
              <xm:sqref>AB146</xm:sqref>
            </x14:sparkline>
            <x14:sparkline>
              <xm:f>Read_Govern!E147:T147</xm:f>
              <xm:sqref>AB147</xm:sqref>
            </x14:sparkline>
            <x14:sparkline>
              <xm:f>Read_Govern!E148:T148</xm:f>
              <xm:sqref>AB148</xm:sqref>
            </x14:sparkline>
            <x14:sparkline>
              <xm:f>Read_Govern!E149:T149</xm:f>
              <xm:sqref>AB149</xm:sqref>
            </x14:sparkline>
            <x14:sparkline>
              <xm:f>Read_Govern!E150:T150</xm:f>
              <xm:sqref>AB150</xm:sqref>
            </x14:sparkline>
            <x14:sparkline>
              <xm:f>Read_Govern!E151:T151</xm:f>
              <xm:sqref>AB151</xm:sqref>
            </x14:sparkline>
            <x14:sparkline>
              <xm:f>Read_Govern!E152:T152</xm:f>
              <xm:sqref>AB152</xm:sqref>
            </x14:sparkline>
            <x14:sparkline>
              <xm:f>Read_Govern!E153:T153</xm:f>
              <xm:sqref>AB153</xm:sqref>
            </x14:sparkline>
            <x14:sparkline>
              <xm:f>Read_Govern!E154:T154</xm:f>
              <xm:sqref>AB154</xm:sqref>
            </x14:sparkline>
            <x14:sparkline>
              <xm:f>Read_Govern!E155:T155</xm:f>
              <xm:sqref>AB155</xm:sqref>
            </x14:sparkline>
            <x14:sparkline>
              <xm:f>Read_Govern!E156:T156</xm:f>
              <xm:sqref>AB156</xm:sqref>
            </x14:sparkline>
            <x14:sparkline>
              <xm:f>Read_Govern!E157:T157</xm:f>
              <xm:sqref>AB157</xm:sqref>
            </x14:sparkline>
            <x14:sparkline>
              <xm:f>Read_Govern!E158:T158</xm:f>
              <xm:sqref>AB158</xm:sqref>
            </x14:sparkline>
            <x14:sparkline>
              <xm:f>Read_Govern!E159:T159</xm:f>
              <xm:sqref>AB159</xm:sqref>
            </x14:sparkline>
            <x14:sparkline>
              <xm:f>Read_Govern!E160:T160</xm:f>
              <xm:sqref>AB160</xm:sqref>
            </x14:sparkline>
            <x14:sparkline>
              <xm:f>Read_Govern!E161:T161</xm:f>
              <xm:sqref>AB161</xm:sqref>
            </x14:sparkline>
            <x14:sparkline>
              <xm:f>Read_Govern!E162:T162</xm:f>
              <xm:sqref>AB162</xm:sqref>
            </x14:sparkline>
            <x14:sparkline>
              <xm:f>Read_Govern!E163:T163</xm:f>
              <xm:sqref>AB163</xm:sqref>
            </x14:sparkline>
            <x14:sparkline>
              <xm:f>Read_Govern!E164:T164</xm:f>
              <xm:sqref>AB164</xm:sqref>
            </x14:sparkline>
            <x14:sparkline>
              <xm:f>Read_Govern!E165:T165</xm:f>
              <xm:sqref>AB165</xm:sqref>
            </x14:sparkline>
            <x14:sparkline>
              <xm:f>Read_Govern!E166:T166</xm:f>
              <xm:sqref>AB166</xm:sqref>
            </x14:sparkline>
            <x14:sparkline>
              <xm:f>Read_Govern!E167:T167</xm:f>
              <xm:sqref>AB167</xm:sqref>
            </x14:sparkline>
            <x14:sparkline>
              <xm:f>Read_Govern!E168:T168</xm:f>
              <xm:sqref>AB168</xm:sqref>
            </x14:sparkline>
            <x14:sparkline>
              <xm:f>Read_Govern!E169:T169</xm:f>
              <xm:sqref>AB169</xm:sqref>
            </x14:sparkline>
            <x14:sparkline>
              <xm:f>Read_Govern!E170:T170</xm:f>
              <xm:sqref>AB170</xm:sqref>
            </x14:sparkline>
            <x14:sparkline>
              <xm:f>Read_Govern!E171:T171</xm:f>
              <xm:sqref>AB171</xm:sqref>
            </x14:sparkline>
            <x14:sparkline>
              <xm:f>Read_Govern!E172:T172</xm:f>
              <xm:sqref>AB172</xm:sqref>
            </x14:sparkline>
            <x14:sparkline>
              <xm:f>Read_Govern!E173:T173</xm:f>
              <xm:sqref>AB173</xm:sqref>
            </x14:sparkline>
            <x14:sparkline>
              <xm:f>Read_Govern!E174:T174</xm:f>
              <xm:sqref>AB174</xm:sqref>
            </x14:sparkline>
            <x14:sparkline>
              <xm:f>Read_Govern!E175:T175</xm:f>
              <xm:sqref>AB175</xm:sqref>
            </x14:sparkline>
            <x14:sparkline>
              <xm:f>Read_Govern!E176:T176</xm:f>
              <xm:sqref>AB176</xm:sqref>
            </x14:sparkline>
            <x14:sparkline>
              <xm:f>Read_Govern!E177:T177</xm:f>
              <xm:sqref>AB177</xm:sqref>
            </x14:sparkline>
            <x14:sparkline>
              <xm:f>Read_Govern!E178:T178</xm:f>
              <xm:sqref>AB178</xm:sqref>
            </x14:sparkline>
            <x14:sparkline>
              <xm:f>Read_Govern!E179:T179</xm:f>
              <xm:sqref>AB179</xm:sqref>
            </x14:sparkline>
            <x14:sparkline>
              <xm:f>Read_Govern!E180:T180</xm:f>
              <xm:sqref>AB180</xm:sqref>
            </x14:sparkline>
            <x14:sparkline>
              <xm:f>Read_Govern!E181:T181</xm:f>
              <xm:sqref>AB181</xm:sqref>
            </x14:sparkline>
            <x14:sparkline>
              <xm:f>Read_Govern!E182:T182</xm:f>
              <xm:sqref>AB182</xm:sqref>
            </x14:sparkline>
            <x14:sparkline>
              <xm:f>Read_Govern!E183:T183</xm:f>
              <xm:sqref>AB183</xm:sqref>
            </x14:sparkline>
            <x14:sparkline>
              <xm:f>Read_Govern!E184:T184</xm:f>
              <xm:sqref>AB184</xm:sqref>
            </x14:sparkline>
            <x14:sparkline>
              <xm:f>Read_Govern!E185:T185</xm:f>
              <xm:sqref>AB185</xm:sqref>
            </x14:sparkline>
            <x14:sparkline>
              <xm:f>Read_Govern!E186:T186</xm:f>
              <xm:sqref>AB186</xm:sqref>
            </x14:sparkline>
            <x14:sparkline>
              <xm:f>Read_Govern!E187:T187</xm:f>
              <xm:sqref>AB187</xm:sqref>
            </x14:sparkline>
            <x14:sparkline>
              <xm:f>Read_Govern!E188:T188</xm:f>
              <xm:sqref>AB188</xm:sqref>
            </x14:sparkline>
            <x14:sparkline>
              <xm:f>Read_Govern!E189:T189</xm:f>
              <xm:sqref>AB189</xm:sqref>
            </x14:sparkline>
            <x14:sparkline>
              <xm:f>Read_Govern!E190:T190</xm:f>
              <xm:sqref>AB190</xm:sqref>
            </x14:sparkline>
            <x14:sparkline>
              <xm:f>Read_Govern!E191:T191</xm:f>
              <xm:sqref>AB191</xm:sqref>
            </x14:sparkline>
            <x14:sparkline>
              <xm:f>Read_Govern!E192:T192</xm:f>
              <xm:sqref>AB192</xm:sqref>
            </x14:sparkline>
            <x14:sparkline>
              <xm:f>Read_Govern!E193:T193</xm:f>
              <xm:sqref>AB193</xm:sqref>
            </x14:sparkline>
            <x14:sparkline>
              <xm:f>Read_Govern!E194:T194</xm:f>
              <xm:sqref>AB194</xm:sqref>
            </x14:sparkline>
            <x14:sparkline>
              <xm:f>Read_Govern!E195:T195</xm:f>
              <xm:sqref>AB195</xm:sqref>
            </x14:sparkline>
            <x14:sparkline>
              <xm:f>Read_Govern!E196:T196</xm:f>
              <xm:sqref>AB196</xm:sqref>
            </x14:sparkline>
            <x14:sparkline>
              <xm:f>Read_Govern!E197:T197</xm:f>
              <xm:sqref>AB197</xm:sqref>
            </x14:sparkline>
          </x14:sparklines>
        </x14:sparklineGroup>
      </x14:sparklineGroup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664</v>
      </c>
      <c r="H1" s="46"/>
      <c r="I1" s="46" t="s">
        <v>595</v>
      </c>
      <c r="J1" s="46"/>
      <c r="K1" s="46"/>
      <c r="L1" s="46"/>
      <c r="M1" s="47"/>
      <c r="N1" s="47"/>
    </row>
    <row r="2" spans="1:33">
      <c r="A2" t="s">
        <v>639</v>
      </c>
      <c r="E2" s="8" t="s">
        <v>423</v>
      </c>
      <c r="AA2" s="42">
        <f>MAX(AA6:AA197)</f>
        <v>157</v>
      </c>
    </row>
    <row r="3" spans="1:33">
      <c r="D3" s="35" t="s">
        <v>594</v>
      </c>
      <c r="E3" s="11">
        <f>mmean(E6:E197)</f>
        <v>0.35645959327909871</v>
      </c>
      <c r="F3" s="11">
        <f t="shared" ref="F3:T3" si="0">mmean(F6:F197)</f>
        <v>0.36126746811848248</v>
      </c>
      <c r="G3" s="11">
        <f t="shared" si="0"/>
        <v>0.36735769423427839</v>
      </c>
      <c r="H3" s="11">
        <f t="shared" si="0"/>
        <v>0.37435906063535707</v>
      </c>
      <c r="I3" s="11">
        <f t="shared" si="0"/>
        <v>0.38562608595204062</v>
      </c>
      <c r="J3" s="11">
        <f t="shared" si="0"/>
        <v>0.39918542317415218</v>
      </c>
      <c r="K3" s="11">
        <f t="shared" si="0"/>
        <v>0.41352624661765697</v>
      </c>
      <c r="L3" s="11">
        <f t="shared" si="0"/>
        <v>0.42545207264479235</v>
      </c>
      <c r="M3" s="11">
        <f t="shared" si="0"/>
        <v>0.43797107018244447</v>
      </c>
      <c r="N3" s="11">
        <f t="shared" si="0"/>
        <v>0.45373802210731334</v>
      </c>
      <c r="O3" s="11">
        <f t="shared" si="0"/>
        <v>0.46959219693526422</v>
      </c>
      <c r="P3" s="11">
        <f t="shared" si="0"/>
        <v>0.48680284079994141</v>
      </c>
      <c r="Q3" s="11">
        <f t="shared" si="0"/>
        <v>0.50586631375893232</v>
      </c>
      <c r="R3" s="11">
        <f t="shared" si="0"/>
        <v>0.52180772618782068</v>
      </c>
      <c r="S3" s="11">
        <f t="shared" si="0"/>
        <v>0.53157571185929919</v>
      </c>
      <c r="T3" s="11">
        <f t="shared" si="0"/>
        <v>0.53050106973250977</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655</v>
      </c>
      <c r="B6" s="38">
        <v>5.000000074505806E-2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Eritrea</v>
      </c>
      <c r="AF6" s="44">
        <f>$AA$2-AD6+1</f>
        <v>157</v>
      </c>
      <c r="AG6" s="45" t="str">
        <f>INDEX($V$6:$V$197,MATCH(AF6,$AA$6:$AA$197,0))</f>
        <v>Romania</v>
      </c>
    </row>
    <row r="7" spans="1:33">
      <c r="A7" s="37" t="s">
        <v>548</v>
      </c>
      <c r="B7" s="38">
        <v>0.10000000149011612</v>
      </c>
      <c r="C7" s="32" t="s">
        <v>41</v>
      </c>
      <c r="D7" s="33" t="s">
        <v>42</v>
      </c>
      <c r="E7" s="11">
        <v>0.31208541511974525</v>
      </c>
      <c r="F7" s="11">
        <v>0.31208541511974525</v>
      </c>
      <c r="G7" s="11">
        <v>0.27118902506614001</v>
      </c>
      <c r="H7" s="11">
        <v>0.23519961720537683</v>
      </c>
      <c r="I7" s="11">
        <v>0.2451840823009093</v>
      </c>
      <c r="J7" s="11">
        <v>0.2539103289380959</v>
      </c>
      <c r="K7" s="11">
        <v>0.28109066553093243</v>
      </c>
      <c r="L7" s="11">
        <v>0.3142309036399315</v>
      </c>
      <c r="M7" s="11">
        <v>0.32343683266340317</v>
      </c>
      <c r="N7" s="11">
        <v>0.35588365720007353</v>
      </c>
      <c r="O7" s="11">
        <v>0.37998194477145741</v>
      </c>
      <c r="P7" s="11">
        <v>0.40689917344661536</v>
      </c>
      <c r="Q7" s="11">
        <v>0.4329690675289074</v>
      </c>
      <c r="R7" s="11">
        <v>0.46349984344839668</v>
      </c>
      <c r="S7" s="11">
        <v>0.47754352987512833</v>
      </c>
      <c r="T7" s="11">
        <v>0.47471019654179503</v>
      </c>
      <c r="U7" s="11"/>
      <c r="V7" s="33" t="str">
        <f t="shared" ref="V7:V70" si="1">D7</f>
        <v>Albania</v>
      </c>
      <c r="W7" s="30">
        <f t="shared" ref="W7:W70" si="2">SLOPE(E7:T7,$E$5:$T$5)</f>
        <v>1.5414146896301429E-2</v>
      </c>
      <c r="X7" s="10">
        <f t="shared" ref="X7:X70" si="3">PEARSON(E7:T7,$E$5:$T$5)</f>
        <v>0.87817750565305186</v>
      </c>
      <c r="Y7" s="36">
        <f t="shared" ref="Y7:Y70" si="4">IF(ISERROR(X7),0,X7*X7)</f>
        <v>0.77119573143501596</v>
      </c>
      <c r="Z7" s="41">
        <f t="shared" ref="Z7:Z70" si="5">IF(Y7&gt;=$Z$4,-1000*W7,"")</f>
        <v>-15.414146896301428</v>
      </c>
      <c r="AA7" s="42">
        <f t="shared" ref="AA7:AA70" si="6">IF(ISNUMBER(Z7),RANK(Z7,$Z$6:$Z$197),"")</f>
        <v>100</v>
      </c>
      <c r="AD7">
        <v>2</v>
      </c>
      <c r="AE7" s="31" t="str">
        <f t="shared" ref="AE7:AE35" si="7">INDEX($V$6:$V$197,MATCH(AD7,$AA$6:$AA$197,0))</f>
        <v>Central African Republic</v>
      </c>
      <c r="AF7" s="44">
        <f t="shared" ref="AF7:AF35" si="8">$AA$2-AD7+1</f>
        <v>156</v>
      </c>
      <c r="AG7" s="45" t="str">
        <f t="shared" ref="AG7:AG35" si="9">INDEX($V$6:$V$197,MATCH(AF7,$AA$6:$AA$197,0))</f>
        <v>Latvia</v>
      </c>
    </row>
    <row r="8" spans="1:33">
      <c r="A8" s="37" t="s">
        <v>628</v>
      </c>
      <c r="B8" s="38">
        <v>0.10000000149011612</v>
      </c>
      <c r="C8" s="32" t="s">
        <v>43</v>
      </c>
      <c r="D8" s="33" t="s">
        <v>44</v>
      </c>
      <c r="E8" s="11">
        <v>0.21627908399021545</v>
      </c>
      <c r="F8" s="11">
        <v>0.22272906744429677</v>
      </c>
      <c r="G8" s="11">
        <v>0.22934187067077497</v>
      </c>
      <c r="H8" s="11">
        <v>0.2359218649501541</v>
      </c>
      <c r="I8" s="11">
        <v>0.24559671926174265</v>
      </c>
      <c r="J8" s="11">
        <v>0.25592723174138804</v>
      </c>
      <c r="K8" s="11">
        <v>0.27583569655045198</v>
      </c>
      <c r="L8" s="11">
        <v>0.30158974275162287</v>
      </c>
      <c r="M8" s="11">
        <v>0.31666030202486339</v>
      </c>
      <c r="N8" s="11">
        <v>0.34050497164470345</v>
      </c>
      <c r="O8" s="11">
        <v>0.39588086780705228</v>
      </c>
      <c r="P8" s="11">
        <v>0.44291147505324224</v>
      </c>
      <c r="Q8" s="11">
        <v>0.48282968028086332</v>
      </c>
      <c r="R8" s="11">
        <v>0.48904308475515923</v>
      </c>
      <c r="S8" s="11">
        <v>0.52435854484794009</v>
      </c>
      <c r="T8" s="11">
        <v>0.51852521151460673</v>
      </c>
      <c r="U8" s="11"/>
      <c r="V8" s="33" t="str">
        <f t="shared" si="1"/>
        <v>Algeria</v>
      </c>
      <c r="W8" s="30">
        <f t="shared" si="2"/>
        <v>2.3270306863886262E-2</v>
      </c>
      <c r="X8" s="10">
        <f t="shared" si="3"/>
        <v>0.96855922177502241</v>
      </c>
      <c r="Y8" s="36">
        <f t="shared" si="4"/>
        <v>0.93810696608543709</v>
      </c>
      <c r="Z8" s="41">
        <f t="shared" si="5"/>
        <v>-23.270306863886262</v>
      </c>
      <c r="AA8" s="42">
        <f t="shared" si="6"/>
        <v>139</v>
      </c>
      <c r="AD8">
        <v>3</v>
      </c>
      <c r="AE8" s="31" t="str">
        <f t="shared" si="7"/>
        <v>Zimbabwe</v>
      </c>
      <c r="AF8" s="44">
        <f t="shared" si="8"/>
        <v>155</v>
      </c>
      <c r="AG8" s="45" t="str">
        <f t="shared" si="9"/>
        <v>Lithuania</v>
      </c>
    </row>
    <row r="9" spans="1:33">
      <c r="A9" s="37" t="s">
        <v>625</v>
      </c>
      <c r="B9" s="38">
        <v>5.000000074505806E-2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Djibouti</v>
      </c>
      <c r="AF9" s="44">
        <f t="shared" si="8"/>
        <v>154</v>
      </c>
      <c r="AG9" s="45" t="str">
        <f t="shared" si="9"/>
        <v>Hungary</v>
      </c>
    </row>
    <row r="10" spans="1:33">
      <c r="A10" s="37"/>
      <c r="B10" s="38"/>
      <c r="C10" s="32" t="s">
        <v>47</v>
      </c>
      <c r="D10" s="33" t="s">
        <v>48</v>
      </c>
      <c r="E10" s="11">
        <v>0.13972629606976161</v>
      </c>
      <c r="F10" s="11">
        <v>0.13974423663331159</v>
      </c>
      <c r="G10" s="11">
        <v>0.13743930291817316</v>
      </c>
      <c r="H10" s="11">
        <v>0.13511840562219224</v>
      </c>
      <c r="I10" s="11">
        <v>0.1335779873080653</v>
      </c>
      <c r="J10" s="11">
        <v>0.13253712269028783</v>
      </c>
      <c r="K10" s="11">
        <v>0.14076122212205894</v>
      </c>
      <c r="L10" s="11">
        <v>0.14914060682757427</v>
      </c>
      <c r="M10" s="11">
        <v>0.16298300488497269</v>
      </c>
      <c r="N10" s="11">
        <v>0.16886554235898646</v>
      </c>
      <c r="O10" s="11">
        <v>0.17913207592242475</v>
      </c>
      <c r="P10" s="11">
        <v>0.20399589197256829</v>
      </c>
      <c r="Q10" s="11">
        <v>0.21279645565762559</v>
      </c>
      <c r="R10" s="11">
        <v>0.23067480046768243</v>
      </c>
      <c r="S10" s="11">
        <v>0.25688275203292998</v>
      </c>
      <c r="T10" s="11">
        <v>0.25204941869959668</v>
      </c>
      <c r="U10" s="11"/>
      <c r="V10" s="33" t="str">
        <f t="shared" si="1"/>
        <v>Angola</v>
      </c>
      <c r="W10" s="30">
        <f t="shared" si="2"/>
        <v>8.46528811850949E-3</v>
      </c>
      <c r="X10" s="10">
        <f t="shared" si="3"/>
        <v>0.9162856516844553</v>
      </c>
      <c r="Y10" s="36">
        <f t="shared" si="4"/>
        <v>0.83957939548280691</v>
      </c>
      <c r="Z10" s="41">
        <f t="shared" si="5"/>
        <v>-8.4652881185094895</v>
      </c>
      <c r="AA10" s="42">
        <f t="shared" si="6"/>
        <v>49</v>
      </c>
      <c r="AD10">
        <v>5</v>
      </c>
      <c r="AE10" s="31" t="str">
        <f t="shared" si="7"/>
        <v>Ethiopia</v>
      </c>
      <c r="AF10" s="44">
        <f t="shared" si="8"/>
        <v>153</v>
      </c>
      <c r="AG10" s="45" t="str">
        <f t="shared" si="9"/>
        <v>Czech Republic</v>
      </c>
    </row>
    <row r="11" spans="1:33">
      <c r="A11" s="37"/>
      <c r="B11" s="38"/>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Niger</v>
      </c>
      <c r="AF11" s="44">
        <f t="shared" si="8"/>
        <v>152</v>
      </c>
      <c r="AG11" s="45" t="str">
        <f t="shared" si="9"/>
        <v>Slovakia</v>
      </c>
    </row>
    <row r="12" spans="1:33">
      <c r="A12" s="37"/>
      <c r="B12" s="38"/>
      <c r="C12" s="32" t="s">
        <v>51</v>
      </c>
      <c r="D12" s="33" t="s">
        <v>52</v>
      </c>
      <c r="E12" s="11">
        <v>0.47979003008637899</v>
      </c>
      <c r="F12" s="11">
        <v>0.48113791149982904</v>
      </c>
      <c r="G12" s="11">
        <v>0.48532873099633356</v>
      </c>
      <c r="H12" s="11">
        <v>0.48586302699011674</v>
      </c>
      <c r="I12" s="11">
        <v>0.49452758416336534</v>
      </c>
      <c r="J12" s="11">
        <v>0.52497866886855415</v>
      </c>
      <c r="K12" s="11">
        <v>0.51342045265791192</v>
      </c>
      <c r="L12" s="11">
        <v>0.49547566077769334</v>
      </c>
      <c r="M12" s="11">
        <v>0.53793077972462111</v>
      </c>
      <c r="N12" s="11">
        <v>0.5639762974992435</v>
      </c>
      <c r="O12" s="11">
        <v>0.61638668727022994</v>
      </c>
      <c r="P12" s="11">
        <v>0.67394046997835455</v>
      </c>
      <c r="Q12" s="11">
        <v>0.68658395754594193</v>
      </c>
      <c r="R12" s="11">
        <v>0.68781658478969221</v>
      </c>
      <c r="S12" s="11">
        <v>0.69514880034972992</v>
      </c>
      <c r="T12" s="11">
        <v>0.69148213368306322</v>
      </c>
      <c r="U12" s="11"/>
      <c r="V12" s="33" t="str">
        <f t="shared" si="1"/>
        <v>Argentina</v>
      </c>
      <c r="W12" s="30">
        <f t="shared" si="2"/>
        <v>1.7497692385165547E-2</v>
      </c>
      <c r="X12" s="10">
        <f t="shared" si="3"/>
        <v>0.93658641761492023</v>
      </c>
      <c r="Y12" s="36">
        <f t="shared" si="4"/>
        <v>0.87719411766074973</v>
      </c>
      <c r="Z12" s="41">
        <f t="shared" si="5"/>
        <v>-17.497692385165546</v>
      </c>
      <c r="AA12" s="42">
        <f t="shared" si="6"/>
        <v>113</v>
      </c>
      <c r="AD12">
        <v>7</v>
      </c>
      <c r="AE12" s="31" t="str">
        <f t="shared" si="7"/>
        <v>Sao Tome and Principe</v>
      </c>
      <c r="AF12" s="44">
        <f t="shared" si="8"/>
        <v>151</v>
      </c>
      <c r="AG12" s="45" t="str">
        <f t="shared" si="9"/>
        <v>Estonia</v>
      </c>
    </row>
    <row r="13" spans="1:33">
      <c r="A13" s="37"/>
      <c r="B13" s="38"/>
      <c r="C13" s="32" t="s">
        <v>53</v>
      </c>
      <c r="D13" s="33" t="s">
        <v>54</v>
      </c>
      <c r="E13" s="11">
        <v>0.33676516653154531</v>
      </c>
      <c r="F13" s="11">
        <v>0.33676516653154531</v>
      </c>
      <c r="G13" s="11">
        <v>0.32584201694855136</v>
      </c>
      <c r="H13" s="11">
        <v>0.34503560916114312</v>
      </c>
      <c r="I13" s="11">
        <v>0.36131471412706434</v>
      </c>
      <c r="J13" s="11">
        <v>0.35639833299419443</v>
      </c>
      <c r="K13" s="11">
        <v>0.36492985833575181</v>
      </c>
      <c r="L13" s="11">
        <v>0.37683621705477716</v>
      </c>
      <c r="M13" s="11">
        <v>0.37494441548958057</v>
      </c>
      <c r="N13" s="11">
        <v>0.3758336654978307</v>
      </c>
      <c r="O13" s="11">
        <v>0.40548053621760699</v>
      </c>
      <c r="P13" s="11">
        <v>0.47972878797208862</v>
      </c>
      <c r="Q13" s="11">
        <v>0.52883666775068827</v>
      </c>
      <c r="R13" s="11">
        <v>0.62628101946783865</v>
      </c>
      <c r="S13" s="11">
        <v>0.65395135903221369</v>
      </c>
      <c r="T13" s="11">
        <v>0.66278469236554705</v>
      </c>
      <c r="U13" s="11"/>
      <c r="V13" s="33" t="str">
        <f t="shared" si="1"/>
        <v>Armenia</v>
      </c>
      <c r="W13" s="30">
        <f t="shared" si="2"/>
        <v>2.2173354555867726E-2</v>
      </c>
      <c r="X13" s="10">
        <f t="shared" si="3"/>
        <v>0.88327794515359426</v>
      </c>
      <c r="Y13" s="36">
        <f t="shared" si="4"/>
        <v>0.78017992839475592</v>
      </c>
      <c r="Z13" s="41">
        <f t="shared" si="5"/>
        <v>-22.173354555867725</v>
      </c>
      <c r="AA13" s="42">
        <f t="shared" si="6"/>
        <v>134</v>
      </c>
      <c r="AD13">
        <v>8</v>
      </c>
      <c r="AE13" s="31" t="str">
        <f t="shared" si="7"/>
        <v>Burundi</v>
      </c>
      <c r="AF13" s="44">
        <f t="shared" si="8"/>
        <v>150</v>
      </c>
      <c r="AG13" s="45" t="str">
        <f t="shared" si="9"/>
        <v>Slovenia</v>
      </c>
    </row>
    <row r="14" spans="1:33">
      <c r="A14" s="37"/>
      <c r="B14" s="38"/>
      <c r="C14" s="32" t="s">
        <v>55</v>
      </c>
      <c r="D14" s="33" t="s">
        <v>56</v>
      </c>
      <c r="E14" s="11">
        <v>0.78204171939288092</v>
      </c>
      <c r="F14" s="11">
        <v>0.79941995816587608</v>
      </c>
      <c r="G14" s="11">
        <v>0.80453593609233953</v>
      </c>
      <c r="H14" s="11">
        <v>0.79006448320587885</v>
      </c>
      <c r="I14" s="11">
        <v>0.79736461286857219</v>
      </c>
      <c r="J14" s="11">
        <v>0.81799585577426004</v>
      </c>
      <c r="K14" s="11">
        <v>0.84741865896843871</v>
      </c>
      <c r="L14" s="11">
        <v>0.8766124191307989</v>
      </c>
      <c r="M14" s="11">
        <v>0.89333150947128293</v>
      </c>
      <c r="N14" s="11">
        <v>0.91118559652434028</v>
      </c>
      <c r="O14" s="11">
        <v>0.92226984652240207</v>
      </c>
      <c r="P14" s="11">
        <v>0.93824033057881606</v>
      </c>
      <c r="Q14" s="11">
        <v>0.94040280363964657</v>
      </c>
      <c r="R14" s="11">
        <v>0.93996963529693189</v>
      </c>
      <c r="S14" s="11">
        <v>0.93996724924308828</v>
      </c>
      <c r="T14" s="11">
        <v>0.93546724924308822</v>
      </c>
      <c r="U14" s="11"/>
      <c r="V14" s="33" t="str">
        <f t="shared" si="1"/>
        <v>Australia</v>
      </c>
      <c r="W14" s="30">
        <f t="shared" si="2"/>
        <v>1.277475468769397E-2</v>
      </c>
      <c r="X14" s="10">
        <f t="shared" si="3"/>
        <v>0.95708148530030424</v>
      </c>
      <c r="Y14" s="36">
        <f t="shared" si="4"/>
        <v>0.9160049695046365</v>
      </c>
      <c r="Z14" s="41">
        <f t="shared" si="5"/>
        <v>-12.774754687693971</v>
      </c>
      <c r="AA14" s="42">
        <f t="shared" si="6"/>
        <v>76</v>
      </c>
      <c r="AD14">
        <v>9</v>
      </c>
      <c r="AE14" s="31" t="str">
        <f t="shared" si="7"/>
        <v>Lesotho</v>
      </c>
      <c r="AF14" s="44">
        <f t="shared" si="8"/>
        <v>149</v>
      </c>
      <c r="AG14" s="45" t="str">
        <f t="shared" si="9"/>
        <v>Croatia</v>
      </c>
    </row>
    <row r="15" spans="1:33">
      <c r="A15" s="37"/>
      <c r="B15" s="38"/>
      <c r="C15" s="32" t="s">
        <v>57</v>
      </c>
      <c r="D15" s="33" t="s">
        <v>58</v>
      </c>
      <c r="E15" s="11">
        <v>0.63705507672808248</v>
      </c>
      <c r="F15" s="11">
        <v>0.65355164297135615</v>
      </c>
      <c r="G15" s="11">
        <v>0.67358303550111709</v>
      </c>
      <c r="H15" s="11">
        <v>0.71088977391347308</v>
      </c>
      <c r="I15" s="11">
        <v>0.76429014476128976</v>
      </c>
      <c r="J15" s="11">
        <v>0.81667420124267609</v>
      </c>
      <c r="K15" s="11">
        <v>0.82854940540462318</v>
      </c>
      <c r="L15" s="11">
        <v>0.78819336212856606</v>
      </c>
      <c r="M15" s="11">
        <v>0.79992937778080897</v>
      </c>
      <c r="N15" s="11">
        <v>0.80344025566375665</v>
      </c>
      <c r="O15" s="11">
        <v>0.80500214320636221</v>
      </c>
      <c r="P15" s="11">
        <v>0.80994230305667803</v>
      </c>
      <c r="Q15" s="11">
        <v>0.82346283019290933</v>
      </c>
      <c r="R15" s="11">
        <v>0.85099417919045894</v>
      </c>
      <c r="S15" s="11">
        <v>0.84294012372556038</v>
      </c>
      <c r="T15" s="11">
        <v>0.84144012372556054</v>
      </c>
      <c r="U15" s="11"/>
      <c r="V15" s="33" t="str">
        <f t="shared" si="1"/>
        <v>Austria</v>
      </c>
      <c r="W15" s="30">
        <f t="shared" si="2"/>
        <v>1.2779587391441628E-2</v>
      </c>
      <c r="X15" s="10">
        <f t="shared" si="3"/>
        <v>0.8684975644991737</v>
      </c>
      <c r="Y15" s="36">
        <f t="shared" si="4"/>
        <v>0.75428801954099634</v>
      </c>
      <c r="Z15" s="41">
        <f t="shared" si="5"/>
        <v>-12.779587391441627</v>
      </c>
      <c r="AA15" s="42">
        <f t="shared" si="6"/>
        <v>77</v>
      </c>
      <c r="AD15">
        <v>10</v>
      </c>
      <c r="AE15" s="31" t="str">
        <f t="shared" si="7"/>
        <v>Malawi</v>
      </c>
      <c r="AF15" s="44">
        <f t="shared" si="8"/>
        <v>148</v>
      </c>
      <c r="AG15" s="45" t="str">
        <f t="shared" si="9"/>
        <v>Poland</v>
      </c>
    </row>
    <row r="16" spans="1:33">
      <c r="A16" s="37"/>
      <c r="B16" s="38"/>
      <c r="C16" s="32" t="s">
        <v>59</v>
      </c>
      <c r="D16" s="33" t="s">
        <v>60</v>
      </c>
      <c r="E16" s="11">
        <v>0.30399237698214038</v>
      </c>
      <c r="F16" s="11">
        <v>0.30207627998229397</v>
      </c>
      <c r="G16" s="11">
        <v>0.29553098055517879</v>
      </c>
      <c r="H16" s="11">
        <v>0.28135459233498122</v>
      </c>
      <c r="I16" s="11">
        <v>0.29105763454744416</v>
      </c>
      <c r="J16" s="11">
        <v>0.29004463485242438</v>
      </c>
      <c r="K16" s="11">
        <v>0.30432916564710777</v>
      </c>
      <c r="L16" s="11">
        <v>0.31142794350542313</v>
      </c>
      <c r="M16" s="11">
        <v>0.31965160896868888</v>
      </c>
      <c r="N16" s="11">
        <v>0.3254579307358389</v>
      </c>
      <c r="O16" s="11">
        <v>0.33763384453254552</v>
      </c>
      <c r="P16" s="11">
        <v>0.35433218937394156</v>
      </c>
      <c r="Q16" s="11">
        <v>0.38061026389014907</v>
      </c>
      <c r="R16" s="11">
        <v>0.47394889667921436</v>
      </c>
      <c r="S16" s="11">
        <v>0.50432974258401297</v>
      </c>
      <c r="T16" s="11">
        <v>0.50199640925067956</v>
      </c>
      <c r="U16" s="11"/>
      <c r="V16" s="33" t="str">
        <f t="shared" si="1"/>
        <v>Azerbaijan</v>
      </c>
      <c r="W16" s="30">
        <f t="shared" si="2"/>
        <v>1.3540781635480711E-2</v>
      </c>
      <c r="X16" s="10">
        <f t="shared" si="3"/>
        <v>0.84349327853798228</v>
      </c>
      <c r="Y16" s="36">
        <f t="shared" si="4"/>
        <v>0.71148091093875421</v>
      </c>
      <c r="Z16" s="41">
        <f t="shared" si="5"/>
        <v>-13.540781635480711</v>
      </c>
      <c r="AA16" s="42">
        <f t="shared" si="6"/>
        <v>86</v>
      </c>
      <c r="AD16">
        <v>11</v>
      </c>
      <c r="AE16" s="31" t="str">
        <f t="shared" si="7"/>
        <v>Guyana</v>
      </c>
      <c r="AF16" s="44">
        <f t="shared" si="8"/>
        <v>147</v>
      </c>
      <c r="AG16" s="45" t="str">
        <f t="shared" si="9"/>
        <v>Ukraine</v>
      </c>
    </row>
    <row r="17" spans="1:33">
      <c r="A17" s="37"/>
      <c r="B17" s="38"/>
      <c r="C17" s="32" t="s">
        <v>61</v>
      </c>
      <c r="D17" s="33" t="s">
        <v>62</v>
      </c>
      <c r="E17" s="11">
        <v>0.41955680687971925</v>
      </c>
      <c r="F17" s="11">
        <v>0.42005858092072546</v>
      </c>
      <c r="G17" s="11">
        <v>0.43776971268831982</v>
      </c>
      <c r="H17" s="11">
        <v>0.45584680041851011</v>
      </c>
      <c r="I17" s="11">
        <v>0.46202407262560169</v>
      </c>
      <c r="J17" s="11">
        <v>0.47278730687767606</v>
      </c>
      <c r="K17" s="11">
        <v>0.49251015246506241</v>
      </c>
      <c r="L17" s="11">
        <v>0.53079935636580555</v>
      </c>
      <c r="M17" s="11">
        <v>0.5304158551692727</v>
      </c>
      <c r="N17" s="11">
        <v>0.56557384208490624</v>
      </c>
      <c r="O17" s="11">
        <v>0.58826534308772105</v>
      </c>
      <c r="P17" s="11">
        <v>0.58734878005146662</v>
      </c>
      <c r="Q17" s="11">
        <v>0.62120912656579996</v>
      </c>
      <c r="R17" s="11">
        <v>0.61785600101079574</v>
      </c>
      <c r="S17" s="11">
        <v>0.59282349815797897</v>
      </c>
      <c r="T17" s="11">
        <v>0.59282349815797897</v>
      </c>
      <c r="U17" s="11"/>
      <c r="V17" s="33" t="str">
        <f t="shared" si="1"/>
        <v>Bahamas</v>
      </c>
      <c r="W17" s="30">
        <f t="shared" si="2"/>
        <v>1.4687683971801934E-2</v>
      </c>
      <c r="X17" s="10">
        <f t="shared" si="3"/>
        <v>0.9639391438240984</v>
      </c>
      <c r="Y17" s="36">
        <f t="shared" si="4"/>
        <v>0.92917867299633583</v>
      </c>
      <c r="Z17" s="41">
        <f t="shared" si="5"/>
        <v>-14.687683971801935</v>
      </c>
      <c r="AA17" s="42">
        <f t="shared" si="6"/>
        <v>92</v>
      </c>
      <c r="AD17">
        <v>12</v>
      </c>
      <c r="AE17" s="31" t="str">
        <f t="shared" si="7"/>
        <v>Yemen</v>
      </c>
      <c r="AF17" s="44">
        <f t="shared" si="8"/>
        <v>146</v>
      </c>
      <c r="AG17" s="45" t="str">
        <f t="shared" si="9"/>
        <v>Uruguay</v>
      </c>
    </row>
    <row r="18" spans="1:33">
      <c r="A18" s="37"/>
      <c r="B18" s="38"/>
      <c r="C18" s="32" t="s">
        <v>63</v>
      </c>
      <c r="D18" s="33" t="s">
        <v>64</v>
      </c>
      <c r="E18" s="11">
        <v>0.32195899995274674</v>
      </c>
      <c r="F18" s="11">
        <v>0.32711944340683075</v>
      </c>
      <c r="G18" s="11">
        <v>0.35757052432615238</v>
      </c>
      <c r="H18" s="11">
        <v>0.39227629824773619</v>
      </c>
      <c r="I18" s="11">
        <v>0.40788052395711544</v>
      </c>
      <c r="J18" s="11">
        <v>0.42647290688861028</v>
      </c>
      <c r="K18" s="11">
        <v>0.45795287935661994</v>
      </c>
      <c r="L18" s="11">
        <v>0.48706928913821096</v>
      </c>
      <c r="M18" s="11">
        <v>0.49644426023072308</v>
      </c>
      <c r="N18" s="11">
        <v>0.55514950042406552</v>
      </c>
      <c r="O18" s="11">
        <v>0.54620756579735519</v>
      </c>
      <c r="P18" s="11">
        <v>0.53750147089163691</v>
      </c>
      <c r="Q18" s="11">
        <v>0.54501561742581273</v>
      </c>
      <c r="R18" s="11">
        <v>0.61927175718636496</v>
      </c>
      <c r="S18" s="11">
        <v>0.61981614238649341</v>
      </c>
      <c r="T18" s="11">
        <v>0.63248280905316023</v>
      </c>
      <c r="U18" s="11"/>
      <c r="V18" s="33" t="str">
        <f t="shared" si="1"/>
        <v>Bahrain</v>
      </c>
      <c r="W18" s="30">
        <f t="shared" si="2"/>
        <v>2.135774472748098E-2</v>
      </c>
      <c r="X18" s="10">
        <f t="shared" si="3"/>
        <v>0.986055176008381</v>
      </c>
      <c r="Y18" s="36">
        <f t="shared" si="4"/>
        <v>0.97230481013291925</v>
      </c>
      <c r="Z18" s="41">
        <f t="shared" si="5"/>
        <v>-21.357744727480981</v>
      </c>
      <c r="AA18" s="42">
        <f t="shared" si="6"/>
        <v>130</v>
      </c>
      <c r="AD18">
        <v>13</v>
      </c>
      <c r="AE18" s="31" t="str">
        <f t="shared" si="7"/>
        <v>Bangladesh</v>
      </c>
      <c r="AF18" s="44">
        <f t="shared" si="8"/>
        <v>145</v>
      </c>
      <c r="AG18" s="45" t="str">
        <f t="shared" si="9"/>
        <v>Iceland</v>
      </c>
    </row>
    <row r="19" spans="1:33">
      <c r="A19" s="37"/>
      <c r="B19" s="38"/>
      <c r="C19" s="32" t="s">
        <v>65</v>
      </c>
      <c r="D19" s="33" t="s">
        <v>66</v>
      </c>
      <c r="E19" s="11">
        <v>0.24135129334771865</v>
      </c>
      <c r="F19" s="11">
        <v>0.24135129334771865</v>
      </c>
      <c r="G19" s="11">
        <v>0.2394258690056959</v>
      </c>
      <c r="H19" s="11">
        <v>0.2375666391040529</v>
      </c>
      <c r="I19" s="11">
        <v>0.24055334308066861</v>
      </c>
      <c r="J19" s="11">
        <v>0.24359851157001081</v>
      </c>
      <c r="K19" s="11">
        <v>0.24784622225249686</v>
      </c>
      <c r="L19" s="11">
        <v>0.24704563110846398</v>
      </c>
      <c r="M19" s="11">
        <v>0.23841021459538944</v>
      </c>
      <c r="N19" s="11">
        <v>0.23518714493662085</v>
      </c>
      <c r="O19" s="11">
        <v>0.2516174531404699</v>
      </c>
      <c r="P19" s="11">
        <v>0.2708518492512394</v>
      </c>
      <c r="Q19" s="11">
        <v>0.27568711256703926</v>
      </c>
      <c r="R19" s="11">
        <v>0.29288879007756285</v>
      </c>
      <c r="S19" s="11">
        <v>0.30316110490801801</v>
      </c>
      <c r="T19" s="11">
        <v>0.30316110490801801</v>
      </c>
      <c r="U19" s="11"/>
      <c r="V19" s="33" t="str">
        <f t="shared" si="1"/>
        <v>Bangladesh</v>
      </c>
      <c r="W19" s="30">
        <f t="shared" si="2"/>
        <v>4.2167981165167415E-3</v>
      </c>
      <c r="X19" s="10">
        <f t="shared" si="3"/>
        <v>0.83122201568749576</v>
      </c>
      <c r="Y19" s="36">
        <f t="shared" si="4"/>
        <v>0.69093003936358344</v>
      </c>
      <c r="Z19" s="41">
        <f t="shared" si="5"/>
        <v>-4.2167981165167419</v>
      </c>
      <c r="AA19" s="42">
        <f t="shared" si="6"/>
        <v>13</v>
      </c>
      <c r="AD19">
        <v>14</v>
      </c>
      <c r="AE19" s="31" t="str">
        <f t="shared" si="7"/>
        <v>Zambia</v>
      </c>
      <c r="AF19" s="44">
        <f t="shared" si="8"/>
        <v>144</v>
      </c>
      <c r="AG19" s="45" t="str">
        <f t="shared" si="9"/>
        <v>Cuba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1"/>
        <v>Barbados</v>
      </c>
      <c r="W20" s="30" t="e">
        <f t="shared" si="2"/>
        <v>#N/A</v>
      </c>
      <c r="X20" s="10" t="e">
        <f t="shared" si="3"/>
        <v>#N/A</v>
      </c>
      <c r="Y20" s="36">
        <f t="shared" si="4"/>
        <v>0</v>
      </c>
      <c r="Z20" s="41" t="str">
        <f t="shared" si="5"/>
        <v/>
      </c>
      <c r="AA20" s="42" t="str">
        <f t="shared" si="6"/>
        <v/>
      </c>
      <c r="AD20">
        <v>15</v>
      </c>
      <c r="AE20" s="31" t="str">
        <f t="shared" si="7"/>
        <v>C™te d'Ivoire</v>
      </c>
      <c r="AF20" s="44">
        <f t="shared" si="8"/>
        <v>143</v>
      </c>
      <c r="AG20" s="45" t="str">
        <f t="shared" si="9"/>
        <v>Russian Federation</v>
      </c>
    </row>
    <row r="21" spans="1:33">
      <c r="A21" s="37"/>
      <c r="B21" s="38"/>
      <c r="C21" s="32" t="s">
        <v>69</v>
      </c>
      <c r="D21" s="33" t="s">
        <v>70</v>
      </c>
      <c r="E21" s="11">
        <v>0.42247598219131</v>
      </c>
      <c r="F21" s="11">
        <v>0.43364011114824641</v>
      </c>
      <c r="G21" s="11">
        <v>0.44475247098961956</v>
      </c>
      <c r="H21" s="11">
        <v>0.46678679483560687</v>
      </c>
      <c r="I21" s="11">
        <v>0.47064520799128956</v>
      </c>
      <c r="J21" s="11">
        <v>0.47293924461685921</v>
      </c>
      <c r="K21" s="11">
        <v>0.47905176819275441</v>
      </c>
      <c r="L21" s="11">
        <v>0.48818549633928243</v>
      </c>
      <c r="M21" s="11">
        <v>0.51132968239401422</v>
      </c>
      <c r="N21" s="11">
        <v>0.54225637949623917</v>
      </c>
      <c r="O21" s="11">
        <v>0.59331318518956111</v>
      </c>
      <c r="P21" s="11">
        <v>0.62550882660049478</v>
      </c>
      <c r="Q21" s="11">
        <v>0.66755792553449844</v>
      </c>
      <c r="R21" s="11">
        <v>0.7089996824056537</v>
      </c>
      <c r="S21" s="11">
        <v>0.74565754706912113</v>
      </c>
      <c r="T21" s="11">
        <v>0.74149088040245437</v>
      </c>
      <c r="U21" s="11"/>
      <c r="V21" s="33" t="str">
        <f t="shared" si="1"/>
        <v>Belarus</v>
      </c>
      <c r="W21" s="30">
        <f t="shared" si="2"/>
        <v>2.2726151022203045E-2</v>
      </c>
      <c r="X21" s="10">
        <f t="shared" si="3"/>
        <v>0.95618404332903695</v>
      </c>
      <c r="Y21" s="36">
        <f t="shared" si="4"/>
        <v>0.91428792471706566</v>
      </c>
      <c r="Z21" s="41">
        <f t="shared" si="5"/>
        <v>-22.726151022203045</v>
      </c>
      <c r="AA21" s="42">
        <f t="shared" si="6"/>
        <v>136</v>
      </c>
      <c r="AD21">
        <v>16</v>
      </c>
      <c r="AE21" s="31" t="str">
        <f t="shared" si="7"/>
        <v>Egypt</v>
      </c>
      <c r="AF21" s="44">
        <f t="shared" si="8"/>
        <v>142</v>
      </c>
      <c r="AG21" s="45" t="str">
        <f t="shared" si="9"/>
        <v>Venezuela, Bolivarian Republic of</v>
      </c>
    </row>
    <row r="22" spans="1:33">
      <c r="A22" s="37"/>
      <c r="B22" s="38"/>
      <c r="C22" s="32" t="s">
        <v>71</v>
      </c>
      <c r="D22" s="33" t="s">
        <v>72</v>
      </c>
      <c r="E22" s="11">
        <v>0.63497892807550749</v>
      </c>
      <c r="F22" s="11">
        <v>0.64733668329871863</v>
      </c>
      <c r="G22" s="11">
        <v>0.6521269297061898</v>
      </c>
      <c r="H22" s="11">
        <v>0.66206136113500214</v>
      </c>
      <c r="I22" s="11">
        <v>0.69251376411779098</v>
      </c>
      <c r="J22" s="11">
        <v>0.74449242130273829</v>
      </c>
      <c r="K22" s="11">
        <v>0.78611380371850159</v>
      </c>
      <c r="L22" s="11">
        <v>0.79958493085941373</v>
      </c>
      <c r="M22" s="11">
        <v>0.81271493186936372</v>
      </c>
      <c r="N22" s="11">
        <v>0.82729822447681278</v>
      </c>
      <c r="O22" s="11">
        <v>0.82540713119145115</v>
      </c>
      <c r="P22" s="11">
        <v>0.82958449368259124</v>
      </c>
      <c r="Q22" s="11">
        <v>0.83486235785493268</v>
      </c>
      <c r="R22" s="11">
        <v>0.83833550330166262</v>
      </c>
      <c r="S22" s="11">
        <v>0.83645527426693755</v>
      </c>
      <c r="T22" s="11">
        <v>0.84295527426693762</v>
      </c>
      <c r="U22" s="11"/>
      <c r="V22" s="33" t="str">
        <f t="shared" si="1"/>
        <v>Belgium</v>
      </c>
      <c r="W22" s="30">
        <f t="shared" si="2"/>
        <v>1.5709473639955771E-2</v>
      </c>
      <c r="X22" s="10">
        <f t="shared" si="3"/>
        <v>0.93113391853356753</v>
      </c>
      <c r="Y22" s="36">
        <f t="shared" si="4"/>
        <v>0.86701037424367633</v>
      </c>
      <c r="Z22" s="41">
        <f t="shared" si="5"/>
        <v>-15.709473639955771</v>
      </c>
      <c r="AA22" s="42">
        <f t="shared" si="6"/>
        <v>103</v>
      </c>
      <c r="AD22">
        <v>17</v>
      </c>
      <c r="AE22" s="31" t="str">
        <f t="shared" si="7"/>
        <v>Sierra Leone</v>
      </c>
      <c r="AF22" s="44">
        <f t="shared" si="8"/>
        <v>141</v>
      </c>
      <c r="AG22" s="45" t="str">
        <f t="shared" si="9"/>
        <v>Tunisia</v>
      </c>
    </row>
    <row r="23" spans="1:33">
      <c r="A23" s="37"/>
      <c r="B23" s="38"/>
      <c r="C23" s="32" t="s">
        <v>73</v>
      </c>
      <c r="D23" s="33" t="s">
        <v>74</v>
      </c>
      <c r="E23" s="11">
        <v>0.36944255333471199</v>
      </c>
      <c r="F23" s="11">
        <v>0.36994113505731213</v>
      </c>
      <c r="G23" s="11">
        <v>0.34069947142895307</v>
      </c>
      <c r="H23" s="11">
        <v>0.31192778958622613</v>
      </c>
      <c r="I23" s="11">
        <v>0.31910641418260371</v>
      </c>
      <c r="J23" s="11">
        <v>0.33145152868226052</v>
      </c>
      <c r="K23" s="11">
        <v>0.33967980323402064</v>
      </c>
      <c r="L23" s="11">
        <v>0.34013131984251666</v>
      </c>
      <c r="M23" s="11">
        <v>0.36000018316293592</v>
      </c>
      <c r="N23" s="11">
        <v>0.36003215767276747</v>
      </c>
      <c r="O23" s="11">
        <v>0.36988194030612803</v>
      </c>
      <c r="P23" s="11">
        <v>0.38839837555831602</v>
      </c>
      <c r="Q23" s="11">
        <v>0.40205133736771037</v>
      </c>
      <c r="R23" s="11">
        <v>0.42292566247087199</v>
      </c>
      <c r="S23" s="11">
        <v>0.42067840334162648</v>
      </c>
      <c r="T23" s="11">
        <v>0.42867840334162655</v>
      </c>
      <c r="U23" s="11"/>
      <c r="V23" s="33" t="str">
        <f t="shared" si="1"/>
        <v>Belize</v>
      </c>
      <c r="W23" s="30">
        <f t="shared" si="2"/>
        <v>5.9144764465886108E-3</v>
      </c>
      <c r="X23" s="10">
        <f t="shared" si="3"/>
        <v>0.76411514721035445</v>
      </c>
      <c r="Y23" s="36">
        <f t="shared" si="4"/>
        <v>0.58387195819630167</v>
      </c>
      <c r="Z23" s="41">
        <f t="shared" si="5"/>
        <v>-5.914476446588611</v>
      </c>
      <c r="AA23" s="42">
        <f t="shared" si="6"/>
        <v>27</v>
      </c>
      <c r="AD23">
        <v>18</v>
      </c>
      <c r="AE23" s="31" t="str">
        <f t="shared" si="7"/>
        <v>Comoros</v>
      </c>
      <c r="AF23" s="44">
        <f t="shared" si="8"/>
        <v>140</v>
      </c>
      <c r="AG23" s="45" t="str">
        <f t="shared" si="9"/>
        <v xml:space="preserve">Macedonia </v>
      </c>
    </row>
    <row r="24" spans="1:33">
      <c r="A24" s="37"/>
      <c r="B24" s="38"/>
      <c r="C24" s="32" t="s">
        <v>75</v>
      </c>
      <c r="D24" s="33" t="s">
        <v>76</v>
      </c>
      <c r="E24" s="11">
        <v>0.24417932031594214</v>
      </c>
      <c r="F24" s="11">
        <v>0.24409674442758544</v>
      </c>
      <c r="G24" s="11">
        <v>0.25228893705391658</v>
      </c>
      <c r="H24" s="11">
        <v>0.26006580954058034</v>
      </c>
      <c r="I24" s="11">
        <v>0.25753652597738769</v>
      </c>
      <c r="J24" s="11">
        <v>0.25678757707415717</v>
      </c>
      <c r="K24" s="11">
        <v>0.25982384306807615</v>
      </c>
      <c r="L24" s="11">
        <v>0.26348552741485787</v>
      </c>
      <c r="M24" s="11">
        <v>0.25246140593584221</v>
      </c>
      <c r="N24" s="11">
        <v>0.25338135782041277</v>
      </c>
      <c r="O24" s="11">
        <v>0.26155534861553092</v>
      </c>
      <c r="P24" s="11">
        <v>0.26907729341619568</v>
      </c>
      <c r="Q24" s="11">
        <v>0.29023240166735331</v>
      </c>
      <c r="R24" s="11">
        <v>0.318335183294713</v>
      </c>
      <c r="S24" s="11">
        <v>0.33264303278082347</v>
      </c>
      <c r="T24" s="11">
        <v>0.33747636611415677</v>
      </c>
      <c r="U24" s="11"/>
      <c r="V24" s="33" t="str">
        <f t="shared" si="1"/>
        <v>Benin</v>
      </c>
      <c r="W24" s="30">
        <f t="shared" si="2"/>
        <v>5.3277031263405149E-3</v>
      </c>
      <c r="X24" s="10">
        <f t="shared" si="3"/>
        <v>0.82922917348219582</v>
      </c>
      <c r="Y24" s="36">
        <f t="shared" si="4"/>
        <v>0.68762102215396559</v>
      </c>
      <c r="Z24" s="41">
        <f t="shared" si="5"/>
        <v>-5.3277031263405146</v>
      </c>
      <c r="AA24" s="42">
        <f t="shared" si="6"/>
        <v>22</v>
      </c>
      <c r="AD24">
        <v>19</v>
      </c>
      <c r="AE24" s="31" t="str">
        <f t="shared" si="7"/>
        <v>Uganda</v>
      </c>
      <c r="AF24" s="44">
        <f t="shared" si="8"/>
        <v>139</v>
      </c>
      <c r="AG24" s="45" t="str">
        <f t="shared" si="9"/>
        <v>Algeria</v>
      </c>
    </row>
    <row r="25" spans="1:33">
      <c r="A25" s="37"/>
      <c r="B25" s="38"/>
      <c r="C25" s="32" t="s">
        <v>77</v>
      </c>
      <c r="D25" s="33" t="s">
        <v>78</v>
      </c>
      <c r="E25" s="11">
        <v>0.23367883711499435</v>
      </c>
      <c r="F25" s="11">
        <v>0.23367883711499435</v>
      </c>
      <c r="G25" s="11">
        <v>0.28756582276928905</v>
      </c>
      <c r="H25" s="11">
        <v>0.34145280842358372</v>
      </c>
      <c r="I25" s="11">
        <v>0.33978749068314146</v>
      </c>
      <c r="J25" s="11">
        <v>0.34034483960936579</v>
      </c>
      <c r="K25" s="11">
        <v>0.33808029836304782</v>
      </c>
      <c r="L25" s="11">
        <v>0.33833907854530121</v>
      </c>
      <c r="M25" s="11">
        <v>0.35349755758018503</v>
      </c>
      <c r="N25" s="11">
        <v>0.35813439246148909</v>
      </c>
      <c r="O25" s="11">
        <v>0.37149690671718982</v>
      </c>
      <c r="P25" s="11">
        <v>0.38195619461089764</v>
      </c>
      <c r="Q25" s="11">
        <v>0.39813750166879003</v>
      </c>
      <c r="R25" s="11">
        <v>0.43126864729969205</v>
      </c>
      <c r="S25" s="11">
        <v>0.43754456439345013</v>
      </c>
      <c r="T25" s="11">
        <v>0.43687789772678343</v>
      </c>
      <c r="U25" s="11"/>
      <c r="V25" s="33" t="str">
        <f t="shared" si="1"/>
        <v>Bhutan</v>
      </c>
      <c r="W25" s="30">
        <f t="shared" si="2"/>
        <v>1.2228523084120107E-2</v>
      </c>
      <c r="X25" s="10">
        <f t="shared" si="3"/>
        <v>0.9430102354947677</v>
      </c>
      <c r="Y25" s="36">
        <f t="shared" si="4"/>
        <v>0.88926830424789727</v>
      </c>
      <c r="Z25" s="41">
        <f t="shared" si="5"/>
        <v>-12.228523084120107</v>
      </c>
      <c r="AA25" s="42">
        <f t="shared" si="6"/>
        <v>69</v>
      </c>
      <c r="AD25">
        <v>20</v>
      </c>
      <c r="AE25" s="31" t="str">
        <f t="shared" si="7"/>
        <v>Mozambique</v>
      </c>
      <c r="AF25" s="44">
        <f t="shared" si="8"/>
        <v>138</v>
      </c>
      <c r="AG25" s="45" t="str">
        <f t="shared" si="9"/>
        <v>Cyprus</v>
      </c>
    </row>
    <row r="26" spans="1:33">
      <c r="A26" s="37"/>
      <c r="B26" s="38"/>
      <c r="C26" s="32" t="s">
        <v>79</v>
      </c>
      <c r="D26" s="33" t="s">
        <v>430</v>
      </c>
      <c r="E26" s="11">
        <v>0.35416897466936614</v>
      </c>
      <c r="F26" s="11">
        <v>0.35479863583929933</v>
      </c>
      <c r="G26" s="11">
        <v>0.36630868799689947</v>
      </c>
      <c r="H26" s="11">
        <v>0.3785665435736561</v>
      </c>
      <c r="I26" s="11">
        <v>0.39229228565273416</v>
      </c>
      <c r="J26" s="11">
        <v>0.4055840688312688</v>
      </c>
      <c r="K26" s="11">
        <v>0.42031763680521528</v>
      </c>
      <c r="L26" s="11">
        <v>0.42673411866653005</v>
      </c>
      <c r="M26" s="11">
        <v>0.44026790113209335</v>
      </c>
      <c r="N26" s="11">
        <v>0.44160931815556553</v>
      </c>
      <c r="O26" s="11">
        <v>0.42745932425762767</v>
      </c>
      <c r="P26" s="11">
        <v>0.39583705384770446</v>
      </c>
      <c r="Q26" s="11">
        <v>0.39644267369429326</v>
      </c>
      <c r="R26" s="11">
        <v>0.43767547419519781</v>
      </c>
      <c r="S26" s="11">
        <v>0.46751031470255888</v>
      </c>
      <c r="T26" s="11">
        <v>0.47101031470255889</v>
      </c>
      <c r="U26" s="11"/>
      <c r="V26" s="33" t="str">
        <f t="shared" si="1"/>
        <v>Bolivia</v>
      </c>
      <c r="W26" s="30">
        <f t="shared" si="2"/>
        <v>6.4343973911771806E-3</v>
      </c>
      <c r="X26" s="10">
        <f t="shared" si="3"/>
        <v>0.83552854529318765</v>
      </c>
      <c r="Y26" s="36">
        <f t="shared" si="4"/>
        <v>0.69810794999975034</v>
      </c>
      <c r="Z26" s="41">
        <f t="shared" si="5"/>
        <v>-6.434397391177181</v>
      </c>
      <c r="AA26" s="42">
        <f t="shared" si="6"/>
        <v>29</v>
      </c>
      <c r="AD26">
        <v>21</v>
      </c>
      <c r="AE26" s="31" t="str">
        <f t="shared" si="7"/>
        <v>Syrian Arab Republic</v>
      </c>
      <c r="AF26" s="44">
        <f t="shared" si="8"/>
        <v>137</v>
      </c>
      <c r="AG26" s="45" t="str">
        <f t="shared" si="9"/>
        <v>Greece</v>
      </c>
    </row>
    <row r="27" spans="1:33">
      <c r="A27" s="37"/>
      <c r="B27" s="38"/>
      <c r="C27" s="32" t="s">
        <v>81</v>
      </c>
      <c r="D27" s="33" t="s">
        <v>82</v>
      </c>
      <c r="E27" s="11">
        <v>0.41620553819650885</v>
      </c>
      <c r="F27" s="11">
        <v>0.41620553819650885</v>
      </c>
      <c r="G27" s="11">
        <v>0.3968614810056153</v>
      </c>
      <c r="H27" s="11">
        <v>0.37795094754977754</v>
      </c>
      <c r="I27" s="11">
        <v>0.3794415429044295</v>
      </c>
      <c r="J27" s="11">
        <v>0.38154387013477742</v>
      </c>
      <c r="K27" s="11">
        <v>0.39407561879830461</v>
      </c>
      <c r="L27" s="11">
        <v>0.40406977420371609</v>
      </c>
      <c r="M27" s="11">
        <v>0.4133620182453342</v>
      </c>
      <c r="N27" s="11">
        <v>0.44592941860199853</v>
      </c>
      <c r="O27" s="11">
        <v>0.4568410944331312</v>
      </c>
      <c r="P27" s="11">
        <v>0.47609861433472811</v>
      </c>
      <c r="Q27" s="11">
        <v>0.50471046787467433</v>
      </c>
      <c r="R27" s="11">
        <v>0.5509877234911924</v>
      </c>
      <c r="S27" s="11">
        <v>0.57907129605215268</v>
      </c>
      <c r="T27" s="11">
        <v>0.57740462938548609</v>
      </c>
      <c r="U27" s="11"/>
      <c r="V27" s="33" t="str">
        <f t="shared" si="1"/>
        <v>Bosnia and Herzegovina</v>
      </c>
      <c r="W27" s="30">
        <f t="shared" si="2"/>
        <v>1.2631477698794125E-2</v>
      </c>
      <c r="X27" s="10">
        <f t="shared" si="3"/>
        <v>0.86018227320793184</v>
      </c>
      <c r="Y27" s="36">
        <f t="shared" si="4"/>
        <v>0.73991354314116509</v>
      </c>
      <c r="Z27" s="41">
        <f t="shared" si="5"/>
        <v>-12.631477698794125</v>
      </c>
      <c r="AA27" s="42">
        <f t="shared" si="6"/>
        <v>74</v>
      </c>
      <c r="AD27">
        <v>22</v>
      </c>
      <c r="AE27" s="31" t="str">
        <f t="shared" si="7"/>
        <v>Benin</v>
      </c>
      <c r="AF27" s="44">
        <f t="shared" si="8"/>
        <v>136</v>
      </c>
      <c r="AG27" s="45" t="str">
        <f t="shared" si="9"/>
        <v>Belarus</v>
      </c>
    </row>
    <row r="28" spans="1:33">
      <c r="A28" s="37"/>
      <c r="B28" s="38"/>
      <c r="C28" s="32" t="s">
        <v>83</v>
      </c>
      <c r="D28" s="33" t="s">
        <v>84</v>
      </c>
      <c r="E28" s="11">
        <v>0.34440558834748131</v>
      </c>
      <c r="F28" s="11">
        <v>0.34619387406176699</v>
      </c>
      <c r="G28" s="11">
        <v>0.34393393954357482</v>
      </c>
      <c r="H28" s="11">
        <v>0.34167400502538259</v>
      </c>
      <c r="I28" s="11">
        <v>0.35047035290240552</v>
      </c>
      <c r="J28" s="11">
        <v>0.36691876727493994</v>
      </c>
      <c r="K28" s="11">
        <v>0.3792508378145803</v>
      </c>
      <c r="L28" s="11">
        <v>0.38010220710177345</v>
      </c>
      <c r="M28" s="11">
        <v>0.40257967991946053</v>
      </c>
      <c r="N28" s="11">
        <v>0.40951495995615328</v>
      </c>
      <c r="O28" s="11">
        <v>0.41643304703969553</v>
      </c>
      <c r="P28" s="11">
        <v>0.44089687418349205</v>
      </c>
      <c r="Q28" s="11">
        <v>0.47740307278221894</v>
      </c>
      <c r="R28" s="11">
        <v>0.50512227719028502</v>
      </c>
      <c r="S28" s="11">
        <v>0.53012899404715597</v>
      </c>
      <c r="T28" s="11">
        <v>0.52879566071382267</v>
      </c>
      <c r="U28" s="11"/>
      <c r="V28" s="33" t="str">
        <f t="shared" si="1"/>
        <v>Botswana</v>
      </c>
      <c r="W28" s="30">
        <f t="shared" si="2"/>
        <v>1.3449217435682805E-2</v>
      </c>
      <c r="X28" s="10">
        <f t="shared" si="3"/>
        <v>0.95218469640264769</v>
      </c>
      <c r="Y28" s="36">
        <f t="shared" si="4"/>
        <v>0.90665569606340235</v>
      </c>
      <c r="Z28" s="41">
        <f t="shared" si="5"/>
        <v>-13.449217435682804</v>
      </c>
      <c r="AA28" s="42">
        <f t="shared" si="6"/>
        <v>83</v>
      </c>
      <c r="AD28">
        <v>23</v>
      </c>
      <c r="AE28" s="31" t="str">
        <f t="shared" si="7"/>
        <v>Tanzania, United Republic of</v>
      </c>
      <c r="AF28" s="44">
        <f t="shared" si="8"/>
        <v>135</v>
      </c>
      <c r="AG28" s="45" t="str">
        <f t="shared" si="9"/>
        <v>Colombia</v>
      </c>
    </row>
    <row r="29" spans="1:33">
      <c r="A29" s="37"/>
      <c r="B29" s="38"/>
      <c r="C29" s="32" t="s">
        <v>85</v>
      </c>
      <c r="D29" s="33" t="s">
        <v>86</v>
      </c>
      <c r="E29" s="11">
        <v>0.32005901329105768</v>
      </c>
      <c r="F29" s="11">
        <v>0.32140486770457583</v>
      </c>
      <c r="G29" s="11">
        <v>0.32298407696230685</v>
      </c>
      <c r="H29" s="11">
        <v>0.3253354787614588</v>
      </c>
      <c r="I29" s="11">
        <v>0.34032961959186819</v>
      </c>
      <c r="J29" s="11">
        <v>0.35755068911810983</v>
      </c>
      <c r="K29" s="11">
        <v>0.36886196965558488</v>
      </c>
      <c r="L29" s="11">
        <v>0.38367679462805726</v>
      </c>
      <c r="M29" s="11">
        <v>0.40614477797705406</v>
      </c>
      <c r="N29" s="11">
        <v>0.43183572828362798</v>
      </c>
      <c r="O29" s="11">
        <v>0.45396229324830362</v>
      </c>
      <c r="P29" s="11">
        <v>0.47631485412579777</v>
      </c>
      <c r="Q29" s="11">
        <v>0.50608526460122927</v>
      </c>
      <c r="R29" s="11">
        <v>0.55760846204837144</v>
      </c>
      <c r="S29" s="11">
        <v>0.59555166775749679</v>
      </c>
      <c r="T29" s="11">
        <v>0.59605166775749685</v>
      </c>
      <c r="U29" s="11"/>
      <c r="V29" s="33" t="str">
        <f t="shared" si="1"/>
        <v>Brazil</v>
      </c>
      <c r="W29" s="30">
        <f t="shared" si="2"/>
        <v>1.9936409482074712E-2</v>
      </c>
      <c r="X29" s="10">
        <f t="shared" si="3"/>
        <v>0.96551916696914297</v>
      </c>
      <c r="Y29" s="36">
        <f t="shared" si="4"/>
        <v>0.93222726178478776</v>
      </c>
      <c r="Z29" s="41">
        <f t="shared" si="5"/>
        <v>-19.936409482074712</v>
      </c>
      <c r="AA29" s="42">
        <f t="shared" si="6"/>
        <v>125</v>
      </c>
      <c r="AD29">
        <v>24</v>
      </c>
      <c r="AE29" s="31" t="str">
        <f t="shared" si="7"/>
        <v>Togo</v>
      </c>
      <c r="AF29" s="44">
        <f t="shared" si="8"/>
        <v>134</v>
      </c>
      <c r="AG29" s="45" t="str">
        <f t="shared" si="9"/>
        <v>Armenia</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Madagascar</v>
      </c>
      <c r="AF30" s="44">
        <f t="shared" si="8"/>
        <v>133</v>
      </c>
      <c r="AG30" s="45" t="str">
        <f t="shared" si="9"/>
        <v>Malta</v>
      </c>
    </row>
    <row r="31" spans="1:33">
      <c r="A31" s="37"/>
      <c r="B31" s="38"/>
      <c r="C31" s="32" t="s">
        <v>89</v>
      </c>
      <c r="D31" s="33" t="s">
        <v>90</v>
      </c>
      <c r="E31" s="11">
        <v>0.47202122546046482</v>
      </c>
      <c r="F31" s="11">
        <v>0.49406817263483832</v>
      </c>
      <c r="G31" s="11">
        <v>0.50096282005459725</v>
      </c>
      <c r="H31" s="11">
        <v>0.49731280861145943</v>
      </c>
      <c r="I31" s="11">
        <v>0.51598596583014589</v>
      </c>
      <c r="J31" s="11">
        <v>0.52426889535396026</v>
      </c>
      <c r="K31" s="11">
        <v>0.53995192958694971</v>
      </c>
      <c r="L31" s="11">
        <v>0.55737628601671396</v>
      </c>
      <c r="M31" s="11">
        <v>0.57500744329731146</v>
      </c>
      <c r="N31" s="11">
        <v>0.61106851710818388</v>
      </c>
      <c r="O31" s="11">
        <v>0.65112766614858597</v>
      </c>
      <c r="P31" s="11">
        <v>0.67556677533672227</v>
      </c>
      <c r="Q31" s="11">
        <v>0.69689894026286003</v>
      </c>
      <c r="R31" s="11">
        <v>0.69662076231377457</v>
      </c>
      <c r="S31" s="11">
        <v>0.70347458874654434</v>
      </c>
      <c r="T31" s="11">
        <v>0.7099745887465444</v>
      </c>
      <c r="U31" s="11"/>
      <c r="V31" s="33" t="str">
        <f t="shared" si="1"/>
        <v>Bulgaria</v>
      </c>
      <c r="W31" s="30">
        <f t="shared" si="2"/>
        <v>1.7974171836500574E-2</v>
      </c>
      <c r="X31" s="10">
        <f t="shared" si="3"/>
        <v>0.97826241090320787</v>
      </c>
      <c r="Y31" s="36">
        <f t="shared" si="4"/>
        <v>0.95699734458615671</v>
      </c>
      <c r="Z31" s="41">
        <f t="shared" si="5"/>
        <v>-17.974171836500574</v>
      </c>
      <c r="AA31" s="42">
        <f t="shared" si="6"/>
        <v>116</v>
      </c>
      <c r="AD31">
        <v>26</v>
      </c>
      <c r="AE31" s="31" t="str">
        <f t="shared" si="7"/>
        <v>Burkina Faso</v>
      </c>
      <c r="AF31" s="44">
        <f t="shared" si="8"/>
        <v>132</v>
      </c>
      <c r="AG31" s="45" t="str">
        <f t="shared" si="9"/>
        <v>Chile</v>
      </c>
    </row>
    <row r="32" spans="1:33">
      <c r="A32" s="37"/>
      <c r="B32" s="38"/>
      <c r="C32" s="32" t="s">
        <v>91</v>
      </c>
      <c r="D32" s="33" t="s">
        <v>92</v>
      </c>
      <c r="E32" s="11">
        <v>0.22345211474584931</v>
      </c>
      <c r="F32" s="11">
        <v>0.22327854331727789</v>
      </c>
      <c r="G32" s="11">
        <v>0.21063105511503752</v>
      </c>
      <c r="H32" s="11">
        <v>0.19846239455615872</v>
      </c>
      <c r="I32" s="11">
        <v>0.20356515647879789</v>
      </c>
      <c r="J32" s="11">
        <v>0.20926166617003139</v>
      </c>
      <c r="K32" s="11">
        <v>0.20884629603936714</v>
      </c>
      <c r="L32" s="11">
        <v>0.20894409389912222</v>
      </c>
      <c r="M32" s="11">
        <v>0.21503195782620316</v>
      </c>
      <c r="N32" s="11">
        <v>0.21700841413332711</v>
      </c>
      <c r="O32" s="11">
        <v>0.22673687899093864</v>
      </c>
      <c r="P32" s="11">
        <v>0.23503534326710912</v>
      </c>
      <c r="Q32" s="11">
        <v>0.24778750722345547</v>
      </c>
      <c r="R32" s="11">
        <v>0.30210927831105788</v>
      </c>
      <c r="S32" s="11">
        <v>0.31016833497944618</v>
      </c>
      <c r="T32" s="11">
        <v>0.29200166831277952</v>
      </c>
      <c r="U32" s="11"/>
      <c r="V32" s="33" t="str">
        <f t="shared" si="1"/>
        <v>Burkina Faso</v>
      </c>
      <c r="W32" s="30">
        <f t="shared" si="2"/>
        <v>5.8032921383907518E-3</v>
      </c>
      <c r="X32" s="10">
        <f t="shared" si="3"/>
        <v>0.76585263782946633</v>
      </c>
      <c r="Y32" s="36">
        <f t="shared" si="4"/>
        <v>0.5865302628703517</v>
      </c>
      <c r="Z32" s="41">
        <f t="shared" si="5"/>
        <v>-5.8032921383907521</v>
      </c>
      <c r="AA32" s="42">
        <f t="shared" si="6"/>
        <v>26</v>
      </c>
      <c r="AD32">
        <v>27</v>
      </c>
      <c r="AE32" s="31" t="str">
        <f t="shared" si="7"/>
        <v>Belize</v>
      </c>
      <c r="AF32" s="44">
        <f t="shared" si="8"/>
        <v>131</v>
      </c>
      <c r="AG32" s="45" t="str">
        <f t="shared" si="9"/>
        <v>Kazakhstan</v>
      </c>
    </row>
    <row r="33" spans="1:33">
      <c r="A33" s="37"/>
      <c r="B33" s="38"/>
      <c r="C33" s="32" t="s">
        <v>93</v>
      </c>
      <c r="D33" s="33" t="s">
        <v>94</v>
      </c>
      <c r="E33" s="11">
        <v>0.20245418995253156</v>
      </c>
      <c r="F33" s="11">
        <v>0.20245395074288469</v>
      </c>
      <c r="G33" s="11">
        <v>0.18415698205434983</v>
      </c>
      <c r="H33" s="11">
        <v>0.16585831287501188</v>
      </c>
      <c r="I33" s="11">
        <v>0.16505569291456215</v>
      </c>
      <c r="J33" s="11">
        <v>0.16503462696283283</v>
      </c>
      <c r="K33" s="11">
        <v>0.16728081246288923</v>
      </c>
      <c r="L33" s="11">
        <v>0.17279941861212245</v>
      </c>
      <c r="M33" s="11">
        <v>0.17179050380207997</v>
      </c>
      <c r="N33" s="11">
        <v>0.16660803508597449</v>
      </c>
      <c r="O33" s="11">
        <v>0.19215804208947732</v>
      </c>
      <c r="P33" s="11">
        <v>0.20701001967642366</v>
      </c>
      <c r="Q33" s="11">
        <v>0.20249778930607382</v>
      </c>
      <c r="R33" s="11">
        <v>0.22508307724545976</v>
      </c>
      <c r="S33" s="11">
        <v>0.22957403426550255</v>
      </c>
      <c r="T33" s="11">
        <v>0.22990736759883584</v>
      </c>
      <c r="U33" s="11"/>
      <c r="V33" s="33" t="str">
        <f t="shared" si="1"/>
        <v>Burundi</v>
      </c>
      <c r="W33" s="30">
        <f t="shared" si="2"/>
        <v>2.8978988257291607E-3</v>
      </c>
      <c r="X33" s="10">
        <f t="shared" si="3"/>
        <v>0.57296949557281474</v>
      </c>
      <c r="Y33" s="36">
        <f t="shared" si="4"/>
        <v>0.32829404285696578</v>
      </c>
      <c r="Z33" s="41">
        <f t="shared" si="5"/>
        <v>-2.8978988257291607</v>
      </c>
      <c r="AA33" s="42">
        <f t="shared" si="6"/>
        <v>8</v>
      </c>
      <c r="AD33">
        <v>28</v>
      </c>
      <c r="AE33" s="31" t="str">
        <f t="shared" si="7"/>
        <v>Pakistan</v>
      </c>
      <c r="AF33" s="44">
        <f t="shared" si="8"/>
        <v>130</v>
      </c>
      <c r="AG33" s="45" t="str">
        <f t="shared" si="9"/>
        <v>Bahrain</v>
      </c>
    </row>
    <row r="34" spans="1:33">
      <c r="A34" s="37"/>
      <c r="B34" s="38"/>
      <c r="C34" s="32" t="s">
        <v>95</v>
      </c>
      <c r="D34" s="33" t="s">
        <v>96</v>
      </c>
      <c r="E34" s="11">
        <v>0.17743967547299969</v>
      </c>
      <c r="F34" s="11">
        <v>0.17836769211237696</v>
      </c>
      <c r="G34" s="11">
        <v>0.17824415335634655</v>
      </c>
      <c r="H34" s="11">
        <v>0.17974718205872797</v>
      </c>
      <c r="I34" s="11">
        <v>0.18565677139237707</v>
      </c>
      <c r="J34" s="11">
        <v>0.19175029122702281</v>
      </c>
      <c r="K34" s="11">
        <v>0.18747255261699824</v>
      </c>
      <c r="L34" s="11">
        <v>0.18506237423588165</v>
      </c>
      <c r="M34" s="11">
        <v>0.18334598203290112</v>
      </c>
      <c r="N34" s="11">
        <v>0.18509586307019063</v>
      </c>
      <c r="O34" s="11">
        <v>0.194863443819871</v>
      </c>
      <c r="P34" s="11">
        <v>0.20749606956674227</v>
      </c>
      <c r="Q34" s="11">
        <v>0.2324666318409265</v>
      </c>
      <c r="R34" s="11">
        <v>0.25770077246834877</v>
      </c>
      <c r="S34" s="11">
        <v>0.28717815195032492</v>
      </c>
      <c r="T34" s="11">
        <v>0.29167815195032493</v>
      </c>
      <c r="U34" s="11"/>
      <c r="V34" s="33" t="str">
        <f t="shared" si="1"/>
        <v>Cambodia</v>
      </c>
      <c r="W34" s="30">
        <f t="shared" si="2"/>
        <v>6.8179490774505991E-3</v>
      </c>
      <c r="X34" s="10">
        <f t="shared" si="3"/>
        <v>0.83231781008067829</v>
      </c>
      <c r="Y34" s="36">
        <f t="shared" si="4"/>
        <v>0.69275293697749607</v>
      </c>
      <c r="Z34" s="41">
        <f t="shared" si="5"/>
        <v>-6.8179490774505993</v>
      </c>
      <c r="AA34" s="42">
        <f t="shared" si="6"/>
        <v>32</v>
      </c>
      <c r="AD34">
        <v>29</v>
      </c>
      <c r="AE34" s="31" t="str">
        <f t="shared" si="7"/>
        <v>Bolivia</v>
      </c>
      <c r="AF34" s="44">
        <f t="shared" si="8"/>
        <v>129</v>
      </c>
      <c r="AG34" s="45" t="str">
        <f t="shared" si="9"/>
        <v>Oman</v>
      </c>
    </row>
    <row r="35" spans="1:33">
      <c r="A35" s="37"/>
      <c r="B35" s="38"/>
      <c r="C35" s="32" t="s">
        <v>97</v>
      </c>
      <c r="D35" s="33" t="s">
        <v>98</v>
      </c>
      <c r="E35" s="11">
        <v>0.1744004277771751</v>
      </c>
      <c r="F35" s="11">
        <v>0.17440849703342376</v>
      </c>
      <c r="G35" s="11">
        <v>0.1858836210116766</v>
      </c>
      <c r="H35" s="11">
        <v>0.19735960310082196</v>
      </c>
      <c r="I35" s="11">
        <v>0.19701625089669011</v>
      </c>
      <c r="J35" s="11">
        <v>0.19664817284154021</v>
      </c>
      <c r="K35" s="11">
        <v>0.19972934938787282</v>
      </c>
      <c r="L35" s="11">
        <v>0.20420801327345195</v>
      </c>
      <c r="M35" s="11">
        <v>0.21638144218283026</v>
      </c>
      <c r="N35" s="11">
        <v>0.21012689044764593</v>
      </c>
      <c r="O35" s="11">
        <v>0.23003319750907661</v>
      </c>
      <c r="P35" s="11">
        <v>0.24696211503040882</v>
      </c>
      <c r="Q35" s="11">
        <v>0.26434826560370339</v>
      </c>
      <c r="R35" s="11">
        <v>0.2789810528608111</v>
      </c>
      <c r="S35" s="11">
        <v>0.2955344848631023</v>
      </c>
      <c r="T35" s="11">
        <v>0.28686781819643564</v>
      </c>
      <c r="U35" s="11"/>
      <c r="V35" s="33" t="str">
        <f t="shared" si="1"/>
        <v>Cameroon</v>
      </c>
      <c r="W35" s="30">
        <f t="shared" si="2"/>
        <v>8.0125450519169875E-3</v>
      </c>
      <c r="X35" s="10">
        <f t="shared" si="3"/>
        <v>0.9530041629289121</v>
      </c>
      <c r="Y35" s="36">
        <f t="shared" si="4"/>
        <v>0.90821693455983643</v>
      </c>
      <c r="Z35" s="41">
        <f t="shared" si="5"/>
        <v>-8.0125450519169874</v>
      </c>
      <c r="AA35" s="42">
        <f t="shared" si="6"/>
        <v>45</v>
      </c>
      <c r="AD35">
        <v>30</v>
      </c>
      <c r="AE35" s="31" t="str">
        <f t="shared" si="7"/>
        <v>Fiji</v>
      </c>
      <c r="AF35" s="44">
        <f t="shared" si="8"/>
        <v>128</v>
      </c>
      <c r="AG35" s="45" t="str">
        <f t="shared" si="9"/>
        <v>Jordan</v>
      </c>
    </row>
    <row r="36" spans="1:33">
      <c r="A36" s="37"/>
      <c r="B36" s="38"/>
      <c r="C36" s="32" t="s">
        <v>99</v>
      </c>
      <c r="D36" s="33" t="s">
        <v>100</v>
      </c>
      <c r="E36" s="11">
        <v>0.76244185146118837</v>
      </c>
      <c r="F36" s="11">
        <v>0.76793371675150945</v>
      </c>
      <c r="G36" s="11">
        <v>0.77455695668396951</v>
      </c>
      <c r="H36" s="11">
        <v>0.73311743941120233</v>
      </c>
      <c r="I36" s="11">
        <v>0.74526336061811072</v>
      </c>
      <c r="J36" s="11">
        <v>0.7498048816066526</v>
      </c>
      <c r="K36" s="11">
        <v>0.76237679266579672</v>
      </c>
      <c r="L36" s="11">
        <v>0.77067991027685567</v>
      </c>
      <c r="M36" s="11">
        <v>0.78488546225332589</v>
      </c>
      <c r="N36" s="11">
        <v>0.79969426821745992</v>
      </c>
      <c r="O36" s="11">
        <v>0.81000726363133535</v>
      </c>
      <c r="P36" s="11">
        <v>0.82387430784580429</v>
      </c>
      <c r="Q36" s="11">
        <v>0.83260918904295067</v>
      </c>
      <c r="R36" s="11">
        <v>0.84080202469375576</v>
      </c>
      <c r="S36" s="11">
        <v>0.84431818257423508</v>
      </c>
      <c r="T36" s="11">
        <v>0.84465151590756837</v>
      </c>
      <c r="U36" s="11"/>
      <c r="V36" s="33" t="str">
        <f t="shared" si="1"/>
        <v>Canada</v>
      </c>
      <c r="W36" s="30">
        <f t="shared" si="2"/>
        <v>7.0995750537253622E-3</v>
      </c>
      <c r="X36" s="10">
        <f t="shared" si="3"/>
        <v>0.89337305094882313</v>
      </c>
      <c r="Y36" s="36">
        <f t="shared" si="4"/>
        <v>0.79811540816160853</v>
      </c>
      <c r="Z36" s="41">
        <f t="shared" si="5"/>
        <v>-7.0995750537253626</v>
      </c>
      <c r="AA36" s="42">
        <f t="shared" si="6"/>
        <v>35</v>
      </c>
    </row>
    <row r="37" spans="1:33">
      <c r="A37" s="37"/>
      <c r="B37" s="38"/>
      <c r="C37" s="32" t="s">
        <v>101</v>
      </c>
      <c r="D37" s="33" t="s">
        <v>102</v>
      </c>
      <c r="E37" s="11">
        <v>0.30312915628845427</v>
      </c>
      <c r="F37" s="11">
        <v>0.30312915628845427</v>
      </c>
      <c r="G37" s="11">
        <v>0.3153504181634767</v>
      </c>
      <c r="H37" s="11">
        <v>0.32757168003849912</v>
      </c>
      <c r="I37" s="11">
        <v>0.32834648676990952</v>
      </c>
      <c r="J37" s="11">
        <v>0.33160685344760488</v>
      </c>
      <c r="K37" s="11">
        <v>0.31602168201073461</v>
      </c>
      <c r="L37" s="11">
        <v>0.31199688096547745</v>
      </c>
      <c r="M37" s="11">
        <v>0.31913969269696163</v>
      </c>
      <c r="N37" s="11">
        <v>0.34625422702453157</v>
      </c>
      <c r="O37" s="11">
        <v>0.35351005736331398</v>
      </c>
      <c r="P37" s="11">
        <v>0.38446320123225097</v>
      </c>
      <c r="Q37" s="11">
        <v>0.4066816009499698</v>
      </c>
      <c r="R37" s="11">
        <v>0.43824312176876379</v>
      </c>
      <c r="S37" s="11">
        <v>0.49299364267203849</v>
      </c>
      <c r="T37" s="11">
        <v>0.49616030933870514</v>
      </c>
      <c r="U37" s="11"/>
      <c r="V37" s="33" t="str">
        <f t="shared" si="1"/>
        <v>Cape Verde</v>
      </c>
      <c r="W37" s="30">
        <f t="shared" si="2"/>
        <v>1.1805423697337591E-2</v>
      </c>
      <c r="X37" s="10">
        <f t="shared" si="3"/>
        <v>0.87020910895072801</v>
      </c>
      <c r="Y37" s="36">
        <f t="shared" si="4"/>
        <v>0.75726389330082</v>
      </c>
      <c r="Z37" s="41">
        <f t="shared" si="5"/>
        <v>-11.805423697337591</v>
      </c>
      <c r="AA37" s="42">
        <f t="shared" si="6"/>
        <v>64</v>
      </c>
    </row>
    <row r="38" spans="1:33">
      <c r="A38" s="37"/>
      <c r="B38" s="38"/>
      <c r="C38" s="32" t="s">
        <v>103</v>
      </c>
      <c r="D38" s="33" t="s">
        <v>104</v>
      </c>
      <c r="E38" s="11">
        <v>0.23958352679383987</v>
      </c>
      <c r="F38" s="11">
        <v>0.23958352679383987</v>
      </c>
      <c r="G38" s="11">
        <v>0.20007617620541587</v>
      </c>
      <c r="H38" s="11">
        <v>0.16056631592048481</v>
      </c>
      <c r="I38" s="11">
        <v>0.16108819175023628</v>
      </c>
      <c r="J38" s="11">
        <v>0.16141839946447173</v>
      </c>
      <c r="K38" s="11">
        <v>0.17111955237566656</v>
      </c>
      <c r="L38" s="11">
        <v>0.1805994697827317</v>
      </c>
      <c r="M38" s="11">
        <v>0.14357839962587476</v>
      </c>
      <c r="N38" s="11">
        <v>0.14454701766286754</v>
      </c>
      <c r="O38" s="11">
        <v>0.16089184961291697</v>
      </c>
      <c r="P38" s="11">
        <v>0.1564897931962719</v>
      </c>
      <c r="Q38" s="11">
        <v>0.16078968267445154</v>
      </c>
      <c r="R38" s="11">
        <v>0.16856481058358599</v>
      </c>
      <c r="S38" s="11">
        <v>0.18198007625823637</v>
      </c>
      <c r="T38" s="11">
        <v>0.17781340959156969</v>
      </c>
      <c r="U38" s="11"/>
      <c r="V38" s="33" t="str">
        <f t="shared" si="1"/>
        <v>Central African Republic</v>
      </c>
      <c r="W38" s="30">
        <f t="shared" si="2"/>
        <v>-3.1934875727678011E-3</v>
      </c>
      <c r="X38" s="10">
        <f t="shared" si="3"/>
        <v>-0.52975969809423118</v>
      </c>
      <c r="Y38" s="36">
        <f t="shared" si="4"/>
        <v>0.28064533772489098</v>
      </c>
      <c r="Z38" s="41">
        <f t="shared" si="5"/>
        <v>3.1934875727678009</v>
      </c>
      <c r="AA38" s="42">
        <f t="shared" si="6"/>
        <v>2</v>
      </c>
    </row>
    <row r="39" spans="1:33">
      <c r="A39" s="37"/>
      <c r="B39" s="38"/>
      <c r="C39" s="32" t="s">
        <v>105</v>
      </c>
      <c r="D39" s="33" t="s">
        <v>106</v>
      </c>
      <c r="E39" s="11">
        <v>0.18370676732678481</v>
      </c>
      <c r="F39" s="11">
        <v>0.18370676732678481</v>
      </c>
      <c r="G39" s="11">
        <v>0.18004146722294131</v>
      </c>
      <c r="H39" s="11">
        <v>0.1768129290238597</v>
      </c>
      <c r="I39" s="11">
        <v>0.17950925500747589</v>
      </c>
      <c r="J39" s="11">
        <v>0.1822055809910921</v>
      </c>
      <c r="K39" s="11">
        <v>0.18286397989638564</v>
      </c>
      <c r="L39" s="11">
        <v>0.18365533232420359</v>
      </c>
      <c r="M39" s="11">
        <v>0.16607049280894678</v>
      </c>
      <c r="N39" s="11">
        <v>0.16256770821553895</v>
      </c>
      <c r="O39" s="11">
        <v>0.15514650052801746</v>
      </c>
      <c r="P39" s="11">
        <v>0.16021909913308319</v>
      </c>
      <c r="Q39" s="11">
        <v>0.16613890801816034</v>
      </c>
      <c r="R39" s="11">
        <v>0.17212053409881473</v>
      </c>
      <c r="S39" s="11">
        <v>0.19689140993884599</v>
      </c>
      <c r="T39" s="11">
        <v>0.19339140993884602</v>
      </c>
      <c r="U39" s="11"/>
      <c r="V39" s="33" t="str">
        <f t="shared" si="1"/>
        <v>Chad</v>
      </c>
      <c r="W39" s="30">
        <f t="shared" si="2"/>
        <v>-3.1665677687190075E-4</v>
      </c>
      <c r="X39" s="10">
        <f t="shared" si="3"/>
        <v>-0.1273738275979418</v>
      </c>
      <c r="Y39" s="36">
        <f t="shared" si="4"/>
        <v>1.6224091956950199E-2</v>
      </c>
      <c r="Z39" s="41" t="str">
        <f t="shared" si="5"/>
        <v/>
      </c>
      <c r="AA39" s="42" t="str">
        <f t="shared" si="6"/>
        <v/>
      </c>
    </row>
    <row r="40" spans="1:33">
      <c r="A40" s="37"/>
      <c r="B40" s="38"/>
      <c r="C40" s="32" t="s">
        <v>107</v>
      </c>
      <c r="D40" s="33" t="s">
        <v>108</v>
      </c>
      <c r="E40" s="11">
        <v>0.52073361952629893</v>
      </c>
      <c r="F40" s="11">
        <v>0.53251800176676356</v>
      </c>
      <c r="G40" s="11">
        <v>0.5350647588614349</v>
      </c>
      <c r="H40" s="11">
        <v>0.54789482278087021</v>
      </c>
      <c r="I40" s="11">
        <v>0.58412150563307896</v>
      </c>
      <c r="J40" s="11">
        <v>0.59945056092762561</v>
      </c>
      <c r="K40" s="11">
        <v>0.62839964515451119</v>
      </c>
      <c r="L40" s="11">
        <v>0.65039472815931187</v>
      </c>
      <c r="M40" s="11">
        <v>0.6673907387348238</v>
      </c>
      <c r="N40" s="11">
        <v>0.68884593948898054</v>
      </c>
      <c r="O40" s="11">
        <v>0.72691677677543021</v>
      </c>
      <c r="P40" s="11">
        <v>0.73970827618781809</v>
      </c>
      <c r="Q40" s="11">
        <v>0.78113741861178032</v>
      </c>
      <c r="R40" s="11">
        <v>0.80126762759380699</v>
      </c>
      <c r="S40" s="11">
        <v>0.80329399171876525</v>
      </c>
      <c r="T40" s="11">
        <v>0.80179399171876531</v>
      </c>
      <c r="U40" s="11"/>
      <c r="V40" s="33" t="str">
        <f t="shared" si="1"/>
        <v>Chile</v>
      </c>
      <c r="W40" s="30">
        <f t="shared" si="2"/>
        <v>2.1600267261027085E-2</v>
      </c>
      <c r="X40" s="10">
        <f t="shared" si="3"/>
        <v>0.99208499069627265</v>
      </c>
      <c r="Y40" s="36">
        <f t="shared" si="4"/>
        <v>0.98423262876482343</v>
      </c>
      <c r="Z40" s="41">
        <f t="shared" si="5"/>
        <v>-21.600267261027085</v>
      </c>
      <c r="AA40" s="42">
        <f t="shared" si="6"/>
        <v>132</v>
      </c>
    </row>
    <row r="41" spans="1:33">
      <c r="A41" s="37"/>
      <c r="B41" s="38"/>
      <c r="C41" s="32" t="s">
        <v>109</v>
      </c>
      <c r="D41" s="33" t="s">
        <v>110</v>
      </c>
      <c r="E41" s="11">
        <v>0.2840635469489553</v>
      </c>
      <c r="F41" s="11">
        <v>0.28694999533825388</v>
      </c>
      <c r="G41" s="11">
        <v>0.28416468203319295</v>
      </c>
      <c r="H41" s="11">
        <v>0.28236245558521583</v>
      </c>
      <c r="I41" s="11">
        <v>0.28551207551810576</v>
      </c>
      <c r="J41" s="11">
        <v>0.29521128014514608</v>
      </c>
      <c r="K41" s="11">
        <v>0.31781054773309808</v>
      </c>
      <c r="L41" s="11">
        <v>0.34295410296298628</v>
      </c>
      <c r="M41" s="11">
        <v>0.35834385737128233</v>
      </c>
      <c r="N41" s="11">
        <v>0.38321694943946349</v>
      </c>
      <c r="O41" s="11">
        <v>0.39451384201805068</v>
      </c>
      <c r="P41" s="11">
        <v>0.40352054433789797</v>
      </c>
      <c r="Q41" s="11">
        <v>0.42656533561101423</v>
      </c>
      <c r="R41" s="11">
        <v>0.44564970118203256</v>
      </c>
      <c r="S41" s="11">
        <v>0.45285353238018911</v>
      </c>
      <c r="T41" s="11">
        <v>0.4556868657135224</v>
      </c>
      <c r="U41" s="11"/>
      <c r="V41" s="33" t="str">
        <f t="shared" si="1"/>
        <v>China</v>
      </c>
      <c r="W41" s="30">
        <f t="shared" si="2"/>
        <v>1.3734467565461095E-2</v>
      </c>
      <c r="X41" s="10">
        <f t="shared" si="3"/>
        <v>0.97375684763172832</v>
      </c>
      <c r="Y41" s="36">
        <f t="shared" si="4"/>
        <v>0.948202398309681</v>
      </c>
      <c r="Z41" s="41">
        <f t="shared" si="5"/>
        <v>-13.734467565461095</v>
      </c>
      <c r="AA41" s="42">
        <f t="shared" si="6"/>
        <v>87</v>
      </c>
    </row>
    <row r="42" spans="1:33">
      <c r="A42" s="37"/>
      <c r="B42" s="38"/>
      <c r="C42" s="32" t="s">
        <v>111</v>
      </c>
      <c r="D42" s="33" t="s">
        <v>112</v>
      </c>
      <c r="E42" s="11">
        <v>0.30028902942221214</v>
      </c>
      <c r="F42" s="11">
        <v>0.30760947654973636</v>
      </c>
      <c r="G42" s="11">
        <v>0.3240671792049053</v>
      </c>
      <c r="H42" s="11">
        <v>0.33625120373238115</v>
      </c>
      <c r="I42" s="11">
        <v>0.33034325653834151</v>
      </c>
      <c r="J42" s="11">
        <v>0.33234339495768883</v>
      </c>
      <c r="K42" s="11">
        <v>0.3418869074369672</v>
      </c>
      <c r="L42" s="11">
        <v>0.34923242112888664</v>
      </c>
      <c r="M42" s="11">
        <v>0.35328147293607082</v>
      </c>
      <c r="N42" s="11">
        <v>0.39062036704007386</v>
      </c>
      <c r="O42" s="11">
        <v>0.4612581621441838</v>
      </c>
      <c r="P42" s="11">
        <v>0.51364688417531079</v>
      </c>
      <c r="Q42" s="11">
        <v>0.53767415938238883</v>
      </c>
      <c r="R42" s="11">
        <v>0.58016106094967801</v>
      </c>
      <c r="S42" s="11">
        <v>0.60124917993009552</v>
      </c>
      <c r="T42" s="11">
        <v>0.61224917993009553</v>
      </c>
      <c r="U42" s="11"/>
      <c r="V42" s="33" t="str">
        <f t="shared" si="1"/>
        <v>Colombia</v>
      </c>
      <c r="W42" s="30">
        <f t="shared" si="2"/>
        <v>2.2359568178843017E-2</v>
      </c>
      <c r="X42" s="10">
        <f t="shared" si="3"/>
        <v>0.93373863635448562</v>
      </c>
      <c r="Y42" s="36">
        <f t="shared" si="4"/>
        <v>0.87186784102113435</v>
      </c>
      <c r="Z42" s="41">
        <f t="shared" si="5"/>
        <v>-22.359568178843016</v>
      </c>
      <c r="AA42" s="42">
        <f t="shared" si="6"/>
        <v>135</v>
      </c>
    </row>
    <row r="43" spans="1:33">
      <c r="A43" s="37"/>
      <c r="B43" s="38"/>
      <c r="C43" s="32" t="s">
        <v>113</v>
      </c>
      <c r="D43" s="33" t="s">
        <v>114</v>
      </c>
      <c r="E43" s="11">
        <v>0.13782641054896189</v>
      </c>
      <c r="F43" s="11">
        <v>0.13782641054896189</v>
      </c>
      <c r="G43" s="11">
        <v>0.13852372800927934</v>
      </c>
      <c r="H43" s="11">
        <v>0.13922104546959679</v>
      </c>
      <c r="I43" s="11">
        <v>0.13989896547828695</v>
      </c>
      <c r="J43" s="11">
        <v>0.14019537755046912</v>
      </c>
      <c r="K43" s="11">
        <v>0.15009848404426343</v>
      </c>
      <c r="L43" s="11">
        <v>0.16000159053805771</v>
      </c>
      <c r="M43" s="11">
        <v>0.17467661712313334</v>
      </c>
      <c r="N43" s="11">
        <v>0.17024579653794716</v>
      </c>
      <c r="O43" s="11">
        <v>0.17517117129933604</v>
      </c>
      <c r="P43" s="11">
        <v>0.18754873377567788</v>
      </c>
      <c r="Q43" s="11">
        <v>0.19317951622512339</v>
      </c>
      <c r="R43" s="11">
        <v>0.19759319083317264</v>
      </c>
      <c r="S43" s="11">
        <v>0.19936258876925197</v>
      </c>
      <c r="T43" s="11">
        <v>0.1981959221025853</v>
      </c>
      <c r="U43" s="11"/>
      <c r="V43" s="33" t="str">
        <f t="shared" si="1"/>
        <v>Comoros</v>
      </c>
      <c r="W43" s="30">
        <f t="shared" si="2"/>
        <v>5.0359523954748324E-3</v>
      </c>
      <c r="X43" s="10">
        <f t="shared" si="3"/>
        <v>0.96775129249145697</v>
      </c>
      <c r="Y43" s="36">
        <f t="shared" si="4"/>
        <v>0.93654256411888548</v>
      </c>
      <c r="Z43" s="41">
        <f t="shared" si="5"/>
        <v>-5.0359523954748324</v>
      </c>
      <c r="AA43" s="42">
        <f t="shared" si="6"/>
        <v>18</v>
      </c>
    </row>
    <row r="44" spans="1:33">
      <c r="A44" s="37"/>
      <c r="B44" s="38"/>
      <c r="C44" s="32" t="s">
        <v>115</v>
      </c>
      <c r="D44" s="33" t="s">
        <v>116</v>
      </c>
      <c r="E44" s="11">
        <v>0.14786514662186803</v>
      </c>
      <c r="F44" s="11">
        <v>0.14786514662186803</v>
      </c>
      <c r="G44" s="11">
        <v>0.14321787987800702</v>
      </c>
      <c r="H44" s="11">
        <v>0.13857061313414601</v>
      </c>
      <c r="I44" s="11">
        <v>0.14321980205686713</v>
      </c>
      <c r="J44" s="11">
        <v>0.15932379520106496</v>
      </c>
      <c r="K44" s="11">
        <v>0.16275067697054402</v>
      </c>
      <c r="L44" s="11">
        <v>0.16713322513570764</v>
      </c>
      <c r="M44" s="11">
        <v>0.17906666719909256</v>
      </c>
      <c r="N44" s="11">
        <v>0.17988259339331053</v>
      </c>
      <c r="O44" s="11">
        <v>0.1761151209913786</v>
      </c>
      <c r="P44" s="11">
        <v>0.21413196318970304</v>
      </c>
      <c r="Q44" s="11">
        <v>0.23748116644336048</v>
      </c>
      <c r="R44" s="11">
        <v>0.2653833364997461</v>
      </c>
      <c r="S44" s="11">
        <v>0.2828885391892435</v>
      </c>
      <c r="T44" s="11">
        <v>0.2828885391892435</v>
      </c>
      <c r="U44" s="11"/>
      <c r="V44" s="33" t="str">
        <f t="shared" si="1"/>
        <v>Congo</v>
      </c>
      <c r="W44" s="30">
        <f t="shared" si="2"/>
        <v>9.7916778569436431E-3</v>
      </c>
      <c r="X44" s="10">
        <f t="shared" si="3"/>
        <v>0.91471238100102592</v>
      </c>
      <c r="Y44" s="36">
        <f t="shared" si="4"/>
        <v>0.83669873995656596</v>
      </c>
      <c r="Z44" s="41">
        <f t="shared" si="5"/>
        <v>-9.7916778569436431</v>
      </c>
      <c r="AA44" s="42">
        <f t="shared" si="6"/>
        <v>54</v>
      </c>
    </row>
    <row r="45" spans="1:33">
      <c r="A45" s="37"/>
      <c r="B45" s="38"/>
      <c r="C45" s="32" t="s">
        <v>117</v>
      </c>
      <c r="D45" s="33" t="s">
        <v>591</v>
      </c>
      <c r="E45" s="11">
        <v>9.7020488501905505E-2</v>
      </c>
      <c r="F45" s="11">
        <v>9.5804909817460718E-2</v>
      </c>
      <c r="G45" s="11">
        <v>9.6289411147929868E-2</v>
      </c>
      <c r="H45" s="11">
        <v>9.6771392242941373E-2</v>
      </c>
      <c r="I45" s="11">
        <v>0.10116250149139816</v>
      </c>
      <c r="J45" s="11">
        <v>0.10837059677329382</v>
      </c>
      <c r="K45" s="11">
        <v>0.11711982853219424</v>
      </c>
      <c r="L45" s="11">
        <v>0.12678568499463311</v>
      </c>
      <c r="M45" s="11">
        <v>0.12948223154623906</v>
      </c>
      <c r="N45" s="11">
        <v>0.14077219319598197</v>
      </c>
      <c r="O45" s="11">
        <v>0.15112158022973673</v>
      </c>
      <c r="P45" s="11">
        <v>0.15585472222520474</v>
      </c>
      <c r="Q45" s="11">
        <v>0.16563139006770611</v>
      </c>
      <c r="R45" s="11">
        <v>0.18305954040592096</v>
      </c>
      <c r="S45" s="11">
        <v>0.190700553880045</v>
      </c>
      <c r="T45" s="11">
        <v>0.17270055388004499</v>
      </c>
      <c r="U45" s="11"/>
      <c r="V45" s="33" t="str">
        <f t="shared" si="1"/>
        <v>Congo,DRC</v>
      </c>
      <c r="W45" s="30">
        <f t="shared" si="2"/>
        <v>6.7842792039827966E-3</v>
      </c>
      <c r="X45" s="10">
        <f t="shared" si="3"/>
        <v>0.9695043371091836</v>
      </c>
      <c r="Y45" s="36">
        <f t="shared" si="4"/>
        <v>0.93993865967351753</v>
      </c>
      <c r="Z45" s="41">
        <f t="shared" si="5"/>
        <v>-6.7842792039827966</v>
      </c>
      <c r="AA45" s="42">
        <f t="shared" si="6"/>
        <v>31</v>
      </c>
    </row>
    <row r="46" spans="1:33">
      <c r="A46" s="37"/>
      <c r="B46" s="38"/>
      <c r="C46" s="32" t="s">
        <v>119</v>
      </c>
      <c r="D46" s="33" t="s">
        <v>120</v>
      </c>
      <c r="E46" s="11">
        <v>0.3997250891794622</v>
      </c>
      <c r="F46" s="11">
        <v>0.40114268958924099</v>
      </c>
      <c r="G46" s="11">
        <v>0.40670052009458169</v>
      </c>
      <c r="H46" s="11">
        <v>0.41352581358666929</v>
      </c>
      <c r="I46" s="11">
        <v>0.41166444045995548</v>
      </c>
      <c r="J46" s="11">
        <v>0.4118223211345664</v>
      </c>
      <c r="K46" s="11">
        <v>0.41731581182277983</v>
      </c>
      <c r="L46" s="11">
        <v>0.42532765669268818</v>
      </c>
      <c r="M46" s="11">
        <v>0.43591070357901796</v>
      </c>
      <c r="N46" s="11">
        <v>0.46805740003094881</v>
      </c>
      <c r="O46" s="11">
        <v>0.47122337649406876</v>
      </c>
      <c r="P46" s="11">
        <v>0.47705859293341962</v>
      </c>
      <c r="Q46" s="11">
        <v>0.47582627840056607</v>
      </c>
      <c r="R46" s="11">
        <v>0.49612148850248916</v>
      </c>
      <c r="S46" s="11">
        <v>0.50203542267466927</v>
      </c>
      <c r="T46" s="11">
        <v>0.50203542267466927</v>
      </c>
      <c r="U46" s="11"/>
      <c r="V46" s="33" t="str">
        <f t="shared" si="1"/>
        <v>Costa Rica</v>
      </c>
      <c r="W46" s="30">
        <f t="shared" si="2"/>
        <v>7.806128711725477E-3</v>
      </c>
      <c r="X46" s="10">
        <f t="shared" si="3"/>
        <v>0.96617106410301579</v>
      </c>
      <c r="Y46" s="36">
        <f t="shared" si="4"/>
        <v>0.93348652510995389</v>
      </c>
      <c r="Z46" s="41">
        <f t="shared" si="5"/>
        <v>-7.806128711725477</v>
      </c>
      <c r="AA46" s="42">
        <f t="shared" si="6"/>
        <v>40</v>
      </c>
    </row>
    <row r="47" spans="1:33">
      <c r="A47" s="37"/>
      <c r="B47" s="38"/>
      <c r="C47" s="32" t="s">
        <v>121</v>
      </c>
      <c r="D47" s="33" t="s">
        <v>582</v>
      </c>
      <c r="E47" s="11">
        <v>0.24142594135677442</v>
      </c>
      <c r="F47" s="11">
        <v>0.24399331040439343</v>
      </c>
      <c r="G47" s="11">
        <v>0.23942199667097172</v>
      </c>
      <c r="H47" s="11">
        <v>0.23520610644072251</v>
      </c>
      <c r="I47" s="11">
        <v>0.23574660938660824</v>
      </c>
      <c r="J47" s="11">
        <v>0.23528922124990706</v>
      </c>
      <c r="K47" s="11">
        <v>0.22772983493473592</v>
      </c>
      <c r="L47" s="11">
        <v>0.22050617100111786</v>
      </c>
      <c r="M47" s="11">
        <v>0.21080460059082248</v>
      </c>
      <c r="N47" s="11">
        <v>0.2170337369056595</v>
      </c>
      <c r="O47" s="11">
        <v>0.21768518864779027</v>
      </c>
      <c r="P47" s="11">
        <v>0.23949916509163127</v>
      </c>
      <c r="Q47" s="11">
        <v>0.26920983853965652</v>
      </c>
      <c r="R47" s="11">
        <v>0.29461691160986347</v>
      </c>
      <c r="S47" s="11">
        <v>0.3284919676898756</v>
      </c>
      <c r="T47" s="11">
        <v>0.32782530102320895</v>
      </c>
      <c r="U47" s="11"/>
      <c r="V47" s="33" t="str">
        <f t="shared" si="1"/>
        <v>C™te d'Ivoire</v>
      </c>
      <c r="W47" s="30">
        <f t="shared" si="2"/>
        <v>4.7119241990486093E-3</v>
      </c>
      <c r="X47" s="10">
        <f t="shared" si="3"/>
        <v>0.60585066872733984</v>
      </c>
      <c r="Y47" s="36">
        <f t="shared" si="4"/>
        <v>0.3670550327973649</v>
      </c>
      <c r="Z47" s="41">
        <f t="shared" si="5"/>
        <v>-4.7119241990486094</v>
      </c>
      <c r="AA47" s="42">
        <f t="shared" si="6"/>
        <v>15</v>
      </c>
    </row>
    <row r="48" spans="1:33">
      <c r="A48" s="37"/>
      <c r="B48" s="38"/>
      <c r="C48" s="32" t="s">
        <v>123</v>
      </c>
      <c r="D48" s="33" t="s">
        <v>124</v>
      </c>
      <c r="E48" s="11">
        <v>0.33116629340007014</v>
      </c>
      <c r="F48" s="11">
        <v>0.33797349377693753</v>
      </c>
      <c r="G48" s="11">
        <v>0.3524801968786091</v>
      </c>
      <c r="H48" s="11">
        <v>0.37506684653787808</v>
      </c>
      <c r="I48" s="11">
        <v>0.39859688865619791</v>
      </c>
      <c r="J48" s="11">
        <v>0.44153317582087581</v>
      </c>
      <c r="K48" s="11">
        <v>0.48029453579066267</v>
      </c>
      <c r="L48" s="11">
        <v>0.51402646430024157</v>
      </c>
      <c r="M48" s="11">
        <v>0.54127127194046598</v>
      </c>
      <c r="N48" s="11">
        <v>0.57185027858434567</v>
      </c>
      <c r="O48" s="11">
        <v>0.61221984246585037</v>
      </c>
      <c r="P48" s="11">
        <v>0.62225154982665065</v>
      </c>
      <c r="Q48" s="11">
        <v>0.63931238232522658</v>
      </c>
      <c r="R48" s="11">
        <v>0.64806039032818608</v>
      </c>
      <c r="S48" s="11">
        <v>0.65670323251364693</v>
      </c>
      <c r="T48" s="11">
        <v>0.66220323251364699</v>
      </c>
      <c r="U48" s="11"/>
      <c r="V48" s="33" t="str">
        <f t="shared" si="1"/>
        <v>Croatia</v>
      </c>
      <c r="W48" s="30">
        <f t="shared" si="2"/>
        <v>2.5675824467281876E-2</v>
      </c>
      <c r="X48" s="10">
        <f t="shared" si="3"/>
        <v>0.98531648374844982</v>
      </c>
      <c r="Y48" s="36">
        <f t="shared" si="4"/>
        <v>0.97084857314640916</v>
      </c>
      <c r="Z48" s="41">
        <f t="shared" si="5"/>
        <v>-25.675824467281878</v>
      </c>
      <c r="AA48" s="42">
        <f t="shared" si="6"/>
        <v>149</v>
      </c>
    </row>
    <row r="49" spans="1:27">
      <c r="A49" s="37"/>
      <c r="B49" s="38"/>
      <c r="C49" s="32" t="s">
        <v>125</v>
      </c>
      <c r="D49" s="33" t="s">
        <v>126</v>
      </c>
      <c r="E49" s="11">
        <v>0.2077542377854186</v>
      </c>
      <c r="F49" s="11">
        <v>0.20200811424920428</v>
      </c>
      <c r="G49" s="11">
        <v>0.20771222407160142</v>
      </c>
      <c r="H49" s="11">
        <v>0.21543384422949305</v>
      </c>
      <c r="I49" s="11">
        <v>0.24572477231920548</v>
      </c>
      <c r="J49" s="11">
        <v>0.24943015853394934</v>
      </c>
      <c r="K49" s="11">
        <v>0.26131532336328583</v>
      </c>
      <c r="L49" s="11">
        <v>0.26643743954767701</v>
      </c>
      <c r="M49" s="11">
        <v>0.2820274100458286</v>
      </c>
      <c r="N49" s="11">
        <v>0.38904770391725435</v>
      </c>
      <c r="O49" s="11">
        <v>0.42535428338896558</v>
      </c>
      <c r="P49" s="11">
        <v>0.4881423021082924</v>
      </c>
      <c r="Q49" s="11">
        <v>0.49036443491444703</v>
      </c>
      <c r="R49" s="11">
        <v>0.4889486421633274</v>
      </c>
      <c r="S49" s="11">
        <v>0.49747919018659809</v>
      </c>
      <c r="T49" s="11">
        <v>0.49747919018659809</v>
      </c>
      <c r="U49" s="11"/>
      <c r="V49" s="33" t="str">
        <f t="shared" si="1"/>
        <v>Cuba</v>
      </c>
      <c r="W49" s="30">
        <f t="shared" si="2"/>
        <v>2.4603389166670778E-2</v>
      </c>
      <c r="X49" s="10">
        <f t="shared" si="3"/>
        <v>0.95094329459313576</v>
      </c>
      <c r="Y49" s="36">
        <f t="shared" si="4"/>
        <v>0.90429314953164741</v>
      </c>
      <c r="Z49" s="41">
        <f t="shared" si="5"/>
        <v>-24.603389166670777</v>
      </c>
      <c r="AA49" s="42">
        <f t="shared" si="6"/>
        <v>144</v>
      </c>
    </row>
    <row r="50" spans="1:27">
      <c r="A50" s="37"/>
      <c r="B50" s="38"/>
      <c r="C50" s="32" t="s">
        <v>127</v>
      </c>
      <c r="D50" s="33" t="s">
        <v>128</v>
      </c>
      <c r="E50" s="11">
        <v>0.43171436266736773</v>
      </c>
      <c r="F50" s="11">
        <v>0.44841237845030674</v>
      </c>
      <c r="G50" s="11">
        <v>0.46373495663087028</v>
      </c>
      <c r="H50" s="11">
        <v>0.47157664368026886</v>
      </c>
      <c r="I50" s="11">
        <v>0.4806435735208614</v>
      </c>
      <c r="J50" s="11">
        <v>0.48967367232276759</v>
      </c>
      <c r="K50" s="11">
        <v>0.52099760438048737</v>
      </c>
      <c r="L50" s="11">
        <v>0.56038236425585874</v>
      </c>
      <c r="M50" s="11">
        <v>0.62182345069321276</v>
      </c>
      <c r="N50" s="11">
        <v>0.66225722296551537</v>
      </c>
      <c r="O50" s="11">
        <v>0.66771315767596007</v>
      </c>
      <c r="P50" s="11">
        <v>0.67783907833162649</v>
      </c>
      <c r="Q50" s="11">
        <v>0.69292100945732715</v>
      </c>
      <c r="R50" s="11">
        <v>0.7302873248998808</v>
      </c>
      <c r="S50" s="11">
        <v>0.71628883254197329</v>
      </c>
      <c r="T50" s="11">
        <v>0.73278883254197336</v>
      </c>
      <c r="U50" s="11"/>
      <c r="V50" s="33" t="str">
        <f t="shared" si="1"/>
        <v>Cyprus</v>
      </c>
      <c r="W50" s="30">
        <f t="shared" si="2"/>
        <v>2.3056576760142857E-2</v>
      </c>
      <c r="X50" s="10">
        <f t="shared" si="3"/>
        <v>0.9778782942668619</v>
      </c>
      <c r="Y50" s="36">
        <f t="shared" si="4"/>
        <v>0.95624595839826732</v>
      </c>
      <c r="Z50" s="41">
        <f t="shared" si="5"/>
        <v>-23.056576760142857</v>
      </c>
      <c r="AA50" s="42">
        <f t="shared" si="6"/>
        <v>138</v>
      </c>
    </row>
    <row r="51" spans="1:27">
      <c r="A51" s="37"/>
      <c r="B51" s="38"/>
      <c r="C51" s="32" t="s">
        <v>129</v>
      </c>
      <c r="D51" s="33" t="s">
        <v>130</v>
      </c>
      <c r="E51" s="11">
        <v>0.42524371562001934</v>
      </c>
      <c r="F51" s="11">
        <v>0.43316814289526856</v>
      </c>
      <c r="G51" s="11">
        <v>0.44633133345974685</v>
      </c>
      <c r="H51" s="11">
        <v>0.4564413773728937</v>
      </c>
      <c r="I51" s="11">
        <v>0.47752565246231599</v>
      </c>
      <c r="J51" s="11">
        <v>0.52920797316037471</v>
      </c>
      <c r="K51" s="11">
        <v>0.58745619100698843</v>
      </c>
      <c r="L51" s="11">
        <v>0.64135241067173643</v>
      </c>
      <c r="M51" s="11">
        <v>0.66771517005824543</v>
      </c>
      <c r="N51" s="11">
        <v>0.689800140315321</v>
      </c>
      <c r="O51" s="11">
        <v>0.72086460776327188</v>
      </c>
      <c r="P51" s="11">
        <v>0.72727752455272132</v>
      </c>
      <c r="Q51" s="11">
        <v>0.76027582821517214</v>
      </c>
      <c r="R51" s="11">
        <v>0.78330956256421358</v>
      </c>
      <c r="S51" s="11">
        <v>0.80236402116243943</v>
      </c>
      <c r="T51" s="11">
        <v>0.80336402116243943</v>
      </c>
      <c r="U51" s="11"/>
      <c r="V51" s="33" t="str">
        <f t="shared" si="1"/>
        <v>Czech Republic</v>
      </c>
      <c r="W51" s="30">
        <f t="shared" si="2"/>
        <v>2.9342003622497049E-2</v>
      </c>
      <c r="X51" s="10">
        <f t="shared" si="3"/>
        <v>0.98484891107189976</v>
      </c>
      <c r="Y51" s="36">
        <f t="shared" si="4"/>
        <v>0.96992737763950676</v>
      </c>
      <c r="Z51" s="41">
        <f t="shared" si="5"/>
        <v>-29.34200362249705</v>
      </c>
      <c r="AA51" s="42">
        <f t="shared" si="6"/>
        <v>153</v>
      </c>
    </row>
    <row r="52" spans="1:27">
      <c r="A52" s="37"/>
      <c r="B52" s="38"/>
      <c r="C52" s="32" t="s">
        <v>131</v>
      </c>
      <c r="D52" s="33" t="s">
        <v>132</v>
      </c>
      <c r="E52" s="11">
        <v>0.70065053731432292</v>
      </c>
      <c r="F52" s="11">
        <v>0.72885738148315504</v>
      </c>
      <c r="G52" s="11">
        <v>0.74467992117196646</v>
      </c>
      <c r="H52" s="11">
        <v>0.77308737391280524</v>
      </c>
      <c r="I52" s="11">
        <v>0.81192586648890008</v>
      </c>
      <c r="J52" s="11">
        <v>0.8421744231715288</v>
      </c>
      <c r="K52" s="11">
        <v>0.87685472075416371</v>
      </c>
      <c r="L52" s="11">
        <v>0.91128415106067273</v>
      </c>
      <c r="M52" s="11">
        <v>0.93957406064198834</v>
      </c>
      <c r="N52" s="11">
        <v>0.95833531496383018</v>
      </c>
      <c r="O52" s="11">
        <v>0.95895916998168074</v>
      </c>
      <c r="P52" s="11">
        <v>0.95657863650076991</v>
      </c>
      <c r="Q52" s="11">
        <v>0.96426963508350105</v>
      </c>
      <c r="R52" s="11">
        <v>0.95989308975757437</v>
      </c>
      <c r="S52" s="11">
        <v>0.94762239942067339</v>
      </c>
      <c r="T52" s="11">
        <v>0.94495573275400668</v>
      </c>
      <c r="U52" s="11"/>
      <c r="V52" s="33" t="str">
        <f t="shared" si="1"/>
        <v>Denmark</v>
      </c>
      <c r="W52" s="30">
        <f t="shared" si="2"/>
        <v>1.833196056780163E-2</v>
      </c>
      <c r="X52" s="10">
        <f t="shared" si="3"/>
        <v>0.91781693166866363</v>
      </c>
      <c r="Y52" s="36">
        <f t="shared" si="4"/>
        <v>0.84238792005768037</v>
      </c>
      <c r="Z52" s="41">
        <f t="shared" si="5"/>
        <v>-18.33196056780163</v>
      </c>
      <c r="AA52" s="42">
        <f t="shared" si="6"/>
        <v>118</v>
      </c>
    </row>
    <row r="53" spans="1:27">
      <c r="A53" s="37"/>
      <c r="B53" s="38"/>
      <c r="C53" s="32" t="s">
        <v>133</v>
      </c>
      <c r="D53" s="33" t="s">
        <v>134</v>
      </c>
      <c r="E53" s="11">
        <v>0.25091822400563396</v>
      </c>
      <c r="F53" s="11">
        <v>0.25091822400563396</v>
      </c>
      <c r="G53" s="11">
        <v>0.23564972307249521</v>
      </c>
      <c r="H53" s="11">
        <v>0.22015448546599076</v>
      </c>
      <c r="I53" s="11">
        <v>0.21756256113603778</v>
      </c>
      <c r="J53" s="11">
        <v>0.21499387095924874</v>
      </c>
      <c r="K53" s="11">
        <v>0.21820009693018588</v>
      </c>
      <c r="L53" s="11">
        <v>0.2230097145387904</v>
      </c>
      <c r="M53" s="11">
        <v>0.22233921364645484</v>
      </c>
      <c r="N53" s="11">
        <v>0.23147784209609595</v>
      </c>
      <c r="O53" s="11">
        <v>0.22631041840683991</v>
      </c>
      <c r="P53" s="11">
        <v>0.24404512203067794</v>
      </c>
      <c r="Q53" s="11">
        <v>0.2523167052448026</v>
      </c>
      <c r="R53" s="11">
        <v>0.26255101478146564</v>
      </c>
      <c r="S53" s="11">
        <v>0.25967822012190911</v>
      </c>
      <c r="T53" s="11">
        <v>0.28034488678857578</v>
      </c>
      <c r="U53" s="11"/>
      <c r="V53" s="33" t="str">
        <f t="shared" si="1"/>
        <v>Djibouti</v>
      </c>
      <c r="W53" s="30">
        <f t="shared" si="2"/>
        <v>2.0908492296610546E-3</v>
      </c>
      <c r="X53" s="10">
        <f t="shared" si="3"/>
        <v>0.50830173120528799</v>
      </c>
      <c r="Y53" s="36">
        <f t="shared" si="4"/>
        <v>0.25837064994629283</v>
      </c>
      <c r="Z53" s="41">
        <f t="shared" si="5"/>
        <v>-2.0908492296610546</v>
      </c>
      <c r="AA53" s="42">
        <f t="shared" si="6"/>
        <v>4</v>
      </c>
    </row>
    <row r="54" spans="1:27">
      <c r="A54" s="37"/>
      <c r="B54" s="38"/>
      <c r="C54" s="32" t="s">
        <v>135</v>
      </c>
      <c r="D54" s="33" t="s">
        <v>136</v>
      </c>
      <c r="E54" s="11">
        <v>0.33457919475927994</v>
      </c>
      <c r="F54" s="11">
        <v>0.33457919475927994</v>
      </c>
      <c r="G54" s="11">
        <v>0.33482570863155947</v>
      </c>
      <c r="H54" s="11">
        <v>0.33507280530956668</v>
      </c>
      <c r="I54" s="11">
        <v>0.33463769749132088</v>
      </c>
      <c r="J54" s="11">
        <v>0.33485221276006005</v>
      </c>
      <c r="K54" s="11">
        <v>0.35681652355850563</v>
      </c>
      <c r="L54" s="11">
        <v>0.37343687026640937</v>
      </c>
      <c r="M54" s="11">
        <v>0.40828255280772213</v>
      </c>
      <c r="N54" s="11">
        <v>0.44999539611721895</v>
      </c>
      <c r="O54" s="11">
        <v>0.47495420290752011</v>
      </c>
      <c r="P54" s="11">
        <v>0.51300451951114723</v>
      </c>
      <c r="Q54" s="11">
        <v>0.51125093823572343</v>
      </c>
      <c r="R54" s="11">
        <v>0.50869615516583688</v>
      </c>
      <c r="S54" s="11">
        <v>0.50444453980845261</v>
      </c>
      <c r="T54" s="11">
        <v>0.50044453980845272</v>
      </c>
      <c r="U54" s="11"/>
      <c r="V54" s="33" t="str">
        <f t="shared" si="1"/>
        <v>Dominica</v>
      </c>
      <c r="W54" s="30">
        <f t="shared" si="2"/>
        <v>1.5379217315710052E-2</v>
      </c>
      <c r="X54" s="10">
        <f t="shared" si="3"/>
        <v>0.93746893290613842</v>
      </c>
      <c r="Y54" s="36">
        <f t="shared" si="4"/>
        <v>0.87884800016417386</v>
      </c>
      <c r="Z54" s="41">
        <f t="shared" si="5"/>
        <v>-15.379217315710052</v>
      </c>
      <c r="AA54" s="42">
        <f t="shared" si="6"/>
        <v>99</v>
      </c>
    </row>
    <row r="55" spans="1:27">
      <c r="A55" s="37"/>
      <c r="B55" s="38"/>
      <c r="C55" s="32" t="s">
        <v>137</v>
      </c>
      <c r="D55" s="33" t="s">
        <v>138</v>
      </c>
      <c r="E55" s="11">
        <v>0.33327990105601174</v>
      </c>
      <c r="F55" s="11">
        <v>0.33385266866346319</v>
      </c>
      <c r="G55" s="11">
        <v>0.33594595593103155</v>
      </c>
      <c r="H55" s="11">
        <v>0.34686559695349478</v>
      </c>
      <c r="I55" s="11">
        <v>0.36073851558890296</v>
      </c>
      <c r="J55" s="11">
        <v>0.37585127789400569</v>
      </c>
      <c r="K55" s="11">
        <v>0.39593282659503493</v>
      </c>
      <c r="L55" s="11">
        <v>0.41293492382630176</v>
      </c>
      <c r="M55" s="11">
        <v>0.42765783317905048</v>
      </c>
      <c r="N55" s="11">
        <v>0.42940239815599607</v>
      </c>
      <c r="O55" s="11">
        <v>0.43939032414725782</v>
      </c>
      <c r="P55" s="11">
        <v>0.46855715642622831</v>
      </c>
      <c r="Q55" s="11">
        <v>0.48407825299057761</v>
      </c>
      <c r="R55" s="11">
        <v>0.51156042760181786</v>
      </c>
      <c r="S55" s="11">
        <v>0.53471935166972506</v>
      </c>
      <c r="T55" s="11">
        <v>0.53055268500305841</v>
      </c>
      <c r="U55" s="11"/>
      <c r="V55" s="33" t="str">
        <f t="shared" si="1"/>
        <v>Dominican Republic</v>
      </c>
      <c r="W55" s="30">
        <f t="shared" si="2"/>
        <v>1.4594983929650985E-2</v>
      </c>
      <c r="X55" s="10">
        <f t="shared" si="3"/>
        <v>0.98797653435590294</v>
      </c>
      <c r="Y55" s="36">
        <f t="shared" si="4"/>
        <v>0.97609763243790071</v>
      </c>
      <c r="Z55" s="41">
        <f t="shared" si="5"/>
        <v>-14.594983929650985</v>
      </c>
      <c r="AA55" s="42">
        <f t="shared" si="6"/>
        <v>90</v>
      </c>
    </row>
    <row r="56" spans="1:27">
      <c r="C56" s="32" t="s">
        <v>139</v>
      </c>
      <c r="D56" s="33" t="s">
        <v>140</v>
      </c>
      <c r="E56" s="11">
        <v>0.29084886396580495</v>
      </c>
      <c r="F56" s="11">
        <v>0.29178891466914875</v>
      </c>
      <c r="G56" s="11">
        <v>0.28553760355520147</v>
      </c>
      <c r="H56" s="11">
        <v>0.28728804672411024</v>
      </c>
      <c r="I56" s="11">
        <v>0.29677367110883324</v>
      </c>
      <c r="J56" s="11">
        <v>0.30558322481682337</v>
      </c>
      <c r="K56" s="11">
        <v>0.31980799047396363</v>
      </c>
      <c r="L56" s="11">
        <v>0.33866561766215131</v>
      </c>
      <c r="M56" s="11">
        <v>0.35972776648533128</v>
      </c>
      <c r="N56" s="11">
        <v>0.37711741398886883</v>
      </c>
      <c r="O56" s="11">
        <v>0.41314315012489833</v>
      </c>
      <c r="P56" s="11">
        <v>0.43867046788371522</v>
      </c>
      <c r="Q56" s="11">
        <v>0.46459074980247467</v>
      </c>
      <c r="R56" s="11">
        <v>0.50900015143841504</v>
      </c>
      <c r="S56" s="11">
        <v>0.52009242777907871</v>
      </c>
      <c r="T56" s="11">
        <v>0.51659242777907877</v>
      </c>
      <c r="U56" s="11"/>
      <c r="V56" s="33" t="str">
        <f t="shared" si="1"/>
        <v>Ecuador</v>
      </c>
      <c r="W56" s="30">
        <f t="shared" si="2"/>
        <v>1.7841145743207748E-2</v>
      </c>
      <c r="X56" s="10">
        <f t="shared" si="3"/>
        <v>0.95840636611841967</v>
      </c>
      <c r="Y56" s="36">
        <f t="shared" si="4"/>
        <v>0.91854276261631429</v>
      </c>
      <c r="Z56" s="41">
        <f t="shared" si="5"/>
        <v>-17.841145743207747</v>
      </c>
      <c r="AA56" s="42">
        <f t="shared" si="6"/>
        <v>115</v>
      </c>
    </row>
    <row r="57" spans="1:27">
      <c r="C57" s="32" t="s">
        <v>141</v>
      </c>
      <c r="D57" s="33" t="s">
        <v>142</v>
      </c>
      <c r="E57" s="11">
        <v>0.43795841868288465</v>
      </c>
      <c r="F57" s="11">
        <v>0.43795802161757041</v>
      </c>
      <c r="G57" s="11">
        <v>0.43283078645298828</v>
      </c>
      <c r="H57" s="11">
        <v>0.42760817161825987</v>
      </c>
      <c r="I57" s="11">
        <v>0.43034946248978545</v>
      </c>
      <c r="J57" s="11">
        <v>0.42417664474558048</v>
      </c>
      <c r="K57" s="11">
        <v>0.41792654721640604</v>
      </c>
      <c r="L57" s="11">
        <v>0.41221563045084014</v>
      </c>
      <c r="M57" s="11">
        <v>0.40522237627181396</v>
      </c>
      <c r="N57" s="11">
        <v>0.41585091107218886</v>
      </c>
      <c r="O57" s="11">
        <v>0.43994136135758893</v>
      </c>
      <c r="P57" s="11">
        <v>0.43548197984393588</v>
      </c>
      <c r="Q57" s="11">
        <v>0.46473383936956514</v>
      </c>
      <c r="R57" s="11">
        <v>0.49461207331576157</v>
      </c>
      <c r="S57" s="11">
        <v>0.5165880511939569</v>
      </c>
      <c r="T57" s="11">
        <v>0.5132547178606236</v>
      </c>
      <c r="U57" s="11"/>
      <c r="V57" s="33" t="str">
        <f t="shared" si="1"/>
        <v>Egypt</v>
      </c>
      <c r="W57" s="30">
        <f t="shared" si="2"/>
        <v>4.8042515872629117E-3</v>
      </c>
      <c r="X57" s="10">
        <f t="shared" si="3"/>
        <v>0.65705525886310301</v>
      </c>
      <c r="Y57" s="36">
        <f t="shared" si="4"/>
        <v>0.43172161319965929</v>
      </c>
      <c r="Z57" s="41">
        <f t="shared" si="5"/>
        <v>-4.8042515872629119</v>
      </c>
      <c r="AA57" s="42">
        <f t="shared" si="6"/>
        <v>16</v>
      </c>
    </row>
    <row r="58" spans="1:27">
      <c r="C58" s="32" t="s">
        <v>143</v>
      </c>
      <c r="D58" s="33" t="s">
        <v>144</v>
      </c>
      <c r="E58" s="11">
        <v>0.32007234031648024</v>
      </c>
      <c r="F58" s="11">
        <v>0.31733012924929455</v>
      </c>
      <c r="G58" s="11">
        <v>0.33118268722287231</v>
      </c>
      <c r="H58" s="11">
        <v>0.34755069856878068</v>
      </c>
      <c r="I58" s="11">
        <v>0.3568466751201837</v>
      </c>
      <c r="J58" s="11">
        <v>0.35723455523558217</v>
      </c>
      <c r="K58" s="11">
        <v>0.36298023677161906</v>
      </c>
      <c r="L58" s="11">
        <v>0.37329189643817451</v>
      </c>
      <c r="M58" s="11">
        <v>0.38551689585503179</v>
      </c>
      <c r="N58" s="11">
        <v>0.41606520597347857</v>
      </c>
      <c r="O58" s="11">
        <v>0.43314222388288232</v>
      </c>
      <c r="P58" s="11">
        <v>0.46853782091346469</v>
      </c>
      <c r="Q58" s="11">
        <v>0.51993096083710599</v>
      </c>
      <c r="R58" s="11">
        <v>0.51431593764329664</v>
      </c>
      <c r="S58" s="11">
        <v>0.50560381578627955</v>
      </c>
      <c r="T58" s="11">
        <v>0.50560381578627955</v>
      </c>
      <c r="U58" s="11"/>
      <c r="V58" s="33" t="str">
        <f t="shared" si="1"/>
        <v>El Salvador</v>
      </c>
      <c r="W58" s="30">
        <f t="shared" si="2"/>
        <v>1.4895991827763666E-2</v>
      </c>
      <c r="X58" s="10">
        <f t="shared" si="3"/>
        <v>0.96109388370748461</v>
      </c>
      <c r="Y58" s="36">
        <f t="shared" si="4"/>
        <v>0.92370145329993592</v>
      </c>
      <c r="Z58" s="41">
        <f t="shared" si="5"/>
        <v>-14.895991827763666</v>
      </c>
      <c r="AA58" s="42">
        <f t="shared" si="6"/>
        <v>96</v>
      </c>
    </row>
    <row r="59" spans="1:27">
      <c r="C59" s="32" t="s">
        <v>145</v>
      </c>
      <c r="D59" s="33" t="s">
        <v>146</v>
      </c>
      <c r="E59" s="11">
        <v>0.17868305243427571</v>
      </c>
      <c r="F59" s="11">
        <v>0.17868305243427571</v>
      </c>
      <c r="G59" s="11">
        <v>0.17445428724850945</v>
      </c>
      <c r="H59" s="11">
        <v>0.17012985558668112</v>
      </c>
      <c r="I59" s="11">
        <v>0.17479475015530349</v>
      </c>
      <c r="J59" s="11">
        <v>0.18088790395918874</v>
      </c>
      <c r="K59" s="11">
        <v>0.18174926889291018</v>
      </c>
      <c r="L59" s="11">
        <v>0.18473451589781231</v>
      </c>
      <c r="M59" s="11">
        <v>0.1879269171264982</v>
      </c>
      <c r="N59" s="11">
        <v>0.18946624968843032</v>
      </c>
      <c r="O59" s="11">
        <v>0.195323198968015</v>
      </c>
      <c r="P59" s="11">
        <v>0.21208043476290334</v>
      </c>
      <c r="Q59" s="11">
        <v>0.2379486421127662</v>
      </c>
      <c r="R59" s="11">
        <v>0.27149781923095467</v>
      </c>
      <c r="S59" s="11">
        <v>0.29395227378923261</v>
      </c>
      <c r="T59" s="11">
        <v>0.29111894045589926</v>
      </c>
      <c r="U59" s="11"/>
      <c r="V59" s="33" t="str">
        <f t="shared" si="1"/>
        <v>Equatorial Guinea</v>
      </c>
      <c r="W59" s="30">
        <f t="shared" si="2"/>
        <v>7.6800084402838713E-3</v>
      </c>
      <c r="X59" s="10">
        <f t="shared" si="3"/>
        <v>0.85460803382444206</v>
      </c>
      <c r="Y59" s="36">
        <f t="shared" si="4"/>
        <v>0.73035489147727872</v>
      </c>
      <c r="Z59" s="41">
        <f t="shared" si="5"/>
        <v>-7.6800084402838715</v>
      </c>
      <c r="AA59" s="42">
        <f t="shared" si="6"/>
        <v>38</v>
      </c>
    </row>
    <row r="60" spans="1:27">
      <c r="C60" s="32" t="s">
        <v>147</v>
      </c>
      <c r="D60" s="33" t="s">
        <v>148</v>
      </c>
      <c r="E60" s="11">
        <v>0.27589515728562869</v>
      </c>
      <c r="F60" s="11">
        <v>0.27559906204753343</v>
      </c>
      <c r="G60" s="11">
        <v>0.27805908875984159</v>
      </c>
      <c r="H60" s="11">
        <v>0.28051911547214969</v>
      </c>
      <c r="I60" s="11">
        <v>0.27427615587007764</v>
      </c>
      <c r="J60" s="11">
        <v>0.26713700579181515</v>
      </c>
      <c r="K60" s="11">
        <v>0.26945231960485772</v>
      </c>
      <c r="L60" s="11">
        <v>0.27026672865599538</v>
      </c>
      <c r="M60" s="11">
        <v>0.26894093213228809</v>
      </c>
      <c r="N60" s="11">
        <v>0.25205131022217186</v>
      </c>
      <c r="O60" s="11">
        <v>0.2454115825906128</v>
      </c>
      <c r="P60" s="11">
        <v>0.22827185995597907</v>
      </c>
      <c r="Q60" s="11">
        <v>0.22061853172421278</v>
      </c>
      <c r="R60" s="11">
        <v>0.2222814540064191</v>
      </c>
      <c r="S60" s="11">
        <v>0.21636305182660498</v>
      </c>
      <c r="T60" s="11">
        <v>0.22069638515993834</v>
      </c>
      <c r="U60" s="11"/>
      <c r="V60" s="33" t="str">
        <f t="shared" si="1"/>
        <v>Eritrea</v>
      </c>
      <c r="W60" s="30">
        <f t="shared" si="2"/>
        <v>-4.7571984747837815E-3</v>
      </c>
      <c r="X60" s="10">
        <f t="shared" si="3"/>
        <v>-0.92857877399630029</v>
      </c>
      <c r="Y60" s="36">
        <f t="shared" si="4"/>
        <v>0.86225853951647213</v>
      </c>
      <c r="Z60" s="41">
        <f t="shared" si="5"/>
        <v>4.7571984747837819</v>
      </c>
      <c r="AA60" s="42">
        <f t="shared" si="6"/>
        <v>1</v>
      </c>
    </row>
    <row r="61" spans="1:27">
      <c r="C61" s="32" t="s">
        <v>149</v>
      </c>
      <c r="D61" s="33" t="s">
        <v>150</v>
      </c>
      <c r="E61" s="11">
        <v>0.41701899685441618</v>
      </c>
      <c r="F61" s="11">
        <v>0.49209362780537746</v>
      </c>
      <c r="G61" s="11">
        <v>0.52051622097317274</v>
      </c>
      <c r="H61" s="11">
        <v>0.54953307892901548</v>
      </c>
      <c r="I61" s="11">
        <v>0.58120183472844811</v>
      </c>
      <c r="J61" s="11">
        <v>0.62952466707586829</v>
      </c>
      <c r="K61" s="11">
        <v>0.66700259816350371</v>
      </c>
      <c r="L61" s="11">
        <v>0.71478498848554828</v>
      </c>
      <c r="M61" s="11">
        <v>0.74861130353089322</v>
      </c>
      <c r="N61" s="11">
        <v>0.78429266787513552</v>
      </c>
      <c r="O61" s="11">
        <v>0.79189495554522427</v>
      </c>
      <c r="P61" s="11">
        <v>0.79919059956165417</v>
      </c>
      <c r="Q61" s="11">
        <v>0.80298051184414387</v>
      </c>
      <c r="R61" s="11">
        <v>0.79495520765368632</v>
      </c>
      <c r="S61" s="11">
        <v>0.79035747935666689</v>
      </c>
      <c r="T61" s="11">
        <v>0.80502414602333361</v>
      </c>
      <c r="U61" s="11"/>
      <c r="V61" s="33" t="str">
        <f t="shared" si="1"/>
        <v>Estonia</v>
      </c>
      <c r="W61" s="30">
        <f t="shared" si="2"/>
        <v>2.6060047614384983E-2</v>
      </c>
      <c r="X61" s="10">
        <f t="shared" si="3"/>
        <v>0.94407906631188876</v>
      </c>
      <c r="Y61" s="36">
        <f t="shared" si="4"/>
        <v>0.89128528344832769</v>
      </c>
      <c r="Z61" s="41">
        <f t="shared" si="5"/>
        <v>-26.060047614384985</v>
      </c>
      <c r="AA61" s="42">
        <f t="shared" si="6"/>
        <v>151</v>
      </c>
    </row>
    <row r="62" spans="1:27">
      <c r="C62" s="32" t="s">
        <v>151</v>
      </c>
      <c r="D62" s="33" t="s">
        <v>152</v>
      </c>
      <c r="E62" s="11">
        <v>0.20901873131293658</v>
      </c>
      <c r="F62" s="11">
        <v>0.20915696940817474</v>
      </c>
      <c r="G62" s="11">
        <v>0.21756064316054022</v>
      </c>
      <c r="H62" s="11">
        <v>0.22558931691290576</v>
      </c>
      <c r="I62" s="11">
        <v>0.22236185091159652</v>
      </c>
      <c r="J62" s="11">
        <v>0.21987048623843949</v>
      </c>
      <c r="K62" s="11">
        <v>0.2205387384704651</v>
      </c>
      <c r="L62" s="11">
        <v>0.22070980090500428</v>
      </c>
      <c r="M62" s="11">
        <v>0.23145254861844008</v>
      </c>
      <c r="N62" s="11">
        <v>0.23461843820867645</v>
      </c>
      <c r="O62" s="11">
        <v>0.22776214050618609</v>
      </c>
      <c r="P62" s="11">
        <v>0.24425359059082136</v>
      </c>
      <c r="Q62" s="11">
        <v>0.25180466348985914</v>
      </c>
      <c r="R62" s="11">
        <v>0.24484721074229768</v>
      </c>
      <c r="S62" s="11">
        <v>0.24381781457646048</v>
      </c>
      <c r="T62" s="11">
        <v>0.23648448124312715</v>
      </c>
      <c r="U62" s="11"/>
      <c r="V62" s="33" t="str">
        <f t="shared" si="1"/>
        <v>Ethiopia</v>
      </c>
      <c r="W62" s="30">
        <f t="shared" si="2"/>
        <v>2.4181616099321506E-3</v>
      </c>
      <c r="X62" s="10">
        <f t="shared" si="3"/>
        <v>0.8881043639480618</v>
      </c>
      <c r="Y62" s="36">
        <f t="shared" si="4"/>
        <v>0.78872936126359139</v>
      </c>
      <c r="Z62" s="41">
        <f t="shared" si="5"/>
        <v>-2.4181616099321506</v>
      </c>
      <c r="AA62" s="42">
        <f t="shared" si="6"/>
        <v>5</v>
      </c>
    </row>
    <row r="63" spans="1:27">
      <c r="C63" s="32" t="s">
        <v>153</v>
      </c>
      <c r="D63" s="33" t="s">
        <v>154</v>
      </c>
      <c r="E63" s="11">
        <v>0.39655164835460432</v>
      </c>
      <c r="F63" s="11">
        <v>0.39690415324489242</v>
      </c>
      <c r="G63" s="11">
        <v>0.39104422788847537</v>
      </c>
      <c r="H63" s="11">
        <v>0.38548419740297518</v>
      </c>
      <c r="I63" s="11">
        <v>0.36836987595878468</v>
      </c>
      <c r="J63" s="11">
        <v>0.35496819531995405</v>
      </c>
      <c r="K63" s="11">
        <v>0.36635617730001246</v>
      </c>
      <c r="L63" s="11">
        <v>0.37381932140855167</v>
      </c>
      <c r="M63" s="11">
        <v>0.39995821777224744</v>
      </c>
      <c r="N63" s="11">
        <v>0.40892486749538448</v>
      </c>
      <c r="O63" s="11">
        <v>0.42327137798778208</v>
      </c>
      <c r="P63" s="11">
        <v>0.43841901971351127</v>
      </c>
      <c r="Q63" s="11">
        <v>0.45937316848691317</v>
      </c>
      <c r="R63" s="11">
        <v>0.47663245935291976</v>
      </c>
      <c r="S63" s="11">
        <v>0.46925843693493713</v>
      </c>
      <c r="T63" s="11">
        <v>0.45542510360160382</v>
      </c>
      <c r="U63" s="11"/>
      <c r="V63" s="33" t="str">
        <f t="shared" si="1"/>
        <v>Fiji</v>
      </c>
      <c r="W63" s="30">
        <f t="shared" si="2"/>
        <v>6.49394660163521E-3</v>
      </c>
      <c r="X63" s="10">
        <f t="shared" si="3"/>
        <v>0.79257869130876779</v>
      </c>
      <c r="Y63" s="36">
        <f t="shared" si="4"/>
        <v>0.62818098191671901</v>
      </c>
      <c r="Z63" s="41">
        <f t="shared" si="5"/>
        <v>-6.4939466016352103</v>
      </c>
      <c r="AA63" s="42">
        <f t="shared" si="6"/>
        <v>30</v>
      </c>
    </row>
    <row r="64" spans="1:27">
      <c r="C64" s="32" t="s">
        <v>155</v>
      </c>
      <c r="D64" s="33" t="s">
        <v>156</v>
      </c>
      <c r="E64" s="11">
        <v>0.73414078868140398</v>
      </c>
      <c r="F64" s="11">
        <v>0.76502142554019803</v>
      </c>
      <c r="G64" s="11">
        <v>0.78953302203175479</v>
      </c>
      <c r="H64" s="11">
        <v>0.81476220759306484</v>
      </c>
      <c r="I64" s="11">
        <v>0.82855195654571423</v>
      </c>
      <c r="J64" s="11">
        <v>0.8433051547961079</v>
      </c>
      <c r="K64" s="11">
        <v>0.8565904803718638</v>
      </c>
      <c r="L64" s="11">
        <v>0.86601278822494876</v>
      </c>
      <c r="M64" s="11">
        <v>0.87326930490899279</v>
      </c>
      <c r="N64" s="11">
        <v>0.87413742514207349</v>
      </c>
      <c r="O64" s="11">
        <v>0.87154378337580218</v>
      </c>
      <c r="P64" s="11">
        <v>0.87147118405319213</v>
      </c>
      <c r="Q64" s="11">
        <v>0.86807761327188371</v>
      </c>
      <c r="R64" s="11">
        <v>0.86558371428923198</v>
      </c>
      <c r="S64" s="11">
        <v>0.86879665326164868</v>
      </c>
      <c r="T64" s="11">
        <v>0.86479665326164878</v>
      </c>
      <c r="U64" s="11"/>
      <c r="V64" s="33" t="str">
        <f t="shared" si="1"/>
        <v>Finland</v>
      </c>
      <c r="W64" s="30">
        <f t="shared" si="2"/>
        <v>7.5394665903965293E-3</v>
      </c>
      <c r="X64" s="10">
        <f t="shared" si="3"/>
        <v>0.82734162998810434</v>
      </c>
      <c r="Y64" s="36">
        <f t="shared" si="4"/>
        <v>0.68449417271137336</v>
      </c>
      <c r="Z64" s="41">
        <f t="shared" si="5"/>
        <v>-7.539466590396529</v>
      </c>
      <c r="AA64" s="42">
        <f t="shared" si="6"/>
        <v>37</v>
      </c>
    </row>
    <row r="65" spans="3:27">
      <c r="C65" s="32" t="s">
        <v>157</v>
      </c>
      <c r="D65" s="33" t="s">
        <v>158</v>
      </c>
      <c r="E65" s="11">
        <v>0.60354223906219073</v>
      </c>
      <c r="F65" s="11">
        <v>0.61328742675067605</v>
      </c>
      <c r="G65" s="11">
        <v>0.61940764296983497</v>
      </c>
      <c r="H65" s="11">
        <v>0.63145609284769466</v>
      </c>
      <c r="I65" s="11">
        <v>0.66683448299929771</v>
      </c>
      <c r="J65" s="11">
        <v>0.69471196648607803</v>
      </c>
      <c r="K65" s="11">
        <v>0.71849564505748842</v>
      </c>
      <c r="L65" s="11">
        <v>0.71725767026084308</v>
      </c>
      <c r="M65" s="11">
        <v>0.74046565213327031</v>
      </c>
      <c r="N65" s="11">
        <v>0.75362387740274805</v>
      </c>
      <c r="O65" s="11">
        <v>0.76181948111188547</v>
      </c>
      <c r="P65" s="11">
        <v>0.77326503529663881</v>
      </c>
      <c r="Q65" s="11">
        <v>0.77836749424954632</v>
      </c>
      <c r="R65" s="11">
        <v>0.77921514920209523</v>
      </c>
      <c r="S65" s="11">
        <v>0.77942184946840221</v>
      </c>
      <c r="T65" s="11">
        <v>0.77392184946840215</v>
      </c>
      <c r="U65" s="11"/>
      <c r="V65" s="33" t="str">
        <f t="shared" si="1"/>
        <v>France</v>
      </c>
      <c r="W65" s="30">
        <f t="shared" si="2"/>
        <v>1.3242163162814366E-2</v>
      </c>
      <c r="X65" s="10">
        <f t="shared" si="3"/>
        <v>0.95738374766810197</v>
      </c>
      <c r="Y65" s="36">
        <f t="shared" si="4"/>
        <v>0.91658364029901995</v>
      </c>
      <c r="Z65" s="41">
        <f t="shared" si="5"/>
        <v>-13.242163162814366</v>
      </c>
      <c r="AA65" s="42">
        <f t="shared" si="6"/>
        <v>80</v>
      </c>
    </row>
    <row r="66" spans="3:27">
      <c r="C66" s="32" t="s">
        <v>159</v>
      </c>
      <c r="D66" s="33" t="s">
        <v>160</v>
      </c>
      <c r="E66" s="11">
        <v>0.24407288230009808</v>
      </c>
      <c r="F66" s="11">
        <v>0.24451873248909417</v>
      </c>
      <c r="G66" s="11">
        <v>0.26407556012584638</v>
      </c>
      <c r="H66" s="11">
        <v>0.28321768112580703</v>
      </c>
      <c r="I66" s="11">
        <v>0.28523893088703151</v>
      </c>
      <c r="J66" s="11">
        <v>0.30407084277554453</v>
      </c>
      <c r="K66" s="11">
        <v>0.30701655825713969</v>
      </c>
      <c r="L66" s="11">
        <v>0.3240644377698374</v>
      </c>
      <c r="M66" s="11">
        <v>0.3120643455615667</v>
      </c>
      <c r="N66" s="11">
        <v>0.32686212828650746</v>
      </c>
      <c r="O66" s="11">
        <v>0.36984687184033876</v>
      </c>
      <c r="P66" s="11">
        <v>0.3767232058603131</v>
      </c>
      <c r="Q66" s="11">
        <v>0.41499375419584039</v>
      </c>
      <c r="R66" s="11">
        <v>0.43265702290234725</v>
      </c>
      <c r="S66" s="11">
        <v>0.4318048434080472</v>
      </c>
      <c r="T66" s="11">
        <v>0.43413817674138055</v>
      </c>
      <c r="U66" s="11"/>
      <c r="V66" s="33" t="str">
        <f t="shared" si="1"/>
        <v>Gabon</v>
      </c>
      <c r="W66" s="30">
        <f t="shared" si="2"/>
        <v>1.3739538668756192E-2</v>
      </c>
      <c r="X66" s="10">
        <f t="shared" si="3"/>
        <v>0.97741988589345674</v>
      </c>
      <c r="Y66" s="36">
        <f t="shared" si="4"/>
        <v>0.95534963333997802</v>
      </c>
      <c r="Z66" s="41">
        <f t="shared" si="5"/>
        <v>-13.739538668756191</v>
      </c>
      <c r="AA66" s="42">
        <f t="shared" si="6"/>
        <v>88</v>
      </c>
    </row>
    <row r="67" spans="3:27">
      <c r="C67" s="32" t="s">
        <v>161</v>
      </c>
      <c r="D67" s="33" t="s">
        <v>162</v>
      </c>
      <c r="E67" s="11">
        <v>0.32629900919908567</v>
      </c>
      <c r="F67" s="11">
        <v>0.32576199601218309</v>
      </c>
      <c r="G67" s="11">
        <v>0.31335197260566033</v>
      </c>
      <c r="H67" s="11">
        <v>0.30072209706457459</v>
      </c>
      <c r="I67" s="11">
        <v>0.29495314048520621</v>
      </c>
      <c r="J67" s="11">
        <v>0.28997663037721261</v>
      </c>
      <c r="K67" s="11">
        <v>0.29141213764050433</v>
      </c>
      <c r="L67" s="11">
        <v>0.29180206322499924</v>
      </c>
      <c r="M67" s="11">
        <v>0.32807279575298554</v>
      </c>
      <c r="N67" s="11">
        <v>0.30403191595219009</v>
      </c>
      <c r="O67" s="11">
        <v>0.31441378201011544</v>
      </c>
      <c r="P67" s="11">
        <v>0.33365388791683098</v>
      </c>
      <c r="Q67" s="11">
        <v>0.38617663659791179</v>
      </c>
      <c r="R67" s="11">
        <v>0.4114633194043113</v>
      </c>
      <c r="S67" s="11">
        <v>0.42188671487210239</v>
      </c>
      <c r="T67" s="11">
        <v>0.42188671487210239</v>
      </c>
      <c r="U67" s="11"/>
      <c r="V67" s="33" t="str">
        <f t="shared" si="1"/>
        <v>Gambia</v>
      </c>
      <c r="W67" s="30">
        <f t="shared" si="2"/>
        <v>7.3514318507475413E-3</v>
      </c>
      <c r="X67" s="10">
        <f t="shared" si="3"/>
        <v>0.73301930121235248</v>
      </c>
      <c r="Y67" s="36">
        <f t="shared" si="4"/>
        <v>0.53731729594984556</v>
      </c>
      <c r="Z67" s="41">
        <f t="shared" si="5"/>
        <v>-7.3514318507475416</v>
      </c>
      <c r="AA67" s="42">
        <f t="shared" si="6"/>
        <v>36</v>
      </c>
    </row>
    <row r="68" spans="3:27">
      <c r="C68" s="32" t="s">
        <v>163</v>
      </c>
      <c r="D68" s="33" t="s">
        <v>164</v>
      </c>
      <c r="E68" s="11">
        <v>0.44350415401364773</v>
      </c>
      <c r="F68" s="11">
        <v>0.42991948734698104</v>
      </c>
      <c r="G68" s="11">
        <v>0.42736024608856416</v>
      </c>
      <c r="H68" s="11">
        <v>0.39194863984695211</v>
      </c>
      <c r="I68" s="11">
        <v>0.3772282230618354</v>
      </c>
      <c r="J68" s="11">
        <v>0.39156093395885538</v>
      </c>
      <c r="K68" s="11">
        <v>0.39507447294036535</v>
      </c>
      <c r="L68" s="11">
        <v>0.40774133011190267</v>
      </c>
      <c r="M68" s="11">
        <v>0.42725474792879603</v>
      </c>
      <c r="N68" s="11">
        <v>0.46423611642721724</v>
      </c>
      <c r="O68" s="11">
        <v>0.51443588755585457</v>
      </c>
      <c r="P68" s="11">
        <v>0.55791621704024008</v>
      </c>
      <c r="Q68" s="11">
        <v>0.60082612618130993</v>
      </c>
      <c r="R68" s="11">
        <v>0.59859561023643804</v>
      </c>
      <c r="S68" s="11">
        <v>0.55596509345017686</v>
      </c>
      <c r="T68" s="11">
        <v>0.55329842678351027</v>
      </c>
      <c r="U68" s="11"/>
      <c r="V68" s="33" t="str">
        <f t="shared" si="1"/>
        <v>Georgia</v>
      </c>
      <c r="W68" s="30">
        <f t="shared" si="2"/>
        <v>1.3463503570053815E-2</v>
      </c>
      <c r="X68" s="10">
        <f t="shared" si="3"/>
        <v>0.80973814458060034</v>
      </c>
      <c r="Y68" s="36">
        <f t="shared" si="4"/>
        <v>0.65567586278883316</v>
      </c>
      <c r="Z68" s="41">
        <f t="shared" si="5"/>
        <v>-13.463503570053815</v>
      </c>
      <c r="AA68" s="42">
        <f t="shared" si="6"/>
        <v>84</v>
      </c>
    </row>
    <row r="69" spans="3:27">
      <c r="C69" s="32" t="s">
        <v>165</v>
      </c>
      <c r="D69" s="33" t="s">
        <v>166</v>
      </c>
      <c r="E69" s="11">
        <v>0.57589311308327107</v>
      </c>
      <c r="F69" s="11">
        <v>0.58842685152809082</v>
      </c>
      <c r="G69" s="11">
        <v>0.5992109797583951</v>
      </c>
      <c r="H69" s="11">
        <v>0.61119321951614058</v>
      </c>
      <c r="I69" s="11">
        <v>0.63167247533413229</v>
      </c>
      <c r="J69" s="11">
        <v>0.6863468525763885</v>
      </c>
      <c r="K69" s="11">
        <v>0.70381660439519278</v>
      </c>
      <c r="L69" s="11">
        <v>0.71009581931467125</v>
      </c>
      <c r="M69" s="11">
        <v>0.72278119885647807</v>
      </c>
      <c r="N69" s="11">
        <v>0.7375259883113463</v>
      </c>
      <c r="O69" s="11">
        <v>0.73940125471404372</v>
      </c>
      <c r="P69" s="11">
        <v>0.74411237764293725</v>
      </c>
      <c r="Q69" s="11">
        <v>0.74831949827426958</v>
      </c>
      <c r="R69" s="11">
        <v>0.74137966539956623</v>
      </c>
      <c r="S69" s="11">
        <v>0.73338076139595043</v>
      </c>
      <c r="T69" s="11">
        <v>0.73454742806261719</v>
      </c>
      <c r="U69" s="11"/>
      <c r="V69" s="33" t="str">
        <f t="shared" si="1"/>
        <v>Germany</v>
      </c>
      <c r="W69" s="30">
        <f t="shared" si="2"/>
        <v>1.2100547738218512E-2</v>
      </c>
      <c r="X69" s="10">
        <f t="shared" si="3"/>
        <v>0.90827651116124153</v>
      </c>
      <c r="Y69" s="36">
        <f t="shared" si="4"/>
        <v>0.82496622072723691</v>
      </c>
      <c r="Z69" s="41">
        <f t="shared" si="5"/>
        <v>-12.100547738218513</v>
      </c>
      <c r="AA69" s="42">
        <f t="shared" si="6"/>
        <v>66</v>
      </c>
    </row>
    <row r="70" spans="3:27">
      <c r="C70" s="32" t="s">
        <v>167</v>
      </c>
      <c r="D70" s="33" t="s">
        <v>168</v>
      </c>
      <c r="E70" s="11">
        <v>0.2563491582673324</v>
      </c>
      <c r="F70" s="11">
        <v>0.25641612238844158</v>
      </c>
      <c r="G70" s="11">
        <v>0.25363498643215548</v>
      </c>
      <c r="H70" s="11">
        <v>0.2509568386673407</v>
      </c>
      <c r="I70" s="11">
        <v>0.26598532482943021</v>
      </c>
      <c r="J70" s="11">
        <v>0.28130216579187417</v>
      </c>
      <c r="K70" s="11">
        <v>0.27957806481072789</v>
      </c>
      <c r="L70" s="11">
        <v>0.27807034667409725</v>
      </c>
      <c r="M70" s="11">
        <v>0.27880926266000522</v>
      </c>
      <c r="N70" s="11">
        <v>0.27682874406195951</v>
      </c>
      <c r="O70" s="11">
        <v>0.29158255700614089</v>
      </c>
      <c r="P70" s="11">
        <v>0.31711392880975092</v>
      </c>
      <c r="Q70" s="11">
        <v>0.33974509694598437</v>
      </c>
      <c r="R70" s="11">
        <v>0.36504701128673289</v>
      </c>
      <c r="S70" s="11">
        <v>0.41374462950535457</v>
      </c>
      <c r="T70" s="11">
        <v>0.41157796283868792</v>
      </c>
      <c r="U70" s="11"/>
      <c r="V70" s="33" t="str">
        <f t="shared" si="1"/>
        <v>Ghana</v>
      </c>
      <c r="W70" s="30">
        <f t="shared" si="2"/>
        <v>1.0000179995105187E-2</v>
      </c>
      <c r="X70" s="10">
        <f t="shared" si="3"/>
        <v>0.88619406795566102</v>
      </c>
      <c r="Y70" s="36">
        <f t="shared" si="4"/>
        <v>0.78533992607980274</v>
      </c>
      <c r="Z70" s="41">
        <f t="shared" si="5"/>
        <v>-10.000179995105187</v>
      </c>
      <c r="AA70" s="42">
        <f t="shared" si="6"/>
        <v>55</v>
      </c>
    </row>
    <row r="71" spans="3:27">
      <c r="C71" s="32" t="s">
        <v>169</v>
      </c>
      <c r="D71" s="33" t="s">
        <v>170</v>
      </c>
      <c r="E71" s="11">
        <v>0.51220930956538258</v>
      </c>
      <c r="F71" s="11">
        <v>0.5344985287720182</v>
      </c>
      <c r="G71" s="11">
        <v>0.54804662396054793</v>
      </c>
      <c r="H71" s="11">
        <v>0.5603407918409764</v>
      </c>
      <c r="I71" s="11">
        <v>0.60426263311817663</v>
      </c>
      <c r="J71" s="11">
        <v>0.6643261908285214</v>
      </c>
      <c r="K71" s="11">
        <v>0.73146554691393606</v>
      </c>
      <c r="L71" s="11">
        <v>0.78781760805970158</v>
      </c>
      <c r="M71" s="11">
        <v>0.80354384365194176</v>
      </c>
      <c r="N71" s="11">
        <v>0.81456763987543279</v>
      </c>
      <c r="O71" s="11">
        <v>0.81571584394001717</v>
      </c>
      <c r="P71" s="11">
        <v>0.81839979799453355</v>
      </c>
      <c r="Q71" s="11">
        <v>0.81786713344629924</v>
      </c>
      <c r="R71" s="11">
        <v>0.82138808468240776</v>
      </c>
      <c r="S71" s="11">
        <v>0.80104799686460082</v>
      </c>
      <c r="T71" s="11">
        <v>0.80121466353126747</v>
      </c>
      <c r="U71" s="11"/>
      <c r="V71" s="33" t="str">
        <f t="shared" ref="V71:V134" si="10">D71</f>
        <v>Greece</v>
      </c>
      <c r="W71" s="30">
        <f t="shared" ref="W71:W134" si="11">SLOPE(E71:T71,$E$5:$T$5)</f>
        <v>2.3008319810660174E-2</v>
      </c>
      <c r="X71" s="10">
        <f t="shared" ref="X71:X134" si="12">PEARSON(E71:T71,$E$5:$T$5)</f>
        <v>0.90199658738318056</v>
      </c>
      <c r="Y71" s="36">
        <f t="shared" ref="Y71:Y134" si="13">IF(ISERROR(X71),0,X71*X71)</f>
        <v>0.81359784365090371</v>
      </c>
      <c r="Z71" s="41">
        <f t="shared" ref="Z71:Z134" si="14">IF(Y71&gt;=$Z$4,-1000*W71,"")</f>
        <v>-23.008319810660172</v>
      </c>
      <c r="AA71" s="42">
        <f t="shared" ref="AA71:AA134" si="15">IF(ISNUMBER(Z71),RANK(Z71,$Z$6:$Z$197),"")</f>
        <v>137</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0.2425937992238483</v>
      </c>
      <c r="F73" s="11">
        <v>0.24340264283362417</v>
      </c>
      <c r="G73" s="11">
        <v>0.24284170146612782</v>
      </c>
      <c r="H73" s="11">
        <v>0.24272205215405085</v>
      </c>
      <c r="I73" s="11">
        <v>0.25368944115992575</v>
      </c>
      <c r="J73" s="11">
        <v>0.26930386968849496</v>
      </c>
      <c r="K73" s="11">
        <v>0.27111047531885168</v>
      </c>
      <c r="L73" s="11">
        <v>0.27490705125655518</v>
      </c>
      <c r="M73" s="11">
        <v>0.26599571698691205</v>
      </c>
      <c r="N73" s="11">
        <v>0.29678519403533554</v>
      </c>
      <c r="O73" s="11">
        <v>0.32668828627076957</v>
      </c>
      <c r="P73" s="11">
        <v>0.36788671279041019</v>
      </c>
      <c r="Q73" s="11">
        <v>0.43734757406024932</v>
      </c>
      <c r="R73" s="11">
        <v>0.4344314012053746</v>
      </c>
      <c r="S73" s="11">
        <v>0.43363660791969211</v>
      </c>
      <c r="T73" s="11">
        <v>0.43363660791969211</v>
      </c>
      <c r="U73" s="11"/>
      <c r="V73" s="33" t="str">
        <f t="shared" si="10"/>
        <v>Guatemala</v>
      </c>
      <c r="W73" s="30">
        <f t="shared" si="11"/>
        <v>1.5223846878012665E-2</v>
      </c>
      <c r="X73" s="10">
        <f t="shared" si="12"/>
        <v>0.91936609400208125</v>
      </c>
      <c r="Y73" s="36">
        <f t="shared" si="13"/>
        <v>0.84523401480064364</v>
      </c>
      <c r="Z73" s="41">
        <f t="shared" si="14"/>
        <v>-15.223846878012665</v>
      </c>
      <c r="AA73" s="42">
        <f t="shared" si="15"/>
        <v>97</v>
      </c>
    </row>
    <row r="74" spans="3:27">
      <c r="C74" s="32" t="s">
        <v>175</v>
      </c>
      <c r="D74" s="33" t="s">
        <v>176</v>
      </c>
      <c r="E74" s="11">
        <v>0.19597131121661712</v>
      </c>
      <c r="F74" s="11">
        <v>0.19548045425746746</v>
      </c>
      <c r="G74" s="11">
        <v>0.20179678991706923</v>
      </c>
      <c r="H74" s="11">
        <v>0.20851078899636463</v>
      </c>
      <c r="I74" s="11">
        <v>0.20536575102994026</v>
      </c>
      <c r="J74" s="11">
        <v>0.20251215160791761</v>
      </c>
      <c r="K74" s="11">
        <v>0.21736873020709241</v>
      </c>
      <c r="L74" s="11">
        <v>0.23267339820941083</v>
      </c>
      <c r="M74" s="11">
        <v>0.22462301846302496</v>
      </c>
      <c r="N74" s="11">
        <v>0.21761748485790697</v>
      </c>
      <c r="O74" s="11">
        <v>0.21271921003665031</v>
      </c>
      <c r="P74" s="11">
        <v>0.23294094388751593</v>
      </c>
      <c r="Q74" s="11">
        <v>0.2602291632375261</v>
      </c>
      <c r="R74" s="11">
        <v>0.28843887337323831</v>
      </c>
      <c r="S74" s="11">
        <v>0.33644485406599717</v>
      </c>
      <c r="T74" s="11">
        <v>0.3174448540659971</v>
      </c>
      <c r="U74" s="11"/>
      <c r="V74" s="33" t="str">
        <f t="shared" si="10"/>
        <v>Guinea</v>
      </c>
      <c r="W74" s="30">
        <f t="shared" si="11"/>
        <v>7.8087149305774255E-3</v>
      </c>
      <c r="X74" s="10">
        <f t="shared" si="12"/>
        <v>0.85104833482504405</v>
      </c>
      <c r="Y74" s="36">
        <f t="shared" si="13"/>
        <v>0.72428326820848032</v>
      </c>
      <c r="Z74" s="41">
        <f t="shared" si="14"/>
        <v>-7.8087149305774251</v>
      </c>
      <c r="AA74" s="42">
        <f t="shared" si="15"/>
        <v>41</v>
      </c>
    </row>
    <row r="75" spans="3:27">
      <c r="C75" s="32" t="s">
        <v>177</v>
      </c>
      <c r="D75" s="33" t="s">
        <v>178</v>
      </c>
      <c r="E75" s="11">
        <v>0.1411925922452314</v>
      </c>
      <c r="F75" s="11">
        <v>0.1411925922452314</v>
      </c>
      <c r="G75" s="11">
        <v>0.13466788339228422</v>
      </c>
      <c r="H75" s="11">
        <v>0.12814317453933705</v>
      </c>
      <c r="I75" s="11">
        <v>0.14513755712773813</v>
      </c>
      <c r="J75" s="11">
        <v>0.16204370162090112</v>
      </c>
      <c r="K75" s="11">
        <v>0.17012374849036557</v>
      </c>
      <c r="L75" s="11">
        <v>0.18060799774078246</v>
      </c>
      <c r="M75" s="11">
        <v>0.17706261625952333</v>
      </c>
      <c r="N75" s="11">
        <v>0.19169620572797041</v>
      </c>
      <c r="O75" s="11">
        <v>0.19187390284752767</v>
      </c>
      <c r="P75" s="11">
        <v>0.20048029725885552</v>
      </c>
      <c r="Q75" s="11">
        <v>0.21148323383638878</v>
      </c>
      <c r="R75" s="11">
        <v>0.22775039977602701</v>
      </c>
      <c r="S75" s="11">
        <v>0.24026686100026276</v>
      </c>
      <c r="T75" s="11">
        <v>0.2551001943335961</v>
      </c>
      <c r="U75" s="11"/>
      <c r="V75" s="33" t="str">
        <f t="shared" si="10"/>
        <v>Guinea-Bissau</v>
      </c>
      <c r="W75" s="30">
        <f t="shared" si="11"/>
        <v>7.8945145828206251E-3</v>
      </c>
      <c r="X75" s="10">
        <f t="shared" si="12"/>
        <v>0.96789411289816019</v>
      </c>
      <c r="Y75" s="36">
        <f t="shared" si="13"/>
        <v>0.93681901378291643</v>
      </c>
      <c r="Z75" s="41">
        <f t="shared" si="14"/>
        <v>-7.8945145828206256</v>
      </c>
      <c r="AA75" s="42">
        <f t="shared" si="15"/>
        <v>43</v>
      </c>
    </row>
    <row r="76" spans="3:27">
      <c r="C76" s="32" t="s">
        <v>179</v>
      </c>
      <c r="D76" s="33" t="s">
        <v>180</v>
      </c>
      <c r="E76" s="11">
        <v>0.31490329426231334</v>
      </c>
      <c r="F76" s="11">
        <v>0.31881721760801551</v>
      </c>
      <c r="G76" s="11">
        <v>0.31449734232694171</v>
      </c>
      <c r="H76" s="11">
        <v>0.29984769563696562</v>
      </c>
      <c r="I76" s="11">
        <v>0.29033723335549239</v>
      </c>
      <c r="J76" s="11">
        <v>0.2895570556398816</v>
      </c>
      <c r="K76" s="11">
        <v>0.29535128179423992</v>
      </c>
      <c r="L76" s="11">
        <v>0.29343278801595601</v>
      </c>
      <c r="M76" s="11">
        <v>0.29254791399690461</v>
      </c>
      <c r="N76" s="11">
        <v>0.3150087094466687</v>
      </c>
      <c r="O76" s="11">
        <v>0.337709502367951</v>
      </c>
      <c r="P76" s="11">
        <v>0.35115611910917965</v>
      </c>
      <c r="Q76" s="11">
        <v>0.36059227075151756</v>
      </c>
      <c r="R76" s="11">
        <v>0.35342466099213538</v>
      </c>
      <c r="S76" s="11">
        <v>0.357376850956931</v>
      </c>
      <c r="T76" s="11">
        <v>0.34921018429026429</v>
      </c>
      <c r="U76" s="11"/>
      <c r="V76" s="33" t="str">
        <f t="shared" si="10"/>
        <v>Guyana</v>
      </c>
      <c r="W76" s="30">
        <f t="shared" si="11"/>
        <v>3.9931795708200825E-3</v>
      </c>
      <c r="X76" s="10">
        <f t="shared" si="12"/>
        <v>0.71348237266784187</v>
      </c>
      <c r="Y76" s="36">
        <f t="shared" si="13"/>
        <v>0.5090570961077332</v>
      </c>
      <c r="Z76" s="41">
        <f t="shared" si="14"/>
        <v>-3.9931795708200823</v>
      </c>
      <c r="AA76" s="42">
        <f t="shared" si="15"/>
        <v>11</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0"/>
        <v>Haiti</v>
      </c>
      <c r="W77" s="30" t="e">
        <f t="shared" si="11"/>
        <v>#N/A</v>
      </c>
      <c r="X77" s="10" t="e">
        <f t="shared" si="12"/>
        <v>#N/A</v>
      </c>
      <c r="Y77" s="36">
        <f t="shared" si="13"/>
        <v>0</v>
      </c>
      <c r="Z77" s="41" t="str">
        <f t="shared" si="14"/>
        <v/>
      </c>
      <c r="AA77" s="42" t="str">
        <f t="shared" si="15"/>
        <v/>
      </c>
    </row>
    <row r="78" spans="3:27">
      <c r="C78" s="32" t="s">
        <v>183</v>
      </c>
      <c r="D78" s="33" t="s">
        <v>184</v>
      </c>
      <c r="E78" s="11">
        <v>0.2354072759709217</v>
      </c>
      <c r="F78" s="11">
        <v>0.23893860930425503</v>
      </c>
      <c r="G78" s="11">
        <v>0.23907182356234588</v>
      </c>
      <c r="H78" s="11">
        <v>0.24415330760427412</v>
      </c>
      <c r="I78" s="11">
        <v>0.24874116759846951</v>
      </c>
      <c r="J78" s="11">
        <v>0.25276212777666029</v>
      </c>
      <c r="K78" s="11">
        <v>0.25949629153641585</v>
      </c>
      <c r="L78" s="11">
        <v>0.2720208561927201</v>
      </c>
      <c r="M78" s="11">
        <v>0.27529158507877277</v>
      </c>
      <c r="N78" s="11">
        <v>0.28930135302118615</v>
      </c>
      <c r="O78" s="11">
        <v>0.30599616823776665</v>
      </c>
      <c r="P78" s="11">
        <v>0.31930114435192691</v>
      </c>
      <c r="Q78" s="11">
        <v>0.37790517251622274</v>
      </c>
      <c r="R78" s="11">
        <v>0.41944332439008075</v>
      </c>
      <c r="S78" s="11">
        <v>0.41671244643631505</v>
      </c>
      <c r="T78" s="11">
        <v>0.41671244643631505</v>
      </c>
      <c r="U78" s="11"/>
      <c r="V78" s="33" t="str">
        <f t="shared" si="10"/>
        <v>Honduras</v>
      </c>
      <c r="W78" s="30">
        <f t="shared" si="11"/>
        <v>1.3340098067544704E-2</v>
      </c>
      <c r="X78" s="10">
        <f t="shared" si="12"/>
        <v>0.9249750784887516</v>
      </c>
      <c r="Y78" s="36">
        <f t="shared" si="13"/>
        <v>0.85557889582527213</v>
      </c>
      <c r="Z78" s="41">
        <f t="shared" si="14"/>
        <v>-13.340098067544703</v>
      </c>
      <c r="AA78" s="42">
        <f t="shared" si="15"/>
        <v>81</v>
      </c>
    </row>
    <row r="79" spans="3:27">
      <c r="C79" s="32" t="s">
        <v>185</v>
      </c>
      <c r="D79" s="33" t="s">
        <v>186</v>
      </c>
      <c r="E79" s="11">
        <v>0.45649398700951027</v>
      </c>
      <c r="F79" s="11">
        <v>0.47303129915830783</v>
      </c>
      <c r="G79" s="11">
        <v>0.48183643573401125</v>
      </c>
      <c r="H79" s="11">
        <v>0.50415858986889106</v>
      </c>
      <c r="I79" s="11">
        <v>0.529766980750215</v>
      </c>
      <c r="J79" s="11">
        <v>0.57478830240192669</v>
      </c>
      <c r="K79" s="11">
        <v>0.62785129220802038</v>
      </c>
      <c r="L79" s="11">
        <v>0.68543510013479325</v>
      </c>
      <c r="M79" s="11">
        <v>0.73588229898170066</v>
      </c>
      <c r="N79" s="11">
        <v>0.78506140615322983</v>
      </c>
      <c r="O79" s="11">
        <v>0.80905721197975922</v>
      </c>
      <c r="P79" s="11">
        <v>0.82620118010883448</v>
      </c>
      <c r="Q79" s="11">
        <v>0.82930813332910791</v>
      </c>
      <c r="R79" s="11">
        <v>0.81376220736673743</v>
      </c>
      <c r="S79" s="11">
        <v>0.8100991317363736</v>
      </c>
      <c r="T79" s="11">
        <v>0.8100991317363736</v>
      </c>
      <c r="U79" s="11"/>
      <c r="V79" s="33" t="str">
        <f t="shared" si="10"/>
        <v>Hungary</v>
      </c>
      <c r="W79" s="30">
        <f t="shared" si="11"/>
        <v>2.9458749790590849E-2</v>
      </c>
      <c r="X79" s="10">
        <f t="shared" si="12"/>
        <v>0.95343037208050363</v>
      </c>
      <c r="Y79" s="36">
        <f t="shared" si="13"/>
        <v>0.90902947440556758</v>
      </c>
      <c r="Z79" s="41">
        <f t="shared" si="14"/>
        <v>-29.458749790590851</v>
      </c>
      <c r="AA79" s="42">
        <f t="shared" si="15"/>
        <v>154</v>
      </c>
    </row>
    <row r="80" spans="3:27">
      <c r="C80" s="32" t="s">
        <v>187</v>
      </c>
      <c r="D80" s="33" t="s">
        <v>188</v>
      </c>
      <c r="E80" s="11">
        <v>0.56065039293319541</v>
      </c>
      <c r="F80" s="11">
        <v>0.57313137813358972</v>
      </c>
      <c r="G80" s="11">
        <v>0.60327498445706607</v>
      </c>
      <c r="H80" s="11">
        <v>0.64141424534242431</v>
      </c>
      <c r="I80" s="11">
        <v>0.69739724624731148</v>
      </c>
      <c r="J80" s="11">
        <v>0.75405447138439063</v>
      </c>
      <c r="K80" s="11">
        <v>0.78668444218958566</v>
      </c>
      <c r="L80" s="11">
        <v>0.82531783391329538</v>
      </c>
      <c r="M80" s="11">
        <v>0.86722992381348729</v>
      </c>
      <c r="N80" s="11">
        <v>0.8979179056400779</v>
      </c>
      <c r="O80" s="11">
        <v>0.90654388139222797</v>
      </c>
      <c r="P80" s="11">
        <v>0.90445052633473266</v>
      </c>
      <c r="Q80" s="11">
        <v>0.90367741639921562</v>
      </c>
      <c r="R80" s="11">
        <v>0.88558681630033109</v>
      </c>
      <c r="S80" s="11">
        <v>0.88243734271980567</v>
      </c>
      <c r="T80" s="11">
        <v>0.88227067605313902</v>
      </c>
      <c r="U80" s="11"/>
      <c r="V80" s="33" t="str">
        <f t="shared" si="10"/>
        <v>Iceland</v>
      </c>
      <c r="W80" s="30">
        <f t="shared" si="11"/>
        <v>2.4850754363396767E-2</v>
      </c>
      <c r="X80" s="10">
        <f t="shared" si="12"/>
        <v>0.91494340899133286</v>
      </c>
      <c r="Y80" s="36">
        <f t="shared" si="13"/>
        <v>0.83712144165668145</v>
      </c>
      <c r="Z80" s="41">
        <f t="shared" si="14"/>
        <v>-24.850754363396767</v>
      </c>
      <c r="AA80" s="42">
        <f t="shared" si="15"/>
        <v>145</v>
      </c>
    </row>
    <row r="81" spans="3:27">
      <c r="C81" s="32" t="s">
        <v>189</v>
      </c>
      <c r="D81" s="33" t="s">
        <v>190</v>
      </c>
      <c r="E81" s="11">
        <v>0.31946707237326466</v>
      </c>
      <c r="F81" s="11">
        <v>0.32297023503873046</v>
      </c>
      <c r="G81" s="11">
        <v>0.32035637305806236</v>
      </c>
      <c r="H81" s="11">
        <v>0.32121448233455818</v>
      </c>
      <c r="I81" s="11">
        <v>0.32621724156995552</v>
      </c>
      <c r="J81" s="11">
        <v>0.33139884917097207</v>
      </c>
      <c r="K81" s="11">
        <v>0.32670794452504537</v>
      </c>
      <c r="L81" s="11">
        <v>0.32408968976269553</v>
      </c>
      <c r="M81" s="11">
        <v>0.33306098291047831</v>
      </c>
      <c r="N81" s="11">
        <v>0.33908272431248021</v>
      </c>
      <c r="O81" s="11">
        <v>0.35108309878714622</v>
      </c>
      <c r="P81" s="11">
        <v>0.36890296804060296</v>
      </c>
      <c r="Q81" s="11">
        <v>0.38958312317326638</v>
      </c>
      <c r="R81" s="11">
        <v>0.39886994338775839</v>
      </c>
      <c r="S81" s="11">
        <v>0.41446446552765964</v>
      </c>
      <c r="T81" s="11">
        <v>0.43029779886099295</v>
      </c>
      <c r="U81" s="11"/>
      <c r="V81" s="33" t="str">
        <f t="shared" si="10"/>
        <v>India</v>
      </c>
      <c r="W81" s="30">
        <f t="shared" si="11"/>
        <v>7.0208380893125354E-3</v>
      </c>
      <c r="X81" s="10">
        <f t="shared" si="12"/>
        <v>0.89764843663235028</v>
      </c>
      <c r="Y81" s="36">
        <f t="shared" si="13"/>
        <v>0.80577271578850262</v>
      </c>
      <c r="Z81" s="41">
        <f t="shared" si="14"/>
        <v>-7.0208380893125355</v>
      </c>
      <c r="AA81" s="42">
        <f t="shared" si="15"/>
        <v>33</v>
      </c>
    </row>
    <row r="82" spans="3:27">
      <c r="C82" s="32" t="s">
        <v>191</v>
      </c>
      <c r="D82" s="33" t="s">
        <v>192</v>
      </c>
      <c r="E82" s="11">
        <v>0.28620947643925382</v>
      </c>
      <c r="F82" s="11">
        <v>0.28763419963164416</v>
      </c>
      <c r="G82" s="11">
        <v>0.27527955495922934</v>
      </c>
      <c r="H82" s="11">
        <v>0.2627268622802798</v>
      </c>
      <c r="I82" s="11">
        <v>0.26344270345317111</v>
      </c>
      <c r="J82" s="11">
        <v>0.26439486637913323</v>
      </c>
      <c r="K82" s="11">
        <v>0.26398119943120302</v>
      </c>
      <c r="L82" s="11">
        <v>0.26587163226723787</v>
      </c>
      <c r="M82" s="11">
        <v>0.28038702851287001</v>
      </c>
      <c r="N82" s="11">
        <v>0.3063855696036607</v>
      </c>
      <c r="O82" s="11">
        <v>0.32072430410899061</v>
      </c>
      <c r="P82" s="11">
        <v>0.33962656022739207</v>
      </c>
      <c r="Q82" s="11">
        <v>0.37169880664885552</v>
      </c>
      <c r="R82" s="11">
        <v>0.42590736438883725</v>
      </c>
      <c r="S82" s="11">
        <v>0.45416155384270018</v>
      </c>
      <c r="T82" s="11">
        <v>0.45582822050936689</v>
      </c>
      <c r="U82" s="11"/>
      <c r="V82" s="33" t="str">
        <f t="shared" si="10"/>
        <v>Indonesia</v>
      </c>
      <c r="W82" s="30">
        <f t="shared" si="11"/>
        <v>1.2210960090691371E-2</v>
      </c>
      <c r="X82" s="10">
        <f t="shared" si="12"/>
        <v>0.83734620113657743</v>
      </c>
      <c r="Y82" s="36">
        <f t="shared" si="13"/>
        <v>0.70114866055785763</v>
      </c>
      <c r="Z82" s="41">
        <f t="shared" si="14"/>
        <v>-12.210960090691371</v>
      </c>
      <c r="AA82" s="42">
        <f t="shared" si="15"/>
        <v>68</v>
      </c>
    </row>
    <row r="83" spans="3:27">
      <c r="C83" s="32" t="s">
        <v>193</v>
      </c>
      <c r="D83" s="33" t="s">
        <v>194</v>
      </c>
      <c r="E83" s="11">
        <v>0.28784456148992416</v>
      </c>
      <c r="F83" s="11">
        <v>0.29528735241734572</v>
      </c>
      <c r="G83" s="11">
        <v>0.32071485179791664</v>
      </c>
      <c r="H83" s="11">
        <v>0.34603992301980507</v>
      </c>
      <c r="I83" s="11">
        <v>0.35114174617675764</v>
      </c>
      <c r="J83" s="11">
        <v>0.35724866060791505</v>
      </c>
      <c r="K83" s="11">
        <v>0.35831479995530391</v>
      </c>
      <c r="L83" s="11">
        <v>0.34725970620150753</v>
      </c>
      <c r="M83" s="11">
        <v>0.35771765100870295</v>
      </c>
      <c r="N83" s="11">
        <v>0.37415290933132056</v>
      </c>
      <c r="O83" s="11">
        <v>0.33296838533778961</v>
      </c>
      <c r="P83" s="11">
        <v>0.35670527451149903</v>
      </c>
      <c r="Q83" s="11">
        <v>0.41498990672459357</v>
      </c>
      <c r="R83" s="11">
        <v>0.48187012069289292</v>
      </c>
      <c r="S83" s="11">
        <v>0.50568229874376369</v>
      </c>
      <c r="T83" s="11">
        <v>0.49834896541043044</v>
      </c>
      <c r="U83" s="11"/>
      <c r="V83" s="33" t="str">
        <f t="shared" si="10"/>
        <v>Iran, Islamic Republic of</v>
      </c>
      <c r="W83" s="30">
        <f t="shared" si="11"/>
        <v>1.214922612818628E-2</v>
      </c>
      <c r="X83" s="10">
        <f t="shared" si="12"/>
        <v>0.8630859739607819</v>
      </c>
      <c r="Y83" s="36">
        <f t="shared" si="13"/>
        <v>0.74491739844783145</v>
      </c>
      <c r="Z83" s="41">
        <f t="shared" si="14"/>
        <v>-12.14922612818628</v>
      </c>
      <c r="AA83" s="42">
        <f t="shared" si="15"/>
        <v>67</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0.59180111491627996</v>
      </c>
      <c r="F85" s="11">
        <v>0.6068278553815607</v>
      </c>
      <c r="G85" s="11">
        <v>0.62767320185095632</v>
      </c>
      <c r="H85" s="11">
        <v>0.65836735080063613</v>
      </c>
      <c r="I85" s="11">
        <v>0.70210478713231372</v>
      </c>
      <c r="J85" s="11">
        <v>0.74944233254225867</v>
      </c>
      <c r="K85" s="11">
        <v>0.7821505558810341</v>
      </c>
      <c r="L85" s="11">
        <v>0.79759044726018447</v>
      </c>
      <c r="M85" s="11">
        <v>0.82102118960399395</v>
      </c>
      <c r="N85" s="11">
        <v>0.83902201012602784</v>
      </c>
      <c r="O85" s="11">
        <v>0.8461167233482183</v>
      </c>
      <c r="P85" s="11">
        <v>0.86160463461708403</v>
      </c>
      <c r="Q85" s="11">
        <v>0.87555011878651468</v>
      </c>
      <c r="R85" s="11">
        <v>0.85753557277537074</v>
      </c>
      <c r="S85" s="11">
        <v>0.85684459912848276</v>
      </c>
      <c r="T85" s="11">
        <v>0.85434459912848282</v>
      </c>
      <c r="U85" s="11"/>
      <c r="V85" s="33" t="str">
        <f t="shared" si="10"/>
        <v>Ireland</v>
      </c>
      <c r="W85" s="30">
        <f t="shared" si="11"/>
        <v>1.9802083699171288E-2</v>
      </c>
      <c r="X85" s="10">
        <f t="shared" si="12"/>
        <v>0.93639797227469312</v>
      </c>
      <c r="Y85" s="36">
        <f t="shared" si="13"/>
        <v>0.87684116248015698</v>
      </c>
      <c r="Z85" s="41">
        <f t="shared" si="14"/>
        <v>-19.802083699171288</v>
      </c>
      <c r="AA85" s="42">
        <f t="shared" si="15"/>
        <v>124</v>
      </c>
    </row>
    <row r="86" spans="3:27">
      <c r="C86" s="32" t="s">
        <v>199</v>
      </c>
      <c r="D86" s="33" t="s">
        <v>200</v>
      </c>
      <c r="E86" s="11">
        <v>0.56772055714479341</v>
      </c>
      <c r="F86" s="11">
        <v>0.59648480996262021</v>
      </c>
      <c r="G86" s="11">
        <v>0.61684769211056634</v>
      </c>
      <c r="H86" s="11">
        <v>0.63174190931845331</v>
      </c>
      <c r="I86" s="11">
        <v>0.66046893908864301</v>
      </c>
      <c r="J86" s="11">
        <v>0.70814067413313631</v>
      </c>
      <c r="K86" s="11">
        <v>0.74647452233150413</v>
      </c>
      <c r="L86" s="11">
        <v>0.776942665098041</v>
      </c>
      <c r="M86" s="11">
        <v>0.76671070352229442</v>
      </c>
      <c r="N86" s="11">
        <v>0.76516539063108513</v>
      </c>
      <c r="O86" s="11">
        <v>0.77278076924348449</v>
      </c>
      <c r="P86" s="11">
        <v>0.77603840197593299</v>
      </c>
      <c r="Q86" s="11">
        <v>0.79004326794233015</v>
      </c>
      <c r="R86" s="11">
        <v>0.78582016958676548</v>
      </c>
      <c r="S86" s="11">
        <v>0.78229945763587172</v>
      </c>
      <c r="T86" s="11">
        <v>0.78046612430253837</v>
      </c>
      <c r="U86" s="11"/>
      <c r="V86" s="33" t="str">
        <f t="shared" si="10"/>
        <v>Israel</v>
      </c>
      <c r="W86" s="30">
        <f t="shared" si="11"/>
        <v>1.4806192303025434E-2</v>
      </c>
      <c r="X86" s="10">
        <f t="shared" si="12"/>
        <v>0.9029200515782605</v>
      </c>
      <c r="Y86" s="36">
        <f t="shared" si="13"/>
        <v>0.81526461954208862</v>
      </c>
      <c r="Z86" s="41">
        <f t="shared" si="14"/>
        <v>-14.806192303025433</v>
      </c>
      <c r="AA86" s="42">
        <f t="shared" si="15"/>
        <v>94</v>
      </c>
    </row>
    <row r="87" spans="3:27">
      <c r="C87" s="32" t="s">
        <v>201</v>
      </c>
      <c r="D87" s="33" t="s">
        <v>202</v>
      </c>
      <c r="E87" s="11">
        <v>0.56806867394859584</v>
      </c>
      <c r="F87" s="11">
        <v>0.57914908521468522</v>
      </c>
      <c r="G87" s="11">
        <v>0.60914623449328931</v>
      </c>
      <c r="H87" s="11">
        <v>0.63637726869745437</v>
      </c>
      <c r="I87" s="11">
        <v>0.67099514842822694</v>
      </c>
      <c r="J87" s="11">
        <v>0.71807278368730343</v>
      </c>
      <c r="K87" s="11">
        <v>0.7603893785460718</v>
      </c>
      <c r="L87" s="11">
        <v>0.77296683509379505</v>
      </c>
      <c r="M87" s="11">
        <v>0.7875066983201735</v>
      </c>
      <c r="N87" s="11">
        <v>0.79741344628050015</v>
      </c>
      <c r="O87" s="11">
        <v>0.79700876601789705</v>
      </c>
      <c r="P87" s="11">
        <v>0.79248399363535371</v>
      </c>
      <c r="Q87" s="11">
        <v>0.8039366288511145</v>
      </c>
      <c r="R87" s="11">
        <v>0.78106207753111578</v>
      </c>
      <c r="S87" s="11">
        <v>0.77620595942002857</v>
      </c>
      <c r="T87" s="11">
        <v>0.75320595942002844</v>
      </c>
      <c r="U87" s="11"/>
      <c r="V87" s="33" t="str">
        <f t="shared" si="10"/>
        <v>Italy</v>
      </c>
      <c r="W87" s="30">
        <f t="shared" si="11"/>
        <v>1.4865619200106624E-2</v>
      </c>
      <c r="X87" s="10">
        <f t="shared" si="12"/>
        <v>0.84441268460880103</v>
      </c>
      <c r="Y87" s="36">
        <f t="shared" si="13"/>
        <v>0.71303278192824249</v>
      </c>
      <c r="Z87" s="41">
        <f t="shared" si="14"/>
        <v>-14.865619200106623</v>
      </c>
      <c r="AA87" s="42">
        <f t="shared" si="15"/>
        <v>95</v>
      </c>
    </row>
    <row r="88" spans="3:27">
      <c r="C88" s="32" t="s">
        <v>203</v>
      </c>
      <c r="D88" s="33" t="s">
        <v>204</v>
      </c>
      <c r="E88" s="11">
        <v>0.33892154277677883</v>
      </c>
      <c r="F88" s="11">
        <v>0.33958242833159125</v>
      </c>
      <c r="G88" s="11">
        <v>0.33976371871741678</v>
      </c>
      <c r="H88" s="11">
        <v>0.3400254850546004</v>
      </c>
      <c r="I88" s="11">
        <v>0.33882056860870141</v>
      </c>
      <c r="J88" s="11">
        <v>0.34878009028766804</v>
      </c>
      <c r="K88" s="11">
        <v>0.37991523151839623</v>
      </c>
      <c r="L88" s="11">
        <v>0.43315196949164636</v>
      </c>
      <c r="M88" s="11">
        <v>0.44843995887149457</v>
      </c>
      <c r="N88" s="11">
        <v>0.4758735484628619</v>
      </c>
      <c r="O88" s="11">
        <v>0.48646006372700012</v>
      </c>
      <c r="P88" s="11">
        <v>0.51395881179621217</v>
      </c>
      <c r="Q88" s="11">
        <v>0.52321912576225327</v>
      </c>
      <c r="R88" s="11">
        <v>0.53025438895472266</v>
      </c>
      <c r="S88" s="11">
        <v>0.53264600209899882</v>
      </c>
      <c r="T88" s="11">
        <v>0.53264600209899882</v>
      </c>
      <c r="U88" s="11"/>
      <c r="V88" s="33" t="str">
        <f t="shared" si="10"/>
        <v>Jamaica</v>
      </c>
      <c r="W88" s="30">
        <f t="shared" si="11"/>
        <v>1.6731417643398999E-2</v>
      </c>
      <c r="X88" s="10">
        <f t="shared" si="12"/>
        <v>0.96315893198387548</v>
      </c>
      <c r="Y88" s="36">
        <f t="shared" si="13"/>
        <v>0.92767512826031961</v>
      </c>
      <c r="Z88" s="41">
        <f t="shared" si="14"/>
        <v>-16.731417643398999</v>
      </c>
      <c r="AA88" s="42">
        <f t="shared" si="15"/>
        <v>107</v>
      </c>
    </row>
    <row r="89" spans="3:27">
      <c r="C89" s="32" t="s">
        <v>205</v>
      </c>
      <c r="D89" s="33" t="s">
        <v>206</v>
      </c>
      <c r="E89" s="11">
        <v>0.60490697186049946</v>
      </c>
      <c r="F89" s="11">
        <v>0.63261043516968363</v>
      </c>
      <c r="G89" s="11">
        <v>0.65587626920835906</v>
      </c>
      <c r="H89" s="11">
        <v>0.67570182043022586</v>
      </c>
      <c r="I89" s="11">
        <v>0.69514997610009266</v>
      </c>
      <c r="J89" s="11">
        <v>0.71932909985778803</v>
      </c>
      <c r="K89" s="11">
        <v>0.73480356035236827</v>
      </c>
      <c r="L89" s="11">
        <v>0.74642930681156583</v>
      </c>
      <c r="M89" s="11">
        <v>0.76291217393093014</v>
      </c>
      <c r="N89" s="11">
        <v>0.77952836949514237</v>
      </c>
      <c r="O89" s="11">
        <v>0.79354323465244114</v>
      </c>
      <c r="P89" s="11">
        <v>0.8122236800321545</v>
      </c>
      <c r="Q89" s="11">
        <v>0.82591499591960305</v>
      </c>
      <c r="R89" s="11">
        <v>0.82959664013558776</v>
      </c>
      <c r="S89" s="11">
        <v>0.83466808062048503</v>
      </c>
      <c r="T89" s="11">
        <v>0.83250141395381838</v>
      </c>
      <c r="U89" s="11"/>
      <c r="V89" s="33" t="str">
        <f t="shared" si="10"/>
        <v>Japan</v>
      </c>
      <c r="W89" s="30">
        <f t="shared" si="11"/>
        <v>1.5654047908690436E-2</v>
      </c>
      <c r="X89" s="10">
        <f t="shared" si="12"/>
        <v>0.98412384291157495</v>
      </c>
      <c r="Y89" s="36">
        <f t="shared" si="13"/>
        <v>0.96849973818704627</v>
      </c>
      <c r="Z89" s="41">
        <f t="shared" si="14"/>
        <v>-15.654047908690437</v>
      </c>
      <c r="AA89" s="42">
        <f t="shared" si="15"/>
        <v>102</v>
      </c>
    </row>
    <row r="90" spans="3:27">
      <c r="C90" s="32" t="s">
        <v>207</v>
      </c>
      <c r="D90" s="33" t="s">
        <v>208</v>
      </c>
      <c r="E90" s="11">
        <v>0.41414405480087479</v>
      </c>
      <c r="F90" s="11">
        <v>0.42193545060397436</v>
      </c>
      <c r="G90" s="11">
        <v>0.42986890459757121</v>
      </c>
      <c r="H90" s="11">
        <v>0.43543888726302327</v>
      </c>
      <c r="I90" s="11">
        <v>0.44331613189826841</v>
      </c>
      <c r="J90" s="11">
        <v>0.46015682091335147</v>
      </c>
      <c r="K90" s="11">
        <v>0.47798711274136163</v>
      </c>
      <c r="L90" s="11">
        <v>0.49046427048183039</v>
      </c>
      <c r="M90" s="11">
        <v>0.51700031851165495</v>
      </c>
      <c r="N90" s="11">
        <v>0.55194464703732837</v>
      </c>
      <c r="O90" s="11">
        <v>0.60474350101432395</v>
      </c>
      <c r="P90" s="11">
        <v>0.64070742491091892</v>
      </c>
      <c r="Q90" s="11">
        <v>0.66105508426501558</v>
      </c>
      <c r="R90" s="11">
        <v>0.68568004719083397</v>
      </c>
      <c r="S90" s="11">
        <v>0.67583891827894038</v>
      </c>
      <c r="T90" s="11">
        <v>0.67583891827894038</v>
      </c>
      <c r="U90" s="11"/>
      <c r="V90" s="33" t="str">
        <f t="shared" si="10"/>
        <v>Jordan</v>
      </c>
      <c r="W90" s="30">
        <f t="shared" si="11"/>
        <v>2.1211349229412504E-2</v>
      </c>
      <c r="X90" s="10">
        <f t="shared" si="12"/>
        <v>0.97033890357278951</v>
      </c>
      <c r="Y90" s="36">
        <f t="shared" si="13"/>
        <v>0.94155758778684329</v>
      </c>
      <c r="Z90" s="41">
        <f t="shared" si="14"/>
        <v>-21.211349229412505</v>
      </c>
      <c r="AA90" s="42">
        <f t="shared" si="15"/>
        <v>128</v>
      </c>
    </row>
    <row r="91" spans="3:27">
      <c r="C91" s="32" t="s">
        <v>209</v>
      </c>
      <c r="D91" s="33" t="s">
        <v>210</v>
      </c>
      <c r="E91" s="11">
        <v>0.41178001262927288</v>
      </c>
      <c r="F91" s="11">
        <v>0.39249962681593331</v>
      </c>
      <c r="G91" s="11">
        <v>0.38289116465033163</v>
      </c>
      <c r="H91" s="11">
        <v>0.37349353690982467</v>
      </c>
      <c r="I91" s="11">
        <v>0.36233198623893204</v>
      </c>
      <c r="J91" s="11">
        <v>0.38034223279685969</v>
      </c>
      <c r="K91" s="11">
        <v>0.40847855205613892</v>
      </c>
      <c r="L91" s="11">
        <v>0.43465133752998775</v>
      </c>
      <c r="M91" s="11">
        <v>0.46378670828700341</v>
      </c>
      <c r="N91" s="11">
        <v>0.49093155277920431</v>
      </c>
      <c r="O91" s="11">
        <v>0.5718911091963379</v>
      </c>
      <c r="P91" s="11">
        <v>0.5904770907477962</v>
      </c>
      <c r="Q91" s="11">
        <v>0.64660229450152251</v>
      </c>
      <c r="R91" s="11">
        <v>0.64187516006987089</v>
      </c>
      <c r="S91" s="11">
        <v>0.63031842094786361</v>
      </c>
      <c r="T91" s="11">
        <v>0.63915175428119697</v>
      </c>
      <c r="U91" s="11"/>
      <c r="V91" s="33" t="str">
        <f t="shared" si="10"/>
        <v>Kazakhstan</v>
      </c>
      <c r="W91" s="30">
        <f t="shared" si="11"/>
        <v>2.1529820151352675E-2</v>
      </c>
      <c r="X91" s="10">
        <f t="shared" si="12"/>
        <v>0.92124688577707381</v>
      </c>
      <c r="Y91" s="36">
        <f t="shared" si="13"/>
        <v>0.84869582455395687</v>
      </c>
      <c r="Z91" s="41">
        <f t="shared" si="14"/>
        <v>-21.529820151352673</v>
      </c>
      <c r="AA91" s="42">
        <f t="shared" si="15"/>
        <v>131</v>
      </c>
    </row>
    <row r="92" spans="3:27">
      <c r="C92" s="32" t="s">
        <v>211</v>
      </c>
      <c r="D92" s="33" t="s">
        <v>212</v>
      </c>
      <c r="E92" s="11">
        <v>0.20486995404267666</v>
      </c>
      <c r="F92" s="11">
        <v>0.20487310603560777</v>
      </c>
      <c r="G92" s="11">
        <v>0.20267221265134178</v>
      </c>
      <c r="H92" s="11">
        <v>0.20047033288160576</v>
      </c>
      <c r="I92" s="11">
        <v>0.20691639100243908</v>
      </c>
      <c r="J92" s="11">
        <v>0.21389236413854801</v>
      </c>
      <c r="K92" s="11">
        <v>0.21680874939869196</v>
      </c>
      <c r="L92" s="11">
        <v>0.21989239709960928</v>
      </c>
      <c r="M92" s="11">
        <v>0.22072941365038912</v>
      </c>
      <c r="N92" s="11">
        <v>0.23209397722360567</v>
      </c>
      <c r="O92" s="11">
        <v>0.24161673111060514</v>
      </c>
      <c r="P92" s="11">
        <v>0.25864671736161909</v>
      </c>
      <c r="Q92" s="11">
        <v>0.27565817310519364</v>
      </c>
      <c r="R92" s="11">
        <v>0.30020737889189908</v>
      </c>
      <c r="S92" s="11">
        <v>0.31059773282806935</v>
      </c>
      <c r="T92" s="11">
        <v>0.30926439949473605</v>
      </c>
      <c r="U92" s="11"/>
      <c r="V92" s="33" t="str">
        <f t="shared" si="10"/>
        <v>Kenya</v>
      </c>
      <c r="W92" s="30">
        <f t="shared" si="11"/>
        <v>7.7019721178549693E-3</v>
      </c>
      <c r="X92" s="10">
        <f t="shared" si="12"/>
        <v>0.92489613606744125</v>
      </c>
      <c r="Y92" s="36">
        <f t="shared" si="13"/>
        <v>0.85543286251248285</v>
      </c>
      <c r="Z92" s="41">
        <f t="shared" si="14"/>
        <v>-7.7019721178549689</v>
      </c>
      <c r="AA92" s="42">
        <f t="shared" si="15"/>
        <v>39</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0.55708601947723613</v>
      </c>
      <c r="F95" s="11">
        <v>0.58552951925674079</v>
      </c>
      <c r="G95" s="11">
        <v>0.6410032325609365</v>
      </c>
      <c r="H95" s="11">
        <v>0.68555842239953058</v>
      </c>
      <c r="I95" s="11">
        <v>0.74275387685307892</v>
      </c>
      <c r="J95" s="11">
        <v>0.7564373220871079</v>
      </c>
      <c r="K95" s="11">
        <v>0.76647396007790403</v>
      </c>
      <c r="L95" s="11">
        <v>0.78076048924841313</v>
      </c>
      <c r="M95" s="11">
        <v>0.77652961474797355</v>
      </c>
      <c r="N95" s="11">
        <v>0.79152339689124629</v>
      </c>
      <c r="O95" s="11">
        <v>0.8078374174265216</v>
      </c>
      <c r="P95" s="11">
        <v>0.80593151555209963</v>
      </c>
      <c r="Q95" s="11">
        <v>0.82773982614052322</v>
      </c>
      <c r="R95" s="11">
        <v>0.80096381147688112</v>
      </c>
      <c r="S95" s="11">
        <v>0.8117921672246694</v>
      </c>
      <c r="T95" s="11">
        <v>0.8117921672246694</v>
      </c>
      <c r="U95" s="11"/>
      <c r="V95" s="33" t="str">
        <f t="shared" si="10"/>
        <v>Korea, Republic of</v>
      </c>
      <c r="W95" s="30">
        <f t="shared" si="11"/>
        <v>1.5546127978042199E-2</v>
      </c>
      <c r="X95" s="10">
        <f t="shared" si="12"/>
        <v>0.87784640451688956</v>
      </c>
      <c r="Y95" s="36">
        <f t="shared" si="13"/>
        <v>0.77061430992323054</v>
      </c>
      <c r="Z95" s="41">
        <f t="shared" si="14"/>
        <v>-15.546127978042199</v>
      </c>
      <c r="AA95" s="42">
        <f t="shared" si="15"/>
        <v>101</v>
      </c>
    </row>
    <row r="96" spans="3:27">
      <c r="C96" s="32" t="s">
        <v>219</v>
      </c>
      <c r="D96" s="33" t="s">
        <v>220</v>
      </c>
      <c r="E96" s="11">
        <v>0.44601022275697966</v>
      </c>
      <c r="F96" s="11">
        <v>0.45658256856985546</v>
      </c>
      <c r="G96" s="11">
        <v>0.46930744371280192</v>
      </c>
      <c r="H96" s="11">
        <v>0.47826988874458476</v>
      </c>
      <c r="I96" s="11">
        <v>0.48287622777212613</v>
      </c>
      <c r="J96" s="11">
        <v>0.49379021098180959</v>
      </c>
      <c r="K96" s="11">
        <v>0.52196783576149941</v>
      </c>
      <c r="L96" s="11">
        <v>0.5463310942957087</v>
      </c>
      <c r="M96" s="11">
        <v>0.54804028687342976</v>
      </c>
      <c r="N96" s="11">
        <v>0.5842432666469215</v>
      </c>
      <c r="O96" s="11">
        <v>0.60390460952244185</v>
      </c>
      <c r="P96" s="11">
        <v>0.60073332690144154</v>
      </c>
      <c r="Q96" s="11">
        <v>0.60186712063549608</v>
      </c>
      <c r="R96" s="11">
        <v>0.59847431477481516</v>
      </c>
      <c r="S96" s="11">
        <v>0.60938971830204203</v>
      </c>
      <c r="T96" s="11">
        <v>0.57588971830204205</v>
      </c>
      <c r="U96" s="11"/>
      <c r="V96" s="33" t="str">
        <f t="shared" si="10"/>
        <v>Kuwait</v>
      </c>
      <c r="W96" s="30">
        <f t="shared" si="11"/>
        <v>1.1811769441525094E-2</v>
      </c>
      <c r="X96" s="10">
        <f t="shared" si="12"/>
        <v>0.94182297333746057</v>
      </c>
      <c r="Y96" s="36">
        <f t="shared" si="13"/>
        <v>0.88703051310621495</v>
      </c>
      <c r="Z96" s="41">
        <f t="shared" si="14"/>
        <v>-11.811769441525094</v>
      </c>
      <c r="AA96" s="42">
        <f t="shared" si="15"/>
        <v>65</v>
      </c>
    </row>
    <row r="97" spans="3:27">
      <c r="C97" s="32" t="s">
        <v>221</v>
      </c>
      <c r="D97" s="33" t="s">
        <v>222</v>
      </c>
      <c r="E97" s="11">
        <v>0.35184209594878113</v>
      </c>
      <c r="F97" s="11">
        <v>0.3581766673773526</v>
      </c>
      <c r="G97" s="11">
        <v>0.36008851709497841</v>
      </c>
      <c r="H97" s="11">
        <v>0.37042231919355667</v>
      </c>
      <c r="I97" s="11">
        <v>0.36753804166239301</v>
      </c>
      <c r="J97" s="11">
        <v>0.38811569799292317</v>
      </c>
      <c r="K97" s="11">
        <v>0.41728917938386867</v>
      </c>
      <c r="L97" s="11">
        <v>0.4338496256720511</v>
      </c>
      <c r="M97" s="11">
        <v>0.42022711374900862</v>
      </c>
      <c r="N97" s="11">
        <v>0.42265972792127138</v>
      </c>
      <c r="O97" s="11">
        <v>0.43066081601807732</v>
      </c>
      <c r="P97" s="11">
        <v>0.44817706588890804</v>
      </c>
      <c r="Q97" s="11">
        <v>0.48587205896257962</v>
      </c>
      <c r="R97" s="11">
        <v>0.56275191282878456</v>
      </c>
      <c r="S97" s="11">
        <v>0.61668906837213366</v>
      </c>
      <c r="T97" s="11">
        <v>0.61668906837213366</v>
      </c>
      <c r="U97" s="11"/>
      <c r="V97" s="33" t="str">
        <f t="shared" si="10"/>
        <v>Kyrgyzstan</v>
      </c>
      <c r="W97" s="30">
        <f t="shared" si="11"/>
        <v>1.673735103481773E-2</v>
      </c>
      <c r="X97" s="10">
        <f t="shared" si="12"/>
        <v>0.9115088048027441</v>
      </c>
      <c r="Y97" s="36">
        <f t="shared" si="13"/>
        <v>0.83084830123292708</v>
      </c>
      <c r="Z97" s="41">
        <f t="shared" si="14"/>
        <v>-16.737351034817731</v>
      </c>
      <c r="AA97" s="42">
        <f t="shared" si="15"/>
        <v>108</v>
      </c>
    </row>
    <row r="98" spans="3:27">
      <c r="C98" s="32" t="s">
        <v>223</v>
      </c>
      <c r="D98" s="33" t="s">
        <v>436</v>
      </c>
      <c r="E98" s="11">
        <v>0.14503007875996654</v>
      </c>
      <c r="F98" s="11">
        <v>0.14875164217727194</v>
      </c>
      <c r="G98" s="11">
        <v>0.18954667574263129</v>
      </c>
      <c r="H98" s="11">
        <v>0.22702400299390205</v>
      </c>
      <c r="I98" s="11">
        <v>0.22549433289853502</v>
      </c>
      <c r="J98" s="11">
        <v>0.22395211767178483</v>
      </c>
      <c r="K98" s="11">
        <v>0.22031099574991031</v>
      </c>
      <c r="L98" s="11">
        <v>0.21994334936241478</v>
      </c>
      <c r="M98" s="11">
        <v>0.21997793054616319</v>
      </c>
      <c r="N98" s="11">
        <v>0.23875833965081533</v>
      </c>
      <c r="O98" s="11">
        <v>0.26113881147148654</v>
      </c>
      <c r="P98" s="11">
        <v>0.28529184245784212</v>
      </c>
      <c r="Q98" s="11">
        <v>0.31402381897704995</v>
      </c>
      <c r="R98" s="11">
        <v>0.34366435979012366</v>
      </c>
      <c r="S98" s="11">
        <v>0.36061966672267343</v>
      </c>
      <c r="T98" s="11">
        <v>0.36061966672267343</v>
      </c>
      <c r="U98" s="11"/>
      <c r="V98" s="33" t="str">
        <f t="shared" si="10"/>
        <v>Laos</v>
      </c>
      <c r="W98" s="30">
        <f t="shared" si="11"/>
        <v>1.3421049493678958E-2</v>
      </c>
      <c r="X98" s="10">
        <f t="shared" si="12"/>
        <v>0.94731803518896496</v>
      </c>
      <c r="Y98" s="36">
        <f t="shared" si="13"/>
        <v>0.89741145979428105</v>
      </c>
      <c r="Z98" s="41">
        <f t="shared" si="14"/>
        <v>-13.421049493678957</v>
      </c>
      <c r="AA98" s="42">
        <f t="shared" si="15"/>
        <v>82</v>
      </c>
    </row>
    <row r="99" spans="3:27">
      <c r="C99" s="32" t="s">
        <v>225</v>
      </c>
      <c r="D99" s="33" t="s">
        <v>226</v>
      </c>
      <c r="E99" s="11">
        <v>0.40355903799999676</v>
      </c>
      <c r="F99" s="11">
        <v>0.42400259527676659</v>
      </c>
      <c r="G99" s="11">
        <v>0.45690226596904177</v>
      </c>
      <c r="H99" s="11">
        <v>0.50719826548729952</v>
      </c>
      <c r="I99" s="11">
        <v>0.55262719568143415</v>
      </c>
      <c r="J99" s="11">
        <v>0.59130017878081809</v>
      </c>
      <c r="K99" s="11">
        <v>0.65048160396083954</v>
      </c>
      <c r="L99" s="11">
        <v>0.69623699441647113</v>
      </c>
      <c r="M99" s="11">
        <v>0.74606397155418269</v>
      </c>
      <c r="N99" s="11">
        <v>0.77202851914805326</v>
      </c>
      <c r="O99" s="11">
        <v>0.80235478004023419</v>
      </c>
      <c r="P99" s="11">
        <v>0.82183118579197845</v>
      </c>
      <c r="Q99" s="11">
        <v>0.82229067962155056</v>
      </c>
      <c r="R99" s="11">
        <v>0.8194945167801051</v>
      </c>
      <c r="S99" s="11">
        <v>0.81688467032791268</v>
      </c>
      <c r="T99" s="11">
        <v>0.82055133699457938</v>
      </c>
      <c r="U99" s="11"/>
      <c r="V99" s="33" t="str">
        <f t="shared" si="10"/>
        <v>Latvia</v>
      </c>
      <c r="W99" s="30">
        <f t="shared" si="11"/>
        <v>3.1677745009535054E-2</v>
      </c>
      <c r="X99" s="10">
        <f t="shared" si="12"/>
        <v>0.95898486582599196</v>
      </c>
      <c r="Y99" s="36">
        <f t="shared" si="13"/>
        <v>0.91965197288329581</v>
      </c>
      <c r="Z99" s="41">
        <f t="shared" si="14"/>
        <v>-31.677745009535055</v>
      </c>
      <c r="AA99" s="42">
        <f t="shared" si="15"/>
        <v>156</v>
      </c>
    </row>
    <row r="100" spans="3:27">
      <c r="C100" s="32" t="s">
        <v>227</v>
      </c>
      <c r="D100" s="33" t="s">
        <v>228</v>
      </c>
      <c r="E100" s="11">
        <v>0.3712883144734721</v>
      </c>
      <c r="F100" s="11">
        <v>0.37520117969541567</v>
      </c>
      <c r="G100" s="11">
        <v>0.39864472708602067</v>
      </c>
      <c r="H100" s="11">
        <v>0.41964877286121022</v>
      </c>
      <c r="I100" s="11">
        <v>0.44310880753488985</v>
      </c>
      <c r="J100" s="11">
        <v>0.46026468295452633</v>
      </c>
      <c r="K100" s="11">
        <v>0.46299202369875275</v>
      </c>
      <c r="L100" s="11">
        <v>0.46492241335708379</v>
      </c>
      <c r="M100" s="11">
        <v>0.46475175670569091</v>
      </c>
      <c r="N100" s="11">
        <v>0.49234169559067076</v>
      </c>
      <c r="O100" s="11">
        <v>0.49832018403103884</v>
      </c>
      <c r="P100" s="11">
        <v>0.49520615894272102</v>
      </c>
      <c r="Q100" s="11">
        <v>0.51131993555560906</v>
      </c>
      <c r="R100" s="11">
        <v>0.52443379267432599</v>
      </c>
      <c r="S100" s="11">
        <v>0.5362454759335491</v>
      </c>
      <c r="T100" s="11">
        <v>0.5395788092668824</v>
      </c>
      <c r="U100" s="11"/>
      <c r="V100" s="33" t="str">
        <f t="shared" si="10"/>
        <v>Lebanon</v>
      </c>
      <c r="W100" s="30">
        <f t="shared" si="11"/>
        <v>1.0984545269087619E-2</v>
      </c>
      <c r="X100" s="10">
        <f t="shared" si="12"/>
        <v>0.97816564387586447</v>
      </c>
      <c r="Y100" s="36">
        <f t="shared" si="13"/>
        <v>0.9568080268590845</v>
      </c>
      <c r="Z100" s="41">
        <f t="shared" si="14"/>
        <v>-10.984545269087619</v>
      </c>
      <c r="AA100" s="42">
        <f t="shared" si="15"/>
        <v>58</v>
      </c>
    </row>
    <row r="101" spans="3:27">
      <c r="C101" s="32" t="s">
        <v>229</v>
      </c>
      <c r="D101" s="33" t="s">
        <v>230</v>
      </c>
      <c r="E101" s="11">
        <v>0.27856803412470071</v>
      </c>
      <c r="F101" s="11">
        <v>0.27880174841041505</v>
      </c>
      <c r="G101" s="11">
        <v>0.29162071218215535</v>
      </c>
      <c r="H101" s="11">
        <v>0.30484613808507882</v>
      </c>
      <c r="I101" s="11">
        <v>0.29914099012649831</v>
      </c>
      <c r="J101" s="11">
        <v>0.29572011698575579</v>
      </c>
      <c r="K101" s="11">
        <v>0.30168727399924722</v>
      </c>
      <c r="L101" s="11">
        <v>0.31088255321732861</v>
      </c>
      <c r="M101" s="11">
        <v>0.29750139465257308</v>
      </c>
      <c r="N101" s="11">
        <v>0.31625937900868717</v>
      </c>
      <c r="O101" s="11">
        <v>0.30160193064497232</v>
      </c>
      <c r="P101" s="11">
        <v>0.30827987501458082</v>
      </c>
      <c r="Q101" s="11">
        <v>0.3110376660537314</v>
      </c>
      <c r="R101" s="11">
        <v>0.32527777303610705</v>
      </c>
      <c r="S101" s="11">
        <v>0.33589079968652469</v>
      </c>
      <c r="T101" s="11">
        <v>0.33189079968652468</v>
      </c>
      <c r="U101" s="11"/>
      <c r="V101" s="33" t="str">
        <f t="shared" si="10"/>
        <v>Lesotho</v>
      </c>
      <c r="W101" s="30">
        <f t="shared" si="11"/>
        <v>3.0759808678005162E-3</v>
      </c>
      <c r="X101" s="10">
        <f t="shared" si="12"/>
        <v>0.890661063929295</v>
      </c>
      <c r="Y101" s="36">
        <f t="shared" si="13"/>
        <v>0.79327713079966378</v>
      </c>
      <c r="Z101" s="41">
        <f t="shared" si="14"/>
        <v>-3.0759808678005163</v>
      </c>
      <c r="AA101" s="42">
        <f t="shared" si="15"/>
        <v>9</v>
      </c>
    </row>
    <row r="102" spans="3:27">
      <c r="C102" s="32" t="s">
        <v>231</v>
      </c>
      <c r="D102" s="33" t="s">
        <v>232</v>
      </c>
      <c r="E102" s="11">
        <v>0.13980367495565069</v>
      </c>
      <c r="F102" s="11">
        <v>0.13980367495565069</v>
      </c>
      <c r="G102" s="11">
        <v>0.14685126189438025</v>
      </c>
      <c r="H102" s="11">
        <v>0.15389884883310978</v>
      </c>
      <c r="I102" s="11">
        <v>0.15642412071313894</v>
      </c>
      <c r="J102" s="11">
        <v>0.19865772592650141</v>
      </c>
      <c r="K102" s="11">
        <v>0.20525998137696108</v>
      </c>
      <c r="L102" s="11">
        <v>0.21201302524230189</v>
      </c>
      <c r="M102" s="11">
        <v>0.22431639092000991</v>
      </c>
      <c r="N102" s="11">
        <v>0.22740070296184647</v>
      </c>
      <c r="O102" s="11">
        <v>0.24408982356553113</v>
      </c>
      <c r="P102" s="11">
        <v>0.28332273941381436</v>
      </c>
      <c r="Q102" s="11">
        <v>0.2908831255568331</v>
      </c>
      <c r="R102" s="11">
        <v>0.28777613584113099</v>
      </c>
      <c r="S102" s="11">
        <v>0.30156763539899439</v>
      </c>
      <c r="T102" s="11">
        <v>0.29756763539899439</v>
      </c>
      <c r="U102" s="11"/>
      <c r="V102" s="33" t="str">
        <f t="shared" si="10"/>
        <v>Liberia</v>
      </c>
      <c r="W102" s="30">
        <f t="shared" si="11"/>
        <v>1.2421469626284754E-2</v>
      </c>
      <c r="X102" s="10">
        <f t="shared" si="12"/>
        <v>0.98285053730061223</v>
      </c>
      <c r="Y102" s="36">
        <f t="shared" si="13"/>
        <v>0.96599517867210216</v>
      </c>
      <c r="Z102" s="41">
        <f t="shared" si="14"/>
        <v>-12.421469626284754</v>
      </c>
      <c r="AA102" s="42">
        <f t="shared" si="15"/>
        <v>73</v>
      </c>
    </row>
    <row r="103" spans="3:27">
      <c r="C103" s="32" t="s">
        <v>233</v>
      </c>
      <c r="D103" s="33" t="s">
        <v>234</v>
      </c>
      <c r="E103" s="11">
        <v>0.34309997422189387</v>
      </c>
      <c r="F103" s="11">
        <v>0.34309997422189387</v>
      </c>
      <c r="G103" s="11">
        <v>0.35634360140854554</v>
      </c>
      <c r="H103" s="11">
        <v>0.36994059977441229</v>
      </c>
      <c r="I103" s="11">
        <v>0.37659507385516527</v>
      </c>
      <c r="J103" s="11">
        <v>0.36204161212812791</v>
      </c>
      <c r="K103" s="11">
        <v>0.37847536880245553</v>
      </c>
      <c r="L103" s="11">
        <v>0.39546815503218241</v>
      </c>
      <c r="M103" s="11">
        <v>0.41608484408939189</v>
      </c>
      <c r="N103" s="11">
        <v>0.44538162010943599</v>
      </c>
      <c r="O103" s="11">
        <v>0.47677443124683816</v>
      </c>
      <c r="P103" s="11">
        <v>0.52916711937193572</v>
      </c>
      <c r="Q103" s="11">
        <v>0.55494878779863199</v>
      </c>
      <c r="R103" s="11">
        <v>0.56839383743766025</v>
      </c>
      <c r="S103" s="11">
        <v>0.55962775560075939</v>
      </c>
      <c r="T103" s="11">
        <v>0.55962775560075939</v>
      </c>
      <c r="U103" s="11"/>
      <c r="V103" s="33" t="str">
        <f t="shared" si="10"/>
        <v>Libyan Arab Jamahiriya</v>
      </c>
      <c r="W103" s="30">
        <f t="shared" si="11"/>
        <v>1.7534423565199367E-2</v>
      </c>
      <c r="X103" s="10">
        <f t="shared" si="12"/>
        <v>0.95435201653928625</v>
      </c>
      <c r="Y103" s="36">
        <f t="shared" si="13"/>
        <v>0.91078777147260215</v>
      </c>
      <c r="Z103" s="41">
        <f t="shared" si="14"/>
        <v>-17.534423565199369</v>
      </c>
      <c r="AA103" s="42">
        <f t="shared" si="15"/>
        <v>114</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0.41824012128879012</v>
      </c>
      <c r="F105" s="11">
        <v>0.43024834103794651</v>
      </c>
      <c r="G105" s="11">
        <v>0.45613664432833445</v>
      </c>
      <c r="H105" s="11">
        <v>0.49170683101487878</v>
      </c>
      <c r="I105" s="11">
        <v>0.51516733857430708</v>
      </c>
      <c r="J105" s="11">
        <v>0.55198627172351866</v>
      </c>
      <c r="K105" s="11">
        <v>0.61254451066476656</v>
      </c>
      <c r="L105" s="11">
        <v>0.67467419197608181</v>
      </c>
      <c r="M105" s="11">
        <v>0.73932418542579226</v>
      </c>
      <c r="N105" s="11">
        <v>0.80539547081477336</v>
      </c>
      <c r="O105" s="11">
        <v>0.80330527437404653</v>
      </c>
      <c r="P105" s="11">
        <v>0.80237323224074131</v>
      </c>
      <c r="Q105" s="11">
        <v>0.80527798137376749</v>
      </c>
      <c r="R105" s="11">
        <v>0.80101368093344416</v>
      </c>
      <c r="S105" s="11">
        <v>0.8124365064776633</v>
      </c>
      <c r="T105" s="11">
        <v>0.80760317314432994</v>
      </c>
      <c r="U105" s="11"/>
      <c r="V105" s="33" t="str">
        <f t="shared" si="10"/>
        <v>Lithuania</v>
      </c>
      <c r="W105" s="30">
        <f t="shared" si="11"/>
        <v>3.1374880628313277E-2</v>
      </c>
      <c r="X105" s="10">
        <f t="shared" si="12"/>
        <v>0.95055642581180932</v>
      </c>
      <c r="Y105" s="36">
        <f t="shared" si="13"/>
        <v>0.90355751865212175</v>
      </c>
      <c r="Z105" s="41">
        <f t="shared" si="14"/>
        <v>-31.374880628313278</v>
      </c>
      <c r="AA105" s="42">
        <f t="shared" si="15"/>
        <v>155</v>
      </c>
    </row>
    <row r="106" spans="3:27">
      <c r="C106" s="32" t="s">
        <v>239</v>
      </c>
      <c r="D106" s="33" t="s">
        <v>240</v>
      </c>
      <c r="E106" s="11">
        <v>0.41758675330107653</v>
      </c>
      <c r="F106" s="11">
        <v>0.42554190324204316</v>
      </c>
      <c r="G106" s="11">
        <v>0.44529258620073714</v>
      </c>
      <c r="H106" s="11">
        <v>0.48806761693924156</v>
      </c>
      <c r="I106" s="11">
        <v>0.51661173384018311</v>
      </c>
      <c r="J106" s="11">
        <v>0.55202800308858269</v>
      </c>
      <c r="K106" s="11">
        <v>0.59083119709548848</v>
      </c>
      <c r="L106" s="11">
        <v>0.59783397846461628</v>
      </c>
      <c r="M106" s="11">
        <v>0.59701865229752116</v>
      </c>
      <c r="N106" s="11">
        <v>0.5957105030327674</v>
      </c>
      <c r="O106" s="11">
        <v>0.58961047785183285</v>
      </c>
      <c r="P106" s="11">
        <v>0.5746625082435487</v>
      </c>
      <c r="Q106" s="11">
        <v>0.57704422761525875</v>
      </c>
      <c r="R106" s="11">
        <v>0.57630606731620593</v>
      </c>
      <c r="S106" s="11">
        <v>0.57014425707397642</v>
      </c>
      <c r="T106" s="11">
        <v>0.57631092374064319</v>
      </c>
      <c r="U106" s="11"/>
      <c r="V106" s="33" t="str">
        <f t="shared" si="10"/>
        <v>Luxembourg</v>
      </c>
      <c r="W106" s="30">
        <f t="shared" si="11"/>
        <v>1.0456943133893377E-2</v>
      </c>
      <c r="X106" s="10">
        <f t="shared" si="12"/>
        <v>0.77974969395051852</v>
      </c>
      <c r="Y106" s="36">
        <f t="shared" si="13"/>
        <v>0.6080095852159273</v>
      </c>
      <c r="Z106" s="41">
        <f t="shared" si="14"/>
        <v>-10.456943133893377</v>
      </c>
      <c r="AA106" s="42">
        <f t="shared" si="15"/>
        <v>56</v>
      </c>
    </row>
    <row r="107" spans="3:27">
      <c r="C107" s="32" t="s">
        <v>241</v>
      </c>
      <c r="D107" s="33" t="s">
        <v>242</v>
      </c>
      <c r="E107" s="11">
        <v>0.19173516792436313</v>
      </c>
      <c r="F107" s="11">
        <v>0.19100196495961164</v>
      </c>
      <c r="G107" s="11">
        <v>0.20070039653786717</v>
      </c>
      <c r="H107" s="11">
        <v>0.21272294473944123</v>
      </c>
      <c r="I107" s="11">
        <v>0.2252299575380631</v>
      </c>
      <c r="J107" s="11">
        <v>0.23820104549759424</v>
      </c>
      <c r="K107" s="11">
        <v>0.24135712134911799</v>
      </c>
      <c r="L107" s="11">
        <v>0.24451960126412109</v>
      </c>
      <c r="M107" s="11">
        <v>0.24724475918777394</v>
      </c>
      <c r="N107" s="11">
        <v>0.25406255363344926</v>
      </c>
      <c r="O107" s="11">
        <v>0.25022503788409667</v>
      </c>
      <c r="P107" s="11">
        <v>0.24201612454393656</v>
      </c>
      <c r="Q107" s="11">
        <v>0.26050614353399415</v>
      </c>
      <c r="R107" s="11">
        <v>0.27416114267174557</v>
      </c>
      <c r="S107" s="11">
        <v>0.26946004908965099</v>
      </c>
      <c r="T107" s="11">
        <v>0.27579338242298435</v>
      </c>
      <c r="U107" s="11"/>
      <c r="V107" s="33" t="str">
        <f t="shared" si="10"/>
        <v>Madagascar</v>
      </c>
      <c r="W107" s="30">
        <f t="shared" si="11"/>
        <v>5.4961910199172667E-3</v>
      </c>
      <c r="X107" s="10">
        <f t="shared" si="12"/>
        <v>0.95210259186000379</v>
      </c>
      <c r="Y107" s="36">
        <f t="shared" si="13"/>
        <v>0.90649934542653698</v>
      </c>
      <c r="Z107" s="41">
        <f t="shared" si="14"/>
        <v>-5.4961910199172666</v>
      </c>
      <c r="AA107" s="42">
        <f t="shared" si="15"/>
        <v>25</v>
      </c>
    </row>
    <row r="108" spans="3:27">
      <c r="C108" s="32" t="s">
        <v>243</v>
      </c>
      <c r="D108" s="33" t="s">
        <v>244</v>
      </c>
      <c r="E108" s="11">
        <v>0.23776593066423635</v>
      </c>
      <c r="F108" s="11">
        <v>0.23779016875947445</v>
      </c>
      <c r="G108" s="11">
        <v>0.23709037144811676</v>
      </c>
      <c r="H108" s="11">
        <v>0.23638998941186865</v>
      </c>
      <c r="I108" s="11">
        <v>0.23485538113255544</v>
      </c>
      <c r="J108" s="11">
        <v>0.23409976359248899</v>
      </c>
      <c r="K108" s="11">
        <v>0.23231307826374611</v>
      </c>
      <c r="L108" s="11">
        <v>0.23081620293789806</v>
      </c>
      <c r="M108" s="11">
        <v>0.24732462771983008</v>
      </c>
      <c r="N108" s="11">
        <v>0.25333729543395417</v>
      </c>
      <c r="O108" s="11">
        <v>0.26009361278822507</v>
      </c>
      <c r="P108" s="11">
        <v>0.24851198162399349</v>
      </c>
      <c r="Q108" s="11">
        <v>0.26061741286726209</v>
      </c>
      <c r="R108" s="11">
        <v>0.27474651748905127</v>
      </c>
      <c r="S108" s="11">
        <v>0.2841822089567651</v>
      </c>
      <c r="T108" s="11">
        <v>0.28384887562343181</v>
      </c>
      <c r="U108" s="11"/>
      <c r="V108" s="33" t="str">
        <f t="shared" si="10"/>
        <v>Malawi</v>
      </c>
      <c r="W108" s="30">
        <f t="shared" si="11"/>
        <v>3.2819877061953441E-3</v>
      </c>
      <c r="X108" s="10">
        <f t="shared" si="12"/>
        <v>0.85816389013338734</v>
      </c>
      <c r="Y108" s="36">
        <f t="shared" si="13"/>
        <v>0.73644526232886853</v>
      </c>
      <c r="Z108" s="41">
        <f t="shared" si="14"/>
        <v>-3.281987706195344</v>
      </c>
      <c r="AA108" s="42">
        <f t="shared" si="15"/>
        <v>10</v>
      </c>
    </row>
    <row r="109" spans="3:27">
      <c r="C109" s="32" t="s">
        <v>245</v>
      </c>
      <c r="D109" s="33" t="s">
        <v>246</v>
      </c>
      <c r="E109" s="11">
        <v>0.40267126218718885</v>
      </c>
      <c r="F109" s="11">
        <v>0.42401378606945012</v>
      </c>
      <c r="G109" s="11">
        <v>0.43352412929676787</v>
      </c>
      <c r="H109" s="11">
        <v>0.4405159683452346</v>
      </c>
      <c r="I109" s="11">
        <v>0.44618979600707431</v>
      </c>
      <c r="J109" s="11">
        <v>0.47195094102630436</v>
      </c>
      <c r="K109" s="11">
        <v>0.49027186429855008</v>
      </c>
      <c r="L109" s="11">
        <v>0.5175388512451583</v>
      </c>
      <c r="M109" s="11">
        <v>0.54899744065384315</v>
      </c>
      <c r="N109" s="11">
        <v>0.57789194002672362</v>
      </c>
      <c r="O109" s="11">
        <v>0.60420996504129476</v>
      </c>
      <c r="P109" s="11">
        <v>0.60407098152940975</v>
      </c>
      <c r="Q109" s="11">
        <v>0.63990704948365396</v>
      </c>
      <c r="R109" s="11">
        <v>0.65898442890625253</v>
      </c>
      <c r="S109" s="11">
        <v>0.66241641881330282</v>
      </c>
      <c r="T109" s="11">
        <v>0.66241641881330282</v>
      </c>
      <c r="U109" s="11"/>
      <c r="V109" s="33" t="str">
        <f t="shared" si="10"/>
        <v>Malaysia</v>
      </c>
      <c r="W109" s="30">
        <f t="shared" si="11"/>
        <v>1.960408358284766E-2</v>
      </c>
      <c r="X109" s="10">
        <f t="shared" si="12"/>
        <v>0.98887867426250575</v>
      </c>
      <c r="Y109" s="36">
        <f t="shared" si="13"/>
        <v>0.97788103241117097</v>
      </c>
      <c r="Z109" s="41">
        <f t="shared" si="14"/>
        <v>-19.604083582847661</v>
      </c>
      <c r="AA109" s="42">
        <f t="shared" si="15"/>
        <v>123</v>
      </c>
    </row>
    <row r="110" spans="3:27">
      <c r="C110" s="32" t="s">
        <v>247</v>
      </c>
      <c r="D110" s="33" t="s">
        <v>248</v>
      </c>
      <c r="E110" s="11">
        <v>0.34462171190551083</v>
      </c>
      <c r="F110" s="11">
        <v>0.34462171190551083</v>
      </c>
      <c r="G110" s="11">
        <v>0.34553112970829081</v>
      </c>
      <c r="H110" s="11">
        <v>0.34573650434481268</v>
      </c>
      <c r="I110" s="11">
        <v>0.34243034761470031</v>
      </c>
      <c r="J110" s="11">
        <v>0.34140352974325533</v>
      </c>
      <c r="K110" s="11">
        <v>0.34780194323347552</v>
      </c>
      <c r="L110" s="11">
        <v>0.36174525771219601</v>
      </c>
      <c r="M110" s="11">
        <v>0.38142600302461327</v>
      </c>
      <c r="N110" s="11">
        <v>0.39681764473590142</v>
      </c>
      <c r="O110" s="11">
        <v>0.46301352365116122</v>
      </c>
      <c r="P110" s="11">
        <v>0.4953190997916409</v>
      </c>
      <c r="Q110" s="11">
        <v>0.48642377188792912</v>
      </c>
      <c r="R110" s="11">
        <v>0.47973775638866395</v>
      </c>
      <c r="S110" s="11">
        <v>0.45409796269135921</v>
      </c>
      <c r="T110" s="11">
        <v>0.45093129602469262</v>
      </c>
      <c r="U110" s="11"/>
      <c r="V110" s="33" t="str">
        <f t="shared" si="10"/>
        <v>Maldives</v>
      </c>
      <c r="W110" s="30">
        <f t="shared" si="11"/>
        <v>1.118425354113782E-2</v>
      </c>
      <c r="X110" s="10">
        <f t="shared" si="12"/>
        <v>0.87366423022768824</v>
      </c>
      <c r="Y110" s="36">
        <f t="shared" si="13"/>
        <v>0.76328918717933902</v>
      </c>
      <c r="Z110" s="41">
        <f t="shared" si="14"/>
        <v>-11.184253541137821</v>
      </c>
      <c r="AA110" s="42">
        <f t="shared" si="15"/>
        <v>60</v>
      </c>
    </row>
    <row r="111" spans="3:27">
      <c r="C111" s="32" t="s">
        <v>249</v>
      </c>
      <c r="D111" s="33" t="s">
        <v>250</v>
      </c>
      <c r="E111" s="11">
        <v>0.23497268927120157</v>
      </c>
      <c r="F111" s="11">
        <v>0.23560959403310633</v>
      </c>
      <c r="G111" s="11">
        <v>0.24119382965984798</v>
      </c>
      <c r="H111" s="11">
        <v>0.24470475553159676</v>
      </c>
      <c r="I111" s="11">
        <v>0.24872190174303907</v>
      </c>
      <c r="J111" s="11">
        <v>0.25081084964106382</v>
      </c>
      <c r="K111" s="11">
        <v>0.25439870021792332</v>
      </c>
      <c r="L111" s="11">
        <v>0.25738624841986957</v>
      </c>
      <c r="M111" s="11">
        <v>0.28594783760804648</v>
      </c>
      <c r="N111" s="11">
        <v>0.27444556072366216</v>
      </c>
      <c r="O111" s="11">
        <v>0.2899493112144666</v>
      </c>
      <c r="P111" s="11">
        <v>0.28754171128929457</v>
      </c>
      <c r="Q111" s="11">
        <v>0.31648350563085931</v>
      </c>
      <c r="R111" s="11">
        <v>0.32179989275656484</v>
      </c>
      <c r="S111" s="11">
        <v>0.33403690120314905</v>
      </c>
      <c r="T111" s="11">
        <v>0.33053690120314905</v>
      </c>
      <c r="U111" s="11"/>
      <c r="V111" s="33" t="str">
        <f t="shared" si="10"/>
        <v>Mali</v>
      </c>
      <c r="W111" s="30">
        <f t="shared" si="11"/>
        <v>7.0615099449164893E-3</v>
      </c>
      <c r="X111" s="10">
        <f t="shared" si="12"/>
        <v>0.96511267246350851</v>
      </c>
      <c r="Y111" s="36">
        <f t="shared" si="13"/>
        <v>0.93144247054965545</v>
      </c>
      <c r="Z111" s="41">
        <f t="shared" si="14"/>
        <v>-7.0615099449164891</v>
      </c>
      <c r="AA111" s="42">
        <f t="shared" si="15"/>
        <v>34</v>
      </c>
    </row>
    <row r="112" spans="3:27">
      <c r="C112" s="32" t="s">
        <v>251</v>
      </c>
      <c r="D112" s="33" t="s">
        <v>252</v>
      </c>
      <c r="E112" s="11">
        <v>0.40393927779177141</v>
      </c>
      <c r="F112" s="11">
        <v>0.40997368055794614</v>
      </c>
      <c r="G112" s="11">
        <v>0.43896833823807418</v>
      </c>
      <c r="H112" s="11">
        <v>0.4842085487234557</v>
      </c>
      <c r="I112" s="11">
        <v>0.46455328309960375</v>
      </c>
      <c r="J112" s="11">
        <v>0.51076236291038601</v>
      </c>
      <c r="K112" s="11">
        <v>0.58881600640665077</v>
      </c>
      <c r="L112" s="11">
        <v>0.60475713280232946</v>
      </c>
      <c r="M112" s="11">
        <v>0.64463925871437544</v>
      </c>
      <c r="N112" s="11">
        <v>0.62090433154091085</v>
      </c>
      <c r="O112" s="11">
        <v>0.65846449826012732</v>
      </c>
      <c r="P112" s="11">
        <v>0.6805252098224206</v>
      </c>
      <c r="Q112" s="11">
        <v>0.69592619124940369</v>
      </c>
      <c r="R112" s="11">
        <v>0.69247073179375518</v>
      </c>
      <c r="S112" s="11">
        <v>0.68737702157262703</v>
      </c>
      <c r="T112" s="11">
        <v>0.68737702157262703</v>
      </c>
      <c r="U112" s="11"/>
      <c r="V112" s="33" t="str">
        <f t="shared" si="10"/>
        <v>Malta</v>
      </c>
      <c r="W112" s="30">
        <f t="shared" si="11"/>
        <v>2.1968023480695528E-2</v>
      </c>
      <c r="X112" s="10">
        <f t="shared" si="12"/>
        <v>0.95730611611020278</v>
      </c>
      <c r="Y112" s="36">
        <f t="shared" si="13"/>
        <v>0.91643499994200106</v>
      </c>
      <c r="Z112" s="41">
        <f t="shared" si="14"/>
        <v>-21.968023480695528</v>
      </c>
      <c r="AA112" s="42">
        <f t="shared" si="15"/>
        <v>133</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0.20503462264769018</v>
      </c>
      <c r="F114" s="11">
        <v>0.2060394321714997</v>
      </c>
      <c r="G114" s="11">
        <v>0.22271572094462808</v>
      </c>
      <c r="H114" s="11">
        <v>0.23939200971775645</v>
      </c>
      <c r="I114" s="11">
        <v>0.24716782193120124</v>
      </c>
      <c r="J114" s="11">
        <v>0.24424722938274118</v>
      </c>
      <c r="K114" s="11">
        <v>0.24360369617522129</v>
      </c>
      <c r="L114" s="11">
        <v>0.24763674522689336</v>
      </c>
      <c r="M114" s="11">
        <v>0.25071454066195775</v>
      </c>
      <c r="N114" s="11">
        <v>0.24366827292797896</v>
      </c>
      <c r="O114" s="11">
        <v>0.27056773980902749</v>
      </c>
      <c r="P114" s="11">
        <v>0.28531164649966967</v>
      </c>
      <c r="Q114" s="11">
        <v>0.3128310032555639</v>
      </c>
      <c r="R114" s="11">
        <v>0.31614842304253454</v>
      </c>
      <c r="S114" s="11">
        <v>0.33908471224139214</v>
      </c>
      <c r="T114" s="11">
        <v>0.33541804557472549</v>
      </c>
      <c r="U114" s="11"/>
      <c r="V114" s="33" t="str">
        <f t="shared" si="10"/>
        <v>Mauritania</v>
      </c>
      <c r="W114" s="30">
        <f t="shared" si="11"/>
        <v>8.4940169110814933E-3</v>
      </c>
      <c r="X114" s="10">
        <f t="shared" si="12"/>
        <v>0.94584369229593668</v>
      </c>
      <c r="Y114" s="36">
        <f t="shared" si="13"/>
        <v>0.89462029025601053</v>
      </c>
      <c r="Z114" s="41">
        <f t="shared" si="14"/>
        <v>-8.4940169110814931</v>
      </c>
      <c r="AA114" s="42">
        <f t="shared" si="15"/>
        <v>51</v>
      </c>
    </row>
    <row r="115" spans="3:27">
      <c r="C115" s="32" t="s">
        <v>257</v>
      </c>
      <c r="D115" s="33" t="s">
        <v>258</v>
      </c>
      <c r="E115" s="11">
        <v>0.38450755104823786</v>
      </c>
      <c r="F115" s="11">
        <v>0.39052240669141769</v>
      </c>
      <c r="G115" s="11">
        <v>0.39658331870516605</v>
      </c>
      <c r="H115" s="11">
        <v>0.41037327158593123</v>
      </c>
      <c r="I115" s="11">
        <v>0.423609873250827</v>
      </c>
      <c r="J115" s="11">
        <v>0.44006585422540417</v>
      </c>
      <c r="K115" s="11">
        <v>0.4871629840893032</v>
      </c>
      <c r="L115" s="11">
        <v>0.49217806580873447</v>
      </c>
      <c r="M115" s="11">
        <v>0.5143823303477576</v>
      </c>
      <c r="N115" s="11">
        <v>0.52768163085327524</v>
      </c>
      <c r="O115" s="11">
        <v>0.5574078502132761</v>
      </c>
      <c r="P115" s="11">
        <v>0.56193791872152843</v>
      </c>
      <c r="Q115" s="11">
        <v>0.5939187038471575</v>
      </c>
      <c r="R115" s="11">
        <v>0.62491514819669236</v>
      </c>
      <c r="S115" s="11">
        <v>0.6414213852168803</v>
      </c>
      <c r="T115" s="11">
        <v>0.62792138521688035</v>
      </c>
      <c r="U115" s="11"/>
      <c r="V115" s="33" t="str">
        <f t="shared" si="10"/>
        <v>Mauritius</v>
      </c>
      <c r="W115" s="30">
        <f t="shared" si="11"/>
        <v>1.8787087869387775E-2</v>
      </c>
      <c r="X115" s="10">
        <f t="shared" si="12"/>
        <v>0.99076926881231941</v>
      </c>
      <c r="Y115" s="36">
        <f t="shared" si="13"/>
        <v>0.98162374402289809</v>
      </c>
      <c r="Z115" s="41">
        <f t="shared" si="14"/>
        <v>-18.787087869387776</v>
      </c>
      <c r="AA115" s="42">
        <f t="shared" si="15"/>
        <v>121</v>
      </c>
    </row>
    <row r="116" spans="3:27">
      <c r="C116" s="32" t="s">
        <v>259</v>
      </c>
      <c r="D116" s="33" t="s">
        <v>260</v>
      </c>
      <c r="E116" s="11">
        <v>0.30899222790806036</v>
      </c>
      <c r="F116" s="11">
        <v>0.31406613757413415</v>
      </c>
      <c r="G116" s="11">
        <v>0.31657059902269108</v>
      </c>
      <c r="H116" s="11">
        <v>0.32282046631756983</v>
      </c>
      <c r="I116" s="11">
        <v>0.34218520128686131</v>
      </c>
      <c r="J116" s="11">
        <v>0.36599258614960062</v>
      </c>
      <c r="K116" s="11">
        <v>0.38743515242053278</v>
      </c>
      <c r="L116" s="11">
        <v>0.40297907732665861</v>
      </c>
      <c r="M116" s="11">
        <v>0.4138097521273888</v>
      </c>
      <c r="N116" s="11">
        <v>0.43148639489908847</v>
      </c>
      <c r="O116" s="11">
        <v>0.44565272690098467</v>
      </c>
      <c r="P116" s="11">
        <v>0.46053755113475003</v>
      </c>
      <c r="Q116" s="11">
        <v>0.47806788849082499</v>
      </c>
      <c r="R116" s="11">
        <v>0.48192439205061621</v>
      </c>
      <c r="S116" s="11">
        <v>0.50542898999405717</v>
      </c>
      <c r="T116" s="11">
        <v>0.50376232332739046</v>
      </c>
      <c r="U116" s="11"/>
      <c r="V116" s="33" t="str">
        <f t="shared" si="10"/>
        <v>Mexico</v>
      </c>
      <c r="W116" s="30">
        <f t="shared" si="11"/>
        <v>1.4698733221388181E-2</v>
      </c>
      <c r="X116" s="10">
        <f t="shared" si="12"/>
        <v>0.99330265323526989</v>
      </c>
      <c r="Y116" s="36">
        <f t="shared" si="13"/>
        <v>0.98665016092422686</v>
      </c>
      <c r="Z116" s="41">
        <f t="shared" si="14"/>
        <v>-14.698733221388181</v>
      </c>
      <c r="AA116" s="42">
        <f t="shared" si="15"/>
        <v>93</v>
      </c>
    </row>
    <row r="117" spans="3:27">
      <c r="C117" s="32" t="s">
        <v>261</v>
      </c>
      <c r="D117" s="33" t="s">
        <v>262</v>
      </c>
      <c r="E117" s="11">
        <v>0.35001926174849901</v>
      </c>
      <c r="F117" s="11">
        <v>0.35001926174849901</v>
      </c>
      <c r="G117" s="11">
        <v>0.35001926174849901</v>
      </c>
      <c r="H117" s="11">
        <v>0.35001926174849901</v>
      </c>
      <c r="I117" s="11">
        <v>0.34834077795790214</v>
      </c>
      <c r="J117" s="11">
        <v>0.34663553226254334</v>
      </c>
      <c r="K117" s="11">
        <v>0.3510562015193946</v>
      </c>
      <c r="L117" s="11">
        <v>0.3554768707762459</v>
      </c>
      <c r="M117" s="11">
        <v>0.37644178872338446</v>
      </c>
      <c r="N117" s="11">
        <v>0.42738215548471425</v>
      </c>
      <c r="O117" s="11">
        <v>0.44146739603535762</v>
      </c>
      <c r="P117" s="11">
        <v>0.44848989438202019</v>
      </c>
      <c r="Q117" s="11">
        <v>0.46027215599818311</v>
      </c>
      <c r="R117" s="11">
        <v>0.45512332155272672</v>
      </c>
      <c r="S117" s="11">
        <v>0.43952330378192622</v>
      </c>
      <c r="T117" s="11">
        <v>0.43952330378192622</v>
      </c>
      <c r="U117" s="11"/>
      <c r="V117" s="33" t="str">
        <f t="shared" si="10"/>
        <v>Micronesia, Federated States of</v>
      </c>
      <c r="W117" s="30">
        <f t="shared" si="11"/>
        <v>8.9407055833906172E-3</v>
      </c>
      <c r="X117" s="10">
        <f t="shared" si="12"/>
        <v>0.89016816280582345</v>
      </c>
      <c r="Y117" s="36">
        <f t="shared" si="13"/>
        <v>0.79239935807309503</v>
      </c>
      <c r="Z117" s="41">
        <f t="shared" si="14"/>
        <v>-8.9407055833906171</v>
      </c>
      <c r="AA117" s="42">
        <f t="shared" si="15"/>
        <v>52</v>
      </c>
    </row>
    <row r="118" spans="3:27">
      <c r="C118" s="32" t="s">
        <v>263</v>
      </c>
      <c r="D118" s="33" t="s">
        <v>264</v>
      </c>
      <c r="E118" s="11">
        <v>0.42782988471150557</v>
      </c>
      <c r="F118" s="11">
        <v>0.4067955989972199</v>
      </c>
      <c r="G118" s="11">
        <v>0.4070736902143966</v>
      </c>
      <c r="H118" s="11">
        <v>0.412142442123968</v>
      </c>
      <c r="I118" s="11">
        <v>0.41032690240526715</v>
      </c>
      <c r="J118" s="11">
        <v>0.40040196799905198</v>
      </c>
      <c r="K118" s="11">
        <v>0.39594368042519895</v>
      </c>
      <c r="L118" s="11">
        <v>0.39900990316339685</v>
      </c>
      <c r="M118" s="11">
        <v>0.4077203094038982</v>
      </c>
      <c r="N118" s="11">
        <v>0.44161633255614408</v>
      </c>
      <c r="O118" s="11">
        <v>0.46812295369424034</v>
      </c>
      <c r="P118" s="11">
        <v>0.49362564243326212</v>
      </c>
      <c r="Q118" s="11">
        <v>0.52534331140543422</v>
      </c>
      <c r="R118" s="11">
        <v>0.52873673248258646</v>
      </c>
      <c r="S118" s="11">
        <v>0.53300095852103258</v>
      </c>
      <c r="T118" s="11">
        <v>0.53300095852103258</v>
      </c>
      <c r="U118" s="11"/>
      <c r="V118" s="33" t="str">
        <f t="shared" si="10"/>
        <v>Moldova, Republic of</v>
      </c>
      <c r="W118" s="30">
        <f t="shared" si="11"/>
        <v>9.7687669716779359E-3</v>
      </c>
      <c r="X118" s="10">
        <f t="shared" si="12"/>
        <v>0.84980318182921977</v>
      </c>
      <c r="Y118" s="36">
        <f t="shared" si="13"/>
        <v>0.72216544784706593</v>
      </c>
      <c r="Z118" s="41">
        <f t="shared" si="14"/>
        <v>-9.7687669716779357</v>
      </c>
      <c r="AA118" s="42">
        <f t="shared" si="15"/>
        <v>53</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0.34183136318632479</v>
      </c>
      <c r="F120" s="11">
        <v>0.3431983155672772</v>
      </c>
      <c r="G120" s="11">
        <v>0.33431174808251563</v>
      </c>
      <c r="H120" s="11">
        <v>0.32599941158652035</v>
      </c>
      <c r="I120" s="11">
        <v>0.3309399892038784</v>
      </c>
      <c r="J120" s="11">
        <v>0.33639195471242161</v>
      </c>
      <c r="K120" s="11">
        <v>0.35687940746044278</v>
      </c>
      <c r="L120" s="11">
        <v>0.38399847287978772</v>
      </c>
      <c r="M120" s="11">
        <v>0.42332242126854547</v>
      </c>
      <c r="N120" s="11">
        <v>0.47035844154900558</v>
      </c>
      <c r="O120" s="11">
        <v>0.4954401989440177</v>
      </c>
      <c r="P120" s="11">
        <v>0.50049511433919969</v>
      </c>
      <c r="Q120" s="11">
        <v>0.57494909432968222</v>
      </c>
      <c r="R120" s="11">
        <v>0.60296698644612479</v>
      </c>
      <c r="S120" s="11">
        <v>0.64922790838779953</v>
      </c>
      <c r="T120" s="11">
        <v>0.64356124172113283</v>
      </c>
      <c r="U120" s="11"/>
      <c r="V120" s="33" t="str">
        <f t="shared" si="10"/>
        <v xml:space="preserve">Macedonia </v>
      </c>
      <c r="W120" s="30">
        <f t="shared" si="11"/>
        <v>2.3620552645789335E-2</v>
      </c>
      <c r="X120" s="10">
        <f t="shared" si="12"/>
        <v>0.94277753719748614</v>
      </c>
      <c r="Y120" s="36">
        <f t="shared" si="13"/>
        <v>0.88882948464415734</v>
      </c>
      <c r="Z120" s="41">
        <f t="shared" si="14"/>
        <v>-23.620552645789335</v>
      </c>
      <c r="AA120" s="42">
        <f t="shared" si="15"/>
        <v>140</v>
      </c>
    </row>
    <row r="121" spans="3:27">
      <c r="C121" s="32" t="s">
        <v>269</v>
      </c>
      <c r="D121" s="33" t="s">
        <v>270</v>
      </c>
      <c r="E121" s="11">
        <v>0.35855218167576941</v>
      </c>
      <c r="F121" s="11">
        <v>0.36702418167576939</v>
      </c>
      <c r="G121" s="11">
        <v>0.37369428053433817</v>
      </c>
      <c r="H121" s="11">
        <v>0.38340083776052775</v>
      </c>
      <c r="I121" s="11">
        <v>0.41276700122202997</v>
      </c>
      <c r="J121" s="11">
        <v>0.43730587988224556</v>
      </c>
      <c r="K121" s="11">
        <v>0.46600281043002634</v>
      </c>
      <c r="L121" s="11">
        <v>0.48093189944040599</v>
      </c>
      <c r="M121" s="11">
        <v>0.49503158981631157</v>
      </c>
      <c r="N121" s="11">
        <v>0.51015960748279288</v>
      </c>
      <c r="O121" s="11">
        <v>0.51779018545729316</v>
      </c>
      <c r="P121" s="11">
        <v>0.54196831251783584</v>
      </c>
      <c r="Q121" s="11">
        <v>0.56129833263606022</v>
      </c>
      <c r="R121" s="11">
        <v>0.60768674844015813</v>
      </c>
      <c r="S121" s="11">
        <v>0.67402232311497989</v>
      </c>
      <c r="T121" s="11">
        <v>0.67102232311497978</v>
      </c>
      <c r="U121" s="11"/>
      <c r="V121" s="33" t="str">
        <f t="shared" si="10"/>
        <v>Mongolia</v>
      </c>
      <c r="W121" s="30">
        <f t="shared" si="11"/>
        <v>2.1038857867090869E-2</v>
      </c>
      <c r="X121" s="10">
        <f t="shared" si="12"/>
        <v>0.9817532418994156</v>
      </c>
      <c r="Y121" s="36">
        <f t="shared" si="13"/>
        <v>0.96383942798001243</v>
      </c>
      <c r="Z121" s="41">
        <f t="shared" si="14"/>
        <v>-21.038857867090869</v>
      </c>
      <c r="AA121" s="42">
        <f t="shared" si="15"/>
        <v>126</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0.30068215850514524</v>
      </c>
      <c r="F123" s="11">
        <v>0.30132315782271751</v>
      </c>
      <c r="G123" s="11">
        <v>0.30318033075462691</v>
      </c>
      <c r="H123" s="11">
        <v>0.29270487445356635</v>
      </c>
      <c r="I123" s="11">
        <v>0.29394643575988777</v>
      </c>
      <c r="J123" s="11">
        <v>0.30385429074350856</v>
      </c>
      <c r="K123" s="11">
        <v>0.31927242089185992</v>
      </c>
      <c r="L123" s="11">
        <v>0.32339220671825825</v>
      </c>
      <c r="M123" s="11">
        <v>0.32981961642474344</v>
      </c>
      <c r="N123" s="11">
        <v>0.34998399794241264</v>
      </c>
      <c r="O123" s="11">
        <v>0.3437858440673538</v>
      </c>
      <c r="P123" s="11">
        <v>0.3601665763338604</v>
      </c>
      <c r="Q123" s="11">
        <v>0.38321427277055992</v>
      </c>
      <c r="R123" s="11">
        <v>0.39613967792787996</v>
      </c>
      <c r="S123" s="11">
        <v>0.40017017099205915</v>
      </c>
      <c r="T123" s="11">
        <v>0.40933683765872581</v>
      </c>
      <c r="U123" s="11"/>
      <c r="V123" s="33" t="str">
        <f t="shared" si="10"/>
        <v>Morocco</v>
      </c>
      <c r="W123" s="30">
        <f t="shared" si="11"/>
        <v>8.1084259614103739E-3</v>
      </c>
      <c r="X123" s="10">
        <f t="shared" si="12"/>
        <v>0.94966884755790548</v>
      </c>
      <c r="Y123" s="36">
        <f t="shared" si="13"/>
        <v>0.90187092002196034</v>
      </c>
      <c r="Z123" s="41">
        <f t="shared" si="14"/>
        <v>-8.108425961410374</v>
      </c>
      <c r="AA123" s="42">
        <f t="shared" si="15"/>
        <v>46</v>
      </c>
    </row>
    <row r="124" spans="3:27">
      <c r="C124" s="32" t="s">
        <v>275</v>
      </c>
      <c r="D124" s="33" t="s">
        <v>276</v>
      </c>
      <c r="E124" s="11">
        <v>0.1749653267625538</v>
      </c>
      <c r="F124" s="11">
        <v>0.17503166009588711</v>
      </c>
      <c r="G124" s="11">
        <v>0.17468877863954177</v>
      </c>
      <c r="H124" s="11">
        <v>0.17439034891543551</v>
      </c>
      <c r="I124" s="11">
        <v>0.17758249610644997</v>
      </c>
      <c r="J124" s="11">
        <v>0.18118874997812809</v>
      </c>
      <c r="K124" s="11">
        <v>0.18437063589408897</v>
      </c>
      <c r="L124" s="11">
        <v>0.18750433106436334</v>
      </c>
      <c r="M124" s="11">
        <v>0.18011617943002153</v>
      </c>
      <c r="N124" s="11">
        <v>0.19147935241568156</v>
      </c>
      <c r="O124" s="11">
        <v>0.19673297425472469</v>
      </c>
      <c r="P124" s="11">
        <v>0.20853082818265656</v>
      </c>
      <c r="Q124" s="11">
        <v>0.21499350187342031</v>
      </c>
      <c r="R124" s="11">
        <v>0.23844090864280415</v>
      </c>
      <c r="S124" s="11">
        <v>0.25340820453086654</v>
      </c>
      <c r="T124" s="11">
        <v>0.25340820453086654</v>
      </c>
      <c r="U124" s="11"/>
      <c r="V124" s="33" t="str">
        <f t="shared" si="10"/>
        <v>Mozambique</v>
      </c>
      <c r="W124" s="30">
        <f t="shared" si="11"/>
        <v>5.25079043335888E-3</v>
      </c>
      <c r="X124" s="10">
        <f t="shared" si="12"/>
        <v>0.8953467488783734</v>
      </c>
      <c r="Y124" s="36">
        <f t="shared" si="13"/>
        <v>0.80164580072707303</v>
      </c>
      <c r="Z124" s="41">
        <f t="shared" si="14"/>
        <v>-5.2507904333588797</v>
      </c>
      <c r="AA124" s="42">
        <f t="shared" si="15"/>
        <v>20</v>
      </c>
    </row>
    <row r="125" spans="3:27">
      <c r="C125" s="32" t="s">
        <v>277</v>
      </c>
      <c r="D125" s="33" t="s">
        <v>278</v>
      </c>
      <c r="E125" s="11">
        <v>0.13825097787514096</v>
      </c>
      <c r="F125" s="11">
        <v>0.14078052769734553</v>
      </c>
      <c r="G125" s="11">
        <v>0.14228908791580727</v>
      </c>
      <c r="H125" s="11">
        <v>0.14379263965043829</v>
      </c>
      <c r="I125" s="11">
        <v>0.1527638443970662</v>
      </c>
      <c r="J125" s="11">
        <v>0.16173143157710923</v>
      </c>
      <c r="K125" s="11">
        <v>0.15756484142590185</v>
      </c>
      <c r="L125" s="11">
        <v>0.14655938868467552</v>
      </c>
      <c r="M125" s="11">
        <v>0.14408582679150858</v>
      </c>
      <c r="N125" s="11">
        <v>0.14449344412626555</v>
      </c>
      <c r="O125" s="11">
        <v>0.14257290018986007</v>
      </c>
      <c r="P125" s="11">
        <v>0.15436526812487061</v>
      </c>
      <c r="Q125" s="11">
        <v>0.15549287117775282</v>
      </c>
      <c r="R125" s="11">
        <v>0.1552383754228614</v>
      </c>
      <c r="S125" s="11">
        <v>0.15131409877029633</v>
      </c>
      <c r="T125" s="11">
        <v>0.15131409877029633</v>
      </c>
      <c r="U125" s="11"/>
      <c r="V125" s="33" t="str">
        <f t="shared" si="10"/>
        <v>Myanmar</v>
      </c>
      <c r="W125" s="30">
        <f t="shared" si="11"/>
        <v>6.6817211627268611E-4</v>
      </c>
      <c r="X125" s="10">
        <f t="shared" si="12"/>
        <v>0.46010444652654187</v>
      </c>
      <c r="Y125" s="36">
        <f t="shared" si="13"/>
        <v>0.21169610171349543</v>
      </c>
      <c r="Z125" s="41" t="str">
        <f t="shared" si="14"/>
        <v/>
      </c>
      <c r="AA125" s="42" t="str">
        <f t="shared" si="15"/>
        <v/>
      </c>
    </row>
    <row r="126" spans="3:27">
      <c r="C126" s="32" t="s">
        <v>279</v>
      </c>
      <c r="D126" s="33" t="s">
        <v>280</v>
      </c>
      <c r="E126" s="11">
        <v>0.36476464749800186</v>
      </c>
      <c r="F126" s="11">
        <v>0.36085220419921737</v>
      </c>
      <c r="G126" s="11">
        <v>0.35699673618498201</v>
      </c>
      <c r="H126" s="11">
        <v>0.36317176792976286</v>
      </c>
      <c r="I126" s="11">
        <v>0.36384728250106907</v>
      </c>
      <c r="J126" s="11">
        <v>0.3686927048805424</v>
      </c>
      <c r="K126" s="11">
        <v>0.37284236688762812</v>
      </c>
      <c r="L126" s="11">
        <v>0.37109866506678857</v>
      </c>
      <c r="M126" s="11">
        <v>0.37403005973974657</v>
      </c>
      <c r="N126" s="11">
        <v>0.36942617113405629</v>
      </c>
      <c r="O126" s="11">
        <v>0.38484847320006049</v>
      </c>
      <c r="P126" s="11">
        <v>0.40981929826467878</v>
      </c>
      <c r="Q126" s="11">
        <v>0.42948641429091439</v>
      </c>
      <c r="R126" s="11">
        <v>0.46902082971489123</v>
      </c>
      <c r="S126" s="11">
        <v>0.47600875220506167</v>
      </c>
      <c r="T126" s="11">
        <v>0.47167541887172837</v>
      </c>
      <c r="U126" s="11"/>
      <c r="V126" s="33" t="str">
        <f t="shared" si="10"/>
        <v>Namibia</v>
      </c>
      <c r="W126" s="30">
        <f t="shared" si="11"/>
        <v>7.8309695589946181E-3</v>
      </c>
      <c r="X126" s="10">
        <f t="shared" si="12"/>
        <v>0.86638096257562647</v>
      </c>
      <c r="Y126" s="36">
        <f t="shared" si="13"/>
        <v>0.7506159723134691</v>
      </c>
      <c r="Z126" s="41">
        <f t="shared" si="14"/>
        <v>-7.8309695589946182</v>
      </c>
      <c r="AA126" s="42">
        <f t="shared" si="15"/>
        <v>42</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0.24583474183512016</v>
      </c>
      <c r="F128" s="11">
        <v>0.24796964659702492</v>
      </c>
      <c r="G128" s="11">
        <v>0.25200175267467262</v>
      </c>
      <c r="H128" s="11">
        <v>0.25603385875232032</v>
      </c>
      <c r="I128" s="11">
        <v>0.24852782179548585</v>
      </c>
      <c r="J128" s="11">
        <v>0.24105661335194489</v>
      </c>
      <c r="K128" s="11">
        <v>0.23725996266914115</v>
      </c>
      <c r="L128" s="11">
        <v>0.23484284943937506</v>
      </c>
      <c r="M128" s="11">
        <v>0.22286229982921638</v>
      </c>
      <c r="N128" s="11">
        <v>0.22271689707012332</v>
      </c>
      <c r="O128" s="11">
        <v>0.20686671357060815</v>
      </c>
      <c r="P128" s="11">
        <v>0.22597858368144957</v>
      </c>
      <c r="Q128" s="11">
        <v>0.23613675775483267</v>
      </c>
      <c r="R128" s="11">
        <v>0.23999249973628287</v>
      </c>
      <c r="S128" s="11">
        <v>0.25158440031110463</v>
      </c>
      <c r="T128" s="11">
        <v>0.25091773364443792</v>
      </c>
      <c r="U128" s="11"/>
      <c r="V128" s="33" t="str">
        <f t="shared" si="10"/>
        <v>Nepal</v>
      </c>
      <c r="W128" s="30">
        <f t="shared" si="11"/>
        <v>-8.4168077645444602E-4</v>
      </c>
      <c r="X128" s="10">
        <f t="shared" si="12"/>
        <v>-0.29658804667370575</v>
      </c>
      <c r="Y128" s="36">
        <f t="shared" si="13"/>
        <v>8.796446942972426E-2</v>
      </c>
      <c r="Z128" s="41" t="str">
        <f t="shared" si="14"/>
        <v/>
      </c>
      <c r="AA128" s="42" t="str">
        <f t="shared" si="15"/>
        <v/>
      </c>
    </row>
    <row r="129" spans="3:27">
      <c r="C129" s="32" t="s">
        <v>285</v>
      </c>
      <c r="D129" s="33" t="s">
        <v>286</v>
      </c>
      <c r="E129" s="11">
        <v>0.61758706414840836</v>
      </c>
      <c r="F129" s="11">
        <v>0.62559317154100036</v>
      </c>
      <c r="G129" s="11">
        <v>0.63010421810711259</v>
      </c>
      <c r="H129" s="11">
        <v>0.6517023198705818</v>
      </c>
      <c r="I129" s="11">
        <v>0.69900222242283616</v>
      </c>
      <c r="J129" s="11">
        <v>0.75634042481114261</v>
      </c>
      <c r="K129" s="11">
        <v>0.78127470822806677</v>
      </c>
      <c r="L129" s="11">
        <v>0.78474188817689694</v>
      </c>
      <c r="M129" s="11">
        <v>0.79985956765789734</v>
      </c>
      <c r="N129" s="11">
        <v>0.82354111337836977</v>
      </c>
      <c r="O129" s="11">
        <v>0.83234690522523502</v>
      </c>
      <c r="P129" s="11">
        <v>0.83795212421760357</v>
      </c>
      <c r="Q129" s="11">
        <v>0.84501144154764551</v>
      </c>
      <c r="R129" s="11">
        <v>0.84200895178813906</v>
      </c>
      <c r="S129" s="11">
        <v>0.83914977362696208</v>
      </c>
      <c r="T129" s="11">
        <v>0.83914977362696208</v>
      </c>
      <c r="U129" s="11"/>
      <c r="V129" s="33" t="str">
        <f t="shared" si="10"/>
        <v>Netherlands</v>
      </c>
      <c r="W129" s="30">
        <f t="shared" si="11"/>
        <v>1.7154425359480027E-2</v>
      </c>
      <c r="X129" s="10">
        <f t="shared" si="12"/>
        <v>0.93260366679325157</v>
      </c>
      <c r="Y129" s="36">
        <f t="shared" si="13"/>
        <v>0.8697495993162182</v>
      </c>
      <c r="Z129" s="41">
        <f t="shared" si="14"/>
        <v>-17.154425359480026</v>
      </c>
      <c r="AA129" s="42">
        <f t="shared" si="15"/>
        <v>109</v>
      </c>
    </row>
    <row r="130" spans="3:27">
      <c r="C130" s="32" t="s">
        <v>287</v>
      </c>
      <c r="D130" s="33" t="s">
        <v>288</v>
      </c>
      <c r="E130" s="11">
        <v>0.74375965663152344</v>
      </c>
      <c r="F130" s="11">
        <v>0.75112285245497301</v>
      </c>
      <c r="G130" s="11">
        <v>0.77053086302999552</v>
      </c>
      <c r="H130" s="11">
        <v>0.77006297831658044</v>
      </c>
      <c r="I130" s="11">
        <v>0.8106794062689191</v>
      </c>
      <c r="J130" s="11">
        <v>0.82288908760640422</v>
      </c>
      <c r="K130" s="11">
        <v>0.86471483292837481</v>
      </c>
      <c r="L130" s="11">
        <v>0.8762948723203895</v>
      </c>
      <c r="M130" s="11">
        <v>0.88961522438720453</v>
      </c>
      <c r="N130" s="11">
        <v>0.9097061410377093</v>
      </c>
      <c r="O130" s="11">
        <v>0.93310279842801325</v>
      </c>
      <c r="P130" s="11">
        <v>0.93867165001683928</v>
      </c>
      <c r="Q130" s="11">
        <v>0.93879555926653113</v>
      </c>
      <c r="R130" s="11">
        <v>0.93864245298664262</v>
      </c>
      <c r="S130" s="11">
        <v>0.94199390802826544</v>
      </c>
      <c r="T130" s="11">
        <v>0.94266057469493203</v>
      </c>
      <c r="U130" s="11"/>
      <c r="V130" s="33" t="str">
        <f t="shared" si="10"/>
        <v>New Zealand</v>
      </c>
      <c r="W130" s="30">
        <f t="shared" si="11"/>
        <v>1.5335245217963103E-2</v>
      </c>
      <c r="X130" s="10">
        <f t="shared" si="12"/>
        <v>0.96448863406865248</v>
      </c>
      <c r="Y130" s="36">
        <f t="shared" si="13"/>
        <v>0.93023832524761507</v>
      </c>
      <c r="Z130" s="41">
        <f t="shared" si="14"/>
        <v>-15.335245217963104</v>
      </c>
      <c r="AA130" s="42">
        <f t="shared" si="15"/>
        <v>98</v>
      </c>
    </row>
    <row r="131" spans="3:27">
      <c r="C131" s="32" t="s">
        <v>289</v>
      </c>
      <c r="D131" s="33" t="s">
        <v>290</v>
      </c>
      <c r="E131" s="11">
        <v>0.31789629014662435</v>
      </c>
      <c r="F131" s="11">
        <v>0.31911037483405752</v>
      </c>
      <c r="G131" s="11">
        <v>0.30736571145437452</v>
      </c>
      <c r="H131" s="11">
        <v>0.30204979813773442</v>
      </c>
      <c r="I131" s="11">
        <v>0.3037756331176788</v>
      </c>
      <c r="J131" s="11">
        <v>0.30620381531019963</v>
      </c>
      <c r="K131" s="11">
        <v>0.32208874740355048</v>
      </c>
      <c r="L131" s="11">
        <v>0.33233000504800519</v>
      </c>
      <c r="M131" s="11">
        <v>0.34878686587322622</v>
      </c>
      <c r="N131" s="11">
        <v>0.34267829150903023</v>
      </c>
      <c r="O131" s="11">
        <v>0.3742636192686174</v>
      </c>
      <c r="P131" s="11">
        <v>0.38291260831116264</v>
      </c>
      <c r="Q131" s="11">
        <v>0.40256779499263595</v>
      </c>
      <c r="R131" s="11">
        <v>0.41606273949235451</v>
      </c>
      <c r="S131" s="11">
        <v>0.41429475558809625</v>
      </c>
      <c r="T131" s="11">
        <v>0.41429475558809625</v>
      </c>
      <c r="U131" s="11"/>
      <c r="V131" s="33" t="str">
        <f t="shared" si="10"/>
        <v>Nicaragua</v>
      </c>
      <c r="W131" s="30">
        <f t="shared" si="11"/>
        <v>8.464980221800901E-3</v>
      </c>
      <c r="X131" s="10">
        <f t="shared" si="12"/>
        <v>0.92673634029487051</v>
      </c>
      <c r="Y131" s="36">
        <f t="shared" si="13"/>
        <v>0.85884024442313001</v>
      </c>
      <c r="Z131" s="41">
        <f t="shared" si="14"/>
        <v>-8.4649802218009018</v>
      </c>
      <c r="AA131" s="42">
        <f t="shared" si="15"/>
        <v>48</v>
      </c>
    </row>
    <row r="132" spans="3:27">
      <c r="C132" s="32" t="s">
        <v>291</v>
      </c>
      <c r="D132" s="33" t="s">
        <v>292</v>
      </c>
      <c r="E132" s="11">
        <v>0.18275871738364993</v>
      </c>
      <c r="F132" s="11">
        <v>0.18275871738364993</v>
      </c>
      <c r="G132" s="11">
        <v>0.18928313455357676</v>
      </c>
      <c r="H132" s="11">
        <v>0.19580755172350359</v>
      </c>
      <c r="I132" s="11">
        <v>0.19057690134906013</v>
      </c>
      <c r="J132" s="11">
        <v>0.18532886996632428</v>
      </c>
      <c r="K132" s="11">
        <v>0.18975080472609604</v>
      </c>
      <c r="L132" s="11">
        <v>0.19504150420357416</v>
      </c>
      <c r="M132" s="11">
        <v>0.19747498110514544</v>
      </c>
      <c r="N132" s="11">
        <v>0.19797705998448392</v>
      </c>
      <c r="O132" s="11">
        <v>0.19866322141274667</v>
      </c>
      <c r="P132" s="11">
        <v>0.20119215629005127</v>
      </c>
      <c r="Q132" s="11">
        <v>0.19983727927153846</v>
      </c>
      <c r="R132" s="11">
        <v>0.21254301894854477</v>
      </c>
      <c r="S132" s="11">
        <v>0.22983511660687767</v>
      </c>
      <c r="T132" s="11">
        <v>0.22916844994021099</v>
      </c>
      <c r="U132" s="11"/>
      <c r="V132" s="33" t="str">
        <f t="shared" si="10"/>
        <v>Niger</v>
      </c>
      <c r="W132" s="30">
        <f t="shared" si="11"/>
        <v>2.6005238809163576E-3</v>
      </c>
      <c r="X132" s="10">
        <f t="shared" si="12"/>
        <v>0.86935543868965215</v>
      </c>
      <c r="Y132" s="36">
        <f t="shared" si="13"/>
        <v>0.75577887877927752</v>
      </c>
      <c r="Z132" s="41">
        <f t="shared" si="14"/>
        <v>-2.6005238809163576</v>
      </c>
      <c r="AA132" s="42">
        <f t="shared" si="15"/>
        <v>6</v>
      </c>
    </row>
    <row r="133" spans="3:27">
      <c r="C133" s="32" t="s">
        <v>293</v>
      </c>
      <c r="D133" s="33" t="s">
        <v>294</v>
      </c>
      <c r="E133" s="11">
        <v>0.21201449773199377</v>
      </c>
      <c r="F133" s="11">
        <v>0.21201560156465474</v>
      </c>
      <c r="G133" s="11">
        <v>0.21901397728635161</v>
      </c>
      <c r="H133" s="11">
        <v>0.22601852161086239</v>
      </c>
      <c r="I133" s="11">
        <v>0.23194823725343677</v>
      </c>
      <c r="J133" s="11">
        <v>0.24193145101204203</v>
      </c>
      <c r="K133" s="11">
        <v>0.23704760874431982</v>
      </c>
      <c r="L133" s="11">
        <v>0.2336537859239427</v>
      </c>
      <c r="M133" s="11">
        <v>0.22710704147504379</v>
      </c>
      <c r="N133" s="11">
        <v>0.24202169859121206</v>
      </c>
      <c r="O133" s="11">
        <v>0.2684152617882189</v>
      </c>
      <c r="P133" s="11">
        <v>0.32394506811146001</v>
      </c>
      <c r="Q133" s="11">
        <v>0.332949582292491</v>
      </c>
      <c r="R133" s="11">
        <v>0.35930188681336045</v>
      </c>
      <c r="S133" s="11">
        <v>0.36360153559456238</v>
      </c>
      <c r="T133" s="11">
        <v>0.36160153559456243</v>
      </c>
      <c r="U133" s="11"/>
      <c r="V133" s="33" t="str">
        <f t="shared" si="10"/>
        <v>Nigeria</v>
      </c>
      <c r="W133" s="30">
        <f t="shared" si="11"/>
        <v>1.103638478858516E-2</v>
      </c>
      <c r="X133" s="10">
        <f t="shared" si="12"/>
        <v>0.90575614880194177</v>
      </c>
      <c r="Y133" s="36">
        <f t="shared" si="13"/>
        <v>0.82039420109252525</v>
      </c>
      <c r="Z133" s="41">
        <f t="shared" si="14"/>
        <v>-11.03638478858516</v>
      </c>
      <c r="AA133" s="42">
        <f t="shared" si="15"/>
        <v>59</v>
      </c>
    </row>
    <row r="134" spans="3:27">
      <c r="C134" s="32" t="s">
        <v>295</v>
      </c>
      <c r="D134" s="33" t="s">
        <v>296</v>
      </c>
      <c r="E134" s="11">
        <v>0.67784950833917046</v>
      </c>
      <c r="F134" s="11">
        <v>0.70743344858343793</v>
      </c>
      <c r="G134" s="11">
        <v>0.74087818805616401</v>
      </c>
      <c r="H134" s="11">
        <v>0.76301077311979937</v>
      </c>
      <c r="I134" s="11">
        <v>0.79861283569759534</v>
      </c>
      <c r="J134" s="11">
        <v>0.83018885521479224</v>
      </c>
      <c r="K134" s="11">
        <v>0.84935831128491313</v>
      </c>
      <c r="L134" s="11">
        <v>0.85749017953788687</v>
      </c>
      <c r="M134" s="11">
        <v>0.86882142723416877</v>
      </c>
      <c r="N134" s="11">
        <v>0.87540727819443331</v>
      </c>
      <c r="O134" s="11">
        <v>0.87430967359771683</v>
      </c>
      <c r="P134" s="11">
        <v>0.87819579683242099</v>
      </c>
      <c r="Q134" s="11">
        <v>0.87615635367628475</v>
      </c>
      <c r="R134" s="11">
        <v>0.87710251432678299</v>
      </c>
      <c r="S134" s="11">
        <v>0.87033886053665288</v>
      </c>
      <c r="T134" s="11">
        <v>0.86817219386998601</v>
      </c>
      <c r="U134" s="11"/>
      <c r="V134" s="33" t="str">
        <f t="shared" si="10"/>
        <v>Norway</v>
      </c>
      <c r="W134" s="30">
        <f t="shared" si="11"/>
        <v>1.2289046206797721E-2</v>
      </c>
      <c r="X134" s="10">
        <f t="shared" si="12"/>
        <v>0.87070420740891497</v>
      </c>
      <c r="Y134" s="36">
        <f t="shared" si="13"/>
        <v>0.75812581679958679</v>
      </c>
      <c r="Z134" s="41">
        <f t="shared" si="14"/>
        <v>-12.289046206797721</v>
      </c>
      <c r="AA134" s="42">
        <f t="shared" si="15"/>
        <v>71</v>
      </c>
    </row>
    <row r="135" spans="3:27">
      <c r="C135" s="32" t="s">
        <v>297</v>
      </c>
      <c r="D135" s="33" t="s">
        <v>298</v>
      </c>
      <c r="E135" s="11">
        <v>0.367953867564354</v>
      </c>
      <c r="F135" s="11">
        <v>0.36680866073486229</v>
      </c>
      <c r="G135" s="11">
        <v>0.37564058143970974</v>
      </c>
      <c r="H135" s="11">
        <v>0.38640204172707521</v>
      </c>
      <c r="I135" s="11">
        <v>0.39354087985909164</v>
      </c>
      <c r="J135" s="11">
        <v>0.40201170586436957</v>
      </c>
      <c r="K135" s="11">
        <v>0.41880066483598627</v>
      </c>
      <c r="L135" s="11">
        <v>0.43363290909146518</v>
      </c>
      <c r="M135" s="11">
        <v>0.44176543143906899</v>
      </c>
      <c r="N135" s="11">
        <v>0.47047703989177164</v>
      </c>
      <c r="O135" s="11">
        <v>0.50818433487202941</v>
      </c>
      <c r="P135" s="11">
        <v>0.5517021564107456</v>
      </c>
      <c r="Q135" s="11">
        <v>0.60404585417137102</v>
      </c>
      <c r="R135" s="11">
        <v>0.62594268343022652</v>
      </c>
      <c r="S135" s="11">
        <v>0.64878816229303671</v>
      </c>
      <c r="T135" s="11">
        <v>0.65328816229303666</v>
      </c>
      <c r="U135" s="11"/>
      <c r="V135" s="33" t="str">
        <f t="shared" ref="V135:V197" si="16">D135</f>
        <v>Oman</v>
      </c>
      <c r="W135" s="30">
        <f t="shared" ref="W135:W197" si="17">SLOPE(E135:T135,$E$5:$T$5)</f>
        <v>2.1263263387493663E-2</v>
      </c>
      <c r="X135" s="10">
        <f t="shared" ref="X135:X197" si="18">PEARSON(E135:T135,$E$5:$T$5)</f>
        <v>0.95912785563184066</v>
      </c>
      <c r="Y135" s="36">
        <f t="shared" ref="Y135:Y197" si="19">IF(ISERROR(X135),0,X135*X135)</f>
        <v>0.91992624344893303</v>
      </c>
      <c r="Z135" s="41">
        <f t="shared" ref="Z135:Z197" si="20">IF(Y135&gt;=$Z$4,-1000*W135,"")</f>
        <v>-21.263263387493662</v>
      </c>
      <c r="AA135" s="42">
        <f t="shared" ref="AA135:AA197" si="21">IF(ISNUMBER(Z135),RANK(Z135,$Z$6:$Z$197),"")</f>
        <v>129</v>
      </c>
    </row>
    <row r="136" spans="3:27">
      <c r="C136" s="32" t="s">
        <v>299</v>
      </c>
      <c r="D136" s="33" t="s">
        <v>300</v>
      </c>
      <c r="E136" s="11">
        <v>0.24091319725290938</v>
      </c>
      <c r="F136" s="11">
        <v>0.24095167567135312</v>
      </c>
      <c r="G136" s="11">
        <v>0.23546351469982224</v>
      </c>
      <c r="H136" s="11">
        <v>0.22996248969779959</v>
      </c>
      <c r="I136" s="11">
        <v>0.22617393011628711</v>
      </c>
      <c r="J136" s="11">
        <v>0.22234255926060395</v>
      </c>
      <c r="K136" s="11">
        <v>0.22525661772839334</v>
      </c>
      <c r="L136" s="11">
        <v>0.22880803008203934</v>
      </c>
      <c r="M136" s="11">
        <v>0.22589580555786629</v>
      </c>
      <c r="N136" s="11">
        <v>0.22778881691777086</v>
      </c>
      <c r="O136" s="11">
        <v>0.2418779003248554</v>
      </c>
      <c r="P136" s="11">
        <v>0.26833655912920545</v>
      </c>
      <c r="Q136" s="11">
        <v>0.29551684043940152</v>
      </c>
      <c r="R136" s="11">
        <v>0.31378605539143256</v>
      </c>
      <c r="S136" s="11">
        <v>0.33089676675676938</v>
      </c>
      <c r="T136" s="11">
        <v>0.33089676675676938</v>
      </c>
      <c r="U136" s="11"/>
      <c r="V136" s="33" t="str">
        <f t="shared" si="16"/>
        <v>Pakistan</v>
      </c>
      <c r="W136" s="30">
        <f t="shared" si="17"/>
        <v>6.4236416358913048E-3</v>
      </c>
      <c r="X136" s="10">
        <f t="shared" si="18"/>
        <v>0.77386645932561915</v>
      </c>
      <c r="Y136" s="36">
        <f t="shared" si="19"/>
        <v>0.59886929686917012</v>
      </c>
      <c r="Z136" s="41">
        <f t="shared" si="20"/>
        <v>-6.4236416358913049</v>
      </c>
      <c r="AA136" s="42">
        <f t="shared" si="21"/>
        <v>28</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0.36772060818390306</v>
      </c>
      <c r="F138" s="11">
        <v>0.37477032246961733</v>
      </c>
      <c r="G138" s="11">
        <v>0.39472551829778185</v>
      </c>
      <c r="H138" s="11">
        <v>0.41763477370751284</v>
      </c>
      <c r="I138" s="11">
        <v>0.43897736325338493</v>
      </c>
      <c r="J138" s="11">
        <v>0.46734257443099875</v>
      </c>
      <c r="K138" s="11">
        <v>0.46927830593769371</v>
      </c>
      <c r="L138" s="11">
        <v>0.47031666888213985</v>
      </c>
      <c r="M138" s="11">
        <v>0.49612244148321355</v>
      </c>
      <c r="N138" s="11">
        <v>0.52408978292578079</v>
      </c>
      <c r="O138" s="11">
        <v>0.53892071227922023</v>
      </c>
      <c r="P138" s="11">
        <v>0.56747783900151727</v>
      </c>
      <c r="Q138" s="11">
        <v>0.61038115401749293</v>
      </c>
      <c r="R138" s="11">
        <v>0.60955023471266123</v>
      </c>
      <c r="S138" s="11">
        <v>0.61099243498362377</v>
      </c>
      <c r="T138" s="11">
        <v>0.61099243498362377</v>
      </c>
      <c r="U138" s="11"/>
      <c r="V138" s="33" t="str">
        <f t="shared" si="16"/>
        <v>Panama</v>
      </c>
      <c r="W138" s="30">
        <f t="shared" si="17"/>
        <v>1.803733586922758E-2</v>
      </c>
      <c r="X138" s="10">
        <f t="shared" si="18"/>
        <v>0.98900505203361877</v>
      </c>
      <c r="Y138" s="36">
        <f t="shared" si="19"/>
        <v>0.97813099294802097</v>
      </c>
      <c r="Z138" s="41">
        <f t="shared" si="20"/>
        <v>-18.037335869227579</v>
      </c>
      <c r="AA138" s="42">
        <f t="shared" si="21"/>
        <v>117</v>
      </c>
    </row>
    <row r="139" spans="3:27">
      <c r="C139" s="32" t="s">
        <v>305</v>
      </c>
      <c r="D139" s="33" t="s">
        <v>306</v>
      </c>
      <c r="E139" s="11">
        <v>0.27315095789866223</v>
      </c>
      <c r="F139" s="11">
        <v>0.27492643408913842</v>
      </c>
      <c r="G139" s="11">
        <v>0.27036197935376427</v>
      </c>
      <c r="H139" s="11">
        <v>0.26579913345895945</v>
      </c>
      <c r="I139" s="11">
        <v>0.25781755289376829</v>
      </c>
      <c r="J139" s="11">
        <v>0.24983111900700036</v>
      </c>
      <c r="K139" s="11">
        <v>0.24323504404988344</v>
      </c>
      <c r="L139" s="11">
        <v>0.23670611362620619</v>
      </c>
      <c r="M139" s="11">
        <v>0.22610736629441017</v>
      </c>
      <c r="N139" s="11">
        <v>0.24455932265988356</v>
      </c>
      <c r="O139" s="11">
        <v>0.23947530595541555</v>
      </c>
      <c r="P139" s="11">
        <v>0.25057099739528726</v>
      </c>
      <c r="Q139" s="11">
        <v>0.2590723524913629</v>
      </c>
      <c r="R139" s="11">
        <v>0.26157654693576265</v>
      </c>
      <c r="S139" s="11">
        <v>0.27490450867354005</v>
      </c>
      <c r="T139" s="11">
        <v>0.25673784200687338</v>
      </c>
      <c r="U139" s="11"/>
      <c r="V139" s="33" t="str">
        <f t="shared" si="16"/>
        <v>Papua New Guinea</v>
      </c>
      <c r="W139" s="30">
        <f t="shared" si="17"/>
        <v>-7.5410796961041904E-4</v>
      </c>
      <c r="X139" s="10">
        <f t="shared" si="18"/>
        <v>-0.24395309490912673</v>
      </c>
      <c r="Y139" s="36">
        <f t="shared" si="19"/>
        <v>5.9513112515741394E-2</v>
      </c>
      <c r="Z139" s="41" t="str">
        <f t="shared" si="20"/>
        <v/>
      </c>
      <c r="AA139" s="42" t="str">
        <f t="shared" si="21"/>
        <v/>
      </c>
    </row>
    <row r="140" spans="3:27">
      <c r="C140" s="32" t="s">
        <v>307</v>
      </c>
      <c r="D140" s="33" t="s">
        <v>308</v>
      </c>
      <c r="E140" s="11">
        <v>0.25003141080629643</v>
      </c>
      <c r="F140" s="11">
        <v>0.25066072381446625</v>
      </c>
      <c r="G140" s="11">
        <v>0.2320155715539533</v>
      </c>
      <c r="H140" s="11">
        <v>0.21675212138654806</v>
      </c>
      <c r="I140" s="11">
        <v>0.22334486757390851</v>
      </c>
      <c r="J140" s="11">
        <v>0.24899092351137206</v>
      </c>
      <c r="K140" s="11">
        <v>0.26309499935830311</v>
      </c>
      <c r="L140" s="11">
        <v>0.31345037552280219</v>
      </c>
      <c r="M140" s="11">
        <v>0.30873332374088286</v>
      </c>
      <c r="N140" s="11">
        <v>0.31591631746149751</v>
      </c>
      <c r="O140" s="11">
        <v>0.32590795383577603</v>
      </c>
      <c r="P140" s="11">
        <v>0.37342123343892519</v>
      </c>
      <c r="Q140" s="11">
        <v>0.41773572480421239</v>
      </c>
      <c r="R140" s="11">
        <v>0.44493631018508728</v>
      </c>
      <c r="S140" s="11">
        <v>0.44451896883298642</v>
      </c>
      <c r="T140" s="11">
        <v>0.44451896883298642</v>
      </c>
      <c r="U140" s="11"/>
      <c r="V140" s="33" t="str">
        <f t="shared" si="16"/>
        <v>Paraguay</v>
      </c>
      <c r="W140" s="30">
        <f t="shared" si="17"/>
        <v>1.6437231950804952E-2</v>
      </c>
      <c r="X140" s="10">
        <f t="shared" si="18"/>
        <v>0.93605279723761903</v>
      </c>
      <c r="Y140" s="36">
        <f t="shared" si="19"/>
        <v>0.87619483921637109</v>
      </c>
      <c r="Z140" s="41">
        <f t="shared" si="20"/>
        <v>-16.437231950804954</v>
      </c>
      <c r="AA140" s="42">
        <f t="shared" si="21"/>
        <v>105</v>
      </c>
    </row>
    <row r="141" spans="3:27">
      <c r="C141" s="32" t="s">
        <v>309</v>
      </c>
      <c r="D141" s="33" t="s">
        <v>310</v>
      </c>
      <c r="E141" s="11">
        <v>0.33225471486457619</v>
      </c>
      <c r="F141" s="11">
        <v>0.32682125022331121</v>
      </c>
      <c r="G141" s="11">
        <v>0.32635605734604428</v>
      </c>
      <c r="H141" s="11">
        <v>0.33911095797807922</v>
      </c>
      <c r="I141" s="11">
        <v>0.34703478976369079</v>
      </c>
      <c r="J141" s="11">
        <v>0.35483167382790154</v>
      </c>
      <c r="K141" s="11">
        <v>0.36780756646267393</v>
      </c>
      <c r="L141" s="11">
        <v>0.3764132550962026</v>
      </c>
      <c r="M141" s="11">
        <v>0.37640332875542726</v>
      </c>
      <c r="N141" s="11">
        <v>0.38996754158910624</v>
      </c>
      <c r="O141" s="11">
        <v>0.38842519000772607</v>
      </c>
      <c r="P141" s="11">
        <v>0.41576262766381344</v>
      </c>
      <c r="Q141" s="11">
        <v>0.45717592864173257</v>
      </c>
      <c r="R141" s="11">
        <v>0.49613717697052195</v>
      </c>
      <c r="S141" s="11">
        <v>0.55412859983025242</v>
      </c>
      <c r="T141" s="11">
        <v>0.55679526649691913</v>
      </c>
      <c r="U141" s="11"/>
      <c r="V141" s="33" t="str">
        <f t="shared" si="16"/>
        <v>Peru</v>
      </c>
      <c r="W141" s="30">
        <f t="shared" si="17"/>
        <v>1.4660019583023556E-2</v>
      </c>
      <c r="X141" s="10">
        <f t="shared" si="18"/>
        <v>0.91434389261667193</v>
      </c>
      <c r="Y141" s="36">
        <f t="shared" si="19"/>
        <v>0.8360247539654081</v>
      </c>
      <c r="Z141" s="41">
        <f t="shared" si="20"/>
        <v>-14.660019583023557</v>
      </c>
      <c r="AA141" s="42">
        <f t="shared" si="21"/>
        <v>91</v>
      </c>
    </row>
    <row r="142" spans="3:27">
      <c r="C142" s="32" t="s">
        <v>311</v>
      </c>
      <c r="D142" s="33" t="s">
        <v>312</v>
      </c>
      <c r="E142" s="11">
        <v>0.39955235076779916</v>
      </c>
      <c r="F142" s="11">
        <v>0.40072914707892726</v>
      </c>
      <c r="G142" s="11">
        <v>0.39340076854890904</v>
      </c>
      <c r="H142" s="11">
        <v>0.38604736738219675</v>
      </c>
      <c r="I142" s="11">
        <v>0.3805159922677166</v>
      </c>
      <c r="J142" s="11">
        <v>0.37871203168851614</v>
      </c>
      <c r="K142" s="11">
        <v>0.39608189362402924</v>
      </c>
      <c r="L142" s="11">
        <v>0.40240227299283826</v>
      </c>
      <c r="M142" s="11">
        <v>0.40780564530232583</v>
      </c>
      <c r="N142" s="11">
        <v>0.42330133937205111</v>
      </c>
      <c r="O142" s="11">
        <v>0.43890686381925959</v>
      </c>
      <c r="P142" s="11">
        <v>0.45300026068304711</v>
      </c>
      <c r="Q142" s="11">
        <v>0.4779500290142531</v>
      </c>
      <c r="R142" s="11">
        <v>0.4935608090100721</v>
      </c>
      <c r="S142" s="11">
        <v>0.50434642341275904</v>
      </c>
      <c r="T142" s="11">
        <v>0.50434642341275904</v>
      </c>
      <c r="U142" s="11"/>
      <c r="V142" s="33" t="str">
        <f t="shared" si="16"/>
        <v>Philippines</v>
      </c>
      <c r="W142" s="30">
        <f t="shared" si="17"/>
        <v>8.4459497513089659E-3</v>
      </c>
      <c r="X142" s="10">
        <f t="shared" si="18"/>
        <v>0.8918943413314202</v>
      </c>
      <c r="Y142" s="36">
        <f t="shared" si="19"/>
        <v>0.79547551609900791</v>
      </c>
      <c r="Z142" s="41">
        <f t="shared" si="20"/>
        <v>-8.4459497513089659</v>
      </c>
      <c r="AA142" s="42">
        <f t="shared" si="21"/>
        <v>47</v>
      </c>
    </row>
    <row r="143" spans="3:27">
      <c r="C143" s="32" t="s">
        <v>313</v>
      </c>
      <c r="D143" s="33" t="s">
        <v>314</v>
      </c>
      <c r="E143" s="11">
        <v>0.47258965655623997</v>
      </c>
      <c r="F143" s="11">
        <v>0.49237349402054553</v>
      </c>
      <c r="G143" s="11">
        <v>0.51527216102795415</v>
      </c>
      <c r="H143" s="11">
        <v>0.51661706704582</v>
      </c>
      <c r="I143" s="11">
        <v>0.55012346308104021</v>
      </c>
      <c r="J143" s="11">
        <v>0.58284688200952839</v>
      </c>
      <c r="K143" s="11">
        <v>0.62516878979878954</v>
      </c>
      <c r="L143" s="11">
        <v>0.66088837003177781</v>
      </c>
      <c r="M143" s="11">
        <v>0.68230507724149447</v>
      </c>
      <c r="N143" s="11">
        <v>0.70928991672630526</v>
      </c>
      <c r="O143" s="11">
        <v>0.74669293195503694</v>
      </c>
      <c r="P143" s="11">
        <v>0.77401481689642049</v>
      </c>
      <c r="Q143" s="11">
        <v>0.78165125293866755</v>
      </c>
      <c r="R143" s="11">
        <v>0.80035855481380358</v>
      </c>
      <c r="S143" s="11">
        <v>0.81197198946978222</v>
      </c>
      <c r="T143" s="11">
        <v>0.81147198946978216</v>
      </c>
      <c r="U143" s="11"/>
      <c r="V143" s="33" t="str">
        <f t="shared" si="16"/>
        <v>Poland</v>
      </c>
      <c r="W143" s="30">
        <f t="shared" si="17"/>
        <v>2.5616945961250952E-2</v>
      </c>
      <c r="X143" s="10">
        <f t="shared" si="18"/>
        <v>0.98944536377776127</v>
      </c>
      <c r="Y143" s="36">
        <f t="shared" si="19"/>
        <v>0.97900212790130636</v>
      </c>
      <c r="Z143" s="41">
        <f t="shared" si="20"/>
        <v>-25.616945961250952</v>
      </c>
      <c r="AA143" s="42">
        <f t="shared" si="21"/>
        <v>148</v>
      </c>
    </row>
    <row r="144" spans="3:27">
      <c r="C144" s="32" t="s">
        <v>315</v>
      </c>
      <c r="D144" s="33" t="s">
        <v>316</v>
      </c>
      <c r="E144" s="11">
        <v>0.50133522472011305</v>
      </c>
      <c r="F144" s="11">
        <v>0.51838412371465692</v>
      </c>
      <c r="G144" s="11">
        <v>0.54385592149315309</v>
      </c>
      <c r="H144" s="11">
        <v>0.58244193184527016</v>
      </c>
      <c r="I144" s="11">
        <v>0.61564311450580511</v>
      </c>
      <c r="J144" s="11">
        <v>0.66389147722047448</v>
      </c>
      <c r="K144" s="11">
        <v>0.70433521162134938</v>
      </c>
      <c r="L144" s="11">
        <v>0.73106560276054222</v>
      </c>
      <c r="M144" s="11">
        <v>0.75247510044430888</v>
      </c>
      <c r="N144" s="11">
        <v>0.75134871996668906</v>
      </c>
      <c r="O144" s="11">
        <v>0.7458089115592309</v>
      </c>
      <c r="P144" s="11">
        <v>0.73250621982135766</v>
      </c>
      <c r="Q144" s="11">
        <v>0.74313472137971393</v>
      </c>
      <c r="R144" s="11">
        <v>0.75517399575937771</v>
      </c>
      <c r="S144" s="11">
        <v>0.75075337826250987</v>
      </c>
      <c r="T144" s="11">
        <v>0.74692004492917663</v>
      </c>
      <c r="U144" s="11"/>
      <c r="V144" s="33" t="str">
        <f t="shared" si="16"/>
        <v>Portugal</v>
      </c>
      <c r="W144" s="30">
        <f t="shared" si="17"/>
        <v>1.7449096274439621E-2</v>
      </c>
      <c r="X144" s="10">
        <f t="shared" si="18"/>
        <v>0.89187247533563352</v>
      </c>
      <c r="Y144" s="36">
        <f t="shared" si="19"/>
        <v>0.79543651226131018</v>
      </c>
      <c r="Z144" s="41">
        <f t="shared" si="20"/>
        <v>-17.449096274439622</v>
      </c>
      <c r="AA144" s="42">
        <f t="shared" si="21"/>
        <v>112</v>
      </c>
    </row>
    <row r="145" spans="3:27">
      <c r="C145" s="32" t="s">
        <v>317</v>
      </c>
      <c r="D145" s="33" t="s">
        <v>318</v>
      </c>
      <c r="E145" s="11">
        <v>0.38643383167041018</v>
      </c>
      <c r="F145" s="11">
        <v>0.39277188727681323</v>
      </c>
      <c r="G145" s="11">
        <v>0.41158428215171095</v>
      </c>
      <c r="H145" s="11">
        <v>0.4330971157034369</v>
      </c>
      <c r="I145" s="11">
        <v>0.44943293860740474</v>
      </c>
      <c r="J145" s="11">
        <v>0.45357687050098278</v>
      </c>
      <c r="K145" s="11">
        <v>0.45640933917661519</v>
      </c>
      <c r="L145" s="11">
        <v>0.4683920941057742</v>
      </c>
      <c r="M145" s="11">
        <v>0.46793707912660992</v>
      </c>
      <c r="N145" s="11">
        <v>0.49137825749201514</v>
      </c>
      <c r="O145" s="11">
        <v>0.52952901857035062</v>
      </c>
      <c r="P145" s="11">
        <v>0.53968600703561842</v>
      </c>
      <c r="Q145" s="11">
        <v>0.53691091213773456</v>
      </c>
      <c r="R145" s="11">
        <v>0.55309615662871592</v>
      </c>
      <c r="S145" s="11">
        <v>0.56118404589313875</v>
      </c>
      <c r="T145" s="11">
        <v>0.5576840458931388</v>
      </c>
      <c r="U145" s="11"/>
      <c r="V145" s="33" t="str">
        <f t="shared" si="16"/>
        <v>Qatar</v>
      </c>
      <c r="W145" s="30">
        <f t="shared" si="17"/>
        <v>1.2301544149735682E-2</v>
      </c>
      <c r="X145" s="10">
        <f t="shared" si="18"/>
        <v>0.98472006388438127</v>
      </c>
      <c r="Y145" s="36">
        <f t="shared" si="19"/>
        <v>0.96967360421645998</v>
      </c>
      <c r="Z145" s="41">
        <f t="shared" si="20"/>
        <v>-12.301544149735681</v>
      </c>
      <c r="AA145" s="42">
        <f t="shared" si="21"/>
        <v>72</v>
      </c>
    </row>
    <row r="146" spans="3:27">
      <c r="C146" s="32" t="s">
        <v>319</v>
      </c>
      <c r="D146" s="33" t="s">
        <v>320</v>
      </c>
      <c r="E146" s="11">
        <v>0.35337985632020397</v>
      </c>
      <c r="F146" s="11">
        <v>0.34664349604139244</v>
      </c>
      <c r="G146" s="11">
        <v>0.36838619838296155</v>
      </c>
      <c r="H146" s="11">
        <v>0.35828990531653987</v>
      </c>
      <c r="I146" s="11">
        <v>0.36992130752594271</v>
      </c>
      <c r="J146" s="11">
        <v>0.38491316598133207</v>
      </c>
      <c r="K146" s="11">
        <v>0.41717849807394719</v>
      </c>
      <c r="L146" s="11">
        <v>0.44370466624708166</v>
      </c>
      <c r="M146" s="11">
        <v>0.4847933898414733</v>
      </c>
      <c r="N146" s="11">
        <v>0.53463210700663721</v>
      </c>
      <c r="O146" s="11">
        <v>0.58422079620684397</v>
      </c>
      <c r="P146" s="11">
        <v>0.64291701595804196</v>
      </c>
      <c r="Q146" s="11">
        <v>0.70131430446208842</v>
      </c>
      <c r="R146" s="11">
        <v>0.74303591501382216</v>
      </c>
      <c r="S146" s="11">
        <v>0.75288525729979294</v>
      </c>
      <c r="T146" s="11">
        <v>0.75355192396645965</v>
      </c>
      <c r="U146" s="11"/>
      <c r="V146" s="33" t="str">
        <f t="shared" si="16"/>
        <v>Romania</v>
      </c>
      <c r="W146" s="30">
        <f t="shared" si="17"/>
        <v>3.2048600068892881E-2</v>
      </c>
      <c r="X146" s="10">
        <f t="shared" si="18"/>
        <v>0.96398073741746748</v>
      </c>
      <c r="Y146" s="36">
        <f t="shared" si="19"/>
        <v>0.92925886211192443</v>
      </c>
      <c r="Z146" s="41">
        <f t="shared" si="20"/>
        <v>-32.048600068892881</v>
      </c>
      <c r="AA146" s="42">
        <f t="shared" si="21"/>
        <v>157</v>
      </c>
    </row>
    <row r="147" spans="3:27">
      <c r="C147" s="32" t="s">
        <v>321</v>
      </c>
      <c r="D147" s="33" t="s">
        <v>322</v>
      </c>
      <c r="E147" s="11">
        <v>0.43273360375711578</v>
      </c>
      <c r="F147" s="11">
        <v>0.43765575110864313</v>
      </c>
      <c r="G147" s="11">
        <v>0.43682609723745586</v>
      </c>
      <c r="H147" s="11">
        <v>0.44000180063637512</v>
      </c>
      <c r="I147" s="11">
        <v>0.44913254058171853</v>
      </c>
      <c r="J147" s="11">
        <v>0.46240706312561108</v>
      </c>
      <c r="K147" s="11">
        <v>0.50486711760708836</v>
      </c>
      <c r="L147" s="11">
        <v>0.55011426796341101</v>
      </c>
      <c r="M147" s="11">
        <v>0.56674870887766893</v>
      </c>
      <c r="N147" s="11">
        <v>0.64214931746455983</v>
      </c>
      <c r="O147" s="11">
        <v>0.70201806156939917</v>
      </c>
      <c r="P147" s="11">
        <v>0.70699246846162234</v>
      </c>
      <c r="Q147" s="11">
        <v>0.7074960158007203</v>
      </c>
      <c r="R147" s="11">
        <v>0.70529466927074569</v>
      </c>
      <c r="S147" s="11">
        <v>0.71448374114736168</v>
      </c>
      <c r="T147" s="11">
        <v>0.71448374114736168</v>
      </c>
      <c r="U147" s="11"/>
      <c r="V147" s="33" t="str">
        <f t="shared" si="16"/>
        <v>Russian Federation</v>
      </c>
      <c r="W147" s="30">
        <f t="shared" si="17"/>
        <v>2.4437020129510684E-2</v>
      </c>
      <c r="X147" s="10">
        <f t="shared" si="18"/>
        <v>0.95631764656423723</v>
      </c>
      <c r="Y147" s="36">
        <f t="shared" si="19"/>
        <v>0.91454344113016139</v>
      </c>
      <c r="Z147" s="41">
        <f t="shared" si="20"/>
        <v>-24.437020129510685</v>
      </c>
      <c r="AA147" s="42">
        <f t="shared" si="21"/>
        <v>143</v>
      </c>
    </row>
    <row r="148" spans="3:27">
      <c r="C148" s="32" t="s">
        <v>323</v>
      </c>
      <c r="D148" s="33" t="s">
        <v>324</v>
      </c>
      <c r="E148" s="11">
        <v>0.17288721886086056</v>
      </c>
      <c r="F148" s="11">
        <v>0.17288721886086056</v>
      </c>
      <c r="G148" s="11">
        <v>0.17106849848026279</v>
      </c>
      <c r="H148" s="11">
        <v>0.16924977809966504</v>
      </c>
      <c r="I148" s="11">
        <v>0.17598020103138726</v>
      </c>
      <c r="J148" s="11">
        <v>0.18526269230685849</v>
      </c>
      <c r="K148" s="11">
        <v>0.19788373172311549</v>
      </c>
      <c r="L148" s="11">
        <v>0.20991151565164828</v>
      </c>
      <c r="M148" s="11">
        <v>0.21712181638667025</v>
      </c>
      <c r="N148" s="11">
        <v>0.22423208230092376</v>
      </c>
      <c r="O148" s="11">
        <v>0.2238313064361741</v>
      </c>
      <c r="P148" s="11">
        <v>0.24443163134171877</v>
      </c>
      <c r="Q148" s="11">
        <v>0.25553917556327127</v>
      </c>
      <c r="R148" s="11">
        <v>0.27740025797062656</v>
      </c>
      <c r="S148" s="11">
        <v>0.34956454660597991</v>
      </c>
      <c r="T148" s="11">
        <v>0.35073121327264667</v>
      </c>
      <c r="U148" s="11"/>
      <c r="V148" s="33" t="str">
        <f t="shared" si="16"/>
        <v>Rwanda</v>
      </c>
      <c r="W148" s="30">
        <f t="shared" si="17"/>
        <v>1.1277908152525218E-2</v>
      </c>
      <c r="X148" s="10">
        <f t="shared" si="18"/>
        <v>0.91336775485758737</v>
      </c>
      <c r="Y148" s="36">
        <f t="shared" si="19"/>
        <v>0.83424065561358984</v>
      </c>
      <c r="Z148" s="41">
        <f t="shared" si="20"/>
        <v>-11.277908152525217</v>
      </c>
      <c r="AA148" s="42">
        <f t="shared" si="21"/>
        <v>61</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0.38192774206920976</v>
      </c>
      <c r="F150" s="11">
        <v>0.38241736521282471</v>
      </c>
      <c r="G150" s="11">
        <v>0.37745124557582205</v>
      </c>
      <c r="H150" s="11">
        <v>0.37260416323966755</v>
      </c>
      <c r="I150" s="11">
        <v>0.39421896718744404</v>
      </c>
      <c r="J150" s="11">
        <v>0.41557491052465861</v>
      </c>
      <c r="K150" s="11">
        <v>0.40456363015470231</v>
      </c>
      <c r="L150" s="11">
        <v>0.40684312278460333</v>
      </c>
      <c r="M150" s="11">
        <v>0.52142050845363674</v>
      </c>
      <c r="N150" s="11">
        <v>0.53242392608083056</v>
      </c>
      <c r="O150" s="11">
        <v>0.53793737217974191</v>
      </c>
      <c r="P150" s="11">
        <v>0.56783004708579499</v>
      </c>
      <c r="Q150" s="11">
        <v>0.56662937048707285</v>
      </c>
      <c r="R150" s="11">
        <v>0.5975270878834853</v>
      </c>
      <c r="S150" s="11">
        <v>0.60600809556782143</v>
      </c>
      <c r="T150" s="11">
        <v>0.60467476223448824</v>
      </c>
      <c r="U150" s="11"/>
      <c r="V150" s="33" t="str">
        <f t="shared" si="16"/>
        <v>Saint Lucia</v>
      </c>
      <c r="W150" s="30">
        <f t="shared" si="17"/>
        <v>1.8735579512818186E-2</v>
      </c>
      <c r="X150" s="10">
        <f t="shared" si="18"/>
        <v>0.95083100447840818</v>
      </c>
      <c r="Y150" s="36">
        <f t="shared" si="19"/>
        <v>0.90407959907741864</v>
      </c>
      <c r="Z150" s="41">
        <f t="shared" si="20"/>
        <v>-18.735579512818187</v>
      </c>
      <c r="AA150" s="42">
        <f t="shared" si="21"/>
        <v>120</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6"/>
        <v>Saint Vincent and the Grenadines</v>
      </c>
      <c r="W151" s="30" t="e">
        <f t="shared" si="17"/>
        <v>#N/A</v>
      </c>
      <c r="X151" s="10" t="e">
        <f t="shared" si="18"/>
        <v>#N/A</v>
      </c>
      <c r="Y151" s="36">
        <f t="shared" si="19"/>
        <v>0</v>
      </c>
      <c r="Z151" s="41" t="str">
        <f t="shared" si="20"/>
        <v/>
      </c>
      <c r="AA151" s="42" t="str">
        <f t="shared" si="21"/>
        <v/>
      </c>
    </row>
    <row r="152" spans="3:27">
      <c r="C152" s="32" t="s">
        <v>331</v>
      </c>
      <c r="D152" s="33" t="s">
        <v>332</v>
      </c>
      <c r="E152" s="11">
        <v>0.32709497296394324</v>
      </c>
      <c r="F152" s="11">
        <v>0.32709497296394324</v>
      </c>
      <c r="G152" s="11">
        <v>0.35440768993525079</v>
      </c>
      <c r="H152" s="11">
        <v>0.38247334801422045</v>
      </c>
      <c r="I152" s="11">
        <v>0.40099187903752953</v>
      </c>
      <c r="J152" s="11">
        <v>0.38632215915436191</v>
      </c>
      <c r="K152" s="11">
        <v>0.39666726492987497</v>
      </c>
      <c r="L152" s="11">
        <v>0.4071140878195359</v>
      </c>
      <c r="M152" s="11">
        <v>0.41835390722583021</v>
      </c>
      <c r="N152" s="11">
        <v>0.4102240174892528</v>
      </c>
      <c r="O152" s="11">
        <v>0.43234848091456307</v>
      </c>
      <c r="P152" s="11">
        <v>0.44580937691756872</v>
      </c>
      <c r="Q152" s="11">
        <v>0.48558347564238208</v>
      </c>
      <c r="R152" s="11">
        <v>0.51750068093689316</v>
      </c>
      <c r="S152" s="11">
        <v>0.53628127169618767</v>
      </c>
      <c r="T152" s="11">
        <v>0.53844793836285432</v>
      </c>
      <c r="U152" s="11"/>
      <c r="V152" s="33" t="str">
        <f t="shared" si="16"/>
        <v>Samoa</v>
      </c>
      <c r="W152" s="30">
        <f t="shared" si="17"/>
        <v>1.354043321355893E-2</v>
      </c>
      <c r="X152" s="10">
        <f t="shared" si="18"/>
        <v>0.96228688485073988</v>
      </c>
      <c r="Y152" s="36">
        <f t="shared" si="19"/>
        <v>0.92599604875574115</v>
      </c>
      <c r="Z152" s="41">
        <f t="shared" si="20"/>
        <v>-13.540433213558931</v>
      </c>
      <c r="AA152" s="42">
        <f t="shared" si="21"/>
        <v>85</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0.2461375503601628</v>
      </c>
      <c r="F154" s="11">
        <v>0.2461375503601628</v>
      </c>
      <c r="G154" s="11">
        <v>0.2461375503601628</v>
      </c>
      <c r="H154" s="11">
        <v>0.2461375503601628</v>
      </c>
      <c r="I154" s="11">
        <v>0.25363473226305977</v>
      </c>
      <c r="J154" s="11">
        <v>0.26113191416595682</v>
      </c>
      <c r="K154" s="11">
        <v>0.24619205017184176</v>
      </c>
      <c r="L154" s="11">
        <v>0.2312521861777268</v>
      </c>
      <c r="M154" s="11">
        <v>0.23781782652563038</v>
      </c>
      <c r="N154" s="11">
        <v>0.24349423675744392</v>
      </c>
      <c r="O154" s="11">
        <v>0.23942878718296018</v>
      </c>
      <c r="P154" s="11">
        <v>0.25066777015553987</v>
      </c>
      <c r="Q154" s="11">
        <v>0.271843156124768</v>
      </c>
      <c r="R154" s="11">
        <v>0.28978337833619494</v>
      </c>
      <c r="S154" s="11">
        <v>0.2896146318789638</v>
      </c>
      <c r="T154" s="11">
        <v>0.2896146318789638</v>
      </c>
      <c r="U154" s="11"/>
      <c r="V154" s="33" t="str">
        <f t="shared" si="16"/>
        <v>Sao Tome and Principe</v>
      </c>
      <c r="W154" s="30">
        <f t="shared" si="17"/>
        <v>2.6441186361489941E-3</v>
      </c>
      <c r="X154" s="10">
        <f t="shared" si="18"/>
        <v>0.65333785885503293</v>
      </c>
      <c r="Y154" s="36">
        <f t="shared" si="19"/>
        <v>0.4268503578132789</v>
      </c>
      <c r="Z154" s="41">
        <f t="shared" si="20"/>
        <v>-2.6441186361489941</v>
      </c>
      <c r="AA154" s="42">
        <f t="shared" si="21"/>
        <v>7</v>
      </c>
    </row>
    <row r="155" spans="3:27">
      <c r="C155" s="32" t="s">
        <v>337</v>
      </c>
      <c r="D155" s="33" t="s">
        <v>338</v>
      </c>
      <c r="E155" s="11">
        <v>0.40274876221344513</v>
      </c>
      <c r="F155" s="11">
        <v>0.40875714647087774</v>
      </c>
      <c r="G155" s="11">
        <v>0.41096106972938412</v>
      </c>
      <c r="H155" s="11">
        <v>0.41288774970817771</v>
      </c>
      <c r="I155" s="11">
        <v>0.4170022782816446</v>
      </c>
      <c r="J155" s="11">
        <v>0.42381897065022012</v>
      </c>
      <c r="K155" s="11">
        <v>0.438454062934302</v>
      </c>
      <c r="L155" s="11">
        <v>0.46165391108737058</v>
      </c>
      <c r="M155" s="11">
        <v>0.50072256033065943</v>
      </c>
      <c r="N155" s="11">
        <v>0.52710804306994319</v>
      </c>
      <c r="O155" s="11">
        <v>0.56658373447768196</v>
      </c>
      <c r="P155" s="11">
        <v>0.61175209242073558</v>
      </c>
      <c r="Q155" s="11">
        <v>0.62410727062005555</v>
      </c>
      <c r="R155" s="11">
        <v>0.62722616438061418</v>
      </c>
      <c r="S155" s="11">
        <v>0.62163886949165514</v>
      </c>
      <c r="T155" s="11">
        <v>0.62597220282498844</v>
      </c>
      <c r="U155" s="11"/>
      <c r="V155" s="33" t="str">
        <f t="shared" si="16"/>
        <v>Saudi Arabia</v>
      </c>
      <c r="W155" s="30">
        <f t="shared" si="17"/>
        <v>1.8790895361139478E-2</v>
      </c>
      <c r="X155" s="10">
        <f t="shared" si="18"/>
        <v>0.95823149590315959</v>
      </c>
      <c r="Y155" s="36">
        <f t="shared" si="19"/>
        <v>0.9182075997408069</v>
      </c>
      <c r="Z155" s="41">
        <f t="shared" si="20"/>
        <v>-18.790895361139476</v>
      </c>
      <c r="AA155" s="42">
        <f t="shared" si="21"/>
        <v>122</v>
      </c>
    </row>
    <row r="156" spans="3:27">
      <c r="C156" s="32" t="s">
        <v>339</v>
      </c>
      <c r="D156" s="33" t="s">
        <v>340</v>
      </c>
      <c r="E156" s="11">
        <v>0.23483811032682578</v>
      </c>
      <c r="F156" s="11">
        <v>0.23483811032682578</v>
      </c>
      <c r="G156" s="11">
        <v>0.24429768588160031</v>
      </c>
      <c r="H156" s="11">
        <v>0.25404747420509693</v>
      </c>
      <c r="I156" s="11">
        <v>0.25679757203863718</v>
      </c>
      <c r="J156" s="11">
        <v>0.26344670891098887</v>
      </c>
      <c r="K156" s="11">
        <v>0.26449433227025476</v>
      </c>
      <c r="L156" s="11">
        <v>0.26904917537051265</v>
      </c>
      <c r="M156" s="11">
        <v>0.26402869475884583</v>
      </c>
      <c r="N156" s="11">
        <v>0.27307336699384682</v>
      </c>
      <c r="O156" s="11">
        <v>0.29425252410502156</v>
      </c>
      <c r="P156" s="11">
        <v>0.29702354692090038</v>
      </c>
      <c r="Q156" s="11">
        <v>0.30842226470208284</v>
      </c>
      <c r="R156" s="11">
        <v>0.34051567841824731</v>
      </c>
      <c r="S156" s="11">
        <v>0.35622113511443121</v>
      </c>
      <c r="T156" s="11">
        <v>0.35788780178109791</v>
      </c>
      <c r="U156" s="11"/>
      <c r="V156" s="33" t="str">
        <f t="shared" si="16"/>
        <v>Senegal</v>
      </c>
      <c r="W156" s="30">
        <f t="shared" si="17"/>
        <v>7.9820930149030259E-3</v>
      </c>
      <c r="X156" s="10">
        <f t="shared" si="18"/>
        <v>0.94469741490032366</v>
      </c>
      <c r="Y156" s="36">
        <f t="shared" si="19"/>
        <v>0.89245320571935427</v>
      </c>
      <c r="Z156" s="41">
        <f t="shared" si="20"/>
        <v>-7.9820930149030263</v>
      </c>
      <c r="AA156" s="42">
        <f t="shared" si="21"/>
        <v>44</v>
      </c>
    </row>
    <row r="157" spans="3:27">
      <c r="C157" s="32" t="s">
        <v>341</v>
      </c>
      <c r="D157" s="33" t="s">
        <v>342</v>
      </c>
      <c r="E157" s="11">
        <v>0.56272687032440027</v>
      </c>
      <c r="F157" s="11">
        <v>0.56272687032440027</v>
      </c>
      <c r="G157" s="11">
        <v>0.55327375801259893</v>
      </c>
      <c r="H157" s="11">
        <v>0.5438206457007978</v>
      </c>
      <c r="I157" s="11">
        <v>0.54623091489446052</v>
      </c>
      <c r="J157" s="11">
        <v>0.54864118408812323</v>
      </c>
      <c r="K157" s="11">
        <v>0.55720657418795294</v>
      </c>
      <c r="L157" s="11">
        <v>0.56577196428778254</v>
      </c>
      <c r="M157" s="11">
        <v>0.56511883591800449</v>
      </c>
      <c r="N157" s="11">
        <v>0.58372602489753267</v>
      </c>
      <c r="O157" s="11">
        <v>0.59222681417684298</v>
      </c>
      <c r="P157" s="11">
        <v>0.64176696913988962</v>
      </c>
      <c r="Q157" s="11">
        <v>0.64647344451123212</v>
      </c>
      <c r="R157" s="11">
        <v>0.64830769325301452</v>
      </c>
      <c r="S157" s="11">
        <v>0.66362745934473155</v>
      </c>
      <c r="T157" s="11">
        <v>0.66362745934473155</v>
      </c>
      <c r="U157" s="11"/>
      <c r="V157" s="33" t="str">
        <f t="shared" si="16"/>
        <v>Serbia</v>
      </c>
      <c r="W157" s="30">
        <f t="shared" si="17"/>
        <v>8.4706628285710593E-3</v>
      </c>
      <c r="X157" s="10">
        <f t="shared" si="18"/>
        <v>0.8866751364460278</v>
      </c>
      <c r="Y157" s="36">
        <f t="shared" si="19"/>
        <v>0.786192797591582</v>
      </c>
      <c r="Z157" s="41">
        <f t="shared" si="20"/>
        <v>-8.4706628285710597</v>
      </c>
      <c r="AA157" s="42">
        <f t="shared" si="21"/>
        <v>50</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6"/>
        <v>Seychelles</v>
      </c>
      <c r="W158" s="30" t="e">
        <f t="shared" si="17"/>
        <v>#N/A</v>
      </c>
      <c r="X158" s="10" t="e">
        <f t="shared" si="18"/>
        <v>#N/A</v>
      </c>
      <c r="Y158" s="36">
        <f t="shared" si="19"/>
        <v>0</v>
      </c>
      <c r="Z158" s="41" t="str">
        <f t="shared" si="20"/>
        <v/>
      </c>
      <c r="AA158" s="42" t="str">
        <f t="shared" si="21"/>
        <v/>
      </c>
    </row>
    <row r="159" spans="3:27">
      <c r="C159" s="32" t="s">
        <v>345</v>
      </c>
      <c r="D159" s="33" t="s">
        <v>346</v>
      </c>
      <c r="E159" s="11">
        <v>0.14049890926849426</v>
      </c>
      <c r="F159" s="11">
        <v>0.14049890926849426</v>
      </c>
      <c r="G159" s="11">
        <v>0.14528876651908687</v>
      </c>
      <c r="H159" s="11">
        <v>0.15007862376967951</v>
      </c>
      <c r="I159" s="11">
        <v>0.14347460230828052</v>
      </c>
      <c r="J159" s="11">
        <v>0.13687058084688153</v>
      </c>
      <c r="K159" s="11">
        <v>0.1414866068808418</v>
      </c>
      <c r="L159" s="11">
        <v>0.14494489674839423</v>
      </c>
      <c r="M159" s="11">
        <v>0.15007580191596315</v>
      </c>
      <c r="N159" s="11">
        <v>0.16767743963569007</v>
      </c>
      <c r="O159" s="11">
        <v>0.16532324827980241</v>
      </c>
      <c r="P159" s="11">
        <v>0.17542719404134285</v>
      </c>
      <c r="Q159" s="11">
        <v>0.18386108650498931</v>
      </c>
      <c r="R159" s="11">
        <v>0.1954654826907356</v>
      </c>
      <c r="S159" s="11">
        <v>0.21419640178427207</v>
      </c>
      <c r="T159" s="11">
        <v>0.21486306845093872</v>
      </c>
      <c r="U159" s="11"/>
      <c r="V159" s="33" t="str">
        <f t="shared" si="16"/>
        <v>Sierra Leone</v>
      </c>
      <c r="W159" s="30">
        <f t="shared" si="17"/>
        <v>4.9693392877586135E-3</v>
      </c>
      <c r="X159" s="10">
        <f t="shared" si="18"/>
        <v>0.89444905671478669</v>
      </c>
      <c r="Y159" s="36">
        <f t="shared" si="19"/>
        <v>0.80003911505797165</v>
      </c>
      <c r="Z159" s="41">
        <f t="shared" si="20"/>
        <v>-4.9693392877586131</v>
      </c>
      <c r="AA159" s="42">
        <f t="shared" si="21"/>
        <v>17</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6"/>
        <v>Singapore</v>
      </c>
      <c r="W160" s="30" t="e">
        <f t="shared" si="17"/>
        <v>#N/A</v>
      </c>
      <c r="X160" s="10" t="e">
        <f t="shared" si="18"/>
        <v>#N/A</v>
      </c>
      <c r="Y160" s="36">
        <f t="shared" si="19"/>
        <v>0</v>
      </c>
      <c r="Z160" s="41" t="str">
        <f t="shared" si="20"/>
        <v/>
      </c>
      <c r="AA160" s="42" t="str">
        <f t="shared" si="21"/>
        <v/>
      </c>
    </row>
    <row r="161" spans="3:27">
      <c r="C161" s="32" t="s">
        <v>349</v>
      </c>
      <c r="D161" s="33" t="s">
        <v>350</v>
      </c>
      <c r="E161" s="11">
        <v>0.40394403282410501</v>
      </c>
      <c r="F161" s="11">
        <v>0.41196780609100131</v>
      </c>
      <c r="G161" s="11">
        <v>0.42578399080183377</v>
      </c>
      <c r="H161" s="11">
        <v>0.44567247643688052</v>
      </c>
      <c r="I161" s="11">
        <v>0.46333641013973953</v>
      </c>
      <c r="J161" s="11">
        <v>0.49767535795465317</v>
      </c>
      <c r="K161" s="11">
        <v>0.5366427467492062</v>
      </c>
      <c r="L161" s="11">
        <v>0.57248832758476842</v>
      </c>
      <c r="M161" s="11">
        <v>0.61243879815479241</v>
      </c>
      <c r="N161" s="11">
        <v>0.65176892111080598</v>
      </c>
      <c r="O161" s="11">
        <v>0.67963144650560225</v>
      </c>
      <c r="P161" s="11">
        <v>0.7096234372774578</v>
      </c>
      <c r="Q161" s="11">
        <v>0.73307219228367426</v>
      </c>
      <c r="R161" s="11">
        <v>0.75426627509985988</v>
      </c>
      <c r="S161" s="11">
        <v>0.74077541888768239</v>
      </c>
      <c r="T161" s="11">
        <v>0.7397754188876825</v>
      </c>
      <c r="U161" s="11"/>
      <c r="V161" s="33" t="str">
        <f t="shared" si="16"/>
        <v>Slovakia</v>
      </c>
      <c r="W161" s="30">
        <f t="shared" si="17"/>
        <v>2.7251457284681677E-2</v>
      </c>
      <c r="X161" s="10">
        <f t="shared" si="18"/>
        <v>0.98380713135211717</v>
      </c>
      <c r="Y161" s="36">
        <f t="shared" si="19"/>
        <v>0.96787647169928193</v>
      </c>
      <c r="Z161" s="41">
        <f t="shared" si="20"/>
        <v>-27.251457284681678</v>
      </c>
      <c r="AA161" s="42">
        <f t="shared" si="21"/>
        <v>152</v>
      </c>
    </row>
    <row r="162" spans="3:27">
      <c r="C162" s="32" t="s">
        <v>351</v>
      </c>
      <c r="D162" s="33" t="s">
        <v>352</v>
      </c>
      <c r="E162" s="11">
        <v>0.44965462612321244</v>
      </c>
      <c r="F162" s="11">
        <v>0.46468333892781277</v>
      </c>
      <c r="G162" s="11">
        <v>0.49202335751061166</v>
      </c>
      <c r="H162" s="11">
        <v>0.54954006943577316</v>
      </c>
      <c r="I162" s="11">
        <v>0.62103358989928059</v>
      </c>
      <c r="J162" s="11">
        <v>0.6838196288392967</v>
      </c>
      <c r="K162" s="11">
        <v>0.73223927541421086</v>
      </c>
      <c r="L162" s="11">
        <v>0.77751046100806487</v>
      </c>
      <c r="M162" s="11">
        <v>0.7959337307478056</v>
      </c>
      <c r="N162" s="11">
        <v>0.80197588151519572</v>
      </c>
      <c r="O162" s="11">
        <v>0.79034413417777716</v>
      </c>
      <c r="P162" s="11">
        <v>0.7952031679246474</v>
      </c>
      <c r="Q162" s="11">
        <v>0.79692648898091234</v>
      </c>
      <c r="R162" s="11">
        <v>0.80343592225474036</v>
      </c>
      <c r="S162" s="11">
        <v>0.8133337133163947</v>
      </c>
      <c r="T162" s="11">
        <v>0.81050037998306135</v>
      </c>
      <c r="U162" s="11"/>
      <c r="V162" s="33" t="str">
        <f t="shared" si="16"/>
        <v>Slovenia</v>
      </c>
      <c r="W162" s="30">
        <f t="shared" si="17"/>
        <v>2.5847940917578867E-2</v>
      </c>
      <c r="X162" s="10">
        <f t="shared" si="18"/>
        <v>0.90162983347961578</v>
      </c>
      <c r="Y162" s="36">
        <f t="shared" si="19"/>
        <v>0.81293635662047969</v>
      </c>
      <c r="Z162" s="41">
        <f t="shared" si="20"/>
        <v>-25.847940917578867</v>
      </c>
      <c r="AA162" s="42">
        <f t="shared" si="21"/>
        <v>150</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6"/>
        <v>Solomon Islands</v>
      </c>
      <c r="W163" s="30" t="e">
        <f t="shared" si="17"/>
        <v>#N/A</v>
      </c>
      <c r="X163" s="10" t="e">
        <f t="shared" si="18"/>
        <v>#N/A</v>
      </c>
      <c r="Y163" s="36">
        <f t="shared" si="19"/>
        <v>0</v>
      </c>
      <c r="Z163" s="41" t="str">
        <f t="shared" si="20"/>
        <v/>
      </c>
      <c r="AA163" s="42" t="str">
        <f t="shared" si="21"/>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t="e">
        <v>#N/A</v>
      </c>
      <c r="F165" s="11" t="e">
        <v>#N/A</v>
      </c>
      <c r="G165" s="11" t="e">
        <v>#N/A</v>
      </c>
      <c r="H165" s="11" t="e">
        <v>#N/A</v>
      </c>
      <c r="I165" s="11" t="e">
        <v>#N/A</v>
      </c>
      <c r="J165" s="11" t="e">
        <v>#N/A</v>
      </c>
      <c r="K165" s="11" t="e">
        <v>#N/A</v>
      </c>
      <c r="L165" s="11" t="e">
        <v>#N/A</v>
      </c>
      <c r="M165" s="11" t="e">
        <v>#N/A</v>
      </c>
      <c r="N165" s="11" t="e">
        <v>#N/A</v>
      </c>
      <c r="O165" s="11" t="e">
        <v>#N/A</v>
      </c>
      <c r="P165" s="11" t="e">
        <v>#N/A</v>
      </c>
      <c r="Q165" s="11" t="e">
        <v>#N/A</v>
      </c>
      <c r="R165" s="11" t="e">
        <v>#N/A</v>
      </c>
      <c r="S165" s="11" t="e">
        <v>#N/A</v>
      </c>
      <c r="T165" s="11" t="e">
        <v>#N/A</v>
      </c>
      <c r="U165" s="11"/>
      <c r="V165" s="33" t="str">
        <f t="shared" si="16"/>
        <v>South Africa</v>
      </c>
      <c r="W165" s="30" t="e">
        <f t="shared" si="17"/>
        <v>#N/A</v>
      </c>
      <c r="X165" s="10" t="e">
        <f t="shared" si="18"/>
        <v>#N/A</v>
      </c>
      <c r="Y165" s="36">
        <f t="shared" si="19"/>
        <v>0</v>
      </c>
      <c r="Z165" s="41" t="str">
        <f t="shared" si="20"/>
        <v/>
      </c>
      <c r="AA165" s="42" t="str">
        <f t="shared" si="21"/>
        <v/>
      </c>
    </row>
    <row r="166" spans="3:27">
      <c r="C166" s="32" t="s">
        <v>359</v>
      </c>
      <c r="D166" s="33" t="s">
        <v>360</v>
      </c>
      <c r="E166" s="11">
        <v>0.56220992741823383</v>
      </c>
      <c r="F166" s="11">
        <v>0.58239343612405481</v>
      </c>
      <c r="G166" s="11">
        <v>0.60226147445893097</v>
      </c>
      <c r="H166" s="11">
        <v>0.62245374634521933</v>
      </c>
      <c r="I166" s="11">
        <v>0.67634841643163479</v>
      </c>
      <c r="J166" s="11">
        <v>0.73374614238063107</v>
      </c>
      <c r="K166" s="11">
        <v>0.75938941317569852</v>
      </c>
      <c r="L166" s="11">
        <v>0.7766621885830115</v>
      </c>
      <c r="M166" s="11">
        <v>0.80304951599847174</v>
      </c>
      <c r="N166" s="11">
        <v>0.80423543903547345</v>
      </c>
      <c r="O166" s="11">
        <v>0.8027203915601584</v>
      </c>
      <c r="P166" s="11">
        <v>0.80545524098274524</v>
      </c>
      <c r="Q166" s="11">
        <v>0.81534778453369705</v>
      </c>
      <c r="R166" s="11">
        <v>0.8215024190482042</v>
      </c>
      <c r="S166" s="11">
        <v>0.82105496378133214</v>
      </c>
      <c r="T166" s="11">
        <v>0.83055496378133209</v>
      </c>
      <c r="U166" s="11"/>
      <c r="V166" s="33" t="str">
        <f t="shared" si="16"/>
        <v>Spain</v>
      </c>
      <c r="W166" s="30">
        <f t="shared" si="17"/>
        <v>1.8654436120469964E-2</v>
      </c>
      <c r="X166" s="10">
        <f t="shared" si="18"/>
        <v>0.92449234007704562</v>
      </c>
      <c r="Y166" s="36">
        <f t="shared" si="19"/>
        <v>0.85468608686113179</v>
      </c>
      <c r="Z166" s="41">
        <f t="shared" si="20"/>
        <v>-18.654436120469963</v>
      </c>
      <c r="AA166" s="42">
        <f t="shared" si="21"/>
        <v>119</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6"/>
        <v>Sri Lanka</v>
      </c>
      <c r="W167" s="30" t="e">
        <f t="shared" si="17"/>
        <v>#N/A</v>
      </c>
      <c r="X167" s="10" t="e">
        <f t="shared" si="18"/>
        <v>#N/A</v>
      </c>
      <c r="Y167" s="36">
        <f t="shared" si="19"/>
        <v>0</v>
      </c>
      <c r="Z167" s="41" t="str">
        <f t="shared" si="20"/>
        <v/>
      </c>
      <c r="AA167" s="42" t="str">
        <f t="shared" si="21"/>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6"/>
        <v>Sudan</v>
      </c>
      <c r="W168" s="30" t="e">
        <f t="shared" si="17"/>
        <v>#N/A</v>
      </c>
      <c r="X168" s="10" t="e">
        <f t="shared" si="18"/>
        <v>#N/A</v>
      </c>
      <c r="Y168" s="36">
        <f t="shared" si="19"/>
        <v>0</v>
      </c>
      <c r="Z168" s="41" t="str">
        <f t="shared" si="20"/>
        <v/>
      </c>
      <c r="AA168" s="42" t="str">
        <f t="shared" si="21"/>
        <v/>
      </c>
    </row>
    <row r="169" spans="3:27">
      <c r="C169" s="32" t="s">
        <v>365</v>
      </c>
      <c r="D169" s="33" t="s">
        <v>366</v>
      </c>
      <c r="E169" s="11">
        <v>0.32566111904478162</v>
      </c>
      <c r="F169" s="11">
        <v>0.32595683802893538</v>
      </c>
      <c r="G169" s="11">
        <v>0.34022779329644087</v>
      </c>
      <c r="H169" s="11">
        <v>0.35609337259348972</v>
      </c>
      <c r="I169" s="11">
        <v>0.36274165826200439</v>
      </c>
      <c r="J169" s="11">
        <v>0.37404019405174516</v>
      </c>
      <c r="K169" s="11">
        <v>0.38909498053782798</v>
      </c>
      <c r="L169" s="11">
        <v>0.39417189414192405</v>
      </c>
      <c r="M169" s="11">
        <v>0.42025807499595025</v>
      </c>
      <c r="N169" s="11">
        <v>0.4288366262410509</v>
      </c>
      <c r="O169" s="11">
        <v>0.43606388467874035</v>
      </c>
      <c r="P169" s="11">
        <v>0.46458597234988236</v>
      </c>
      <c r="Q169" s="11">
        <v>0.48482375259425142</v>
      </c>
      <c r="R169" s="11">
        <v>0.49659659955632701</v>
      </c>
      <c r="S169" s="11">
        <v>0.52440869538000301</v>
      </c>
      <c r="T169" s="11">
        <v>0.51990869538000295</v>
      </c>
      <c r="U169" s="11"/>
      <c r="V169" s="33" t="str">
        <f t="shared" si="16"/>
        <v>Suriname</v>
      </c>
      <c r="W169" s="30">
        <f t="shared" si="17"/>
        <v>1.4030232131134735E-2</v>
      </c>
      <c r="X169" s="10">
        <f t="shared" si="18"/>
        <v>0.99125102819334521</v>
      </c>
      <c r="Y169" s="36">
        <f t="shared" si="19"/>
        <v>0.98257860089436411</v>
      </c>
      <c r="Z169" s="41">
        <f t="shared" si="20"/>
        <v>-14.030232131134735</v>
      </c>
      <c r="AA169" s="42">
        <f t="shared" si="21"/>
        <v>89</v>
      </c>
    </row>
    <row r="170" spans="3:27">
      <c r="C170" s="32" t="s">
        <v>367</v>
      </c>
      <c r="D170" s="33" t="s">
        <v>368</v>
      </c>
      <c r="E170" s="11">
        <v>0.36578011667861005</v>
      </c>
      <c r="F170" s="11">
        <v>0.36578011667861005</v>
      </c>
      <c r="G170" s="11">
        <v>0.31676796682555891</v>
      </c>
      <c r="H170" s="11">
        <v>0.26775581697250772</v>
      </c>
      <c r="I170" s="11">
        <v>0.26522759425667075</v>
      </c>
      <c r="J170" s="11">
        <v>0.26504914856911976</v>
      </c>
      <c r="K170" s="11">
        <v>0.26773311226233815</v>
      </c>
      <c r="L170" s="11">
        <v>0.27067521031768266</v>
      </c>
      <c r="M170" s="11">
        <v>0.25473842539001951</v>
      </c>
      <c r="N170" s="11">
        <v>0.26700202335256812</v>
      </c>
      <c r="O170" s="11">
        <v>0.28403673702091203</v>
      </c>
      <c r="P170" s="11">
        <v>0.30123590990392407</v>
      </c>
      <c r="Q170" s="11">
        <v>0.32127544650177525</v>
      </c>
      <c r="R170" s="11">
        <v>0.34702099067211178</v>
      </c>
      <c r="S170" s="11">
        <v>0.36187751845123156</v>
      </c>
      <c r="T170" s="11">
        <v>0.36354418511789827</v>
      </c>
      <c r="U170" s="11"/>
      <c r="V170" s="33" t="str">
        <f t="shared" si="16"/>
        <v>Swaziland</v>
      </c>
      <c r="W170" s="30">
        <f t="shared" si="17"/>
        <v>1.5574312909436081E-3</v>
      </c>
      <c r="X170" s="10">
        <f t="shared" si="18"/>
        <v>0.17231764474201341</v>
      </c>
      <c r="Y170" s="36">
        <f t="shared" si="19"/>
        <v>2.9693370689434742E-2</v>
      </c>
      <c r="Z170" s="41" t="str">
        <f t="shared" si="20"/>
        <v/>
      </c>
      <c r="AA170" s="42" t="str">
        <f t="shared" si="21"/>
        <v/>
      </c>
    </row>
    <row r="171" spans="3:27">
      <c r="C171" s="32" t="s">
        <v>369</v>
      </c>
      <c r="D171" s="33" t="s">
        <v>370</v>
      </c>
      <c r="E171" s="11">
        <v>0.6373510398662906</v>
      </c>
      <c r="F171" s="11">
        <v>0.6640492250135529</v>
      </c>
      <c r="G171" s="11">
        <v>0.69501654259826762</v>
      </c>
      <c r="H171" s="11">
        <v>0.72548031644989708</v>
      </c>
      <c r="I171" s="11">
        <v>0.80275616281919893</v>
      </c>
      <c r="J171" s="11">
        <v>0.84645531477835156</v>
      </c>
      <c r="K171" s="11">
        <v>0.87721438259031381</v>
      </c>
      <c r="L171" s="11">
        <v>0.8936723151756486</v>
      </c>
      <c r="M171" s="11">
        <v>0.89719926655910498</v>
      </c>
      <c r="N171" s="11">
        <v>0.89644731909039754</v>
      </c>
      <c r="O171" s="11">
        <v>0.89020699885089316</v>
      </c>
      <c r="P171" s="11">
        <v>0.89615560206380807</v>
      </c>
      <c r="Q171" s="11">
        <v>0.89868514366666874</v>
      </c>
      <c r="R171" s="11">
        <v>0.8846335899693708</v>
      </c>
      <c r="S171" s="11">
        <v>0.8866430751039055</v>
      </c>
      <c r="T171" s="11">
        <v>0.88514307510390566</v>
      </c>
      <c r="U171" s="11"/>
      <c r="V171" s="33" t="str">
        <f t="shared" si="16"/>
        <v>Sweden</v>
      </c>
      <c r="W171" s="30">
        <f t="shared" si="17"/>
        <v>1.6454429120192009E-2</v>
      </c>
      <c r="X171" s="10">
        <f t="shared" si="18"/>
        <v>0.83516308408694617</v>
      </c>
      <c r="Y171" s="36">
        <f t="shared" si="19"/>
        <v>0.69749737702161951</v>
      </c>
      <c r="Z171" s="41">
        <f t="shared" si="20"/>
        <v>-16.45442912019201</v>
      </c>
      <c r="AA171" s="42">
        <f t="shared" si="21"/>
        <v>106</v>
      </c>
    </row>
    <row r="172" spans="3:27">
      <c r="C172" s="32" t="s">
        <v>371</v>
      </c>
      <c r="D172" s="33" t="s">
        <v>372</v>
      </c>
      <c r="E172" s="11">
        <v>0.58739957258368358</v>
      </c>
      <c r="F172" s="11">
        <v>0.59683466606073632</v>
      </c>
      <c r="G172" s="11">
        <v>0.61286696079477709</v>
      </c>
      <c r="H172" s="11">
        <v>0.63591622223955002</v>
      </c>
      <c r="I172" s="11">
        <v>0.67747802350899144</v>
      </c>
      <c r="J172" s="11">
        <v>0.71953840683523596</v>
      </c>
      <c r="K172" s="11">
        <v>0.74262895751279046</v>
      </c>
      <c r="L172" s="11">
        <v>0.75895898264801209</v>
      </c>
      <c r="M172" s="11">
        <v>0.78281800350336284</v>
      </c>
      <c r="N172" s="11">
        <v>0.79042906776710253</v>
      </c>
      <c r="O172" s="11">
        <v>0.79974949499646908</v>
      </c>
      <c r="P172" s="11">
        <v>0.79866394205798907</v>
      </c>
      <c r="Q172" s="11">
        <v>0.81228649378597839</v>
      </c>
      <c r="R172" s="11">
        <v>0.81977388138426899</v>
      </c>
      <c r="S172" s="11">
        <v>0.82160474696581132</v>
      </c>
      <c r="T172" s="11">
        <v>0.83160474696581133</v>
      </c>
      <c r="U172" s="11"/>
      <c r="V172" s="33" t="str">
        <f t="shared" si="16"/>
        <v>Switzerland</v>
      </c>
      <c r="W172" s="30">
        <f t="shared" si="17"/>
        <v>1.7448549206128813E-2</v>
      </c>
      <c r="X172" s="10">
        <f t="shared" si="18"/>
        <v>0.95568536354765798</v>
      </c>
      <c r="Y172" s="36">
        <f t="shared" si="19"/>
        <v>0.91333451409921917</v>
      </c>
      <c r="Z172" s="41">
        <f t="shared" si="20"/>
        <v>-17.448549206128813</v>
      </c>
      <c r="AA172" s="42">
        <f t="shared" si="21"/>
        <v>111</v>
      </c>
    </row>
    <row r="173" spans="3:27">
      <c r="C173" s="32" t="s">
        <v>373</v>
      </c>
      <c r="D173" s="33" t="s">
        <v>374</v>
      </c>
      <c r="E173" s="11">
        <v>0.30162641759277464</v>
      </c>
      <c r="F173" s="11">
        <v>0.30162641759277464</v>
      </c>
      <c r="G173" s="11">
        <v>0.30999024229244454</v>
      </c>
      <c r="H173" s="11">
        <v>0.31835406699211444</v>
      </c>
      <c r="I173" s="11">
        <v>0.31740595979846636</v>
      </c>
      <c r="J173" s="11">
        <v>0.31674829610047595</v>
      </c>
      <c r="K173" s="11">
        <v>0.31650079216360361</v>
      </c>
      <c r="L173" s="11">
        <v>0.31647016547770795</v>
      </c>
      <c r="M173" s="11">
        <v>0.32343706116765009</v>
      </c>
      <c r="N173" s="11">
        <v>0.34352461416283114</v>
      </c>
      <c r="O173" s="11">
        <v>0.32643646087324429</v>
      </c>
      <c r="P173" s="11">
        <v>0.32308761433591904</v>
      </c>
      <c r="Q173" s="11">
        <v>0.33951311413970003</v>
      </c>
      <c r="R173" s="11">
        <v>0.35642847243150444</v>
      </c>
      <c r="S173" s="11">
        <v>0.39887011715090592</v>
      </c>
      <c r="T173" s="11">
        <v>0.39887011715090592</v>
      </c>
      <c r="U173" s="11"/>
      <c r="V173" s="33" t="str">
        <f t="shared" si="16"/>
        <v>Syrian Arab Republic</v>
      </c>
      <c r="W173" s="30">
        <f t="shared" si="17"/>
        <v>5.294597515881236E-3</v>
      </c>
      <c r="X173" s="10">
        <f t="shared" si="18"/>
        <v>0.84479034509794071</v>
      </c>
      <c r="Y173" s="36">
        <f t="shared" si="19"/>
        <v>0.71367072717069779</v>
      </c>
      <c r="Z173" s="41">
        <f t="shared" si="20"/>
        <v>-5.2945975158812359</v>
      </c>
      <c r="AA173" s="42">
        <f t="shared" si="21"/>
        <v>21</v>
      </c>
    </row>
    <row r="174" spans="3:27">
      <c r="C174" s="32" t="s">
        <v>375</v>
      </c>
      <c r="D174" s="33" t="s">
        <v>376</v>
      </c>
      <c r="E174" s="11">
        <v>0.26304771565021301</v>
      </c>
      <c r="F174" s="11">
        <v>0.25479152517402254</v>
      </c>
      <c r="G174" s="11">
        <v>0.2378212280788691</v>
      </c>
      <c r="H174" s="11">
        <v>0.22085387263858097</v>
      </c>
      <c r="I174" s="11">
        <v>0.22084942912900576</v>
      </c>
      <c r="J174" s="11">
        <v>0.23079627250942966</v>
      </c>
      <c r="K174" s="11">
        <v>0.2359441663808283</v>
      </c>
      <c r="L174" s="11">
        <v>0.24746941999993574</v>
      </c>
      <c r="M174" s="11">
        <v>0.27240366431520102</v>
      </c>
      <c r="N174" s="11">
        <v>0.27441977328998629</v>
      </c>
      <c r="O174" s="11">
        <v>0.29123080439558219</v>
      </c>
      <c r="P174" s="11">
        <v>0.34290510763353982</v>
      </c>
      <c r="Q174" s="11">
        <v>0.34584536960565887</v>
      </c>
      <c r="R174" s="11">
        <v>0.37813612750363196</v>
      </c>
      <c r="S174" s="11">
        <v>0.40082154401094522</v>
      </c>
      <c r="T174" s="11">
        <v>0.40415487734427852</v>
      </c>
      <c r="U174" s="11"/>
      <c r="V174" s="33" t="str">
        <f t="shared" si="16"/>
        <v>Tajikistan</v>
      </c>
      <c r="W174" s="30">
        <f t="shared" si="17"/>
        <v>1.1735747809812222E-2</v>
      </c>
      <c r="X174" s="10">
        <f t="shared" si="18"/>
        <v>0.86893961139768872</v>
      </c>
      <c r="Y174" s="36">
        <f t="shared" si="19"/>
        <v>0.75505604825596628</v>
      </c>
      <c r="Z174" s="41">
        <f t="shared" si="20"/>
        <v>-11.735747809812223</v>
      </c>
      <c r="AA174" s="42">
        <f t="shared" si="21"/>
        <v>63</v>
      </c>
    </row>
    <row r="175" spans="3:27">
      <c r="C175" s="32" t="s">
        <v>377</v>
      </c>
      <c r="D175" s="33" t="s">
        <v>378</v>
      </c>
      <c r="E175" s="11">
        <v>0.23166177270014152</v>
      </c>
      <c r="F175" s="11">
        <v>0.2319845427938359</v>
      </c>
      <c r="G175" s="11">
        <v>0.23156398398666234</v>
      </c>
      <c r="H175" s="11">
        <v>0.2303573209541914</v>
      </c>
      <c r="I175" s="11">
        <v>0.22834837069838665</v>
      </c>
      <c r="J175" s="11">
        <v>0.22634576005152138</v>
      </c>
      <c r="K175" s="11">
        <v>0.2257407746881778</v>
      </c>
      <c r="L175" s="11">
        <v>0.22637470187353215</v>
      </c>
      <c r="M175" s="11">
        <v>0.23972859529317964</v>
      </c>
      <c r="N175" s="11">
        <v>0.23877321668641877</v>
      </c>
      <c r="O175" s="11">
        <v>0.24911319142228286</v>
      </c>
      <c r="P175" s="11">
        <v>0.24831074206857331</v>
      </c>
      <c r="Q175" s="11">
        <v>0.27086523411695579</v>
      </c>
      <c r="R175" s="11">
        <v>0.29349352626159175</v>
      </c>
      <c r="S175" s="11">
        <v>0.3156069223732047</v>
      </c>
      <c r="T175" s="11">
        <v>0.3156069223732047</v>
      </c>
      <c r="U175" s="11"/>
      <c r="V175" s="33" t="str">
        <f t="shared" si="16"/>
        <v>Tanzania, United Republic of</v>
      </c>
      <c r="W175" s="30">
        <f t="shared" si="17"/>
        <v>5.4383666749651905E-3</v>
      </c>
      <c r="X175" s="10">
        <f t="shared" si="18"/>
        <v>0.82620212325012876</v>
      </c>
      <c r="Y175" s="36">
        <f t="shared" si="19"/>
        <v>0.68260994846302092</v>
      </c>
      <c r="Z175" s="41">
        <f t="shared" si="20"/>
        <v>-5.4383666749651907</v>
      </c>
      <c r="AA175" s="42">
        <f t="shared" si="21"/>
        <v>23</v>
      </c>
    </row>
    <row r="176" spans="3:27">
      <c r="C176" s="32" t="s">
        <v>379</v>
      </c>
      <c r="D176" s="33" t="s">
        <v>380</v>
      </c>
      <c r="E176" s="11">
        <v>0.43612316295453535</v>
      </c>
      <c r="F176" s="11">
        <v>0.44217280851812851</v>
      </c>
      <c r="G176" s="11">
        <v>0.4510432417567195</v>
      </c>
      <c r="H176" s="11">
        <v>0.46624801589239495</v>
      </c>
      <c r="I176" s="11">
        <v>0.49822163934611569</v>
      </c>
      <c r="J176" s="11">
        <v>0.51310033781630038</v>
      </c>
      <c r="K176" s="11">
        <v>0.54033680947731033</v>
      </c>
      <c r="L176" s="11">
        <v>0.54649296981568696</v>
      </c>
      <c r="M176" s="11">
        <v>0.56850747571286764</v>
      </c>
      <c r="N176" s="11">
        <v>0.58152114977598024</v>
      </c>
      <c r="O176" s="11">
        <v>0.60214478403316873</v>
      </c>
      <c r="P176" s="11">
        <v>0.61573611237725523</v>
      </c>
      <c r="Q176" s="11">
        <v>0.66050869306250559</v>
      </c>
      <c r="R176" s="11">
        <v>0.66918629540113284</v>
      </c>
      <c r="S176" s="11">
        <v>0.65948672955322363</v>
      </c>
      <c r="T176" s="11">
        <v>0.65948672955322363</v>
      </c>
      <c r="U176" s="11"/>
      <c r="V176" s="33" t="str">
        <f t="shared" si="16"/>
        <v>Thailand</v>
      </c>
      <c r="W176" s="30">
        <f t="shared" si="17"/>
        <v>1.726006650904649E-2</v>
      </c>
      <c r="X176" s="10">
        <f t="shared" si="18"/>
        <v>0.98898696813746756</v>
      </c>
      <c r="Y176" s="36">
        <f t="shared" si="19"/>
        <v>0.97809522314574027</v>
      </c>
      <c r="Z176" s="41">
        <f t="shared" si="20"/>
        <v>-17.260066509046489</v>
      </c>
      <c r="AA176" s="42">
        <f t="shared" si="21"/>
        <v>110</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0.16703531579963263</v>
      </c>
      <c r="F178" s="11">
        <v>0.1670775538948707</v>
      </c>
      <c r="G178" s="11">
        <v>0.19036455371959912</v>
      </c>
      <c r="H178" s="11">
        <v>0.21381739742936132</v>
      </c>
      <c r="I178" s="11">
        <v>0.21638018114520144</v>
      </c>
      <c r="J178" s="11">
        <v>0.21975139231792942</v>
      </c>
      <c r="K178" s="11">
        <v>0.21937108061108795</v>
      </c>
      <c r="L178" s="11">
        <v>0.21975115290730762</v>
      </c>
      <c r="M178" s="11">
        <v>0.20584563180134385</v>
      </c>
      <c r="N178" s="11">
        <v>0.20516176452362525</v>
      </c>
      <c r="O178" s="11">
        <v>0.20833886901042167</v>
      </c>
      <c r="P178" s="11">
        <v>0.22210279511843897</v>
      </c>
      <c r="Q178" s="11">
        <v>0.24493384484751404</v>
      </c>
      <c r="R178" s="11">
        <v>0.2567993133255107</v>
      </c>
      <c r="S178" s="11">
        <v>0.26556803044990968</v>
      </c>
      <c r="T178" s="11">
        <v>0.26623469711657632</v>
      </c>
      <c r="U178" s="11"/>
      <c r="V178" s="33" t="str">
        <f t="shared" si="16"/>
        <v>Togo</v>
      </c>
      <c r="W178" s="30">
        <f t="shared" si="17"/>
        <v>5.4494992783894651E-3</v>
      </c>
      <c r="X178" s="10">
        <f t="shared" si="18"/>
        <v>0.87376663994507731</v>
      </c>
      <c r="Y178" s="36">
        <f t="shared" si="19"/>
        <v>0.76346814108091032</v>
      </c>
      <c r="Z178" s="41">
        <f t="shared" si="20"/>
        <v>-5.4494992783894656</v>
      </c>
      <c r="AA178" s="42">
        <f t="shared" si="21"/>
        <v>24</v>
      </c>
    </row>
    <row r="179" spans="3:27">
      <c r="C179" s="32" t="s">
        <v>385</v>
      </c>
      <c r="D179" s="33" t="s">
        <v>386</v>
      </c>
      <c r="E179" s="11">
        <v>0.30366551107260714</v>
      </c>
      <c r="F179" s="11">
        <v>0.30366751542286324</v>
      </c>
      <c r="G179" s="11">
        <v>0.30332204823828862</v>
      </c>
      <c r="H179" s="11">
        <v>0.30334059531100666</v>
      </c>
      <c r="I179" s="11">
        <v>0.32552305496395284</v>
      </c>
      <c r="J179" s="11">
        <v>0.35460367505057666</v>
      </c>
      <c r="K179" s="11">
        <v>0.35362771619902345</v>
      </c>
      <c r="L179" s="11">
        <v>0.36829842355622211</v>
      </c>
      <c r="M179" s="11">
        <v>0.38907554270913464</v>
      </c>
      <c r="N179" s="11">
        <v>0.4059092321785675</v>
      </c>
      <c r="O179" s="11">
        <v>0.45292537988351794</v>
      </c>
      <c r="P179" s="11">
        <v>0.45513193619297981</v>
      </c>
      <c r="Q179" s="11">
        <v>0.47712814037259688</v>
      </c>
      <c r="R179" s="11">
        <v>0.46193807792964764</v>
      </c>
      <c r="S179" s="11">
        <v>0.44574783748495572</v>
      </c>
      <c r="T179" s="11">
        <v>0.44308117081828896</v>
      </c>
      <c r="U179" s="11"/>
      <c r="V179" s="33" t="str">
        <f t="shared" si="16"/>
        <v>Tonga</v>
      </c>
      <c r="W179" s="30">
        <f t="shared" si="17"/>
        <v>1.2975934816192839E-2</v>
      </c>
      <c r="X179" s="10">
        <f t="shared" si="18"/>
        <v>0.947696863305168</v>
      </c>
      <c r="Y179" s="36">
        <f t="shared" si="19"/>
        <v>0.89812934471845429</v>
      </c>
      <c r="Z179" s="41">
        <f t="shared" si="20"/>
        <v>-12.975934816192838</v>
      </c>
      <c r="AA179" s="42">
        <f t="shared" si="21"/>
        <v>79</v>
      </c>
    </row>
    <row r="180" spans="3:27">
      <c r="C180" s="32" t="s">
        <v>387</v>
      </c>
      <c r="D180" s="33" t="s">
        <v>388</v>
      </c>
      <c r="E180" s="11">
        <v>0.36978402848864228</v>
      </c>
      <c r="F180" s="11">
        <v>0.37024173735904575</v>
      </c>
      <c r="G180" s="11">
        <v>0.36430194652040498</v>
      </c>
      <c r="H180" s="11">
        <v>0.35857787303524863</v>
      </c>
      <c r="I180" s="11">
        <v>0.35928475797256409</v>
      </c>
      <c r="J180" s="11">
        <v>0.37542817247957905</v>
      </c>
      <c r="K180" s="11">
        <v>0.38939058089243556</v>
      </c>
      <c r="L180" s="11">
        <v>0.39940071507217673</v>
      </c>
      <c r="M180" s="11">
        <v>0.39866902815064842</v>
      </c>
      <c r="N180" s="11">
        <v>0.43999066947356025</v>
      </c>
      <c r="O180" s="11">
        <v>0.47804466812130142</v>
      </c>
      <c r="P180" s="11">
        <v>0.50208251135276483</v>
      </c>
      <c r="Q180" s="11">
        <v>0.50796469605141781</v>
      </c>
      <c r="R180" s="11">
        <v>0.50367499904136803</v>
      </c>
      <c r="S180" s="11">
        <v>0.50590321088754042</v>
      </c>
      <c r="T180" s="11">
        <v>0.50440321088754037</v>
      </c>
      <c r="U180" s="11"/>
      <c r="V180" s="33" t="str">
        <f t="shared" si="16"/>
        <v>Trinidad and Tobago</v>
      </c>
      <c r="W180" s="30">
        <f t="shared" si="17"/>
        <v>1.224148118738512E-2</v>
      </c>
      <c r="X180" s="10">
        <f t="shared" si="18"/>
        <v>0.93409785464269535</v>
      </c>
      <c r="Y180" s="36">
        <f t="shared" si="19"/>
        <v>0.87253880204808598</v>
      </c>
      <c r="Z180" s="41">
        <f t="shared" si="20"/>
        <v>-12.241481187385119</v>
      </c>
      <c r="AA180" s="42">
        <f t="shared" si="21"/>
        <v>70</v>
      </c>
    </row>
    <row r="181" spans="3:27">
      <c r="C181" s="32" t="s">
        <v>389</v>
      </c>
      <c r="D181" s="33" t="s">
        <v>390</v>
      </c>
      <c r="E181" s="11">
        <v>0.31456661522065188</v>
      </c>
      <c r="F181" s="11">
        <v>0.31930639062602639</v>
      </c>
      <c r="G181" s="11">
        <v>0.32937211930848054</v>
      </c>
      <c r="H181" s="11">
        <v>0.34285991201401622</v>
      </c>
      <c r="I181" s="11">
        <v>0.35244179027236328</v>
      </c>
      <c r="J181" s="11">
        <v>0.36360294772717272</v>
      </c>
      <c r="K181" s="11">
        <v>0.38321594658610747</v>
      </c>
      <c r="L181" s="11">
        <v>0.39671426519513447</v>
      </c>
      <c r="M181" s="11">
        <v>0.43239884076392926</v>
      </c>
      <c r="N181" s="11">
        <v>0.49672593247892194</v>
      </c>
      <c r="O181" s="11">
        <v>0.53184472526884186</v>
      </c>
      <c r="P181" s="11">
        <v>0.57267593043598342</v>
      </c>
      <c r="Q181" s="11">
        <v>0.58016720284629364</v>
      </c>
      <c r="R181" s="11">
        <v>0.59610224013789148</v>
      </c>
      <c r="S181" s="11">
        <v>0.62071474472660504</v>
      </c>
      <c r="T181" s="11">
        <v>0.61788141139327168</v>
      </c>
      <c r="U181" s="11"/>
      <c r="V181" s="33" t="str">
        <f t="shared" si="16"/>
        <v>Tunisia</v>
      </c>
      <c r="W181" s="30">
        <f t="shared" si="17"/>
        <v>2.3966014550899646E-2</v>
      </c>
      <c r="X181" s="10">
        <f t="shared" si="18"/>
        <v>0.9749905291324833</v>
      </c>
      <c r="Y181" s="36">
        <f t="shared" si="19"/>
        <v>0.95060653189803979</v>
      </c>
      <c r="Z181" s="41">
        <f t="shared" si="20"/>
        <v>-23.966014550899647</v>
      </c>
      <c r="AA181" s="42">
        <f t="shared" si="21"/>
        <v>141</v>
      </c>
    </row>
    <row r="182" spans="3:27">
      <c r="C182" s="32" t="s">
        <v>391</v>
      </c>
      <c r="D182" s="33" t="s">
        <v>392</v>
      </c>
      <c r="E182" s="11">
        <v>0.3164677766388696</v>
      </c>
      <c r="F182" s="11">
        <v>0.32549665507025993</v>
      </c>
      <c r="G182" s="11">
        <v>0.33405943615102912</v>
      </c>
      <c r="H182" s="11">
        <v>0.3344154129834106</v>
      </c>
      <c r="I182" s="11">
        <v>0.35178601471358856</v>
      </c>
      <c r="J182" s="11">
        <v>0.38334533439604501</v>
      </c>
      <c r="K182" s="11">
        <v>0.39134349517642281</v>
      </c>
      <c r="L182" s="11">
        <v>0.40415477010393924</v>
      </c>
      <c r="M182" s="11">
        <v>0.44739884544626629</v>
      </c>
      <c r="N182" s="11">
        <v>0.4781350255997257</v>
      </c>
      <c r="O182" s="11">
        <v>0.50606703917746609</v>
      </c>
      <c r="P182" s="11">
        <v>0.53789265352836912</v>
      </c>
      <c r="Q182" s="11">
        <v>0.56848345539790901</v>
      </c>
      <c r="R182" s="11">
        <v>0.58808508423608952</v>
      </c>
      <c r="S182" s="11">
        <v>0.58137796426922517</v>
      </c>
      <c r="T182" s="11">
        <v>0.57887796426922522</v>
      </c>
      <c r="U182" s="11"/>
      <c r="V182" s="33" t="str">
        <f t="shared" si="16"/>
        <v>Turkey</v>
      </c>
      <c r="W182" s="30">
        <f t="shared" si="17"/>
        <v>2.115217353960417E-2</v>
      </c>
      <c r="X182" s="10">
        <f t="shared" si="18"/>
        <v>0.98097648769443047</v>
      </c>
      <c r="Y182" s="36">
        <f t="shared" si="19"/>
        <v>0.96231486940930111</v>
      </c>
      <c r="Z182" s="41">
        <f t="shared" si="20"/>
        <v>-21.152173539604171</v>
      </c>
      <c r="AA182" s="42">
        <f t="shared" si="21"/>
        <v>127</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6"/>
        <v>Turkmenistan</v>
      </c>
      <c r="W183" s="30" t="e">
        <f t="shared" si="17"/>
        <v>#N/A</v>
      </c>
      <c r="X183" s="10" t="e">
        <f t="shared" si="18"/>
        <v>#N/A</v>
      </c>
      <c r="Y183" s="36">
        <f t="shared" si="19"/>
        <v>0</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0.28557357492862284</v>
      </c>
      <c r="F185" s="11">
        <v>0.286444306206732</v>
      </c>
      <c r="G185" s="11">
        <v>0.28553276843663017</v>
      </c>
      <c r="H185" s="11">
        <v>0.28481422330183176</v>
      </c>
      <c r="I185" s="11">
        <v>0.27674693813975465</v>
      </c>
      <c r="J185" s="11">
        <v>0.27182752800417181</v>
      </c>
      <c r="K185" s="11">
        <v>0.27666185717535946</v>
      </c>
      <c r="L185" s="11">
        <v>0.28142280056014374</v>
      </c>
      <c r="M185" s="11">
        <v>0.29154754444922326</v>
      </c>
      <c r="N185" s="11">
        <v>0.28843367648363533</v>
      </c>
      <c r="O185" s="11">
        <v>0.29474268220314598</v>
      </c>
      <c r="P185" s="11">
        <v>0.31525063686552679</v>
      </c>
      <c r="Q185" s="11">
        <v>0.32230229849110664</v>
      </c>
      <c r="R185" s="11">
        <v>0.35295620849985937</v>
      </c>
      <c r="S185" s="11">
        <v>0.35730864606454693</v>
      </c>
      <c r="T185" s="11">
        <v>0.35680864606454693</v>
      </c>
      <c r="U185" s="11"/>
      <c r="V185" s="33" t="str">
        <f t="shared" si="16"/>
        <v>Uganda</v>
      </c>
      <c r="W185" s="30">
        <f t="shared" si="17"/>
        <v>5.1446395095274015E-3</v>
      </c>
      <c r="X185" s="10">
        <f t="shared" si="18"/>
        <v>0.82304647613702431</v>
      </c>
      <c r="Y185" s="36">
        <f t="shared" si="19"/>
        <v>0.67740550188157334</v>
      </c>
      <c r="Z185" s="41">
        <f t="shared" si="20"/>
        <v>-5.1446395095274013</v>
      </c>
      <c r="AA185" s="42">
        <f t="shared" si="21"/>
        <v>19</v>
      </c>
    </row>
    <row r="186" spans="3:27">
      <c r="C186" s="32" t="s">
        <v>399</v>
      </c>
      <c r="D186" s="33" t="s">
        <v>400</v>
      </c>
      <c r="E186" s="11">
        <v>0.42722392379706459</v>
      </c>
      <c r="F186" s="11">
        <v>0.42694764275466368</v>
      </c>
      <c r="G186" s="11">
        <v>0.41856448120082373</v>
      </c>
      <c r="H186" s="11">
        <v>0.41029795159589011</v>
      </c>
      <c r="I186" s="11">
        <v>0.41682959067126685</v>
      </c>
      <c r="J186" s="11">
        <v>0.42432459824128116</v>
      </c>
      <c r="K186" s="11">
        <v>0.45327210028329873</v>
      </c>
      <c r="L186" s="11">
        <v>0.48765908182396273</v>
      </c>
      <c r="M186" s="11">
        <v>0.51295104951546466</v>
      </c>
      <c r="N186" s="11">
        <v>0.57218265555739267</v>
      </c>
      <c r="O186" s="11">
        <v>0.65116580526592083</v>
      </c>
      <c r="P186" s="11">
        <v>0.70053093765222674</v>
      </c>
      <c r="Q186" s="11">
        <v>0.70716825356660951</v>
      </c>
      <c r="R186" s="11">
        <v>0.70968121075925739</v>
      </c>
      <c r="S186" s="11">
        <v>0.71395460274839728</v>
      </c>
      <c r="T186" s="11">
        <v>0.70112126941506392</v>
      </c>
      <c r="U186" s="11"/>
      <c r="V186" s="33" t="str">
        <f t="shared" si="16"/>
        <v>Ukraine</v>
      </c>
      <c r="W186" s="30">
        <f t="shared" si="17"/>
        <v>2.5317362506722754E-2</v>
      </c>
      <c r="X186" s="10">
        <f t="shared" si="18"/>
        <v>0.93706907092173664</v>
      </c>
      <c r="Y186" s="36">
        <f t="shared" si="19"/>
        <v>0.87809844367812673</v>
      </c>
      <c r="Z186" s="41">
        <f t="shared" si="20"/>
        <v>-25.317362506722752</v>
      </c>
      <c r="AA186" s="42">
        <f t="shared" si="21"/>
        <v>147</v>
      </c>
    </row>
    <row r="187" spans="3:27">
      <c r="C187" s="32" t="s">
        <v>401</v>
      </c>
      <c r="D187" s="33" t="s">
        <v>402</v>
      </c>
      <c r="E187" s="11">
        <v>0.42673409144782815</v>
      </c>
      <c r="F187" s="11">
        <v>0.43084801361368869</v>
      </c>
      <c r="G187" s="11">
        <v>0.44408828990695393</v>
      </c>
      <c r="H187" s="11">
        <v>0.46086007190808448</v>
      </c>
      <c r="I187" s="11">
        <v>0.47880337947093976</v>
      </c>
      <c r="J187" s="11">
        <v>0.51046568784454616</v>
      </c>
      <c r="K187" s="11">
        <v>0.55424800522358642</v>
      </c>
      <c r="L187" s="11">
        <v>0.57613689891687359</v>
      </c>
      <c r="M187" s="11">
        <v>0.59242071768153681</v>
      </c>
      <c r="N187" s="11">
        <v>0.6160418046480417</v>
      </c>
      <c r="O187" s="11">
        <v>0.61266050136396066</v>
      </c>
      <c r="P187" s="11">
        <v>0.61136013707820225</v>
      </c>
      <c r="Q187" s="11">
        <v>0.61471076505486044</v>
      </c>
      <c r="R187" s="11">
        <v>0.63537923440894761</v>
      </c>
      <c r="S187" s="11">
        <v>0.64527633782243832</v>
      </c>
      <c r="T187" s="11">
        <v>0.63377633782243836</v>
      </c>
      <c r="U187" s="11"/>
      <c r="V187" s="33" t="str">
        <f t="shared" si="16"/>
        <v>United Arab Emirates</v>
      </c>
      <c r="W187" s="30">
        <f t="shared" si="17"/>
        <v>1.6209698714796696E-2</v>
      </c>
      <c r="X187" s="10">
        <f t="shared" si="18"/>
        <v>0.95872816500256952</v>
      </c>
      <c r="Y187" s="36">
        <f t="shared" si="19"/>
        <v>0.9191596943691942</v>
      </c>
      <c r="Z187" s="41">
        <f t="shared" si="20"/>
        <v>-16.209698714796694</v>
      </c>
      <c r="AA187" s="42">
        <f t="shared" si="21"/>
        <v>104</v>
      </c>
    </row>
    <row r="188" spans="3:27">
      <c r="C188" s="32" t="s">
        <v>403</v>
      </c>
      <c r="D188" s="33" t="s">
        <v>404</v>
      </c>
      <c r="E188" s="11">
        <v>0.65649042945729474</v>
      </c>
      <c r="F188" s="11">
        <v>0.66872241790632092</v>
      </c>
      <c r="G188" s="11">
        <v>0.69113490262875266</v>
      </c>
      <c r="H188" s="11">
        <v>0.72342672646346007</v>
      </c>
      <c r="I188" s="11">
        <v>0.78054653017180908</v>
      </c>
      <c r="J188" s="11">
        <v>0.82046832079894394</v>
      </c>
      <c r="K188" s="11">
        <v>0.83291541343116549</v>
      </c>
      <c r="L188" s="11">
        <v>0.86039388023010421</v>
      </c>
      <c r="M188" s="11">
        <v>0.87278094880647239</v>
      </c>
      <c r="N188" s="11">
        <v>0.85675887276842688</v>
      </c>
      <c r="O188" s="11">
        <v>0.85258807186262797</v>
      </c>
      <c r="P188" s="11">
        <v>0.86111155988732535</v>
      </c>
      <c r="Q188" s="11">
        <v>0.85727702950597806</v>
      </c>
      <c r="R188" s="11">
        <v>0.84610082571997425</v>
      </c>
      <c r="S188" s="11">
        <v>0.84179727762931977</v>
      </c>
      <c r="T188" s="11">
        <v>0.83913061096265307</v>
      </c>
      <c r="U188" s="11"/>
      <c r="V188" s="33" t="str">
        <f t="shared" si="16"/>
        <v>United Kingdom</v>
      </c>
      <c r="W188" s="30">
        <f t="shared" si="17"/>
        <v>1.2804889985706832E-2</v>
      </c>
      <c r="X188" s="10">
        <f t="shared" si="18"/>
        <v>0.8120644708152287</v>
      </c>
      <c r="Y188" s="36">
        <f t="shared" si="19"/>
        <v>0.65944870476041739</v>
      </c>
      <c r="Z188" s="41">
        <f t="shared" si="20"/>
        <v>-12.804889985706833</v>
      </c>
      <c r="AA188" s="42">
        <f t="shared" si="21"/>
        <v>78</v>
      </c>
    </row>
    <row r="189" spans="3:27">
      <c r="C189" s="32" t="s">
        <v>405</v>
      </c>
      <c r="D189" s="33" t="s">
        <v>406</v>
      </c>
      <c r="E189" s="11">
        <v>0.78666685685557447</v>
      </c>
      <c r="F189" s="11">
        <v>0.79344611252052244</v>
      </c>
      <c r="G189" s="11">
        <v>0.80165800215515615</v>
      </c>
      <c r="H189" s="11">
        <v>0.81123887296180142</v>
      </c>
      <c r="I189" s="11">
        <v>0.82088345597244372</v>
      </c>
      <c r="J189" s="11">
        <v>0.82249204711355206</v>
      </c>
      <c r="K189" s="11">
        <v>0.83684794953697983</v>
      </c>
      <c r="L189" s="11">
        <v>0.85063512642636308</v>
      </c>
      <c r="M189" s="11">
        <v>0.86362889653898933</v>
      </c>
      <c r="N189" s="11">
        <v>0.86994983390008407</v>
      </c>
      <c r="O189" s="11">
        <v>0.89562408969951957</v>
      </c>
      <c r="P189" s="11">
        <v>0.91266618056540461</v>
      </c>
      <c r="Q189" s="11">
        <v>0.92527057291923454</v>
      </c>
      <c r="R189" s="11">
        <v>0.93189174784995388</v>
      </c>
      <c r="S189" s="11">
        <v>0.92633660191470057</v>
      </c>
      <c r="T189" s="11">
        <v>0.92783660191470052</v>
      </c>
      <c r="U189" s="11"/>
      <c r="V189" s="33" t="str">
        <f t="shared" si="16"/>
        <v>United States</v>
      </c>
      <c r="W189" s="30">
        <f t="shared" si="17"/>
        <v>1.0918261394931445E-2</v>
      </c>
      <c r="X189" s="10">
        <f t="shared" si="18"/>
        <v>0.98568049389168733</v>
      </c>
      <c r="Y189" s="36">
        <f t="shared" si="19"/>
        <v>0.97156603603856062</v>
      </c>
      <c r="Z189" s="41">
        <f t="shared" si="20"/>
        <v>-10.918261394931445</v>
      </c>
      <c r="AA189" s="42">
        <f t="shared" si="21"/>
        <v>57</v>
      </c>
    </row>
    <row r="190" spans="3:27">
      <c r="C190" s="32" t="s">
        <v>407</v>
      </c>
      <c r="D190" s="33" t="s">
        <v>408</v>
      </c>
      <c r="E190" s="11">
        <v>0.47737854689687259</v>
      </c>
      <c r="F190" s="11">
        <v>0.47958103500128813</v>
      </c>
      <c r="G190" s="11">
        <v>0.49206710454606045</v>
      </c>
      <c r="H190" s="11">
        <v>0.50632529269541793</v>
      </c>
      <c r="I190" s="11">
        <v>0.5121713281701793</v>
      </c>
      <c r="J190" s="11">
        <v>0.52610566237604239</v>
      </c>
      <c r="K190" s="11">
        <v>0.54236836551964973</v>
      </c>
      <c r="L190" s="11">
        <v>0.55220743950137363</v>
      </c>
      <c r="M190" s="11">
        <v>0.55981984360273163</v>
      </c>
      <c r="N190" s="11">
        <v>0.56138346842991449</v>
      </c>
      <c r="O190" s="11">
        <v>0.60086098067283811</v>
      </c>
      <c r="P190" s="11">
        <v>0.67297507329957851</v>
      </c>
      <c r="Q190" s="11">
        <v>0.79882044555578924</v>
      </c>
      <c r="R190" s="11">
        <v>0.80273558639336962</v>
      </c>
      <c r="S190" s="11">
        <v>0.8176469636136775</v>
      </c>
      <c r="T190" s="11">
        <v>0.8176469636136775</v>
      </c>
      <c r="U190" s="11"/>
      <c r="V190" s="33" t="str">
        <f t="shared" si="16"/>
        <v>Uruguay</v>
      </c>
      <c r="W190" s="30">
        <f t="shared" si="17"/>
        <v>2.5165813998527655E-2</v>
      </c>
      <c r="X190" s="10">
        <f t="shared" si="18"/>
        <v>0.9250345810452012</v>
      </c>
      <c r="Y190" s="36">
        <f t="shared" si="19"/>
        <v>0.85568897612947092</v>
      </c>
      <c r="Z190" s="41">
        <f t="shared" si="20"/>
        <v>-25.165813998527653</v>
      </c>
      <c r="AA190" s="42">
        <f t="shared" si="21"/>
        <v>146</v>
      </c>
    </row>
    <row r="191" spans="3:27">
      <c r="C191" s="32" t="s">
        <v>409</v>
      </c>
      <c r="D191" s="33" t="s">
        <v>410</v>
      </c>
      <c r="E191" s="11">
        <v>0.28127772358683506</v>
      </c>
      <c r="F191" s="11">
        <v>0.2813232281185486</v>
      </c>
      <c r="G191" s="11">
        <v>0.27965798153014998</v>
      </c>
      <c r="H191" s="11">
        <v>0.27800544744672007</v>
      </c>
      <c r="I191" s="11">
        <v>0.27445956059668997</v>
      </c>
      <c r="J191" s="11">
        <v>0.27143614203119154</v>
      </c>
      <c r="K191" s="11">
        <v>0.26197206998099831</v>
      </c>
      <c r="L191" s="11">
        <v>0.25269760515070866</v>
      </c>
      <c r="M191" s="11">
        <v>0.26256127557696457</v>
      </c>
      <c r="N191" s="11">
        <v>0.25868550868356627</v>
      </c>
      <c r="O191" s="11">
        <v>0.23484809261493544</v>
      </c>
      <c r="P191" s="11">
        <v>0.24901989811198202</v>
      </c>
      <c r="Q191" s="11">
        <v>0.29572867218131149</v>
      </c>
      <c r="R191" s="11">
        <v>0.33065850214786247</v>
      </c>
      <c r="S191" s="11">
        <v>0.34331314617372249</v>
      </c>
      <c r="T191" s="11">
        <v>0.34181314617372249</v>
      </c>
      <c r="U191" s="11"/>
      <c r="V191" s="33" t="str">
        <f t="shared" si="16"/>
        <v>Uzbekistan</v>
      </c>
      <c r="W191" s="30">
        <f t="shared" si="17"/>
        <v>3.0491193014506712E-3</v>
      </c>
      <c r="X191" s="10">
        <f t="shared" si="18"/>
        <v>0.45068083678168469</v>
      </c>
      <c r="Y191" s="36">
        <f t="shared" si="19"/>
        <v>0.20311321664223952</v>
      </c>
      <c r="Z191" s="41" t="str">
        <f t="shared" si="20"/>
        <v/>
      </c>
      <c r="AA191" s="42" t="str">
        <f t="shared" si="21"/>
        <v/>
      </c>
    </row>
    <row r="192" spans="3:27">
      <c r="C192" s="32" t="s">
        <v>411</v>
      </c>
      <c r="D192" s="33" t="s">
        <v>412</v>
      </c>
      <c r="E192" s="11">
        <v>0.2281475820245088</v>
      </c>
      <c r="F192" s="11">
        <v>0.22817958815017184</v>
      </c>
      <c r="G192" s="11">
        <v>0.22823138173452218</v>
      </c>
      <c r="H192" s="11">
        <v>0.22824088358630396</v>
      </c>
      <c r="I192" s="11">
        <v>0.24432843012409289</v>
      </c>
      <c r="J192" s="11">
        <v>0.26024559377482254</v>
      </c>
      <c r="K192" s="11">
        <v>0.25852535317103476</v>
      </c>
      <c r="L192" s="11">
        <v>0.26617324678198612</v>
      </c>
      <c r="M192" s="11">
        <v>0.28152644328081117</v>
      </c>
      <c r="N192" s="11">
        <v>0.287896736310914</v>
      </c>
      <c r="O192" s="11">
        <v>0.32145336468014674</v>
      </c>
      <c r="P192" s="11">
        <v>0.32178731540898831</v>
      </c>
      <c r="Q192" s="11">
        <v>0.33493297384201465</v>
      </c>
      <c r="R192" s="11">
        <v>0.33746104000901805</v>
      </c>
      <c r="S192" s="11">
        <v>0.40568340122807384</v>
      </c>
      <c r="T192" s="11">
        <v>0.39701673456140724</v>
      </c>
      <c r="U192" s="11"/>
      <c r="V192" s="33" t="str">
        <f t="shared" si="16"/>
        <v>Vanuatu</v>
      </c>
      <c r="W192" s="30">
        <f t="shared" si="17"/>
        <v>1.1697147512980005E-2</v>
      </c>
      <c r="X192" s="10">
        <f t="shared" si="18"/>
        <v>0.9552284218563214</v>
      </c>
      <c r="Y192" s="36">
        <f t="shared" si="19"/>
        <v>0.91246133792211837</v>
      </c>
      <c r="Z192" s="41">
        <f t="shared" si="20"/>
        <v>-11.697147512980006</v>
      </c>
      <c r="AA192" s="42">
        <f t="shared" si="21"/>
        <v>62</v>
      </c>
    </row>
    <row r="193" spans="3:27">
      <c r="C193" s="32" t="s">
        <v>413</v>
      </c>
      <c r="D193" s="33" t="s">
        <v>414</v>
      </c>
      <c r="E193" s="11">
        <v>0.31918432851009659</v>
      </c>
      <c r="F193" s="11">
        <v>0.32057919792124961</v>
      </c>
      <c r="G193" s="11">
        <v>0.32116223971765751</v>
      </c>
      <c r="H193" s="11">
        <v>0.32513699470101548</v>
      </c>
      <c r="I193" s="11">
        <v>0.33521993481766127</v>
      </c>
      <c r="J193" s="11">
        <v>0.34396014484808957</v>
      </c>
      <c r="K193" s="11">
        <v>0.3613197421536079</v>
      </c>
      <c r="L193" s="11">
        <v>0.37140801344334573</v>
      </c>
      <c r="M193" s="11">
        <v>0.37476973328988772</v>
      </c>
      <c r="N193" s="11">
        <v>0.39320398493139574</v>
      </c>
      <c r="O193" s="11">
        <v>0.46571306941375007</v>
      </c>
      <c r="P193" s="11">
        <v>0.55583514465950823</v>
      </c>
      <c r="Q193" s="11">
        <v>0.60731529915106885</v>
      </c>
      <c r="R193" s="11">
        <v>0.61047004867994992</v>
      </c>
      <c r="S193" s="11">
        <v>0.62128141551510263</v>
      </c>
      <c r="T193" s="11">
        <v>0.62128141551510263</v>
      </c>
      <c r="U193" s="11"/>
      <c r="V193" s="33" t="str">
        <f t="shared" si="16"/>
        <v>Venezuela, Bolivarian Republic of</v>
      </c>
      <c r="W193" s="30">
        <f t="shared" si="17"/>
        <v>2.4139207812252959E-2</v>
      </c>
      <c r="X193" s="10">
        <f t="shared" si="18"/>
        <v>0.92801739968769248</v>
      </c>
      <c r="Y193" s="36">
        <f t="shared" si="19"/>
        <v>0.86121629412310641</v>
      </c>
      <c r="Z193" s="41">
        <f t="shared" si="20"/>
        <v>-24.139207812252959</v>
      </c>
      <c r="AA193" s="42">
        <f t="shared" si="21"/>
        <v>142</v>
      </c>
    </row>
    <row r="194" spans="3:27">
      <c r="C194" s="32" t="s">
        <v>415</v>
      </c>
      <c r="D194" s="33" t="s">
        <v>416</v>
      </c>
      <c r="E194" s="11">
        <v>0.25529747272613662</v>
      </c>
      <c r="F194" s="11">
        <v>0.26145916456755297</v>
      </c>
      <c r="G194" s="11">
        <v>0.27828548378873025</v>
      </c>
      <c r="H194" s="11">
        <v>0.29496510083266975</v>
      </c>
      <c r="I194" s="11">
        <v>0.30058384722454118</v>
      </c>
      <c r="J194" s="11">
        <v>0.2968519634473637</v>
      </c>
      <c r="K194" s="11">
        <v>0.29543359191732793</v>
      </c>
      <c r="L194" s="11">
        <v>0.29401150638965584</v>
      </c>
      <c r="M194" s="11">
        <v>0.30062143106297989</v>
      </c>
      <c r="N194" s="11">
        <v>0.30756426455435937</v>
      </c>
      <c r="O194" s="11">
        <v>0.33180499965453875</v>
      </c>
      <c r="P194" s="11">
        <v>0.33062208021782441</v>
      </c>
      <c r="Q194" s="11">
        <v>0.346043256123091</v>
      </c>
      <c r="R194" s="11">
        <v>0.45477231372418653</v>
      </c>
      <c r="S194" s="11">
        <v>0.46505752641523068</v>
      </c>
      <c r="T194" s="11">
        <v>0.46505752641523068</v>
      </c>
      <c r="U194" s="11"/>
      <c r="V194" s="33" t="str">
        <f t="shared" si="16"/>
        <v>Viet Nam</v>
      </c>
      <c r="W194" s="30">
        <f t="shared" si="17"/>
        <v>1.267981292769604E-2</v>
      </c>
      <c r="X194" s="10">
        <f t="shared" si="18"/>
        <v>0.86946222766981385</v>
      </c>
      <c r="Y194" s="36">
        <f t="shared" si="19"/>
        <v>0.75596456534455525</v>
      </c>
      <c r="Z194" s="41">
        <f t="shared" si="20"/>
        <v>-12.679812927696041</v>
      </c>
      <c r="AA194" s="42">
        <f t="shared" si="21"/>
        <v>75</v>
      </c>
    </row>
    <row r="195" spans="3:27">
      <c r="C195" s="32" t="s">
        <v>417</v>
      </c>
      <c r="D195" s="33" t="s">
        <v>418</v>
      </c>
      <c r="E195" s="11">
        <v>0.22770919523415892</v>
      </c>
      <c r="F195" s="11">
        <v>0.22771210288275479</v>
      </c>
      <c r="G195" s="11">
        <v>0.23264850100746221</v>
      </c>
      <c r="H195" s="11">
        <v>0.25104702236530374</v>
      </c>
      <c r="I195" s="11">
        <v>0.25949738224065294</v>
      </c>
      <c r="J195" s="11">
        <v>0.25460611938486422</v>
      </c>
      <c r="K195" s="11">
        <v>0.25131810113376923</v>
      </c>
      <c r="L195" s="11">
        <v>0.25010739980134916</v>
      </c>
      <c r="M195" s="11">
        <v>0.26289677895578428</v>
      </c>
      <c r="N195" s="11">
        <v>0.27304167148681274</v>
      </c>
      <c r="O195" s="11">
        <v>0.27629737214679251</v>
      </c>
      <c r="P195" s="11">
        <v>0.29085306356877466</v>
      </c>
      <c r="Q195" s="11">
        <v>0.30588099402067215</v>
      </c>
      <c r="R195" s="11">
        <v>0.30345038373633287</v>
      </c>
      <c r="S195" s="11">
        <v>0.27775123786210232</v>
      </c>
      <c r="T195" s="11">
        <v>0.25358457119543565</v>
      </c>
      <c r="U195" s="11"/>
      <c r="V195" s="33" t="str">
        <f t="shared" si="16"/>
        <v>Yemen</v>
      </c>
      <c r="W195" s="30">
        <f t="shared" si="17"/>
        <v>3.9953999593920894E-3</v>
      </c>
      <c r="X195" s="10">
        <f t="shared" si="18"/>
        <v>0.78672190106792772</v>
      </c>
      <c r="Y195" s="36">
        <f t="shared" si="19"/>
        <v>0.61893134961993423</v>
      </c>
      <c r="Z195" s="41">
        <f t="shared" si="20"/>
        <v>-3.9953999593920893</v>
      </c>
      <c r="AA195" s="42">
        <f t="shared" si="21"/>
        <v>12</v>
      </c>
    </row>
    <row r="196" spans="3:27">
      <c r="C196" s="32" t="s">
        <v>419</v>
      </c>
      <c r="D196" s="33" t="s">
        <v>420</v>
      </c>
      <c r="E196" s="11">
        <v>0.23291090681958357</v>
      </c>
      <c r="F196" s="11">
        <v>0.23293321552689808</v>
      </c>
      <c r="G196" s="11">
        <v>0.23276112344384625</v>
      </c>
      <c r="H196" s="11">
        <v>0.23262221947481854</v>
      </c>
      <c r="I196" s="11">
        <v>0.23286795617434408</v>
      </c>
      <c r="J196" s="11">
        <v>0.23448008813185733</v>
      </c>
      <c r="K196" s="11">
        <v>0.23754934992914081</v>
      </c>
      <c r="L196" s="11">
        <v>0.24052906981522715</v>
      </c>
      <c r="M196" s="11">
        <v>0.2308815760624249</v>
      </c>
      <c r="N196" s="11">
        <v>0.23647167339061401</v>
      </c>
      <c r="O196" s="11">
        <v>0.25326666731023567</v>
      </c>
      <c r="P196" s="11">
        <v>0.25691092290184453</v>
      </c>
      <c r="Q196" s="11">
        <v>0.25841441816992905</v>
      </c>
      <c r="R196" s="11">
        <v>0.28361602622802301</v>
      </c>
      <c r="S196" s="11">
        <v>0.30421176448067444</v>
      </c>
      <c r="T196" s="11">
        <v>0.30304509781400779</v>
      </c>
      <c r="U196" s="11"/>
      <c r="V196" s="33" t="str">
        <f t="shared" si="16"/>
        <v>Zambia</v>
      </c>
      <c r="W196" s="30">
        <f t="shared" si="17"/>
        <v>4.4404718526667745E-3</v>
      </c>
      <c r="X196" s="10">
        <f t="shared" si="18"/>
        <v>0.83911231141590992</v>
      </c>
      <c r="Y196" s="36">
        <f t="shared" si="19"/>
        <v>0.70410947116975098</v>
      </c>
      <c r="Z196" s="41">
        <f t="shared" si="20"/>
        <v>-4.4404718526667741</v>
      </c>
      <c r="AA196" s="42">
        <f t="shared" si="21"/>
        <v>14</v>
      </c>
    </row>
    <row r="197" spans="3:27">
      <c r="C197" s="32" t="s">
        <v>421</v>
      </c>
      <c r="D197" s="33" t="s">
        <v>422</v>
      </c>
      <c r="E197" s="11">
        <v>0.19639367469044561</v>
      </c>
      <c r="F197" s="11">
        <v>0.19616991278568371</v>
      </c>
      <c r="G197" s="11">
        <v>0.20522647071898908</v>
      </c>
      <c r="H197" s="11">
        <v>0.21448249431234173</v>
      </c>
      <c r="I197" s="11">
        <v>0.19099276594405273</v>
      </c>
      <c r="J197" s="11">
        <v>0.16931213553718744</v>
      </c>
      <c r="K197" s="11">
        <v>0.16676422857665044</v>
      </c>
      <c r="L197" s="11">
        <v>0.16045652239230393</v>
      </c>
      <c r="M197" s="11">
        <v>0.14490762202141619</v>
      </c>
      <c r="N197" s="11">
        <v>0.14497709059882333</v>
      </c>
      <c r="O197" s="11">
        <v>0.14716219728622373</v>
      </c>
      <c r="P197" s="11">
        <v>0.15443619081934132</v>
      </c>
      <c r="Q197" s="11">
        <v>0.17143285365790628</v>
      </c>
      <c r="R197" s="11">
        <v>0.16991406825762179</v>
      </c>
      <c r="S197" s="11">
        <v>0.17891686013063884</v>
      </c>
      <c r="T197" s="11">
        <v>0.15991686013063885</v>
      </c>
      <c r="U197" s="11"/>
      <c r="V197" s="33" t="str">
        <f t="shared" si="16"/>
        <v>Zimbabwe</v>
      </c>
      <c r="W197" s="30">
        <f t="shared" si="17"/>
        <v>-2.9336487166320758E-3</v>
      </c>
      <c r="X197" s="10">
        <f t="shared" si="18"/>
        <v>-0.63834024774542286</v>
      </c>
      <c r="Y197" s="36">
        <f t="shared" si="19"/>
        <v>0.40747827189168784</v>
      </c>
      <c r="Z197" s="41">
        <f t="shared" si="20"/>
        <v>2.9336487166320757</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Read_Social!E6:T6</xm:f>
              <xm:sqref>AB6</xm:sqref>
            </x14:sparkline>
            <x14:sparkline>
              <xm:f>Read_Social!E7:T7</xm:f>
              <xm:sqref>AB7</xm:sqref>
            </x14:sparkline>
            <x14:sparkline>
              <xm:f>Read_Social!E8:T8</xm:f>
              <xm:sqref>AB8</xm:sqref>
            </x14:sparkline>
            <x14:sparkline>
              <xm:f>Read_Social!E9:T9</xm:f>
              <xm:sqref>AB9</xm:sqref>
            </x14:sparkline>
            <x14:sparkline>
              <xm:f>Read_Social!E10:T10</xm:f>
              <xm:sqref>AB10</xm:sqref>
            </x14:sparkline>
            <x14:sparkline>
              <xm:f>Read_Social!E11:T11</xm:f>
              <xm:sqref>AB11</xm:sqref>
            </x14:sparkline>
            <x14:sparkline>
              <xm:f>Read_Social!E12:T12</xm:f>
              <xm:sqref>AB12</xm:sqref>
            </x14:sparkline>
            <x14:sparkline>
              <xm:f>Read_Social!E13:T13</xm:f>
              <xm:sqref>AB13</xm:sqref>
            </x14:sparkline>
            <x14:sparkline>
              <xm:f>Read_Social!E14:T14</xm:f>
              <xm:sqref>AB14</xm:sqref>
            </x14:sparkline>
            <x14:sparkline>
              <xm:f>Read_Social!E15:T15</xm:f>
              <xm:sqref>AB15</xm:sqref>
            </x14:sparkline>
            <x14:sparkline>
              <xm:f>Read_Social!E16:T16</xm:f>
              <xm:sqref>AB16</xm:sqref>
            </x14:sparkline>
            <x14:sparkline>
              <xm:f>Read_Social!E17:T17</xm:f>
              <xm:sqref>AB17</xm:sqref>
            </x14:sparkline>
            <x14:sparkline>
              <xm:f>Read_Social!E18:T18</xm:f>
              <xm:sqref>AB18</xm:sqref>
            </x14:sparkline>
            <x14:sparkline>
              <xm:f>Read_Social!E19:T19</xm:f>
              <xm:sqref>AB19</xm:sqref>
            </x14:sparkline>
            <x14:sparkline>
              <xm:f>Read_Social!E20:T20</xm:f>
              <xm:sqref>AB20</xm:sqref>
            </x14:sparkline>
            <x14:sparkline>
              <xm:f>Read_Social!E21:T21</xm:f>
              <xm:sqref>AB21</xm:sqref>
            </x14:sparkline>
            <x14:sparkline>
              <xm:f>Read_Social!E22:T22</xm:f>
              <xm:sqref>AB22</xm:sqref>
            </x14:sparkline>
            <x14:sparkline>
              <xm:f>Read_Social!E23:T23</xm:f>
              <xm:sqref>AB23</xm:sqref>
            </x14:sparkline>
            <x14:sparkline>
              <xm:f>Read_Social!E24:T24</xm:f>
              <xm:sqref>AB24</xm:sqref>
            </x14:sparkline>
            <x14:sparkline>
              <xm:f>Read_Social!E25:T25</xm:f>
              <xm:sqref>AB25</xm:sqref>
            </x14:sparkline>
            <x14:sparkline>
              <xm:f>Read_Social!E26:T26</xm:f>
              <xm:sqref>AB26</xm:sqref>
            </x14:sparkline>
            <x14:sparkline>
              <xm:f>Read_Social!E27:T27</xm:f>
              <xm:sqref>AB27</xm:sqref>
            </x14:sparkline>
            <x14:sparkline>
              <xm:f>Read_Social!E28:T28</xm:f>
              <xm:sqref>AB28</xm:sqref>
            </x14:sparkline>
            <x14:sparkline>
              <xm:f>Read_Social!E29:T29</xm:f>
              <xm:sqref>AB29</xm:sqref>
            </x14:sparkline>
            <x14:sparkline>
              <xm:f>Read_Social!E30:T30</xm:f>
              <xm:sqref>AB30</xm:sqref>
            </x14:sparkline>
            <x14:sparkline>
              <xm:f>Read_Social!E31:T31</xm:f>
              <xm:sqref>AB31</xm:sqref>
            </x14:sparkline>
            <x14:sparkline>
              <xm:f>Read_Social!E32:T32</xm:f>
              <xm:sqref>AB32</xm:sqref>
            </x14:sparkline>
            <x14:sparkline>
              <xm:f>Read_Social!E33:T33</xm:f>
              <xm:sqref>AB33</xm:sqref>
            </x14:sparkline>
            <x14:sparkline>
              <xm:f>Read_Social!E34:T34</xm:f>
              <xm:sqref>AB34</xm:sqref>
            </x14:sparkline>
            <x14:sparkline>
              <xm:f>Read_Social!E35:T35</xm:f>
              <xm:sqref>AB35</xm:sqref>
            </x14:sparkline>
            <x14:sparkline>
              <xm:f>Read_Social!E36:T36</xm:f>
              <xm:sqref>AB36</xm:sqref>
            </x14:sparkline>
            <x14:sparkline>
              <xm:f>Read_Social!E37:T37</xm:f>
              <xm:sqref>AB37</xm:sqref>
            </x14:sparkline>
            <x14:sparkline>
              <xm:f>Read_Social!E38:T38</xm:f>
              <xm:sqref>AB38</xm:sqref>
            </x14:sparkline>
            <x14:sparkline>
              <xm:f>Read_Social!E39:T39</xm:f>
              <xm:sqref>AB39</xm:sqref>
            </x14:sparkline>
            <x14:sparkline>
              <xm:f>Read_Social!E40:T40</xm:f>
              <xm:sqref>AB40</xm:sqref>
            </x14:sparkline>
            <x14:sparkline>
              <xm:f>Read_Social!E41:T41</xm:f>
              <xm:sqref>AB41</xm:sqref>
            </x14:sparkline>
            <x14:sparkline>
              <xm:f>Read_Social!E42:T42</xm:f>
              <xm:sqref>AB42</xm:sqref>
            </x14:sparkline>
            <x14:sparkline>
              <xm:f>Read_Social!E43:T43</xm:f>
              <xm:sqref>AB43</xm:sqref>
            </x14:sparkline>
            <x14:sparkline>
              <xm:f>Read_Social!E44:T44</xm:f>
              <xm:sqref>AB44</xm:sqref>
            </x14:sparkline>
            <x14:sparkline>
              <xm:f>Read_Social!E45:T45</xm:f>
              <xm:sqref>AB45</xm:sqref>
            </x14:sparkline>
            <x14:sparkline>
              <xm:f>Read_Social!E46:T46</xm:f>
              <xm:sqref>AB46</xm:sqref>
            </x14:sparkline>
            <x14:sparkline>
              <xm:f>Read_Social!E47:T47</xm:f>
              <xm:sqref>AB47</xm:sqref>
            </x14:sparkline>
            <x14:sparkline>
              <xm:f>Read_Social!E48:T48</xm:f>
              <xm:sqref>AB48</xm:sqref>
            </x14:sparkline>
            <x14:sparkline>
              <xm:f>Read_Social!E49:T49</xm:f>
              <xm:sqref>AB49</xm:sqref>
            </x14:sparkline>
            <x14:sparkline>
              <xm:f>Read_Social!E50:T50</xm:f>
              <xm:sqref>AB50</xm:sqref>
            </x14:sparkline>
            <x14:sparkline>
              <xm:f>Read_Social!E51:T51</xm:f>
              <xm:sqref>AB51</xm:sqref>
            </x14:sparkline>
            <x14:sparkline>
              <xm:f>Read_Social!E52:T52</xm:f>
              <xm:sqref>AB52</xm:sqref>
            </x14:sparkline>
            <x14:sparkline>
              <xm:f>Read_Social!E53:T53</xm:f>
              <xm:sqref>AB53</xm:sqref>
            </x14:sparkline>
            <x14:sparkline>
              <xm:f>Read_Social!E54:T54</xm:f>
              <xm:sqref>AB54</xm:sqref>
            </x14:sparkline>
            <x14:sparkline>
              <xm:f>Read_Social!E55:T55</xm:f>
              <xm:sqref>AB55</xm:sqref>
            </x14:sparkline>
            <x14:sparkline>
              <xm:f>Read_Social!E56:T56</xm:f>
              <xm:sqref>AB56</xm:sqref>
            </x14:sparkline>
            <x14:sparkline>
              <xm:f>Read_Social!E57:T57</xm:f>
              <xm:sqref>AB57</xm:sqref>
            </x14:sparkline>
            <x14:sparkline>
              <xm:f>Read_Social!E58:T58</xm:f>
              <xm:sqref>AB58</xm:sqref>
            </x14:sparkline>
            <x14:sparkline>
              <xm:f>Read_Social!E59:T59</xm:f>
              <xm:sqref>AB59</xm:sqref>
            </x14:sparkline>
            <x14:sparkline>
              <xm:f>Read_Social!E60:T60</xm:f>
              <xm:sqref>AB60</xm:sqref>
            </x14:sparkline>
            <x14:sparkline>
              <xm:f>Read_Social!E61:T61</xm:f>
              <xm:sqref>AB61</xm:sqref>
            </x14:sparkline>
            <x14:sparkline>
              <xm:f>Read_Social!E62:T62</xm:f>
              <xm:sqref>AB62</xm:sqref>
            </x14:sparkline>
            <x14:sparkline>
              <xm:f>Read_Social!E63:T63</xm:f>
              <xm:sqref>AB63</xm:sqref>
            </x14:sparkline>
            <x14:sparkline>
              <xm:f>Read_Social!E64:T64</xm:f>
              <xm:sqref>AB64</xm:sqref>
            </x14:sparkline>
            <x14:sparkline>
              <xm:f>Read_Social!E65:T65</xm:f>
              <xm:sqref>AB65</xm:sqref>
            </x14:sparkline>
            <x14:sparkline>
              <xm:f>Read_Social!E66:T66</xm:f>
              <xm:sqref>AB66</xm:sqref>
            </x14:sparkline>
            <x14:sparkline>
              <xm:f>Read_Social!E67:T67</xm:f>
              <xm:sqref>AB67</xm:sqref>
            </x14:sparkline>
            <x14:sparkline>
              <xm:f>Read_Social!E68:T68</xm:f>
              <xm:sqref>AB68</xm:sqref>
            </x14:sparkline>
            <x14:sparkline>
              <xm:f>Read_Social!E69:T69</xm:f>
              <xm:sqref>AB69</xm:sqref>
            </x14:sparkline>
            <x14:sparkline>
              <xm:f>Read_Social!E70:T70</xm:f>
              <xm:sqref>AB70</xm:sqref>
            </x14:sparkline>
            <x14:sparkline>
              <xm:f>Read_Social!E71:T71</xm:f>
              <xm:sqref>AB71</xm:sqref>
            </x14:sparkline>
            <x14:sparkline>
              <xm:f>Read_Social!E72:T72</xm:f>
              <xm:sqref>AB72</xm:sqref>
            </x14:sparkline>
            <x14:sparkline>
              <xm:f>Read_Social!E73:T73</xm:f>
              <xm:sqref>AB73</xm:sqref>
            </x14:sparkline>
            <x14:sparkline>
              <xm:f>Read_Social!E74:T74</xm:f>
              <xm:sqref>AB74</xm:sqref>
            </x14:sparkline>
            <x14:sparkline>
              <xm:f>Read_Social!E75:T75</xm:f>
              <xm:sqref>AB75</xm:sqref>
            </x14:sparkline>
            <x14:sparkline>
              <xm:f>Read_Social!E76:T76</xm:f>
              <xm:sqref>AB76</xm:sqref>
            </x14:sparkline>
            <x14:sparkline>
              <xm:f>Read_Social!E77:T77</xm:f>
              <xm:sqref>AB77</xm:sqref>
            </x14:sparkline>
            <x14:sparkline>
              <xm:f>Read_Social!E78:T78</xm:f>
              <xm:sqref>AB78</xm:sqref>
            </x14:sparkline>
            <x14:sparkline>
              <xm:f>Read_Social!E79:T79</xm:f>
              <xm:sqref>AB79</xm:sqref>
            </x14:sparkline>
            <x14:sparkline>
              <xm:f>Read_Social!E80:T80</xm:f>
              <xm:sqref>AB80</xm:sqref>
            </x14:sparkline>
            <x14:sparkline>
              <xm:f>Read_Social!E81:T81</xm:f>
              <xm:sqref>AB81</xm:sqref>
            </x14:sparkline>
            <x14:sparkline>
              <xm:f>Read_Social!E82:T82</xm:f>
              <xm:sqref>AB82</xm:sqref>
            </x14:sparkline>
            <x14:sparkline>
              <xm:f>Read_Social!E83:T83</xm:f>
              <xm:sqref>AB83</xm:sqref>
            </x14:sparkline>
            <x14:sparkline>
              <xm:f>Read_Social!E84:T84</xm:f>
              <xm:sqref>AB84</xm:sqref>
            </x14:sparkline>
            <x14:sparkline>
              <xm:f>Read_Social!E85:T85</xm:f>
              <xm:sqref>AB85</xm:sqref>
            </x14:sparkline>
            <x14:sparkline>
              <xm:f>Read_Social!E86:T86</xm:f>
              <xm:sqref>AB86</xm:sqref>
            </x14:sparkline>
            <x14:sparkline>
              <xm:f>Read_Social!E87:T87</xm:f>
              <xm:sqref>AB87</xm:sqref>
            </x14:sparkline>
            <x14:sparkline>
              <xm:f>Read_Social!E88:T88</xm:f>
              <xm:sqref>AB88</xm:sqref>
            </x14:sparkline>
            <x14:sparkline>
              <xm:f>Read_Social!E89:T89</xm:f>
              <xm:sqref>AB89</xm:sqref>
            </x14:sparkline>
            <x14:sparkline>
              <xm:f>Read_Social!E90:T90</xm:f>
              <xm:sqref>AB90</xm:sqref>
            </x14:sparkline>
            <x14:sparkline>
              <xm:f>Read_Social!E91:T91</xm:f>
              <xm:sqref>AB91</xm:sqref>
            </x14:sparkline>
            <x14:sparkline>
              <xm:f>Read_Social!E92:T92</xm:f>
              <xm:sqref>AB92</xm:sqref>
            </x14:sparkline>
            <x14:sparkline>
              <xm:f>Read_Social!E93:T93</xm:f>
              <xm:sqref>AB93</xm:sqref>
            </x14:sparkline>
            <x14:sparkline>
              <xm:f>Read_Social!E94:T94</xm:f>
              <xm:sqref>AB94</xm:sqref>
            </x14:sparkline>
            <x14:sparkline>
              <xm:f>Read_Social!E95:T95</xm:f>
              <xm:sqref>AB95</xm:sqref>
            </x14:sparkline>
            <x14:sparkline>
              <xm:f>Read_Social!E96:T96</xm:f>
              <xm:sqref>AB96</xm:sqref>
            </x14:sparkline>
            <x14:sparkline>
              <xm:f>Read_Social!E97:T97</xm:f>
              <xm:sqref>AB97</xm:sqref>
            </x14:sparkline>
            <x14:sparkline>
              <xm:f>Read_Social!E98:T98</xm:f>
              <xm:sqref>AB98</xm:sqref>
            </x14:sparkline>
            <x14:sparkline>
              <xm:f>Read_Social!E99:T99</xm:f>
              <xm:sqref>AB99</xm:sqref>
            </x14:sparkline>
            <x14:sparkline>
              <xm:f>Read_Social!E100:T100</xm:f>
              <xm:sqref>AB100</xm:sqref>
            </x14:sparkline>
            <x14:sparkline>
              <xm:f>Read_Social!E101:T101</xm:f>
              <xm:sqref>AB101</xm:sqref>
            </x14:sparkline>
            <x14:sparkline>
              <xm:f>Read_Social!E102:T102</xm:f>
              <xm:sqref>AB102</xm:sqref>
            </x14:sparkline>
            <x14:sparkline>
              <xm:f>Read_Social!E103:T103</xm:f>
              <xm:sqref>AB103</xm:sqref>
            </x14:sparkline>
            <x14:sparkline>
              <xm:f>Read_Social!E104:T104</xm:f>
              <xm:sqref>AB104</xm:sqref>
            </x14:sparkline>
            <x14:sparkline>
              <xm:f>Read_Social!E105:T105</xm:f>
              <xm:sqref>AB105</xm:sqref>
            </x14:sparkline>
            <x14:sparkline>
              <xm:f>Read_Social!E106:T106</xm:f>
              <xm:sqref>AB106</xm:sqref>
            </x14:sparkline>
            <x14:sparkline>
              <xm:f>Read_Social!E107:T107</xm:f>
              <xm:sqref>AB107</xm:sqref>
            </x14:sparkline>
            <x14:sparkline>
              <xm:f>Read_Social!E108:T108</xm:f>
              <xm:sqref>AB108</xm:sqref>
            </x14:sparkline>
            <x14:sparkline>
              <xm:f>Read_Social!E109:T109</xm:f>
              <xm:sqref>AB109</xm:sqref>
            </x14:sparkline>
            <x14:sparkline>
              <xm:f>Read_Social!E110:T110</xm:f>
              <xm:sqref>AB110</xm:sqref>
            </x14:sparkline>
            <x14:sparkline>
              <xm:f>Read_Social!E111:T111</xm:f>
              <xm:sqref>AB111</xm:sqref>
            </x14:sparkline>
            <x14:sparkline>
              <xm:f>Read_Social!E112:T112</xm:f>
              <xm:sqref>AB112</xm:sqref>
            </x14:sparkline>
            <x14:sparkline>
              <xm:f>Read_Social!E113:T113</xm:f>
              <xm:sqref>AB113</xm:sqref>
            </x14:sparkline>
            <x14:sparkline>
              <xm:f>Read_Social!E114:T114</xm:f>
              <xm:sqref>AB114</xm:sqref>
            </x14:sparkline>
            <x14:sparkline>
              <xm:f>Read_Social!E115:T115</xm:f>
              <xm:sqref>AB115</xm:sqref>
            </x14:sparkline>
            <x14:sparkline>
              <xm:f>Read_Social!E116:T116</xm:f>
              <xm:sqref>AB116</xm:sqref>
            </x14:sparkline>
            <x14:sparkline>
              <xm:f>Read_Social!E117:T117</xm:f>
              <xm:sqref>AB117</xm:sqref>
            </x14:sparkline>
            <x14:sparkline>
              <xm:f>Read_Social!E118:T118</xm:f>
              <xm:sqref>AB118</xm:sqref>
            </x14:sparkline>
            <x14:sparkline>
              <xm:f>Read_Social!E119:T119</xm:f>
              <xm:sqref>AB119</xm:sqref>
            </x14:sparkline>
            <x14:sparkline>
              <xm:f>Read_Social!E120:T120</xm:f>
              <xm:sqref>AB120</xm:sqref>
            </x14:sparkline>
            <x14:sparkline>
              <xm:f>Read_Social!E121:T121</xm:f>
              <xm:sqref>AB121</xm:sqref>
            </x14:sparkline>
            <x14:sparkline>
              <xm:f>Read_Social!E122:T122</xm:f>
              <xm:sqref>AB122</xm:sqref>
            </x14:sparkline>
            <x14:sparkline>
              <xm:f>Read_Social!E123:T123</xm:f>
              <xm:sqref>AB123</xm:sqref>
            </x14:sparkline>
            <x14:sparkline>
              <xm:f>Read_Social!E124:T124</xm:f>
              <xm:sqref>AB124</xm:sqref>
            </x14:sparkline>
            <x14:sparkline>
              <xm:f>Read_Social!E125:T125</xm:f>
              <xm:sqref>AB125</xm:sqref>
            </x14:sparkline>
            <x14:sparkline>
              <xm:f>Read_Social!E126:T126</xm:f>
              <xm:sqref>AB126</xm:sqref>
            </x14:sparkline>
            <x14:sparkline>
              <xm:f>Read_Social!E127:T127</xm:f>
              <xm:sqref>AB127</xm:sqref>
            </x14:sparkline>
            <x14:sparkline>
              <xm:f>Read_Social!E128:T128</xm:f>
              <xm:sqref>AB128</xm:sqref>
            </x14:sparkline>
            <x14:sparkline>
              <xm:f>Read_Social!E129:T129</xm:f>
              <xm:sqref>AB129</xm:sqref>
            </x14:sparkline>
            <x14:sparkline>
              <xm:f>Read_Social!E130:T130</xm:f>
              <xm:sqref>AB130</xm:sqref>
            </x14:sparkline>
            <x14:sparkline>
              <xm:f>Read_Social!E131:T131</xm:f>
              <xm:sqref>AB131</xm:sqref>
            </x14:sparkline>
            <x14:sparkline>
              <xm:f>Read_Social!E132:T132</xm:f>
              <xm:sqref>AB132</xm:sqref>
            </x14:sparkline>
            <x14:sparkline>
              <xm:f>Read_Social!E133:T133</xm:f>
              <xm:sqref>AB133</xm:sqref>
            </x14:sparkline>
            <x14:sparkline>
              <xm:f>Read_Social!E134:T134</xm:f>
              <xm:sqref>AB134</xm:sqref>
            </x14:sparkline>
            <x14:sparkline>
              <xm:f>Read_Social!E135:T135</xm:f>
              <xm:sqref>AB135</xm:sqref>
            </x14:sparkline>
            <x14:sparkline>
              <xm:f>Read_Social!E136:T136</xm:f>
              <xm:sqref>AB136</xm:sqref>
            </x14:sparkline>
            <x14:sparkline>
              <xm:f>Read_Social!E137:T137</xm:f>
              <xm:sqref>AB137</xm:sqref>
            </x14:sparkline>
            <x14:sparkline>
              <xm:f>Read_Social!E138:T138</xm:f>
              <xm:sqref>AB138</xm:sqref>
            </x14:sparkline>
            <x14:sparkline>
              <xm:f>Read_Social!E139:T139</xm:f>
              <xm:sqref>AB139</xm:sqref>
            </x14:sparkline>
            <x14:sparkline>
              <xm:f>Read_Social!E140:T140</xm:f>
              <xm:sqref>AB140</xm:sqref>
            </x14:sparkline>
            <x14:sparkline>
              <xm:f>Read_Social!E141:T141</xm:f>
              <xm:sqref>AB141</xm:sqref>
            </x14:sparkline>
            <x14:sparkline>
              <xm:f>Read_Social!E142:T142</xm:f>
              <xm:sqref>AB142</xm:sqref>
            </x14:sparkline>
            <x14:sparkline>
              <xm:f>Read_Social!E143:T143</xm:f>
              <xm:sqref>AB143</xm:sqref>
            </x14:sparkline>
            <x14:sparkline>
              <xm:f>Read_Social!E144:T144</xm:f>
              <xm:sqref>AB144</xm:sqref>
            </x14:sparkline>
            <x14:sparkline>
              <xm:f>Read_Social!E145:T145</xm:f>
              <xm:sqref>AB145</xm:sqref>
            </x14:sparkline>
            <x14:sparkline>
              <xm:f>Read_Social!E146:T146</xm:f>
              <xm:sqref>AB146</xm:sqref>
            </x14:sparkline>
            <x14:sparkline>
              <xm:f>Read_Social!E147:T147</xm:f>
              <xm:sqref>AB147</xm:sqref>
            </x14:sparkline>
            <x14:sparkline>
              <xm:f>Read_Social!E148:T148</xm:f>
              <xm:sqref>AB148</xm:sqref>
            </x14:sparkline>
            <x14:sparkline>
              <xm:f>Read_Social!E149:T149</xm:f>
              <xm:sqref>AB149</xm:sqref>
            </x14:sparkline>
            <x14:sparkline>
              <xm:f>Read_Social!E150:T150</xm:f>
              <xm:sqref>AB150</xm:sqref>
            </x14:sparkline>
            <x14:sparkline>
              <xm:f>Read_Social!E151:T151</xm:f>
              <xm:sqref>AB151</xm:sqref>
            </x14:sparkline>
            <x14:sparkline>
              <xm:f>Read_Social!E152:T152</xm:f>
              <xm:sqref>AB152</xm:sqref>
            </x14:sparkline>
            <x14:sparkline>
              <xm:f>Read_Social!E153:T153</xm:f>
              <xm:sqref>AB153</xm:sqref>
            </x14:sparkline>
            <x14:sparkline>
              <xm:f>Read_Social!E154:T154</xm:f>
              <xm:sqref>AB154</xm:sqref>
            </x14:sparkline>
            <x14:sparkline>
              <xm:f>Read_Social!E155:T155</xm:f>
              <xm:sqref>AB155</xm:sqref>
            </x14:sparkline>
            <x14:sparkline>
              <xm:f>Read_Social!E156:T156</xm:f>
              <xm:sqref>AB156</xm:sqref>
            </x14:sparkline>
            <x14:sparkline>
              <xm:f>Read_Social!E157:T157</xm:f>
              <xm:sqref>AB157</xm:sqref>
            </x14:sparkline>
            <x14:sparkline>
              <xm:f>Read_Social!E158:T158</xm:f>
              <xm:sqref>AB158</xm:sqref>
            </x14:sparkline>
            <x14:sparkline>
              <xm:f>Read_Social!E159:T159</xm:f>
              <xm:sqref>AB159</xm:sqref>
            </x14:sparkline>
            <x14:sparkline>
              <xm:f>Read_Social!E160:T160</xm:f>
              <xm:sqref>AB160</xm:sqref>
            </x14:sparkline>
            <x14:sparkline>
              <xm:f>Read_Social!E161:T161</xm:f>
              <xm:sqref>AB161</xm:sqref>
            </x14:sparkline>
            <x14:sparkline>
              <xm:f>Read_Social!E162:T162</xm:f>
              <xm:sqref>AB162</xm:sqref>
            </x14:sparkline>
            <x14:sparkline>
              <xm:f>Read_Social!E163:T163</xm:f>
              <xm:sqref>AB163</xm:sqref>
            </x14:sparkline>
            <x14:sparkline>
              <xm:f>Read_Social!E164:T164</xm:f>
              <xm:sqref>AB164</xm:sqref>
            </x14:sparkline>
            <x14:sparkline>
              <xm:f>Read_Social!E165:T165</xm:f>
              <xm:sqref>AB165</xm:sqref>
            </x14:sparkline>
            <x14:sparkline>
              <xm:f>Read_Social!E166:T166</xm:f>
              <xm:sqref>AB166</xm:sqref>
            </x14:sparkline>
            <x14:sparkline>
              <xm:f>Read_Social!E167:T167</xm:f>
              <xm:sqref>AB167</xm:sqref>
            </x14:sparkline>
            <x14:sparkline>
              <xm:f>Read_Social!E168:T168</xm:f>
              <xm:sqref>AB168</xm:sqref>
            </x14:sparkline>
            <x14:sparkline>
              <xm:f>Read_Social!E169:T169</xm:f>
              <xm:sqref>AB169</xm:sqref>
            </x14:sparkline>
            <x14:sparkline>
              <xm:f>Read_Social!E170:T170</xm:f>
              <xm:sqref>AB170</xm:sqref>
            </x14:sparkline>
            <x14:sparkline>
              <xm:f>Read_Social!E171:T171</xm:f>
              <xm:sqref>AB171</xm:sqref>
            </x14:sparkline>
            <x14:sparkline>
              <xm:f>Read_Social!E172:T172</xm:f>
              <xm:sqref>AB172</xm:sqref>
            </x14:sparkline>
            <x14:sparkline>
              <xm:f>Read_Social!E173:T173</xm:f>
              <xm:sqref>AB173</xm:sqref>
            </x14:sparkline>
            <x14:sparkline>
              <xm:f>Read_Social!E174:T174</xm:f>
              <xm:sqref>AB174</xm:sqref>
            </x14:sparkline>
            <x14:sparkline>
              <xm:f>Read_Social!E175:T175</xm:f>
              <xm:sqref>AB175</xm:sqref>
            </x14:sparkline>
            <x14:sparkline>
              <xm:f>Read_Social!E176:T176</xm:f>
              <xm:sqref>AB176</xm:sqref>
            </x14:sparkline>
            <x14:sparkline>
              <xm:f>Read_Social!E177:T177</xm:f>
              <xm:sqref>AB177</xm:sqref>
            </x14:sparkline>
            <x14:sparkline>
              <xm:f>Read_Social!E178:T178</xm:f>
              <xm:sqref>AB178</xm:sqref>
            </x14:sparkline>
            <x14:sparkline>
              <xm:f>Read_Social!E179:T179</xm:f>
              <xm:sqref>AB179</xm:sqref>
            </x14:sparkline>
            <x14:sparkline>
              <xm:f>Read_Social!E180:T180</xm:f>
              <xm:sqref>AB180</xm:sqref>
            </x14:sparkline>
            <x14:sparkline>
              <xm:f>Read_Social!E181:T181</xm:f>
              <xm:sqref>AB181</xm:sqref>
            </x14:sparkline>
            <x14:sparkline>
              <xm:f>Read_Social!E182:T182</xm:f>
              <xm:sqref>AB182</xm:sqref>
            </x14:sparkline>
            <x14:sparkline>
              <xm:f>Read_Social!E183:T183</xm:f>
              <xm:sqref>AB183</xm:sqref>
            </x14:sparkline>
            <x14:sparkline>
              <xm:f>Read_Social!E184:T184</xm:f>
              <xm:sqref>AB184</xm:sqref>
            </x14:sparkline>
            <x14:sparkline>
              <xm:f>Read_Social!E185:T185</xm:f>
              <xm:sqref>AB185</xm:sqref>
            </x14:sparkline>
            <x14:sparkline>
              <xm:f>Read_Social!E186:T186</xm:f>
              <xm:sqref>AB186</xm:sqref>
            </x14:sparkline>
            <x14:sparkline>
              <xm:f>Read_Social!E187:T187</xm:f>
              <xm:sqref>AB187</xm:sqref>
            </x14:sparkline>
            <x14:sparkline>
              <xm:f>Read_Social!E188:T188</xm:f>
              <xm:sqref>AB188</xm:sqref>
            </x14:sparkline>
            <x14:sparkline>
              <xm:f>Read_Social!E189:T189</xm:f>
              <xm:sqref>AB189</xm:sqref>
            </x14:sparkline>
            <x14:sparkline>
              <xm:f>Read_Social!E190:T190</xm:f>
              <xm:sqref>AB190</xm:sqref>
            </x14:sparkline>
            <x14:sparkline>
              <xm:f>Read_Social!E191:T191</xm:f>
              <xm:sqref>AB191</xm:sqref>
            </x14:sparkline>
            <x14:sparkline>
              <xm:f>Read_Social!E192:T192</xm:f>
              <xm:sqref>AB192</xm:sqref>
            </x14:sparkline>
            <x14:sparkline>
              <xm:f>Read_Social!E193:T193</xm:f>
              <xm:sqref>AB193</xm:sqref>
            </x14:sparkline>
            <x14:sparkline>
              <xm:f>Read_Social!E194:T194</xm:f>
              <xm:sqref>AB194</xm:sqref>
            </x14:sparkline>
            <x14:sparkline>
              <xm:f>Read_Social!E195:T195</xm:f>
              <xm:sqref>AB195</xm:sqref>
            </x14:sparkline>
            <x14:sparkline>
              <xm:f>Read_Social!E196:T196</xm:f>
              <xm:sqref>AB196</xm:sqref>
            </x14:sparkline>
            <x14:sparkline>
              <xm:f>Read_Social!E197:T197</xm:f>
              <xm:sqref>AB197</xm:sqref>
            </x14:sparkline>
          </x14:sparklines>
        </x14:sparklineGroup>
      </x14:sparklineGroups>
    </ex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AG197"/>
  <sheetViews>
    <sheetView topLeftCell="U1" workbookViewId="0">
      <selection activeCell="AB18" sqref="AB18"/>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682</v>
      </c>
      <c r="H1" s="46"/>
      <c r="I1" s="46" t="s">
        <v>595</v>
      </c>
      <c r="J1" s="46"/>
      <c r="K1" s="46"/>
      <c r="L1" s="46"/>
      <c r="M1" s="47"/>
      <c r="N1" s="47"/>
    </row>
    <row r="2" spans="1:33">
      <c r="A2" t="s">
        <v>657</v>
      </c>
      <c r="E2" s="8" t="s">
        <v>423</v>
      </c>
      <c r="AA2" s="42">
        <f>MAX(AA6:AA197)</f>
        <v>140</v>
      </c>
    </row>
    <row r="3" spans="1:33">
      <c r="D3" s="35" t="s">
        <v>594</v>
      </c>
      <c r="E3" s="11">
        <f>mmean(E6:E197)</f>
        <v>0.34230677345269711</v>
      </c>
      <c r="F3" s="11">
        <f t="shared" ref="F3:T3" si="0">mmean(F6:F197)</f>
        <v>0.34088179138980174</v>
      </c>
      <c r="G3" s="11">
        <f t="shared" si="0"/>
        <v>0.34040822979228841</v>
      </c>
      <c r="H3" s="11">
        <f t="shared" si="0"/>
        <v>0.34013233306136087</v>
      </c>
      <c r="I3" s="11">
        <f t="shared" si="0"/>
        <v>0.33883596636868446</v>
      </c>
      <c r="J3" s="11">
        <f t="shared" si="0"/>
        <v>0.3382076839220115</v>
      </c>
      <c r="K3" s="11">
        <f t="shared" si="0"/>
        <v>0.33707814373927597</v>
      </c>
      <c r="L3" s="11">
        <f t="shared" si="0"/>
        <v>0.33699052215331071</v>
      </c>
      <c r="M3" s="11">
        <f t="shared" si="0"/>
        <v>0.33495469050495363</v>
      </c>
      <c r="N3" s="11">
        <f t="shared" si="0"/>
        <v>0.33356475104114897</v>
      </c>
      <c r="O3" s="11">
        <f t="shared" si="0"/>
        <v>0.33316557175837258</v>
      </c>
      <c r="P3" s="11">
        <f t="shared" si="0"/>
        <v>0.33203095276481753</v>
      </c>
      <c r="Q3" s="11">
        <f t="shared" si="0"/>
        <v>0.33065370983404435</v>
      </c>
      <c r="R3" s="11">
        <f t="shared" si="0"/>
        <v>0.3299890026507003</v>
      </c>
      <c r="S3" s="11">
        <f t="shared" si="0"/>
        <v>0.32971680835967593</v>
      </c>
      <c r="T3" s="11">
        <f t="shared" si="0"/>
        <v>0.32961702257536218</v>
      </c>
      <c r="W3">
        <f>mmean(W6:W197)</f>
        <v>-9.1298796462203392E-4</v>
      </c>
      <c r="Y3" s="40"/>
      <c r="Z3" s="40" t="s">
        <v>590</v>
      </c>
      <c r="AA3" s="40"/>
      <c r="AB3" s="40"/>
    </row>
    <row r="4" spans="1:33">
      <c r="E4" s="11">
        <f>mstDev(E6:E197)</f>
        <v>0.12576487534923309</v>
      </c>
      <c r="F4" s="11">
        <f t="shared" ref="F4:T4" si="1">mstDev(F6:F197)</f>
        <v>0.12480858622465078</v>
      </c>
      <c r="G4" s="11">
        <f t="shared" si="1"/>
        <v>0.12472489037391478</v>
      </c>
      <c r="H4" s="11">
        <f t="shared" si="1"/>
        <v>0.12548889972216459</v>
      </c>
      <c r="I4" s="11">
        <f t="shared" si="1"/>
        <v>0.12396786677931329</v>
      </c>
      <c r="J4" s="11">
        <f t="shared" si="1"/>
        <v>0.12380676341951996</v>
      </c>
      <c r="K4" s="11">
        <f t="shared" si="1"/>
        <v>0.12389280717761496</v>
      </c>
      <c r="L4" s="11">
        <f t="shared" si="1"/>
        <v>0.1240060335360202</v>
      </c>
      <c r="M4" s="11">
        <f t="shared" si="1"/>
        <v>0.12368113218632829</v>
      </c>
      <c r="N4" s="11">
        <f t="shared" si="1"/>
        <v>0.12399851587313912</v>
      </c>
      <c r="O4" s="11">
        <f t="shared" si="1"/>
        <v>0.1240993967622791</v>
      </c>
      <c r="P4" s="11">
        <f t="shared" si="1"/>
        <v>0.12321676015391972</v>
      </c>
      <c r="Q4" s="11">
        <f t="shared" si="1"/>
        <v>0.12218292560452824</v>
      </c>
      <c r="R4" s="11">
        <f t="shared" si="1"/>
        <v>0.12118164931954062</v>
      </c>
      <c r="S4" s="11">
        <f t="shared" si="1"/>
        <v>0.12137453154910247</v>
      </c>
      <c r="T4" s="11">
        <f t="shared" si="1"/>
        <v>0.12144127777152629</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554</v>
      </c>
      <c r="B6" s="38">
        <v>1</v>
      </c>
      <c r="C6" s="32" t="s">
        <v>39</v>
      </c>
      <c r="D6" s="33" t="s">
        <v>40</v>
      </c>
      <c r="E6" s="11">
        <v>0.65123191676052694</v>
      </c>
      <c r="F6" s="11">
        <v>0.64908562175471984</v>
      </c>
      <c r="G6" s="11">
        <v>0.64694871118561403</v>
      </c>
      <c r="H6" s="11">
        <v>0.6448069690253353</v>
      </c>
      <c r="I6" s="11">
        <v>0.64229528866029473</v>
      </c>
      <c r="J6" s="11">
        <v>0.64017645524203681</v>
      </c>
      <c r="K6" s="11">
        <v>0.63791547978327956</v>
      </c>
      <c r="L6" s="11">
        <v>0.64320443998438781</v>
      </c>
      <c r="M6" s="11">
        <v>0.63935339272407987</v>
      </c>
      <c r="N6" s="11">
        <v>0.63907137537274394</v>
      </c>
      <c r="O6" s="11">
        <v>0.63518993914658195</v>
      </c>
      <c r="P6" s="11">
        <v>0.63303256944092057</v>
      </c>
      <c r="Q6" s="11">
        <v>0.63025528053344271</v>
      </c>
      <c r="R6" s="11">
        <v>0.62706161355556245</v>
      </c>
      <c r="S6" s="11">
        <v>0.6267346017936577</v>
      </c>
      <c r="T6" s="11">
        <v>0.6267346017936577</v>
      </c>
      <c r="U6" s="11"/>
      <c r="V6" s="33" t="str">
        <f>D6</f>
        <v>Afghanistan</v>
      </c>
      <c r="W6" s="30">
        <f>SLOPE(E6:T6,$E$5:$T$5)</f>
        <v>-1.614560632145964E-3</v>
      </c>
      <c r="X6" s="10">
        <f>PEARSON(E6:T6,$E$5:$T$5)</f>
        <v>-0.96997040368857346</v>
      </c>
      <c r="Y6" s="36">
        <f>IF(ISERROR(X6),0,X6*X6)</f>
        <v>0.94084258403177412</v>
      </c>
      <c r="Z6" s="41">
        <f>IF(Y6&gt;=$Z$4,-1000*W6,"")</f>
        <v>1.614560632145964</v>
      </c>
      <c r="AA6" s="42">
        <f>IF(ISNUMBER(Z6),RANK(Z6,$Z$6:$Z$197),"")</f>
        <v>45</v>
      </c>
      <c r="AD6">
        <v>1</v>
      </c>
      <c r="AE6" s="31" t="str">
        <f>INDEX($V$6:$V$197,MATCH(AD6,$AA$6:$AA$197,0))</f>
        <v>Pakistan</v>
      </c>
      <c r="AF6" s="44">
        <f>$AA$2-AD6+1</f>
        <v>140</v>
      </c>
      <c r="AG6" s="45" t="str">
        <f>INDEX($V$6:$V$197,MATCH(AF6,$AA$6:$AA$197,0))</f>
        <v>Saint Lucia</v>
      </c>
    </row>
    <row r="7" spans="1:33">
      <c r="A7" s="37" t="s">
        <v>558</v>
      </c>
      <c r="B7" s="38">
        <v>1</v>
      </c>
      <c r="C7" s="32" t="s">
        <v>41</v>
      </c>
      <c r="D7" s="33" t="s">
        <v>42</v>
      </c>
      <c r="E7" s="11">
        <v>0.29515907375515943</v>
      </c>
      <c r="F7" s="11">
        <v>0.31158868869475215</v>
      </c>
      <c r="G7" s="11">
        <v>0.29881054409278179</v>
      </c>
      <c r="H7" s="11">
        <v>0.29728650308945281</v>
      </c>
      <c r="I7" s="11">
        <v>0.30412863655483091</v>
      </c>
      <c r="J7" s="11">
        <v>0.30257111072690274</v>
      </c>
      <c r="K7" s="11">
        <v>0.29575547743225744</v>
      </c>
      <c r="L7" s="11">
        <v>0.29069347356419112</v>
      </c>
      <c r="M7" s="11">
        <v>0.29160210408312748</v>
      </c>
      <c r="N7" s="11">
        <v>0.28781529497956654</v>
      </c>
      <c r="O7" s="11">
        <v>0.28521106802583535</v>
      </c>
      <c r="P7" s="11">
        <v>0.286700390974782</v>
      </c>
      <c r="Q7" s="11">
        <v>0.28842266420692902</v>
      </c>
      <c r="R7" s="11">
        <v>0.29048518342258983</v>
      </c>
      <c r="S7" s="11">
        <v>0.29043285983258982</v>
      </c>
      <c r="T7" s="11">
        <v>0.29043285983258982</v>
      </c>
      <c r="U7" s="11"/>
      <c r="V7" s="33" t="str">
        <f t="shared" ref="V7:V70" si="2">D7</f>
        <v>Albania</v>
      </c>
      <c r="W7" s="30">
        <f t="shared" ref="W7:W70" si="3">SLOPE(E7:T7,$E$5:$T$5)</f>
        <v>-1.1014446334798467E-3</v>
      </c>
      <c r="X7" s="10">
        <f t="shared" ref="X7:X70" si="4">PEARSON(E7:T7,$E$5:$T$5)</f>
        <v>-0.72834332278680258</v>
      </c>
      <c r="Y7" s="36">
        <f t="shared" ref="Y7:Y70" si="5">IF(ISERROR(X7),0,X7*X7)</f>
        <v>0.53048399584812045</v>
      </c>
      <c r="Z7" s="41">
        <f t="shared" ref="Z7:Z70" si="6">IF(Y7&gt;=$Z$4,-1000*W7,"")</f>
        <v>1.1014446334798467</v>
      </c>
      <c r="AA7" s="42">
        <f t="shared" ref="AA7:AA70" si="7">IF(ISNUMBER(Z7),RANK(Z7,$Z$6:$Z$197),"")</f>
        <v>76</v>
      </c>
      <c r="AD7">
        <v>2</v>
      </c>
      <c r="AE7" s="31" t="str">
        <f t="shared" ref="AE7:AE35" si="8">INDEX($V$6:$V$197,MATCH(AD7,$AA$6:$AA$197,0))</f>
        <v>Cambodia</v>
      </c>
      <c r="AF7" s="44">
        <f t="shared" ref="AF7:AF35" si="9">$AA$2-AD7+1</f>
        <v>139</v>
      </c>
      <c r="AG7" s="45" t="str">
        <f t="shared" ref="AG7:AG35" si="10">INDEX($V$6:$V$197,MATCH(AF7,$AA$6:$AA$197,0))</f>
        <v>Swaziland</v>
      </c>
    </row>
    <row r="8" spans="1:33">
      <c r="A8" s="37" t="s">
        <v>567</v>
      </c>
      <c r="B8" s="38">
        <v>1</v>
      </c>
      <c r="C8" s="32" t="s">
        <v>43</v>
      </c>
      <c r="D8" s="33" t="s">
        <v>44</v>
      </c>
      <c r="E8" s="11">
        <v>0.29603748872344743</v>
      </c>
      <c r="F8" s="11">
        <v>0.28101807170416021</v>
      </c>
      <c r="G8" s="11">
        <v>0.28999112925269238</v>
      </c>
      <c r="H8" s="11">
        <v>0.28209788073944136</v>
      </c>
      <c r="I8" s="11">
        <v>0.28905495649366447</v>
      </c>
      <c r="J8" s="11">
        <v>0.28720702109349744</v>
      </c>
      <c r="K8" s="11">
        <v>0.28306471385453796</v>
      </c>
      <c r="L8" s="11">
        <v>0.29116732468678563</v>
      </c>
      <c r="M8" s="11">
        <v>0.28014482058207907</v>
      </c>
      <c r="N8" s="11">
        <v>0.27623402792106511</v>
      </c>
      <c r="O8" s="11">
        <v>0.27929487647760665</v>
      </c>
      <c r="P8" s="11">
        <v>0.27167569313830769</v>
      </c>
      <c r="Q8" s="11">
        <v>0.26997362803523167</v>
      </c>
      <c r="R8" s="11">
        <v>0.26982601584588378</v>
      </c>
      <c r="S8" s="11">
        <v>0.2695615286713004</v>
      </c>
      <c r="T8" s="11">
        <v>0.2695615286713004</v>
      </c>
      <c r="U8" s="11"/>
      <c r="V8" s="33" t="str">
        <f t="shared" si="2"/>
        <v>Algeria</v>
      </c>
      <c r="W8" s="30">
        <f t="shared" si="3"/>
        <v>-1.5731457507268257E-3</v>
      </c>
      <c r="X8" s="10">
        <f t="shared" si="4"/>
        <v>-0.86129194560247024</v>
      </c>
      <c r="Y8" s="36">
        <f t="shared" si="5"/>
        <v>0.74182381555968857</v>
      </c>
      <c r="Z8" s="41">
        <f t="shared" si="6"/>
        <v>1.5731457507268258</v>
      </c>
      <c r="AA8" s="42">
        <f t="shared" si="7"/>
        <v>48</v>
      </c>
      <c r="AD8">
        <v>3</v>
      </c>
      <c r="AE8" s="31" t="str">
        <f t="shared" si="8"/>
        <v>Laos</v>
      </c>
      <c r="AF8" s="44">
        <f t="shared" si="9"/>
        <v>138</v>
      </c>
      <c r="AG8" s="45" t="str">
        <f t="shared" si="10"/>
        <v>Zimbabwe</v>
      </c>
    </row>
    <row r="9" spans="1:33">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Viet Nam</v>
      </c>
      <c r="AF9" s="44">
        <f t="shared" si="9"/>
        <v>137</v>
      </c>
      <c r="AG9" s="45" t="str">
        <f t="shared" si="10"/>
        <v>Belgium</v>
      </c>
    </row>
    <row r="10" spans="1:33">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21</v>
      </c>
      <c r="AD10">
        <v>5</v>
      </c>
      <c r="AE10" s="31" t="str">
        <f t="shared" si="8"/>
        <v>Rwanda</v>
      </c>
      <c r="AF10" s="44">
        <f t="shared" si="9"/>
        <v>136</v>
      </c>
      <c r="AG10" s="45" t="str">
        <f t="shared" si="10"/>
        <v>South Africa</v>
      </c>
    </row>
    <row r="11" spans="1:33">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Nepal</v>
      </c>
      <c r="AF11" s="44">
        <f t="shared" si="9"/>
        <v>135</v>
      </c>
      <c r="AG11" s="45" t="str">
        <f t="shared" si="10"/>
        <v>Somalia</v>
      </c>
    </row>
    <row r="12" spans="1:33">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0.18779873466621025</v>
      </c>
      <c r="N12" s="11">
        <v>0.18722164521161491</v>
      </c>
      <c r="O12" s="11">
        <v>0.1877178872220634</v>
      </c>
      <c r="P12" s="11">
        <v>0.186638834932915</v>
      </c>
      <c r="Q12" s="11">
        <v>0.18526639135834966</v>
      </c>
      <c r="R12" s="11">
        <v>0.1865846608497661</v>
      </c>
      <c r="S12" s="11">
        <v>0.18650132751643278</v>
      </c>
      <c r="T12" s="11">
        <v>0.18650132751643278</v>
      </c>
      <c r="U12" s="11"/>
      <c r="V12" s="33" t="str">
        <f t="shared" si="2"/>
        <v>Argentina</v>
      </c>
      <c r="W12" s="30">
        <f t="shared" si="3"/>
        <v>-4.0789453258171751E-4</v>
      </c>
      <c r="X12" s="10">
        <f t="shared" si="4"/>
        <v>-0.95158905842141817</v>
      </c>
      <c r="Y12" s="36">
        <f t="shared" si="5"/>
        <v>0.9055217361073612</v>
      </c>
      <c r="Z12" s="41">
        <f t="shared" si="6"/>
        <v>0.40789453258171748</v>
      </c>
      <c r="AA12" s="42">
        <f t="shared" si="7"/>
        <v>108</v>
      </c>
      <c r="AD12">
        <v>7</v>
      </c>
      <c r="AE12" s="31" t="str">
        <f t="shared" si="8"/>
        <v>Maldives</v>
      </c>
      <c r="AF12" s="44">
        <f t="shared" si="9"/>
        <v>134</v>
      </c>
      <c r="AG12" s="45" t="str">
        <f t="shared" si="10"/>
        <v>Marshall Islands</v>
      </c>
    </row>
    <row r="13" spans="1:33">
      <c r="A13" s="37" t="s">
        <v>560</v>
      </c>
      <c r="B13" s="38">
        <v>1</v>
      </c>
      <c r="C13" s="32" t="s">
        <v>53</v>
      </c>
      <c r="D13" s="33" t="s">
        <v>54</v>
      </c>
      <c r="E13" s="11">
        <v>0.24678839753673351</v>
      </c>
      <c r="F13" s="11">
        <v>0.24750020170068668</v>
      </c>
      <c r="G13" s="11">
        <v>0.24168731508447738</v>
      </c>
      <c r="H13" s="11">
        <v>0.24572943713904041</v>
      </c>
      <c r="I13" s="11">
        <v>0.23637036254236354</v>
      </c>
      <c r="J13" s="11">
        <v>0.24132107569318664</v>
      </c>
      <c r="K13" s="11">
        <v>0.23865503818102196</v>
      </c>
      <c r="L13" s="11">
        <v>0.24057865202281067</v>
      </c>
      <c r="M13" s="11">
        <v>0.23428325689599161</v>
      </c>
      <c r="N13" s="11">
        <v>0.24147093482100168</v>
      </c>
      <c r="O13" s="11">
        <v>0.24417313548939601</v>
      </c>
      <c r="P13" s="11">
        <v>0.24914174227828492</v>
      </c>
      <c r="Q13" s="11">
        <v>0.25462178587323131</v>
      </c>
      <c r="R13" s="11">
        <v>0.25066198983367799</v>
      </c>
      <c r="S13" s="11">
        <v>0.249886510262428</v>
      </c>
      <c r="T13" s="11">
        <v>0.249886510262428</v>
      </c>
      <c r="U13" s="11"/>
      <c r="V13" s="33" t="str">
        <f t="shared" si="2"/>
        <v>Armenia</v>
      </c>
      <c r="W13" s="30">
        <f t="shared" si="3"/>
        <v>5.3243899259205281E-4</v>
      </c>
      <c r="X13" s="10">
        <f t="shared" si="4"/>
        <v>0.44671046990887725</v>
      </c>
      <c r="Y13" s="36">
        <f t="shared" si="5"/>
        <v>0.19955024392620993</v>
      </c>
      <c r="Z13" s="41" t="str">
        <f t="shared" si="6"/>
        <v/>
      </c>
      <c r="AA13" s="42" t="str">
        <f t="shared" si="7"/>
        <v/>
      </c>
      <c r="AD13">
        <v>8</v>
      </c>
      <c r="AE13" s="31" t="str">
        <f t="shared" si="8"/>
        <v>Bhutan</v>
      </c>
      <c r="AF13" s="44">
        <f t="shared" si="9"/>
        <v>133</v>
      </c>
      <c r="AG13" s="45" t="str">
        <f t="shared" si="10"/>
        <v>Romania</v>
      </c>
    </row>
    <row r="14" spans="1:33">
      <c r="A14" s="37" t="s">
        <v>536</v>
      </c>
      <c r="B14" s="38">
        <v>1</v>
      </c>
      <c r="C14" s="32" t="s">
        <v>55</v>
      </c>
      <c r="D14" s="33" t="s">
        <v>56</v>
      </c>
      <c r="E14" s="11">
        <v>0.19695919943941118</v>
      </c>
      <c r="F14" s="11">
        <v>0.19577606267665706</v>
      </c>
      <c r="G14" s="11">
        <v>0.19537054475424856</v>
      </c>
      <c r="H14" s="11">
        <v>0.195174376425336</v>
      </c>
      <c r="I14" s="11">
        <v>0.19485422435658598</v>
      </c>
      <c r="J14" s="11">
        <v>0.19453203976751077</v>
      </c>
      <c r="K14" s="11">
        <v>0.19455734450084408</v>
      </c>
      <c r="L14" s="11">
        <v>0.19365418836579365</v>
      </c>
      <c r="M14" s="11">
        <v>0.19406142727916964</v>
      </c>
      <c r="N14" s="11">
        <v>0.19120218451234874</v>
      </c>
      <c r="O14" s="11">
        <v>0.19092899616244619</v>
      </c>
      <c r="P14" s="11">
        <v>0.19095006274045448</v>
      </c>
      <c r="Q14" s="11">
        <v>0.19140705021443563</v>
      </c>
      <c r="R14" s="11">
        <v>0.19243530474406689</v>
      </c>
      <c r="S14" s="11">
        <v>0.19277197141073354</v>
      </c>
      <c r="T14" s="11">
        <v>0.19277197141073354</v>
      </c>
      <c r="U14" s="11"/>
      <c r="V14" s="33" t="str">
        <f t="shared" si="2"/>
        <v>Australia</v>
      </c>
      <c r="W14" s="30">
        <f t="shared" si="3"/>
        <v>-3.2802613718768421E-4</v>
      </c>
      <c r="X14" s="10">
        <f t="shared" si="4"/>
        <v>-0.83360237313350005</v>
      </c>
      <c r="Y14" s="36">
        <f t="shared" si="5"/>
        <v>0.69489291649380303</v>
      </c>
      <c r="Z14" s="41">
        <f t="shared" si="6"/>
        <v>0.3280261371876842</v>
      </c>
      <c r="AA14" s="42">
        <f t="shared" si="7"/>
        <v>112</v>
      </c>
      <c r="AD14">
        <v>9</v>
      </c>
      <c r="AE14" s="31" t="str">
        <f t="shared" si="8"/>
        <v>Honduras</v>
      </c>
      <c r="AF14" s="44">
        <f t="shared" si="9"/>
        <v>132</v>
      </c>
      <c r="AG14" s="45" t="str">
        <f t="shared" si="10"/>
        <v>Burundi</v>
      </c>
    </row>
    <row r="15" spans="1:33">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0.17066744573225068</v>
      </c>
      <c r="Q15" s="11">
        <v>0.17229100256851695</v>
      </c>
      <c r="R15" s="11">
        <v>0.16712194159151517</v>
      </c>
      <c r="S15" s="11">
        <v>0.1667202749248485</v>
      </c>
      <c r="T15" s="11">
        <v>0.1667202749248485</v>
      </c>
      <c r="U15" s="11"/>
      <c r="V15" s="33" t="str">
        <f t="shared" si="2"/>
        <v>Austria</v>
      </c>
      <c r="W15" s="30">
        <f t="shared" si="3"/>
        <v>6.423140737339166E-4</v>
      </c>
      <c r="X15" s="10">
        <f t="shared" si="4"/>
        <v>0.79339185349378538</v>
      </c>
      <c r="Y15" s="36">
        <f t="shared" si="5"/>
        <v>0.62947063319030416</v>
      </c>
      <c r="Z15" s="41">
        <f t="shared" si="6"/>
        <v>-0.64231407373391658</v>
      </c>
      <c r="AA15" s="42">
        <f t="shared" si="7"/>
        <v>130</v>
      </c>
      <c r="AD15">
        <v>10</v>
      </c>
      <c r="AE15" s="31" t="str">
        <f t="shared" si="8"/>
        <v>India</v>
      </c>
      <c r="AF15" s="44">
        <f t="shared" si="9"/>
        <v>131</v>
      </c>
      <c r="AG15" s="45" t="str">
        <f t="shared" si="10"/>
        <v>Luxembourg</v>
      </c>
    </row>
    <row r="16" spans="1:33">
      <c r="A16" s="37" t="s">
        <v>537</v>
      </c>
      <c r="B16" s="38">
        <v>1</v>
      </c>
      <c r="C16" s="32" t="s">
        <v>59</v>
      </c>
      <c r="D16" s="33" t="s">
        <v>60</v>
      </c>
      <c r="E16" s="11">
        <v>0.23940620674924684</v>
      </c>
      <c r="F16" s="11">
        <v>0.24687342325479186</v>
      </c>
      <c r="G16" s="11">
        <v>0.24793843012974368</v>
      </c>
      <c r="H16" s="11">
        <v>0.25204563501986388</v>
      </c>
      <c r="I16" s="11">
        <v>0.25300538116572069</v>
      </c>
      <c r="J16" s="11">
        <v>0.25344493366820675</v>
      </c>
      <c r="K16" s="11">
        <v>0.23567526403812486</v>
      </c>
      <c r="L16" s="11">
        <v>0.23569906644562066</v>
      </c>
      <c r="M16" s="11">
        <v>0.23697011051628017</v>
      </c>
      <c r="N16" s="11">
        <v>0.24035314978889843</v>
      </c>
      <c r="O16" s="11">
        <v>0.2448537720052241</v>
      </c>
      <c r="P16" s="11">
        <v>0.24412427311646226</v>
      </c>
      <c r="Q16" s="11">
        <v>0.24467286700955071</v>
      </c>
      <c r="R16" s="11">
        <v>0.24363218035332937</v>
      </c>
      <c r="S16" s="11">
        <v>0.24357874104041274</v>
      </c>
      <c r="T16" s="11">
        <v>0.24357874104041274</v>
      </c>
      <c r="U16" s="11"/>
      <c r="V16" s="33" t="str">
        <f t="shared" si="2"/>
        <v>Azerbaijan</v>
      </c>
      <c r="W16" s="30">
        <f t="shared" si="3"/>
        <v>-2.7027261380817345E-4</v>
      </c>
      <c r="X16" s="10">
        <f t="shared" si="4"/>
        <v>-0.22692406426660178</v>
      </c>
      <c r="Y16" s="36">
        <f t="shared" si="5"/>
        <v>5.1494530943272811E-2</v>
      </c>
      <c r="Z16" s="41" t="str">
        <f t="shared" si="6"/>
        <v/>
      </c>
      <c r="AA16" s="42" t="str">
        <f t="shared" si="7"/>
        <v/>
      </c>
      <c r="AD16">
        <v>11</v>
      </c>
      <c r="AE16" s="31" t="str">
        <f t="shared" si="8"/>
        <v>Brunei Darussalam</v>
      </c>
      <c r="AF16" s="44">
        <f t="shared" si="9"/>
        <v>130</v>
      </c>
      <c r="AG16" s="45" t="str">
        <f t="shared" si="10"/>
        <v>Austria</v>
      </c>
    </row>
    <row r="17" spans="1:33">
      <c r="A17" s="37" t="s">
        <v>538</v>
      </c>
      <c r="B17" s="38">
        <v>1</v>
      </c>
      <c r="C17" s="32" t="s">
        <v>61</v>
      </c>
      <c r="D17" s="33" t="s">
        <v>62</v>
      </c>
      <c r="E17" s="11">
        <v>0.32823568131902298</v>
      </c>
      <c r="F17" s="11">
        <v>0.33191812851468694</v>
      </c>
      <c r="G17" s="11">
        <v>0.32921598898948379</v>
      </c>
      <c r="H17" s="11">
        <v>0.33145770722079476</v>
      </c>
      <c r="I17" s="11">
        <v>0.33111231218247156</v>
      </c>
      <c r="J17" s="11">
        <v>0.33070100014899595</v>
      </c>
      <c r="K17" s="11">
        <v>0.3301043646122378</v>
      </c>
      <c r="L17" s="11">
        <v>0.32521940349217682</v>
      </c>
      <c r="M17" s="11">
        <v>0.32470143617701425</v>
      </c>
      <c r="N17" s="11">
        <v>0.32710079787142482</v>
      </c>
      <c r="O17" s="11">
        <v>0.32743018064694318</v>
      </c>
      <c r="P17" s="11">
        <v>0.32734090198035443</v>
      </c>
      <c r="Q17" s="11">
        <v>0.32692379587432457</v>
      </c>
      <c r="R17" s="11">
        <v>0.32651073448374185</v>
      </c>
      <c r="S17" s="11">
        <v>0.32642740115040858</v>
      </c>
      <c r="T17" s="11">
        <v>0.32642740115040858</v>
      </c>
      <c r="U17" s="11"/>
      <c r="V17" s="33" t="str">
        <f t="shared" si="2"/>
        <v>Bahamas</v>
      </c>
      <c r="W17" s="30">
        <f t="shared" si="3"/>
        <v>-3.2551367118957775E-4</v>
      </c>
      <c r="X17" s="10">
        <f t="shared" si="4"/>
        <v>-0.67850663321017546</v>
      </c>
      <c r="Y17" s="36">
        <f t="shared" si="5"/>
        <v>0.46037125131020756</v>
      </c>
      <c r="Z17" s="41">
        <f t="shared" si="6"/>
        <v>0.32551367118957775</v>
      </c>
      <c r="AA17" s="42">
        <f t="shared" si="7"/>
        <v>113</v>
      </c>
      <c r="AD17">
        <v>12</v>
      </c>
      <c r="AE17" s="31" t="str">
        <f t="shared" si="8"/>
        <v>Indonesia</v>
      </c>
      <c r="AF17" s="44">
        <f t="shared" si="9"/>
        <v>129</v>
      </c>
      <c r="AG17" s="45" t="str">
        <f t="shared" si="10"/>
        <v>Central African Republic</v>
      </c>
    </row>
    <row r="18" spans="1:33">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0.33521851978753747</v>
      </c>
      <c r="S18" s="11">
        <v>0.33520185312087075</v>
      </c>
      <c r="T18" s="11">
        <v>0.33520185312087075</v>
      </c>
      <c r="U18" s="11"/>
      <c r="V18" s="33" t="str">
        <f t="shared" si="2"/>
        <v>Bahrain</v>
      </c>
      <c r="W18" s="30">
        <f t="shared" si="3"/>
        <v>-1.7618427735971556E-4</v>
      </c>
      <c r="X18" s="10">
        <f t="shared" si="4"/>
        <v>-0.23709074711117722</v>
      </c>
      <c r="Y18" s="36">
        <f t="shared" si="5"/>
        <v>5.6212022365736192E-2</v>
      </c>
      <c r="Z18" s="41" t="str">
        <f t="shared" si="6"/>
        <v/>
      </c>
      <c r="AA18" s="42" t="str">
        <f t="shared" si="7"/>
        <v/>
      </c>
      <c r="AD18">
        <v>13</v>
      </c>
      <c r="AE18" s="31" t="str">
        <f t="shared" si="8"/>
        <v>China</v>
      </c>
      <c r="AF18" s="44">
        <f t="shared" si="9"/>
        <v>128</v>
      </c>
      <c r="AG18" s="45" t="str">
        <f t="shared" si="10"/>
        <v>Moldova, Republic of</v>
      </c>
    </row>
    <row r="19" spans="1:33">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35</v>
      </c>
      <c r="AD19">
        <v>14</v>
      </c>
      <c r="AE19" s="31" t="str">
        <f t="shared" si="8"/>
        <v>Egypt</v>
      </c>
      <c r="AF19" s="44">
        <f t="shared" si="9"/>
        <v>127</v>
      </c>
      <c r="AG19" s="45" t="str">
        <f t="shared" si="10"/>
        <v>Lithuania</v>
      </c>
    </row>
    <row r="20" spans="1:33">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49</v>
      </c>
      <c r="AD20">
        <v>15</v>
      </c>
      <c r="AE20" s="31" t="str">
        <f t="shared" si="8"/>
        <v>Myanmar</v>
      </c>
      <c r="AF20" s="44">
        <f t="shared" si="9"/>
        <v>126</v>
      </c>
      <c r="AG20" s="45" t="str">
        <f t="shared" si="10"/>
        <v>Serbia</v>
      </c>
    </row>
    <row r="21" spans="1:33">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0.19862378403135397</v>
      </c>
      <c r="T21" s="11">
        <v>0.19862378403135397</v>
      </c>
      <c r="U21" s="11"/>
      <c r="V21" s="33" t="str">
        <f t="shared" si="2"/>
        <v>Belarus</v>
      </c>
      <c r="W21" s="30">
        <f t="shared" si="3"/>
        <v>-3.1487322132755282E-4</v>
      </c>
      <c r="X21" s="10">
        <f t="shared" si="4"/>
        <v>-0.25820208013880558</v>
      </c>
      <c r="Y21" s="36">
        <f t="shared" si="5"/>
        <v>6.6668314188006172E-2</v>
      </c>
      <c r="Z21" s="41" t="str">
        <f t="shared" si="6"/>
        <v/>
      </c>
      <c r="AA21" s="42" t="str">
        <f t="shared" si="7"/>
        <v/>
      </c>
      <c r="AD21">
        <v>16</v>
      </c>
      <c r="AE21" s="31" t="str">
        <f t="shared" si="8"/>
        <v>Suriname</v>
      </c>
      <c r="AF21" s="44">
        <f t="shared" si="9"/>
        <v>125</v>
      </c>
      <c r="AG21" s="45" t="str">
        <f t="shared" si="10"/>
        <v>Hungary</v>
      </c>
    </row>
    <row r="22" spans="1:33">
      <c r="A22" s="37" t="s">
        <v>544</v>
      </c>
      <c r="B22" s="38">
        <v>1</v>
      </c>
      <c r="C22" s="32" t="s">
        <v>71</v>
      </c>
      <c r="D22" s="33" t="s">
        <v>72</v>
      </c>
      <c r="E22" s="11">
        <v>0.22722450458175678</v>
      </c>
      <c r="F22" s="11">
        <v>0.22694900614918567</v>
      </c>
      <c r="G22" s="11">
        <v>0.22663488983043559</v>
      </c>
      <c r="H22" s="11">
        <v>0.22748642391818966</v>
      </c>
      <c r="I22" s="11">
        <v>0.22742027507911447</v>
      </c>
      <c r="J22" s="11">
        <v>0.22714884168719376</v>
      </c>
      <c r="K22" s="11">
        <v>0.22623684059344373</v>
      </c>
      <c r="L22" s="11">
        <v>0.22557281206270188</v>
      </c>
      <c r="M22" s="11">
        <v>0.22491627971945996</v>
      </c>
      <c r="N22" s="11">
        <v>0.22444830097691829</v>
      </c>
      <c r="O22" s="11">
        <v>0.23154446700864359</v>
      </c>
      <c r="P22" s="11">
        <v>0.23863394170981303</v>
      </c>
      <c r="Q22" s="11">
        <v>0.24630401277736602</v>
      </c>
      <c r="R22" s="11">
        <v>0.25008914734232202</v>
      </c>
      <c r="S22" s="11">
        <v>0.25008081400898868</v>
      </c>
      <c r="T22" s="11">
        <v>0.25008081400898868</v>
      </c>
      <c r="U22" s="11"/>
      <c r="V22" s="33" t="str">
        <f t="shared" si="2"/>
        <v>Belgium</v>
      </c>
      <c r="W22" s="30">
        <f t="shared" si="3"/>
        <v>1.7137719379096714E-3</v>
      </c>
      <c r="X22" s="10">
        <f t="shared" si="4"/>
        <v>0.80746831631598015</v>
      </c>
      <c r="Y22" s="36">
        <f t="shared" si="5"/>
        <v>0.65200508185416373</v>
      </c>
      <c r="Z22" s="41">
        <f t="shared" si="6"/>
        <v>-1.7137719379096714</v>
      </c>
      <c r="AA22" s="42">
        <f t="shared" si="7"/>
        <v>137</v>
      </c>
      <c r="AD22">
        <v>17</v>
      </c>
      <c r="AE22" s="31" t="str">
        <f t="shared" si="8"/>
        <v>Equatorial Guinea</v>
      </c>
      <c r="AF22" s="44">
        <f t="shared" si="9"/>
        <v>124</v>
      </c>
      <c r="AG22" s="45" t="str">
        <f t="shared" si="10"/>
        <v>Japan</v>
      </c>
    </row>
    <row r="23" spans="1:33">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72</v>
      </c>
      <c r="AD23">
        <v>18</v>
      </c>
      <c r="AE23" s="31" t="str">
        <f t="shared" si="8"/>
        <v>Iran, Islamic Republic of</v>
      </c>
      <c r="AF23" s="44">
        <f t="shared" si="9"/>
        <v>123</v>
      </c>
      <c r="AG23" s="45" t="str">
        <f t="shared" si="10"/>
        <v>San Marino</v>
      </c>
    </row>
    <row r="24" spans="1:33">
      <c r="A24" s="37" t="s">
        <v>539</v>
      </c>
      <c r="B24" s="38">
        <v>1</v>
      </c>
      <c r="C24" s="32" t="s">
        <v>75</v>
      </c>
      <c r="D24" s="33" t="s">
        <v>76</v>
      </c>
      <c r="E24" s="11">
        <v>0.51888769388920453</v>
      </c>
      <c r="F24" s="11">
        <v>0.51181172975030675</v>
      </c>
      <c r="G24" s="11">
        <v>0.5094997813436567</v>
      </c>
      <c r="H24" s="11">
        <v>0.50266529002690841</v>
      </c>
      <c r="I24" s="11">
        <v>0.49762529358884944</v>
      </c>
      <c r="J24" s="11">
        <v>0.49403855796288393</v>
      </c>
      <c r="K24" s="11">
        <v>0.49144417175566851</v>
      </c>
      <c r="L24" s="11">
        <v>0.49256565891135962</v>
      </c>
      <c r="M24" s="11">
        <v>0.49227077800512942</v>
      </c>
      <c r="N24" s="11">
        <v>0.48952623440006388</v>
      </c>
      <c r="O24" s="11">
        <v>0.49018383619847311</v>
      </c>
      <c r="P24" s="11">
        <v>0.48579464866781641</v>
      </c>
      <c r="Q24" s="11">
        <v>0.48382362393267059</v>
      </c>
      <c r="R24" s="11">
        <v>0.47882743051063481</v>
      </c>
      <c r="S24" s="11">
        <v>0.48073418060646816</v>
      </c>
      <c r="T24" s="11">
        <v>0.48073418060646816</v>
      </c>
      <c r="U24" s="11"/>
      <c r="V24" s="33" t="str">
        <f t="shared" si="2"/>
        <v>Benin</v>
      </c>
      <c r="W24" s="30">
        <f t="shared" si="3"/>
        <v>-2.3403213358303789E-3</v>
      </c>
      <c r="X24" s="10">
        <f t="shared" si="4"/>
        <v>-0.94996483731311676</v>
      </c>
      <c r="Y24" s="36">
        <f t="shared" si="5"/>
        <v>0.90243319213133644</v>
      </c>
      <c r="Z24" s="41">
        <f t="shared" si="6"/>
        <v>2.3403213358303789</v>
      </c>
      <c r="AA24" s="42">
        <f t="shared" si="7"/>
        <v>22</v>
      </c>
      <c r="AD24">
        <v>19</v>
      </c>
      <c r="AE24" s="31" t="str">
        <f t="shared" si="8"/>
        <v>Uganda</v>
      </c>
      <c r="AF24" s="44">
        <f t="shared" si="9"/>
        <v>122</v>
      </c>
      <c r="AG24" s="45" t="str">
        <f t="shared" si="10"/>
        <v>United Arab Emirates</v>
      </c>
    </row>
    <row r="25" spans="1:33">
      <c r="A25" s="37" t="s">
        <v>540</v>
      </c>
      <c r="B25" s="38">
        <v>1</v>
      </c>
      <c r="C25" s="32" t="s">
        <v>77</v>
      </c>
      <c r="D25" s="33" t="s">
        <v>78</v>
      </c>
      <c r="E25" s="11">
        <v>0.43071264679362026</v>
      </c>
      <c r="F25" s="11">
        <v>0.44402714899143542</v>
      </c>
      <c r="G25" s="11">
        <v>0.43955209716709587</v>
      </c>
      <c r="H25" s="11">
        <v>0.43258864446206541</v>
      </c>
      <c r="I25" s="11">
        <v>0.42396605851404717</v>
      </c>
      <c r="J25" s="11">
        <v>0.41731149681948404</v>
      </c>
      <c r="K25" s="11">
        <v>0.41384951011252274</v>
      </c>
      <c r="L25" s="11">
        <v>0.41392341580190278</v>
      </c>
      <c r="M25" s="11">
        <v>0.40584751049697393</v>
      </c>
      <c r="N25" s="11">
        <v>0.40175576362186066</v>
      </c>
      <c r="O25" s="11">
        <v>0.39880670098630205</v>
      </c>
      <c r="P25" s="11">
        <v>0.39432751160002805</v>
      </c>
      <c r="Q25" s="11">
        <v>0.39617924175712654</v>
      </c>
      <c r="R25" s="11">
        <v>0.39697648192629181</v>
      </c>
      <c r="S25" s="11">
        <v>0.39021928723004184</v>
      </c>
      <c r="T25" s="11">
        <v>0.39021928723004184</v>
      </c>
      <c r="U25" s="11"/>
      <c r="V25" s="33" t="str">
        <f t="shared" si="2"/>
        <v>Bhutan</v>
      </c>
      <c r="W25" s="30">
        <f t="shared" si="3"/>
        <v>-3.598926383361832E-3</v>
      </c>
      <c r="X25" s="10">
        <f t="shared" si="4"/>
        <v>-0.95871457383577108</v>
      </c>
      <c r="Y25" s="36">
        <f t="shared" si="5"/>
        <v>0.91913363408510418</v>
      </c>
      <c r="Z25" s="41">
        <f t="shared" si="6"/>
        <v>3.5989263833618321</v>
      </c>
      <c r="AA25" s="42">
        <f t="shared" si="7"/>
        <v>8</v>
      </c>
      <c r="AD25">
        <v>20</v>
      </c>
      <c r="AE25" s="31" t="str">
        <f t="shared" si="8"/>
        <v>Yemen</v>
      </c>
      <c r="AF25" s="44">
        <f t="shared" si="9"/>
        <v>121</v>
      </c>
      <c r="AG25" s="45" t="str">
        <f t="shared" si="10"/>
        <v>Slovakia</v>
      </c>
    </row>
    <row r="26" spans="1:33">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0.3501526272933862</v>
      </c>
      <c r="L26" s="11">
        <v>0.34914349986121146</v>
      </c>
      <c r="M26" s="11">
        <v>0.34937916986616652</v>
      </c>
      <c r="N26" s="11">
        <v>0.3443103316314205</v>
      </c>
      <c r="O26" s="11">
        <v>0.3412104768658149</v>
      </c>
      <c r="P26" s="11">
        <v>0.33686714531405809</v>
      </c>
      <c r="Q26" s="11">
        <v>0.33676085960918639</v>
      </c>
      <c r="R26" s="11">
        <v>0.33538594104663505</v>
      </c>
      <c r="S26" s="11">
        <v>0.334494889777885</v>
      </c>
      <c r="T26" s="11">
        <v>0.334494889777885</v>
      </c>
      <c r="U26" s="11"/>
      <c r="V26" s="33" t="str">
        <f t="shared" si="2"/>
        <v>Bolivia</v>
      </c>
      <c r="W26" s="30">
        <f t="shared" si="3"/>
        <v>-2.0384373343600819E-3</v>
      </c>
      <c r="X26" s="10">
        <f t="shared" si="4"/>
        <v>-0.97396426179359596</v>
      </c>
      <c r="Y26" s="36">
        <f t="shared" si="5"/>
        <v>0.94860638325114433</v>
      </c>
      <c r="Z26" s="41">
        <f t="shared" si="6"/>
        <v>2.0384373343600819</v>
      </c>
      <c r="AA26" s="42">
        <f t="shared" si="7"/>
        <v>31</v>
      </c>
      <c r="AD26">
        <v>21</v>
      </c>
      <c r="AE26" s="31" t="str">
        <f t="shared" si="8"/>
        <v>Angola</v>
      </c>
      <c r="AF26" s="44">
        <f t="shared" si="9"/>
        <v>120</v>
      </c>
      <c r="AG26" s="45" t="str">
        <f t="shared" si="10"/>
        <v>Mauritius</v>
      </c>
    </row>
    <row r="27" spans="1:33">
      <c r="A27" s="37" t="s">
        <v>542</v>
      </c>
      <c r="B27" s="38">
        <v>1</v>
      </c>
      <c r="C27" s="32" t="s">
        <v>81</v>
      </c>
      <c r="D27" s="33" t="s">
        <v>82</v>
      </c>
      <c r="E27" s="11">
        <v>0.19263293957934005</v>
      </c>
      <c r="F27" s="11">
        <v>0.19207175780225672</v>
      </c>
      <c r="G27" s="11">
        <v>0.20001203605095588</v>
      </c>
      <c r="H27" s="11">
        <v>0.19627699990273439</v>
      </c>
      <c r="I27" s="11">
        <v>0.18947145557471615</v>
      </c>
      <c r="J27" s="11">
        <v>0.19583574666661643</v>
      </c>
      <c r="K27" s="11">
        <v>0.19594673418870998</v>
      </c>
      <c r="L27" s="11">
        <v>0.1924144960816673</v>
      </c>
      <c r="M27" s="11">
        <v>0.18520237675800325</v>
      </c>
      <c r="N27" s="11">
        <v>0.18879691832723358</v>
      </c>
      <c r="O27" s="11">
        <v>0.19229863987694196</v>
      </c>
      <c r="P27" s="11">
        <v>0.19152969942712914</v>
      </c>
      <c r="Q27" s="11">
        <v>0.1949155179517251</v>
      </c>
      <c r="R27" s="11">
        <v>0.19510155434835508</v>
      </c>
      <c r="S27" s="11">
        <v>0.19467467890293841</v>
      </c>
      <c r="T27" s="11">
        <v>0.19460045390293837</v>
      </c>
      <c r="U27" s="11"/>
      <c r="V27" s="33" t="str">
        <f t="shared" si="2"/>
        <v>Bosnia and Herzegovina</v>
      </c>
      <c r="W27" s="30">
        <f t="shared" si="3"/>
        <v>-5.1260795609456531E-5</v>
      </c>
      <c r="X27" s="10">
        <f t="shared" si="4"/>
        <v>-6.9661905166601909E-2</v>
      </c>
      <c r="Y27" s="36">
        <f t="shared" si="5"/>
        <v>4.8527810314406379E-3</v>
      </c>
      <c r="Z27" s="41" t="str">
        <f t="shared" si="6"/>
        <v/>
      </c>
      <c r="AA27" s="42" t="str">
        <f t="shared" si="7"/>
        <v/>
      </c>
      <c r="AD27">
        <v>22</v>
      </c>
      <c r="AE27" s="31" t="str">
        <f t="shared" si="8"/>
        <v>Benin</v>
      </c>
      <c r="AF27" s="44">
        <f t="shared" si="9"/>
        <v>119</v>
      </c>
      <c r="AG27" s="45" t="str">
        <f t="shared" si="10"/>
        <v>Sweden</v>
      </c>
    </row>
    <row r="28" spans="1:33">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0.42141957414841746</v>
      </c>
      <c r="P28" s="11">
        <v>0.42033321126374951</v>
      </c>
      <c r="Q28" s="11">
        <v>0.42055424240026357</v>
      </c>
      <c r="R28" s="11">
        <v>0.41643400548468779</v>
      </c>
      <c r="S28" s="11">
        <v>0.42219505992385442</v>
      </c>
      <c r="T28" s="11">
        <v>0.42219505992385442</v>
      </c>
      <c r="U28" s="11"/>
      <c r="V28" s="33" t="str">
        <f t="shared" si="2"/>
        <v>Botswana</v>
      </c>
      <c r="W28" s="30">
        <f t="shared" si="3"/>
        <v>-1.3028434296912101E-3</v>
      </c>
      <c r="X28" s="10">
        <f t="shared" si="4"/>
        <v>-0.80643190130470876</v>
      </c>
      <c r="Y28" s="36">
        <f t="shared" si="5"/>
        <v>0.65033241144192755</v>
      </c>
      <c r="Z28" s="41">
        <f t="shared" si="6"/>
        <v>1.3028434296912101</v>
      </c>
      <c r="AA28" s="42">
        <f t="shared" si="7"/>
        <v>61</v>
      </c>
      <c r="AD28">
        <v>23</v>
      </c>
      <c r="AE28" s="31" t="str">
        <f t="shared" si="8"/>
        <v>Paraguay</v>
      </c>
      <c r="AF28" s="44">
        <f t="shared" si="9"/>
        <v>118</v>
      </c>
      <c r="AG28" s="45" t="str">
        <f t="shared" si="10"/>
        <v>Micronesia, Federated States of</v>
      </c>
    </row>
    <row r="29" spans="1:33">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0.26311722014905597</v>
      </c>
      <c r="R29" s="11">
        <v>0.26410942363362816</v>
      </c>
      <c r="S29" s="11">
        <v>0.26391895308821151</v>
      </c>
      <c r="T29" s="11">
        <v>0.26391895308821151</v>
      </c>
      <c r="U29" s="11"/>
      <c r="V29" s="33" t="str">
        <f t="shared" si="2"/>
        <v>Brazil</v>
      </c>
      <c r="W29" s="30">
        <f t="shared" si="3"/>
        <v>-1.7852233128756937E-3</v>
      </c>
      <c r="X29" s="10">
        <f t="shared" si="4"/>
        <v>-0.95065410786959492</v>
      </c>
      <c r="Y29" s="36">
        <f t="shared" si="5"/>
        <v>0.90374323280933544</v>
      </c>
      <c r="Z29" s="41">
        <f t="shared" si="6"/>
        <v>1.7852233128756938</v>
      </c>
      <c r="AA29" s="42">
        <f t="shared" si="7"/>
        <v>39</v>
      </c>
      <c r="AD29">
        <v>24</v>
      </c>
      <c r="AE29" s="31" t="str">
        <f t="shared" si="8"/>
        <v>Iraq</v>
      </c>
      <c r="AF29" s="44">
        <f t="shared" si="9"/>
        <v>117</v>
      </c>
      <c r="AG29" s="45" t="str">
        <f t="shared" si="10"/>
        <v>Ukraine</v>
      </c>
    </row>
    <row r="30" spans="1:33">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11</v>
      </c>
      <c r="AD30">
        <v>25</v>
      </c>
      <c r="AE30" s="31" t="str">
        <f t="shared" si="8"/>
        <v>Turkey</v>
      </c>
      <c r="AF30" s="44">
        <f t="shared" si="9"/>
        <v>116</v>
      </c>
      <c r="AG30" s="45" t="str">
        <f t="shared" si="10"/>
        <v>Canada</v>
      </c>
    </row>
    <row r="31" spans="1:33">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0.20241153137532128</v>
      </c>
      <c r="T31" s="11">
        <v>0.19994986470865461</v>
      </c>
      <c r="U31" s="11"/>
      <c r="V31" s="33" t="str">
        <f t="shared" si="2"/>
        <v>Bulgaria</v>
      </c>
      <c r="W31" s="30">
        <f t="shared" si="3"/>
        <v>-1.2880776557638253E-3</v>
      </c>
      <c r="X31" s="10">
        <f t="shared" si="4"/>
        <v>-0.84188151135462508</v>
      </c>
      <c r="Y31" s="36">
        <f t="shared" si="5"/>
        <v>0.7087644791607477</v>
      </c>
      <c r="Z31" s="41">
        <f t="shared" si="6"/>
        <v>1.2880776557638254</v>
      </c>
      <c r="AA31" s="42">
        <f t="shared" si="7"/>
        <v>63</v>
      </c>
      <c r="AD31">
        <v>26</v>
      </c>
      <c r="AE31" s="31" t="str">
        <f t="shared" si="8"/>
        <v>Mauritania</v>
      </c>
      <c r="AF31" s="44">
        <f t="shared" si="9"/>
        <v>115</v>
      </c>
      <c r="AG31" s="45" t="str">
        <f t="shared" si="10"/>
        <v>Portugal</v>
      </c>
    </row>
    <row r="32" spans="1:33">
      <c r="A32" s="37"/>
      <c r="B32" s="38"/>
      <c r="C32" s="32" t="s">
        <v>91</v>
      </c>
      <c r="D32" s="33" t="s">
        <v>92</v>
      </c>
      <c r="E32" s="11">
        <v>0.52954765634915579</v>
      </c>
      <c r="F32" s="11">
        <v>0.529511085307794</v>
      </c>
      <c r="G32" s="11">
        <v>0.52649064500809883</v>
      </c>
      <c r="H32" s="11">
        <v>0.52348710660433873</v>
      </c>
      <c r="I32" s="11">
        <v>0.52308409550494861</v>
      </c>
      <c r="J32" s="11">
        <v>0.52367713297463148</v>
      </c>
      <c r="K32" s="11">
        <v>0.52189799344273913</v>
      </c>
      <c r="L32" s="11">
        <v>0.52107216049448513</v>
      </c>
      <c r="M32" s="11">
        <v>0.52014210384656201</v>
      </c>
      <c r="N32" s="11">
        <v>0.52160275503287112</v>
      </c>
      <c r="O32" s="11">
        <v>0.52374891986578409</v>
      </c>
      <c r="P32" s="11">
        <v>0.52001962794137946</v>
      </c>
      <c r="Q32" s="11">
        <v>0.51745565336444854</v>
      </c>
      <c r="R32" s="11">
        <v>0.51512437324464744</v>
      </c>
      <c r="S32" s="11">
        <v>0.51192299842381417</v>
      </c>
      <c r="T32" s="11">
        <v>0.51192299842381417</v>
      </c>
      <c r="U32" s="11"/>
      <c r="V32" s="33" t="str">
        <f t="shared" si="2"/>
        <v>Burkina Faso</v>
      </c>
      <c r="W32" s="30">
        <f t="shared" si="3"/>
        <v>-1.0224046724935109E-3</v>
      </c>
      <c r="X32" s="10">
        <f t="shared" si="4"/>
        <v>-0.92624776972396783</v>
      </c>
      <c r="Y32" s="36">
        <f t="shared" si="5"/>
        <v>0.85793493091862449</v>
      </c>
      <c r="Z32" s="41">
        <f t="shared" si="6"/>
        <v>1.022404672493511</v>
      </c>
      <c r="AA32" s="42">
        <f t="shared" si="7"/>
        <v>78</v>
      </c>
      <c r="AD32">
        <v>27</v>
      </c>
      <c r="AE32" s="31" t="str">
        <f t="shared" si="8"/>
        <v>Uzbekistan</v>
      </c>
      <c r="AF32" s="44">
        <f t="shared" si="9"/>
        <v>114</v>
      </c>
      <c r="AG32" s="45" t="str">
        <f t="shared" si="10"/>
        <v>Germany</v>
      </c>
    </row>
    <row r="33" spans="1:33">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132</v>
      </c>
      <c r="AD33">
        <v>28</v>
      </c>
      <c r="AE33" s="31" t="str">
        <f t="shared" si="8"/>
        <v>Gambia</v>
      </c>
      <c r="AF33" s="44">
        <f t="shared" si="9"/>
        <v>113</v>
      </c>
      <c r="AG33" s="45" t="str">
        <f t="shared" si="10"/>
        <v>Bahamas</v>
      </c>
    </row>
    <row r="34" spans="1:33">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0.45659800252833299</v>
      </c>
      <c r="T34" s="11">
        <v>0.45659800252833299</v>
      </c>
      <c r="U34" s="11"/>
      <c r="V34" s="33" t="str">
        <f t="shared" si="2"/>
        <v>Cambodia</v>
      </c>
      <c r="W34" s="30">
        <f t="shared" si="3"/>
        <v>-5.0378158432956713E-3</v>
      </c>
      <c r="X34" s="10">
        <f t="shared" si="4"/>
        <v>-0.99217215778506096</v>
      </c>
      <c r="Y34" s="36">
        <f t="shared" si="5"/>
        <v>0.98440559068386391</v>
      </c>
      <c r="Z34" s="41">
        <f t="shared" si="6"/>
        <v>5.0378158432956717</v>
      </c>
      <c r="AA34" s="42">
        <f t="shared" si="7"/>
        <v>2</v>
      </c>
      <c r="AD34">
        <v>29</v>
      </c>
      <c r="AE34" s="31" t="str">
        <f t="shared" si="8"/>
        <v>Namibia</v>
      </c>
      <c r="AF34" s="44">
        <f t="shared" si="9"/>
        <v>112</v>
      </c>
      <c r="AG34" s="45" t="str">
        <f t="shared" si="10"/>
        <v>Australia</v>
      </c>
    </row>
    <row r="35" spans="1:33">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86</v>
      </c>
      <c r="AD35">
        <v>30</v>
      </c>
      <c r="AE35" s="31" t="str">
        <f t="shared" si="8"/>
        <v>Uruguay</v>
      </c>
      <c r="AF35" s="44">
        <f t="shared" si="9"/>
        <v>111</v>
      </c>
      <c r="AG35" s="45" t="str">
        <f t="shared" si="10"/>
        <v>Jordan</v>
      </c>
    </row>
    <row r="36" spans="1:33">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0.24185983998391028</v>
      </c>
      <c r="R36" s="11">
        <v>0.24323502862723059</v>
      </c>
      <c r="S36" s="11">
        <v>0.24319336196056388</v>
      </c>
      <c r="T36" s="11">
        <v>0.24319336196056388</v>
      </c>
      <c r="U36" s="11"/>
      <c r="V36" s="33" t="str">
        <f t="shared" si="2"/>
        <v>Canada</v>
      </c>
      <c r="W36" s="30">
        <f t="shared" si="3"/>
        <v>-2.9197325894749296E-4</v>
      </c>
      <c r="X36" s="10">
        <f t="shared" si="4"/>
        <v>-0.70351806608072909</v>
      </c>
      <c r="Y36" s="36">
        <f t="shared" si="5"/>
        <v>0.49493766930196909</v>
      </c>
      <c r="Z36" s="41">
        <f t="shared" si="6"/>
        <v>0.29197325894749293</v>
      </c>
      <c r="AA36" s="42">
        <f t="shared" si="7"/>
        <v>116</v>
      </c>
    </row>
    <row r="37" spans="1:33">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0.30426861702174773</v>
      </c>
      <c r="P37" s="11">
        <v>0.30345783901858031</v>
      </c>
      <c r="Q37" s="11">
        <v>0.30303415185281135</v>
      </c>
      <c r="R37" s="11">
        <v>0.29880379655746919</v>
      </c>
      <c r="S37" s="11">
        <v>0.29569126205371921</v>
      </c>
      <c r="T37" s="11">
        <v>0.29569126205371921</v>
      </c>
      <c r="U37" s="11"/>
      <c r="V37" s="33" t="str">
        <f t="shared" si="2"/>
        <v>Cape Verde</v>
      </c>
      <c r="W37" s="30">
        <f t="shared" si="3"/>
        <v>-1.299902904668279E-3</v>
      </c>
      <c r="X37" s="10">
        <f t="shared" si="4"/>
        <v>-0.82026545865143063</v>
      </c>
      <c r="Y37" s="36">
        <f t="shared" si="5"/>
        <v>0.67283542265664187</v>
      </c>
      <c r="Z37" s="41">
        <f t="shared" si="6"/>
        <v>1.2999029046682791</v>
      </c>
      <c r="AA37" s="42">
        <f t="shared" si="7"/>
        <v>62</v>
      </c>
    </row>
    <row r="38" spans="1:33">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129</v>
      </c>
    </row>
    <row r="39" spans="1:33">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91</v>
      </c>
    </row>
    <row r="40" spans="1:33">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0.20787666941737828</v>
      </c>
      <c r="S40" s="11">
        <v>0.20774907186321165</v>
      </c>
      <c r="T40" s="11">
        <v>0.20774907186321165</v>
      </c>
      <c r="U40" s="11"/>
      <c r="V40" s="33" t="str">
        <f t="shared" si="2"/>
        <v>Chile</v>
      </c>
      <c r="W40" s="30">
        <f t="shared" si="3"/>
        <v>-2.4594350373231962E-4</v>
      </c>
      <c r="X40" s="10">
        <f t="shared" si="4"/>
        <v>-0.26642812134500055</v>
      </c>
      <c r="Y40" s="36">
        <f t="shared" si="5"/>
        <v>7.0983943843426336E-2</v>
      </c>
      <c r="Z40" s="41" t="str">
        <f t="shared" si="6"/>
        <v/>
      </c>
      <c r="AA40" s="42" t="str">
        <f t="shared" si="7"/>
        <v/>
      </c>
    </row>
    <row r="41" spans="1:33">
      <c r="A41" s="37"/>
      <c r="B41" s="38"/>
      <c r="C41" s="32" t="s">
        <v>109</v>
      </c>
      <c r="D41" s="33" t="s">
        <v>110</v>
      </c>
      <c r="E41" s="11">
        <v>0.30637079781086118</v>
      </c>
      <c r="F41" s="11">
        <v>0.30348274641035139</v>
      </c>
      <c r="G41" s="11">
        <v>0.30087092389054854</v>
      </c>
      <c r="H41" s="11">
        <v>0.29902404134340987</v>
      </c>
      <c r="I41" s="11">
        <v>0.29692452727289809</v>
      </c>
      <c r="J41" s="11">
        <v>0.29371138835864735</v>
      </c>
      <c r="K41" s="11">
        <v>0.29083114942454641</v>
      </c>
      <c r="L41" s="11">
        <v>0.29055716017151206</v>
      </c>
      <c r="M41" s="11">
        <v>0.28773251376854997</v>
      </c>
      <c r="N41" s="11">
        <v>0.28619912723044916</v>
      </c>
      <c r="O41" s="11">
        <v>0.2814875802024992</v>
      </c>
      <c r="P41" s="11">
        <v>0.27580244618875716</v>
      </c>
      <c r="Q41" s="11">
        <v>0.26700493066047021</v>
      </c>
      <c r="R41" s="11">
        <v>0.2628366736210509</v>
      </c>
      <c r="S41" s="11">
        <v>0.2622810790767453</v>
      </c>
      <c r="T41" s="11">
        <v>0.2622810790767453</v>
      </c>
      <c r="U41" s="11"/>
      <c r="V41" s="33" t="str">
        <f t="shared" si="2"/>
        <v>China</v>
      </c>
      <c r="W41" s="30">
        <f t="shared" si="3"/>
        <v>-3.1311919511978373E-3</v>
      </c>
      <c r="X41" s="10">
        <f t="shared" si="4"/>
        <v>-0.97877865945729814</v>
      </c>
      <c r="Y41" s="36">
        <f t="shared" si="5"/>
        <v>0.95800766420902561</v>
      </c>
      <c r="Z41" s="41">
        <f t="shared" si="6"/>
        <v>3.1311919511978372</v>
      </c>
      <c r="AA41" s="42">
        <f t="shared" si="7"/>
        <v>13</v>
      </c>
    </row>
    <row r="42" spans="1:33">
      <c r="A42" s="37"/>
      <c r="B42" s="38"/>
      <c r="C42" s="32" t="s">
        <v>111</v>
      </c>
      <c r="D42" s="33" t="s">
        <v>112</v>
      </c>
      <c r="E42" s="11">
        <v>0.28061935863242121</v>
      </c>
      <c r="F42" s="11">
        <v>0.28390733174557442</v>
      </c>
      <c r="G42" s="11">
        <v>0.28255211279754761</v>
      </c>
      <c r="H42" s="11">
        <v>0.28411086009680581</v>
      </c>
      <c r="I42" s="11">
        <v>0.2791031934255761</v>
      </c>
      <c r="J42" s="11">
        <v>0.2774530894828931</v>
      </c>
      <c r="K42" s="11">
        <v>0.27768333059240535</v>
      </c>
      <c r="L42" s="11">
        <v>0.27667753917591148</v>
      </c>
      <c r="M42" s="11">
        <v>0.27364216867147045</v>
      </c>
      <c r="N42" s="11">
        <v>0.27229308949439718</v>
      </c>
      <c r="O42" s="11">
        <v>0.27342228605231389</v>
      </c>
      <c r="P42" s="11">
        <v>0.27640591031610118</v>
      </c>
      <c r="Q42" s="11">
        <v>0.27564787484761194</v>
      </c>
      <c r="R42" s="11">
        <v>0.27528823493944804</v>
      </c>
      <c r="S42" s="11">
        <v>0.27516416730986476</v>
      </c>
      <c r="T42" s="11">
        <v>0.27516416730986476</v>
      </c>
      <c r="U42" s="11"/>
      <c r="V42" s="33" t="str">
        <f t="shared" si="2"/>
        <v>Colombia</v>
      </c>
      <c r="W42" s="30">
        <f t="shared" si="3"/>
        <v>-6.0264650573838008E-4</v>
      </c>
      <c r="X42" s="10">
        <f t="shared" si="4"/>
        <v>-0.7812727843323255</v>
      </c>
      <c r="Y42" s="36">
        <f t="shared" si="5"/>
        <v>0.6103871635383844</v>
      </c>
      <c r="Z42" s="41">
        <f t="shared" si="6"/>
        <v>0.60264650573838008</v>
      </c>
      <c r="AA42" s="42">
        <f t="shared" si="7"/>
        <v>95</v>
      </c>
    </row>
    <row r="43" spans="1:33">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44</v>
      </c>
    </row>
    <row r="44" spans="1:33">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103</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row>
    <row r="46" spans="1:33">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109</v>
      </c>
    </row>
    <row r="47" spans="1:33">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0.45149839057073354</v>
      </c>
      <c r="M47" s="11">
        <v>0.45021140417315286</v>
      </c>
      <c r="N47" s="11">
        <v>0.44596054386642964</v>
      </c>
      <c r="O47" s="11">
        <v>0.44768151063141753</v>
      </c>
      <c r="P47" s="11">
        <v>0.44518359554967696</v>
      </c>
      <c r="Q47" s="11">
        <v>0.44011403606826849</v>
      </c>
      <c r="R47" s="11">
        <v>0.43939703192814999</v>
      </c>
      <c r="S47" s="11">
        <v>0.44110593543481663</v>
      </c>
      <c r="T47" s="11">
        <v>0.44110593543481663</v>
      </c>
      <c r="U47" s="11"/>
      <c r="V47" s="33" t="str">
        <f t="shared" si="2"/>
        <v>C™te d'Ivoire</v>
      </c>
      <c r="W47" s="30">
        <f t="shared" si="3"/>
        <v>-7.1553493720051347E-4</v>
      </c>
      <c r="X47" s="10">
        <f t="shared" si="4"/>
        <v>-0.79835973631444346</v>
      </c>
      <c r="Y47" s="36">
        <f t="shared" si="5"/>
        <v>0.63737826856806767</v>
      </c>
      <c r="Z47" s="41">
        <f t="shared" si="6"/>
        <v>0.71553493720051342</v>
      </c>
      <c r="AA47" s="42">
        <f t="shared" si="7"/>
        <v>87</v>
      </c>
    </row>
    <row r="48" spans="1:33">
      <c r="A48" s="37"/>
      <c r="B48" s="38"/>
      <c r="C48" s="32" t="s">
        <v>123</v>
      </c>
      <c r="D48" s="33" t="s">
        <v>124</v>
      </c>
      <c r="E48" s="11">
        <v>0.17995869383528054</v>
      </c>
      <c r="F48" s="11">
        <v>0.17995926073238713</v>
      </c>
      <c r="G48" s="11">
        <v>0.18152762578116097</v>
      </c>
      <c r="H48" s="11">
        <v>0.17929922331284751</v>
      </c>
      <c r="I48" s="11">
        <v>0.17995605786028371</v>
      </c>
      <c r="J48" s="11">
        <v>0.17796446448275707</v>
      </c>
      <c r="K48" s="11">
        <v>0.17951962896465035</v>
      </c>
      <c r="L48" s="11">
        <v>0.17428998332190038</v>
      </c>
      <c r="M48" s="11">
        <v>0.17522533689660566</v>
      </c>
      <c r="N48" s="11">
        <v>0.17455644249167682</v>
      </c>
      <c r="O48" s="11">
        <v>0.17381754509050815</v>
      </c>
      <c r="P48" s="11">
        <v>0.17243452984596538</v>
      </c>
      <c r="Q48" s="11">
        <v>0.17319454730362807</v>
      </c>
      <c r="R48" s="11">
        <v>0.17384171638208332</v>
      </c>
      <c r="S48" s="11">
        <v>0.17372716123249995</v>
      </c>
      <c r="T48" s="11">
        <v>0.17372716123249995</v>
      </c>
      <c r="U48" s="11"/>
      <c r="V48" s="33" t="str">
        <f t="shared" si="2"/>
        <v>Croatia</v>
      </c>
      <c r="W48" s="30">
        <f t="shared" si="3"/>
        <v>-5.9017186605699913E-4</v>
      </c>
      <c r="X48" s="10">
        <f t="shared" si="4"/>
        <v>-0.89582830188368234</v>
      </c>
      <c r="Y48" s="36">
        <f t="shared" si="5"/>
        <v>0.80250834645580194</v>
      </c>
      <c r="Z48" s="41">
        <f t="shared" si="6"/>
        <v>0.59017186605699912</v>
      </c>
      <c r="AA48" s="42">
        <f t="shared" si="7"/>
        <v>96</v>
      </c>
    </row>
    <row r="49" spans="1:2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0.26293207838384486</v>
      </c>
      <c r="S49" s="11">
        <v>0.26289906703801152</v>
      </c>
      <c r="T49" s="11">
        <v>0.26289906703801152</v>
      </c>
      <c r="U49" s="11"/>
      <c r="V49" s="33" t="str">
        <f t="shared" si="2"/>
        <v>Cuba</v>
      </c>
      <c r="W49" s="30">
        <f t="shared" si="3"/>
        <v>-7.8692873262931344E-4</v>
      </c>
      <c r="X49" s="10">
        <f t="shared" si="4"/>
        <v>-0.94304731054800239</v>
      </c>
      <c r="Y49" s="36">
        <f t="shared" si="5"/>
        <v>0.88933822993182043</v>
      </c>
      <c r="Z49" s="41">
        <f t="shared" si="6"/>
        <v>0.7869287326293134</v>
      </c>
      <c r="AA49" s="42">
        <f t="shared" si="7"/>
        <v>80</v>
      </c>
    </row>
    <row r="50" spans="1:27">
      <c r="A50" s="37"/>
      <c r="B50" s="38"/>
      <c r="C50" s="32" t="s">
        <v>127</v>
      </c>
      <c r="D50" s="33" t="s">
        <v>128</v>
      </c>
      <c r="E50" s="11">
        <v>0.23520291397087364</v>
      </c>
      <c r="F50" s="11">
        <v>0.23811710981421719</v>
      </c>
      <c r="G50" s="11">
        <v>0.24148059522544682</v>
      </c>
      <c r="H50" s="11">
        <v>0.23992422558506399</v>
      </c>
      <c r="I50" s="11">
        <v>0.2356583250118561</v>
      </c>
      <c r="J50" s="11">
        <v>0.24073173242757082</v>
      </c>
      <c r="K50" s="11">
        <v>0.24114521106346506</v>
      </c>
      <c r="L50" s="11">
        <v>0.24066821976789599</v>
      </c>
      <c r="M50" s="11">
        <v>0.24142174164605709</v>
      </c>
      <c r="N50" s="11">
        <v>0.24329785790631828</v>
      </c>
      <c r="O50" s="11">
        <v>0.24612085099949732</v>
      </c>
      <c r="P50" s="11">
        <v>0.23755694065642499</v>
      </c>
      <c r="Q50" s="11">
        <v>0.23742698069504811</v>
      </c>
      <c r="R50" s="11">
        <v>0.24162141225599434</v>
      </c>
      <c r="S50" s="11">
        <v>0.23958807892266101</v>
      </c>
      <c r="T50" s="11">
        <v>0.23763807892266101</v>
      </c>
      <c r="U50" s="11"/>
      <c r="V50" s="33" t="str">
        <f t="shared" si="2"/>
        <v>Cyprus</v>
      </c>
      <c r="W50" s="30">
        <f t="shared" si="3"/>
        <v>1.2084003057469931E-4</v>
      </c>
      <c r="X50" s="10">
        <f t="shared" si="4"/>
        <v>0.20267305328497065</v>
      </c>
      <c r="Y50" s="36">
        <f t="shared" si="5"/>
        <v>4.1076366527852549E-2</v>
      </c>
      <c r="Z50" s="41" t="str">
        <f t="shared" si="6"/>
        <v/>
      </c>
      <c r="AA50" s="42" t="str">
        <f t="shared" si="7"/>
        <v/>
      </c>
    </row>
    <row r="51" spans="1:2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0.13960186622867046</v>
      </c>
      <c r="S51" s="11">
        <v>0.13904811622867047</v>
      </c>
      <c r="T51" s="11">
        <v>0.13849436622867048</v>
      </c>
      <c r="U51" s="11"/>
      <c r="V51" s="33" t="str">
        <f t="shared" si="2"/>
        <v>Czech Republic</v>
      </c>
      <c r="W51" s="30">
        <f t="shared" si="3"/>
        <v>-5.6511463032023917E-4</v>
      </c>
      <c r="X51" s="10">
        <f t="shared" si="4"/>
        <v>-0.87106860520174956</v>
      </c>
      <c r="Y51" s="36">
        <f t="shared" si="5"/>
        <v>0.75876051496812147</v>
      </c>
      <c r="Z51" s="41">
        <f t="shared" si="6"/>
        <v>0.56511463032023912</v>
      </c>
      <c r="AA51" s="42">
        <f t="shared" si="7"/>
        <v>100</v>
      </c>
    </row>
    <row r="52" spans="1:2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0.12623621120155987</v>
      </c>
      <c r="Q52" s="11">
        <v>0.11701959202920782</v>
      </c>
      <c r="R52" s="11">
        <v>0.11638167520868152</v>
      </c>
      <c r="S52" s="11">
        <v>0.11550250854201487</v>
      </c>
      <c r="T52" s="11">
        <v>0.11473167520868151</v>
      </c>
      <c r="U52" s="11"/>
      <c r="V52" s="33" t="str">
        <f t="shared" si="2"/>
        <v>Denmark</v>
      </c>
      <c r="W52" s="30">
        <f t="shared" si="3"/>
        <v>-1.4251967207874435E-3</v>
      </c>
      <c r="X52" s="10">
        <f t="shared" si="4"/>
        <v>-0.89614960910628438</v>
      </c>
      <c r="Y52" s="36">
        <f t="shared" si="5"/>
        <v>0.80308412190134626</v>
      </c>
      <c r="Z52" s="41">
        <f t="shared" si="6"/>
        <v>1.4251967207874434</v>
      </c>
      <c r="AA52" s="42">
        <f t="shared" si="7"/>
        <v>54</v>
      </c>
    </row>
    <row r="53" spans="1:2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0.44584840777466495</v>
      </c>
      <c r="R53" s="11">
        <v>0.4485773422507997</v>
      </c>
      <c r="S53" s="11">
        <v>0.44720093040496639</v>
      </c>
      <c r="T53" s="11">
        <v>0.44720093040496639</v>
      </c>
      <c r="U53" s="11"/>
      <c r="V53" s="33" t="str">
        <f t="shared" si="2"/>
        <v>Djibouti</v>
      </c>
      <c r="W53" s="30">
        <f t="shared" si="3"/>
        <v>-1.3625760812790327E-4</v>
      </c>
      <c r="X53" s="10">
        <f t="shared" si="4"/>
        <v>-0.10172229512274873</v>
      </c>
      <c r="Y53" s="36">
        <f t="shared" si="5"/>
        <v>1.0347425325039591E-2</v>
      </c>
      <c r="Z53" s="41" t="str">
        <f t="shared" si="6"/>
        <v/>
      </c>
      <c r="AA53" s="42" t="str">
        <f t="shared" si="7"/>
        <v/>
      </c>
    </row>
    <row r="54" spans="1:2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row>
    <row r="55" spans="1:27">
      <c r="A55" s="37"/>
      <c r="B55" s="38"/>
      <c r="C55" s="32" t="s">
        <v>137</v>
      </c>
      <c r="D55" s="33" t="s">
        <v>138</v>
      </c>
      <c r="E55" s="11">
        <v>0.31142277148096498</v>
      </c>
      <c r="F55" s="11">
        <v>0.30899006025120318</v>
      </c>
      <c r="G55" s="11">
        <v>0.30740755395891634</v>
      </c>
      <c r="H55" s="11">
        <v>0.30206088150604621</v>
      </c>
      <c r="I55" s="11">
        <v>0.3039744785566364</v>
      </c>
      <c r="J55" s="11">
        <v>0.29909670401873106</v>
      </c>
      <c r="K55" s="11">
        <v>0.2982037085202251</v>
      </c>
      <c r="L55" s="11">
        <v>0.29530449434401518</v>
      </c>
      <c r="M55" s="11">
        <v>0.29408142633772821</v>
      </c>
      <c r="N55" s="11">
        <v>0.29361531543371316</v>
      </c>
      <c r="O55" s="11">
        <v>0.29483801177369273</v>
      </c>
      <c r="P55" s="11">
        <v>0.29519036761829975</v>
      </c>
      <c r="Q55" s="11">
        <v>0.29233674375008162</v>
      </c>
      <c r="R55" s="11">
        <v>0.29104250216394684</v>
      </c>
      <c r="S55" s="11">
        <v>0.2906523672806135</v>
      </c>
      <c r="T55" s="11">
        <v>0.2906523672806135</v>
      </c>
      <c r="U55" s="11"/>
      <c r="V55" s="33" t="str">
        <f t="shared" si="2"/>
        <v>Dominican Republic</v>
      </c>
      <c r="W55" s="30">
        <f t="shared" si="3"/>
        <v>-1.3459549503391983E-3</v>
      </c>
      <c r="X55" s="10">
        <f t="shared" si="4"/>
        <v>-0.9441078783061464</v>
      </c>
      <c r="Y55" s="36">
        <f t="shared" si="5"/>
        <v>0.89133968587973333</v>
      </c>
      <c r="Z55" s="41">
        <f t="shared" si="6"/>
        <v>1.3459549503391983</v>
      </c>
      <c r="AA55" s="42">
        <f t="shared" si="7"/>
        <v>56</v>
      </c>
    </row>
    <row r="56" spans="1:27">
      <c r="C56" s="32" t="s">
        <v>139</v>
      </c>
      <c r="D56" s="33" t="s">
        <v>140</v>
      </c>
      <c r="E56" s="11">
        <v>0.24269769313824685</v>
      </c>
      <c r="F56" s="11">
        <v>0.24221942196475299</v>
      </c>
      <c r="G56" s="11">
        <v>0.24294965268069282</v>
      </c>
      <c r="H56" s="11">
        <v>0.24683500554255833</v>
      </c>
      <c r="I56" s="11">
        <v>0.24016456483063586</v>
      </c>
      <c r="J56" s="11">
        <v>0.23556529076270208</v>
      </c>
      <c r="K56" s="11">
        <v>0.23762736849302732</v>
      </c>
      <c r="L56" s="11">
        <v>0.23242885493494794</v>
      </c>
      <c r="M56" s="11">
        <v>0.23197263442116442</v>
      </c>
      <c r="N56" s="11">
        <v>0.22378058048918451</v>
      </c>
      <c r="O56" s="11">
        <v>0.22782080185002637</v>
      </c>
      <c r="P56" s="11">
        <v>0.22465159775661678</v>
      </c>
      <c r="Q56" s="11">
        <v>0.22118496679790442</v>
      </c>
      <c r="R56" s="11">
        <v>0.22007935892523126</v>
      </c>
      <c r="S56" s="11">
        <v>0.21971730361731454</v>
      </c>
      <c r="T56" s="11">
        <v>0.21971730361731454</v>
      </c>
      <c r="U56" s="11"/>
      <c r="V56" s="33" t="str">
        <f t="shared" si="2"/>
        <v>Ecuador</v>
      </c>
      <c r="W56" s="30">
        <f t="shared" si="3"/>
        <v>-1.9249511175727517E-3</v>
      </c>
      <c r="X56" s="10">
        <f t="shared" si="4"/>
        <v>-0.95914064021745993</v>
      </c>
      <c r="Y56" s="36">
        <f t="shared" si="5"/>
        <v>0.91995076771675888</v>
      </c>
      <c r="Z56" s="41">
        <f t="shared" si="6"/>
        <v>1.9249511175727516</v>
      </c>
      <c r="AA56" s="42">
        <f t="shared" si="7"/>
        <v>36</v>
      </c>
    </row>
    <row r="57" spans="1:2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0.23270622936889537</v>
      </c>
      <c r="T57" s="11">
        <v>0.23270622936889537</v>
      </c>
      <c r="U57" s="11"/>
      <c r="V57" s="33" t="str">
        <f t="shared" si="2"/>
        <v>Egypt</v>
      </c>
      <c r="W57" s="30">
        <f t="shared" si="3"/>
        <v>-2.7116474729512452E-3</v>
      </c>
      <c r="X57" s="10">
        <f t="shared" si="4"/>
        <v>-0.97254502071452154</v>
      </c>
      <c r="Y57" s="36">
        <f t="shared" si="5"/>
        <v>0.94584381731660916</v>
      </c>
      <c r="Z57" s="41">
        <f t="shared" si="6"/>
        <v>2.7116474729512454</v>
      </c>
      <c r="AA57" s="42">
        <f t="shared" si="7"/>
        <v>14</v>
      </c>
    </row>
    <row r="58" spans="1:27">
      <c r="C58" s="32" t="s">
        <v>143</v>
      </c>
      <c r="D58" s="33" t="s">
        <v>144</v>
      </c>
      <c r="E58" s="11">
        <v>0.30949103897612612</v>
      </c>
      <c r="F58" s="11">
        <v>0.30732055820873799</v>
      </c>
      <c r="G58" s="11">
        <v>0.31099110059763024</v>
      </c>
      <c r="H58" s="11">
        <v>0.30377432006859578</v>
      </c>
      <c r="I58" s="11">
        <v>0.30018743886353477</v>
      </c>
      <c r="J58" s="11">
        <v>0.30768449345375504</v>
      </c>
      <c r="K58" s="11">
        <v>0.3077636048573491</v>
      </c>
      <c r="L58" s="11">
        <v>0.30589279686783355</v>
      </c>
      <c r="M58" s="11">
        <v>0.3058506885500834</v>
      </c>
      <c r="N58" s="11">
        <v>0.30403304779146129</v>
      </c>
      <c r="O58" s="11">
        <v>0.29772109843490996</v>
      </c>
      <c r="P58" s="11">
        <v>0.30131671184220821</v>
      </c>
      <c r="Q58" s="11">
        <v>0.29615885227555139</v>
      </c>
      <c r="R58" s="11">
        <v>0.29762762144907273</v>
      </c>
      <c r="S58" s="11">
        <v>0.29933438065532264</v>
      </c>
      <c r="T58" s="11">
        <v>0.29933438065532264</v>
      </c>
      <c r="U58" s="11"/>
      <c r="V58" s="33" t="str">
        <f t="shared" si="2"/>
        <v>El Salvador</v>
      </c>
      <c r="W58" s="30">
        <f t="shared" si="3"/>
        <v>-7.7184339343663085E-4</v>
      </c>
      <c r="X58" s="10">
        <f t="shared" si="4"/>
        <v>-0.78826876000003765</v>
      </c>
      <c r="Y58" s="36">
        <f t="shared" si="5"/>
        <v>0.6213676379919969</v>
      </c>
      <c r="Z58" s="41">
        <f t="shared" si="6"/>
        <v>0.77184339343663089</v>
      </c>
      <c r="AA58" s="42">
        <f t="shared" si="7"/>
        <v>81</v>
      </c>
    </row>
    <row r="59" spans="1:2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17</v>
      </c>
    </row>
    <row r="60" spans="1:27">
      <c r="C60" s="32" t="s">
        <v>147</v>
      </c>
      <c r="D60" s="33" t="s">
        <v>148</v>
      </c>
      <c r="E60" s="11">
        <v>0.4842734602840551</v>
      </c>
      <c r="F60" s="11">
        <v>0.49116287976314671</v>
      </c>
      <c r="G60" s="11">
        <v>0.48677553938406387</v>
      </c>
      <c r="H60" s="11">
        <v>0.48628848032106936</v>
      </c>
      <c r="I60" s="11">
        <v>0.46589396482872325</v>
      </c>
      <c r="J60" s="11">
        <v>0.47946245628804673</v>
      </c>
      <c r="K60" s="11">
        <v>0.48384408610263008</v>
      </c>
      <c r="L60" s="11">
        <v>0.47410050214546534</v>
      </c>
      <c r="M60" s="11">
        <v>0.49488674607288613</v>
      </c>
      <c r="N60" s="11">
        <v>0.51606391124993156</v>
      </c>
      <c r="O60" s="11">
        <v>0.50370861731709138</v>
      </c>
      <c r="P60" s="11">
        <v>0.47582814480065655</v>
      </c>
      <c r="Q60" s="11">
        <v>0.46980060467075041</v>
      </c>
      <c r="R60" s="11">
        <v>0.46561551575439902</v>
      </c>
      <c r="S60" s="11">
        <v>0.4674508779835656</v>
      </c>
      <c r="T60" s="11">
        <v>0.4674508779835656</v>
      </c>
      <c r="U60" s="11"/>
      <c r="V60" s="33" t="str">
        <f t="shared" si="2"/>
        <v>Eritrea</v>
      </c>
      <c r="W60" s="30">
        <f t="shared" si="3"/>
        <v>-9.3166193250441057E-4</v>
      </c>
      <c r="X60" s="10">
        <f t="shared" si="4"/>
        <v>-0.30665285114056384</v>
      </c>
      <c r="Y60" s="36">
        <f t="shared" si="5"/>
        <v>9.4035971112636813E-2</v>
      </c>
      <c r="Z60" s="41" t="str">
        <f t="shared" si="6"/>
        <v/>
      </c>
      <c r="AA60" s="42" t="str">
        <f t="shared" si="7"/>
        <v/>
      </c>
    </row>
    <row r="61" spans="1:2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0.25819539055853558</v>
      </c>
      <c r="R61" s="11">
        <v>0.25462830148233195</v>
      </c>
      <c r="S61" s="11">
        <v>0.2555974398531653</v>
      </c>
      <c r="T61" s="11">
        <v>0.2555974398531653</v>
      </c>
      <c r="U61" s="11"/>
      <c r="V61" s="33" t="str">
        <f t="shared" si="2"/>
        <v>Estonia</v>
      </c>
      <c r="W61" s="30">
        <f t="shared" si="3"/>
        <v>-1.2102140605202664E-4</v>
      </c>
      <c r="X61" s="10">
        <f t="shared" si="4"/>
        <v>-8.8587038671306045E-2</v>
      </c>
      <c r="Y61" s="36">
        <f t="shared" si="5"/>
        <v>7.8476634205514734E-3</v>
      </c>
      <c r="Z61" s="41" t="str">
        <f t="shared" si="6"/>
        <v/>
      </c>
      <c r="AA61" s="42" t="str">
        <f t="shared" si="7"/>
        <v/>
      </c>
    </row>
    <row r="62" spans="1:27">
      <c r="C62" s="32" t="s">
        <v>151</v>
      </c>
      <c r="D62" s="33" t="s">
        <v>152</v>
      </c>
      <c r="E62" s="11">
        <v>0.58315428964580118</v>
      </c>
      <c r="F62" s="11">
        <v>0.58078468244731518</v>
      </c>
      <c r="G62" s="11">
        <v>0.57944143646509971</v>
      </c>
      <c r="H62" s="11">
        <v>0.57971970386489657</v>
      </c>
      <c r="I62" s="11">
        <v>0.58049563940097371</v>
      </c>
      <c r="J62" s="11">
        <v>0.58330996649843314</v>
      </c>
      <c r="K62" s="11">
        <v>0.58262938298237621</v>
      </c>
      <c r="L62" s="11">
        <v>0.57544817552622785</v>
      </c>
      <c r="M62" s="11">
        <v>0.58122764215392575</v>
      </c>
      <c r="N62" s="11">
        <v>0.57767754140618111</v>
      </c>
      <c r="O62" s="11">
        <v>0.57617653037977568</v>
      </c>
      <c r="P62" s="11">
        <v>0.57228919109643472</v>
      </c>
      <c r="Q62" s="11">
        <v>0.56931497425580979</v>
      </c>
      <c r="R62" s="11">
        <v>0.56528029959060655</v>
      </c>
      <c r="S62" s="11">
        <v>0.56462408800727315</v>
      </c>
      <c r="T62" s="11">
        <v>0.56462408800727315</v>
      </c>
      <c r="U62" s="11"/>
      <c r="V62" s="33" t="str">
        <f t="shared" si="2"/>
        <v>Ethiopia</v>
      </c>
      <c r="W62" s="30">
        <f t="shared" si="3"/>
        <v>-1.2347708841553241E-3</v>
      </c>
      <c r="X62" s="10">
        <f t="shared" si="4"/>
        <v>-0.87310084026179802</v>
      </c>
      <c r="Y62" s="36">
        <f t="shared" si="5"/>
        <v>0.76230507726585772</v>
      </c>
      <c r="Z62" s="41">
        <f t="shared" si="6"/>
        <v>1.234770884155324</v>
      </c>
      <c r="AA62" s="42">
        <f t="shared" si="7"/>
        <v>68</v>
      </c>
    </row>
    <row r="63" spans="1:2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0.32392751567078631</v>
      </c>
      <c r="T63" s="11">
        <v>0.32392751567078631</v>
      </c>
      <c r="U63" s="11"/>
      <c r="V63" s="33" t="str">
        <f t="shared" si="2"/>
        <v>Fiji</v>
      </c>
      <c r="W63" s="30">
        <f t="shared" si="3"/>
        <v>-4.9342883218318346E-7</v>
      </c>
      <c r="X63" s="10">
        <f t="shared" si="4"/>
        <v>-9.3223278302845139E-4</v>
      </c>
      <c r="Y63" s="36">
        <f t="shared" si="5"/>
        <v>8.6905796175297178E-7</v>
      </c>
      <c r="Z63" s="41" t="str">
        <f t="shared" si="6"/>
        <v/>
      </c>
      <c r="AA63" s="42" t="str">
        <f t="shared" si="7"/>
        <v/>
      </c>
    </row>
    <row r="64" spans="1:2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0.1865417467712186</v>
      </c>
      <c r="Q64" s="11">
        <v>0.17559428123501361</v>
      </c>
      <c r="R64" s="11">
        <v>0.17600138512544442</v>
      </c>
      <c r="S64" s="11">
        <v>0.17587638512544443</v>
      </c>
      <c r="T64" s="11">
        <v>0.17587638512544443</v>
      </c>
      <c r="U64" s="11"/>
      <c r="V64" s="33" t="str">
        <f t="shared" si="2"/>
        <v>Finland</v>
      </c>
      <c r="W64" s="30">
        <f t="shared" si="3"/>
        <v>-1.2096331389349038E-3</v>
      </c>
      <c r="X64" s="10">
        <f t="shared" si="4"/>
        <v>-0.86384635896478079</v>
      </c>
      <c r="Y64" s="36">
        <f t="shared" si="5"/>
        <v>0.74623053189670896</v>
      </c>
      <c r="Z64" s="41">
        <f t="shared" si="6"/>
        <v>1.2096331389349038</v>
      </c>
      <c r="AA64" s="42">
        <f t="shared" si="7"/>
        <v>71</v>
      </c>
    </row>
    <row r="65" spans="3:2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0.12367797774228355</v>
      </c>
      <c r="Q65" s="11">
        <v>0.12224140960766028</v>
      </c>
      <c r="R65" s="11">
        <v>0.12817440415346212</v>
      </c>
      <c r="S65" s="11">
        <v>0.12667107082012879</v>
      </c>
      <c r="T65" s="11">
        <v>0.12667107082012879</v>
      </c>
      <c r="U65" s="11"/>
      <c r="V65" s="33" t="str">
        <f t="shared" si="2"/>
        <v>France</v>
      </c>
      <c r="W65" s="30">
        <f t="shared" si="3"/>
        <v>-3.3213088625700253E-5</v>
      </c>
      <c r="X65" s="10">
        <f t="shared" si="4"/>
        <v>-0.10551510481096507</v>
      </c>
      <c r="Y65" s="36">
        <f t="shared" si="5"/>
        <v>1.1133437343268944E-2</v>
      </c>
      <c r="Z65" s="41" t="str">
        <f t="shared" si="6"/>
        <v/>
      </c>
      <c r="AA65" s="42" t="str">
        <f t="shared" si="7"/>
        <v/>
      </c>
    </row>
    <row r="66" spans="3:2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57</v>
      </c>
    </row>
    <row r="67" spans="3:2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28</v>
      </c>
    </row>
    <row r="68" spans="3:27">
      <c r="C68" s="32" t="s">
        <v>163</v>
      </c>
      <c r="D68" s="33" t="s">
        <v>164</v>
      </c>
      <c r="E68" s="11">
        <v>0.25978554067755105</v>
      </c>
      <c r="F68" s="11">
        <v>0.25756881287047784</v>
      </c>
      <c r="G68" s="11">
        <v>0.25645289306841773</v>
      </c>
      <c r="H68" s="11">
        <v>0.25562861738474624</v>
      </c>
      <c r="I68" s="11">
        <v>0.25265442859333354</v>
      </c>
      <c r="J68" s="11">
        <v>0.26008286997758484</v>
      </c>
      <c r="K68" s="11">
        <v>0.25387076643898054</v>
      </c>
      <c r="L68" s="11">
        <v>0.25630076440730715</v>
      </c>
      <c r="M68" s="11">
        <v>0.25597774321364025</v>
      </c>
      <c r="N68" s="11">
        <v>0.25671072169057285</v>
      </c>
      <c r="O68" s="11">
        <v>0.24998993618196472</v>
      </c>
      <c r="P68" s="11">
        <v>0.25649082998013806</v>
      </c>
      <c r="Q68" s="11">
        <v>0.25676260819036317</v>
      </c>
      <c r="R68" s="11">
        <v>0.25737801524087955</v>
      </c>
      <c r="S68" s="11">
        <v>0.25538341801379622</v>
      </c>
      <c r="T68" s="11">
        <v>0.25538341801379622</v>
      </c>
      <c r="U68" s="11"/>
      <c r="V68" s="33" t="str">
        <f t="shared" si="2"/>
        <v>Georgia</v>
      </c>
      <c r="W68" s="30">
        <f t="shared" si="3"/>
        <v>-1.3157753919839721E-4</v>
      </c>
      <c r="X68" s="10">
        <f t="shared" si="4"/>
        <v>-0.25614173317804018</v>
      </c>
      <c r="Y68" s="36">
        <f t="shared" si="5"/>
        <v>6.5608587475450328E-2</v>
      </c>
      <c r="Z68" s="41" t="str">
        <f t="shared" si="6"/>
        <v/>
      </c>
      <c r="AA68" s="42" t="str">
        <f t="shared" si="7"/>
        <v/>
      </c>
    </row>
    <row r="69" spans="3:2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0.13957485678204354</v>
      </c>
      <c r="S69" s="11">
        <v>0.13954152344871021</v>
      </c>
      <c r="T69" s="11">
        <v>0.13954152344871021</v>
      </c>
      <c r="U69" s="11"/>
      <c r="V69" s="33" t="str">
        <f t="shared" si="2"/>
        <v>Germany</v>
      </c>
      <c r="W69" s="30">
        <f t="shared" si="3"/>
        <v>-3.2314536062224306E-4</v>
      </c>
      <c r="X69" s="10">
        <f t="shared" si="4"/>
        <v>-0.84741211426795682</v>
      </c>
      <c r="Y69" s="36">
        <f t="shared" si="5"/>
        <v>0.71810729140808871</v>
      </c>
      <c r="Z69" s="41">
        <f t="shared" si="6"/>
        <v>0.32314536062224308</v>
      </c>
      <c r="AA69" s="42">
        <f t="shared" si="7"/>
        <v>114</v>
      </c>
    </row>
    <row r="70" spans="3:2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0.43434339537929018</v>
      </c>
      <c r="Q70" s="11">
        <v>0.43036572996708927</v>
      </c>
      <c r="R70" s="11">
        <v>0.42777680921156341</v>
      </c>
      <c r="S70" s="11">
        <v>0.4285810394865634</v>
      </c>
      <c r="T70" s="11">
        <v>0.4285810394865634</v>
      </c>
      <c r="U70" s="11"/>
      <c r="V70" s="33" t="str">
        <f t="shared" si="2"/>
        <v>Ghana</v>
      </c>
      <c r="W70" s="30">
        <f t="shared" si="3"/>
        <v>-1.0463825861818804E-3</v>
      </c>
      <c r="X70" s="10">
        <f t="shared" si="4"/>
        <v>-0.6489189099885142</v>
      </c>
      <c r="Y70" s="36">
        <f t="shared" si="5"/>
        <v>0.42109575174068142</v>
      </c>
      <c r="Z70" s="41">
        <f t="shared" si="6"/>
        <v>1.0463825861818803</v>
      </c>
      <c r="AA70" s="42">
        <f t="shared" si="7"/>
        <v>77</v>
      </c>
    </row>
    <row r="71" spans="3:27">
      <c r="C71" s="32" t="s">
        <v>169</v>
      </c>
      <c r="D71" s="33" t="s">
        <v>170</v>
      </c>
      <c r="E71" s="11">
        <v>0.19532286796146381</v>
      </c>
      <c r="F71" s="11">
        <v>0.19458973547188052</v>
      </c>
      <c r="G71" s="11">
        <v>0.19527225593046793</v>
      </c>
      <c r="H71" s="11">
        <v>0.19491209346222596</v>
      </c>
      <c r="I71" s="11">
        <v>0.19501331310780531</v>
      </c>
      <c r="J71" s="11">
        <v>0.19357184982655529</v>
      </c>
      <c r="K71" s="11">
        <v>0.19587514688021382</v>
      </c>
      <c r="L71" s="11">
        <v>0.19866020274146046</v>
      </c>
      <c r="M71" s="11">
        <v>0.19028329807713693</v>
      </c>
      <c r="N71" s="11">
        <v>0.19144761303099456</v>
      </c>
      <c r="O71" s="11">
        <v>0.19130873157189623</v>
      </c>
      <c r="P71" s="11">
        <v>0.19402235951866767</v>
      </c>
      <c r="Q71" s="11">
        <v>0.19738297956128725</v>
      </c>
      <c r="R71" s="11">
        <v>0.19217182185725654</v>
      </c>
      <c r="S71" s="11">
        <v>0.19208848852392316</v>
      </c>
      <c r="T71" s="11">
        <v>0.19208848852392316</v>
      </c>
      <c r="U71" s="11"/>
      <c r="V71" s="33" t="str">
        <f t="shared" ref="V71:V134" si="11">D71</f>
        <v>Greece</v>
      </c>
      <c r="W71" s="30">
        <f t="shared" ref="W71:W134" si="12">SLOPE(E71:T71,$E$5:$T$5)</f>
        <v>-1.953095211905431E-4</v>
      </c>
      <c r="X71" s="10">
        <f t="shared" ref="X71:X134" si="13">PEARSON(E71:T71,$E$5:$T$5)</f>
        <v>-0.40099366796923741</v>
      </c>
      <c r="Y71" s="36">
        <f t="shared" ref="Y71:Y134" si="14">IF(ISERROR(X71),0,X71*X71)</f>
        <v>0.16079592175142302</v>
      </c>
      <c r="Z71" s="41" t="str">
        <f t="shared" ref="Z71:Z134" si="15">IF(Y71&gt;=$Z$4,-1000*W71,"")</f>
        <v/>
      </c>
      <c r="AA71" s="42" t="str">
        <f t="shared" ref="AA71:AA134" si="16">IF(ISNUMBER(Z71),RANK(Z71,$Z$6:$Z$197),"")</f>
        <v/>
      </c>
    </row>
    <row r="72" spans="3:27">
      <c r="C72" s="32" t="s">
        <v>171</v>
      </c>
      <c r="D72" s="33" t="s">
        <v>172</v>
      </c>
      <c r="E72" s="11">
        <v>0.32085897802282098</v>
      </c>
      <c r="F72" s="11">
        <v>0.32097125357601208</v>
      </c>
      <c r="G72" s="11">
        <v>0.31993873293730274</v>
      </c>
      <c r="H72" s="11">
        <v>0.31808445091767878</v>
      </c>
      <c r="I72" s="11">
        <v>0.31143527180992464</v>
      </c>
      <c r="J72" s="11">
        <v>0.31121006855789207</v>
      </c>
      <c r="K72" s="11">
        <v>0.31076899132211971</v>
      </c>
      <c r="L72" s="11">
        <v>0.31462486220535152</v>
      </c>
      <c r="M72" s="11">
        <v>0.31035903197252623</v>
      </c>
      <c r="N72" s="11">
        <v>0.31095934593219088</v>
      </c>
      <c r="O72" s="11">
        <v>0.31030201226488402</v>
      </c>
      <c r="P72" s="11">
        <v>0.31042345524248566</v>
      </c>
      <c r="Q72" s="11">
        <v>0.31016382612290233</v>
      </c>
      <c r="R72" s="11">
        <v>0.3102854157456158</v>
      </c>
      <c r="S72" s="11">
        <v>0.30956420874186574</v>
      </c>
      <c r="T72" s="11">
        <v>0.30956420874186574</v>
      </c>
      <c r="U72" s="11"/>
      <c r="V72" s="33" t="str">
        <f t="shared" si="11"/>
        <v>Grenada</v>
      </c>
      <c r="W72" s="30">
        <f t="shared" si="12"/>
        <v>-7.507397031757359E-4</v>
      </c>
      <c r="X72" s="10">
        <f t="shared" si="13"/>
        <v>-0.83248306416450024</v>
      </c>
      <c r="Y72" s="36">
        <f t="shared" si="14"/>
        <v>0.69302805212071539</v>
      </c>
      <c r="Z72" s="41">
        <f t="shared" si="15"/>
        <v>0.75073970317573591</v>
      </c>
      <c r="AA72" s="42">
        <f t="shared" si="16"/>
        <v>84</v>
      </c>
    </row>
    <row r="73" spans="3:2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52</v>
      </c>
    </row>
    <row r="74" spans="3:27">
      <c r="C74" s="32" t="s">
        <v>175</v>
      </c>
      <c r="D74" s="33" t="s">
        <v>176</v>
      </c>
      <c r="E74" s="11">
        <v>0.49938749539366151</v>
      </c>
      <c r="F74" s="11">
        <v>0.49436037088663126</v>
      </c>
      <c r="G74" s="11">
        <v>0.49333257897292987</v>
      </c>
      <c r="H74" s="11">
        <v>0.49018957600519952</v>
      </c>
      <c r="I74" s="11">
        <v>0.49224471614059045</v>
      </c>
      <c r="J74" s="11">
        <v>0.49094166568355185</v>
      </c>
      <c r="K74" s="11">
        <v>0.49267397244263034</v>
      </c>
      <c r="L74" s="11">
        <v>0.49476414632411753</v>
      </c>
      <c r="M74" s="11">
        <v>0.49713504302666162</v>
      </c>
      <c r="N74" s="11">
        <v>0.49097393780870452</v>
      </c>
      <c r="O74" s="11">
        <v>0.49361030507314552</v>
      </c>
      <c r="P74" s="11">
        <v>0.49468901909859314</v>
      </c>
      <c r="Q74" s="11">
        <v>0.49584352706004292</v>
      </c>
      <c r="R74" s="11">
        <v>0.48980462801885688</v>
      </c>
      <c r="S74" s="11">
        <v>0.49187351166469018</v>
      </c>
      <c r="T74" s="11">
        <v>0.49187351166469018</v>
      </c>
      <c r="U74" s="11"/>
      <c r="V74" s="33" t="str">
        <f t="shared" si="11"/>
        <v>Guinea</v>
      </c>
      <c r="W74" s="30">
        <f t="shared" si="12"/>
        <v>-1.5475987700920969E-4</v>
      </c>
      <c r="X74" s="10">
        <f t="shared" si="13"/>
        <v>-0.28266375724500348</v>
      </c>
      <c r="Y74" s="36">
        <f t="shared" si="14"/>
        <v>7.9898799659862255E-2</v>
      </c>
      <c r="Z74" s="41" t="str">
        <f t="shared" si="15"/>
        <v/>
      </c>
      <c r="AA74" s="42" t="str">
        <f t="shared" si="16"/>
        <v/>
      </c>
    </row>
    <row r="75" spans="3:27">
      <c r="C75" s="32" t="s">
        <v>177</v>
      </c>
      <c r="D75" s="33" t="s">
        <v>178</v>
      </c>
      <c r="E75" s="11">
        <v>0.49466982523678144</v>
      </c>
      <c r="F75" s="11">
        <v>0.50739004890520512</v>
      </c>
      <c r="G75" s="11">
        <v>0.51127466606506289</v>
      </c>
      <c r="H75" s="11">
        <v>0.50820176756343693</v>
      </c>
      <c r="I75" s="11">
        <v>0.49658320087365038</v>
      </c>
      <c r="J75" s="11">
        <v>0.51123026503437174</v>
      </c>
      <c r="K75" s="11">
        <v>0.49248226058825056</v>
      </c>
      <c r="L75" s="11">
        <v>0.4997219217581863</v>
      </c>
      <c r="M75" s="11">
        <v>0.49936901250845728</v>
      </c>
      <c r="N75" s="11">
        <v>0.49845780833667536</v>
      </c>
      <c r="O75" s="11">
        <v>0.49933287052617409</v>
      </c>
      <c r="P75" s="11">
        <v>0.48983419539223094</v>
      </c>
      <c r="Q75" s="11">
        <v>0.49030044992305749</v>
      </c>
      <c r="R75" s="11">
        <v>0.49467912902024591</v>
      </c>
      <c r="S75" s="11">
        <v>0.47992980972441263</v>
      </c>
      <c r="T75" s="11">
        <v>0.47992980972441263</v>
      </c>
      <c r="U75" s="11"/>
      <c r="V75" s="33" t="str">
        <f t="shared" si="11"/>
        <v>Guinea-Bissau</v>
      </c>
      <c r="W75" s="30">
        <f t="shared" si="12"/>
        <v>-1.486621154717081E-3</v>
      </c>
      <c r="X75" s="10">
        <f t="shared" si="13"/>
        <v>-0.74043528453122742</v>
      </c>
      <c r="Y75" s="36">
        <f t="shared" si="14"/>
        <v>0.54824441057883966</v>
      </c>
      <c r="Z75" s="41">
        <f t="shared" si="15"/>
        <v>1.4866211547170809</v>
      </c>
      <c r="AA75" s="42">
        <f t="shared" si="16"/>
        <v>53</v>
      </c>
    </row>
    <row r="76" spans="3:2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row>
    <row r="77" spans="3:27">
      <c r="C77" s="32" t="s">
        <v>181</v>
      </c>
      <c r="D77" s="33" t="s">
        <v>182</v>
      </c>
      <c r="E77" s="11">
        <v>0.50207283335896802</v>
      </c>
      <c r="F77" s="11">
        <v>0.48911333911323629</v>
      </c>
      <c r="G77" s="11">
        <v>0.48819857107615405</v>
      </c>
      <c r="H77" s="11">
        <v>0.48208927529049467</v>
      </c>
      <c r="I77" s="11">
        <v>0.47138122519486458</v>
      </c>
      <c r="J77" s="11">
        <v>0.46293256711389907</v>
      </c>
      <c r="K77" s="11">
        <v>0.45970456116927161</v>
      </c>
      <c r="L77" s="11">
        <v>0.4633138632859452</v>
      </c>
      <c r="M77" s="11">
        <v>0.4621041386918055</v>
      </c>
      <c r="N77" s="11">
        <v>0.46323882526119248</v>
      </c>
      <c r="O77" s="11">
        <v>0.46251234062484753</v>
      </c>
      <c r="P77" s="11">
        <v>0.47181132475926152</v>
      </c>
      <c r="Q77" s="11">
        <v>0.46874910686573168</v>
      </c>
      <c r="R77" s="11">
        <v>0.46580716255401095</v>
      </c>
      <c r="S77" s="11">
        <v>0.4663835113290109</v>
      </c>
      <c r="T77" s="11">
        <v>0.4663835113290109</v>
      </c>
      <c r="U77" s="11"/>
      <c r="V77" s="33" t="str">
        <f t="shared" si="11"/>
        <v>Haiti</v>
      </c>
      <c r="W77" s="30">
        <f t="shared" si="12"/>
        <v>-1.7454293662111536E-3</v>
      </c>
      <c r="X77" s="10">
        <f t="shared" si="13"/>
        <v>-0.67925637547560858</v>
      </c>
      <c r="Y77" s="36">
        <f t="shared" si="14"/>
        <v>0.46138922362426094</v>
      </c>
      <c r="Z77" s="41">
        <f t="shared" si="15"/>
        <v>1.7454293662111535</v>
      </c>
      <c r="AA77" s="42">
        <f t="shared" si="16"/>
        <v>40</v>
      </c>
    </row>
    <row r="78" spans="3:27">
      <c r="C78" s="32" t="s">
        <v>183</v>
      </c>
      <c r="D78" s="33" t="s">
        <v>184</v>
      </c>
      <c r="E78" s="11">
        <v>0.35490479783145273</v>
      </c>
      <c r="F78" s="11">
        <v>0.35211867444600564</v>
      </c>
      <c r="G78" s="11">
        <v>0.35506158589655223</v>
      </c>
      <c r="H78" s="11">
        <v>0.34714944430556693</v>
      </c>
      <c r="I78" s="11">
        <v>0.35404183915342874</v>
      </c>
      <c r="J78" s="11">
        <v>0.33969056154276389</v>
      </c>
      <c r="K78" s="11">
        <v>0.34436171241503016</v>
      </c>
      <c r="L78" s="11">
        <v>0.3386557945812903</v>
      </c>
      <c r="M78" s="11">
        <v>0.33179729021137822</v>
      </c>
      <c r="N78" s="11">
        <v>0.32465582156865108</v>
      </c>
      <c r="O78" s="11">
        <v>0.32390501033889313</v>
      </c>
      <c r="P78" s="11">
        <v>0.31479120994003185</v>
      </c>
      <c r="Q78" s="11">
        <v>0.30835812916955424</v>
      </c>
      <c r="R78" s="11">
        <v>0.31661459285805399</v>
      </c>
      <c r="S78" s="11">
        <v>0.31535302114222064</v>
      </c>
      <c r="T78" s="11">
        <v>0.31535302114222064</v>
      </c>
      <c r="U78" s="11"/>
      <c r="V78" s="33" t="str">
        <f t="shared" si="11"/>
        <v>Honduras</v>
      </c>
      <c r="W78" s="30">
        <f t="shared" si="12"/>
        <v>-3.3278341769962679E-3</v>
      </c>
      <c r="X78" s="10">
        <f t="shared" si="13"/>
        <v>-0.95139295698949211</v>
      </c>
      <c r="Y78" s="36">
        <f t="shared" si="14"/>
        <v>0.90514855860920962</v>
      </c>
      <c r="Z78" s="41">
        <f t="shared" si="15"/>
        <v>3.327834176996268</v>
      </c>
      <c r="AA78" s="42">
        <f t="shared" si="16"/>
        <v>9</v>
      </c>
    </row>
    <row r="79" spans="3:2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0.19221420909419026</v>
      </c>
      <c r="Q79" s="11">
        <v>0.19405209394434553</v>
      </c>
      <c r="R79" s="11">
        <v>0.19974095865755781</v>
      </c>
      <c r="S79" s="11">
        <v>0.19957429199089116</v>
      </c>
      <c r="T79" s="11">
        <v>0.19957429199089116</v>
      </c>
      <c r="U79" s="11"/>
      <c r="V79" s="33" t="str">
        <f t="shared" si="11"/>
        <v>Hungary</v>
      </c>
      <c r="W79" s="30">
        <f t="shared" si="12"/>
        <v>3.5998254768064699E-4</v>
      </c>
      <c r="X79" s="10">
        <f t="shared" si="13"/>
        <v>0.52816259278613942</v>
      </c>
      <c r="Y79" s="36">
        <f t="shared" si="14"/>
        <v>0.27895572441857736</v>
      </c>
      <c r="Z79" s="41">
        <f t="shared" si="15"/>
        <v>-0.35998254768064697</v>
      </c>
      <c r="AA79" s="42">
        <f t="shared" si="16"/>
        <v>125</v>
      </c>
    </row>
    <row r="80" spans="3:2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0.21815733344437974</v>
      </c>
      <c r="T80" s="11">
        <v>0.21815733344437974</v>
      </c>
      <c r="U80" s="11"/>
      <c r="V80" s="33" t="str">
        <f t="shared" si="11"/>
        <v>Iceland</v>
      </c>
      <c r="W80" s="30">
        <f t="shared" si="12"/>
        <v>-1.4960523795977288E-3</v>
      </c>
      <c r="X80" s="10">
        <f t="shared" si="13"/>
        <v>-0.95086237760724313</v>
      </c>
      <c r="Y80" s="36">
        <f t="shared" si="14"/>
        <v>0.90413926114889942</v>
      </c>
      <c r="Z80" s="41">
        <f t="shared" si="15"/>
        <v>1.4960523795977287</v>
      </c>
      <c r="AA80" s="42">
        <f t="shared" si="16"/>
        <v>51</v>
      </c>
    </row>
    <row r="81" spans="3:27">
      <c r="C81" s="32" t="s">
        <v>189</v>
      </c>
      <c r="D81" s="33" t="s">
        <v>190</v>
      </c>
      <c r="E81" s="11">
        <v>0.4563354902119654</v>
      </c>
      <c r="F81" s="11">
        <v>0.45407352539840851</v>
      </c>
      <c r="G81" s="11">
        <v>0.45200475126095258</v>
      </c>
      <c r="H81" s="11">
        <v>0.44873067615840512</v>
      </c>
      <c r="I81" s="11">
        <v>0.44979807265901789</v>
      </c>
      <c r="J81" s="11">
        <v>0.44583676306019221</v>
      </c>
      <c r="K81" s="11">
        <v>0.44198435948079234</v>
      </c>
      <c r="L81" s="11">
        <v>0.43761990387905497</v>
      </c>
      <c r="M81" s="11">
        <v>0.43347704721137487</v>
      </c>
      <c r="N81" s="11">
        <v>0.42997732404009442</v>
      </c>
      <c r="O81" s="11">
        <v>0.42639356388295901</v>
      </c>
      <c r="P81" s="11">
        <v>0.42319123472978831</v>
      </c>
      <c r="Q81" s="11">
        <v>0.41831357733514279</v>
      </c>
      <c r="R81" s="11">
        <v>0.413658581754275</v>
      </c>
      <c r="S81" s="11">
        <v>0.41202093860594169</v>
      </c>
      <c r="T81" s="11">
        <v>0.41069010527260835</v>
      </c>
      <c r="U81" s="11"/>
      <c r="V81" s="33" t="str">
        <f t="shared" si="11"/>
        <v>India</v>
      </c>
      <c r="W81" s="30">
        <f t="shared" si="12"/>
        <v>-3.309638206993802E-3</v>
      </c>
      <c r="X81" s="10">
        <f t="shared" si="13"/>
        <v>-0.99252693087069954</v>
      </c>
      <c r="Y81" s="36">
        <f t="shared" si="14"/>
        <v>0.98510970850361035</v>
      </c>
      <c r="Z81" s="41">
        <f t="shared" si="15"/>
        <v>3.3096382069938022</v>
      </c>
      <c r="AA81" s="42">
        <f t="shared" si="16"/>
        <v>10</v>
      </c>
    </row>
    <row r="82" spans="3:27">
      <c r="C82" s="32" t="s">
        <v>191</v>
      </c>
      <c r="D82" s="33" t="s">
        <v>192</v>
      </c>
      <c r="E82" s="11">
        <v>0.31077868361293831</v>
      </c>
      <c r="F82" s="11">
        <v>0.30906509103931018</v>
      </c>
      <c r="G82" s="11">
        <v>0.29977436241100736</v>
      </c>
      <c r="H82" s="11">
        <v>0.29892188772355816</v>
      </c>
      <c r="I82" s="11">
        <v>0.29472183078112929</v>
      </c>
      <c r="J82" s="11">
        <v>0.28271882700506218</v>
      </c>
      <c r="K82" s="11">
        <v>0.27441708131659676</v>
      </c>
      <c r="L82" s="11">
        <v>0.27995570368780609</v>
      </c>
      <c r="M82" s="11">
        <v>0.28321679326031157</v>
      </c>
      <c r="N82" s="11">
        <v>0.28006996901408293</v>
      </c>
      <c r="O82" s="11">
        <v>0.2742971334110475</v>
      </c>
      <c r="P82" s="11">
        <v>0.27383970561535731</v>
      </c>
      <c r="Q82" s="11">
        <v>0.26720434621334949</v>
      </c>
      <c r="R82" s="11">
        <v>0.26421620553394048</v>
      </c>
      <c r="S82" s="11">
        <v>0.2638128452526905</v>
      </c>
      <c r="T82" s="11">
        <v>0.2638128452526905</v>
      </c>
      <c r="U82" s="11"/>
      <c r="V82" s="33" t="str">
        <f t="shared" si="11"/>
        <v>Indonesia</v>
      </c>
      <c r="W82" s="30">
        <f t="shared" si="12"/>
        <v>-3.1432764137277937E-3</v>
      </c>
      <c r="X82" s="10">
        <f t="shared" si="13"/>
        <v>-0.95155298295519197</v>
      </c>
      <c r="Y82" s="36">
        <f t="shared" si="14"/>
        <v>0.9054530793709239</v>
      </c>
      <c r="Z82" s="41">
        <f t="shared" si="15"/>
        <v>3.1432764137277935</v>
      </c>
      <c r="AA82" s="42">
        <f t="shared" si="16"/>
        <v>12</v>
      </c>
    </row>
    <row r="83" spans="3:27">
      <c r="C83" s="32" t="s">
        <v>193</v>
      </c>
      <c r="D83" s="33" t="s">
        <v>194</v>
      </c>
      <c r="E83" s="11">
        <v>0.24918772136156617</v>
      </c>
      <c r="F83" s="11">
        <v>0.24573728849259932</v>
      </c>
      <c r="G83" s="11">
        <v>0.24010956636999548</v>
      </c>
      <c r="H83" s="11">
        <v>0.23509927205649975</v>
      </c>
      <c r="I83" s="11">
        <v>0.23919867117088309</v>
      </c>
      <c r="J83" s="11">
        <v>0.23849237605290027</v>
      </c>
      <c r="K83" s="11">
        <v>0.23549056190781292</v>
      </c>
      <c r="L83" s="11">
        <v>0.228382285563661</v>
      </c>
      <c r="M83" s="11">
        <v>0.22461855977926223</v>
      </c>
      <c r="N83" s="11">
        <v>0.21955149173868982</v>
      </c>
      <c r="O83" s="11">
        <v>0.21792261035013916</v>
      </c>
      <c r="P83" s="11">
        <v>0.21354980001862836</v>
      </c>
      <c r="Q83" s="11">
        <v>0.21591859497508045</v>
      </c>
      <c r="R83" s="11">
        <v>0.2153250682395583</v>
      </c>
      <c r="S83" s="11">
        <v>0.21511925412455832</v>
      </c>
      <c r="T83" s="11">
        <v>0.21511925412455832</v>
      </c>
      <c r="U83" s="11"/>
      <c r="V83" s="33" t="str">
        <f t="shared" si="11"/>
        <v>Iran, Islamic Republic of</v>
      </c>
      <c r="W83" s="30">
        <f t="shared" si="12"/>
        <v>-2.4827777814391033E-3</v>
      </c>
      <c r="X83" s="10">
        <f t="shared" si="13"/>
        <v>-0.95794106421556935</v>
      </c>
      <c r="Y83" s="36">
        <f t="shared" si="14"/>
        <v>0.91765108251045757</v>
      </c>
      <c r="Z83" s="41">
        <f t="shared" si="15"/>
        <v>2.4827777814391032</v>
      </c>
      <c r="AA83" s="42">
        <f t="shared" si="16"/>
        <v>18</v>
      </c>
    </row>
    <row r="84" spans="3:2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0.39006494253984475</v>
      </c>
      <c r="M84" s="11">
        <v>0.39275419997302574</v>
      </c>
      <c r="N84" s="11">
        <v>0.38493248455466644</v>
      </c>
      <c r="O84" s="11">
        <v>0.38146351177681365</v>
      </c>
      <c r="P84" s="11">
        <v>0.38841343095747688</v>
      </c>
      <c r="Q84" s="11">
        <v>0.3864800164348105</v>
      </c>
      <c r="R84" s="11">
        <v>0.37981894323553589</v>
      </c>
      <c r="S84" s="11">
        <v>0.37721308913011925</v>
      </c>
      <c r="T84" s="11">
        <v>0.37721308913011925</v>
      </c>
      <c r="U84" s="11"/>
      <c r="V84" s="33" t="str">
        <f t="shared" si="11"/>
        <v>Iraq</v>
      </c>
      <c r="W84" s="30">
        <f t="shared" si="12"/>
        <v>-2.2781668018786437E-3</v>
      </c>
      <c r="X84" s="10">
        <f t="shared" si="13"/>
        <v>-0.85692975071781829</v>
      </c>
      <c r="Y84" s="36">
        <f t="shared" si="14"/>
        <v>0.73432859766530223</v>
      </c>
      <c r="Z84" s="41">
        <f t="shared" si="15"/>
        <v>2.2781668018786436</v>
      </c>
      <c r="AA84" s="42">
        <f t="shared" si="16"/>
        <v>24</v>
      </c>
    </row>
    <row r="85" spans="3:2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0.14458851685720694</v>
      </c>
      <c r="Q85" s="11">
        <v>0.15131627828352801</v>
      </c>
      <c r="R85" s="11">
        <v>0.15077450718952401</v>
      </c>
      <c r="S85" s="11">
        <v>0.15073200718952398</v>
      </c>
      <c r="T85" s="11">
        <v>0.15073200718952398</v>
      </c>
      <c r="U85" s="11"/>
      <c r="V85" s="33" t="str">
        <f t="shared" si="11"/>
        <v>Ireland</v>
      </c>
      <c r="W85" s="30">
        <f t="shared" si="12"/>
        <v>2.1851774067514204E-4</v>
      </c>
      <c r="X85" s="10">
        <f t="shared" si="13"/>
        <v>0.3496955411804864</v>
      </c>
      <c r="Y85" s="36">
        <f t="shared" si="14"/>
        <v>0.12228697152151326</v>
      </c>
      <c r="Z85" s="41" t="str">
        <f t="shared" si="15"/>
        <v/>
      </c>
      <c r="AA85" s="42" t="str">
        <f t="shared" si="16"/>
        <v/>
      </c>
    </row>
    <row r="86" spans="3:2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99</v>
      </c>
    </row>
    <row r="87" spans="3:27">
      <c r="C87" s="32" t="s">
        <v>201</v>
      </c>
      <c r="D87" s="33" t="s">
        <v>202</v>
      </c>
      <c r="E87" s="11">
        <v>0.1817533945173867</v>
      </c>
      <c r="F87" s="11">
        <v>0.18354317154604519</v>
      </c>
      <c r="G87" s="11">
        <v>0.18326709491616719</v>
      </c>
      <c r="H87" s="11">
        <v>0.18315829470905334</v>
      </c>
      <c r="I87" s="11">
        <v>0.18197042946128913</v>
      </c>
      <c r="J87" s="11">
        <v>0.18243540974198022</v>
      </c>
      <c r="K87" s="11">
        <v>0.18310962988014079</v>
      </c>
      <c r="L87" s="11">
        <v>0.18341149229472412</v>
      </c>
      <c r="M87" s="11">
        <v>0.18322532259867644</v>
      </c>
      <c r="N87" s="11">
        <v>0.1807114632735484</v>
      </c>
      <c r="O87" s="11">
        <v>0.18245845074040193</v>
      </c>
      <c r="P87" s="11">
        <v>0.18307530529221716</v>
      </c>
      <c r="Q87" s="11">
        <v>0.18086450474376578</v>
      </c>
      <c r="R87" s="11">
        <v>0.18321023484630394</v>
      </c>
      <c r="S87" s="11">
        <v>0.18337245706852615</v>
      </c>
      <c r="T87" s="11">
        <v>0.18337245706852615</v>
      </c>
      <c r="U87" s="11"/>
      <c r="V87" s="33" t="str">
        <f t="shared" si="11"/>
        <v>Italy</v>
      </c>
      <c r="W87" s="30">
        <f t="shared" si="12"/>
        <v>1.8613910235885689E-6</v>
      </c>
      <c r="X87" s="10">
        <f t="shared" si="13"/>
        <v>9.7571686436127517E-3</v>
      </c>
      <c r="Y87" s="36">
        <f t="shared" si="14"/>
        <v>9.5202339939899906E-5</v>
      </c>
      <c r="Z87" s="41" t="str">
        <f t="shared" si="15"/>
        <v/>
      </c>
      <c r="AA87" s="42" t="str">
        <f t="shared" si="16"/>
        <v/>
      </c>
    </row>
    <row r="88" spans="3:2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row>
    <row r="89" spans="3:2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124</v>
      </c>
    </row>
    <row r="90" spans="3:27">
      <c r="C90" s="32" t="s">
        <v>207</v>
      </c>
      <c r="D90" s="33" t="s">
        <v>208</v>
      </c>
      <c r="E90" s="11">
        <v>0.27468804578976252</v>
      </c>
      <c r="F90" s="11">
        <v>0.27857173844362426</v>
      </c>
      <c r="G90" s="11">
        <v>0.27905348705453886</v>
      </c>
      <c r="H90" s="11">
        <v>0.28118717666739462</v>
      </c>
      <c r="I90" s="11">
        <v>0.27543079999656123</v>
      </c>
      <c r="J90" s="11">
        <v>0.2794122266651588</v>
      </c>
      <c r="K90" s="11">
        <v>0.27822956040726249</v>
      </c>
      <c r="L90" s="11">
        <v>0.27698985263938797</v>
      </c>
      <c r="M90" s="11">
        <v>0.2784094416310593</v>
      </c>
      <c r="N90" s="11">
        <v>0.27966918122303486</v>
      </c>
      <c r="O90" s="11">
        <v>0.27631536033699172</v>
      </c>
      <c r="P90" s="11">
        <v>0.27371853915776517</v>
      </c>
      <c r="Q90" s="11">
        <v>0.2756492997496654</v>
      </c>
      <c r="R90" s="11">
        <v>0.27334368485972355</v>
      </c>
      <c r="S90" s="11">
        <v>0.27299332759444578</v>
      </c>
      <c r="T90" s="11">
        <v>0.27299332759444578</v>
      </c>
      <c r="U90" s="11"/>
      <c r="V90" s="33" t="str">
        <f t="shared" si="11"/>
        <v>Jordan</v>
      </c>
      <c r="W90" s="30">
        <f t="shared" si="12"/>
        <v>-3.4164784771326812E-4</v>
      </c>
      <c r="X90" s="10">
        <f t="shared" si="13"/>
        <v>-0.61414222850282429</v>
      </c>
      <c r="Y90" s="36">
        <f t="shared" si="14"/>
        <v>0.37717067683041527</v>
      </c>
      <c r="Z90" s="41">
        <f t="shared" si="15"/>
        <v>0.34164784771326812</v>
      </c>
      <c r="AA90" s="42">
        <f t="shared" si="16"/>
        <v>111</v>
      </c>
    </row>
    <row r="91" spans="3:2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0.24179472286809675</v>
      </c>
      <c r="S91" s="11">
        <v>0.24173291452893006</v>
      </c>
      <c r="T91" s="11">
        <v>0.24173291452893006</v>
      </c>
      <c r="U91" s="11"/>
      <c r="V91" s="33" t="str">
        <f t="shared" si="11"/>
        <v>Kazakhstan</v>
      </c>
      <c r="W91" s="30">
        <f t="shared" si="12"/>
        <v>-4.5158425170821486E-4</v>
      </c>
      <c r="X91" s="10">
        <f t="shared" si="13"/>
        <v>-0.75572177830151399</v>
      </c>
      <c r="Y91" s="36">
        <f t="shared" si="14"/>
        <v>0.57111540619920265</v>
      </c>
      <c r="Z91" s="41">
        <f t="shared" si="15"/>
        <v>0.45158425170821487</v>
      </c>
      <c r="AA91" s="42">
        <f t="shared" si="16"/>
        <v>104</v>
      </c>
    </row>
    <row r="92" spans="3:2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0.48114271208714671</v>
      </c>
      <c r="N92" s="11">
        <v>0.48479626917953555</v>
      </c>
      <c r="O92" s="11">
        <v>0.48589136854795467</v>
      </c>
      <c r="P92" s="11">
        <v>0.48477326076250482</v>
      </c>
      <c r="Q92" s="11">
        <v>0.48528905932158589</v>
      </c>
      <c r="R92" s="11">
        <v>0.48379368023539082</v>
      </c>
      <c r="S92" s="11">
        <v>0.48753151317289084</v>
      </c>
      <c r="T92" s="11">
        <v>0.48753151317289084</v>
      </c>
      <c r="U92" s="11"/>
      <c r="V92" s="33" t="str">
        <f t="shared" si="11"/>
        <v>Kenya</v>
      </c>
      <c r="W92" s="30">
        <f t="shared" si="12"/>
        <v>1.7827308040290951E-4</v>
      </c>
      <c r="X92" s="10">
        <f t="shared" si="13"/>
        <v>0.18263449077563496</v>
      </c>
      <c r="Y92" s="36">
        <f t="shared" si="14"/>
        <v>3.3355357220875487E-2</v>
      </c>
      <c r="Z92" s="41" t="str">
        <f t="shared" si="15"/>
        <v/>
      </c>
      <c r="AA92" s="42" t="str">
        <f t="shared" si="16"/>
        <v/>
      </c>
    </row>
    <row r="93" spans="3:2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69</v>
      </c>
    </row>
    <row r="94" spans="3:2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75</v>
      </c>
    </row>
    <row r="95" spans="3:2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64</v>
      </c>
    </row>
    <row r="96" spans="3:2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0.26046936365828072</v>
      </c>
      <c r="T96" s="11">
        <v>0.26046936365828072</v>
      </c>
      <c r="U96" s="11"/>
      <c r="V96" s="33" t="str">
        <f t="shared" si="11"/>
        <v>Kuwait</v>
      </c>
      <c r="W96" s="30">
        <f t="shared" si="12"/>
        <v>-1.0576801521531328E-4</v>
      </c>
      <c r="X96" s="10">
        <f t="shared" si="13"/>
        <v>-0.23953507997450005</v>
      </c>
      <c r="Y96" s="36">
        <f t="shared" si="14"/>
        <v>5.7377054538390135E-2</v>
      </c>
      <c r="Z96" s="41" t="str">
        <f t="shared" si="15"/>
        <v/>
      </c>
      <c r="AA96" s="42" t="str">
        <f t="shared" si="16"/>
        <v/>
      </c>
    </row>
    <row r="97" spans="3:27">
      <c r="C97" s="32" t="s">
        <v>221</v>
      </c>
      <c r="D97" s="33" t="s">
        <v>222</v>
      </c>
      <c r="E97" s="11">
        <v>0.26341156351401757</v>
      </c>
      <c r="F97" s="11">
        <v>0.26865568359847664</v>
      </c>
      <c r="G97" s="11">
        <v>0.26929903773790764</v>
      </c>
      <c r="H97" s="11">
        <v>0.25985410937870518</v>
      </c>
      <c r="I97" s="11">
        <v>0.26147509383014061</v>
      </c>
      <c r="J97" s="11">
        <v>0.26200503782257295</v>
      </c>
      <c r="K97" s="11">
        <v>0.25619920079750119</v>
      </c>
      <c r="L97" s="11">
        <v>0.26355225858653808</v>
      </c>
      <c r="M97" s="11">
        <v>0.25946490938901862</v>
      </c>
      <c r="N97" s="11">
        <v>0.2614303548562259</v>
      </c>
      <c r="O97" s="11">
        <v>0.26064128409188475</v>
      </c>
      <c r="P97" s="11">
        <v>0.26109764051143797</v>
      </c>
      <c r="Q97" s="11">
        <v>0.26307043783356848</v>
      </c>
      <c r="R97" s="11">
        <v>0.26333188068300489</v>
      </c>
      <c r="S97" s="11">
        <v>0.2630550444538382</v>
      </c>
      <c r="T97" s="11">
        <v>0.2630550444538382</v>
      </c>
      <c r="U97" s="11"/>
      <c r="V97" s="33" t="str">
        <f t="shared" si="11"/>
        <v>Kyrgyzstan</v>
      </c>
      <c r="W97" s="30">
        <f t="shared" si="12"/>
        <v>-1.6573925764537558E-4</v>
      </c>
      <c r="X97" s="10">
        <f t="shared" si="13"/>
        <v>-0.24832678439509448</v>
      </c>
      <c r="Y97" s="36">
        <f t="shared" si="14"/>
        <v>6.1666191848007743E-2</v>
      </c>
      <c r="Z97" s="41" t="str">
        <f t="shared" si="15"/>
        <v/>
      </c>
      <c r="AA97" s="42" t="str">
        <f t="shared" si="16"/>
        <v/>
      </c>
    </row>
    <row r="98" spans="3:2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row>
    <row r="99" spans="3:2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0.22551881519175757</v>
      </c>
      <c r="S99" s="11">
        <v>0.2265488151917576</v>
      </c>
      <c r="T99" s="11">
        <v>0.2265488151917576</v>
      </c>
      <c r="U99" s="11"/>
      <c r="V99" s="33" t="str">
        <f t="shared" si="11"/>
        <v>Latvia</v>
      </c>
      <c r="W99" s="30">
        <f t="shared" si="12"/>
        <v>-5.7967960009397098E-4</v>
      </c>
      <c r="X99" s="10">
        <f t="shared" si="13"/>
        <v>-0.81861491614107496</v>
      </c>
      <c r="Y99" s="36">
        <f t="shared" si="14"/>
        <v>0.67013038092865918</v>
      </c>
      <c r="Z99" s="41">
        <f t="shared" si="15"/>
        <v>0.57967960009397101</v>
      </c>
      <c r="AA99" s="42">
        <f t="shared" si="16"/>
        <v>98</v>
      </c>
    </row>
    <row r="100" spans="3:27">
      <c r="C100" s="32" t="s">
        <v>227</v>
      </c>
      <c r="D100" s="33" t="s">
        <v>228</v>
      </c>
      <c r="E100" s="11">
        <v>0.24627919364359693</v>
      </c>
      <c r="F100" s="11">
        <v>0.2430586679493083</v>
      </c>
      <c r="G100" s="11">
        <v>0.24176252274077514</v>
      </c>
      <c r="H100" s="11">
        <v>0.24523308341554481</v>
      </c>
      <c r="I100" s="11">
        <v>0.24745254117434901</v>
      </c>
      <c r="J100" s="11">
        <v>0.24741698557400341</v>
      </c>
      <c r="K100" s="11">
        <v>0.24518301799406442</v>
      </c>
      <c r="L100" s="11">
        <v>0.24496364016443029</v>
      </c>
      <c r="M100" s="11">
        <v>0.25593298292469452</v>
      </c>
      <c r="N100" s="11">
        <v>0.2554624595245002</v>
      </c>
      <c r="O100" s="11">
        <v>0.24424435920993839</v>
      </c>
      <c r="P100" s="11">
        <v>0.23718050874491811</v>
      </c>
      <c r="Q100" s="11">
        <v>0.24391294902250962</v>
      </c>
      <c r="R100" s="11">
        <v>0.2548963220738914</v>
      </c>
      <c r="S100" s="11">
        <v>0.25224420823472465</v>
      </c>
      <c r="T100" s="11">
        <v>0.25224420823472465</v>
      </c>
      <c r="U100" s="11"/>
      <c r="V100" s="33" t="str">
        <f t="shared" si="11"/>
        <v>Lebanon</v>
      </c>
      <c r="W100" s="30">
        <f t="shared" si="12"/>
        <v>4.3458549151400113E-4</v>
      </c>
      <c r="X100" s="10">
        <f t="shared" si="13"/>
        <v>0.38426519624766375</v>
      </c>
      <c r="Y100" s="36">
        <f t="shared" si="14"/>
        <v>0.14765974104725554</v>
      </c>
      <c r="Z100" s="41" t="str">
        <f t="shared" si="15"/>
        <v/>
      </c>
      <c r="AA100" s="42" t="str">
        <f t="shared" si="16"/>
        <v/>
      </c>
    </row>
    <row r="101" spans="3:27">
      <c r="C101" s="32" t="s">
        <v>229</v>
      </c>
      <c r="D101" s="33" t="s">
        <v>230</v>
      </c>
      <c r="E101" s="11">
        <v>0.49443079399495748</v>
      </c>
      <c r="F101" s="11">
        <v>0.50146694234224398</v>
      </c>
      <c r="G101" s="11">
        <v>0.49198849215560775</v>
      </c>
      <c r="H101" s="11">
        <v>0.49573224833603463</v>
      </c>
      <c r="I101" s="11">
        <v>0.48733634823729483</v>
      </c>
      <c r="J101" s="11">
        <v>0.48419733324284359</v>
      </c>
      <c r="K101" s="11">
        <v>0.4841422047169493</v>
      </c>
      <c r="L101" s="11">
        <v>0.49094916465622784</v>
      </c>
      <c r="M101" s="11">
        <v>0.49169692416499799</v>
      </c>
      <c r="N101" s="11">
        <v>0.48778831286093305</v>
      </c>
      <c r="O101" s="11">
        <v>0.48498497542993713</v>
      </c>
      <c r="P101" s="11">
        <v>0.4863310057607298</v>
      </c>
      <c r="Q101" s="11">
        <v>0.48856752840412415</v>
      </c>
      <c r="R101" s="11">
        <v>0.48955807384894118</v>
      </c>
      <c r="S101" s="11">
        <v>0.4938672090447746</v>
      </c>
      <c r="T101" s="11">
        <v>0.4938672090447746</v>
      </c>
      <c r="U101" s="11"/>
      <c r="V101" s="33" t="str">
        <f t="shared" si="11"/>
        <v>Lesotho</v>
      </c>
      <c r="W101" s="30">
        <f t="shared" si="12"/>
        <v>-2.7923601520608512E-4</v>
      </c>
      <c r="X101" s="10">
        <f t="shared" si="13"/>
        <v>-0.27945087011718284</v>
      </c>
      <c r="Y101" s="36">
        <f t="shared" si="14"/>
        <v>7.8092788809250593E-2</v>
      </c>
      <c r="Z101" s="41" t="str">
        <f t="shared" si="15"/>
        <v/>
      </c>
      <c r="AA101" s="42" t="str">
        <f t="shared" si="16"/>
        <v/>
      </c>
    </row>
    <row r="102" spans="3:2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88</v>
      </c>
    </row>
    <row r="103" spans="3:27">
      <c r="C103" s="32" t="s">
        <v>233</v>
      </c>
      <c r="D103" s="33" t="s">
        <v>234</v>
      </c>
      <c r="E103" s="11">
        <v>0.29843163246707938</v>
      </c>
      <c r="F103" s="11">
        <v>0.29537862635672113</v>
      </c>
      <c r="G103" s="11">
        <v>0.3028723303890784</v>
      </c>
      <c r="H103" s="11">
        <v>0.29292659615988487</v>
      </c>
      <c r="I103" s="11">
        <v>0.29543008923220998</v>
      </c>
      <c r="J103" s="11">
        <v>0.30006969026665392</v>
      </c>
      <c r="K103" s="11">
        <v>0.29729623311862846</v>
      </c>
      <c r="L103" s="11">
        <v>0.29870438166165975</v>
      </c>
      <c r="M103" s="11">
        <v>0.28399106572620408</v>
      </c>
      <c r="N103" s="11">
        <v>0.30054351671321705</v>
      </c>
      <c r="O103" s="11">
        <v>0.29585011415288326</v>
      </c>
      <c r="P103" s="11">
        <v>0.28948625964998881</v>
      </c>
      <c r="Q103" s="11">
        <v>0.28861070333815431</v>
      </c>
      <c r="R103" s="11">
        <v>0.29068522104775979</v>
      </c>
      <c r="S103" s="11">
        <v>0.29002142849067641</v>
      </c>
      <c r="T103" s="11">
        <v>0.29002142849067641</v>
      </c>
      <c r="U103" s="11"/>
      <c r="V103" s="33" t="str">
        <f t="shared" si="11"/>
        <v>Libyan Arab Jamahiriya</v>
      </c>
      <c r="W103" s="30">
        <f t="shared" si="12"/>
        <v>-6.4172650419234848E-4</v>
      </c>
      <c r="X103" s="10">
        <f t="shared" si="13"/>
        <v>-0.58489620021995459</v>
      </c>
      <c r="Y103" s="36">
        <f t="shared" si="14"/>
        <v>0.34210356503174122</v>
      </c>
      <c r="Z103" s="41">
        <f t="shared" si="15"/>
        <v>0.64172650419234845</v>
      </c>
      <c r="AA103" s="42">
        <f t="shared" si="16"/>
        <v>93</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0.23491910281175618</v>
      </c>
      <c r="T105" s="11">
        <v>0.23491910281175618</v>
      </c>
      <c r="U105" s="11"/>
      <c r="V105" s="33" t="str">
        <f t="shared" si="11"/>
        <v>Lithuania</v>
      </c>
      <c r="W105" s="30">
        <f t="shared" si="12"/>
        <v>5.5087758655965411E-4</v>
      </c>
      <c r="X105" s="10">
        <f t="shared" si="13"/>
        <v>0.69785953858500649</v>
      </c>
      <c r="Y105" s="36">
        <f t="shared" si="14"/>
        <v>0.48700793559407818</v>
      </c>
      <c r="Z105" s="41">
        <f t="shared" si="15"/>
        <v>-0.55087758655965413</v>
      </c>
      <c r="AA105" s="42">
        <f t="shared" si="16"/>
        <v>127</v>
      </c>
    </row>
    <row r="106" spans="3:27">
      <c r="C106" s="32" t="s">
        <v>239</v>
      </c>
      <c r="D106" s="33" t="s">
        <v>240</v>
      </c>
      <c r="E106" s="11">
        <v>0.15393444193496975</v>
      </c>
      <c r="F106" s="11">
        <v>0.15344445999066081</v>
      </c>
      <c r="G106" s="11">
        <v>0.15349309593253072</v>
      </c>
      <c r="H106" s="11">
        <v>0.15289539041098596</v>
      </c>
      <c r="I106" s="11">
        <v>0.15220012391383156</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0.16329216659172788</v>
      </c>
      <c r="T106" s="11">
        <v>0.16329216659172788</v>
      </c>
      <c r="U106" s="11"/>
      <c r="V106" s="33" t="str">
        <f t="shared" si="11"/>
        <v>Luxembourg</v>
      </c>
      <c r="W106" s="30">
        <f t="shared" si="12"/>
        <v>7.0193303260918105E-4</v>
      </c>
      <c r="X106" s="10">
        <f t="shared" si="13"/>
        <v>0.62081893734244664</v>
      </c>
      <c r="Y106" s="36">
        <f t="shared" si="14"/>
        <v>0.38541615296300469</v>
      </c>
      <c r="Z106" s="41">
        <f t="shared" si="15"/>
        <v>-0.70193303260918105</v>
      </c>
      <c r="AA106" s="42">
        <f t="shared" si="16"/>
        <v>131</v>
      </c>
    </row>
    <row r="107" spans="3:27">
      <c r="C107" s="32" t="s">
        <v>241</v>
      </c>
      <c r="D107" s="33" t="s">
        <v>242</v>
      </c>
      <c r="E107" s="11">
        <v>0.50968666468184243</v>
      </c>
      <c r="F107" s="11">
        <v>0.50718817196631216</v>
      </c>
      <c r="G107" s="11">
        <v>0.50461180030330233</v>
      </c>
      <c r="H107" s="11">
        <v>0.5043804956983311</v>
      </c>
      <c r="I107" s="11">
        <v>0.50625837571900012</v>
      </c>
      <c r="J107" s="11">
        <v>0.50710105476457756</v>
      </c>
      <c r="K107" s="11">
        <v>0.50779922928952281</v>
      </c>
      <c r="L107" s="11">
        <v>0.50337465061200104</v>
      </c>
      <c r="M107" s="11">
        <v>0.50668689819426693</v>
      </c>
      <c r="N107" s="11">
        <v>0.50259856332509445</v>
      </c>
      <c r="O107" s="11">
        <v>0.50350396113688289</v>
      </c>
      <c r="P107" s="11">
        <v>0.49916966754758657</v>
      </c>
      <c r="Q107" s="11">
        <v>0.48922806213800391</v>
      </c>
      <c r="R107" s="11">
        <v>0.48629992331352967</v>
      </c>
      <c r="S107" s="11">
        <v>0.49125599093019628</v>
      </c>
      <c r="T107" s="11">
        <v>0.49125599093019628</v>
      </c>
      <c r="U107" s="11"/>
      <c r="V107" s="33" t="str">
        <f t="shared" si="11"/>
        <v>Madagascar</v>
      </c>
      <c r="W107" s="30">
        <f t="shared" si="12"/>
        <v>-1.3254076240059264E-3</v>
      </c>
      <c r="X107" s="10">
        <f t="shared" si="13"/>
        <v>-0.84181691976744133</v>
      </c>
      <c r="Y107" s="36">
        <f t="shared" si="14"/>
        <v>0.70865572640674279</v>
      </c>
      <c r="Z107" s="41">
        <f t="shared" si="15"/>
        <v>1.3254076240059263</v>
      </c>
      <c r="AA107" s="42">
        <f t="shared" si="16"/>
        <v>59</v>
      </c>
    </row>
    <row r="108" spans="3:2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34</v>
      </c>
    </row>
    <row r="109" spans="3:27">
      <c r="C109" s="32" t="s">
        <v>245</v>
      </c>
      <c r="D109" s="33" t="s">
        <v>246</v>
      </c>
      <c r="E109" s="11">
        <v>0.2443787450098612</v>
      </c>
      <c r="F109" s="11">
        <v>0.24609186265502384</v>
      </c>
      <c r="G109" s="11">
        <v>0.24381180698617552</v>
      </c>
      <c r="H109" s="11">
        <v>0.2409056907333639</v>
      </c>
      <c r="I109" s="11">
        <v>0.24304950487158883</v>
      </c>
      <c r="J109" s="11">
        <v>0.23880790321878395</v>
      </c>
      <c r="K109" s="11">
        <v>0.23615015694425143</v>
      </c>
      <c r="L109" s="11">
        <v>0.23795332933908886</v>
      </c>
      <c r="M109" s="11">
        <v>0.22876984520923793</v>
      </c>
      <c r="N109" s="11">
        <v>0.23751267344423452</v>
      </c>
      <c r="O109" s="11">
        <v>0.22782078344990184</v>
      </c>
      <c r="P109" s="11">
        <v>0.22733937007011187</v>
      </c>
      <c r="Q109" s="11">
        <v>0.22591285646644998</v>
      </c>
      <c r="R109" s="11">
        <v>0.22491940221768644</v>
      </c>
      <c r="S109" s="11">
        <v>0.22453042071810311</v>
      </c>
      <c r="T109" s="11">
        <v>0.22453042071810311</v>
      </c>
      <c r="U109" s="11"/>
      <c r="V109" s="33" t="str">
        <f t="shared" si="11"/>
        <v>Malaysia</v>
      </c>
      <c r="W109" s="30">
        <f t="shared" si="12"/>
        <v>-1.6040853639655833E-3</v>
      </c>
      <c r="X109" s="10">
        <f t="shared" si="13"/>
        <v>-0.95062035883359763</v>
      </c>
      <c r="Y109" s="36">
        <f t="shared" si="14"/>
        <v>0.90367906662891795</v>
      </c>
      <c r="Z109" s="41">
        <f t="shared" si="15"/>
        <v>1.6040853639655832</v>
      </c>
      <c r="AA109" s="42">
        <f t="shared" si="16"/>
        <v>46</v>
      </c>
    </row>
    <row r="110" spans="3:2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7</v>
      </c>
    </row>
    <row r="111" spans="3:2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0.5189009788942065</v>
      </c>
      <c r="S111" s="11">
        <v>0.52008043469837306</v>
      </c>
      <c r="T111" s="11">
        <v>0.52008043469837306</v>
      </c>
      <c r="U111" s="11"/>
      <c r="V111" s="33" t="str">
        <f t="shared" si="11"/>
        <v>Mali</v>
      </c>
      <c r="W111" s="30">
        <f t="shared" si="12"/>
        <v>-7.4595807598744508E-4</v>
      </c>
      <c r="X111" s="10">
        <f t="shared" si="13"/>
        <v>-0.84032218334747211</v>
      </c>
      <c r="Y111" s="36">
        <f t="shared" si="14"/>
        <v>0.70614137182586256</v>
      </c>
      <c r="Z111" s="41">
        <f t="shared" si="15"/>
        <v>0.74595807598744512</v>
      </c>
      <c r="AA111" s="42">
        <f t="shared" si="16"/>
        <v>85</v>
      </c>
    </row>
    <row r="112" spans="3:27">
      <c r="C112" s="32" t="s">
        <v>251</v>
      </c>
      <c r="D112" s="33" t="s">
        <v>252</v>
      </c>
      <c r="E112" s="11">
        <v>0.23651587662070114</v>
      </c>
      <c r="F112" s="11">
        <v>0.23575197318452232</v>
      </c>
      <c r="G112" s="11">
        <v>0.23665473641501011</v>
      </c>
      <c r="H112" s="11">
        <v>0.23705953216582312</v>
      </c>
      <c r="I112" s="11">
        <v>0.24081900271338411</v>
      </c>
      <c r="J112" s="11">
        <v>0.24200936756988811</v>
      </c>
      <c r="K112" s="11">
        <v>0.24044759453477638</v>
      </c>
      <c r="L112" s="11">
        <v>0.24079842312568089</v>
      </c>
      <c r="M112" s="11">
        <v>0.24312483939745469</v>
      </c>
      <c r="N112" s="11">
        <v>0.23082182245990399</v>
      </c>
      <c r="O112" s="11">
        <v>0.23360840702128194</v>
      </c>
      <c r="P112" s="11">
        <v>0.22589038619399948</v>
      </c>
      <c r="Q112" s="11">
        <v>0.23828185520411119</v>
      </c>
      <c r="R112" s="11">
        <v>0.24168824647032053</v>
      </c>
      <c r="S112" s="11">
        <v>0.24176157980365387</v>
      </c>
      <c r="T112" s="11">
        <v>0.24176157980365387</v>
      </c>
      <c r="U112" s="11"/>
      <c r="V112" s="33" t="str">
        <f t="shared" si="11"/>
        <v>Malta</v>
      </c>
      <c r="W112" s="30">
        <f t="shared" si="12"/>
        <v>7.371166678594353E-5</v>
      </c>
      <c r="X112" s="10">
        <f t="shared" si="13"/>
        <v>7.4434155187993428E-2</v>
      </c>
      <c r="Y112" s="36">
        <f t="shared" si="14"/>
        <v>5.5404434585502888E-3</v>
      </c>
      <c r="Z112" s="41" t="str">
        <f t="shared" si="15"/>
        <v/>
      </c>
      <c r="AA112" s="42" t="str">
        <f t="shared" si="16"/>
        <v/>
      </c>
    </row>
    <row r="113" spans="3:2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134</v>
      </c>
    </row>
    <row r="114" spans="3:2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0.49692083423345035</v>
      </c>
      <c r="R114" s="11">
        <v>0.49986442659058117</v>
      </c>
      <c r="S114" s="11">
        <v>0.49900152521141444</v>
      </c>
      <c r="T114" s="11">
        <v>0.49900152521141444</v>
      </c>
      <c r="U114" s="11"/>
      <c r="V114" s="33" t="str">
        <f t="shared" si="11"/>
        <v>Mauritania</v>
      </c>
      <c r="W114" s="30">
        <f t="shared" si="12"/>
        <v>-2.1201991326347145E-3</v>
      </c>
      <c r="X114" s="10">
        <f t="shared" si="13"/>
        <v>-0.88464558054925169</v>
      </c>
      <c r="Y114" s="36">
        <f t="shared" si="14"/>
        <v>0.78259780318532257</v>
      </c>
      <c r="Z114" s="41">
        <f t="shared" si="15"/>
        <v>2.1201991326347147</v>
      </c>
      <c r="AA114" s="42">
        <f t="shared" si="16"/>
        <v>26</v>
      </c>
    </row>
    <row r="115" spans="3:27">
      <c r="C115" s="32" t="s">
        <v>257</v>
      </c>
      <c r="D115" s="33" t="s">
        <v>258</v>
      </c>
      <c r="E115" s="11">
        <v>0.24987599941422109</v>
      </c>
      <c r="F115" s="11">
        <v>0.248800956434028</v>
      </c>
      <c r="G115" s="11">
        <v>0.24875896827026789</v>
      </c>
      <c r="H115" s="11">
        <v>0.24784204877910929</v>
      </c>
      <c r="I115" s="11">
        <v>0.2473416118194548</v>
      </c>
      <c r="J115" s="11">
        <v>0.2460789204557963</v>
      </c>
      <c r="K115" s="11">
        <v>0.24597433804380442</v>
      </c>
      <c r="L115" s="11">
        <v>0.24625794921755451</v>
      </c>
      <c r="M115" s="11">
        <v>0.24526807716907184</v>
      </c>
      <c r="N115" s="11">
        <v>0.24560302484777238</v>
      </c>
      <c r="O115" s="11">
        <v>0.24579864685154607</v>
      </c>
      <c r="P115" s="11">
        <v>0.24650667658060629</v>
      </c>
      <c r="Q115" s="11">
        <v>0.24637730486556911</v>
      </c>
      <c r="R115" s="11">
        <v>0.24636419075196478</v>
      </c>
      <c r="S115" s="11">
        <v>0.24619163080071474</v>
      </c>
      <c r="T115" s="11">
        <v>0.24619163080071474</v>
      </c>
      <c r="U115" s="11"/>
      <c r="V115" s="33" t="str">
        <f t="shared" si="11"/>
        <v>Mauritius</v>
      </c>
      <c r="W115" s="30">
        <f t="shared" si="12"/>
        <v>-2.0303196571857778E-4</v>
      </c>
      <c r="X115" s="10">
        <f t="shared" si="13"/>
        <v>-0.73218972466162024</v>
      </c>
      <c r="Y115" s="36">
        <f t="shared" si="14"/>
        <v>0.53610179290005922</v>
      </c>
      <c r="Z115" s="41">
        <f t="shared" si="15"/>
        <v>0.20303196571857779</v>
      </c>
      <c r="AA115" s="42">
        <f t="shared" si="16"/>
        <v>120</v>
      </c>
    </row>
    <row r="116" spans="3:2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0.26717530588388055</v>
      </c>
      <c r="P116" s="11">
        <v>0.26749172293444085</v>
      </c>
      <c r="Q116" s="11">
        <v>0.26395800341850034</v>
      </c>
      <c r="R116" s="11">
        <v>0.26406775608491778</v>
      </c>
      <c r="S116" s="11">
        <v>0.26249918449241777</v>
      </c>
      <c r="T116" s="11">
        <v>0.26106085115908445</v>
      </c>
      <c r="U116" s="11"/>
      <c r="V116" s="33" t="str">
        <f t="shared" si="11"/>
        <v>Mexico</v>
      </c>
      <c r="W116" s="30">
        <f t="shared" si="12"/>
        <v>-1.5003339750056352E-3</v>
      </c>
      <c r="X116" s="10">
        <f t="shared" si="13"/>
        <v>-0.93381946832905549</v>
      </c>
      <c r="Y116" s="36">
        <f t="shared" si="14"/>
        <v>0.87201879943035987</v>
      </c>
      <c r="Z116" s="41">
        <f t="shared" si="15"/>
        <v>1.5003339750056353</v>
      </c>
      <c r="AA116" s="42">
        <f t="shared" si="16"/>
        <v>50</v>
      </c>
    </row>
    <row r="117" spans="3:2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118</v>
      </c>
    </row>
    <row r="118" spans="3:27">
      <c r="C118" s="32" t="s">
        <v>263</v>
      </c>
      <c r="D118" s="33" t="s">
        <v>264</v>
      </c>
      <c r="E118" s="11">
        <v>0.24532706860909284</v>
      </c>
      <c r="F118" s="11">
        <v>0.24357392153608112</v>
      </c>
      <c r="G118" s="11">
        <v>0.24332794241301645</v>
      </c>
      <c r="H118" s="11">
        <v>0.24406841379075769</v>
      </c>
      <c r="I118" s="11">
        <v>0.24383666392332404</v>
      </c>
      <c r="J118" s="11">
        <v>0.25120813144233772</v>
      </c>
      <c r="K118" s="11">
        <v>0.25589957037833994</v>
      </c>
      <c r="L118" s="11">
        <v>0.24857046177625183</v>
      </c>
      <c r="M118" s="11">
        <v>0.25212916883042596</v>
      </c>
      <c r="N118" s="11">
        <v>0.24880517270223121</v>
      </c>
      <c r="O118" s="11">
        <v>0.24779317768927359</v>
      </c>
      <c r="P118" s="11">
        <v>0.24903778596674048</v>
      </c>
      <c r="Q118" s="11">
        <v>0.25210625520617452</v>
      </c>
      <c r="R118" s="11">
        <v>0.25237502438608994</v>
      </c>
      <c r="S118" s="11">
        <v>0.25217108154261175</v>
      </c>
      <c r="T118" s="11">
        <v>0.25217108154261175</v>
      </c>
      <c r="U118" s="11"/>
      <c r="V118" s="33" t="str">
        <f t="shared" si="11"/>
        <v>Moldova, Republic of</v>
      </c>
      <c r="W118" s="30">
        <f t="shared" si="12"/>
        <v>5.7042698249218252E-4</v>
      </c>
      <c r="X118" s="10">
        <f t="shared" si="13"/>
        <v>0.69200057082717348</v>
      </c>
      <c r="Y118" s="36">
        <f t="shared" si="14"/>
        <v>0.47886479002513394</v>
      </c>
      <c r="Z118" s="41">
        <f t="shared" si="15"/>
        <v>-0.57042698249218249</v>
      </c>
      <c r="AA118" s="42">
        <f t="shared" si="16"/>
        <v>128</v>
      </c>
    </row>
    <row r="119" spans="3:2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row>
    <row r="120" spans="3:2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0.19693182553130292</v>
      </c>
      <c r="S120" s="11">
        <v>0.19640837186171958</v>
      </c>
      <c r="T120" s="11">
        <v>0.19640837186171958</v>
      </c>
      <c r="U120" s="11"/>
      <c r="V120" s="33" t="str">
        <f t="shared" si="11"/>
        <v xml:space="preserve">Macedonia </v>
      </c>
      <c r="W120" s="30">
        <f t="shared" si="12"/>
        <v>-7.5629731623359005E-4</v>
      </c>
      <c r="X120" s="10">
        <f t="shared" si="13"/>
        <v>-0.65608718848686964</v>
      </c>
      <c r="Y120" s="36">
        <f t="shared" si="14"/>
        <v>0.43045039889660519</v>
      </c>
      <c r="Z120" s="41">
        <f t="shared" si="15"/>
        <v>0.75629731623359009</v>
      </c>
      <c r="AA120" s="42">
        <f t="shared" si="16"/>
        <v>83</v>
      </c>
    </row>
    <row r="121" spans="3:2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0.36911170244269492</v>
      </c>
      <c r="T121" s="11">
        <v>0.36911170244269492</v>
      </c>
      <c r="U121" s="11"/>
      <c r="V121" s="33" t="str">
        <f t="shared" si="11"/>
        <v>Mongolia</v>
      </c>
      <c r="W121" s="30">
        <f t="shared" si="12"/>
        <v>-5.4840449487342572E-4</v>
      </c>
      <c r="X121" s="10">
        <f t="shared" si="13"/>
        <v>-0.34056142882230395</v>
      </c>
      <c r="Y121" s="36">
        <f t="shared" si="14"/>
        <v>0.11598208680148919</v>
      </c>
      <c r="Z121" s="41" t="str">
        <f t="shared" si="15"/>
        <v/>
      </c>
      <c r="AA121" s="42" t="str">
        <f t="shared" si="16"/>
        <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0.39013524663145288</v>
      </c>
      <c r="F123" s="11">
        <v>0.3827788260590545</v>
      </c>
      <c r="G123" s="11">
        <v>0.38063264735771613</v>
      </c>
      <c r="H123" s="11">
        <v>0.38466002763168666</v>
      </c>
      <c r="I123" s="11">
        <v>0.38334800656677359</v>
      </c>
      <c r="J123" s="11">
        <v>0.38646564556593888</v>
      </c>
      <c r="K123" s="11">
        <v>0.38482213613032146</v>
      </c>
      <c r="L123" s="11">
        <v>0.38187714558872327</v>
      </c>
      <c r="M123" s="11">
        <v>0.37379122714119617</v>
      </c>
      <c r="N123" s="11">
        <v>0.3755063026910006</v>
      </c>
      <c r="O123" s="11">
        <v>0.3760218083956306</v>
      </c>
      <c r="P123" s="11">
        <v>0.36850095489482293</v>
      </c>
      <c r="Q123" s="11">
        <v>0.3798416360674855</v>
      </c>
      <c r="R123" s="11">
        <v>0.37690208123635427</v>
      </c>
      <c r="S123" s="11">
        <v>0.37661608330287599</v>
      </c>
      <c r="T123" s="11">
        <v>0.37661608330287599</v>
      </c>
      <c r="U123" s="11"/>
      <c r="V123" s="33" t="str">
        <f t="shared" si="11"/>
        <v>Morocco</v>
      </c>
      <c r="W123" s="30">
        <f t="shared" si="12"/>
        <v>-8.2277474043007442E-4</v>
      </c>
      <c r="X123" s="10">
        <f t="shared" si="13"/>
        <v>-0.71396204733816726</v>
      </c>
      <c r="Y123" s="36">
        <f t="shared" si="14"/>
        <v>0.50974180503930744</v>
      </c>
      <c r="Z123" s="41">
        <f t="shared" si="15"/>
        <v>0.82277474043007437</v>
      </c>
      <c r="AA123" s="42">
        <f t="shared" si="16"/>
        <v>79</v>
      </c>
    </row>
    <row r="124" spans="3:2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38</v>
      </c>
    </row>
    <row r="125" spans="3:27">
      <c r="C125" s="32" t="s">
        <v>277</v>
      </c>
      <c r="D125" s="33" t="s">
        <v>278</v>
      </c>
      <c r="E125" s="11">
        <v>0.45041967257770232</v>
      </c>
      <c r="F125" s="11">
        <v>0.44773758985653728</v>
      </c>
      <c r="G125" s="11">
        <v>0.44481454651899827</v>
      </c>
      <c r="H125" s="11">
        <v>0.44251266211216472</v>
      </c>
      <c r="I125" s="11">
        <v>0.43801312571648077</v>
      </c>
      <c r="J125" s="11">
        <v>0.4288603970236522</v>
      </c>
      <c r="K125" s="11">
        <v>0.42794079460737605</v>
      </c>
      <c r="L125" s="11">
        <v>0.4252745958000102</v>
      </c>
      <c r="M125" s="11">
        <v>0.42211139086392802</v>
      </c>
      <c r="N125" s="11">
        <v>0.42155819200603278</v>
      </c>
      <c r="O125" s="11">
        <v>0.41805094751294303</v>
      </c>
      <c r="P125" s="11">
        <v>0.41821757848193114</v>
      </c>
      <c r="Q125" s="11">
        <v>0.41551160828455602</v>
      </c>
      <c r="R125" s="11">
        <v>0.41589341487925208</v>
      </c>
      <c r="S125" s="11">
        <v>0.41540726652091875</v>
      </c>
      <c r="T125" s="11">
        <v>0.41540726652091875</v>
      </c>
      <c r="U125" s="11"/>
      <c r="V125" s="33" t="str">
        <f t="shared" si="11"/>
        <v>Myanmar</v>
      </c>
      <c r="W125" s="30">
        <f t="shared" si="12"/>
        <v>-2.531690172994097E-3</v>
      </c>
      <c r="X125" s="10">
        <f t="shared" si="13"/>
        <v>-0.95598048571306937</v>
      </c>
      <c r="Y125" s="36">
        <f t="shared" si="14"/>
        <v>0.91389868906419602</v>
      </c>
      <c r="Z125" s="41">
        <f t="shared" si="15"/>
        <v>2.531690172994097</v>
      </c>
      <c r="AA125" s="42">
        <f t="shared" si="16"/>
        <v>15</v>
      </c>
    </row>
    <row r="126" spans="3:2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29</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0.47941606721477958</v>
      </c>
      <c r="F128" s="11">
        <v>0.47452974349855453</v>
      </c>
      <c r="G128" s="11">
        <v>0.46800867432481225</v>
      </c>
      <c r="H128" s="11">
        <v>0.46787779147911873</v>
      </c>
      <c r="I128" s="11">
        <v>0.46085872108819864</v>
      </c>
      <c r="J128" s="11">
        <v>0.45398148567659713</v>
      </c>
      <c r="K128" s="11">
        <v>0.4470080966711738</v>
      </c>
      <c r="L128" s="11">
        <v>0.44485138717815159</v>
      </c>
      <c r="M128" s="11">
        <v>0.43732655841547113</v>
      </c>
      <c r="N128" s="11">
        <v>0.43770179378467855</v>
      </c>
      <c r="O128" s="11">
        <v>0.43407494745200564</v>
      </c>
      <c r="P128" s="11">
        <v>0.43283460695932274</v>
      </c>
      <c r="Q128" s="11">
        <v>0.42846404027578616</v>
      </c>
      <c r="R128" s="11">
        <v>0.42517044622202599</v>
      </c>
      <c r="S128" s="11">
        <v>0.42609774035535936</v>
      </c>
      <c r="T128" s="11">
        <v>0.42609774035535936</v>
      </c>
      <c r="U128" s="11"/>
      <c r="V128" s="33" t="str">
        <f t="shared" si="11"/>
        <v>Nepal</v>
      </c>
      <c r="W128" s="30">
        <f t="shared" si="12"/>
        <v>-3.8036477075893194E-3</v>
      </c>
      <c r="X128" s="10">
        <f t="shared" si="13"/>
        <v>-0.97549062482803106</v>
      </c>
      <c r="Y128" s="36">
        <f t="shared" si="14"/>
        <v>0.95158195912738242</v>
      </c>
      <c r="Z128" s="41">
        <f t="shared" si="15"/>
        <v>3.8036477075893194</v>
      </c>
      <c r="AA128" s="42">
        <f t="shared" si="16"/>
        <v>6</v>
      </c>
    </row>
    <row r="129" spans="3:2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0.18339697972402372</v>
      </c>
      <c r="Q129" s="11">
        <v>0.18050226039390851</v>
      </c>
      <c r="R129" s="11">
        <v>0.20411599634834623</v>
      </c>
      <c r="S129" s="11">
        <v>0.2028418296816796</v>
      </c>
      <c r="T129" s="11">
        <v>0.20179266301501289</v>
      </c>
      <c r="U129" s="11"/>
      <c r="V129" s="33" t="str">
        <f t="shared" si="11"/>
        <v>Netherlands</v>
      </c>
      <c r="W129" s="30">
        <f t="shared" si="12"/>
        <v>5.4261674574802149E-4</v>
      </c>
      <c r="X129" s="10">
        <f t="shared" si="13"/>
        <v>0.36507565631965516</v>
      </c>
      <c r="Y129" s="36">
        <f t="shared" si="14"/>
        <v>0.13328023483722698</v>
      </c>
      <c r="Z129" s="41" t="str">
        <f t="shared" si="15"/>
        <v/>
      </c>
      <c r="AA129" s="42" t="str">
        <f t="shared" si="16"/>
        <v/>
      </c>
    </row>
    <row r="130" spans="3:27">
      <c r="C130" s="32" t="s">
        <v>287</v>
      </c>
      <c r="D130" s="33" t="s">
        <v>288</v>
      </c>
      <c r="E130" s="11">
        <v>0.21308887606077551</v>
      </c>
      <c r="F130" s="11">
        <v>0.21075478936362099</v>
      </c>
      <c r="G130" s="11">
        <v>0.20880179927327547</v>
      </c>
      <c r="H130" s="11">
        <v>0.20605307747561288</v>
      </c>
      <c r="I130" s="11">
        <v>0.21217630594329581</v>
      </c>
      <c r="J130" s="11">
        <v>0.2078066501404503</v>
      </c>
      <c r="K130" s="11">
        <v>0.21138962905005398</v>
      </c>
      <c r="L130" s="11">
        <v>0.21269747412998286</v>
      </c>
      <c r="M130" s="11">
        <v>0.20819080056123285</v>
      </c>
      <c r="N130" s="11">
        <v>0.21217792933049098</v>
      </c>
      <c r="O130" s="11">
        <v>0.21032339092474908</v>
      </c>
      <c r="P130" s="11">
        <v>0.20867803328604653</v>
      </c>
      <c r="Q130" s="11">
        <v>0.20736949329836019</v>
      </c>
      <c r="R130" s="11">
        <v>0.20711850003516574</v>
      </c>
      <c r="S130" s="11">
        <v>0.20706850003516575</v>
      </c>
      <c r="T130" s="11">
        <v>0.20706850003516575</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row>
    <row r="131" spans="3:27">
      <c r="C131" s="32" t="s">
        <v>289</v>
      </c>
      <c r="D131" s="33" t="s">
        <v>290</v>
      </c>
      <c r="E131" s="11">
        <v>0.31984014315749215</v>
      </c>
      <c r="F131" s="11">
        <v>0.31720794470607944</v>
      </c>
      <c r="G131" s="11">
        <v>0.31313748416245568</v>
      </c>
      <c r="H131" s="11">
        <v>0.31253393261238466</v>
      </c>
      <c r="I131" s="11">
        <v>0.31189048630149357</v>
      </c>
      <c r="J131" s="11">
        <v>0.30826130179005401</v>
      </c>
      <c r="K131" s="11">
        <v>0.30872423600726256</v>
      </c>
      <c r="L131" s="11">
        <v>0.30659032743838049</v>
      </c>
      <c r="M131" s="11">
        <v>0.30325846433173975</v>
      </c>
      <c r="N131" s="11">
        <v>0.30374468608402738</v>
      </c>
      <c r="O131" s="11">
        <v>0.30197361299346964</v>
      </c>
      <c r="P131" s="11">
        <v>0.2970979745939904</v>
      </c>
      <c r="Q131" s="11">
        <v>0.30046249683858012</v>
      </c>
      <c r="R131" s="11">
        <v>0.29877394284817438</v>
      </c>
      <c r="S131" s="11">
        <v>0.29926217388984111</v>
      </c>
      <c r="T131" s="11">
        <v>0.29926217388984111</v>
      </c>
      <c r="U131" s="11"/>
      <c r="V131" s="33" t="str">
        <f t="shared" si="11"/>
        <v>Nicaragua</v>
      </c>
      <c r="W131" s="30">
        <f t="shared" si="12"/>
        <v>-1.4145043747926316E-3</v>
      </c>
      <c r="X131" s="10">
        <f t="shared" si="13"/>
        <v>-0.96019202860252817</v>
      </c>
      <c r="Y131" s="36">
        <f t="shared" si="14"/>
        <v>0.92196873179183825</v>
      </c>
      <c r="Z131" s="41">
        <f t="shared" si="15"/>
        <v>1.4145043747926316</v>
      </c>
      <c r="AA131" s="42">
        <f t="shared" si="16"/>
        <v>55</v>
      </c>
    </row>
    <row r="132" spans="3:27">
      <c r="C132" s="32" t="s">
        <v>291</v>
      </c>
      <c r="D132" s="33" t="s">
        <v>292</v>
      </c>
      <c r="E132" s="11">
        <v>0.53971366323503045</v>
      </c>
      <c r="F132" s="11">
        <v>0.5373264145391653</v>
      </c>
      <c r="G132" s="11">
        <v>0.53933811193110504</v>
      </c>
      <c r="H132" s="11">
        <v>0.54028254071424919</v>
      </c>
      <c r="I132" s="11">
        <v>0.54018943861739954</v>
      </c>
      <c r="J132" s="11">
        <v>0.5421974044039849</v>
      </c>
      <c r="K132" s="11">
        <v>0.53615285657431011</v>
      </c>
      <c r="L132" s="11">
        <v>0.53413879913650519</v>
      </c>
      <c r="M132" s="11">
        <v>0.53272000122030205</v>
      </c>
      <c r="N132" s="11">
        <v>0.53444610576039298</v>
      </c>
      <c r="O132" s="11">
        <v>0.53987226531872068</v>
      </c>
      <c r="P132" s="11">
        <v>0.53644313740429284</v>
      </c>
      <c r="Q132" s="11">
        <v>0.53477336893054406</v>
      </c>
      <c r="R132" s="11">
        <v>0.53150095735142777</v>
      </c>
      <c r="S132" s="11">
        <v>0.53411907811809445</v>
      </c>
      <c r="T132" s="11">
        <v>0.53411907811809445</v>
      </c>
      <c r="U132" s="11"/>
      <c r="V132" s="33" t="str">
        <f t="shared" si="11"/>
        <v>Niger</v>
      </c>
      <c r="W132" s="30">
        <f t="shared" si="12"/>
        <v>-4.4969742784379375E-4</v>
      </c>
      <c r="X132" s="10">
        <f t="shared" si="13"/>
        <v>-0.66897517630633641</v>
      </c>
      <c r="Y132" s="36">
        <f t="shared" si="14"/>
        <v>0.44752778651409386</v>
      </c>
      <c r="Z132" s="41">
        <f t="shared" si="15"/>
        <v>0.44969742784379374</v>
      </c>
      <c r="AA132" s="42">
        <f t="shared" si="16"/>
        <v>105</v>
      </c>
    </row>
    <row r="133" spans="3:2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0.47062595500110976</v>
      </c>
      <c r="S133" s="11">
        <v>0.47043153061902648</v>
      </c>
      <c r="T133" s="11">
        <v>0.47043153061902648</v>
      </c>
      <c r="U133" s="11"/>
      <c r="V133" s="33" t="str">
        <f t="shared" si="11"/>
        <v>Nigeria</v>
      </c>
      <c r="W133" s="30">
        <f t="shared" si="12"/>
        <v>-5.1889994709287154E-4</v>
      </c>
      <c r="X133" s="10">
        <f t="shared" si="13"/>
        <v>-0.6703870954794735</v>
      </c>
      <c r="Y133" s="36">
        <f t="shared" si="14"/>
        <v>0.44941885778540475</v>
      </c>
      <c r="Z133" s="41">
        <f t="shared" si="15"/>
        <v>0.51889994709287157</v>
      </c>
      <c r="AA133" s="42">
        <f t="shared" si="16"/>
        <v>101</v>
      </c>
    </row>
    <row r="134" spans="3:27">
      <c r="C134" s="32" t="s">
        <v>295</v>
      </c>
      <c r="D134" s="33" t="s">
        <v>296</v>
      </c>
      <c r="E134" s="11">
        <v>0.15249471435808257</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0.14626541137237795</v>
      </c>
      <c r="Q134" s="11">
        <v>0.14859433281980339</v>
      </c>
      <c r="R134" s="11">
        <v>0.15037867206743213</v>
      </c>
      <c r="S134" s="11">
        <v>0.15035367206743214</v>
      </c>
      <c r="T134" s="11">
        <v>0.15035367206743214</v>
      </c>
      <c r="U134" s="11"/>
      <c r="V134" s="33" t="str">
        <f t="shared" si="11"/>
        <v>Norway</v>
      </c>
      <c r="W134" s="30">
        <f t="shared" si="12"/>
        <v>-3.2990021002896915E-4</v>
      </c>
      <c r="X134" s="10">
        <f t="shared" si="13"/>
        <v>-0.4695517886963908</v>
      </c>
      <c r="Y134" s="36">
        <f t="shared" si="14"/>
        <v>0.22047888226798004</v>
      </c>
      <c r="Z134" s="41" t="str">
        <f t="shared" si="15"/>
        <v/>
      </c>
      <c r="AA134" s="42" t="str">
        <f t="shared" si="16"/>
        <v/>
      </c>
    </row>
    <row r="135" spans="3:2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0.26490394538293865</v>
      </c>
      <c r="P135" s="11">
        <v>0.26279295336122444</v>
      </c>
      <c r="Q135" s="11">
        <v>0.26362302027799156</v>
      </c>
      <c r="R135" s="11">
        <v>0.26005654362287761</v>
      </c>
      <c r="S135" s="11">
        <v>0.26003987695621089</v>
      </c>
      <c r="T135" s="11">
        <v>0.26003987695621089</v>
      </c>
      <c r="U135" s="11"/>
      <c r="V135" s="33" t="str">
        <f t="shared" ref="V135:V197" si="17">D135</f>
        <v>Oman</v>
      </c>
      <c r="W135" s="30">
        <f t="shared" ref="W135:W197" si="18">SLOPE(E135:T135,$E$5:$T$5)</f>
        <v>-2.012487761070597E-3</v>
      </c>
      <c r="X135" s="10">
        <f t="shared" ref="X135:X197" si="19">PEARSON(E135:T135,$E$5:$T$5)</f>
        <v>-0.97077462553856153</v>
      </c>
      <c r="Y135" s="36">
        <f t="shared" ref="Y135:Y197" si="20">IF(ISERROR(X135),0,X135*X135)</f>
        <v>0.94240337358953441</v>
      </c>
      <c r="Z135" s="41">
        <f t="shared" ref="Z135:Z197" si="21">IF(Y135&gt;=$Z$4,-1000*W135,"")</f>
        <v>2.0124877610705969</v>
      </c>
      <c r="AA135" s="42">
        <f t="shared" ref="AA135:AA197" si="22">IF(ISNUMBER(Z135),RANK(Z135,$Z$6:$Z$197),"")</f>
        <v>32</v>
      </c>
    </row>
    <row r="136" spans="3:2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0.38547581727721952</v>
      </c>
      <c r="R136" s="11">
        <v>0.38099092605771073</v>
      </c>
      <c r="S136" s="11">
        <v>0.37702035755396079</v>
      </c>
      <c r="T136" s="11">
        <v>0.37390452422062742</v>
      </c>
      <c r="U136" s="11"/>
      <c r="V136" s="33" t="str">
        <f t="shared" si="17"/>
        <v>Pakistan</v>
      </c>
      <c r="W136" s="30">
        <f t="shared" si="18"/>
        <v>-5.3390954277822188E-3</v>
      </c>
      <c r="X136" s="10">
        <f t="shared" si="19"/>
        <v>-0.99650046577792062</v>
      </c>
      <c r="Y136" s="36">
        <f t="shared" si="20"/>
        <v>0.99301317829561275</v>
      </c>
      <c r="Z136" s="41">
        <f t="shared" si="21"/>
        <v>5.3390954277822189</v>
      </c>
      <c r="AA136" s="42">
        <f t="shared" si="22"/>
        <v>1</v>
      </c>
    </row>
    <row r="137" spans="3:2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97</v>
      </c>
    </row>
    <row r="138" spans="3:27">
      <c r="C138" s="32" t="s">
        <v>303</v>
      </c>
      <c r="D138" s="33" t="s">
        <v>304</v>
      </c>
      <c r="E138" s="11">
        <v>0.31211592040216962</v>
      </c>
      <c r="F138" s="11">
        <v>0.31069064000781993</v>
      </c>
      <c r="G138" s="11">
        <v>0.30999649789581413</v>
      </c>
      <c r="H138" s="11">
        <v>0.31480784348757851</v>
      </c>
      <c r="I138" s="11">
        <v>0.30964504731863091</v>
      </c>
      <c r="J138" s="11">
        <v>0.30865676672258169</v>
      </c>
      <c r="K138" s="11">
        <v>0.3036134651760472</v>
      </c>
      <c r="L138" s="11">
        <v>0.30357777483479714</v>
      </c>
      <c r="M138" s="11">
        <v>0.3010646055125839</v>
      </c>
      <c r="N138" s="11">
        <v>0.30049290140599089</v>
      </c>
      <c r="O138" s="11">
        <v>0.30235069740004689</v>
      </c>
      <c r="P138" s="11">
        <v>0.30139377154820185</v>
      </c>
      <c r="Q138" s="11">
        <v>0.30430402273891949</v>
      </c>
      <c r="R138" s="11">
        <v>0.30288739925507219</v>
      </c>
      <c r="S138" s="11">
        <v>0.30251536458590561</v>
      </c>
      <c r="T138" s="11">
        <v>0.30251536458590561</v>
      </c>
      <c r="U138" s="11"/>
      <c r="V138" s="33" t="str">
        <f t="shared" si="17"/>
        <v>Panama</v>
      </c>
      <c r="W138" s="30">
        <f t="shared" si="18"/>
        <v>-7.7086106934264487E-4</v>
      </c>
      <c r="X138" s="10">
        <f t="shared" si="19"/>
        <v>-0.80843270918728949</v>
      </c>
      <c r="Y138" s="36">
        <f t="shared" si="20"/>
        <v>0.65356344528390053</v>
      </c>
      <c r="Z138" s="41">
        <f t="shared" si="21"/>
        <v>0.77086106934264487</v>
      </c>
      <c r="AA138" s="42">
        <f t="shared" si="22"/>
        <v>82</v>
      </c>
    </row>
    <row r="139" spans="3:27">
      <c r="C139" s="32" t="s">
        <v>305</v>
      </c>
      <c r="D139" s="33" t="s">
        <v>306</v>
      </c>
      <c r="E139" s="11">
        <v>0.46496093039420267</v>
      </c>
      <c r="F139" s="11">
        <v>0.46449827170037844</v>
      </c>
      <c r="G139" s="11">
        <v>0.47597538988053884</v>
      </c>
      <c r="H139" s="11">
        <v>0.47016685342677883</v>
      </c>
      <c r="I139" s="11">
        <v>0.47155975436224623</v>
      </c>
      <c r="J139" s="11">
        <v>0.47116857928114864</v>
      </c>
      <c r="K139" s="11">
        <v>0.47016481256087422</v>
      </c>
      <c r="L139" s="11">
        <v>0.47403559829598602</v>
      </c>
      <c r="M139" s="11">
        <v>0.47063070317191641</v>
      </c>
      <c r="N139" s="11">
        <v>0.48620598238696594</v>
      </c>
      <c r="O139" s="11">
        <v>0.48112739224156759</v>
      </c>
      <c r="P139" s="11">
        <v>0.47844594519998213</v>
      </c>
      <c r="Q139" s="11">
        <v>0.47693863835355604</v>
      </c>
      <c r="R139" s="11">
        <v>0.47255277985318855</v>
      </c>
      <c r="S139" s="11">
        <v>0.47233071884485517</v>
      </c>
      <c r="T139" s="11">
        <v>0.47233071884485517</v>
      </c>
      <c r="U139" s="11"/>
      <c r="V139" s="33" t="str">
        <f t="shared" si="17"/>
        <v>Papua New Guinea</v>
      </c>
      <c r="W139" s="30">
        <f t="shared" si="18"/>
        <v>5.5644413043908587E-4</v>
      </c>
      <c r="X139" s="10">
        <f t="shared" si="19"/>
        <v>0.47889168218815975</v>
      </c>
      <c r="Y139" s="36">
        <f t="shared" si="20"/>
        <v>0.2293372432690054</v>
      </c>
      <c r="Z139" s="41" t="str">
        <f t="shared" si="21"/>
        <v/>
      </c>
      <c r="AA139" s="42" t="str">
        <f t="shared" si="22"/>
        <v/>
      </c>
    </row>
    <row r="140" spans="3:2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0.28610784214925428</v>
      </c>
      <c r="T140" s="11">
        <v>0.28610784214925428</v>
      </c>
      <c r="U140" s="11"/>
      <c r="V140" s="33" t="str">
        <f t="shared" si="17"/>
        <v>Paraguay</v>
      </c>
      <c r="W140" s="30">
        <f t="shared" si="18"/>
        <v>-2.300451075160778E-3</v>
      </c>
      <c r="X140" s="10">
        <f t="shared" si="19"/>
        <v>-0.9696270541632841</v>
      </c>
      <c r="Y140" s="36">
        <f t="shared" si="20"/>
        <v>0.94017662416536829</v>
      </c>
      <c r="Z140" s="41">
        <f t="shared" si="21"/>
        <v>2.3004510751607778</v>
      </c>
      <c r="AA140" s="42">
        <f t="shared" si="22"/>
        <v>23</v>
      </c>
    </row>
    <row r="141" spans="3:27">
      <c r="C141" s="32" t="s">
        <v>309</v>
      </c>
      <c r="D141" s="33" t="s">
        <v>310</v>
      </c>
      <c r="E141" s="11">
        <v>0.33919453040049424</v>
      </c>
      <c r="F141" s="11">
        <v>0.33710079836848211</v>
      </c>
      <c r="G141" s="11">
        <v>0.33485836754531134</v>
      </c>
      <c r="H141" s="11">
        <v>0.33175760327630716</v>
      </c>
      <c r="I141" s="11">
        <v>0.3270818391698031</v>
      </c>
      <c r="J141" s="11">
        <v>0.32342977394612432</v>
      </c>
      <c r="K141" s="11">
        <v>0.32184332010777061</v>
      </c>
      <c r="L141" s="11">
        <v>0.32038898924277071</v>
      </c>
      <c r="M141" s="11">
        <v>0.31827942100053852</v>
      </c>
      <c r="N141" s="11">
        <v>0.31796874913619627</v>
      </c>
      <c r="O141" s="11">
        <v>0.3179790973973351</v>
      </c>
      <c r="P141" s="11">
        <v>0.31628455922457782</v>
      </c>
      <c r="Q141" s="11">
        <v>0.31372338295467411</v>
      </c>
      <c r="R141" s="11">
        <v>0.31571261193969985</v>
      </c>
      <c r="S141" s="11">
        <v>0.31570069855053312</v>
      </c>
      <c r="T141" s="11">
        <v>0.31570069855053312</v>
      </c>
      <c r="U141" s="11"/>
      <c r="V141" s="33" t="str">
        <f t="shared" si="17"/>
        <v>Peru</v>
      </c>
      <c r="W141" s="30">
        <f t="shared" si="18"/>
        <v>-1.647187784495082E-3</v>
      </c>
      <c r="X141" s="10">
        <f t="shared" si="19"/>
        <v>-0.92983340782384394</v>
      </c>
      <c r="Y141" s="36">
        <f t="shared" si="20"/>
        <v>0.86459016630530283</v>
      </c>
      <c r="Z141" s="41">
        <f t="shared" si="21"/>
        <v>1.647187784495082</v>
      </c>
      <c r="AA141" s="42">
        <f t="shared" si="22"/>
        <v>42</v>
      </c>
    </row>
    <row r="142" spans="3:2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0.28844886453698987</v>
      </c>
      <c r="N142" s="11">
        <v>0.28737412707897642</v>
      </c>
      <c r="O142" s="11">
        <v>0.28802616672910852</v>
      </c>
      <c r="P142" s="11">
        <v>0.28946285391210841</v>
      </c>
      <c r="Q142" s="11">
        <v>0.28397958879174884</v>
      </c>
      <c r="R142" s="11">
        <v>0.2827654766629385</v>
      </c>
      <c r="S142" s="11">
        <v>0.28225543757835519</v>
      </c>
      <c r="T142" s="11">
        <v>0.2808829375783552</v>
      </c>
      <c r="U142" s="11"/>
      <c r="V142" s="33" t="str">
        <f t="shared" si="17"/>
        <v>Philippines</v>
      </c>
      <c r="W142" s="30">
        <f t="shared" si="18"/>
        <v>-1.6403508314751533E-3</v>
      </c>
      <c r="X142" s="10">
        <f t="shared" si="19"/>
        <v>-0.97829524174374727</v>
      </c>
      <c r="Y142" s="36">
        <f t="shared" si="20"/>
        <v>0.95706158001845687</v>
      </c>
      <c r="Z142" s="41">
        <f t="shared" si="21"/>
        <v>1.6403508314751534</v>
      </c>
      <c r="AA142" s="42">
        <f t="shared" si="22"/>
        <v>43</v>
      </c>
    </row>
    <row r="143" spans="3:2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0.14798938725135338</v>
      </c>
      <c r="T143" s="11">
        <v>0.14627522058468675</v>
      </c>
      <c r="U143" s="11"/>
      <c r="V143" s="33" t="str">
        <f t="shared" si="17"/>
        <v>Poland</v>
      </c>
      <c r="W143" s="30">
        <f t="shared" si="18"/>
        <v>-1.269287792144506E-3</v>
      </c>
      <c r="X143" s="10">
        <f t="shared" si="19"/>
        <v>-0.95198853609137035</v>
      </c>
      <c r="Y143" s="36">
        <f t="shared" si="20"/>
        <v>0.90628217284939039</v>
      </c>
      <c r="Z143" s="41">
        <f t="shared" si="21"/>
        <v>1.269287792144506</v>
      </c>
      <c r="AA143" s="42">
        <f t="shared" si="22"/>
        <v>66</v>
      </c>
    </row>
    <row r="144" spans="3:27">
      <c r="C144" s="32" t="s">
        <v>315</v>
      </c>
      <c r="D144" s="33" t="s">
        <v>316</v>
      </c>
      <c r="E144" s="11">
        <v>0.21865378523977821</v>
      </c>
      <c r="F144" s="11">
        <v>0.22050146120151604</v>
      </c>
      <c r="G144" s="11">
        <v>0.219050356675449</v>
      </c>
      <c r="H144" s="11">
        <v>0.21939600011686153</v>
      </c>
      <c r="I144" s="11">
        <v>0.2188635947777863</v>
      </c>
      <c r="J144" s="11">
        <v>0.2156238723655404</v>
      </c>
      <c r="K144" s="11">
        <v>0.21877215306137368</v>
      </c>
      <c r="L144" s="11">
        <v>0.2194610841637111</v>
      </c>
      <c r="M144" s="11">
        <v>0.21990748972363361</v>
      </c>
      <c r="N144" s="11">
        <v>0.21671238315258898</v>
      </c>
      <c r="O144" s="11">
        <v>0.22289763945817839</v>
      </c>
      <c r="P144" s="11">
        <v>0.2180542105630876</v>
      </c>
      <c r="Q144" s="11">
        <v>0.21585169563941142</v>
      </c>
      <c r="R144" s="11">
        <v>0.21455464649425562</v>
      </c>
      <c r="S144" s="11">
        <v>0.21397964649425563</v>
      </c>
      <c r="T144" s="11">
        <v>0.21397964649425563</v>
      </c>
      <c r="U144" s="11"/>
      <c r="V144" s="33" t="str">
        <f t="shared" si="17"/>
        <v>Portugal</v>
      </c>
      <c r="W144" s="30">
        <f t="shared" si="18"/>
        <v>-3.1070144540225683E-4</v>
      </c>
      <c r="X144" s="10">
        <f t="shared" si="19"/>
        <v>-0.58239177921522345</v>
      </c>
      <c r="Y144" s="36">
        <f t="shared" si="20"/>
        <v>0.33918018449747356</v>
      </c>
      <c r="Z144" s="41">
        <f t="shared" si="21"/>
        <v>0.3107014454022568</v>
      </c>
      <c r="AA144" s="42">
        <f t="shared" si="22"/>
        <v>115</v>
      </c>
    </row>
    <row r="145" spans="3:2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0.28414682573219113</v>
      </c>
      <c r="Q145" s="11">
        <v>0.26308071956942014</v>
      </c>
      <c r="R145" s="11">
        <v>0.26286443047981983</v>
      </c>
      <c r="S145" s="11">
        <v>0.2628310971464865</v>
      </c>
      <c r="T145" s="11">
        <v>0.2628310971464865</v>
      </c>
      <c r="U145" s="11"/>
      <c r="V145" s="33" t="str">
        <f t="shared" si="17"/>
        <v>Qatar</v>
      </c>
      <c r="W145" s="30">
        <f t="shared" si="18"/>
        <v>-2.0049067347436529E-3</v>
      </c>
      <c r="X145" s="10">
        <f t="shared" si="19"/>
        <v>-0.85222923406121998</v>
      </c>
      <c r="Y145" s="36">
        <f t="shared" si="20"/>
        <v>0.72629466738857362</v>
      </c>
      <c r="Z145" s="41">
        <f t="shared" si="21"/>
        <v>2.0049067347436531</v>
      </c>
      <c r="AA145" s="42">
        <f t="shared" si="22"/>
        <v>33</v>
      </c>
    </row>
    <row r="146" spans="3:2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133</v>
      </c>
    </row>
    <row r="147" spans="3:27">
      <c r="C147" s="32" t="s">
        <v>321</v>
      </c>
      <c r="D147" s="33" t="s">
        <v>322</v>
      </c>
      <c r="E147" s="11">
        <v>0.27910668387730825</v>
      </c>
      <c r="F147" s="11">
        <v>0.28058166838990389</v>
      </c>
      <c r="G147" s="11">
        <v>0.28005825512010335</v>
      </c>
      <c r="H147" s="11">
        <v>0.27947105639460318</v>
      </c>
      <c r="I147" s="11">
        <v>0.28376253845547023</v>
      </c>
      <c r="J147" s="11">
        <v>0.2814086400388211</v>
      </c>
      <c r="K147" s="11">
        <v>0.2783338668844309</v>
      </c>
      <c r="L147" s="11">
        <v>0.27740907093551292</v>
      </c>
      <c r="M147" s="11">
        <v>0.27736020293495783</v>
      </c>
      <c r="N147" s="11">
        <v>0.27694113541948634</v>
      </c>
      <c r="O147" s="11">
        <v>0.2748105659380638</v>
      </c>
      <c r="P147" s="11">
        <v>0.27579971196274905</v>
      </c>
      <c r="Q147" s="11">
        <v>0.27511618030408819</v>
      </c>
      <c r="R147" s="11">
        <v>0.27503491927418444</v>
      </c>
      <c r="S147" s="11">
        <v>0.27504325260751777</v>
      </c>
      <c r="T147" s="11">
        <v>0.27504325260751777</v>
      </c>
      <c r="U147" s="11"/>
      <c r="V147" s="33" t="str">
        <f t="shared" si="17"/>
        <v>Russian Federation</v>
      </c>
      <c r="W147" s="30">
        <f t="shared" si="18"/>
        <v>-4.7111569365565161E-4</v>
      </c>
      <c r="X147" s="10">
        <f t="shared" si="19"/>
        <v>-0.82732207064737373</v>
      </c>
      <c r="Y147" s="36">
        <f t="shared" si="20"/>
        <v>0.68446180858025807</v>
      </c>
      <c r="Z147" s="41">
        <f t="shared" si="21"/>
        <v>0.47111569365565159</v>
      </c>
      <c r="AA147" s="42">
        <f t="shared" si="22"/>
        <v>102</v>
      </c>
    </row>
    <row r="148" spans="3:2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0.51688042185903627</v>
      </c>
      <c r="N148" s="11">
        <v>0.50992014300939625</v>
      </c>
      <c r="O148" s="11">
        <v>0.51693365586770501</v>
      </c>
      <c r="P148" s="11">
        <v>0.51100470029855605</v>
      </c>
      <c r="Q148" s="11">
        <v>0.50588096712698116</v>
      </c>
      <c r="R148" s="11">
        <v>0.50023574485913336</v>
      </c>
      <c r="S148" s="11">
        <v>0.50452512136330008</v>
      </c>
      <c r="T148" s="11">
        <v>0.50452512136330008</v>
      </c>
      <c r="U148" s="11"/>
      <c r="V148" s="33" t="str">
        <f t="shared" si="17"/>
        <v>Rwanda</v>
      </c>
      <c r="W148" s="30">
        <f t="shared" si="18"/>
        <v>-3.8475052946167318E-3</v>
      </c>
      <c r="X148" s="10">
        <f t="shared" si="19"/>
        <v>-0.93105420845565112</v>
      </c>
      <c r="Y148" s="36">
        <f t="shared" si="20"/>
        <v>0.86686193908297904</v>
      </c>
      <c r="Z148" s="41">
        <f t="shared" si="21"/>
        <v>3.8475052946167319</v>
      </c>
      <c r="AA148" s="42">
        <f t="shared" si="22"/>
        <v>5</v>
      </c>
    </row>
    <row r="149" spans="3:2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0.33002619881993828</v>
      </c>
      <c r="T149" s="11">
        <v>0.33002619881993828</v>
      </c>
      <c r="U149" s="11"/>
      <c r="V149" s="33" t="str">
        <f t="shared" si="17"/>
        <v>Saint Kitts and Nevis</v>
      </c>
      <c r="W149" s="30">
        <f t="shared" si="18"/>
        <v>-1.4475805915963429E-4</v>
      </c>
      <c r="X149" s="10">
        <f t="shared" si="19"/>
        <v>-0.15630797711640806</v>
      </c>
      <c r="Y149" s="36">
        <f t="shared" si="20"/>
        <v>2.4432183710223546E-2</v>
      </c>
      <c r="Z149" s="41" t="str">
        <f t="shared" si="21"/>
        <v/>
      </c>
      <c r="AA149" s="42" t="str">
        <f t="shared" si="22"/>
        <v/>
      </c>
    </row>
    <row r="150" spans="3:2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0.34488452183421719</v>
      </c>
      <c r="S150" s="11">
        <v>0.34523046346204328</v>
      </c>
      <c r="T150" s="11">
        <v>0.34523046346204328</v>
      </c>
      <c r="U150" s="11"/>
      <c r="V150" s="33" t="str">
        <f t="shared" si="17"/>
        <v>Saint Lucia</v>
      </c>
      <c r="W150" s="30">
        <f t="shared" si="18"/>
        <v>2.6073223264988462E-3</v>
      </c>
      <c r="X150" s="10">
        <f t="shared" si="19"/>
        <v>0.95278009115011808</v>
      </c>
      <c r="Y150" s="36">
        <f t="shared" si="20"/>
        <v>0.90778990209202737</v>
      </c>
      <c r="Z150" s="41">
        <f t="shared" si="21"/>
        <v>-2.6073223264988461</v>
      </c>
      <c r="AA150" s="42">
        <f t="shared" si="22"/>
        <v>140</v>
      </c>
    </row>
    <row r="151" spans="3:2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0.30821943270989005</v>
      </c>
      <c r="O151" s="11">
        <v>0.30798934938924316</v>
      </c>
      <c r="P151" s="11">
        <v>0.30813591192793882</v>
      </c>
      <c r="Q151" s="11">
        <v>0.30832573175548916</v>
      </c>
      <c r="R151" s="11">
        <v>0.3079514099496567</v>
      </c>
      <c r="S151" s="11">
        <v>0.30770686296922195</v>
      </c>
      <c r="T151" s="11">
        <v>0.30770686296922195</v>
      </c>
      <c r="U151" s="11"/>
      <c r="V151" s="33" t="str">
        <f t="shared" si="17"/>
        <v>Saint Vincent and the Grenadines</v>
      </c>
      <c r="W151" s="30">
        <f t="shared" si="18"/>
        <v>-4.102787261884319E-4</v>
      </c>
      <c r="X151" s="10">
        <f t="shared" si="19"/>
        <v>-0.92606432686717366</v>
      </c>
      <c r="Y151" s="36">
        <f t="shared" si="20"/>
        <v>0.85759513749595151</v>
      </c>
      <c r="Z151" s="41">
        <f t="shared" si="21"/>
        <v>0.41027872618843192</v>
      </c>
      <c r="AA151" s="42">
        <f t="shared" si="22"/>
        <v>107</v>
      </c>
    </row>
    <row r="152" spans="3:2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0.3856352862662602</v>
      </c>
      <c r="N152" s="11">
        <v>0.38574030721819125</v>
      </c>
      <c r="O152" s="11">
        <v>0.38265752644491874</v>
      </c>
      <c r="P152" s="11">
        <v>0.38576273632977648</v>
      </c>
      <c r="Q152" s="11">
        <v>0.38164195848953253</v>
      </c>
      <c r="R152" s="11">
        <v>0.38012931457325205</v>
      </c>
      <c r="S152" s="11">
        <v>0.38235213643241872</v>
      </c>
      <c r="T152" s="11">
        <v>0.38235213643241872</v>
      </c>
      <c r="U152" s="11"/>
      <c r="V152" s="33" t="str">
        <f t="shared" si="17"/>
        <v>Samoa</v>
      </c>
      <c r="W152" s="30">
        <f t="shared" si="18"/>
        <v>-6.0072787520888762E-5</v>
      </c>
      <c r="X152" s="10">
        <f t="shared" si="19"/>
        <v>-9.2097590570076673E-2</v>
      </c>
      <c r="Y152" s="36">
        <f t="shared" si="20"/>
        <v>8.4819661888134758E-3</v>
      </c>
      <c r="Z152" s="41" t="str">
        <f t="shared" si="21"/>
        <v/>
      </c>
      <c r="AA152" s="42" t="str">
        <f t="shared" si="22"/>
        <v/>
      </c>
    </row>
    <row r="153" spans="3:2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123</v>
      </c>
    </row>
    <row r="154" spans="3:2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89</v>
      </c>
    </row>
    <row r="155" spans="3:27">
      <c r="C155" s="32" t="s">
        <v>337</v>
      </c>
      <c r="D155" s="33" t="s">
        <v>338</v>
      </c>
      <c r="E155" s="11">
        <v>0.29405036218151431</v>
      </c>
      <c r="F155" s="11">
        <v>0.29431007571412254</v>
      </c>
      <c r="G155" s="11">
        <v>0.29784230335518158</v>
      </c>
      <c r="H155" s="11">
        <v>0.29607624125114862</v>
      </c>
      <c r="I155" s="11">
        <v>0.29569301848137131</v>
      </c>
      <c r="J155" s="11">
        <v>0.29749586145920803</v>
      </c>
      <c r="K155" s="11">
        <v>0.29410556754804151</v>
      </c>
      <c r="L155" s="11">
        <v>0.29319971336822886</v>
      </c>
      <c r="M155" s="11">
        <v>0.2985196605610978</v>
      </c>
      <c r="N155" s="11">
        <v>0.28606998814668094</v>
      </c>
      <c r="O155" s="11">
        <v>0.2907335279980679</v>
      </c>
      <c r="P155" s="11">
        <v>0.29468120275567278</v>
      </c>
      <c r="Q155" s="11">
        <v>0.29002418788748358</v>
      </c>
      <c r="R155" s="11">
        <v>0.29963492260898872</v>
      </c>
      <c r="S155" s="11">
        <v>0.29970448782638004</v>
      </c>
      <c r="T155" s="11">
        <v>0.29970448782638004</v>
      </c>
      <c r="U155" s="11"/>
      <c r="V155" s="33" t="str">
        <f t="shared" si="17"/>
        <v>Saudi Arabia</v>
      </c>
      <c r="W155" s="30">
        <f t="shared" si="18"/>
        <v>8.8982948903563685E-5</v>
      </c>
      <c r="X155" s="10">
        <f t="shared" si="19"/>
        <v>0.11009717507805478</v>
      </c>
      <c r="Y155" s="36">
        <f t="shared" si="20"/>
        <v>1.2121387960167845E-2</v>
      </c>
      <c r="Z155" s="41" t="str">
        <f t="shared" si="21"/>
        <v/>
      </c>
      <c r="AA155" s="42" t="str">
        <f t="shared" si="22"/>
        <v/>
      </c>
    </row>
    <row r="156" spans="3:27">
      <c r="C156" s="32" t="s">
        <v>339</v>
      </c>
      <c r="D156" s="33" t="s">
        <v>340</v>
      </c>
      <c r="E156" s="11">
        <v>0.49541449890124656</v>
      </c>
      <c r="F156" s="11">
        <v>0.49742696047223228</v>
      </c>
      <c r="G156" s="11">
        <v>0.490619413849468</v>
      </c>
      <c r="H156" s="11">
        <v>0.49454179156232364</v>
      </c>
      <c r="I156" s="11">
        <v>0.49149649376674448</v>
      </c>
      <c r="J156" s="11">
        <v>0.48661708901710016</v>
      </c>
      <c r="K156" s="11">
        <v>0.48700720593769625</v>
      </c>
      <c r="L156" s="11">
        <v>0.4869034271121544</v>
      </c>
      <c r="M156" s="11">
        <v>0.48196876578532222</v>
      </c>
      <c r="N156" s="11">
        <v>0.47947150175168257</v>
      </c>
      <c r="O156" s="11">
        <v>0.47778381959930732</v>
      </c>
      <c r="P156" s="11">
        <v>0.47434712434020682</v>
      </c>
      <c r="Q156" s="11">
        <v>0.4752492788011291</v>
      </c>
      <c r="R156" s="11">
        <v>0.47439744783503013</v>
      </c>
      <c r="S156" s="11">
        <v>0.47536360406836337</v>
      </c>
      <c r="T156" s="11">
        <v>0.47536360406836337</v>
      </c>
      <c r="U156" s="11"/>
      <c r="V156" s="33" t="str">
        <f t="shared" si="17"/>
        <v>Senegal</v>
      </c>
      <c r="W156" s="30">
        <f t="shared" si="18"/>
        <v>-1.6638455936951652E-3</v>
      </c>
      <c r="X156" s="10">
        <f t="shared" si="19"/>
        <v>-0.96040955052449495</v>
      </c>
      <c r="Y156" s="36">
        <f t="shared" si="20"/>
        <v>0.92238650473866246</v>
      </c>
      <c r="Z156" s="41">
        <f t="shared" si="21"/>
        <v>1.6638455936951653</v>
      </c>
      <c r="AA156" s="42">
        <f t="shared" si="22"/>
        <v>41</v>
      </c>
    </row>
    <row r="157" spans="3:27">
      <c r="C157" s="32" t="s">
        <v>341</v>
      </c>
      <c r="D157" s="33" t="s">
        <v>342</v>
      </c>
      <c r="E157" s="11">
        <v>0.21626185729953568</v>
      </c>
      <c r="F157" s="11">
        <v>0.21662069541083645</v>
      </c>
      <c r="G157" s="11">
        <v>0.2179853802216373</v>
      </c>
      <c r="H157" s="11">
        <v>0.21590187136743402</v>
      </c>
      <c r="I157" s="11">
        <v>0.21634957166023083</v>
      </c>
      <c r="J157" s="11">
        <v>0.21677373692452756</v>
      </c>
      <c r="K157" s="11">
        <v>0.21869187115322264</v>
      </c>
      <c r="L157" s="11">
        <v>0.21810708489622269</v>
      </c>
      <c r="M157" s="11">
        <v>0.21997612648052756</v>
      </c>
      <c r="N157" s="11">
        <v>0.22097717625011287</v>
      </c>
      <c r="O157" s="11">
        <v>0.22063271625291775</v>
      </c>
      <c r="P157" s="11">
        <v>0.22091773842516166</v>
      </c>
      <c r="Q157" s="11">
        <v>0.21752508920837163</v>
      </c>
      <c r="R157" s="11">
        <v>0.22205041139152987</v>
      </c>
      <c r="S157" s="11">
        <v>0.22195639221102992</v>
      </c>
      <c r="T157" s="11">
        <v>0.22195639221102992</v>
      </c>
      <c r="U157" s="11"/>
      <c r="V157" s="33" t="str">
        <f t="shared" si="17"/>
        <v>Serbia</v>
      </c>
      <c r="W157" s="30">
        <f t="shared" si="18"/>
        <v>4.0309324468180551E-4</v>
      </c>
      <c r="X157" s="10">
        <f t="shared" si="19"/>
        <v>0.84858793843861546</v>
      </c>
      <c r="Y157" s="36">
        <f t="shared" si="20"/>
        <v>0.72010148926349937</v>
      </c>
      <c r="Z157" s="41">
        <f t="shared" si="21"/>
        <v>-0.40309324468180552</v>
      </c>
      <c r="AA157" s="42">
        <f t="shared" si="22"/>
        <v>126</v>
      </c>
    </row>
    <row r="158" spans="3:2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73</v>
      </c>
    </row>
    <row r="159" spans="3:27">
      <c r="C159" s="32" t="s">
        <v>345</v>
      </c>
      <c r="D159" s="33" t="s">
        <v>346</v>
      </c>
      <c r="E159" s="11">
        <v>0.57134457420587337</v>
      </c>
      <c r="F159" s="11">
        <v>0.57052110800744715</v>
      </c>
      <c r="G159" s="11">
        <v>0.56653907421518968</v>
      </c>
      <c r="H159" s="11">
        <v>0.57047324148080969</v>
      </c>
      <c r="I159" s="11">
        <v>0.5619108974197019</v>
      </c>
      <c r="J159" s="11">
        <v>0.55803171349140923</v>
      </c>
      <c r="K159" s="11">
        <v>0.56118667040089598</v>
      </c>
      <c r="L159" s="11">
        <v>0.569932368900952</v>
      </c>
      <c r="M159" s="11">
        <v>0.56261992247999648</v>
      </c>
      <c r="N159" s="11">
        <v>0.55060401725926489</v>
      </c>
      <c r="O159" s="11">
        <v>0.55390980619219177</v>
      </c>
      <c r="P159" s="11">
        <v>0.5566665768173612</v>
      </c>
      <c r="Q159" s="11">
        <v>0.55480835724476629</v>
      </c>
      <c r="R159" s="11">
        <v>0.55465833773182582</v>
      </c>
      <c r="S159" s="11">
        <v>0.55594509345682586</v>
      </c>
      <c r="T159" s="11">
        <v>0.55594509345682586</v>
      </c>
      <c r="U159" s="11"/>
      <c r="V159" s="33" t="str">
        <f t="shared" si="17"/>
        <v>Sierra Leone</v>
      </c>
      <c r="W159" s="30">
        <f t="shared" si="18"/>
        <v>-1.1596068329316229E-3</v>
      </c>
      <c r="X159" s="10">
        <f t="shared" si="19"/>
        <v>-0.79858227143905047</v>
      </c>
      <c r="Y159" s="36">
        <f t="shared" si="20"/>
        <v>0.63773364425675327</v>
      </c>
      <c r="Z159" s="41">
        <f t="shared" si="21"/>
        <v>1.1596068329316229</v>
      </c>
      <c r="AA159" s="42">
        <f t="shared" si="22"/>
        <v>74</v>
      </c>
    </row>
    <row r="160" spans="3:2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92</v>
      </c>
    </row>
    <row r="161" spans="3:2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0.18668607800269502</v>
      </c>
      <c r="T161" s="11">
        <v>0.18668607800269502</v>
      </c>
      <c r="U161" s="11"/>
      <c r="V161" s="33" t="str">
        <f t="shared" si="17"/>
        <v>Slovakia</v>
      </c>
      <c r="W161" s="30">
        <f t="shared" si="18"/>
        <v>-1.9428453955241273E-4</v>
      </c>
      <c r="X161" s="10">
        <f t="shared" si="19"/>
        <v>-0.53702461919766076</v>
      </c>
      <c r="Y161" s="36">
        <f t="shared" si="20"/>
        <v>0.28839544162439257</v>
      </c>
      <c r="Z161" s="41">
        <f t="shared" si="21"/>
        <v>0.19428453955241273</v>
      </c>
      <c r="AA161" s="42">
        <f t="shared" si="22"/>
        <v>121</v>
      </c>
    </row>
    <row r="162" spans="3:27">
      <c r="C162" s="32" t="s">
        <v>351</v>
      </c>
      <c r="D162" s="33" t="s">
        <v>352</v>
      </c>
      <c r="E162" s="11">
        <v>0.18775028665166194</v>
      </c>
      <c r="F162" s="11">
        <v>0.18607238838565579</v>
      </c>
      <c r="G162" s="11">
        <v>0.18685282345298304</v>
      </c>
      <c r="H162" s="11">
        <v>0.17878382977112661</v>
      </c>
      <c r="I162" s="11">
        <v>0.19241280483977841</v>
      </c>
      <c r="J162" s="11">
        <v>0.17411393437997494</v>
      </c>
      <c r="K162" s="11">
        <v>0.1794742276726172</v>
      </c>
      <c r="L162" s="11">
        <v>0.17537021506752012</v>
      </c>
      <c r="M162" s="11">
        <v>0.17949660535770873</v>
      </c>
      <c r="N162" s="11">
        <v>0.1769678427234318</v>
      </c>
      <c r="O162" s="11">
        <v>0.1759343507236413</v>
      </c>
      <c r="P162" s="11">
        <v>0.18054296822735796</v>
      </c>
      <c r="Q162" s="11">
        <v>0.17803615520993585</v>
      </c>
      <c r="R162" s="11">
        <v>0.17722095282995834</v>
      </c>
      <c r="S162" s="11">
        <v>0.17733067440079164</v>
      </c>
      <c r="T162" s="11">
        <v>0.17733067440079164</v>
      </c>
      <c r="U162" s="11"/>
      <c r="V162" s="33" t="str">
        <f t="shared" si="17"/>
        <v>Slovenia</v>
      </c>
      <c r="W162" s="30">
        <f t="shared" si="18"/>
        <v>-6.7646419499449385E-4</v>
      </c>
      <c r="X162" s="10">
        <f t="shared" si="19"/>
        <v>-0.61823201646196857</v>
      </c>
      <c r="Y162" s="36">
        <f t="shared" si="20"/>
        <v>0.38221082617863178</v>
      </c>
      <c r="Z162" s="41">
        <f t="shared" si="21"/>
        <v>0.67646419499449384</v>
      </c>
      <c r="AA162" s="42">
        <f t="shared" si="22"/>
        <v>90</v>
      </c>
    </row>
    <row r="163" spans="3:2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row>
    <row r="164" spans="3:2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0.53459600629907267</v>
      </c>
      <c r="R164" s="11">
        <v>0.53383350364795912</v>
      </c>
      <c r="S164" s="11">
        <v>0.53364219930013301</v>
      </c>
      <c r="T164" s="11">
        <v>0.53364219930013301</v>
      </c>
      <c r="U164" s="11"/>
      <c r="V164" s="33" t="str">
        <f t="shared" si="17"/>
        <v>Somalia</v>
      </c>
      <c r="W164" s="30">
        <f t="shared" si="18"/>
        <v>1.2116484334748062E-3</v>
      </c>
      <c r="X164" s="10">
        <f t="shared" si="19"/>
        <v>0.82902222779048484</v>
      </c>
      <c r="Y164" s="36">
        <f t="shared" si="20"/>
        <v>0.68727785417069853</v>
      </c>
      <c r="Z164" s="41">
        <f t="shared" si="21"/>
        <v>-1.2116484334748063</v>
      </c>
      <c r="AA164" s="42">
        <f t="shared" si="22"/>
        <v>135</v>
      </c>
    </row>
    <row r="165" spans="3:2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0.3609145623231737</v>
      </c>
      <c r="P165" s="11">
        <v>0.36053702585557074</v>
      </c>
      <c r="Q165" s="11">
        <v>0.36090660603335434</v>
      </c>
      <c r="R165" s="11">
        <v>0.36029251794330758</v>
      </c>
      <c r="S165" s="11">
        <v>0.36038851889372431</v>
      </c>
      <c r="T165" s="11">
        <v>0.36038851889372431</v>
      </c>
      <c r="U165" s="11"/>
      <c r="V165" s="33" t="str">
        <f t="shared" si="17"/>
        <v>South Africa</v>
      </c>
      <c r="W165" s="30">
        <f t="shared" si="18"/>
        <v>1.2726632365177191E-3</v>
      </c>
      <c r="X165" s="10">
        <f t="shared" si="19"/>
        <v>0.90540512540464579</v>
      </c>
      <c r="Y165" s="36">
        <f t="shared" si="20"/>
        <v>0.81975844110900242</v>
      </c>
      <c r="Z165" s="41">
        <f t="shared" si="21"/>
        <v>-1.2726632365177191</v>
      </c>
      <c r="AA165" s="42">
        <f t="shared" si="22"/>
        <v>136</v>
      </c>
    </row>
    <row r="166" spans="3:27">
      <c r="C166" s="32" t="s">
        <v>359</v>
      </c>
      <c r="D166" s="33" t="s">
        <v>360</v>
      </c>
      <c r="E166" s="11">
        <v>0.20190250933669832</v>
      </c>
      <c r="F166" s="11">
        <v>0.19550507631373082</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0.18975500115221486</v>
      </c>
      <c r="R166" s="11">
        <v>0.1942136835690699</v>
      </c>
      <c r="S166" s="11">
        <v>0.19286896134684764</v>
      </c>
      <c r="T166" s="11">
        <v>0.19043812801351434</v>
      </c>
      <c r="U166" s="11"/>
      <c r="V166" s="33" t="str">
        <f t="shared" si="17"/>
        <v>Spain</v>
      </c>
      <c r="W166" s="30">
        <f t="shared" si="18"/>
        <v>-3.3469821276736994E-4</v>
      </c>
      <c r="X166" s="10">
        <f t="shared" si="19"/>
        <v>-0.42107428006792236</v>
      </c>
      <c r="Y166" s="36">
        <f t="shared" si="20"/>
        <v>0.17730354933471912</v>
      </c>
      <c r="Z166" s="41" t="str">
        <f t="shared" si="21"/>
        <v/>
      </c>
      <c r="AA166" s="42" t="str">
        <f t="shared" si="22"/>
        <v/>
      </c>
    </row>
    <row r="167" spans="3:2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67</v>
      </c>
    </row>
    <row r="168" spans="3:27">
      <c r="C168" s="32" t="s">
        <v>363</v>
      </c>
      <c r="D168" s="33" t="s">
        <v>364</v>
      </c>
      <c r="E168" s="11">
        <v>0.49236082134387354</v>
      </c>
      <c r="F168" s="11">
        <v>0.49519183273059991</v>
      </c>
      <c r="G168" s="11">
        <v>0.49792833400436054</v>
      </c>
      <c r="H168" s="11">
        <v>0.49992703559684054</v>
      </c>
      <c r="I168" s="11">
        <v>0.50256385335204734</v>
      </c>
      <c r="J168" s="11">
        <v>0.50944724604989899</v>
      </c>
      <c r="K168" s="11">
        <v>0.50643589351735596</v>
      </c>
      <c r="L168" s="11">
        <v>0.50633407242771133</v>
      </c>
      <c r="M168" s="11">
        <v>0.50147474366574418</v>
      </c>
      <c r="N168" s="11">
        <v>0.50538246002042297</v>
      </c>
      <c r="O168" s="11">
        <v>0.50844761156143858</v>
      </c>
      <c r="P168" s="11">
        <v>0.50273995979141661</v>
      </c>
      <c r="Q168" s="11">
        <v>0.49646303678244391</v>
      </c>
      <c r="R168" s="11">
        <v>0.49428885627552438</v>
      </c>
      <c r="S168" s="11">
        <v>0.49345968390510775</v>
      </c>
      <c r="T168" s="11">
        <v>0.49345968390510775</v>
      </c>
      <c r="U168" s="11"/>
      <c r="V168" s="33" t="str">
        <f t="shared" si="17"/>
        <v>Sudan</v>
      </c>
      <c r="W168" s="30">
        <f t="shared" si="18"/>
        <v>-1.3092690776343494E-4</v>
      </c>
      <c r="X168" s="10">
        <f t="shared" si="19"/>
        <v>-0.10778714981533426</v>
      </c>
      <c r="Y168" s="36">
        <f t="shared" si="20"/>
        <v>1.1618069665313311E-2</v>
      </c>
      <c r="Z168" s="41" t="str">
        <f t="shared" si="21"/>
        <v/>
      </c>
      <c r="AA168" s="42" t="str">
        <f t="shared" si="22"/>
        <v/>
      </c>
    </row>
    <row r="169" spans="3:2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0.29158552971087726</v>
      </c>
      <c r="T169" s="11">
        <v>0.29158552971087726</v>
      </c>
      <c r="U169" s="11"/>
      <c r="V169" s="33" t="str">
        <f t="shared" si="17"/>
        <v>Suriname</v>
      </c>
      <c r="W169" s="30">
        <f t="shared" si="18"/>
        <v>-2.4993501489923714E-3</v>
      </c>
      <c r="X169" s="10">
        <f t="shared" si="19"/>
        <v>-0.92384429069442997</v>
      </c>
      <c r="Y169" s="36">
        <f t="shared" si="20"/>
        <v>0.85348827344869438</v>
      </c>
      <c r="Z169" s="41">
        <f t="shared" si="21"/>
        <v>2.4993501489923715</v>
      </c>
      <c r="AA169" s="42">
        <f t="shared" si="22"/>
        <v>16</v>
      </c>
    </row>
    <row r="170" spans="3:2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0.43601730973877162</v>
      </c>
      <c r="S170" s="11">
        <v>0.43637555590543825</v>
      </c>
      <c r="T170" s="11">
        <v>0.43637555590543825</v>
      </c>
      <c r="U170" s="11"/>
      <c r="V170" s="33" t="str">
        <f t="shared" si="17"/>
        <v>Swaziland</v>
      </c>
      <c r="W170" s="30">
        <f t="shared" si="18"/>
        <v>2.5562207970014623E-3</v>
      </c>
      <c r="X170" s="10">
        <f t="shared" si="19"/>
        <v>0.85664285282630348</v>
      </c>
      <c r="Y170" s="36">
        <f t="shared" si="20"/>
        <v>0.73383697729838782</v>
      </c>
      <c r="Z170" s="41">
        <f t="shared" si="21"/>
        <v>-2.5562207970014623</v>
      </c>
      <c r="AA170" s="42">
        <f t="shared" si="22"/>
        <v>139</v>
      </c>
    </row>
    <row r="171" spans="3:2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0.19548951056444122</v>
      </c>
      <c r="Q171" s="11">
        <v>0.19599287563098752</v>
      </c>
      <c r="R171" s="11">
        <v>0.19365514108782886</v>
      </c>
      <c r="S171" s="11">
        <v>0.19362180775449547</v>
      </c>
      <c r="T171" s="11">
        <v>0.19362180775449547</v>
      </c>
      <c r="U171" s="11"/>
      <c r="V171" s="33" t="str">
        <f t="shared" si="17"/>
        <v>Sweden</v>
      </c>
      <c r="W171" s="30">
        <f t="shared" si="18"/>
        <v>-2.4058940397978843E-4</v>
      </c>
      <c r="X171" s="10">
        <f t="shared" si="19"/>
        <v>-0.72929242924391513</v>
      </c>
      <c r="Y171" s="36">
        <f t="shared" si="20"/>
        <v>0.53186744735249092</v>
      </c>
      <c r="Z171" s="41">
        <f t="shared" si="21"/>
        <v>0.24058940397978842</v>
      </c>
      <c r="AA171" s="42">
        <f t="shared" si="22"/>
        <v>119</v>
      </c>
    </row>
    <row r="172" spans="3:2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0.1388141083834997</v>
      </c>
      <c r="S172" s="11">
        <v>0.13858244171683301</v>
      </c>
      <c r="T172" s="11">
        <v>0.13858244171683301</v>
      </c>
      <c r="U172" s="11"/>
      <c r="V172" s="33" t="str">
        <f t="shared" si="17"/>
        <v>Switzerland</v>
      </c>
      <c r="W172" s="30">
        <f t="shared" si="18"/>
        <v>-4.1126296962768134E-4</v>
      </c>
      <c r="X172" s="10">
        <f t="shared" si="19"/>
        <v>-0.69647793721308471</v>
      </c>
      <c r="Y172" s="36">
        <f t="shared" si="20"/>
        <v>0.48508151702459357</v>
      </c>
      <c r="Z172" s="41">
        <f t="shared" si="21"/>
        <v>0.41126296962768133</v>
      </c>
      <c r="AA172" s="42">
        <f t="shared" si="22"/>
        <v>106</v>
      </c>
    </row>
    <row r="173" spans="3:27">
      <c r="C173" s="32" t="s">
        <v>373</v>
      </c>
      <c r="D173" s="33" t="s">
        <v>374</v>
      </c>
      <c r="E173" s="11">
        <v>0.2608614164210572</v>
      </c>
      <c r="F173" s="11">
        <v>0.25696429715209113</v>
      </c>
      <c r="G173" s="11">
        <v>0.25849050975861082</v>
      </c>
      <c r="H173" s="11">
        <v>0.25342825081859149</v>
      </c>
      <c r="I173" s="11">
        <v>0.25682377909358572</v>
      </c>
      <c r="J173" s="11">
        <v>0.25661388764723414</v>
      </c>
      <c r="K173" s="11">
        <v>0.24730825620695632</v>
      </c>
      <c r="L173" s="11">
        <v>0.25143574979406669</v>
      </c>
      <c r="M173" s="11">
        <v>0.25097424619719849</v>
      </c>
      <c r="N173" s="11">
        <v>0.25311291320373419</v>
      </c>
      <c r="O173" s="11">
        <v>0.25783793952901007</v>
      </c>
      <c r="P173" s="11">
        <v>0.2547463116768755</v>
      </c>
      <c r="Q173" s="11">
        <v>0.24952538598834439</v>
      </c>
      <c r="R173" s="11">
        <v>0.24838601182892786</v>
      </c>
      <c r="S173" s="11">
        <v>0.24844554384309456</v>
      </c>
      <c r="T173" s="11">
        <v>0.24844554384309456</v>
      </c>
      <c r="U173" s="11"/>
      <c r="V173" s="33" t="str">
        <f t="shared" si="17"/>
        <v>Syrian Arab Republic</v>
      </c>
      <c r="W173" s="30">
        <f t="shared" si="18"/>
        <v>-6.3930395220552637E-4</v>
      </c>
      <c r="X173" s="10">
        <f t="shared" si="19"/>
        <v>-0.71219167295614749</v>
      </c>
      <c r="Y173" s="36">
        <f t="shared" si="20"/>
        <v>0.50721697902807616</v>
      </c>
      <c r="Z173" s="41">
        <f t="shared" si="21"/>
        <v>0.63930395220552638</v>
      </c>
      <c r="AA173" s="42">
        <f t="shared" si="22"/>
        <v>94</v>
      </c>
    </row>
    <row r="174" spans="3:27">
      <c r="C174" s="32" t="s">
        <v>375</v>
      </c>
      <c r="D174" s="33" t="s">
        <v>376</v>
      </c>
      <c r="E174" s="11">
        <v>0.35860636260319662</v>
      </c>
      <c r="F174" s="11">
        <v>0.33939639144736339</v>
      </c>
      <c r="G174" s="11">
        <v>0.34110901509472108</v>
      </c>
      <c r="H174" s="11">
        <v>0.34396084372346086</v>
      </c>
      <c r="I174" s="11">
        <v>0.34514869297921297</v>
      </c>
      <c r="J174" s="11">
        <v>0.3392471342255951</v>
      </c>
      <c r="K174" s="11">
        <v>0.33791434816134708</v>
      </c>
      <c r="L174" s="11">
        <v>0.34004988563423327</v>
      </c>
      <c r="M174" s="11">
        <v>0.33794781834791215</v>
      </c>
      <c r="N174" s="11">
        <v>0.33692003370619467</v>
      </c>
      <c r="O174" s="11">
        <v>0.34218354456376576</v>
      </c>
      <c r="P174" s="11">
        <v>0.34462649719016941</v>
      </c>
      <c r="Q174" s="11">
        <v>0.3487822647674827</v>
      </c>
      <c r="R174" s="11">
        <v>0.34809193365663854</v>
      </c>
      <c r="S174" s="11">
        <v>0.34858529567330515</v>
      </c>
      <c r="T174" s="11">
        <v>0.34858529567330515</v>
      </c>
      <c r="U174" s="11"/>
      <c r="V174" s="33" t="str">
        <f t="shared" si="17"/>
        <v>Tajikistan</v>
      </c>
      <c r="W174" s="30">
        <f t="shared" si="18"/>
        <v>1.4012693394401411E-4</v>
      </c>
      <c r="X174" s="10">
        <f t="shared" si="19"/>
        <v>0.11659978162914353</v>
      </c>
      <c r="Y174" s="36">
        <f t="shared" si="20"/>
        <v>1.3595509075963956E-2</v>
      </c>
      <c r="Z174" s="41" t="str">
        <f t="shared" si="21"/>
        <v/>
      </c>
      <c r="AA174" s="42" t="str">
        <f t="shared" si="22"/>
        <v/>
      </c>
    </row>
    <row r="175" spans="3:2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0.49575625123161932</v>
      </c>
      <c r="N175" s="11">
        <v>0.49391894194316938</v>
      </c>
      <c r="O175" s="11">
        <v>0.49241472811802178</v>
      </c>
      <c r="P175" s="11">
        <v>0.49725037801985322</v>
      </c>
      <c r="Q175" s="11">
        <v>0.49810269555607228</v>
      </c>
      <c r="R175" s="11">
        <v>0.50209592743371689</v>
      </c>
      <c r="S175" s="11">
        <v>0.50076979094621688</v>
      </c>
      <c r="T175" s="11">
        <v>0.50076979094621688</v>
      </c>
      <c r="U175" s="11"/>
      <c r="V175" s="33" t="str">
        <f t="shared" si="17"/>
        <v>Tanzania, United Republic of</v>
      </c>
      <c r="W175" s="30">
        <f t="shared" si="18"/>
        <v>-3.3777474190176696E-4</v>
      </c>
      <c r="X175" s="10">
        <f t="shared" si="19"/>
        <v>-0.34106569680870258</v>
      </c>
      <c r="Y175" s="36">
        <f t="shared" si="20"/>
        <v>0.11632580953960583</v>
      </c>
      <c r="Z175" s="41" t="str">
        <f t="shared" si="21"/>
        <v/>
      </c>
      <c r="AA175" s="42" t="str">
        <f t="shared" si="22"/>
        <v/>
      </c>
    </row>
    <row r="176" spans="3:2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0.22471957465922446</v>
      </c>
      <c r="N176" s="11">
        <v>0.22616344865339852</v>
      </c>
      <c r="O176" s="11">
        <v>0.2274780059972582</v>
      </c>
      <c r="P176" s="11">
        <v>0.2266357030269833</v>
      </c>
      <c r="Q176" s="11">
        <v>0.22477979074831286</v>
      </c>
      <c r="R176" s="11">
        <v>0.22515091248401409</v>
      </c>
      <c r="S176" s="11">
        <v>0.22512041268026409</v>
      </c>
      <c r="T176" s="11">
        <v>0.22512041268026409</v>
      </c>
      <c r="U176" s="11"/>
      <c r="V176" s="33" t="str">
        <f t="shared" si="17"/>
        <v>Thailand</v>
      </c>
      <c r="W176" s="30">
        <f t="shared" si="18"/>
        <v>-1.3279070605979959E-3</v>
      </c>
      <c r="X176" s="10">
        <f t="shared" si="19"/>
        <v>-0.8648336296137612</v>
      </c>
      <c r="Y176" s="36">
        <f t="shared" si="20"/>
        <v>0.74793720691091226</v>
      </c>
      <c r="Z176" s="41">
        <f t="shared" si="21"/>
        <v>1.3279070605979959</v>
      </c>
      <c r="AA176" s="42">
        <f t="shared" si="22"/>
        <v>58</v>
      </c>
    </row>
    <row r="177" spans="3:2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row>
    <row r="178" spans="3:2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0.5090392101147706</v>
      </c>
      <c r="T178" s="11">
        <v>0.5090392101147706</v>
      </c>
      <c r="U178" s="11"/>
      <c r="V178" s="33" t="str">
        <f t="shared" si="17"/>
        <v>Togo</v>
      </c>
      <c r="W178" s="30">
        <f t="shared" si="18"/>
        <v>-1.3216808961020528E-3</v>
      </c>
      <c r="X178" s="10">
        <f t="shared" si="19"/>
        <v>-0.68765849332518603</v>
      </c>
      <c r="Y178" s="36">
        <f t="shared" si="20"/>
        <v>0.47287420344226494</v>
      </c>
      <c r="Z178" s="41">
        <f t="shared" si="21"/>
        <v>1.3216808961020527</v>
      </c>
      <c r="AA178" s="42">
        <f t="shared" si="22"/>
        <v>60</v>
      </c>
    </row>
    <row r="179" spans="3:2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0.35900402035534057</v>
      </c>
      <c r="P179" s="11">
        <v>0.36061856112946322</v>
      </c>
      <c r="Q179" s="11">
        <v>0.35801234290903633</v>
      </c>
      <c r="R179" s="11">
        <v>0.34692805914509667</v>
      </c>
      <c r="S179" s="11">
        <v>0.34644203478426333</v>
      </c>
      <c r="T179" s="11">
        <v>0.34644203478426333</v>
      </c>
      <c r="U179" s="11"/>
      <c r="V179" s="33" t="str">
        <f t="shared" si="17"/>
        <v>Tonga</v>
      </c>
      <c r="W179" s="30">
        <f t="shared" si="18"/>
        <v>-1.2184801163395908E-3</v>
      </c>
      <c r="X179" s="10">
        <f t="shared" si="19"/>
        <v>-0.62979858867650462</v>
      </c>
      <c r="Y179" s="36">
        <f t="shared" si="20"/>
        <v>0.39664626229891703</v>
      </c>
      <c r="Z179" s="41">
        <f t="shared" si="21"/>
        <v>1.2184801163395909</v>
      </c>
      <c r="AA179" s="42">
        <f t="shared" si="22"/>
        <v>70</v>
      </c>
    </row>
    <row r="180" spans="3:2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0.31307755423041334</v>
      </c>
      <c r="O180" s="11">
        <v>0.30684688328021836</v>
      </c>
      <c r="P180" s="11">
        <v>0.30217250697497788</v>
      </c>
      <c r="Q180" s="11">
        <v>0.31452130002177331</v>
      </c>
      <c r="R180" s="11">
        <v>0.3004892708463735</v>
      </c>
      <c r="S180" s="11">
        <v>0.3003347732480402</v>
      </c>
      <c r="T180" s="11">
        <v>0.3003347732480402</v>
      </c>
      <c r="U180" s="11"/>
      <c r="V180" s="33" t="str">
        <f t="shared" si="17"/>
        <v>Trinidad and Tobago</v>
      </c>
      <c r="W180" s="30">
        <f t="shared" si="18"/>
        <v>-3.826263130536093E-4</v>
      </c>
      <c r="X180" s="10">
        <f t="shared" si="19"/>
        <v>-0.43278523111264305</v>
      </c>
      <c r="Y180" s="36">
        <f t="shared" si="20"/>
        <v>0.18730305626922386</v>
      </c>
      <c r="Z180" s="41" t="str">
        <f t="shared" si="21"/>
        <v/>
      </c>
      <c r="AA180" s="42" t="str">
        <f t="shared" si="22"/>
        <v/>
      </c>
    </row>
    <row r="181" spans="3:27">
      <c r="C181" s="32" t="s">
        <v>389</v>
      </c>
      <c r="D181" s="33" t="s">
        <v>390</v>
      </c>
      <c r="E181" s="11">
        <v>0.30714713255431741</v>
      </c>
      <c r="F181" s="11">
        <v>0.28629690612519637</v>
      </c>
      <c r="G181" s="11">
        <v>0.29458965231132628</v>
      </c>
      <c r="H181" s="11">
        <v>0.30021967318733883</v>
      </c>
      <c r="I181" s="11">
        <v>0.29817718798127296</v>
      </c>
      <c r="J181" s="11">
        <v>0.30109950657826989</v>
      </c>
      <c r="K181" s="11">
        <v>0.30313976042923169</v>
      </c>
      <c r="L181" s="11">
        <v>0.30657068761793455</v>
      </c>
      <c r="M181" s="11">
        <v>0.29417243102090934</v>
      </c>
      <c r="N181" s="11">
        <v>0.28612632786239933</v>
      </c>
      <c r="O181" s="11">
        <v>0.28333566990971426</v>
      </c>
      <c r="P181" s="11">
        <v>0.28271677860999683</v>
      </c>
      <c r="Q181" s="11">
        <v>0.28618175919797223</v>
      </c>
      <c r="R181" s="11">
        <v>0.28444063071353309</v>
      </c>
      <c r="S181" s="11">
        <v>0.28431020857436645</v>
      </c>
      <c r="T181" s="11">
        <v>0.28431020857436645</v>
      </c>
      <c r="U181" s="11"/>
      <c r="V181" s="33" t="str">
        <f t="shared" si="17"/>
        <v>Tunisia</v>
      </c>
      <c r="W181" s="30">
        <f t="shared" si="18"/>
        <v>-1.2747676390872222E-3</v>
      </c>
      <c r="X181" s="10">
        <f t="shared" si="19"/>
        <v>-0.67968589689055514</v>
      </c>
      <c r="Y181" s="36">
        <f t="shared" si="20"/>
        <v>0.46197291843191834</v>
      </c>
      <c r="Z181" s="41">
        <f t="shared" si="21"/>
        <v>1.2747676390872222</v>
      </c>
      <c r="AA181" s="42">
        <f t="shared" si="22"/>
        <v>65</v>
      </c>
    </row>
    <row r="182" spans="3:27">
      <c r="C182" s="32" t="s">
        <v>391</v>
      </c>
      <c r="D182" s="33" t="s">
        <v>392</v>
      </c>
      <c r="E182" s="11">
        <v>0.29005901853714855</v>
      </c>
      <c r="F182" s="11">
        <v>0.2858468014866879</v>
      </c>
      <c r="G182" s="11">
        <v>0.2826315624269588</v>
      </c>
      <c r="H182" s="11">
        <v>0.27611629001931309</v>
      </c>
      <c r="I182" s="11">
        <v>0.27173300056236199</v>
      </c>
      <c r="J182" s="11">
        <v>0.26949390969009568</v>
      </c>
      <c r="K182" s="11">
        <v>0.26565181803304277</v>
      </c>
      <c r="L182" s="11">
        <v>0.26582076527172166</v>
      </c>
      <c r="M182" s="11">
        <v>0.26211615945140559</v>
      </c>
      <c r="N182" s="11">
        <v>0.25773854809781843</v>
      </c>
      <c r="O182" s="11">
        <v>0.25356986593991604</v>
      </c>
      <c r="P182" s="11">
        <v>0.25218122007840638</v>
      </c>
      <c r="Q182" s="11">
        <v>0.25787320332656571</v>
      </c>
      <c r="R182" s="11">
        <v>0.2586227394915398</v>
      </c>
      <c r="S182" s="11">
        <v>0.25843107282487315</v>
      </c>
      <c r="T182" s="11">
        <v>0.25843107282487315</v>
      </c>
      <c r="U182" s="11"/>
      <c r="V182" s="33" t="str">
        <f t="shared" si="17"/>
        <v>Turkey</v>
      </c>
      <c r="W182" s="30">
        <f t="shared" si="18"/>
        <v>-2.2103464537891688E-3</v>
      </c>
      <c r="X182" s="10">
        <f t="shared" si="19"/>
        <v>-0.89926678848074637</v>
      </c>
      <c r="Y182" s="36">
        <f t="shared" si="20"/>
        <v>0.80868075686447538</v>
      </c>
      <c r="Z182" s="41">
        <f t="shared" si="21"/>
        <v>2.2103464537891688</v>
      </c>
      <c r="AA182" s="42">
        <f t="shared" si="22"/>
        <v>25</v>
      </c>
    </row>
    <row r="183" spans="3:2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row>
    <row r="184" spans="3:2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row>
    <row r="185" spans="3:2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19</v>
      </c>
    </row>
    <row r="186" spans="3:27">
      <c r="C186" s="32" t="s">
        <v>399</v>
      </c>
      <c r="D186" s="33" t="s">
        <v>400</v>
      </c>
      <c r="E186" s="11">
        <v>0.24422926028727432</v>
      </c>
      <c r="F186" s="11">
        <v>0.24427573412992434</v>
      </c>
      <c r="G186" s="11">
        <v>0.24535167058488605</v>
      </c>
      <c r="H186" s="11">
        <v>0.24484250195797111</v>
      </c>
      <c r="I186" s="11">
        <v>0.24523207334004196</v>
      </c>
      <c r="J186" s="11">
        <v>0.24799411529877743</v>
      </c>
      <c r="K186" s="11">
        <v>0.24256526268528408</v>
      </c>
      <c r="L186" s="11">
        <v>0.24164580728288645</v>
      </c>
      <c r="M186" s="11">
        <v>0.24914899227340459</v>
      </c>
      <c r="N186" s="11">
        <v>0.24315258340730558</v>
      </c>
      <c r="O186" s="11">
        <v>0.24237809497919408</v>
      </c>
      <c r="P186" s="11">
        <v>0.24209111865923824</v>
      </c>
      <c r="Q186" s="11">
        <v>0.24234856665172977</v>
      </c>
      <c r="R186" s="11">
        <v>0.24186265674660223</v>
      </c>
      <c r="S186" s="11">
        <v>0.2418877512903522</v>
      </c>
      <c r="T186" s="11">
        <v>0.2418877512903522</v>
      </c>
      <c r="U186" s="11"/>
      <c r="V186" s="33" t="str">
        <f t="shared" si="17"/>
        <v>Ukraine</v>
      </c>
      <c r="W186" s="30">
        <f t="shared" si="18"/>
        <v>-2.4675385154782932E-4</v>
      </c>
      <c r="X186" s="10">
        <f t="shared" si="19"/>
        <v>-0.51899189926500733</v>
      </c>
      <c r="Y186" s="36">
        <f t="shared" si="20"/>
        <v>0.26935259150269952</v>
      </c>
      <c r="Z186" s="41">
        <f t="shared" si="21"/>
        <v>0.24675385154782933</v>
      </c>
      <c r="AA186" s="42">
        <f t="shared" si="22"/>
        <v>117</v>
      </c>
    </row>
    <row r="187" spans="3:27">
      <c r="C187" s="32" t="s">
        <v>401</v>
      </c>
      <c r="D187" s="33" t="s">
        <v>402</v>
      </c>
      <c r="E187" s="11">
        <v>0.27229054047658008</v>
      </c>
      <c r="F187" s="11">
        <v>0.27212389631962947</v>
      </c>
      <c r="G187" s="11">
        <v>0.27195889570460313</v>
      </c>
      <c r="H187" s="11">
        <v>0.27006463872690439</v>
      </c>
      <c r="I187" s="11">
        <v>0.27116761153429408</v>
      </c>
      <c r="J187" s="11">
        <v>0.27107495155560807</v>
      </c>
      <c r="K187" s="11">
        <v>0.27093052513568933</v>
      </c>
      <c r="L187" s="11">
        <v>0.27190787107349423</v>
      </c>
      <c r="M187" s="11">
        <v>0.27107630237715269</v>
      </c>
      <c r="N187" s="11">
        <v>0.27024589221739664</v>
      </c>
      <c r="O187" s="11">
        <v>0.27054981810100093</v>
      </c>
      <c r="P187" s="11">
        <v>0.27003052952689865</v>
      </c>
      <c r="Q187" s="11">
        <v>0.26950650518043873</v>
      </c>
      <c r="R187" s="11">
        <v>0.26935554316460192</v>
      </c>
      <c r="S187" s="11">
        <v>0.26933054316460192</v>
      </c>
      <c r="T187" s="11">
        <v>0.26933054316460192</v>
      </c>
      <c r="U187" s="11"/>
      <c r="V187" s="33" t="str">
        <f t="shared" si="17"/>
        <v>United Arab Emirates</v>
      </c>
      <c r="W187" s="30">
        <f t="shared" si="18"/>
        <v>-1.8800638136655601E-4</v>
      </c>
      <c r="X187" s="10">
        <f t="shared" si="19"/>
        <v>-0.86091631846877992</v>
      </c>
      <c r="Y187" s="36">
        <f t="shared" si="20"/>
        <v>0.74117690740583764</v>
      </c>
      <c r="Z187" s="41">
        <f t="shared" si="21"/>
        <v>0.18800638136655601</v>
      </c>
      <c r="AA187" s="42">
        <f t="shared" si="22"/>
        <v>122</v>
      </c>
    </row>
    <row r="188" spans="3:2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row>
    <row r="189" spans="3:2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0.18066863107450834</v>
      </c>
      <c r="S189" s="11">
        <v>0.18054363107450833</v>
      </c>
      <c r="T189" s="11">
        <v>0.18054363107450833</v>
      </c>
      <c r="U189" s="11"/>
      <c r="V189" s="33" t="str">
        <f t="shared" si="17"/>
        <v>United States</v>
      </c>
      <c r="W189" s="30">
        <f t="shared" si="18"/>
        <v>-3.7975379612879091E-4</v>
      </c>
      <c r="X189" s="10">
        <f t="shared" si="19"/>
        <v>-0.96663988745226426</v>
      </c>
      <c r="Y189" s="36">
        <f t="shared" si="20"/>
        <v>0.93439267201372611</v>
      </c>
      <c r="Z189" s="41">
        <f t="shared" si="21"/>
        <v>0.3797537961287909</v>
      </c>
      <c r="AA189" s="42">
        <f t="shared" si="22"/>
        <v>110</v>
      </c>
    </row>
    <row r="190" spans="3:27">
      <c r="C190" s="32" t="s">
        <v>407</v>
      </c>
      <c r="D190" s="33" t="s">
        <v>408</v>
      </c>
      <c r="E190" s="11">
        <v>0.20785969394684392</v>
      </c>
      <c r="F190" s="11">
        <v>0.20902397716319551</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0.18952657938816589</v>
      </c>
      <c r="Q190" s="11">
        <v>0.18046252455583578</v>
      </c>
      <c r="R190" s="11">
        <v>0.18591144109634827</v>
      </c>
      <c r="S190" s="11">
        <v>0.18580276801468162</v>
      </c>
      <c r="T190" s="11">
        <v>0.18580276801468162</v>
      </c>
      <c r="U190" s="11"/>
      <c r="V190" s="33" t="str">
        <f t="shared" si="17"/>
        <v>Uruguay</v>
      </c>
      <c r="W190" s="30">
        <f t="shared" si="18"/>
        <v>-2.0478870442299743E-3</v>
      </c>
      <c r="X190" s="10">
        <f t="shared" si="19"/>
        <v>-0.81153874110114055</v>
      </c>
      <c r="Y190" s="36">
        <f t="shared" si="20"/>
        <v>0.65859512830802402</v>
      </c>
      <c r="Z190" s="41">
        <f t="shared" si="21"/>
        <v>2.0478870442299741</v>
      </c>
      <c r="AA190" s="42">
        <f t="shared" si="22"/>
        <v>30</v>
      </c>
    </row>
    <row r="191" spans="3:2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27</v>
      </c>
    </row>
    <row r="192" spans="3:2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37</v>
      </c>
    </row>
    <row r="193" spans="3:2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47</v>
      </c>
    </row>
    <row r="194" spans="3:27">
      <c r="C194" s="32" t="s">
        <v>415</v>
      </c>
      <c r="D194" s="33" t="s">
        <v>416</v>
      </c>
      <c r="E194" s="11">
        <v>0.3297270144103695</v>
      </c>
      <c r="F194" s="11">
        <v>0.32414024659342439</v>
      </c>
      <c r="G194" s="11">
        <v>0.32271808709467814</v>
      </c>
      <c r="H194" s="11">
        <v>0.31206247041472901</v>
      </c>
      <c r="I194" s="11">
        <v>0.30620227691001695</v>
      </c>
      <c r="J194" s="11">
        <v>0.30026518546152436</v>
      </c>
      <c r="K194" s="11">
        <v>0.2945615216500948</v>
      </c>
      <c r="L194" s="11">
        <v>0.28940257847938683</v>
      </c>
      <c r="M194" s="11">
        <v>0.28278333603882794</v>
      </c>
      <c r="N194" s="11">
        <v>0.27586323863171408</v>
      </c>
      <c r="O194" s="11">
        <v>0.27101255234632443</v>
      </c>
      <c r="P194" s="11">
        <v>0.27540367285629741</v>
      </c>
      <c r="Q194" s="11">
        <v>0.27284834966867888</v>
      </c>
      <c r="R194" s="11">
        <v>0.270367675825542</v>
      </c>
      <c r="S194" s="11">
        <v>0.27016880610970867</v>
      </c>
      <c r="T194" s="11">
        <v>0.27016880610970867</v>
      </c>
      <c r="U194" s="11"/>
      <c r="V194" s="33" t="str">
        <f t="shared" si="17"/>
        <v>Viet Nam</v>
      </c>
      <c r="W194" s="30">
        <f t="shared" si="18"/>
        <v>-4.3358102160601514E-3</v>
      </c>
      <c r="X194" s="10">
        <f t="shared" si="19"/>
        <v>-0.96011728501547555</v>
      </c>
      <c r="Y194" s="36">
        <f t="shared" si="20"/>
        <v>0.92182520098548792</v>
      </c>
      <c r="Z194" s="41">
        <f t="shared" si="21"/>
        <v>4.3358102160601515</v>
      </c>
      <c r="AA194" s="42">
        <f t="shared" si="22"/>
        <v>4</v>
      </c>
    </row>
    <row r="195" spans="3:27">
      <c r="C195" s="32" t="s">
        <v>417</v>
      </c>
      <c r="D195" s="33" t="s">
        <v>418</v>
      </c>
      <c r="E195" s="11">
        <v>0.50031031692185446</v>
      </c>
      <c r="F195" s="11">
        <v>0.50236543905146647</v>
      </c>
      <c r="G195" s="11">
        <v>0.50139027117655488</v>
      </c>
      <c r="H195" s="11">
        <v>0.50067106748547419</v>
      </c>
      <c r="I195" s="11">
        <v>0.49738872261939432</v>
      </c>
      <c r="J195" s="11">
        <v>0.49470343367777941</v>
      </c>
      <c r="K195" s="11">
        <v>0.48932734300844166</v>
      </c>
      <c r="L195" s="11">
        <v>0.48658768125663432</v>
      </c>
      <c r="M195" s="11">
        <v>0.48513602751804807</v>
      </c>
      <c r="N195" s="11">
        <v>0.48271185209021095</v>
      </c>
      <c r="O195" s="11">
        <v>0.47942017835102163</v>
      </c>
      <c r="P195" s="11">
        <v>0.48202520881875771</v>
      </c>
      <c r="Q195" s="11">
        <v>0.47243757075942155</v>
      </c>
      <c r="R195" s="11">
        <v>0.47082853242146339</v>
      </c>
      <c r="S195" s="11">
        <v>0.47087801862313006</v>
      </c>
      <c r="T195" s="11">
        <v>0.47087801862313006</v>
      </c>
      <c r="U195" s="11"/>
      <c r="V195" s="33" t="str">
        <f t="shared" si="17"/>
        <v>Yemen</v>
      </c>
      <c r="W195" s="30">
        <f t="shared" si="18"/>
        <v>-2.4211184362077105E-3</v>
      </c>
      <c r="X195" s="10">
        <f t="shared" si="19"/>
        <v>-0.97979787141175445</v>
      </c>
      <c r="Y195" s="36">
        <f t="shared" si="20"/>
        <v>0.96000386882300492</v>
      </c>
      <c r="Z195" s="41">
        <f t="shared" si="21"/>
        <v>2.4211184362077103</v>
      </c>
      <c r="AA195" s="42">
        <f t="shared" si="22"/>
        <v>20</v>
      </c>
    </row>
    <row r="196" spans="3:2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row>
    <row r="197" spans="3:27">
      <c r="C197" s="32" t="s">
        <v>421</v>
      </c>
      <c r="D197" s="33" t="s">
        <v>422</v>
      </c>
      <c r="E197" s="11">
        <v>0.4151112648786815</v>
      </c>
      <c r="F197" s="11">
        <v>0.42173231326669791</v>
      </c>
      <c r="G197" s="11">
        <v>0.41981897631524417</v>
      </c>
      <c r="H197" s="11">
        <v>0.42138150392012896</v>
      </c>
      <c r="I197" s="11">
        <v>0.42343510687749863</v>
      </c>
      <c r="J197" s="11">
        <v>0.42399687745745962</v>
      </c>
      <c r="K197" s="11">
        <v>0.43128443619991036</v>
      </c>
      <c r="L197" s="11">
        <v>0.44858023472464797</v>
      </c>
      <c r="M197" s="11">
        <v>0.44835504477700511</v>
      </c>
      <c r="N197" s="11">
        <v>0.45154502736808255</v>
      </c>
      <c r="O197" s="11">
        <v>0.44383520980742203</v>
      </c>
      <c r="P197" s="11">
        <v>0.45410757019114495</v>
      </c>
      <c r="Q197" s="11">
        <v>0.44828288979029601</v>
      </c>
      <c r="R197" s="11">
        <v>0.4472581404857468</v>
      </c>
      <c r="S197" s="11">
        <v>0.44705814048574682</v>
      </c>
      <c r="T197" s="11">
        <v>0.44705814048574682</v>
      </c>
      <c r="U197" s="11"/>
      <c r="V197" s="33" t="str">
        <f t="shared" si="17"/>
        <v>Zimbabwe</v>
      </c>
      <c r="W197" s="30">
        <f t="shared" si="18"/>
        <v>2.5394671399453792E-3</v>
      </c>
      <c r="X197" s="10">
        <f t="shared" si="19"/>
        <v>0.87164763033737402</v>
      </c>
      <c r="Y197" s="36">
        <f t="shared" si="20"/>
        <v>0.75976959147275946</v>
      </c>
      <c r="Z197" s="41">
        <f t="shared" si="21"/>
        <v>-2.539467139945379</v>
      </c>
      <c r="AA197" s="42">
        <f t="shared" si="22"/>
        <v>138</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Vul_Index!E6:T6</xm:f>
              <xm:sqref>AB6</xm:sqref>
            </x14:sparkline>
            <x14:sparkline>
              <xm:f>Vul_Index!E7:T7</xm:f>
              <xm:sqref>AB7</xm:sqref>
            </x14:sparkline>
            <x14:sparkline>
              <xm:f>Vul_Index!E8:T8</xm:f>
              <xm:sqref>AB8</xm:sqref>
            </x14:sparkline>
            <x14:sparkline>
              <xm:f>Vul_Index!E9:T9</xm:f>
              <xm:sqref>AB9</xm:sqref>
            </x14:sparkline>
            <x14:sparkline>
              <xm:f>Vul_Index!E10:T10</xm:f>
              <xm:sqref>AB10</xm:sqref>
            </x14:sparkline>
            <x14:sparkline>
              <xm:f>Vul_Index!E11:T11</xm:f>
              <xm:sqref>AB11</xm:sqref>
            </x14:sparkline>
            <x14:sparkline>
              <xm:f>Vul_Index!E12:T12</xm:f>
              <xm:sqref>AB12</xm:sqref>
            </x14:sparkline>
            <x14:sparkline>
              <xm:f>Vul_Index!E13:T13</xm:f>
              <xm:sqref>AB13</xm:sqref>
            </x14:sparkline>
            <x14:sparkline>
              <xm:f>Vul_Index!E14:T14</xm:f>
              <xm:sqref>AB14</xm:sqref>
            </x14:sparkline>
            <x14:sparkline>
              <xm:f>Vul_Index!E15:T15</xm:f>
              <xm:sqref>AB15</xm:sqref>
            </x14:sparkline>
            <x14:sparkline>
              <xm:f>Vul_Index!E16:T16</xm:f>
              <xm:sqref>AB16</xm:sqref>
            </x14:sparkline>
            <x14:sparkline>
              <xm:f>Vul_Index!E17:T17</xm:f>
              <xm:sqref>AB17</xm:sqref>
            </x14:sparkline>
            <x14:sparkline>
              <xm:f>Vul_Index!E18:T18</xm:f>
              <xm:sqref>AB18</xm:sqref>
            </x14:sparkline>
            <x14:sparkline>
              <xm:f>Vul_Index!E19:T19</xm:f>
              <xm:sqref>AB19</xm:sqref>
            </x14:sparkline>
            <x14:sparkline>
              <xm:f>Vul_Index!E20:T20</xm:f>
              <xm:sqref>AB20</xm:sqref>
            </x14:sparkline>
            <x14:sparkline>
              <xm:f>Vul_Index!E21:T21</xm:f>
              <xm:sqref>AB21</xm:sqref>
            </x14:sparkline>
            <x14:sparkline>
              <xm:f>Vul_Index!E22:T22</xm:f>
              <xm:sqref>AB22</xm:sqref>
            </x14:sparkline>
            <x14:sparkline>
              <xm:f>Vul_Index!E23:T23</xm:f>
              <xm:sqref>AB23</xm:sqref>
            </x14:sparkline>
            <x14:sparkline>
              <xm:f>Vul_Index!E24:T24</xm:f>
              <xm:sqref>AB24</xm:sqref>
            </x14:sparkline>
            <x14:sparkline>
              <xm:f>Vul_Index!E25:T25</xm:f>
              <xm:sqref>AB25</xm:sqref>
            </x14:sparkline>
            <x14:sparkline>
              <xm:f>Vul_Index!E26:T26</xm:f>
              <xm:sqref>AB26</xm:sqref>
            </x14:sparkline>
            <x14:sparkline>
              <xm:f>Vul_Index!E27:T27</xm:f>
              <xm:sqref>AB27</xm:sqref>
            </x14:sparkline>
            <x14:sparkline>
              <xm:f>Vul_Index!E28:T28</xm:f>
              <xm:sqref>AB28</xm:sqref>
            </x14:sparkline>
            <x14:sparkline>
              <xm:f>Vul_Index!E29:T29</xm:f>
              <xm:sqref>AB29</xm:sqref>
            </x14:sparkline>
            <x14:sparkline>
              <xm:f>Vul_Index!E30:T30</xm:f>
              <xm:sqref>AB30</xm:sqref>
            </x14:sparkline>
            <x14:sparkline>
              <xm:f>Vul_Index!E31:T31</xm:f>
              <xm:sqref>AB31</xm:sqref>
            </x14:sparkline>
            <x14:sparkline>
              <xm:f>Vul_Index!E32:T32</xm:f>
              <xm:sqref>AB32</xm:sqref>
            </x14:sparkline>
            <x14:sparkline>
              <xm:f>Vul_Index!E33:T33</xm:f>
              <xm:sqref>AB33</xm:sqref>
            </x14:sparkline>
            <x14:sparkline>
              <xm:f>Vul_Index!E34:T34</xm:f>
              <xm:sqref>AB34</xm:sqref>
            </x14:sparkline>
            <x14:sparkline>
              <xm:f>Vul_Index!E35:T35</xm:f>
              <xm:sqref>AB35</xm:sqref>
            </x14:sparkline>
            <x14:sparkline>
              <xm:f>Vul_Index!E36:T36</xm:f>
              <xm:sqref>AB36</xm:sqref>
            </x14:sparkline>
            <x14:sparkline>
              <xm:f>Vul_Index!E37:T37</xm:f>
              <xm:sqref>AB37</xm:sqref>
            </x14:sparkline>
            <x14:sparkline>
              <xm:f>Vul_Index!E38:T38</xm:f>
              <xm:sqref>AB38</xm:sqref>
            </x14:sparkline>
            <x14:sparkline>
              <xm:f>Vul_Index!E39:T39</xm:f>
              <xm:sqref>AB39</xm:sqref>
            </x14:sparkline>
            <x14:sparkline>
              <xm:f>Vul_Index!E40:T40</xm:f>
              <xm:sqref>AB40</xm:sqref>
            </x14:sparkline>
            <x14:sparkline>
              <xm:f>Vul_Index!E41:T41</xm:f>
              <xm:sqref>AB41</xm:sqref>
            </x14:sparkline>
            <x14:sparkline>
              <xm:f>Vul_Index!E42:T42</xm:f>
              <xm:sqref>AB42</xm:sqref>
            </x14:sparkline>
            <x14:sparkline>
              <xm:f>Vul_Index!E43:T43</xm:f>
              <xm:sqref>AB43</xm:sqref>
            </x14:sparkline>
            <x14:sparkline>
              <xm:f>Vul_Index!E44:T44</xm:f>
              <xm:sqref>AB44</xm:sqref>
            </x14:sparkline>
            <x14:sparkline>
              <xm:f>Vul_Index!E45:T45</xm:f>
              <xm:sqref>AB45</xm:sqref>
            </x14:sparkline>
            <x14:sparkline>
              <xm:f>Vul_Index!E46:T46</xm:f>
              <xm:sqref>AB46</xm:sqref>
            </x14:sparkline>
            <x14:sparkline>
              <xm:f>Vul_Index!E47:T47</xm:f>
              <xm:sqref>AB47</xm:sqref>
            </x14:sparkline>
            <x14:sparkline>
              <xm:f>Vul_Index!E48:T48</xm:f>
              <xm:sqref>AB48</xm:sqref>
            </x14:sparkline>
            <x14:sparkline>
              <xm:f>Vul_Index!E49:T49</xm:f>
              <xm:sqref>AB49</xm:sqref>
            </x14:sparkline>
            <x14:sparkline>
              <xm:f>Vul_Index!E50:T50</xm:f>
              <xm:sqref>AB50</xm:sqref>
            </x14:sparkline>
            <x14:sparkline>
              <xm:f>Vul_Index!E51:T51</xm:f>
              <xm:sqref>AB51</xm:sqref>
            </x14:sparkline>
            <x14:sparkline>
              <xm:f>Vul_Index!E52:T52</xm:f>
              <xm:sqref>AB52</xm:sqref>
            </x14:sparkline>
            <x14:sparkline>
              <xm:f>Vul_Index!E53:T53</xm:f>
              <xm:sqref>AB53</xm:sqref>
            </x14:sparkline>
            <x14:sparkline>
              <xm:f>Vul_Index!E54:T54</xm:f>
              <xm:sqref>AB54</xm:sqref>
            </x14:sparkline>
            <x14:sparkline>
              <xm:f>Vul_Index!E55:T55</xm:f>
              <xm:sqref>AB55</xm:sqref>
            </x14:sparkline>
            <x14:sparkline>
              <xm:f>Vul_Index!E56:T56</xm:f>
              <xm:sqref>AB56</xm:sqref>
            </x14:sparkline>
            <x14:sparkline>
              <xm:f>Vul_Index!E57:T57</xm:f>
              <xm:sqref>AB57</xm:sqref>
            </x14:sparkline>
            <x14:sparkline>
              <xm:f>Vul_Index!E58:T58</xm:f>
              <xm:sqref>AB58</xm:sqref>
            </x14:sparkline>
            <x14:sparkline>
              <xm:f>Vul_Index!E59:T59</xm:f>
              <xm:sqref>AB59</xm:sqref>
            </x14:sparkline>
            <x14:sparkline>
              <xm:f>Vul_Index!E60:T60</xm:f>
              <xm:sqref>AB60</xm:sqref>
            </x14:sparkline>
            <x14:sparkline>
              <xm:f>Vul_Index!E61:T61</xm:f>
              <xm:sqref>AB61</xm:sqref>
            </x14:sparkline>
            <x14:sparkline>
              <xm:f>Vul_Index!E62:T62</xm:f>
              <xm:sqref>AB62</xm:sqref>
            </x14:sparkline>
            <x14:sparkline>
              <xm:f>Vul_Index!E63:T63</xm:f>
              <xm:sqref>AB63</xm:sqref>
            </x14:sparkline>
            <x14:sparkline>
              <xm:f>Vul_Index!E64:T64</xm:f>
              <xm:sqref>AB64</xm:sqref>
            </x14:sparkline>
            <x14:sparkline>
              <xm:f>Vul_Index!E65:T65</xm:f>
              <xm:sqref>AB65</xm:sqref>
            </x14:sparkline>
            <x14:sparkline>
              <xm:f>Vul_Index!E66:T66</xm:f>
              <xm:sqref>AB66</xm:sqref>
            </x14:sparkline>
            <x14:sparkline>
              <xm:f>Vul_Index!E67:T67</xm:f>
              <xm:sqref>AB67</xm:sqref>
            </x14:sparkline>
            <x14:sparkline>
              <xm:f>Vul_Index!E68:T68</xm:f>
              <xm:sqref>AB68</xm:sqref>
            </x14:sparkline>
            <x14:sparkline>
              <xm:f>Vul_Index!E69:T69</xm:f>
              <xm:sqref>AB69</xm:sqref>
            </x14:sparkline>
            <x14:sparkline>
              <xm:f>Vul_Index!E70:T70</xm:f>
              <xm:sqref>AB70</xm:sqref>
            </x14:sparkline>
            <x14:sparkline>
              <xm:f>Vul_Index!E71:T71</xm:f>
              <xm:sqref>AB71</xm:sqref>
            </x14:sparkline>
            <x14:sparkline>
              <xm:f>Vul_Index!E72:T72</xm:f>
              <xm:sqref>AB72</xm:sqref>
            </x14:sparkline>
            <x14:sparkline>
              <xm:f>Vul_Index!E73:T73</xm:f>
              <xm:sqref>AB73</xm:sqref>
            </x14:sparkline>
            <x14:sparkline>
              <xm:f>Vul_Index!E74:T74</xm:f>
              <xm:sqref>AB74</xm:sqref>
            </x14:sparkline>
            <x14:sparkline>
              <xm:f>Vul_Index!E75:T75</xm:f>
              <xm:sqref>AB75</xm:sqref>
            </x14:sparkline>
            <x14:sparkline>
              <xm:f>Vul_Index!E76:T76</xm:f>
              <xm:sqref>AB76</xm:sqref>
            </x14:sparkline>
            <x14:sparkline>
              <xm:f>Vul_Index!E77:T77</xm:f>
              <xm:sqref>AB77</xm:sqref>
            </x14:sparkline>
            <x14:sparkline>
              <xm:f>Vul_Index!E78:T78</xm:f>
              <xm:sqref>AB78</xm:sqref>
            </x14:sparkline>
            <x14:sparkline>
              <xm:f>Vul_Index!E79:T79</xm:f>
              <xm:sqref>AB79</xm:sqref>
            </x14:sparkline>
            <x14:sparkline>
              <xm:f>Vul_Index!E80:T80</xm:f>
              <xm:sqref>AB80</xm:sqref>
            </x14:sparkline>
            <x14:sparkline>
              <xm:f>Vul_Index!E81:T81</xm:f>
              <xm:sqref>AB81</xm:sqref>
            </x14:sparkline>
            <x14:sparkline>
              <xm:f>Vul_Index!E82:T82</xm:f>
              <xm:sqref>AB82</xm:sqref>
            </x14:sparkline>
            <x14:sparkline>
              <xm:f>Vul_Index!E83:T83</xm:f>
              <xm:sqref>AB83</xm:sqref>
            </x14:sparkline>
            <x14:sparkline>
              <xm:f>Vul_Index!E84:T84</xm:f>
              <xm:sqref>AB84</xm:sqref>
            </x14:sparkline>
            <x14:sparkline>
              <xm:f>Vul_Index!E85:T85</xm:f>
              <xm:sqref>AB85</xm:sqref>
            </x14:sparkline>
            <x14:sparkline>
              <xm:f>Vul_Index!E86:T86</xm:f>
              <xm:sqref>AB86</xm:sqref>
            </x14:sparkline>
            <x14:sparkline>
              <xm:f>Vul_Index!E87:T87</xm:f>
              <xm:sqref>AB87</xm:sqref>
            </x14:sparkline>
            <x14:sparkline>
              <xm:f>Vul_Index!E88:T88</xm:f>
              <xm:sqref>AB88</xm:sqref>
            </x14:sparkline>
            <x14:sparkline>
              <xm:f>Vul_Index!E89:T89</xm:f>
              <xm:sqref>AB89</xm:sqref>
            </x14:sparkline>
            <x14:sparkline>
              <xm:f>Vul_Index!E90:T90</xm:f>
              <xm:sqref>AB90</xm:sqref>
            </x14:sparkline>
            <x14:sparkline>
              <xm:f>Vul_Index!E91:T91</xm:f>
              <xm:sqref>AB91</xm:sqref>
            </x14:sparkline>
            <x14:sparkline>
              <xm:f>Vul_Index!E92:T92</xm:f>
              <xm:sqref>AB92</xm:sqref>
            </x14:sparkline>
            <x14:sparkline>
              <xm:f>Vul_Index!E93:T93</xm:f>
              <xm:sqref>AB93</xm:sqref>
            </x14:sparkline>
            <x14:sparkline>
              <xm:f>Vul_Index!E94:T94</xm:f>
              <xm:sqref>AB94</xm:sqref>
            </x14:sparkline>
            <x14:sparkline>
              <xm:f>Vul_Index!E95:T95</xm:f>
              <xm:sqref>AB95</xm:sqref>
            </x14:sparkline>
            <x14:sparkline>
              <xm:f>Vul_Index!E96:T96</xm:f>
              <xm:sqref>AB96</xm:sqref>
            </x14:sparkline>
            <x14:sparkline>
              <xm:f>Vul_Index!E97:T97</xm:f>
              <xm:sqref>AB97</xm:sqref>
            </x14:sparkline>
            <x14:sparkline>
              <xm:f>Vul_Index!E98:T98</xm:f>
              <xm:sqref>AB98</xm:sqref>
            </x14:sparkline>
            <x14:sparkline>
              <xm:f>Vul_Index!E99:T99</xm:f>
              <xm:sqref>AB99</xm:sqref>
            </x14:sparkline>
            <x14:sparkline>
              <xm:f>Vul_Index!E100:T100</xm:f>
              <xm:sqref>AB100</xm:sqref>
            </x14:sparkline>
            <x14:sparkline>
              <xm:f>Vul_Index!E101:T101</xm:f>
              <xm:sqref>AB101</xm:sqref>
            </x14:sparkline>
            <x14:sparkline>
              <xm:f>Vul_Index!E102:T102</xm:f>
              <xm:sqref>AB102</xm:sqref>
            </x14:sparkline>
            <x14:sparkline>
              <xm:f>Vul_Index!E103:T103</xm:f>
              <xm:sqref>AB103</xm:sqref>
            </x14:sparkline>
            <x14:sparkline>
              <xm:f>Vul_Index!E104:T104</xm:f>
              <xm:sqref>AB104</xm:sqref>
            </x14:sparkline>
            <x14:sparkline>
              <xm:f>Vul_Index!E105:T105</xm:f>
              <xm:sqref>AB105</xm:sqref>
            </x14:sparkline>
            <x14:sparkline>
              <xm:f>Vul_Index!E106:T106</xm:f>
              <xm:sqref>AB106</xm:sqref>
            </x14:sparkline>
            <x14:sparkline>
              <xm:f>Vul_Index!E107:T107</xm:f>
              <xm:sqref>AB107</xm:sqref>
            </x14:sparkline>
            <x14:sparkline>
              <xm:f>Vul_Index!E108:T108</xm:f>
              <xm:sqref>AB108</xm:sqref>
            </x14:sparkline>
            <x14:sparkline>
              <xm:f>Vul_Index!E109:T109</xm:f>
              <xm:sqref>AB109</xm:sqref>
            </x14:sparkline>
            <x14:sparkline>
              <xm:f>Vul_Index!E110:T110</xm:f>
              <xm:sqref>AB110</xm:sqref>
            </x14:sparkline>
            <x14:sparkline>
              <xm:f>Vul_Index!E111:T111</xm:f>
              <xm:sqref>AB111</xm:sqref>
            </x14:sparkline>
            <x14:sparkline>
              <xm:f>Vul_Index!E112:T112</xm:f>
              <xm:sqref>AB112</xm:sqref>
            </x14:sparkline>
            <x14:sparkline>
              <xm:f>Vul_Index!E113:T113</xm:f>
              <xm:sqref>AB113</xm:sqref>
            </x14:sparkline>
            <x14:sparkline>
              <xm:f>Vul_Index!E114:T114</xm:f>
              <xm:sqref>AB114</xm:sqref>
            </x14:sparkline>
            <x14:sparkline>
              <xm:f>Vul_Index!E115:T115</xm:f>
              <xm:sqref>AB115</xm:sqref>
            </x14:sparkline>
            <x14:sparkline>
              <xm:f>Vul_Index!E116:T116</xm:f>
              <xm:sqref>AB116</xm:sqref>
            </x14:sparkline>
            <x14:sparkline>
              <xm:f>Vul_Index!E117:T117</xm:f>
              <xm:sqref>AB117</xm:sqref>
            </x14:sparkline>
            <x14:sparkline>
              <xm:f>Vul_Index!E118:T118</xm:f>
              <xm:sqref>AB118</xm:sqref>
            </x14:sparkline>
            <x14:sparkline>
              <xm:f>Vul_Index!E119:T119</xm:f>
              <xm:sqref>AB119</xm:sqref>
            </x14:sparkline>
            <x14:sparkline>
              <xm:f>Vul_Index!E120:T120</xm:f>
              <xm:sqref>AB120</xm:sqref>
            </x14:sparkline>
            <x14:sparkline>
              <xm:f>Vul_Index!E121:T121</xm:f>
              <xm:sqref>AB121</xm:sqref>
            </x14:sparkline>
            <x14:sparkline>
              <xm:f>Vul_Index!E122:T122</xm:f>
              <xm:sqref>AB122</xm:sqref>
            </x14:sparkline>
            <x14:sparkline>
              <xm:f>Vul_Index!E123:T123</xm:f>
              <xm:sqref>AB123</xm:sqref>
            </x14:sparkline>
            <x14:sparkline>
              <xm:f>Vul_Index!E124:T124</xm:f>
              <xm:sqref>AB124</xm:sqref>
            </x14:sparkline>
            <x14:sparkline>
              <xm:f>Vul_Index!E125:T125</xm:f>
              <xm:sqref>AB125</xm:sqref>
            </x14:sparkline>
            <x14:sparkline>
              <xm:f>Vul_Index!E126:T126</xm:f>
              <xm:sqref>AB126</xm:sqref>
            </x14:sparkline>
            <x14:sparkline>
              <xm:f>Vul_Index!E127:T127</xm:f>
              <xm:sqref>AB127</xm:sqref>
            </x14:sparkline>
            <x14:sparkline>
              <xm:f>Vul_Index!E128:T128</xm:f>
              <xm:sqref>AB128</xm:sqref>
            </x14:sparkline>
            <x14:sparkline>
              <xm:f>Vul_Index!E129:T129</xm:f>
              <xm:sqref>AB129</xm:sqref>
            </x14:sparkline>
            <x14:sparkline>
              <xm:f>Vul_Index!E130:T130</xm:f>
              <xm:sqref>AB130</xm:sqref>
            </x14:sparkline>
            <x14:sparkline>
              <xm:f>Vul_Index!E131:T131</xm:f>
              <xm:sqref>AB131</xm:sqref>
            </x14:sparkline>
            <x14:sparkline>
              <xm:f>Vul_Index!E132:T132</xm:f>
              <xm:sqref>AB132</xm:sqref>
            </x14:sparkline>
            <x14:sparkline>
              <xm:f>Vul_Index!E133:T133</xm:f>
              <xm:sqref>AB133</xm:sqref>
            </x14:sparkline>
            <x14:sparkline>
              <xm:f>Vul_Index!E134:T134</xm:f>
              <xm:sqref>AB134</xm:sqref>
            </x14:sparkline>
            <x14:sparkline>
              <xm:f>Vul_Index!E135:T135</xm:f>
              <xm:sqref>AB135</xm:sqref>
            </x14:sparkline>
            <x14:sparkline>
              <xm:f>Vul_Index!E136:T136</xm:f>
              <xm:sqref>AB136</xm:sqref>
            </x14:sparkline>
            <x14:sparkline>
              <xm:f>Vul_Index!E137:T137</xm:f>
              <xm:sqref>AB137</xm:sqref>
            </x14:sparkline>
            <x14:sparkline>
              <xm:f>Vul_Index!E138:T138</xm:f>
              <xm:sqref>AB138</xm:sqref>
            </x14:sparkline>
            <x14:sparkline>
              <xm:f>Vul_Index!E139:T139</xm:f>
              <xm:sqref>AB139</xm:sqref>
            </x14:sparkline>
            <x14:sparkline>
              <xm:f>Vul_Index!E140:T140</xm:f>
              <xm:sqref>AB140</xm:sqref>
            </x14:sparkline>
            <x14:sparkline>
              <xm:f>Vul_Index!E141:T141</xm:f>
              <xm:sqref>AB141</xm:sqref>
            </x14:sparkline>
            <x14:sparkline>
              <xm:f>Vul_Index!E142:T142</xm:f>
              <xm:sqref>AB142</xm:sqref>
            </x14:sparkline>
            <x14:sparkline>
              <xm:f>Vul_Index!E143:T143</xm:f>
              <xm:sqref>AB143</xm:sqref>
            </x14:sparkline>
            <x14:sparkline>
              <xm:f>Vul_Index!E144:T144</xm:f>
              <xm:sqref>AB144</xm:sqref>
            </x14:sparkline>
            <x14:sparkline>
              <xm:f>Vul_Index!E145:T145</xm:f>
              <xm:sqref>AB145</xm:sqref>
            </x14:sparkline>
            <x14:sparkline>
              <xm:f>Vul_Index!E146:T146</xm:f>
              <xm:sqref>AB146</xm:sqref>
            </x14:sparkline>
            <x14:sparkline>
              <xm:f>Vul_Index!E147:T147</xm:f>
              <xm:sqref>AB147</xm:sqref>
            </x14:sparkline>
            <x14:sparkline>
              <xm:f>Vul_Index!E148:T148</xm:f>
              <xm:sqref>AB148</xm:sqref>
            </x14:sparkline>
            <x14:sparkline>
              <xm:f>Vul_Index!E149:T149</xm:f>
              <xm:sqref>AB149</xm:sqref>
            </x14:sparkline>
            <x14:sparkline>
              <xm:f>Vul_Index!E150:T150</xm:f>
              <xm:sqref>AB150</xm:sqref>
            </x14:sparkline>
            <x14:sparkline>
              <xm:f>Vul_Index!E151:T151</xm:f>
              <xm:sqref>AB151</xm:sqref>
            </x14:sparkline>
            <x14:sparkline>
              <xm:f>Vul_Index!E152:T152</xm:f>
              <xm:sqref>AB152</xm:sqref>
            </x14:sparkline>
            <x14:sparkline>
              <xm:f>Vul_Index!E153:T153</xm:f>
              <xm:sqref>AB153</xm:sqref>
            </x14:sparkline>
            <x14:sparkline>
              <xm:f>Vul_Index!E154:T154</xm:f>
              <xm:sqref>AB154</xm:sqref>
            </x14:sparkline>
            <x14:sparkline>
              <xm:f>Vul_Index!E155:T155</xm:f>
              <xm:sqref>AB155</xm:sqref>
            </x14:sparkline>
            <x14:sparkline>
              <xm:f>Vul_Index!E156:T156</xm:f>
              <xm:sqref>AB156</xm:sqref>
            </x14:sparkline>
            <x14:sparkline>
              <xm:f>Vul_Index!E157:T157</xm:f>
              <xm:sqref>AB157</xm:sqref>
            </x14:sparkline>
            <x14:sparkline>
              <xm:f>Vul_Index!E158:T158</xm:f>
              <xm:sqref>AB158</xm:sqref>
            </x14:sparkline>
            <x14:sparkline>
              <xm:f>Vul_Index!E159:T159</xm:f>
              <xm:sqref>AB159</xm:sqref>
            </x14:sparkline>
            <x14:sparkline>
              <xm:f>Vul_Index!E160:T160</xm:f>
              <xm:sqref>AB160</xm:sqref>
            </x14:sparkline>
            <x14:sparkline>
              <xm:f>Vul_Index!E161:T161</xm:f>
              <xm:sqref>AB161</xm:sqref>
            </x14:sparkline>
            <x14:sparkline>
              <xm:f>Vul_Index!E162:T162</xm:f>
              <xm:sqref>AB162</xm:sqref>
            </x14:sparkline>
            <x14:sparkline>
              <xm:f>Vul_Index!E163:T163</xm:f>
              <xm:sqref>AB163</xm:sqref>
            </x14:sparkline>
            <x14:sparkline>
              <xm:f>Vul_Index!E164:T164</xm:f>
              <xm:sqref>AB164</xm:sqref>
            </x14:sparkline>
            <x14:sparkline>
              <xm:f>Vul_Index!E165:T165</xm:f>
              <xm:sqref>AB165</xm:sqref>
            </x14:sparkline>
            <x14:sparkline>
              <xm:f>Vul_Index!E166:T166</xm:f>
              <xm:sqref>AB166</xm:sqref>
            </x14:sparkline>
            <x14:sparkline>
              <xm:f>Vul_Index!E167:T167</xm:f>
              <xm:sqref>AB167</xm:sqref>
            </x14:sparkline>
            <x14:sparkline>
              <xm:f>Vul_Index!E168:T168</xm:f>
              <xm:sqref>AB168</xm:sqref>
            </x14:sparkline>
            <x14:sparkline>
              <xm:f>Vul_Index!E169:T169</xm:f>
              <xm:sqref>AB169</xm:sqref>
            </x14:sparkline>
            <x14:sparkline>
              <xm:f>Vul_Index!E170:T170</xm:f>
              <xm:sqref>AB170</xm:sqref>
            </x14:sparkline>
            <x14:sparkline>
              <xm:f>Vul_Index!E171:T171</xm:f>
              <xm:sqref>AB171</xm:sqref>
            </x14:sparkline>
            <x14:sparkline>
              <xm:f>Vul_Index!E172:T172</xm:f>
              <xm:sqref>AB172</xm:sqref>
            </x14:sparkline>
            <x14:sparkline>
              <xm:f>Vul_Index!E173:T173</xm:f>
              <xm:sqref>AB173</xm:sqref>
            </x14:sparkline>
            <x14:sparkline>
              <xm:f>Vul_Index!E174:T174</xm:f>
              <xm:sqref>AB174</xm:sqref>
            </x14:sparkline>
            <x14:sparkline>
              <xm:f>Vul_Index!E175:T175</xm:f>
              <xm:sqref>AB175</xm:sqref>
            </x14:sparkline>
            <x14:sparkline>
              <xm:f>Vul_Index!E176:T176</xm:f>
              <xm:sqref>AB176</xm:sqref>
            </x14:sparkline>
            <x14:sparkline>
              <xm:f>Vul_Index!E177:T177</xm:f>
              <xm:sqref>AB177</xm:sqref>
            </x14:sparkline>
            <x14:sparkline>
              <xm:f>Vul_Index!E178:T178</xm:f>
              <xm:sqref>AB178</xm:sqref>
            </x14:sparkline>
            <x14:sparkline>
              <xm:f>Vul_Index!E179:T179</xm:f>
              <xm:sqref>AB179</xm:sqref>
            </x14:sparkline>
            <x14:sparkline>
              <xm:f>Vul_Index!E180:T180</xm:f>
              <xm:sqref>AB180</xm:sqref>
            </x14:sparkline>
            <x14:sparkline>
              <xm:f>Vul_Index!E181:T181</xm:f>
              <xm:sqref>AB181</xm:sqref>
            </x14:sparkline>
            <x14:sparkline>
              <xm:f>Vul_Index!E182:T182</xm:f>
              <xm:sqref>AB182</xm:sqref>
            </x14:sparkline>
            <x14:sparkline>
              <xm:f>Vul_Index!E183:T183</xm:f>
              <xm:sqref>AB183</xm:sqref>
            </x14:sparkline>
            <x14:sparkline>
              <xm:f>Vul_Index!E184:T184</xm:f>
              <xm:sqref>AB184</xm:sqref>
            </x14:sparkline>
            <x14:sparkline>
              <xm:f>Vul_Index!E185:T185</xm:f>
              <xm:sqref>AB185</xm:sqref>
            </x14:sparkline>
            <x14:sparkline>
              <xm:f>Vul_Index!E186:T186</xm:f>
              <xm:sqref>AB186</xm:sqref>
            </x14:sparkline>
            <x14:sparkline>
              <xm:f>Vul_Index!E187:T187</xm:f>
              <xm:sqref>AB187</xm:sqref>
            </x14:sparkline>
            <x14:sparkline>
              <xm:f>Vul_Index!E188:T188</xm:f>
              <xm:sqref>AB188</xm:sqref>
            </x14:sparkline>
            <x14:sparkline>
              <xm:f>Vul_Index!E189:T189</xm:f>
              <xm:sqref>AB189</xm:sqref>
            </x14:sparkline>
            <x14:sparkline>
              <xm:f>Vul_Index!E190:T190</xm:f>
              <xm:sqref>AB190</xm:sqref>
            </x14:sparkline>
            <x14:sparkline>
              <xm:f>Vul_Index!E191:T191</xm:f>
              <xm:sqref>AB191</xm:sqref>
            </x14:sparkline>
            <x14:sparkline>
              <xm:f>Vul_Index!E192:T192</xm:f>
              <xm:sqref>AB192</xm:sqref>
            </x14:sparkline>
            <x14:sparkline>
              <xm:f>Vul_Index!E193:T193</xm:f>
              <xm:sqref>AB193</xm:sqref>
            </x14:sparkline>
            <x14:sparkline>
              <xm:f>Vul_Index!E194:T194</xm:f>
              <xm:sqref>AB194</xm:sqref>
            </x14:sparkline>
            <x14:sparkline>
              <xm:f>Vul_Index!E195:T195</xm:f>
              <xm:sqref>AB195</xm:sqref>
            </x14:sparkline>
            <x14:sparkline>
              <xm:f>Vul_Index!E196:T196</xm:f>
              <xm:sqref>AB196</xm:sqref>
            </x14:sparkline>
            <x14:sparkline>
              <xm:f>Vul_Index!E197:T197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AK197"/>
  <sheetViews>
    <sheetView topLeftCell="AC1" workbookViewId="0">
      <selection activeCell="AM14" sqref="AM14"/>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7" ht="23">
      <c r="A1" t="s">
        <v>656</v>
      </c>
      <c r="H1" s="46"/>
      <c r="I1" s="46" t="s">
        <v>595</v>
      </c>
      <c r="J1" s="46"/>
      <c r="K1" s="46"/>
      <c r="L1" s="46"/>
      <c r="M1" s="47"/>
      <c r="N1" s="47"/>
    </row>
    <row r="2" spans="1:37">
      <c r="A2" t="s">
        <v>657</v>
      </c>
      <c r="E2" s="8" t="s">
        <v>423</v>
      </c>
      <c r="AA2" s="42">
        <f>MAX(AA6:AA197)</f>
        <v>131</v>
      </c>
    </row>
    <row r="3" spans="1:37">
      <c r="D3" s="35" t="s">
        <v>594</v>
      </c>
      <c r="E3" s="11">
        <f>mmean(E6:E197)</f>
        <v>0.34165438624383343</v>
      </c>
      <c r="F3" s="11">
        <f t="shared" ref="F3:T3" si="0">mmean(F6:F197)</f>
        <v>0.34039936800044379</v>
      </c>
      <c r="G3" s="11">
        <f t="shared" si="0"/>
        <v>0.34012977264222605</v>
      </c>
      <c r="H3" s="11">
        <f t="shared" si="0"/>
        <v>0.33998193291061607</v>
      </c>
      <c r="I3" s="11">
        <f t="shared" si="0"/>
        <v>0.33870553585945329</v>
      </c>
      <c r="J3" s="11">
        <f t="shared" si="0"/>
        <v>0.33793927622936082</v>
      </c>
      <c r="K3" s="11">
        <f t="shared" si="0"/>
        <v>0.33725270743948538</v>
      </c>
      <c r="L3" s="11">
        <f t="shared" si="0"/>
        <v>0.33725909068639726</v>
      </c>
      <c r="M3" s="11">
        <f t="shared" si="0"/>
        <v>0.33564778830579389</v>
      </c>
      <c r="N3" s="11">
        <f t="shared" si="0"/>
        <v>0.33438019386577372</v>
      </c>
      <c r="O3" s="11">
        <f t="shared" si="0"/>
        <v>0.33414108627175065</v>
      </c>
      <c r="P3" s="11">
        <f t="shared" si="0"/>
        <v>0.33397857678501758</v>
      </c>
      <c r="Q3" s="11">
        <f t="shared" si="0"/>
        <v>0.332915822133379</v>
      </c>
      <c r="R3" s="11">
        <f t="shared" si="0"/>
        <v>0.33341304309568942</v>
      </c>
      <c r="S3" s="11">
        <f t="shared" si="0"/>
        <v>0.33558290657501993</v>
      </c>
      <c r="T3" s="11">
        <f t="shared" si="0"/>
        <v>0.33548312079070619</v>
      </c>
      <c r="W3">
        <f>mmean(W6:W197)</f>
        <v>-5.220154540372025E-4</v>
      </c>
      <c r="Y3" s="40"/>
      <c r="Z3" s="40" t="s">
        <v>590</v>
      </c>
      <c r="AA3" s="40"/>
      <c r="AB3" s="40"/>
    </row>
    <row r="4" spans="1:37">
      <c r="E4" s="11">
        <f>mstDev(E6:E197)</f>
        <v>0.12566020509460626</v>
      </c>
      <c r="F4" s="11">
        <f t="shared" ref="F4:T4" si="1">mstDev(F6:F197)</f>
        <v>0.12467643704972059</v>
      </c>
      <c r="G4" s="11">
        <f t="shared" si="1"/>
        <v>0.12448444145714706</v>
      </c>
      <c r="H4" s="11">
        <f t="shared" si="1"/>
        <v>0.12529640419986846</v>
      </c>
      <c r="I4" s="11">
        <f t="shared" si="1"/>
        <v>0.12376309835308621</v>
      </c>
      <c r="J4" s="11">
        <f t="shared" si="1"/>
        <v>0.1238506731531322</v>
      </c>
      <c r="K4" s="11">
        <f t="shared" si="1"/>
        <v>0.12391814476945913</v>
      </c>
      <c r="L4" s="11">
        <f t="shared" si="1"/>
        <v>0.12409796609226936</v>
      </c>
      <c r="M4" s="11">
        <f t="shared" si="1"/>
        <v>0.12347336704277459</v>
      </c>
      <c r="N4" s="11">
        <f t="shared" si="1"/>
        <v>0.12383434399885426</v>
      </c>
      <c r="O4" s="11">
        <f t="shared" si="1"/>
        <v>0.12396195568952681</v>
      </c>
      <c r="P4" s="11">
        <f t="shared" si="1"/>
        <v>0.12193685878579073</v>
      </c>
      <c r="Q4" s="11">
        <f t="shared" si="1"/>
        <v>0.12079476313430912</v>
      </c>
      <c r="R4" s="11">
        <f t="shared" si="1"/>
        <v>0.11872766872301729</v>
      </c>
      <c r="S4" s="11">
        <f t="shared" si="1"/>
        <v>0.11745851689895291</v>
      </c>
      <c r="T4" s="11">
        <f t="shared" si="1"/>
        <v>0.11752520974972136</v>
      </c>
      <c r="Z4">
        <v>0.25</v>
      </c>
    </row>
    <row r="5" spans="1:37">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7">
      <c r="A6" s="37" t="s">
        <v>554</v>
      </c>
      <c r="B6" s="38">
        <v>1</v>
      </c>
      <c r="C6" s="32" t="s">
        <v>39</v>
      </c>
      <c r="D6" s="33" t="s">
        <v>40</v>
      </c>
      <c r="E6" s="11">
        <v>0.64718304268807869</v>
      </c>
      <c r="F6" s="11">
        <v>0.64503674768227148</v>
      </c>
      <c r="G6" s="11">
        <v>0.64289983711316567</v>
      </c>
      <c r="H6" s="11">
        <v>0.64075809495288705</v>
      </c>
      <c r="I6" s="11">
        <v>0.63824641458784637</v>
      </c>
      <c r="J6" s="11">
        <v>0.63612758116958845</v>
      </c>
      <c r="K6" s="11">
        <v>0.63386660571083131</v>
      </c>
      <c r="L6" s="11">
        <v>0.63990290481783518</v>
      </c>
      <c r="M6" s="11">
        <v>0.63416817962538752</v>
      </c>
      <c r="N6" s="11">
        <v>0.63514111766389958</v>
      </c>
      <c r="O6" s="11">
        <v>0.63101840506209605</v>
      </c>
      <c r="P6" s="11">
        <v>0.62868580831494558</v>
      </c>
      <c r="Q6" s="11">
        <v>0.62601214830297203</v>
      </c>
      <c r="R6" s="11">
        <v>0.62293341519101486</v>
      </c>
      <c r="S6" s="11">
        <v>0.62260640342911011</v>
      </c>
      <c r="T6" s="11">
        <v>0.62260640342911011</v>
      </c>
      <c r="U6" s="11"/>
      <c r="V6" s="33" t="str">
        <f>D6</f>
        <v>Afghanistan</v>
      </c>
      <c r="W6" s="30">
        <f>SLOPE(E6:T6,$E$5:$T$5)</f>
        <v>-1.6278963808081339E-3</v>
      </c>
      <c r="X6" s="10">
        <f>PEARSON(E6:T6,$E$5:$T$5)</f>
        <v>-0.96797122544026892</v>
      </c>
      <c r="Y6" s="36">
        <f>IF(ISERROR(X6),0,X6*X6)</f>
        <v>0.93696829328033593</v>
      </c>
      <c r="Z6" s="41">
        <f>IF(Y6&gt;=$Z$4,-1000*W6,"")</f>
        <v>1.6278963808081339</v>
      </c>
      <c r="AA6" s="42">
        <f>IF(ISNUMBER(Z6),RANK(Z6,$Z$6:$Z$197),"")</f>
        <v>38</v>
      </c>
      <c r="AD6">
        <v>1</v>
      </c>
      <c r="AE6" s="31" t="str">
        <f>INDEX($V$6:$V$197,MATCH(AD6,$AA$6:$AA$197,0))</f>
        <v>Pakistan</v>
      </c>
      <c r="AF6" s="44">
        <f>$AA$2-AD6+1</f>
        <v>131</v>
      </c>
      <c r="AG6" s="45" t="str">
        <f>INDEX($V$6:$V$197,MATCH(AF6,$AA$6:$AA$197,0))</f>
        <v>Swaziland</v>
      </c>
      <c r="AJ6">
        <v>0.6267346017936577</v>
      </c>
      <c r="AK6">
        <v>0.62260640342911011</v>
      </c>
    </row>
    <row r="7" spans="1:37">
      <c r="A7" s="37" t="s">
        <v>558</v>
      </c>
      <c r="B7" s="38">
        <v>1</v>
      </c>
      <c r="C7" s="32" t="s">
        <v>41</v>
      </c>
      <c r="D7" s="33" t="s">
        <v>42</v>
      </c>
      <c r="E7" s="11">
        <v>0.28588718423133136</v>
      </c>
      <c r="F7" s="11">
        <v>0.30231679917092402</v>
      </c>
      <c r="G7" s="11">
        <v>0.28953865456895372</v>
      </c>
      <c r="H7" s="11">
        <v>0.28801461356562469</v>
      </c>
      <c r="I7" s="11">
        <v>0.29485674703100279</v>
      </c>
      <c r="J7" s="11">
        <v>0.29329922120307456</v>
      </c>
      <c r="K7" s="11">
        <v>0.28648358790842932</v>
      </c>
      <c r="L7" s="11">
        <v>0.28142158404036294</v>
      </c>
      <c r="M7" s="11">
        <v>0.28229489160659099</v>
      </c>
      <c r="N7" s="11">
        <v>0.27927545562874884</v>
      </c>
      <c r="O7" s="11">
        <v>0.27431964711430717</v>
      </c>
      <c r="P7" s="11">
        <v>0.27580897006325389</v>
      </c>
      <c r="Q7" s="11">
        <v>0.27753124329540091</v>
      </c>
      <c r="R7" s="11">
        <v>0.28424047554790738</v>
      </c>
      <c r="S7" s="11">
        <v>0.29289016698523107</v>
      </c>
      <c r="T7" s="11">
        <v>0.29289016698523107</v>
      </c>
      <c r="U7" s="11"/>
      <c r="V7" s="33" t="str">
        <f t="shared" ref="V7:V70" si="2">D7</f>
        <v>Albania</v>
      </c>
      <c r="W7" s="30">
        <f t="shared" ref="W7:W70" si="3">SLOPE(E7:T7,$E$5:$T$5)</f>
        <v>-6.1634584891166039E-4</v>
      </c>
      <c r="X7" s="10">
        <f t="shared" ref="X7:X70" si="4">PEARSON(E7:T7,$E$5:$T$5)</f>
        <v>-0.37816915766988612</v>
      </c>
      <c r="Y7" s="36">
        <f t="shared" ref="Y7:Y70" si="5">IF(ISERROR(X7),0,X7*X7)</f>
        <v>0.14301191181275119</v>
      </c>
      <c r="Z7" s="41" t="str">
        <f t="shared" ref="Z7:Z70" si="6">IF(Y7&gt;=$Z$4,-1000*W7,"")</f>
        <v/>
      </c>
      <c r="AA7" s="42" t="str">
        <f t="shared" ref="AA7:AA70" si="7">IF(ISNUMBER(Z7),RANK(Z7,$Z$6:$Z$197),"")</f>
        <v/>
      </c>
      <c r="AD7">
        <v>2</v>
      </c>
      <c r="AE7" s="31" t="str">
        <f t="shared" ref="AE7:AE35" si="8">INDEX($V$6:$V$197,MATCH(AD7,$AA$6:$AA$197,0))</f>
        <v>Cambodia</v>
      </c>
      <c r="AF7" s="44">
        <f t="shared" ref="AF7:AF35" si="9">$AA$2-AD7+1</f>
        <v>130</v>
      </c>
      <c r="AG7" s="45" t="str">
        <f t="shared" ref="AG7:AG35" si="10">INDEX($V$6:$V$197,MATCH(AF7,$AA$6:$AA$197,0))</f>
        <v>Zimbabwe</v>
      </c>
      <c r="AJ7">
        <v>0.29043285983258982</v>
      </c>
      <c r="AK7">
        <v>0.29289016698523107</v>
      </c>
    </row>
    <row r="8" spans="1:37">
      <c r="A8" s="37" t="s">
        <v>567</v>
      </c>
      <c r="B8" s="38">
        <v>1</v>
      </c>
      <c r="C8" s="32" t="s">
        <v>43</v>
      </c>
      <c r="D8" s="33" t="s">
        <v>44</v>
      </c>
      <c r="E8" s="11">
        <v>0.29515716851563889</v>
      </c>
      <c r="F8" s="11">
        <v>0.28013775149635167</v>
      </c>
      <c r="G8" s="11">
        <v>0.28911080904488379</v>
      </c>
      <c r="H8" s="11">
        <v>0.28121756053163277</v>
      </c>
      <c r="I8" s="11">
        <v>0.28817463628585593</v>
      </c>
      <c r="J8" s="11">
        <v>0.28632670088568885</v>
      </c>
      <c r="K8" s="11">
        <v>0.28218439364672937</v>
      </c>
      <c r="L8" s="11">
        <v>0.2902870044789771</v>
      </c>
      <c r="M8" s="11">
        <v>0.27901402974267514</v>
      </c>
      <c r="N8" s="11">
        <v>0.27623402792106511</v>
      </c>
      <c r="O8" s="11">
        <v>0.27804369354101205</v>
      </c>
      <c r="P8" s="11">
        <v>0.27094510038532249</v>
      </c>
      <c r="Q8" s="11">
        <v>0.26924688264410923</v>
      </c>
      <c r="R8" s="11">
        <v>0.26853241154657853</v>
      </c>
      <c r="S8" s="11">
        <v>0.28209494010618097</v>
      </c>
      <c r="T8" s="11">
        <v>0.28209494010618097</v>
      </c>
      <c r="U8" s="11"/>
      <c r="V8" s="33" t="str">
        <f t="shared" si="2"/>
        <v>Algeria</v>
      </c>
      <c r="W8" s="30">
        <f t="shared" si="3"/>
        <v>-1.0231386876817213E-3</v>
      </c>
      <c r="X8" s="10">
        <f t="shared" si="4"/>
        <v>-0.64090476644461325</v>
      </c>
      <c r="Y8" s="36">
        <f t="shared" si="5"/>
        <v>0.41075891965142425</v>
      </c>
      <c r="Z8" s="41">
        <f t="shared" si="6"/>
        <v>1.0231386876817212</v>
      </c>
      <c r="AA8" s="42">
        <f t="shared" si="7"/>
        <v>63</v>
      </c>
      <c r="AD8">
        <v>3</v>
      </c>
      <c r="AE8" s="31" t="str">
        <f t="shared" si="8"/>
        <v>Laos</v>
      </c>
      <c r="AF8" s="44">
        <f t="shared" si="9"/>
        <v>129</v>
      </c>
      <c r="AG8" s="45" t="str">
        <f t="shared" si="10"/>
        <v>Saint Lucia</v>
      </c>
      <c r="AJ8">
        <v>0.2695615286713004</v>
      </c>
      <c r="AK8">
        <v>0.28209494010618097</v>
      </c>
    </row>
    <row r="9" spans="1:37">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Rwanda</v>
      </c>
      <c r="AF9" s="44">
        <f t="shared" si="9"/>
        <v>128</v>
      </c>
      <c r="AG9" s="45" t="str">
        <f t="shared" si="10"/>
        <v>Austria</v>
      </c>
      <c r="AJ9" t="e">
        <v>#N/A</v>
      </c>
      <c r="AK9" t="e">
        <v>#N/A</v>
      </c>
    </row>
    <row r="10" spans="1:37">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17</v>
      </c>
      <c r="AD10">
        <v>5</v>
      </c>
      <c r="AE10" s="31" t="str">
        <f t="shared" si="8"/>
        <v>Maldives</v>
      </c>
      <c r="AF10" s="44">
        <f t="shared" si="9"/>
        <v>127</v>
      </c>
      <c r="AG10" s="45" t="str">
        <f t="shared" si="10"/>
        <v>Hungary</v>
      </c>
      <c r="AJ10">
        <v>0.53590000933455861</v>
      </c>
      <c r="AK10">
        <v>0.53590000933455861</v>
      </c>
    </row>
    <row r="11" spans="1:37">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Bhutan</v>
      </c>
      <c r="AF11" s="44">
        <f t="shared" si="9"/>
        <v>126</v>
      </c>
      <c r="AG11" s="45" t="str">
        <f t="shared" si="10"/>
        <v>Ireland</v>
      </c>
      <c r="AJ11">
        <v>0.340510374560758</v>
      </c>
      <c r="AK11">
        <v>0.340510374560758</v>
      </c>
    </row>
    <row r="12" spans="1:37">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0.19575123122847382</v>
      </c>
      <c r="N12" s="11">
        <v>0.19517414177387848</v>
      </c>
      <c r="O12" s="11">
        <v>0.19567038378432697</v>
      </c>
      <c r="P12" s="11">
        <v>0.19459133149517857</v>
      </c>
      <c r="Q12" s="11">
        <v>0.19321888792061323</v>
      </c>
      <c r="R12" s="11">
        <v>0.19453715741202968</v>
      </c>
      <c r="S12" s="11">
        <v>0.19445382407869635</v>
      </c>
      <c r="T12" s="11">
        <v>0.19445382407869635</v>
      </c>
      <c r="U12" s="11"/>
      <c r="V12" s="33" t="str">
        <f t="shared" si="2"/>
        <v>Argentina</v>
      </c>
      <c r="W12" s="30">
        <f t="shared" si="3"/>
        <v>3.4057573210191281E-4</v>
      </c>
      <c r="X12" s="10">
        <f t="shared" si="4"/>
        <v>0.69589567736577684</v>
      </c>
      <c r="Y12" s="36">
        <f t="shared" si="5"/>
        <v>0.48427079377637339</v>
      </c>
      <c r="Z12" s="41">
        <f t="shared" si="6"/>
        <v>-0.34057573210191283</v>
      </c>
      <c r="AA12" s="42">
        <f t="shared" si="7"/>
        <v>96</v>
      </c>
      <c r="AD12">
        <v>7</v>
      </c>
      <c r="AE12" s="31" t="str">
        <f t="shared" si="8"/>
        <v>Nepal</v>
      </c>
      <c r="AF12" s="44">
        <f t="shared" si="9"/>
        <v>125</v>
      </c>
      <c r="AG12" s="45" t="str">
        <f t="shared" si="10"/>
        <v>South Africa</v>
      </c>
      <c r="AJ12">
        <v>0.18650132751643278</v>
      </c>
      <c r="AK12">
        <v>0.19445382407869635</v>
      </c>
    </row>
    <row r="13" spans="1:37">
      <c r="A13" s="37" t="s">
        <v>560</v>
      </c>
      <c r="B13" s="38">
        <v>1</v>
      </c>
      <c r="C13" s="32" t="s">
        <v>53</v>
      </c>
      <c r="D13" s="33" t="s">
        <v>54</v>
      </c>
      <c r="E13" s="11">
        <v>0.24134402267907007</v>
      </c>
      <c r="F13" s="11">
        <v>0.24205582684302326</v>
      </c>
      <c r="G13" s="11">
        <v>0.23624294022681394</v>
      </c>
      <c r="H13" s="11">
        <v>0.240285062281377</v>
      </c>
      <c r="I13" s="11">
        <v>0.23092598768470016</v>
      </c>
      <c r="J13" s="11">
        <v>0.23587670083552323</v>
      </c>
      <c r="K13" s="11">
        <v>0.2332106633233586</v>
      </c>
      <c r="L13" s="11">
        <v>0.23513427716514726</v>
      </c>
      <c r="M13" s="11">
        <v>0.22883888203832822</v>
      </c>
      <c r="N13" s="11">
        <v>0.23602655996333832</v>
      </c>
      <c r="O13" s="11">
        <v>0.23872876063173257</v>
      </c>
      <c r="P13" s="11">
        <v>0.24369736742062151</v>
      </c>
      <c r="Q13" s="11">
        <v>0.24912775082556879</v>
      </c>
      <c r="R13" s="11">
        <v>0.24511778499426681</v>
      </c>
      <c r="S13" s="11">
        <v>0.26329470041496467</v>
      </c>
      <c r="T13" s="11">
        <v>0.26329470041496467</v>
      </c>
      <c r="U13" s="11"/>
      <c r="V13" s="33" t="str">
        <f t="shared" si="2"/>
        <v>Armenia</v>
      </c>
      <c r="W13" s="30">
        <f t="shared" si="3"/>
        <v>1.3064489172632074E-3</v>
      </c>
      <c r="X13" s="10">
        <f t="shared" si="4"/>
        <v>0.62072651957660929</v>
      </c>
      <c r="Y13" s="36">
        <f t="shared" si="5"/>
        <v>0.38530141210569074</v>
      </c>
      <c r="Z13" s="41">
        <f t="shared" si="6"/>
        <v>-1.3064489172632074</v>
      </c>
      <c r="AA13" s="42">
        <f t="shared" si="7"/>
        <v>118</v>
      </c>
      <c r="AD13">
        <v>8</v>
      </c>
      <c r="AE13" s="31" t="str">
        <f t="shared" si="8"/>
        <v>Brunei Darussalam</v>
      </c>
      <c r="AF13" s="44">
        <f t="shared" si="9"/>
        <v>124</v>
      </c>
      <c r="AG13" s="45" t="str">
        <f t="shared" si="10"/>
        <v>Saint Vincent and the Grenadines</v>
      </c>
      <c r="AJ13">
        <v>0.249886510262428</v>
      </c>
      <c r="AK13">
        <v>0.26329470041496467</v>
      </c>
    </row>
    <row r="14" spans="1:37">
      <c r="A14" s="37" t="s">
        <v>536</v>
      </c>
      <c r="B14" s="38">
        <v>1</v>
      </c>
      <c r="C14" s="32" t="s">
        <v>55</v>
      </c>
      <c r="D14" s="33" t="s">
        <v>56</v>
      </c>
      <c r="E14" s="11">
        <v>0.19661549744248338</v>
      </c>
      <c r="F14" s="11">
        <v>0.19543236067972927</v>
      </c>
      <c r="G14" s="11">
        <v>0.19502684275732077</v>
      </c>
      <c r="H14" s="11">
        <v>0.19483067442840818</v>
      </c>
      <c r="I14" s="11">
        <v>0.19451052235965818</v>
      </c>
      <c r="J14" s="11">
        <v>0.19418833777058295</v>
      </c>
      <c r="K14" s="11">
        <v>0.19421364250391626</v>
      </c>
      <c r="L14" s="11">
        <v>0.19329834384677802</v>
      </c>
      <c r="M14" s="11">
        <v>0.19372325890601835</v>
      </c>
      <c r="N14" s="11">
        <v>0.19086107660750676</v>
      </c>
      <c r="O14" s="11">
        <v>0.19059132832538492</v>
      </c>
      <c r="P14" s="11">
        <v>0.19058419506211913</v>
      </c>
      <c r="Q14" s="11">
        <v>0.19112455454515451</v>
      </c>
      <c r="R14" s="11">
        <v>0.19215806815926217</v>
      </c>
      <c r="S14" s="11">
        <v>0.19249473482592883</v>
      </c>
      <c r="T14" s="11">
        <v>0.19249473482592883</v>
      </c>
      <c r="U14" s="11"/>
      <c r="V14" s="33" t="str">
        <f t="shared" si="2"/>
        <v>Australia</v>
      </c>
      <c r="W14" s="30">
        <f t="shared" si="3"/>
        <v>-3.2355043502118154E-4</v>
      </c>
      <c r="X14" s="10">
        <f t="shared" si="4"/>
        <v>-0.82653275451626751</v>
      </c>
      <c r="Y14" s="36">
        <f t="shared" si="5"/>
        <v>0.68315639428824848</v>
      </c>
      <c r="Z14" s="41">
        <f t="shared" si="6"/>
        <v>0.32355043502118153</v>
      </c>
      <c r="AA14" s="42">
        <f t="shared" si="7"/>
        <v>89</v>
      </c>
      <c r="AD14">
        <v>9</v>
      </c>
      <c r="AE14" s="31" t="str">
        <f t="shared" si="8"/>
        <v>Indonesia</v>
      </c>
      <c r="AF14" s="44">
        <f t="shared" si="9"/>
        <v>123</v>
      </c>
      <c r="AG14" s="45" t="str">
        <f t="shared" si="10"/>
        <v>Moldova, Republic of</v>
      </c>
      <c r="AJ14">
        <v>0.19277197141073354</v>
      </c>
      <c r="AK14">
        <v>0.19249473482592883</v>
      </c>
    </row>
    <row r="15" spans="1:37">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0.19015500278482542</v>
      </c>
      <c r="Q15" s="11">
        <v>0.19170972684835233</v>
      </c>
      <c r="R15" s="11">
        <v>0.18654066587135057</v>
      </c>
      <c r="S15" s="11">
        <v>0.18613899920468391</v>
      </c>
      <c r="T15" s="11">
        <v>0.18613899920468391</v>
      </c>
      <c r="U15" s="11"/>
      <c r="V15" s="33" t="str">
        <f t="shared" si="2"/>
        <v>Austria</v>
      </c>
      <c r="W15" s="30">
        <f t="shared" si="3"/>
        <v>2.2136547572635078E-3</v>
      </c>
      <c r="X15" s="10">
        <f t="shared" si="4"/>
        <v>0.86428157841231779</v>
      </c>
      <c r="Y15" s="36">
        <f t="shared" si="5"/>
        <v>0.74698264678288739</v>
      </c>
      <c r="Z15" s="41">
        <f t="shared" si="6"/>
        <v>-2.2136547572635079</v>
      </c>
      <c r="AA15" s="42">
        <f t="shared" si="7"/>
        <v>128</v>
      </c>
      <c r="AD15">
        <v>10</v>
      </c>
      <c r="AE15" s="31" t="str">
        <f t="shared" si="8"/>
        <v>India</v>
      </c>
      <c r="AF15" s="44">
        <f t="shared" si="9"/>
        <v>122</v>
      </c>
      <c r="AG15" s="45" t="str">
        <f t="shared" si="10"/>
        <v>Sweden</v>
      </c>
      <c r="AJ15">
        <v>0.1667202749248485</v>
      </c>
      <c r="AK15">
        <v>0.18613899920468391</v>
      </c>
    </row>
    <row r="16" spans="1:37">
      <c r="A16" s="37" t="s">
        <v>537</v>
      </c>
      <c r="B16" s="38">
        <v>1</v>
      </c>
      <c r="C16" s="32" t="s">
        <v>59</v>
      </c>
      <c r="D16" s="33" t="s">
        <v>60</v>
      </c>
      <c r="E16" s="11">
        <v>0.23106690297311738</v>
      </c>
      <c r="F16" s="11">
        <v>0.2385341194786624</v>
      </c>
      <c r="G16" s="11">
        <v>0.23959912635361422</v>
      </c>
      <c r="H16" s="11">
        <v>0.24370633124373434</v>
      </c>
      <c r="I16" s="11">
        <v>0.24466607738959123</v>
      </c>
      <c r="J16" s="11">
        <v>0.24510562989207729</v>
      </c>
      <c r="K16" s="11">
        <v>0.2273359602619954</v>
      </c>
      <c r="L16" s="11">
        <v>0.22736160587391918</v>
      </c>
      <c r="M16" s="11">
        <v>0.22860715674519527</v>
      </c>
      <c r="N16" s="11">
        <v>0.23203322367758861</v>
      </c>
      <c r="O16" s="11">
        <v>0.23654162837754647</v>
      </c>
      <c r="P16" s="11">
        <v>0.23580145281929377</v>
      </c>
      <c r="Q16" s="11">
        <v>0.23635749155841368</v>
      </c>
      <c r="R16" s="11">
        <v>0.23531627857268311</v>
      </c>
      <c r="S16" s="11">
        <v>0.24517289597410166</v>
      </c>
      <c r="T16" s="11">
        <v>0.24517289597410166</v>
      </c>
      <c r="U16" s="11"/>
      <c r="V16" s="33" t="str">
        <f t="shared" si="2"/>
        <v>Azerbaijan</v>
      </c>
      <c r="W16" s="30">
        <f t="shared" si="3"/>
        <v>1.3986480625097919E-4</v>
      </c>
      <c r="X16" s="10">
        <f t="shared" si="4"/>
        <v>0.10245391601812397</v>
      </c>
      <c r="Y16" s="36">
        <f t="shared" si="5"/>
        <v>1.0496804907448799E-2</v>
      </c>
      <c r="Z16" s="41" t="str">
        <f t="shared" si="6"/>
        <v/>
      </c>
      <c r="AA16" s="42" t="str">
        <f t="shared" si="7"/>
        <v/>
      </c>
      <c r="AD16">
        <v>11</v>
      </c>
      <c r="AE16" s="31" t="str">
        <f t="shared" si="8"/>
        <v>Honduras</v>
      </c>
      <c r="AF16" s="44">
        <f t="shared" si="9"/>
        <v>121</v>
      </c>
      <c r="AG16" s="45" t="str">
        <f t="shared" si="10"/>
        <v>Lithuania</v>
      </c>
      <c r="AJ16">
        <v>0.24357874104041274</v>
      </c>
      <c r="AK16">
        <v>0.24517289597410166</v>
      </c>
    </row>
    <row r="17" spans="1:37">
      <c r="A17" s="37" t="s">
        <v>538</v>
      </c>
      <c r="B17" s="38">
        <v>1</v>
      </c>
      <c r="C17" s="32" t="s">
        <v>61</v>
      </c>
      <c r="D17" s="33" t="s">
        <v>62</v>
      </c>
      <c r="E17" s="11">
        <v>0.32823568131902298</v>
      </c>
      <c r="F17" s="11">
        <v>0.33191812851468694</v>
      </c>
      <c r="G17" s="11">
        <v>0.34622987787837262</v>
      </c>
      <c r="H17" s="11">
        <v>0.34847159610968359</v>
      </c>
      <c r="I17" s="11">
        <v>0.34812620107136044</v>
      </c>
      <c r="J17" s="11">
        <v>0.34771488903788489</v>
      </c>
      <c r="K17" s="11">
        <v>0.34711825350112663</v>
      </c>
      <c r="L17" s="11">
        <v>0.34223329238106576</v>
      </c>
      <c r="M17" s="11">
        <v>0.34171532506590313</v>
      </c>
      <c r="N17" s="11">
        <v>0.3441146867603137</v>
      </c>
      <c r="O17" s="11">
        <v>0.34444406953583201</v>
      </c>
      <c r="P17" s="11">
        <v>0.34435479086924325</v>
      </c>
      <c r="Q17" s="11">
        <v>0.3439376847632134</v>
      </c>
      <c r="R17" s="11">
        <v>0.34352462337263079</v>
      </c>
      <c r="S17" s="11">
        <v>0.34344129003929741</v>
      </c>
      <c r="T17" s="11">
        <v>0.34344129003929741</v>
      </c>
      <c r="U17" s="11"/>
      <c r="V17" s="33" t="str">
        <f t="shared" si="2"/>
        <v>Bahamas</v>
      </c>
      <c r="W17" s="30">
        <f t="shared" si="3"/>
        <v>3.7505822423525694E-4</v>
      </c>
      <c r="X17" s="10">
        <f t="shared" si="4"/>
        <v>0.32403230499856095</v>
      </c>
      <c r="Y17" s="36">
        <f t="shared" si="5"/>
        <v>0.10499693468268043</v>
      </c>
      <c r="Z17" s="41" t="str">
        <f t="shared" si="6"/>
        <v/>
      </c>
      <c r="AA17" s="42" t="str">
        <f t="shared" si="7"/>
        <v/>
      </c>
      <c r="AD17">
        <v>12</v>
      </c>
      <c r="AE17" s="31" t="str">
        <f t="shared" si="8"/>
        <v>Viet Nam</v>
      </c>
      <c r="AF17" s="44">
        <f t="shared" si="9"/>
        <v>120</v>
      </c>
      <c r="AG17" s="45" t="str">
        <f t="shared" si="10"/>
        <v>Estonia</v>
      </c>
      <c r="AJ17">
        <v>0.32642740115040858</v>
      </c>
      <c r="AK17">
        <v>0.34344129003929741</v>
      </c>
    </row>
    <row r="18" spans="1:37">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0.33893875788277555</v>
      </c>
      <c r="S18" s="11">
        <v>0.33892209121610889</v>
      </c>
      <c r="T18" s="11">
        <v>0.33892209121610889</v>
      </c>
      <c r="U18" s="11"/>
      <c r="V18" s="33" t="str">
        <f t="shared" si="2"/>
        <v>Bahrain</v>
      </c>
      <c r="W18" s="30">
        <f t="shared" si="3"/>
        <v>3.7182319278941424E-5</v>
      </c>
      <c r="X18" s="10">
        <f t="shared" si="4"/>
        <v>3.9373169119692283E-2</v>
      </c>
      <c r="Y18" s="36">
        <f t="shared" si="5"/>
        <v>1.5502464465278901E-3</v>
      </c>
      <c r="Z18" s="41" t="str">
        <f t="shared" si="6"/>
        <v/>
      </c>
      <c r="AA18" s="42" t="str">
        <f t="shared" si="7"/>
        <v/>
      </c>
      <c r="AD18">
        <v>13</v>
      </c>
      <c r="AE18" s="31" t="str">
        <f t="shared" si="8"/>
        <v>Equatorial Guinea</v>
      </c>
      <c r="AF18" s="44">
        <f t="shared" si="9"/>
        <v>119</v>
      </c>
      <c r="AG18" s="45" t="str">
        <f t="shared" si="10"/>
        <v>Netherlands</v>
      </c>
      <c r="AJ18">
        <v>0.33520185312087075</v>
      </c>
      <c r="AK18">
        <v>0.33892209121610889</v>
      </c>
    </row>
    <row r="19" spans="1:37">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28</v>
      </c>
      <c r="AD19">
        <v>14</v>
      </c>
      <c r="AE19" s="31" t="str">
        <f t="shared" si="8"/>
        <v>China</v>
      </c>
      <c r="AF19" s="44">
        <f t="shared" si="9"/>
        <v>118</v>
      </c>
      <c r="AG19" s="45" t="str">
        <f t="shared" si="10"/>
        <v>Armenia</v>
      </c>
      <c r="AJ19">
        <v>0.43333331351883547</v>
      </c>
      <c r="AK19">
        <v>0.43333331351883547</v>
      </c>
    </row>
    <row r="20" spans="1:37">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40</v>
      </c>
      <c r="AD20">
        <v>15</v>
      </c>
      <c r="AE20" s="31" t="str">
        <f t="shared" si="8"/>
        <v>Myanmar</v>
      </c>
      <c r="AF20" s="44">
        <f t="shared" si="9"/>
        <v>117</v>
      </c>
      <c r="AG20" s="45" t="str">
        <f t="shared" si="10"/>
        <v>Somalia</v>
      </c>
      <c r="AJ20">
        <v>0.26075988246182863</v>
      </c>
      <c r="AK20">
        <v>0.26075988246182863</v>
      </c>
    </row>
    <row r="21" spans="1:37">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0.20727389239328006</v>
      </c>
      <c r="T21" s="11">
        <v>0.20727389239328006</v>
      </c>
      <c r="U21" s="11"/>
      <c r="V21" s="33" t="str">
        <f t="shared" si="2"/>
        <v>Belarus</v>
      </c>
      <c r="W21" s="30">
        <f t="shared" si="3"/>
        <v>4.1307711222345018E-5</v>
      </c>
      <c r="X21" s="10">
        <f t="shared" si="4"/>
        <v>3.6249762877687421E-2</v>
      </c>
      <c r="Y21" s="36">
        <f t="shared" si="5"/>
        <v>1.314045308688565E-3</v>
      </c>
      <c r="Z21" s="41" t="str">
        <f t="shared" si="6"/>
        <v/>
      </c>
      <c r="AA21" s="42" t="str">
        <f t="shared" si="7"/>
        <v/>
      </c>
      <c r="AD21">
        <v>16</v>
      </c>
      <c r="AE21" s="31" t="str">
        <f t="shared" si="8"/>
        <v>Uganda</v>
      </c>
      <c r="AF21" s="44">
        <f t="shared" si="9"/>
        <v>116</v>
      </c>
      <c r="AG21" s="45" t="str">
        <f t="shared" si="10"/>
        <v>France</v>
      </c>
      <c r="AJ21">
        <v>0.19862378403135397</v>
      </c>
      <c r="AK21">
        <v>0.20727389239328006</v>
      </c>
    </row>
    <row r="22" spans="1:37">
      <c r="A22" s="37" t="s">
        <v>544</v>
      </c>
      <c r="B22" s="38">
        <v>1</v>
      </c>
      <c r="C22" s="32" t="s">
        <v>71</v>
      </c>
      <c r="D22" s="33" t="s">
        <v>72</v>
      </c>
      <c r="E22" s="11">
        <v>0.24707146775727087</v>
      </c>
      <c r="F22" s="11">
        <v>0.2467959693246998</v>
      </c>
      <c r="G22" s="11">
        <v>0.24648185300594971</v>
      </c>
      <c r="H22" s="11">
        <v>0.24733338709370378</v>
      </c>
      <c r="I22" s="11">
        <v>0.2472672382546286</v>
      </c>
      <c r="J22" s="11">
        <v>0.22616247152937452</v>
      </c>
      <c r="K22" s="11">
        <v>0.22525047043562452</v>
      </c>
      <c r="L22" s="11">
        <v>0.22458644190488267</v>
      </c>
      <c r="M22" s="11">
        <v>0.22392990956164074</v>
      </c>
      <c r="N22" s="11">
        <v>0.2234612227285335</v>
      </c>
      <c r="O22" s="11">
        <v>0.2305516872252501</v>
      </c>
      <c r="P22" s="11">
        <v>0.2584723401661565</v>
      </c>
      <c r="Q22" s="11">
        <v>0.26608807603770668</v>
      </c>
      <c r="R22" s="11">
        <v>0.26987321060266262</v>
      </c>
      <c r="S22" s="11">
        <v>0.26986487726932934</v>
      </c>
      <c r="T22" s="11">
        <v>0.26986487726932934</v>
      </c>
      <c r="U22" s="11"/>
      <c r="V22" s="33" t="str">
        <f t="shared" si="2"/>
        <v>Belgium</v>
      </c>
      <c r="W22" s="30">
        <f t="shared" si="3"/>
        <v>1.709193524141893E-3</v>
      </c>
      <c r="X22" s="10">
        <f t="shared" si="4"/>
        <v>0.45587520306912577</v>
      </c>
      <c r="Y22" s="36">
        <f t="shared" si="5"/>
        <v>0.20782220077331665</v>
      </c>
      <c r="Z22" s="41" t="str">
        <f t="shared" si="6"/>
        <v/>
      </c>
      <c r="AA22" s="42" t="str">
        <f t="shared" si="7"/>
        <v/>
      </c>
      <c r="AD22">
        <v>17</v>
      </c>
      <c r="AE22" s="31" t="str">
        <f t="shared" si="8"/>
        <v>Angola</v>
      </c>
      <c r="AF22" s="44">
        <f t="shared" si="9"/>
        <v>115</v>
      </c>
      <c r="AG22" s="45" t="str">
        <f t="shared" si="10"/>
        <v>Libyan Arab Jamahiriya</v>
      </c>
      <c r="AJ22">
        <v>0.25008081400898868</v>
      </c>
      <c r="AK22">
        <v>0.26986487726932934</v>
      </c>
    </row>
    <row r="23" spans="1:37">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57</v>
      </c>
      <c r="AD23">
        <v>18</v>
      </c>
      <c r="AE23" s="31" t="str">
        <f t="shared" si="8"/>
        <v>Iran, Islamic Republic of</v>
      </c>
      <c r="AF23" s="44">
        <f t="shared" si="9"/>
        <v>114</v>
      </c>
      <c r="AG23" s="45" t="str">
        <f t="shared" si="10"/>
        <v>Malta</v>
      </c>
      <c r="AJ23">
        <v>0.30994525258645705</v>
      </c>
      <c r="AK23">
        <v>0.30994525258645705</v>
      </c>
    </row>
    <row r="24" spans="1:37">
      <c r="A24" s="37" t="s">
        <v>539</v>
      </c>
      <c r="B24" s="38">
        <v>1</v>
      </c>
      <c r="C24" s="32" t="s">
        <v>75</v>
      </c>
      <c r="D24" s="33" t="s">
        <v>76</v>
      </c>
      <c r="E24" s="11">
        <v>0.51888769388920453</v>
      </c>
      <c r="F24" s="11">
        <v>0.51181172975030675</v>
      </c>
      <c r="G24" s="11">
        <v>0.5094997813436567</v>
      </c>
      <c r="H24" s="11">
        <v>0.50266529002690841</v>
      </c>
      <c r="I24" s="11">
        <v>0.49770955284810875</v>
      </c>
      <c r="J24" s="11">
        <v>0.49412281722214324</v>
      </c>
      <c r="K24" s="11">
        <v>0.49152843101492777</v>
      </c>
      <c r="L24" s="11">
        <v>0.49264991817061882</v>
      </c>
      <c r="M24" s="11">
        <v>0.49235503726438873</v>
      </c>
      <c r="N24" s="11">
        <v>0.48961049365932313</v>
      </c>
      <c r="O24" s="11">
        <v>0.49026809545773237</v>
      </c>
      <c r="P24" s="11">
        <v>0.48587890792707572</v>
      </c>
      <c r="Q24" s="11">
        <v>0.4839078831919299</v>
      </c>
      <c r="R24" s="11">
        <v>0.47891168976989401</v>
      </c>
      <c r="S24" s="11">
        <v>0.48081843986572742</v>
      </c>
      <c r="T24" s="11">
        <v>0.48081843986572742</v>
      </c>
      <c r="U24" s="11"/>
      <c r="V24" s="33" t="str">
        <f t="shared" si="2"/>
        <v>Benin</v>
      </c>
      <c r="W24" s="30">
        <f t="shared" si="3"/>
        <v>-2.3343736234120787E-3</v>
      </c>
      <c r="X24" s="10">
        <f t="shared" si="4"/>
        <v>-0.95017811470102032</v>
      </c>
      <c r="Y24" s="36">
        <f t="shared" si="5"/>
        <v>0.90283844965678528</v>
      </c>
      <c r="Z24" s="41">
        <f t="shared" si="6"/>
        <v>2.3343736234120787</v>
      </c>
      <c r="AA24" s="42">
        <f t="shared" si="7"/>
        <v>19</v>
      </c>
      <c r="AD24">
        <v>19</v>
      </c>
      <c r="AE24" s="31" t="str">
        <f t="shared" si="8"/>
        <v>Benin</v>
      </c>
      <c r="AF24" s="44">
        <f t="shared" si="9"/>
        <v>113</v>
      </c>
      <c r="AG24" s="45" t="str">
        <f t="shared" si="10"/>
        <v>Marshall Islands</v>
      </c>
      <c r="AJ24">
        <v>0.48073418060646816</v>
      </c>
      <c r="AK24">
        <v>0.48081843986572742</v>
      </c>
    </row>
    <row r="25" spans="1:37">
      <c r="A25" s="37" t="s">
        <v>540</v>
      </c>
      <c r="B25" s="38">
        <v>1</v>
      </c>
      <c r="C25" s="32" t="s">
        <v>77</v>
      </c>
      <c r="D25" s="33" t="s">
        <v>78</v>
      </c>
      <c r="E25" s="11">
        <v>0.42644106405980736</v>
      </c>
      <c r="F25" s="11">
        <v>0.43975556625762247</v>
      </c>
      <c r="G25" s="11">
        <v>0.43528051443328292</v>
      </c>
      <c r="H25" s="11">
        <v>0.4283170617282524</v>
      </c>
      <c r="I25" s="11">
        <v>0.41969447578023417</v>
      </c>
      <c r="J25" s="11">
        <v>0.41303991408567114</v>
      </c>
      <c r="K25" s="11">
        <v>0.40957792737870974</v>
      </c>
      <c r="L25" s="11">
        <v>0.40965183306808983</v>
      </c>
      <c r="M25" s="11">
        <v>0.40157592776316103</v>
      </c>
      <c r="N25" s="11">
        <v>0.39751469219328922</v>
      </c>
      <c r="O25" s="11">
        <v>0.39458072233861524</v>
      </c>
      <c r="P25" s="11">
        <v>0.39010153295234123</v>
      </c>
      <c r="Q25" s="11">
        <v>0.39195326310943973</v>
      </c>
      <c r="R25" s="11">
        <v>0.392750503278605</v>
      </c>
      <c r="S25" s="11">
        <v>0.38615362759277166</v>
      </c>
      <c r="T25" s="11">
        <v>0.38615362759277166</v>
      </c>
      <c r="U25" s="11"/>
      <c r="V25" s="33" t="str">
        <f t="shared" si="2"/>
        <v>Bhutan</v>
      </c>
      <c r="W25" s="30">
        <f t="shared" si="3"/>
        <v>-3.5881665136927757E-3</v>
      </c>
      <c r="X25" s="10">
        <f t="shared" si="4"/>
        <v>-0.95825017452175498</v>
      </c>
      <c r="Y25" s="36">
        <f t="shared" si="5"/>
        <v>0.9182433969709739</v>
      </c>
      <c r="Z25" s="41">
        <f t="shared" si="6"/>
        <v>3.5881665136927756</v>
      </c>
      <c r="AA25" s="42">
        <f t="shared" si="7"/>
        <v>6</v>
      </c>
      <c r="AD25">
        <v>20</v>
      </c>
      <c r="AE25" s="31" t="str">
        <f t="shared" si="8"/>
        <v>Yemen</v>
      </c>
      <c r="AF25" s="44">
        <f t="shared" si="9"/>
        <v>112</v>
      </c>
      <c r="AG25" s="45" t="str">
        <f t="shared" si="10"/>
        <v>Romania</v>
      </c>
      <c r="AJ25">
        <v>0.39021928723004184</v>
      </c>
      <c r="AK25">
        <v>0.38615362759277166</v>
      </c>
    </row>
    <row r="26" spans="1:37">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0.35223596062671958</v>
      </c>
      <c r="L26" s="11">
        <v>0.35122683319454473</v>
      </c>
      <c r="M26" s="11">
        <v>0.35146250319949984</v>
      </c>
      <c r="N26" s="11">
        <v>0.34639366496475388</v>
      </c>
      <c r="O26" s="11">
        <v>0.34329381019914823</v>
      </c>
      <c r="P26" s="11">
        <v>0.33895047864739136</v>
      </c>
      <c r="Q26" s="11">
        <v>0.33884419294251966</v>
      </c>
      <c r="R26" s="11">
        <v>0.33746927437996832</v>
      </c>
      <c r="S26" s="11">
        <v>0.33657822311121838</v>
      </c>
      <c r="T26" s="11">
        <v>0.33657822311121838</v>
      </c>
      <c r="U26" s="11"/>
      <c r="V26" s="33" t="str">
        <f t="shared" si="2"/>
        <v>Bolivia</v>
      </c>
      <c r="W26" s="30">
        <f t="shared" si="3"/>
        <v>-1.8546138049483176E-3</v>
      </c>
      <c r="X26" s="10">
        <f t="shared" si="4"/>
        <v>-0.96420742078117294</v>
      </c>
      <c r="Y26" s="36">
        <f t="shared" si="5"/>
        <v>0.92969595028948193</v>
      </c>
      <c r="Z26" s="41">
        <f t="shared" si="6"/>
        <v>1.8546138049483176</v>
      </c>
      <c r="AA26" s="42">
        <f t="shared" si="7"/>
        <v>30</v>
      </c>
      <c r="AD26">
        <v>21</v>
      </c>
      <c r="AE26" s="31" t="str">
        <f t="shared" si="8"/>
        <v>Uzbekistan</v>
      </c>
      <c r="AF26" s="44">
        <f t="shared" si="9"/>
        <v>111</v>
      </c>
      <c r="AG26" s="45" t="str">
        <f t="shared" si="10"/>
        <v>Papua New Guinea</v>
      </c>
      <c r="AJ26">
        <v>0.334494889777885</v>
      </c>
      <c r="AK26">
        <v>0.33657822311121838</v>
      </c>
    </row>
    <row r="27" spans="1:37">
      <c r="A27" s="37" t="s">
        <v>542</v>
      </c>
      <c r="B27" s="38">
        <v>1</v>
      </c>
      <c r="C27" s="32" t="s">
        <v>81</v>
      </c>
      <c r="D27" s="33" t="s">
        <v>82</v>
      </c>
      <c r="E27" s="11">
        <v>0.19263293957934005</v>
      </c>
      <c r="F27" s="11">
        <v>0.19207175780225672</v>
      </c>
      <c r="G27" s="11">
        <v>0.22084536938428923</v>
      </c>
      <c r="H27" s="11">
        <v>0.21711033323606774</v>
      </c>
      <c r="I27" s="11">
        <v>0.21030478890804949</v>
      </c>
      <c r="J27" s="11">
        <v>0.21666907999994975</v>
      </c>
      <c r="K27" s="11">
        <v>0.21678006752204329</v>
      </c>
      <c r="L27" s="11">
        <v>0.21324782941500064</v>
      </c>
      <c r="M27" s="11">
        <v>0.20603571009133656</v>
      </c>
      <c r="N27" s="11">
        <v>0.20963025166056692</v>
      </c>
      <c r="O27" s="11">
        <v>0.21313197321027533</v>
      </c>
      <c r="P27" s="11">
        <v>0.21236303276046245</v>
      </c>
      <c r="Q27" s="11">
        <v>0.21574885128505839</v>
      </c>
      <c r="R27" s="11">
        <v>0.21593488768168842</v>
      </c>
      <c r="S27" s="11">
        <v>0.2155080122362717</v>
      </c>
      <c r="T27" s="11">
        <v>0.21543378723627168</v>
      </c>
      <c r="U27" s="11"/>
      <c r="V27" s="33" t="str">
        <f t="shared" si="2"/>
        <v>Bosnia and Herzegovina</v>
      </c>
      <c r="W27" s="30">
        <f t="shared" si="3"/>
        <v>8.0658234164544373E-4</v>
      </c>
      <c r="X27" s="10">
        <f t="shared" si="4"/>
        <v>0.46629359282708815</v>
      </c>
      <c r="Y27" s="36">
        <f t="shared" si="5"/>
        <v>0.21742971471159428</v>
      </c>
      <c r="Z27" s="41" t="str">
        <f t="shared" si="6"/>
        <v/>
      </c>
      <c r="AA27" s="42" t="str">
        <f t="shared" si="7"/>
        <v/>
      </c>
      <c r="AD27">
        <v>22</v>
      </c>
      <c r="AE27" s="31" t="str">
        <f t="shared" si="8"/>
        <v>Gambia</v>
      </c>
      <c r="AF27" s="44">
        <f t="shared" si="9"/>
        <v>110</v>
      </c>
      <c r="AG27" s="45" t="str">
        <f t="shared" si="10"/>
        <v>Canada</v>
      </c>
      <c r="AJ27">
        <v>0.19460045390293837</v>
      </c>
      <c r="AK27">
        <v>0.21543378723627168</v>
      </c>
    </row>
    <row r="28" spans="1:37">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0.42141473696791315</v>
      </c>
      <c r="P28" s="11">
        <v>0.42032837408324536</v>
      </c>
      <c r="Q28" s="11">
        <v>0.42054940521975942</v>
      </c>
      <c r="R28" s="11">
        <v>0.41642916830418347</v>
      </c>
      <c r="S28" s="11">
        <v>0.43623605607668359</v>
      </c>
      <c r="T28" s="11">
        <v>0.43623605607668359</v>
      </c>
      <c r="U28" s="11"/>
      <c r="V28" s="33" t="str">
        <f t="shared" si="2"/>
        <v>Botswana</v>
      </c>
      <c r="W28" s="30">
        <f t="shared" si="3"/>
        <v>-7.2491239659844319E-4</v>
      </c>
      <c r="X28" s="10">
        <f t="shared" si="4"/>
        <v>-0.43656131926346414</v>
      </c>
      <c r="Y28" s="36">
        <f t="shared" si="5"/>
        <v>0.19058578547705626</v>
      </c>
      <c r="Z28" s="41" t="str">
        <f t="shared" si="6"/>
        <v/>
      </c>
      <c r="AA28" s="42" t="str">
        <f t="shared" si="7"/>
        <v/>
      </c>
      <c r="AD28">
        <v>23</v>
      </c>
      <c r="AE28" s="31" t="str">
        <f t="shared" si="8"/>
        <v>Namibia</v>
      </c>
      <c r="AF28" s="44">
        <f t="shared" si="9"/>
        <v>109</v>
      </c>
      <c r="AG28" s="45" t="str">
        <f t="shared" si="10"/>
        <v>Norway</v>
      </c>
      <c r="AJ28">
        <v>0.42219505992385442</v>
      </c>
      <c r="AK28">
        <v>0.43623605607668359</v>
      </c>
    </row>
    <row r="29" spans="1:37">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0.2765744093567063</v>
      </c>
      <c r="R29" s="11">
        <v>0.27756661284127843</v>
      </c>
      <c r="S29" s="11">
        <v>0.27737614229586177</v>
      </c>
      <c r="T29" s="11">
        <v>0.27737614229586177</v>
      </c>
      <c r="U29" s="11"/>
      <c r="V29" s="33" t="str">
        <f t="shared" si="2"/>
        <v>Brazil</v>
      </c>
      <c r="W29" s="30">
        <f t="shared" si="3"/>
        <v>-8.3530407468861557E-4</v>
      </c>
      <c r="X29" s="10">
        <f t="shared" si="4"/>
        <v>-0.81068321077959693</v>
      </c>
      <c r="Y29" s="36">
        <f t="shared" si="5"/>
        <v>0.65720726823991638</v>
      </c>
      <c r="Z29" s="41">
        <f t="shared" si="6"/>
        <v>0.83530407468861556</v>
      </c>
      <c r="AA29" s="42">
        <f t="shared" si="7"/>
        <v>67</v>
      </c>
      <c r="AD29">
        <v>24</v>
      </c>
      <c r="AE29" s="31" t="str">
        <f t="shared" si="8"/>
        <v>Mauritania</v>
      </c>
      <c r="AF29" s="44">
        <f t="shared" si="9"/>
        <v>108</v>
      </c>
      <c r="AG29" s="45" t="str">
        <f t="shared" si="10"/>
        <v>Burundi</v>
      </c>
      <c r="AJ29">
        <v>0.26391895308821151</v>
      </c>
      <c r="AK29">
        <v>0.27737614229586177</v>
      </c>
    </row>
    <row r="30" spans="1:37">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8</v>
      </c>
      <c r="AD30">
        <v>25</v>
      </c>
      <c r="AE30" s="31" t="str">
        <f t="shared" si="8"/>
        <v>Ecuador</v>
      </c>
      <c r="AF30" s="44">
        <f t="shared" si="9"/>
        <v>107</v>
      </c>
      <c r="AG30" s="45" t="str">
        <f t="shared" si="10"/>
        <v>Georgia</v>
      </c>
      <c r="AJ30">
        <v>0.21479348943857399</v>
      </c>
      <c r="AK30">
        <v>0.21479348943857399</v>
      </c>
    </row>
    <row r="31" spans="1:37">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0.21899525650113386</v>
      </c>
      <c r="T31" s="11">
        <v>0.21653358983446722</v>
      </c>
      <c r="U31" s="11"/>
      <c r="V31" s="33" t="str">
        <f t="shared" si="2"/>
        <v>Bulgaria</v>
      </c>
      <c r="W31" s="30">
        <f t="shared" si="3"/>
        <v>-6.0521838587742445E-4</v>
      </c>
      <c r="X31" s="10">
        <f t="shared" si="4"/>
        <v>-0.58979153436599396</v>
      </c>
      <c r="Y31" s="36">
        <f t="shared" si="5"/>
        <v>0.34785405400979341</v>
      </c>
      <c r="Z31" s="41">
        <f t="shared" si="6"/>
        <v>0.60521838587742449</v>
      </c>
      <c r="AA31" s="42">
        <f t="shared" si="7"/>
        <v>77</v>
      </c>
      <c r="AD31">
        <v>26</v>
      </c>
      <c r="AE31" s="31" t="str">
        <f t="shared" si="8"/>
        <v>Paraguay</v>
      </c>
      <c r="AF31" s="44">
        <f t="shared" si="9"/>
        <v>106</v>
      </c>
      <c r="AG31" s="45" t="str">
        <f t="shared" si="10"/>
        <v>Germany</v>
      </c>
      <c r="AJ31">
        <v>0.19994986470865461</v>
      </c>
      <c r="AK31">
        <v>0.21653358983446722</v>
      </c>
    </row>
    <row r="32" spans="1:37">
      <c r="A32" s="37"/>
      <c r="B32" s="38"/>
      <c r="C32" s="32" t="s">
        <v>91</v>
      </c>
      <c r="D32" s="33" t="s">
        <v>92</v>
      </c>
      <c r="E32" s="11">
        <v>0.52954765634915579</v>
      </c>
      <c r="F32" s="11">
        <v>0.53010505040120603</v>
      </c>
      <c r="G32" s="11">
        <v>0.52708461010151086</v>
      </c>
      <c r="H32" s="11">
        <v>0.52408107169775076</v>
      </c>
      <c r="I32" s="11">
        <v>0.52367806059836053</v>
      </c>
      <c r="J32" s="11">
        <v>0.52427109806804351</v>
      </c>
      <c r="K32" s="11">
        <v>0.52249195853615116</v>
      </c>
      <c r="L32" s="11">
        <v>0.52166612558789716</v>
      </c>
      <c r="M32" s="11">
        <v>0.52073606893997404</v>
      </c>
      <c r="N32" s="11">
        <v>0.52219672012628304</v>
      </c>
      <c r="O32" s="11">
        <v>0.52434288495919612</v>
      </c>
      <c r="P32" s="11">
        <v>0.52061359303479138</v>
      </c>
      <c r="Q32" s="11">
        <v>0.51804961845786057</v>
      </c>
      <c r="R32" s="11">
        <v>0.51571833833805936</v>
      </c>
      <c r="S32" s="11">
        <v>0.51251696351722609</v>
      </c>
      <c r="T32" s="11">
        <v>0.51251696351722609</v>
      </c>
      <c r="U32" s="11"/>
      <c r="V32" s="33" t="str">
        <f t="shared" si="2"/>
        <v>Burkina Faso</v>
      </c>
      <c r="W32" s="30">
        <f t="shared" si="3"/>
        <v>-1.0093025013153112E-3</v>
      </c>
      <c r="X32" s="10">
        <f t="shared" si="4"/>
        <v>-0.92501626870054798</v>
      </c>
      <c r="Y32" s="36">
        <f t="shared" si="5"/>
        <v>0.85565509736068435</v>
      </c>
      <c r="Z32" s="41">
        <f t="shared" si="6"/>
        <v>1.0093025013153112</v>
      </c>
      <c r="AA32" s="42">
        <f t="shared" si="7"/>
        <v>64</v>
      </c>
      <c r="AD32">
        <v>27</v>
      </c>
      <c r="AE32" s="31" t="str">
        <f t="shared" si="8"/>
        <v>Malawi</v>
      </c>
      <c r="AF32" s="44">
        <f t="shared" si="9"/>
        <v>105</v>
      </c>
      <c r="AG32" s="45" t="str">
        <f t="shared" si="10"/>
        <v>Fiji</v>
      </c>
      <c r="AJ32">
        <v>0.51192299842381417</v>
      </c>
      <c r="AK32">
        <v>0.51251696351722609</v>
      </c>
    </row>
    <row r="33" spans="1:37">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108</v>
      </c>
      <c r="AD33">
        <v>28</v>
      </c>
      <c r="AE33" s="31" t="str">
        <f t="shared" si="8"/>
        <v>Bangladesh</v>
      </c>
      <c r="AF33" s="44">
        <f t="shared" si="9"/>
        <v>104</v>
      </c>
      <c r="AG33" s="45" t="str">
        <f t="shared" si="10"/>
        <v>United States</v>
      </c>
      <c r="AJ33">
        <v>0.61285444543277945</v>
      </c>
      <c r="AK33">
        <v>0.61285444543277945</v>
      </c>
    </row>
    <row r="34" spans="1:37">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0.45782957304115351</v>
      </c>
      <c r="T34" s="11">
        <v>0.45782957304115351</v>
      </c>
      <c r="U34" s="11"/>
      <c r="V34" s="33" t="str">
        <f t="shared" si="2"/>
        <v>Cambodia</v>
      </c>
      <c r="W34" s="30">
        <f t="shared" si="3"/>
        <v>-4.9871041162971785E-3</v>
      </c>
      <c r="X34" s="10">
        <f t="shared" si="4"/>
        <v>-0.99113139969537334</v>
      </c>
      <c r="Y34" s="36">
        <f t="shared" si="5"/>
        <v>0.98234145146210994</v>
      </c>
      <c r="Z34" s="41">
        <f t="shared" si="6"/>
        <v>4.9871041162971785</v>
      </c>
      <c r="AA34" s="42">
        <f t="shared" si="7"/>
        <v>2</v>
      </c>
      <c r="AD34">
        <v>29</v>
      </c>
      <c r="AE34" s="31" t="str">
        <f t="shared" si="8"/>
        <v>Vanuatu</v>
      </c>
      <c r="AF34" s="44">
        <f t="shared" si="9"/>
        <v>103</v>
      </c>
      <c r="AG34" s="45" t="str">
        <f t="shared" si="10"/>
        <v>Switzerland</v>
      </c>
      <c r="AJ34">
        <v>0.45659800252833299</v>
      </c>
      <c r="AK34">
        <v>0.45782957304115351</v>
      </c>
    </row>
    <row r="35" spans="1:37">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70</v>
      </c>
      <c r="AD35">
        <v>30</v>
      </c>
      <c r="AE35" s="31" t="str">
        <f t="shared" si="8"/>
        <v>Bolivia</v>
      </c>
      <c r="AF35" s="44">
        <f t="shared" si="9"/>
        <v>102</v>
      </c>
      <c r="AG35" s="45" t="str">
        <f t="shared" si="10"/>
        <v>Latvia</v>
      </c>
      <c r="AJ35">
        <v>0.45987663588281164</v>
      </c>
      <c r="AK35">
        <v>0.45987663588281164</v>
      </c>
    </row>
    <row r="36" spans="1:37">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0.25878913420065486</v>
      </c>
      <c r="R36" s="11">
        <v>0.26016432284397517</v>
      </c>
      <c r="S36" s="11">
        <v>0.26012265617730845</v>
      </c>
      <c r="T36" s="11">
        <v>0.26012265617730845</v>
      </c>
      <c r="U36" s="11"/>
      <c r="V36" s="33" t="str">
        <f t="shared" si="2"/>
        <v>Canada</v>
      </c>
      <c r="W36" s="30">
        <f t="shared" si="3"/>
        <v>9.0303574458741847E-4</v>
      </c>
      <c r="X36" s="10">
        <f t="shared" si="4"/>
        <v>0.61384153422260657</v>
      </c>
      <c r="Y36" s="36">
        <f t="shared" si="5"/>
        <v>0.37680142913676345</v>
      </c>
      <c r="Z36" s="41">
        <f t="shared" si="6"/>
        <v>-0.90303574458741842</v>
      </c>
      <c r="AA36" s="42">
        <f t="shared" si="7"/>
        <v>110</v>
      </c>
      <c r="AJ36">
        <v>0.24319336196056388</v>
      </c>
      <c r="AK36">
        <v>0.26012265617730845</v>
      </c>
    </row>
    <row r="37" spans="1:37">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0.30543528368841438</v>
      </c>
      <c r="P37" s="11">
        <v>0.30462450568524696</v>
      </c>
      <c r="Q37" s="11">
        <v>0.30420081851947806</v>
      </c>
      <c r="R37" s="11">
        <v>0.2999704632241359</v>
      </c>
      <c r="S37" s="11">
        <v>0.29685792872038586</v>
      </c>
      <c r="T37" s="11">
        <v>0.29685792872038586</v>
      </c>
      <c r="U37" s="11"/>
      <c r="V37" s="33" t="str">
        <f t="shared" si="2"/>
        <v>Cape Verde</v>
      </c>
      <c r="W37" s="30">
        <f t="shared" si="3"/>
        <v>-1.1969617281976906E-3</v>
      </c>
      <c r="X37" s="10">
        <f t="shared" si="4"/>
        <v>-0.80319593794841937</v>
      </c>
      <c r="Y37" s="36">
        <f t="shared" si="5"/>
        <v>0.64512371473684116</v>
      </c>
      <c r="Z37" s="41">
        <f t="shared" si="6"/>
        <v>1.1969617281976905</v>
      </c>
      <c r="AA37" s="42">
        <f t="shared" si="7"/>
        <v>56</v>
      </c>
      <c r="AJ37">
        <v>0.29569126205371921</v>
      </c>
      <c r="AK37">
        <v>0.29685792872038586</v>
      </c>
    </row>
    <row r="38" spans="1:37">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100</v>
      </c>
      <c r="AJ38">
        <v>0.60508311196225384</v>
      </c>
      <c r="AK38">
        <v>0.60508311196225384</v>
      </c>
    </row>
    <row r="39" spans="1:37">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75</v>
      </c>
      <c r="AJ39">
        <v>0.56129880404581201</v>
      </c>
      <c r="AK39">
        <v>0.56129880404581201</v>
      </c>
    </row>
    <row r="40" spans="1:37">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0.2228450010560836</v>
      </c>
      <c r="S40" s="11">
        <v>0.22271740350191693</v>
      </c>
      <c r="T40" s="11">
        <v>0.22271740350191693</v>
      </c>
      <c r="U40" s="11"/>
      <c r="V40" s="33" t="str">
        <f t="shared" si="2"/>
        <v>Chile</v>
      </c>
      <c r="W40" s="30">
        <f t="shared" si="3"/>
        <v>6.1253434025224866E-4</v>
      </c>
      <c r="X40" s="10">
        <f t="shared" si="4"/>
        <v>0.35767000517639486</v>
      </c>
      <c r="Y40" s="36">
        <f t="shared" si="5"/>
        <v>0.12792783260288232</v>
      </c>
      <c r="Z40" s="41" t="str">
        <f t="shared" si="6"/>
        <v/>
      </c>
      <c r="AA40" s="42" t="str">
        <f t="shared" si="7"/>
        <v/>
      </c>
      <c r="AJ40">
        <v>0.20774907186321165</v>
      </c>
      <c r="AK40">
        <v>0.22271740350191693</v>
      </c>
    </row>
    <row r="41" spans="1:37">
      <c r="A41" s="37"/>
      <c r="B41" s="38"/>
      <c r="C41" s="32" t="s">
        <v>109</v>
      </c>
      <c r="D41" s="33" t="s">
        <v>110</v>
      </c>
      <c r="E41" s="11">
        <v>0.30287655694218701</v>
      </c>
      <c r="F41" s="11">
        <v>0.30001718441804071</v>
      </c>
      <c r="G41" s="11">
        <v>0.29762652395514438</v>
      </c>
      <c r="H41" s="11">
        <v>0.29600962569161787</v>
      </c>
      <c r="I41" s="11">
        <v>0.29445506576330482</v>
      </c>
      <c r="J41" s="11">
        <v>0.29288646723374179</v>
      </c>
      <c r="K41" s="11">
        <v>0.29083114942454641</v>
      </c>
      <c r="L41" s="11">
        <v>0.28925406552168892</v>
      </c>
      <c r="M41" s="11">
        <v>0.28720640819940241</v>
      </c>
      <c r="N41" s="11">
        <v>0.28608193581218205</v>
      </c>
      <c r="O41" s="11">
        <v>0.2814875802024992</v>
      </c>
      <c r="P41" s="11">
        <v>0.27580244618875716</v>
      </c>
      <c r="Q41" s="11">
        <v>0.26700493066047021</v>
      </c>
      <c r="R41" s="11">
        <v>0.2628366736210509</v>
      </c>
      <c r="S41" s="11">
        <v>0.27253989320104416</v>
      </c>
      <c r="T41" s="11">
        <v>0.27253989320104416</v>
      </c>
      <c r="U41" s="11"/>
      <c r="V41" s="33" t="str">
        <f t="shared" si="2"/>
        <v>China</v>
      </c>
      <c r="W41" s="30">
        <f t="shared" si="3"/>
        <v>-2.4409462076924724E-3</v>
      </c>
      <c r="X41" s="10">
        <f t="shared" si="4"/>
        <v>-0.9483745918875558</v>
      </c>
      <c r="Y41" s="36">
        <f t="shared" si="5"/>
        <v>0.89941436653788798</v>
      </c>
      <c r="Z41" s="41">
        <f t="shared" si="6"/>
        <v>2.4409462076924724</v>
      </c>
      <c r="AA41" s="42">
        <f t="shared" si="7"/>
        <v>14</v>
      </c>
      <c r="AJ41">
        <v>0.2622810790767453</v>
      </c>
      <c r="AK41">
        <v>0.27253989320104416</v>
      </c>
    </row>
    <row r="42" spans="1:37">
      <c r="A42" s="37"/>
      <c r="B42" s="38"/>
      <c r="C42" s="32" t="s">
        <v>111</v>
      </c>
      <c r="D42" s="33" t="s">
        <v>112</v>
      </c>
      <c r="E42" s="11">
        <v>0.28061935863242121</v>
      </c>
      <c r="F42" s="11">
        <v>0.28390733174557442</v>
      </c>
      <c r="G42" s="11">
        <v>0.28255211279754761</v>
      </c>
      <c r="H42" s="11">
        <v>0.29272645678841674</v>
      </c>
      <c r="I42" s="11">
        <v>0.28771879011718698</v>
      </c>
      <c r="J42" s="11">
        <v>0.28606868617450404</v>
      </c>
      <c r="K42" s="11">
        <v>0.28629892728401624</v>
      </c>
      <c r="L42" s="11">
        <v>0.28529313586752236</v>
      </c>
      <c r="M42" s="11">
        <v>0.28225776536308128</v>
      </c>
      <c r="N42" s="11">
        <v>0.28090868618600812</v>
      </c>
      <c r="O42" s="11">
        <v>0.28203788274392472</v>
      </c>
      <c r="P42" s="11">
        <v>0.28502150700771206</v>
      </c>
      <c r="Q42" s="11">
        <v>0.28426347153922288</v>
      </c>
      <c r="R42" s="11">
        <v>0.28390383163105892</v>
      </c>
      <c r="S42" s="11">
        <v>0.28377976400147564</v>
      </c>
      <c r="T42" s="11">
        <v>0.28377976400147564</v>
      </c>
      <c r="U42" s="11"/>
      <c r="V42" s="33" t="str">
        <f t="shared" si="2"/>
        <v>Colombia</v>
      </c>
      <c r="W42" s="30">
        <f t="shared" si="3"/>
        <v>-1.0851669548422716E-4</v>
      </c>
      <c r="X42" s="10">
        <f t="shared" si="4"/>
        <v>-0.17601854899084862</v>
      </c>
      <c r="Y42" s="36">
        <f t="shared" si="5"/>
        <v>3.0982529588843778E-2</v>
      </c>
      <c r="Z42" s="41" t="str">
        <f t="shared" si="6"/>
        <v/>
      </c>
      <c r="AA42" s="42" t="str">
        <f t="shared" si="7"/>
        <v/>
      </c>
      <c r="AJ42">
        <v>0.27516416730986476</v>
      </c>
      <c r="AK42">
        <v>0.28377976400147564</v>
      </c>
    </row>
    <row r="43" spans="1:37">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37</v>
      </c>
      <c r="AJ43">
        <v>0.41804238766287999</v>
      </c>
      <c r="AK43">
        <v>0.41804238766287999</v>
      </c>
    </row>
    <row r="44" spans="1:37">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82</v>
      </c>
      <c r="AJ44">
        <v>0.43746992073911017</v>
      </c>
      <c r="AK44">
        <v>0.43746992073911017</v>
      </c>
    </row>
    <row r="45" spans="1:37">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c r="AJ45" t="e">
        <v>#N/A</v>
      </c>
      <c r="AK45" t="e">
        <v>#N/A</v>
      </c>
    </row>
    <row r="46" spans="1:37">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86</v>
      </c>
      <c r="AJ46">
        <v>0.30680223035505777</v>
      </c>
      <c r="AK46">
        <v>0.30680223035505777</v>
      </c>
    </row>
    <row r="47" spans="1:37">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0.45483953640406694</v>
      </c>
      <c r="M47" s="11">
        <v>0.45355255000648614</v>
      </c>
      <c r="N47" s="11">
        <v>0.44930168969976297</v>
      </c>
      <c r="O47" s="11">
        <v>0.45102265646475082</v>
      </c>
      <c r="P47" s="11">
        <v>0.44852474138301024</v>
      </c>
      <c r="Q47" s="11">
        <v>0.44345518190160188</v>
      </c>
      <c r="R47" s="11">
        <v>0.44273817776148339</v>
      </c>
      <c r="S47" s="11">
        <v>0.44444708126815002</v>
      </c>
      <c r="T47" s="11">
        <v>0.44444708126815002</v>
      </c>
      <c r="U47" s="11"/>
      <c r="V47" s="33" t="str">
        <f t="shared" si="2"/>
        <v>C™te d'Ivoire</v>
      </c>
      <c r="W47" s="30">
        <f t="shared" si="3"/>
        <v>-4.0598760264168684E-4</v>
      </c>
      <c r="X47" s="10">
        <f t="shared" si="4"/>
        <v>-0.5269918943413856</v>
      </c>
      <c r="Y47" s="36">
        <f t="shared" si="5"/>
        <v>0.27772045670152212</v>
      </c>
      <c r="Z47" s="41">
        <f t="shared" si="6"/>
        <v>0.40598760264168682</v>
      </c>
      <c r="AA47" s="42">
        <f t="shared" si="7"/>
        <v>84</v>
      </c>
      <c r="AJ47">
        <v>0.44110593543481663</v>
      </c>
      <c r="AK47">
        <v>0.44444708126815002</v>
      </c>
    </row>
    <row r="48" spans="1:37">
      <c r="A48" s="37"/>
      <c r="B48" s="38"/>
      <c r="C48" s="32" t="s">
        <v>123</v>
      </c>
      <c r="D48" s="33" t="s">
        <v>124</v>
      </c>
      <c r="E48" s="11">
        <v>0.17995869383528054</v>
      </c>
      <c r="F48" s="11">
        <v>0.17995926073238713</v>
      </c>
      <c r="G48" s="11">
        <v>0.18152762578116097</v>
      </c>
      <c r="H48" s="11">
        <v>0.17929922331284756</v>
      </c>
      <c r="I48" s="11">
        <v>0.17995605786028371</v>
      </c>
      <c r="J48" s="11">
        <v>0.17796446448275707</v>
      </c>
      <c r="K48" s="11">
        <v>0.17951962896465035</v>
      </c>
      <c r="L48" s="11">
        <v>0.17428998332190038</v>
      </c>
      <c r="M48" s="11">
        <v>0.17959153229540972</v>
      </c>
      <c r="N48" s="11">
        <v>0.17864357559666702</v>
      </c>
      <c r="O48" s="11">
        <v>0.17759133031299279</v>
      </c>
      <c r="P48" s="11">
        <v>0.17724583473348976</v>
      </c>
      <c r="Q48" s="11">
        <v>0.17765131661584663</v>
      </c>
      <c r="R48" s="11">
        <v>0.17829848569430184</v>
      </c>
      <c r="S48" s="11">
        <v>0.17818393054471851</v>
      </c>
      <c r="T48" s="11">
        <v>0.17818393054471851</v>
      </c>
      <c r="U48" s="11"/>
      <c r="V48" s="33" t="str">
        <f t="shared" si="2"/>
        <v>Croatia</v>
      </c>
      <c r="W48" s="30">
        <f t="shared" si="3"/>
        <v>-1.7384748072558971E-4</v>
      </c>
      <c r="X48" s="10">
        <f t="shared" si="4"/>
        <v>-0.50948344594510842</v>
      </c>
      <c r="Y48" s="36">
        <f t="shared" si="5"/>
        <v>0.2595733816921022</v>
      </c>
      <c r="Z48" s="41">
        <f t="shared" si="6"/>
        <v>0.1738474807255897</v>
      </c>
      <c r="AA48" s="42">
        <f t="shared" si="7"/>
        <v>91</v>
      </c>
      <c r="AJ48">
        <v>0.17372716123249995</v>
      </c>
      <c r="AK48">
        <v>0.17818393054471851</v>
      </c>
    </row>
    <row r="49" spans="1:3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0.28376541171717823</v>
      </c>
      <c r="S49" s="11">
        <v>0.28373240037134489</v>
      </c>
      <c r="T49" s="11">
        <v>0.28373240037134489</v>
      </c>
      <c r="U49" s="11"/>
      <c r="V49" s="33" t="str">
        <f t="shared" si="2"/>
        <v>Cuba</v>
      </c>
      <c r="W49" s="30">
        <f t="shared" si="3"/>
        <v>4.079242085471593E-4</v>
      </c>
      <c r="X49" s="10">
        <f t="shared" si="4"/>
        <v>0.32327619363985738</v>
      </c>
      <c r="Y49" s="36">
        <f t="shared" si="5"/>
        <v>0.10450749737427456</v>
      </c>
      <c r="Z49" s="41" t="str">
        <f t="shared" si="6"/>
        <v/>
      </c>
      <c r="AA49" s="42" t="str">
        <f t="shared" si="7"/>
        <v/>
      </c>
      <c r="AJ49">
        <v>0.26289906703801152</v>
      </c>
      <c r="AK49">
        <v>0.28373240037134489</v>
      </c>
    </row>
    <row r="50" spans="1:37">
      <c r="A50" s="37"/>
      <c r="B50" s="38"/>
      <c r="C50" s="32" t="s">
        <v>127</v>
      </c>
      <c r="D50" s="33" t="s">
        <v>128</v>
      </c>
      <c r="E50" s="11">
        <v>0.23516437230420698</v>
      </c>
      <c r="F50" s="11">
        <v>0.23807856814755055</v>
      </c>
      <c r="G50" s="11">
        <v>0.24144205355878015</v>
      </c>
      <c r="H50" s="11">
        <v>0.23988568391839735</v>
      </c>
      <c r="I50" s="11">
        <v>0.2356197833451894</v>
      </c>
      <c r="J50" s="11">
        <v>0.24069319076090412</v>
      </c>
      <c r="K50" s="11">
        <v>0.2411066693967984</v>
      </c>
      <c r="L50" s="11">
        <v>0.24062967810122937</v>
      </c>
      <c r="M50" s="11">
        <v>0.24010833584895289</v>
      </c>
      <c r="N50" s="11">
        <v>0.24329785790631828</v>
      </c>
      <c r="O50" s="11">
        <v>0.24612085099949732</v>
      </c>
      <c r="P50" s="11">
        <v>0.23755694065642499</v>
      </c>
      <c r="Q50" s="11">
        <v>0.23773834844867137</v>
      </c>
      <c r="R50" s="11">
        <v>0.24162141225599434</v>
      </c>
      <c r="S50" s="11">
        <v>0.23958807892266101</v>
      </c>
      <c r="T50" s="11">
        <v>0.23763807892266101</v>
      </c>
      <c r="U50" s="11"/>
      <c r="V50" s="33" t="str">
        <f t="shared" si="2"/>
        <v>Cyprus</v>
      </c>
      <c r="W50" s="30">
        <f t="shared" si="3"/>
        <v>1.2665704623965752E-4</v>
      </c>
      <c r="X50" s="10">
        <f t="shared" si="4"/>
        <v>0.21553528598840099</v>
      </c>
      <c r="Y50" s="36">
        <f t="shared" si="5"/>
        <v>4.6455459506101804E-2</v>
      </c>
      <c r="Z50" s="41" t="str">
        <f t="shared" si="6"/>
        <v/>
      </c>
      <c r="AA50" s="42" t="str">
        <f t="shared" si="7"/>
        <v/>
      </c>
      <c r="AJ50">
        <v>0.23763807892266101</v>
      </c>
      <c r="AK50">
        <v>0.23763807892266101</v>
      </c>
    </row>
    <row r="51" spans="1:3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0.16018981283251812</v>
      </c>
      <c r="S51" s="11">
        <v>0.15963606283251816</v>
      </c>
      <c r="T51" s="11">
        <v>0.15908231283251814</v>
      </c>
      <c r="U51" s="11"/>
      <c r="V51" s="33" t="str">
        <f t="shared" si="2"/>
        <v>Czech Republic</v>
      </c>
      <c r="W51" s="30">
        <f t="shared" si="3"/>
        <v>6.1566466019455368E-4</v>
      </c>
      <c r="X51" s="10">
        <f t="shared" si="4"/>
        <v>0.38795120573085001</v>
      </c>
      <c r="Y51" s="36">
        <f t="shared" si="5"/>
        <v>0.15050613802802032</v>
      </c>
      <c r="Z51" s="41" t="str">
        <f t="shared" si="6"/>
        <v/>
      </c>
      <c r="AA51" s="42" t="str">
        <f t="shared" si="7"/>
        <v/>
      </c>
      <c r="AJ51">
        <v>0.13849436622867048</v>
      </c>
      <c r="AK51">
        <v>0.15908231283251814</v>
      </c>
    </row>
    <row r="52" spans="1:3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0.13699881882763612</v>
      </c>
      <c r="Q52" s="11">
        <v>0.12791738900004271</v>
      </c>
      <c r="R52" s="11">
        <v>0.12729809200028572</v>
      </c>
      <c r="S52" s="11">
        <v>0.12641892533361906</v>
      </c>
      <c r="T52" s="11">
        <v>0.1256480920002857</v>
      </c>
      <c r="U52" s="11"/>
      <c r="V52" s="33" t="str">
        <f t="shared" si="2"/>
        <v>Denmark</v>
      </c>
      <c r="W52" s="30">
        <f t="shared" si="3"/>
        <v>-5.4408101344536805E-4</v>
      </c>
      <c r="X52" s="10">
        <f t="shared" si="4"/>
        <v>-0.67317268115512141</v>
      </c>
      <c r="Y52" s="36">
        <f t="shared" si="5"/>
        <v>0.45316145865357477</v>
      </c>
      <c r="Z52" s="41">
        <f t="shared" si="6"/>
        <v>0.54408101344536808</v>
      </c>
      <c r="AA52" s="42">
        <f t="shared" si="7"/>
        <v>80</v>
      </c>
      <c r="AJ52">
        <v>0.11473167520868151</v>
      </c>
      <c r="AK52">
        <v>0.1256480920002857</v>
      </c>
    </row>
    <row r="53" spans="1:3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0.45065610008235724</v>
      </c>
      <c r="R53" s="11">
        <v>0.45338503455849199</v>
      </c>
      <c r="S53" s="11">
        <v>0.45200862271265868</v>
      </c>
      <c r="T53" s="11">
        <v>0.45200862271265868</v>
      </c>
      <c r="U53" s="11"/>
      <c r="V53" s="33" t="str">
        <f t="shared" si="2"/>
        <v>Djibouti</v>
      </c>
      <c r="W53" s="30">
        <f t="shared" si="3"/>
        <v>2.031089077091996E-4</v>
      </c>
      <c r="X53" s="10">
        <f t="shared" si="4"/>
        <v>0.15539736825948247</v>
      </c>
      <c r="Y53" s="36">
        <f t="shared" si="5"/>
        <v>2.4148342061973211E-2</v>
      </c>
      <c r="Z53" s="41" t="str">
        <f t="shared" si="6"/>
        <v/>
      </c>
      <c r="AA53" s="42" t="str">
        <f t="shared" si="7"/>
        <v/>
      </c>
      <c r="AJ53">
        <v>0.44720093040496639</v>
      </c>
      <c r="AK53">
        <v>0.45200862271265868</v>
      </c>
    </row>
    <row r="54" spans="1:3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c r="AJ54">
        <v>0.39425567033255121</v>
      </c>
      <c r="AK54">
        <v>0.39425567033255121</v>
      </c>
    </row>
    <row r="55" spans="1:37">
      <c r="A55" s="37"/>
      <c r="B55" s="38"/>
      <c r="C55" s="32" t="s">
        <v>137</v>
      </c>
      <c r="D55" s="33" t="s">
        <v>138</v>
      </c>
      <c r="E55" s="11">
        <v>0.30588102197798284</v>
      </c>
      <c r="F55" s="11">
        <v>0.30344831074822115</v>
      </c>
      <c r="G55" s="11">
        <v>0.30186580445593419</v>
      </c>
      <c r="H55" s="11">
        <v>0.29651913200306407</v>
      </c>
      <c r="I55" s="11">
        <v>0.29843272905365426</v>
      </c>
      <c r="J55" s="11">
        <v>0.29355495451574903</v>
      </c>
      <c r="K55" s="11">
        <v>0.29504072837339618</v>
      </c>
      <c r="L55" s="11">
        <v>0.29273793566835921</v>
      </c>
      <c r="M55" s="11">
        <v>0.29176710868553818</v>
      </c>
      <c r="N55" s="11">
        <v>0.29045673874298511</v>
      </c>
      <c r="O55" s="11">
        <v>0.29167943508296473</v>
      </c>
      <c r="P55" s="11">
        <v>0.29203179092757175</v>
      </c>
      <c r="Q55" s="11">
        <v>0.28917816705935367</v>
      </c>
      <c r="R55" s="11">
        <v>0.28788392547321878</v>
      </c>
      <c r="S55" s="11">
        <v>0.2874937905898855</v>
      </c>
      <c r="T55" s="11">
        <v>0.2874937905898855</v>
      </c>
      <c r="U55" s="11"/>
      <c r="V55" s="33" t="str">
        <f t="shared" si="2"/>
        <v>Dominican Republic</v>
      </c>
      <c r="W55" s="30">
        <f t="shared" si="3"/>
        <v>-1.1352846266229997E-3</v>
      </c>
      <c r="X55" s="10">
        <f t="shared" si="4"/>
        <v>-0.94265690670144431</v>
      </c>
      <c r="Y55" s="36">
        <f t="shared" si="5"/>
        <v>0.88860204375193552</v>
      </c>
      <c r="Z55" s="41">
        <f t="shared" si="6"/>
        <v>1.1352846266229997</v>
      </c>
      <c r="AA55" s="42">
        <f t="shared" si="7"/>
        <v>62</v>
      </c>
      <c r="AJ55">
        <v>0.2906523672806135</v>
      </c>
      <c r="AK55">
        <v>0.2874937905898855</v>
      </c>
    </row>
    <row r="56" spans="1:37">
      <c r="C56" s="32" t="s">
        <v>139</v>
      </c>
      <c r="D56" s="33" t="s">
        <v>140</v>
      </c>
      <c r="E56" s="11">
        <v>0.24269769313824685</v>
      </c>
      <c r="F56" s="11">
        <v>0.24221942196475299</v>
      </c>
      <c r="G56" s="11">
        <v>0.24294965268069282</v>
      </c>
      <c r="H56" s="11">
        <v>0.24683500554255833</v>
      </c>
      <c r="I56" s="11">
        <v>0.24016456483063586</v>
      </c>
      <c r="J56" s="11">
        <v>0.23556529076270202</v>
      </c>
      <c r="K56" s="11">
        <v>0.23812950596895779</v>
      </c>
      <c r="L56" s="11">
        <v>0.23293099241087845</v>
      </c>
      <c r="M56" s="11">
        <v>0.231762078344005</v>
      </c>
      <c r="N56" s="11">
        <v>0.22330258489543428</v>
      </c>
      <c r="O56" s="11">
        <v>0.22682097374221555</v>
      </c>
      <c r="P56" s="11">
        <v>0.22344725743912178</v>
      </c>
      <c r="Q56" s="11">
        <v>0.2194287151726744</v>
      </c>
      <c r="R56" s="11">
        <v>0.21891842343737419</v>
      </c>
      <c r="S56" s="11">
        <v>0.21855636812945753</v>
      </c>
      <c r="T56" s="11">
        <v>0.21855636812945753</v>
      </c>
      <c r="U56" s="11"/>
      <c r="V56" s="33" t="str">
        <f t="shared" si="2"/>
        <v>Ecuador</v>
      </c>
      <c r="W56" s="30">
        <f t="shared" si="3"/>
        <v>-2.0399001825391412E-3</v>
      </c>
      <c r="X56" s="10">
        <f t="shared" si="4"/>
        <v>-0.95940710650374583</v>
      </c>
      <c r="Y56" s="36">
        <f t="shared" si="5"/>
        <v>0.92046199600988987</v>
      </c>
      <c r="Z56" s="41">
        <f t="shared" si="6"/>
        <v>2.0399001825391414</v>
      </c>
      <c r="AA56" s="42">
        <f t="shared" si="7"/>
        <v>25</v>
      </c>
      <c r="AJ56">
        <v>0.21971730361731454</v>
      </c>
      <c r="AK56">
        <v>0.21855636812945753</v>
      </c>
    </row>
    <row r="57" spans="1:3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0.25353956270222872</v>
      </c>
      <c r="T57" s="11">
        <v>0.25353956270222872</v>
      </c>
      <c r="U57" s="11"/>
      <c r="V57" s="33" t="str">
        <f t="shared" si="2"/>
        <v>Egypt</v>
      </c>
      <c r="W57" s="30">
        <f t="shared" si="3"/>
        <v>-1.8538043356963426E-3</v>
      </c>
      <c r="X57" s="10">
        <f t="shared" si="4"/>
        <v>-0.73110352944688983</v>
      </c>
      <c r="Y57" s="36">
        <f t="shared" si="5"/>
        <v>0.53451237076969926</v>
      </c>
      <c r="Z57" s="41">
        <f t="shared" si="6"/>
        <v>1.8538043356963425</v>
      </c>
      <c r="AA57" s="42">
        <f t="shared" si="7"/>
        <v>31</v>
      </c>
      <c r="AJ57">
        <v>0.23270622936889537</v>
      </c>
      <c r="AK57">
        <v>0.25353956270222872</v>
      </c>
    </row>
    <row r="58" spans="1:37">
      <c r="C58" s="32" t="s">
        <v>143</v>
      </c>
      <c r="D58" s="33" t="s">
        <v>144</v>
      </c>
      <c r="E58" s="11">
        <v>0.3084081181840469</v>
      </c>
      <c r="F58" s="11">
        <v>0.30623763741665883</v>
      </c>
      <c r="G58" s="11">
        <v>0.30990817980555102</v>
      </c>
      <c r="H58" s="11">
        <v>0.30269139927651656</v>
      </c>
      <c r="I58" s="11">
        <v>0.29910451807145555</v>
      </c>
      <c r="J58" s="11">
        <v>0.30660157266167581</v>
      </c>
      <c r="K58" s="11">
        <v>0.30668068406526988</v>
      </c>
      <c r="L58" s="11">
        <v>0.30480987607575433</v>
      </c>
      <c r="M58" s="11">
        <v>0.30476776775800424</v>
      </c>
      <c r="N58" s="11">
        <v>0.30298827167205827</v>
      </c>
      <c r="O58" s="11">
        <v>0.29657220137608648</v>
      </c>
      <c r="P58" s="11">
        <v>0.30002053556223407</v>
      </c>
      <c r="Q58" s="11">
        <v>0.29487350523184963</v>
      </c>
      <c r="R58" s="11">
        <v>0.29634227440537092</v>
      </c>
      <c r="S58" s="11">
        <v>0.29804903361162088</v>
      </c>
      <c r="T58" s="11">
        <v>0.29804903361162088</v>
      </c>
      <c r="U58" s="11"/>
      <c r="V58" s="33" t="str">
        <f t="shared" si="2"/>
        <v>El Salvador</v>
      </c>
      <c r="W58" s="30">
        <f t="shared" si="3"/>
        <v>-7.8864441668492487E-4</v>
      </c>
      <c r="X58" s="10">
        <f t="shared" si="4"/>
        <v>-0.79287431641473416</v>
      </c>
      <c r="Y58" s="36">
        <f t="shared" si="5"/>
        <v>0.62864968163013202</v>
      </c>
      <c r="Z58" s="41">
        <f t="shared" si="6"/>
        <v>0.78864441668492491</v>
      </c>
      <c r="AA58" s="42">
        <f t="shared" si="7"/>
        <v>68</v>
      </c>
      <c r="AJ58">
        <v>0.29933438065532264</v>
      </c>
      <c r="AK58">
        <v>0.29804903361162088</v>
      </c>
    </row>
    <row r="59" spans="1:3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13</v>
      </c>
      <c r="AJ59">
        <v>0.44653479542414742</v>
      </c>
      <c r="AK59">
        <v>0.44653479542414742</v>
      </c>
    </row>
    <row r="60" spans="1:37">
      <c r="C60" s="32" t="s">
        <v>147</v>
      </c>
      <c r="D60" s="33" t="s">
        <v>148</v>
      </c>
      <c r="E60" s="11">
        <v>0.4842734602840551</v>
      </c>
      <c r="F60" s="11">
        <v>0.49116287976314671</v>
      </c>
      <c r="G60" s="11">
        <v>0.48677553938406387</v>
      </c>
      <c r="H60" s="11">
        <v>0.48628848032106936</v>
      </c>
      <c r="I60" s="11">
        <v>0.46589396482872325</v>
      </c>
      <c r="J60" s="11">
        <v>0.47946245628804673</v>
      </c>
      <c r="K60" s="11">
        <v>0.4847053212216777</v>
      </c>
      <c r="L60" s="11">
        <v>0.47496173726451296</v>
      </c>
      <c r="M60" s="11">
        <v>0.49574798119193381</v>
      </c>
      <c r="N60" s="11">
        <v>0.51692514636897913</v>
      </c>
      <c r="O60" s="11">
        <v>0.50456985243613894</v>
      </c>
      <c r="P60" s="11">
        <v>0.47668937991970406</v>
      </c>
      <c r="Q60" s="11">
        <v>0.47066183978979809</v>
      </c>
      <c r="R60" s="11">
        <v>0.46647675087344664</v>
      </c>
      <c r="S60" s="11">
        <v>0.46831211310261328</v>
      </c>
      <c r="T60" s="11">
        <v>0.46831211310261328</v>
      </c>
      <c r="U60" s="11"/>
      <c r="V60" s="33" t="str">
        <f t="shared" si="2"/>
        <v>Eritrea</v>
      </c>
      <c r="W60" s="30">
        <f t="shared" si="3"/>
        <v>-8.5567059847079571E-4</v>
      </c>
      <c r="X60" s="10">
        <f t="shared" si="4"/>
        <v>-0.28164172124737735</v>
      </c>
      <c r="Y60" s="36">
        <f t="shared" si="5"/>
        <v>7.9322059147185403E-2</v>
      </c>
      <c r="Z60" s="41" t="str">
        <f t="shared" si="6"/>
        <v/>
      </c>
      <c r="AA60" s="42" t="str">
        <f t="shared" si="7"/>
        <v/>
      </c>
      <c r="AJ60">
        <v>0.4674508779835656</v>
      </c>
      <c r="AK60">
        <v>0.46831211310261328</v>
      </c>
    </row>
    <row r="61" spans="1:3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0.27902872389186889</v>
      </c>
      <c r="R61" s="11">
        <v>0.27546163481566527</v>
      </c>
      <c r="S61" s="11">
        <v>0.27643077318649861</v>
      </c>
      <c r="T61" s="11">
        <v>0.27643077318649861</v>
      </c>
      <c r="U61" s="11"/>
      <c r="V61" s="33" t="str">
        <f t="shared" si="2"/>
        <v>Estonia</v>
      </c>
      <c r="W61" s="30">
        <f t="shared" si="3"/>
        <v>1.3495668292420899E-3</v>
      </c>
      <c r="X61" s="10">
        <f t="shared" si="4"/>
        <v>0.77218440224209983</v>
      </c>
      <c r="Y61" s="36">
        <f t="shared" si="5"/>
        <v>0.59626875106598898</v>
      </c>
      <c r="Z61" s="41">
        <f t="shared" si="6"/>
        <v>-1.3495668292420899</v>
      </c>
      <c r="AA61" s="42">
        <f t="shared" si="7"/>
        <v>120</v>
      </c>
      <c r="AJ61">
        <v>0.2555974398531653</v>
      </c>
      <c r="AK61">
        <v>0.27643077318649861</v>
      </c>
    </row>
    <row r="62" spans="1:37">
      <c r="C62" s="32" t="s">
        <v>151</v>
      </c>
      <c r="D62" s="33" t="s">
        <v>152</v>
      </c>
      <c r="E62" s="11">
        <v>0.58291502302764686</v>
      </c>
      <c r="F62" s="11">
        <v>0.58054541582916097</v>
      </c>
      <c r="G62" s="11">
        <v>0.5792021698469455</v>
      </c>
      <c r="H62" s="11">
        <v>0.57948043724674236</v>
      </c>
      <c r="I62" s="11">
        <v>0.5802563727828195</v>
      </c>
      <c r="J62" s="11">
        <v>0.58307069988027893</v>
      </c>
      <c r="K62" s="11">
        <v>0.582390116364222</v>
      </c>
      <c r="L62" s="11">
        <v>0.57520890890807364</v>
      </c>
      <c r="M62" s="11">
        <v>0.58098837553577154</v>
      </c>
      <c r="N62" s="11">
        <v>0.57744907398827838</v>
      </c>
      <c r="O62" s="11">
        <v>0.57590383143940582</v>
      </c>
      <c r="P62" s="11">
        <v>0.57204261755541952</v>
      </c>
      <c r="Q62" s="11">
        <v>0.56902275998434992</v>
      </c>
      <c r="R62" s="11">
        <v>0.56498808531914657</v>
      </c>
      <c r="S62" s="11">
        <v>0.56433187373581328</v>
      </c>
      <c r="T62" s="11">
        <v>0.56433187373581328</v>
      </c>
      <c r="U62" s="11"/>
      <c r="V62" s="33" t="str">
        <f t="shared" si="2"/>
        <v>Ethiopia</v>
      </c>
      <c r="W62" s="30">
        <f t="shared" si="3"/>
        <v>-1.2387817662568266E-3</v>
      </c>
      <c r="X62" s="10">
        <f t="shared" si="4"/>
        <v>-0.8731513017631608</v>
      </c>
      <c r="Y62" s="36">
        <f t="shared" si="5"/>
        <v>0.7623931957707023</v>
      </c>
      <c r="Z62" s="41">
        <f t="shared" si="6"/>
        <v>1.2387817662568266</v>
      </c>
      <c r="AA62" s="42">
        <f t="shared" si="7"/>
        <v>53</v>
      </c>
      <c r="AJ62">
        <v>0.56462408800727315</v>
      </c>
      <c r="AK62">
        <v>0.56433187373581328</v>
      </c>
    </row>
    <row r="63" spans="1:3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0.34476084900411963</v>
      </c>
      <c r="T63" s="11">
        <v>0.34476084900411963</v>
      </c>
      <c r="U63" s="11"/>
      <c r="V63" s="33" t="str">
        <f t="shared" si="2"/>
        <v>Fiji</v>
      </c>
      <c r="W63" s="30">
        <f t="shared" si="3"/>
        <v>8.5734970842271793E-4</v>
      </c>
      <c r="X63" s="10">
        <f t="shared" si="4"/>
        <v>0.59217839914738302</v>
      </c>
      <c r="Y63" s="36">
        <f t="shared" si="5"/>
        <v>0.35067525641675729</v>
      </c>
      <c r="Z63" s="41">
        <f t="shared" si="6"/>
        <v>-0.85734970842271796</v>
      </c>
      <c r="AA63" s="42">
        <f t="shared" si="7"/>
        <v>105</v>
      </c>
      <c r="AJ63">
        <v>0.32392751567078631</v>
      </c>
      <c r="AK63">
        <v>0.34476084900411963</v>
      </c>
    </row>
    <row r="64" spans="1:3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0.20444338851850677</v>
      </c>
      <c r="Q64" s="11">
        <v>0.19349592298230178</v>
      </c>
      <c r="R64" s="11">
        <v>0.19390302687273261</v>
      </c>
      <c r="S64" s="11">
        <v>0.1937780268727326</v>
      </c>
      <c r="T64" s="11">
        <v>0.1937780268727326</v>
      </c>
      <c r="U64" s="11"/>
      <c r="V64" s="33" t="str">
        <f t="shared" si="2"/>
        <v>Finland</v>
      </c>
      <c r="W64" s="30">
        <f t="shared" si="3"/>
        <v>2.3829376709575759E-4</v>
      </c>
      <c r="X64" s="10">
        <f t="shared" si="4"/>
        <v>0.29370366055187386</v>
      </c>
      <c r="Y64" s="36">
        <f t="shared" si="5"/>
        <v>8.6261840221570338E-2</v>
      </c>
      <c r="Z64" s="41" t="str">
        <f t="shared" si="6"/>
        <v/>
      </c>
      <c r="AA64" s="42" t="str">
        <f t="shared" si="7"/>
        <v/>
      </c>
      <c r="AJ64">
        <v>0.17587638512544443</v>
      </c>
      <c r="AK64">
        <v>0.1937780268727326</v>
      </c>
    </row>
    <row r="65" spans="3:3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0.13889582884211435</v>
      </c>
      <c r="Q65" s="11">
        <v>0.13745926070749107</v>
      </c>
      <c r="R65" s="11">
        <v>0.14339225525329291</v>
      </c>
      <c r="S65" s="11">
        <v>0.14188892191995958</v>
      </c>
      <c r="T65" s="11">
        <v>0.14188892191995958</v>
      </c>
      <c r="U65" s="11"/>
      <c r="V65" s="33" t="str">
        <f t="shared" si="2"/>
        <v>France</v>
      </c>
      <c r="W65" s="30">
        <f t="shared" si="3"/>
        <v>1.1976425150370842E-3</v>
      </c>
      <c r="X65" s="10">
        <f t="shared" si="4"/>
        <v>0.75071102433581105</v>
      </c>
      <c r="Y65" s="36">
        <f t="shared" si="5"/>
        <v>0.56356704205932273</v>
      </c>
      <c r="Z65" s="41">
        <f t="shared" si="6"/>
        <v>-1.1976425150370842</v>
      </c>
      <c r="AA65" s="42">
        <f t="shared" si="7"/>
        <v>116</v>
      </c>
      <c r="AJ65">
        <v>0.12667107082012879</v>
      </c>
      <c r="AK65">
        <v>0.14188892191995958</v>
      </c>
    </row>
    <row r="66" spans="3:3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46</v>
      </c>
      <c r="AJ66">
        <v>0.36316424526394359</v>
      </c>
      <c r="AK66">
        <v>0.36316424526394359</v>
      </c>
    </row>
    <row r="67" spans="3:3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22</v>
      </c>
      <c r="AJ67">
        <v>0.42964870120945747</v>
      </c>
      <c r="AK67">
        <v>0.42964870120945747</v>
      </c>
    </row>
    <row r="68" spans="3:37">
      <c r="C68" s="32" t="s">
        <v>163</v>
      </c>
      <c r="D68" s="33" t="s">
        <v>164</v>
      </c>
      <c r="E68" s="11">
        <v>0.25909046180777945</v>
      </c>
      <c r="F68" s="11">
        <v>0.25687373400070629</v>
      </c>
      <c r="G68" s="11">
        <v>0.25575781419864613</v>
      </c>
      <c r="H68" s="11">
        <v>0.25493353851497469</v>
      </c>
      <c r="I68" s="11">
        <v>0.25195934972356199</v>
      </c>
      <c r="J68" s="11">
        <v>0.25938779110781335</v>
      </c>
      <c r="K68" s="11">
        <v>0.253175687569209</v>
      </c>
      <c r="L68" s="11">
        <v>0.2556056855375356</v>
      </c>
      <c r="M68" s="11">
        <v>0.25349561454008984</v>
      </c>
      <c r="N68" s="11">
        <v>0.2557127441696867</v>
      </c>
      <c r="O68" s="11">
        <v>0.24998993618196472</v>
      </c>
      <c r="P68" s="11">
        <v>0.25649082998013806</v>
      </c>
      <c r="Q68" s="11">
        <v>0.25676260819036317</v>
      </c>
      <c r="R68" s="11">
        <v>0.27404137896131825</v>
      </c>
      <c r="S68" s="11">
        <v>0.27204678173423491</v>
      </c>
      <c r="T68" s="11">
        <v>0.27204678173423491</v>
      </c>
      <c r="U68" s="11"/>
      <c r="V68" s="33" t="str">
        <f t="shared" si="2"/>
        <v>Georgia</v>
      </c>
      <c r="W68" s="30">
        <f t="shared" si="3"/>
        <v>8.8148153657554478E-4</v>
      </c>
      <c r="X68" s="10">
        <f t="shared" si="4"/>
        <v>0.56613469358897173</v>
      </c>
      <c r="Y68" s="36">
        <f t="shared" si="5"/>
        <v>0.32050849128507891</v>
      </c>
      <c r="Z68" s="41">
        <f t="shared" si="6"/>
        <v>-0.88148153657554473</v>
      </c>
      <c r="AA68" s="42">
        <f t="shared" si="7"/>
        <v>107</v>
      </c>
      <c r="AJ68">
        <v>0.25538341801379622</v>
      </c>
      <c r="AK68">
        <v>0.27204678173423491</v>
      </c>
    </row>
    <row r="69" spans="3:3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0.16040819011537685</v>
      </c>
      <c r="S69" s="11">
        <v>0.16037485678204352</v>
      </c>
      <c r="T69" s="11">
        <v>0.16037485678204352</v>
      </c>
      <c r="U69" s="11"/>
      <c r="V69" s="33" t="str">
        <f t="shared" si="2"/>
        <v>Germany</v>
      </c>
      <c r="W69" s="30">
        <f t="shared" si="3"/>
        <v>8.7170758055422643E-4</v>
      </c>
      <c r="X69" s="10">
        <f t="shared" si="4"/>
        <v>0.51028057007002225</v>
      </c>
      <c r="Y69" s="36">
        <f t="shared" si="5"/>
        <v>0.26038626019098687</v>
      </c>
      <c r="Z69" s="41">
        <f t="shared" si="6"/>
        <v>-0.87170758055422648</v>
      </c>
      <c r="AA69" s="42">
        <f t="shared" si="7"/>
        <v>106</v>
      </c>
      <c r="AJ69">
        <v>0.13954152344871021</v>
      </c>
      <c r="AK69">
        <v>0.16037485678204352</v>
      </c>
    </row>
    <row r="70" spans="3:3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0.43481396829595687</v>
      </c>
      <c r="Q70" s="11">
        <v>0.43083630288375591</v>
      </c>
      <c r="R70" s="11">
        <v>0.42824738212823005</v>
      </c>
      <c r="S70" s="11">
        <v>0.42905161240323003</v>
      </c>
      <c r="T70" s="11">
        <v>0.42905161240323003</v>
      </c>
      <c r="U70" s="11"/>
      <c r="V70" s="33" t="str">
        <f t="shared" si="2"/>
        <v>Ghana</v>
      </c>
      <c r="W70" s="30">
        <f t="shared" si="3"/>
        <v>-1.0083215414514904E-3</v>
      </c>
      <c r="X70" s="10">
        <f t="shared" si="4"/>
        <v>-0.64178061550460686</v>
      </c>
      <c r="Y70" s="36">
        <f t="shared" si="5"/>
        <v>0.41188235843747201</v>
      </c>
      <c r="Z70" s="41">
        <f t="shared" si="6"/>
        <v>1.0083215414514903</v>
      </c>
      <c r="AA70" s="42">
        <f t="shared" si="7"/>
        <v>65</v>
      </c>
      <c r="AJ70">
        <v>0.4285810394865634</v>
      </c>
      <c r="AK70">
        <v>0.42905161240323003</v>
      </c>
    </row>
    <row r="71" spans="3:37">
      <c r="C71" s="32" t="s">
        <v>169</v>
      </c>
      <c r="D71" s="33" t="s">
        <v>170</v>
      </c>
      <c r="E71" s="11">
        <v>0.1907787936147555</v>
      </c>
      <c r="F71" s="11">
        <v>0.19004566112517216</v>
      </c>
      <c r="G71" s="11">
        <v>0.19072818158375957</v>
      </c>
      <c r="H71" s="11">
        <v>0.19036801911551768</v>
      </c>
      <c r="I71" s="11">
        <v>0.190469238761097</v>
      </c>
      <c r="J71" s="11">
        <v>0.18902777547984695</v>
      </c>
      <c r="K71" s="11">
        <v>0.19133107253350554</v>
      </c>
      <c r="L71" s="11">
        <v>0.19411612839475209</v>
      </c>
      <c r="M71" s="11">
        <v>0.19028329807713693</v>
      </c>
      <c r="N71" s="11">
        <v>0.18899111816602579</v>
      </c>
      <c r="O71" s="11">
        <v>0.1895819843253754</v>
      </c>
      <c r="P71" s="11">
        <v>0.18865515881174064</v>
      </c>
      <c r="Q71" s="11">
        <v>0.19738297956128725</v>
      </c>
      <c r="R71" s="11">
        <v>0.19217182185725654</v>
      </c>
      <c r="S71" s="11">
        <v>0.19208848852392316</v>
      </c>
      <c r="T71" s="11">
        <v>0.19208848852392316</v>
      </c>
      <c r="U71" s="11"/>
      <c r="V71" s="33" t="str">
        <f t="shared" ref="V71:V134" si="11">D71</f>
        <v>Greece</v>
      </c>
      <c r="W71" s="30">
        <f t="shared" ref="W71:W134" si="12">SLOPE(E71:T71,$E$5:$T$5)</f>
        <v>1.5358332059377063E-4</v>
      </c>
      <c r="X71" s="10">
        <f t="shared" ref="X71:X134" si="13">PEARSON(E71:T71,$E$5:$T$5)</f>
        <v>0.33446781315555107</v>
      </c>
      <c r="Y71" s="36">
        <f t="shared" ref="Y71:Y134" si="14">IF(ISERROR(X71),0,X71*X71)</f>
        <v>0.11186871803705663</v>
      </c>
      <c r="Z71" s="41" t="str">
        <f t="shared" ref="Z71:Z134" si="15">IF(Y71&gt;=$Z$4,-1000*W71,"")</f>
        <v/>
      </c>
      <c r="AA71" s="42" t="str">
        <f t="shared" ref="AA71:AA134" si="16">IF(ISNUMBER(Z71),RANK(Z71,$Z$6:$Z$197),"")</f>
        <v/>
      </c>
      <c r="AJ71">
        <v>0.19208848852392316</v>
      </c>
      <c r="AK71">
        <v>0.19208848852392316</v>
      </c>
    </row>
    <row r="72" spans="3:37">
      <c r="C72" s="32" t="s">
        <v>171</v>
      </c>
      <c r="D72" s="33" t="s">
        <v>172</v>
      </c>
      <c r="E72" s="11">
        <v>0.32085897802282098</v>
      </c>
      <c r="F72" s="11">
        <v>0.32097125357601208</v>
      </c>
      <c r="G72" s="11">
        <v>0.31993873293730274</v>
      </c>
      <c r="H72" s="11">
        <v>0.31808445091767878</v>
      </c>
      <c r="I72" s="11">
        <v>0.31143527180992464</v>
      </c>
      <c r="J72" s="11">
        <v>0.32371006855789214</v>
      </c>
      <c r="K72" s="11">
        <v>0.32326899132211978</v>
      </c>
      <c r="L72" s="11">
        <v>0.32712486220535147</v>
      </c>
      <c r="M72" s="11">
        <v>0.32285903197252624</v>
      </c>
      <c r="N72" s="11">
        <v>0.32345934593219089</v>
      </c>
      <c r="O72" s="11">
        <v>0.32280201226488398</v>
      </c>
      <c r="P72" s="11">
        <v>0.32292345524248572</v>
      </c>
      <c r="Q72" s="11">
        <v>0.32266382612290229</v>
      </c>
      <c r="R72" s="11">
        <v>0.32278541574561576</v>
      </c>
      <c r="S72" s="11">
        <v>0.3220642087418657</v>
      </c>
      <c r="T72" s="11">
        <v>0.3220642087418657</v>
      </c>
      <c r="U72" s="11"/>
      <c r="V72" s="33" t="str">
        <f t="shared" si="11"/>
        <v>Grenada</v>
      </c>
      <c r="W72" s="30">
        <f t="shared" si="12"/>
        <v>2.6028970858896656E-4</v>
      </c>
      <c r="X72" s="10">
        <f t="shared" si="13"/>
        <v>0.37003809348826977</v>
      </c>
      <c r="Y72" s="36">
        <f t="shared" si="14"/>
        <v>0.13692819063243347</v>
      </c>
      <c r="Z72" s="41" t="str">
        <f t="shared" si="15"/>
        <v/>
      </c>
      <c r="AA72" s="42" t="str">
        <f t="shared" si="16"/>
        <v/>
      </c>
      <c r="AJ72">
        <v>0.30956420874186574</v>
      </c>
      <c r="AK72">
        <v>0.3220642087418657</v>
      </c>
    </row>
    <row r="73" spans="3:3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44</v>
      </c>
      <c r="AJ73">
        <v>0.32401015442681486</v>
      </c>
      <c r="AK73">
        <v>0.32401015442681486</v>
      </c>
    </row>
    <row r="74" spans="3:37">
      <c r="C74" s="32" t="s">
        <v>175</v>
      </c>
      <c r="D74" s="33" t="s">
        <v>176</v>
      </c>
      <c r="E74" s="11">
        <v>0.49938749539366151</v>
      </c>
      <c r="F74" s="11">
        <v>0.49436037088663126</v>
      </c>
      <c r="G74" s="11">
        <v>0.49333257897292987</v>
      </c>
      <c r="H74" s="11">
        <v>0.49018957600519952</v>
      </c>
      <c r="I74" s="11">
        <v>0.49224471614059045</v>
      </c>
      <c r="J74" s="11">
        <v>0.49094166568355185</v>
      </c>
      <c r="K74" s="11">
        <v>0.49677068777109756</v>
      </c>
      <c r="L74" s="11">
        <v>0.49886086165258475</v>
      </c>
      <c r="M74" s="11">
        <v>0.50123175835512879</v>
      </c>
      <c r="N74" s="11">
        <v>0.49507065313717163</v>
      </c>
      <c r="O74" s="11">
        <v>0.49770702040161269</v>
      </c>
      <c r="P74" s="11">
        <v>0.49878573442706031</v>
      </c>
      <c r="Q74" s="11">
        <v>0.49994024238851004</v>
      </c>
      <c r="R74" s="11">
        <v>0.49390134334732405</v>
      </c>
      <c r="S74" s="11">
        <v>0.49597022699315735</v>
      </c>
      <c r="T74" s="11">
        <v>0.49597022699315735</v>
      </c>
      <c r="U74" s="11"/>
      <c r="V74" s="33" t="str">
        <f t="shared" si="11"/>
        <v>Guinea</v>
      </c>
      <c r="W74" s="30">
        <f t="shared" si="12"/>
        <v>2.0671500491436292E-4</v>
      </c>
      <c r="X74" s="10">
        <f t="shared" si="13"/>
        <v>0.29925202494408515</v>
      </c>
      <c r="Y74" s="36">
        <f t="shared" si="14"/>
        <v>8.9551774433135362E-2</v>
      </c>
      <c r="Z74" s="41" t="str">
        <f t="shared" si="15"/>
        <v/>
      </c>
      <c r="AA74" s="42" t="str">
        <f t="shared" si="16"/>
        <v/>
      </c>
      <c r="AJ74">
        <v>0.49187351166469018</v>
      </c>
      <c r="AK74">
        <v>0.49597022699315735</v>
      </c>
    </row>
    <row r="75" spans="3:37">
      <c r="C75" s="32" t="s">
        <v>177</v>
      </c>
      <c r="D75" s="33" t="s">
        <v>178</v>
      </c>
      <c r="E75" s="11">
        <v>0.49466982523678144</v>
      </c>
      <c r="F75" s="11">
        <v>0.50739004890520512</v>
      </c>
      <c r="G75" s="11">
        <v>0.51134796853419873</v>
      </c>
      <c r="H75" s="11">
        <v>0.50827507003257277</v>
      </c>
      <c r="I75" s="11">
        <v>0.49665650334278616</v>
      </c>
      <c r="J75" s="11">
        <v>0.51130356750350758</v>
      </c>
      <c r="K75" s="11">
        <v>0.49255556305738635</v>
      </c>
      <c r="L75" s="11">
        <v>0.49979522422732209</v>
      </c>
      <c r="M75" s="11">
        <v>0.49944231497759306</v>
      </c>
      <c r="N75" s="11">
        <v>0.4985311108058112</v>
      </c>
      <c r="O75" s="11">
        <v>0.49940617299530987</v>
      </c>
      <c r="P75" s="11">
        <v>0.48990749786136673</v>
      </c>
      <c r="Q75" s="11">
        <v>0.49037375239219333</v>
      </c>
      <c r="R75" s="11">
        <v>0.49475243148938169</v>
      </c>
      <c r="S75" s="11">
        <v>0.48000311219354841</v>
      </c>
      <c r="T75" s="11">
        <v>0.48000311219354841</v>
      </c>
      <c r="U75" s="11"/>
      <c r="V75" s="33" t="str">
        <f t="shared" si="11"/>
        <v>Guinea-Bissau</v>
      </c>
      <c r="W75" s="30">
        <f t="shared" si="12"/>
        <v>-1.4836028177526673E-3</v>
      </c>
      <c r="X75" s="10">
        <f t="shared" si="13"/>
        <v>-0.7392412879944078</v>
      </c>
      <c r="Y75" s="36">
        <f t="shared" si="14"/>
        <v>0.54647768187563095</v>
      </c>
      <c r="Z75" s="41">
        <f t="shared" si="15"/>
        <v>1.4836028177526672</v>
      </c>
      <c r="AA75" s="42">
        <f t="shared" si="16"/>
        <v>45</v>
      </c>
      <c r="AJ75">
        <v>0.47992980972441263</v>
      </c>
      <c r="AK75">
        <v>0.48000311219354841</v>
      </c>
    </row>
    <row r="76" spans="3:3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c r="AJ76">
        <v>0.35254313721396296</v>
      </c>
      <c r="AK76">
        <v>0.35254313721396296</v>
      </c>
    </row>
    <row r="77" spans="3:37">
      <c r="C77" s="32" t="s">
        <v>181</v>
      </c>
      <c r="D77" s="33" t="s">
        <v>182</v>
      </c>
      <c r="E77" s="11">
        <v>0.50207283335896802</v>
      </c>
      <c r="F77" s="11">
        <v>0.48911333911323629</v>
      </c>
      <c r="G77" s="11">
        <v>0.48819857107615405</v>
      </c>
      <c r="H77" s="11">
        <v>0.48208927529049467</v>
      </c>
      <c r="I77" s="11">
        <v>0.47155020667634601</v>
      </c>
      <c r="J77" s="11">
        <v>0.46310154859538061</v>
      </c>
      <c r="K77" s="11">
        <v>0.45987354265075314</v>
      </c>
      <c r="L77" s="11">
        <v>0.46348284476742663</v>
      </c>
      <c r="M77" s="11">
        <v>0.46227312017328703</v>
      </c>
      <c r="N77" s="11">
        <v>0.4634078067426739</v>
      </c>
      <c r="O77" s="11">
        <v>0.46268132210632906</v>
      </c>
      <c r="P77" s="11">
        <v>0.47198030624074305</v>
      </c>
      <c r="Q77" s="11">
        <v>0.46891808834721321</v>
      </c>
      <c r="R77" s="11">
        <v>0.46597614403549231</v>
      </c>
      <c r="S77" s="11">
        <v>0.46655249281049244</v>
      </c>
      <c r="T77" s="11">
        <v>0.46655249281049244</v>
      </c>
      <c r="U77" s="11"/>
      <c r="V77" s="33" t="str">
        <f t="shared" si="11"/>
        <v>Haiti</v>
      </c>
      <c r="W77" s="30">
        <f t="shared" si="12"/>
        <v>-1.7335012616359878E-3</v>
      </c>
      <c r="X77" s="10">
        <f t="shared" si="13"/>
        <v>-0.67844353067727303</v>
      </c>
      <c r="Y77" s="36">
        <f t="shared" si="14"/>
        <v>0.46028562431784392</v>
      </c>
      <c r="Z77" s="41">
        <f t="shared" si="15"/>
        <v>1.7335012616359877</v>
      </c>
      <c r="AA77" s="42">
        <f t="shared" si="16"/>
        <v>33</v>
      </c>
      <c r="AJ77">
        <v>0.4663835113290109</v>
      </c>
      <c r="AK77">
        <v>0.46655249281049244</v>
      </c>
    </row>
    <row r="78" spans="3:37">
      <c r="C78" s="32" t="s">
        <v>183</v>
      </c>
      <c r="D78" s="33" t="s">
        <v>184</v>
      </c>
      <c r="E78" s="11">
        <v>0.35490479783145273</v>
      </c>
      <c r="F78" s="11">
        <v>0.35211867444600564</v>
      </c>
      <c r="G78" s="11">
        <v>0.35506158589655223</v>
      </c>
      <c r="H78" s="11">
        <v>0.34714944430556693</v>
      </c>
      <c r="I78" s="11">
        <v>0.35404183915342874</v>
      </c>
      <c r="J78" s="11">
        <v>0.33969056154276389</v>
      </c>
      <c r="K78" s="11">
        <v>0.34943349768344462</v>
      </c>
      <c r="L78" s="11">
        <v>0.34372757984970481</v>
      </c>
      <c r="M78" s="11">
        <v>0.33686907547979272</v>
      </c>
      <c r="N78" s="11">
        <v>0.32972760683706553</v>
      </c>
      <c r="O78" s="11">
        <v>0.32897679560730764</v>
      </c>
      <c r="P78" s="11">
        <v>0.31986299520844635</v>
      </c>
      <c r="Q78" s="11">
        <v>0.31342991443796869</v>
      </c>
      <c r="R78" s="11">
        <v>0.32168637812646844</v>
      </c>
      <c r="S78" s="11">
        <v>0.32042480641063514</v>
      </c>
      <c r="T78" s="11">
        <v>0.32042480641063514</v>
      </c>
      <c r="U78" s="11"/>
      <c r="V78" s="33" t="str">
        <f t="shared" si="11"/>
        <v>Honduras</v>
      </c>
      <c r="W78" s="30">
        <f t="shared" si="12"/>
        <v>-2.8803237121361666E-3</v>
      </c>
      <c r="X78" s="10">
        <f t="shared" si="13"/>
        <v>-0.93520442261151948</v>
      </c>
      <c r="Y78" s="36">
        <f t="shared" si="14"/>
        <v>0.87460731207214548</v>
      </c>
      <c r="Z78" s="41">
        <f t="shared" si="15"/>
        <v>2.8803237121361667</v>
      </c>
      <c r="AA78" s="42">
        <f t="shared" si="16"/>
        <v>11</v>
      </c>
      <c r="AJ78">
        <v>0.31535302114222064</v>
      </c>
      <c r="AK78">
        <v>0.32042480641063514</v>
      </c>
    </row>
    <row r="79" spans="3:3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0.21166678268689121</v>
      </c>
      <c r="Q79" s="11">
        <v>0.21273285279860188</v>
      </c>
      <c r="R79" s="11">
        <v>0.21915006792258609</v>
      </c>
      <c r="S79" s="11">
        <v>0.21898340125591942</v>
      </c>
      <c r="T79" s="11">
        <v>0.21898340125591942</v>
      </c>
      <c r="U79" s="11"/>
      <c r="V79" s="33" t="str">
        <f t="shared" si="11"/>
        <v>Hungary</v>
      </c>
      <c r="W79" s="30">
        <f t="shared" si="12"/>
        <v>1.9206444685237591E-3</v>
      </c>
      <c r="X79" s="10">
        <f t="shared" si="13"/>
        <v>0.77517553545480034</v>
      </c>
      <c r="Y79" s="36">
        <f t="shared" si="14"/>
        <v>0.60089711076763641</v>
      </c>
      <c r="Z79" s="41">
        <f t="shared" si="15"/>
        <v>-1.9206444685237591</v>
      </c>
      <c r="AA79" s="42">
        <f t="shared" si="16"/>
        <v>127</v>
      </c>
      <c r="AJ79">
        <v>0.19957429199089116</v>
      </c>
      <c r="AK79">
        <v>0.21898340125591942</v>
      </c>
    </row>
    <row r="80" spans="3:3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0.23899066677771308</v>
      </c>
      <c r="T80" s="11">
        <v>0.23899066677771308</v>
      </c>
      <c r="U80" s="11"/>
      <c r="V80" s="33" t="str">
        <f t="shared" si="11"/>
        <v>Iceland</v>
      </c>
      <c r="W80" s="30">
        <f t="shared" si="12"/>
        <v>-6.382092423428264E-4</v>
      </c>
      <c r="X80" s="10">
        <f t="shared" si="13"/>
        <v>-0.4710294202930263</v>
      </c>
      <c r="Y80" s="36">
        <f t="shared" si="14"/>
        <v>0.22186871478158443</v>
      </c>
      <c r="Z80" s="41" t="str">
        <f t="shared" si="15"/>
        <v/>
      </c>
      <c r="AA80" s="42" t="str">
        <f t="shared" si="16"/>
        <v/>
      </c>
      <c r="AJ80">
        <v>0.21815733344437974</v>
      </c>
      <c r="AK80">
        <v>0.23899066677771308</v>
      </c>
    </row>
    <row r="81" spans="3:37">
      <c r="C81" s="32" t="s">
        <v>189</v>
      </c>
      <c r="D81" s="33" t="s">
        <v>190</v>
      </c>
      <c r="E81" s="11">
        <v>0.44840757352219801</v>
      </c>
      <c r="F81" s="11">
        <v>0.44614560870864112</v>
      </c>
      <c r="G81" s="11">
        <v>0.44407683457118524</v>
      </c>
      <c r="H81" s="11">
        <v>0.44080275946863773</v>
      </c>
      <c r="I81" s="11">
        <v>0.44187015596925056</v>
      </c>
      <c r="J81" s="11">
        <v>0.43790884637042488</v>
      </c>
      <c r="K81" s="11">
        <v>0.43405644279102495</v>
      </c>
      <c r="L81" s="11">
        <v>0.42908681993890196</v>
      </c>
      <c r="M81" s="11">
        <v>0.42537764100684078</v>
      </c>
      <c r="N81" s="11">
        <v>0.42635723307774304</v>
      </c>
      <c r="O81" s="11">
        <v>0.42206439030942294</v>
      </c>
      <c r="P81" s="11">
        <v>0.4188620611562523</v>
      </c>
      <c r="Q81" s="11">
        <v>0.41398440376160672</v>
      </c>
      <c r="R81" s="11">
        <v>0.40932940818073899</v>
      </c>
      <c r="S81" s="11">
        <v>0.40769176503240567</v>
      </c>
      <c r="T81" s="11">
        <v>0.40636093169907234</v>
      </c>
      <c r="U81" s="11"/>
      <c r="V81" s="33" t="str">
        <f t="shared" si="11"/>
        <v>India</v>
      </c>
      <c r="W81" s="30">
        <f t="shared" si="12"/>
        <v>-2.9724591748000562E-3</v>
      </c>
      <c r="X81" s="10">
        <f t="shared" si="13"/>
        <v>-0.99254920276812963</v>
      </c>
      <c r="Y81" s="36">
        <f t="shared" si="14"/>
        <v>0.98515391991564971</v>
      </c>
      <c r="Z81" s="41">
        <f t="shared" si="15"/>
        <v>2.9724591748000559</v>
      </c>
      <c r="AA81" s="42">
        <f t="shared" si="16"/>
        <v>10</v>
      </c>
      <c r="AJ81">
        <v>0.41069010527260835</v>
      </c>
      <c r="AK81">
        <v>0.40636093169907234</v>
      </c>
    </row>
    <row r="82" spans="3:37">
      <c r="C82" s="32" t="s">
        <v>191</v>
      </c>
      <c r="D82" s="33" t="s">
        <v>192</v>
      </c>
      <c r="E82" s="11">
        <v>0.29986607461359177</v>
      </c>
      <c r="F82" s="11">
        <v>0.29815248203996364</v>
      </c>
      <c r="G82" s="11">
        <v>0.28886175341166082</v>
      </c>
      <c r="H82" s="11">
        <v>0.28800927872421161</v>
      </c>
      <c r="I82" s="11">
        <v>0.28380922178178264</v>
      </c>
      <c r="J82" s="11">
        <v>0.27180621800571564</v>
      </c>
      <c r="K82" s="11">
        <v>0.26350447231725022</v>
      </c>
      <c r="L82" s="11">
        <v>0.26904309468845949</v>
      </c>
      <c r="M82" s="11">
        <v>0.27551474893474787</v>
      </c>
      <c r="N82" s="11">
        <v>0.27042411813372352</v>
      </c>
      <c r="O82" s="11">
        <v>0.26412343486008355</v>
      </c>
      <c r="P82" s="11">
        <v>0.26366600706439336</v>
      </c>
      <c r="Q82" s="11">
        <v>0.25703064766238554</v>
      </c>
      <c r="R82" s="11">
        <v>0.25404250698297653</v>
      </c>
      <c r="S82" s="11">
        <v>0.25363914670172655</v>
      </c>
      <c r="T82" s="11">
        <v>0.25363914670172655</v>
      </c>
      <c r="U82" s="11"/>
      <c r="V82" s="33" t="str">
        <f t="shared" si="11"/>
        <v>Indonesia</v>
      </c>
      <c r="W82" s="30">
        <f t="shared" si="12"/>
        <v>-3.067768375589999E-3</v>
      </c>
      <c r="X82" s="10">
        <f t="shared" si="13"/>
        <v>-0.94435442726873264</v>
      </c>
      <c r="Y82" s="36">
        <f t="shared" si="14"/>
        <v>0.89180528430205608</v>
      </c>
      <c r="Z82" s="41">
        <f t="shared" si="15"/>
        <v>3.0677683755899992</v>
      </c>
      <c r="AA82" s="42">
        <f t="shared" si="16"/>
        <v>9</v>
      </c>
      <c r="AJ82">
        <v>0.2638128452526905</v>
      </c>
      <c r="AK82">
        <v>0.25363914670172655</v>
      </c>
    </row>
    <row r="83" spans="3:37">
      <c r="C83" s="32" t="s">
        <v>193</v>
      </c>
      <c r="D83" s="33" t="s">
        <v>194</v>
      </c>
      <c r="E83" s="11">
        <v>0.2442985312946393</v>
      </c>
      <c r="F83" s="11">
        <v>0.24084809842567237</v>
      </c>
      <c r="G83" s="11">
        <v>0.23522037630306855</v>
      </c>
      <c r="H83" s="11">
        <v>0.23021008198957291</v>
      </c>
      <c r="I83" s="11">
        <v>0.23430948110395622</v>
      </c>
      <c r="J83" s="11">
        <v>0.23360318598597338</v>
      </c>
      <c r="K83" s="11">
        <v>0.230601371840886</v>
      </c>
      <c r="L83" s="11">
        <v>0.22331544147665225</v>
      </c>
      <c r="M83" s="11">
        <v>0.21953369571350631</v>
      </c>
      <c r="N83" s="11">
        <v>0.21673197441877265</v>
      </c>
      <c r="O83" s="11">
        <v>0.20901476519076279</v>
      </c>
      <c r="P83" s="11">
        <v>0.20644453845195643</v>
      </c>
      <c r="Q83" s="11">
        <v>0.20610023763497429</v>
      </c>
      <c r="R83" s="11">
        <v>0.21455669700249258</v>
      </c>
      <c r="S83" s="11">
        <v>0.21435088288749257</v>
      </c>
      <c r="T83" s="11">
        <v>0.21435088288749257</v>
      </c>
      <c r="U83" s="11"/>
      <c r="V83" s="33" t="str">
        <f t="shared" si="11"/>
        <v>Iran, Islamic Republic of</v>
      </c>
      <c r="W83" s="30">
        <f t="shared" si="12"/>
        <v>-2.3549327061335281E-3</v>
      </c>
      <c r="X83" s="10">
        <f t="shared" si="13"/>
        <v>-0.90595768754590245</v>
      </c>
      <c r="Y83" s="36">
        <f t="shared" si="14"/>
        <v>0.820759331623519</v>
      </c>
      <c r="Z83" s="41">
        <f t="shared" si="15"/>
        <v>2.3549327061335279</v>
      </c>
      <c r="AA83" s="42">
        <f t="shared" si="16"/>
        <v>18</v>
      </c>
      <c r="AJ83">
        <v>0.21511925412455832</v>
      </c>
      <c r="AK83">
        <v>0.21435088288749257</v>
      </c>
    </row>
    <row r="84" spans="3:3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0.40492911737644616</v>
      </c>
      <c r="M84" s="11">
        <v>0.40761837480962709</v>
      </c>
      <c r="N84" s="11">
        <v>0.39979665939126785</v>
      </c>
      <c r="O84" s="11">
        <v>0.39632768661341494</v>
      </c>
      <c r="P84" s="11">
        <v>0.40327760579407818</v>
      </c>
      <c r="Q84" s="11">
        <v>0.40134419127141191</v>
      </c>
      <c r="R84" s="11">
        <v>0.39468311807213724</v>
      </c>
      <c r="S84" s="11">
        <v>0.39207726396672055</v>
      </c>
      <c r="T84" s="11">
        <v>0.39207726396672055</v>
      </c>
      <c r="U84" s="11"/>
      <c r="V84" s="33" t="str">
        <f t="shared" si="11"/>
        <v>Iraq</v>
      </c>
      <c r="W84" s="30">
        <f t="shared" si="12"/>
        <v>-9.0104472142881538E-4</v>
      </c>
      <c r="X84" s="10">
        <f t="shared" si="13"/>
        <v>-0.55998987588051696</v>
      </c>
      <c r="Y84" s="36">
        <f t="shared" si="14"/>
        <v>0.31358866108867678</v>
      </c>
      <c r="Z84" s="41">
        <f t="shared" si="15"/>
        <v>0.90104472142881542</v>
      </c>
      <c r="AA84" s="42">
        <f t="shared" si="16"/>
        <v>66</v>
      </c>
      <c r="AJ84">
        <v>0.37721308913011925</v>
      </c>
      <c r="AK84">
        <v>0.39207726396672055</v>
      </c>
    </row>
    <row r="85" spans="3:3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0.16542185019054026</v>
      </c>
      <c r="Q85" s="11">
        <v>0.17214961161686135</v>
      </c>
      <c r="R85" s="11">
        <v>0.17160784052285735</v>
      </c>
      <c r="S85" s="11">
        <v>0.17156534052285735</v>
      </c>
      <c r="T85" s="11">
        <v>0.17156534052285735</v>
      </c>
      <c r="U85" s="11"/>
      <c r="V85" s="33" t="str">
        <f t="shared" si="11"/>
        <v>Ireland</v>
      </c>
      <c r="W85" s="30">
        <f t="shared" si="12"/>
        <v>1.9035667602829869E-3</v>
      </c>
      <c r="X85" s="10">
        <f t="shared" si="13"/>
        <v>0.7463977910987184</v>
      </c>
      <c r="Y85" s="36">
        <f t="shared" si="14"/>
        <v>0.55710966255704608</v>
      </c>
      <c r="Z85" s="41">
        <f t="shared" si="15"/>
        <v>-1.9035667602829869</v>
      </c>
      <c r="AA85" s="42">
        <f t="shared" si="16"/>
        <v>126</v>
      </c>
      <c r="AJ85">
        <v>0.15073200718952398</v>
      </c>
      <c r="AK85">
        <v>0.17156534052285735</v>
      </c>
    </row>
    <row r="86" spans="3:3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79</v>
      </c>
      <c r="AJ86">
        <v>0.22227758370008968</v>
      </c>
      <c r="AK86">
        <v>0.22227758370008968</v>
      </c>
    </row>
    <row r="87" spans="3:37">
      <c r="C87" s="32" t="s">
        <v>201</v>
      </c>
      <c r="D87" s="33" t="s">
        <v>202</v>
      </c>
      <c r="E87" s="11">
        <v>0.18048101849420273</v>
      </c>
      <c r="F87" s="11">
        <v>0.18227079552286121</v>
      </c>
      <c r="G87" s="11">
        <v>0.18199471889298324</v>
      </c>
      <c r="H87" s="11">
        <v>0.18188591868586937</v>
      </c>
      <c r="I87" s="11">
        <v>0.18069805343810516</v>
      </c>
      <c r="J87" s="11">
        <v>0.18116303371879625</v>
      </c>
      <c r="K87" s="11">
        <v>0.18183725385695682</v>
      </c>
      <c r="L87" s="11">
        <v>0.18213911627154014</v>
      </c>
      <c r="M87" s="11">
        <v>0.18496108432135708</v>
      </c>
      <c r="N87" s="11">
        <v>0.18276055002522537</v>
      </c>
      <c r="O87" s="11">
        <v>0.18482086252107519</v>
      </c>
      <c r="P87" s="11">
        <v>0.18467503796826804</v>
      </c>
      <c r="Q87" s="11">
        <v>0.1817015583151943</v>
      </c>
      <c r="R87" s="11">
        <v>0.18404728841773252</v>
      </c>
      <c r="S87" s="11">
        <v>0.18420951063995472</v>
      </c>
      <c r="T87" s="11">
        <v>0.18420951063995472</v>
      </c>
      <c r="U87" s="11"/>
      <c r="V87" s="33" t="str">
        <f t="shared" si="11"/>
        <v>Italy</v>
      </c>
      <c r="W87" s="30">
        <f t="shared" si="12"/>
        <v>2.2613175356149908E-4</v>
      </c>
      <c r="X87" s="10">
        <f t="shared" si="13"/>
        <v>0.70932855326389821</v>
      </c>
      <c r="Y87" s="36">
        <f t="shared" si="14"/>
        <v>0.50314699647545491</v>
      </c>
      <c r="Z87" s="41">
        <f t="shared" si="15"/>
        <v>-0.22613175356149909</v>
      </c>
      <c r="AA87" s="42">
        <f t="shared" si="16"/>
        <v>94</v>
      </c>
      <c r="AJ87">
        <v>0.18337245706852615</v>
      </c>
      <c r="AK87">
        <v>0.18420951063995472</v>
      </c>
    </row>
    <row r="88" spans="3:3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c r="AJ88">
        <v>0.32537721883751325</v>
      </c>
      <c r="AK88">
        <v>0.32537721883751325</v>
      </c>
    </row>
    <row r="89" spans="3:3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97</v>
      </c>
      <c r="AJ89">
        <v>0.2374925044253442</v>
      </c>
      <c r="AK89">
        <v>0.2374925044253442</v>
      </c>
    </row>
    <row r="90" spans="3:37">
      <c r="C90" s="32" t="s">
        <v>207</v>
      </c>
      <c r="D90" s="33" t="s">
        <v>208</v>
      </c>
      <c r="E90" s="11">
        <v>0.27022376007547677</v>
      </c>
      <c r="F90" s="11">
        <v>0.27410745272933851</v>
      </c>
      <c r="G90" s="11">
        <v>0.27458920134025322</v>
      </c>
      <c r="H90" s="11">
        <v>0.27672289095310887</v>
      </c>
      <c r="I90" s="11">
        <v>0.27096651428227553</v>
      </c>
      <c r="J90" s="11">
        <v>0.27494794095087316</v>
      </c>
      <c r="K90" s="11">
        <v>0.27376527469297679</v>
      </c>
      <c r="L90" s="11">
        <v>0.27241668190768059</v>
      </c>
      <c r="M90" s="11">
        <v>0.27399401874548718</v>
      </c>
      <c r="N90" s="11">
        <v>0.27508866049015152</v>
      </c>
      <c r="O90" s="11">
        <v>0.27137952618101935</v>
      </c>
      <c r="P90" s="11">
        <v>0.26856136823438603</v>
      </c>
      <c r="Q90" s="11">
        <v>0.2703993775262909</v>
      </c>
      <c r="R90" s="11">
        <v>0.26743716200404816</v>
      </c>
      <c r="S90" s="11">
        <v>0.28792013807210365</v>
      </c>
      <c r="T90" s="11">
        <v>0.28792013807210365</v>
      </c>
      <c r="U90" s="11"/>
      <c r="V90" s="33" t="str">
        <f t="shared" si="11"/>
        <v>Jordan</v>
      </c>
      <c r="W90" s="30">
        <f t="shared" si="12"/>
        <v>4.1219988810377615E-4</v>
      </c>
      <c r="X90" s="10">
        <f t="shared" si="13"/>
        <v>0.33547295330753157</v>
      </c>
      <c r="Y90" s="36">
        <f t="shared" si="14"/>
        <v>0.11254210240087725</v>
      </c>
      <c r="Z90" s="41" t="str">
        <f t="shared" si="15"/>
        <v/>
      </c>
      <c r="AA90" s="42" t="str">
        <f t="shared" si="16"/>
        <v/>
      </c>
      <c r="AJ90">
        <v>0.27299332759444578</v>
      </c>
      <c r="AK90">
        <v>0.28792013807210365</v>
      </c>
    </row>
    <row r="91" spans="3:3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0.24364072139966797</v>
      </c>
      <c r="S91" s="11">
        <v>0.24357891306050128</v>
      </c>
      <c r="T91" s="11">
        <v>0.24357891306050128</v>
      </c>
      <c r="U91" s="11"/>
      <c r="V91" s="33" t="str">
        <f t="shared" si="11"/>
        <v>Kazakhstan</v>
      </c>
      <c r="W91" s="30">
        <f t="shared" si="12"/>
        <v>-3.4571080651515961E-4</v>
      </c>
      <c r="X91" s="10">
        <f t="shared" si="13"/>
        <v>-0.59131524524771073</v>
      </c>
      <c r="Y91" s="36">
        <f t="shared" si="14"/>
        <v>0.34965371926236027</v>
      </c>
      <c r="Z91" s="41">
        <f t="shared" si="15"/>
        <v>0.34571080651515962</v>
      </c>
      <c r="AA91" s="42">
        <f t="shared" si="16"/>
        <v>88</v>
      </c>
      <c r="AJ91">
        <v>0.24173291452893006</v>
      </c>
      <c r="AK91">
        <v>0.24357891306050128</v>
      </c>
    </row>
    <row r="92" spans="3:3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0.48365443235715633</v>
      </c>
      <c r="N92" s="11">
        <v>0.48738182199650226</v>
      </c>
      <c r="O92" s="11">
        <v>0.48847693708629381</v>
      </c>
      <c r="P92" s="11">
        <v>0.48734735989250022</v>
      </c>
      <c r="Q92" s="11">
        <v>0.48786315845158129</v>
      </c>
      <c r="R92" s="11">
        <v>0.48636777936538622</v>
      </c>
      <c r="S92" s="11">
        <v>0.49010561230288624</v>
      </c>
      <c r="T92" s="11">
        <v>0.49010561230288624</v>
      </c>
      <c r="U92" s="11"/>
      <c r="V92" s="33" t="str">
        <f t="shared" si="11"/>
        <v>Kenya</v>
      </c>
      <c r="W92" s="30">
        <f t="shared" si="12"/>
        <v>4.2058436505342775E-4</v>
      </c>
      <c r="X92" s="10">
        <f t="shared" si="13"/>
        <v>0.42896841740827352</v>
      </c>
      <c r="Y92" s="36">
        <f t="shared" si="14"/>
        <v>0.18401390313375879</v>
      </c>
      <c r="Z92" s="41" t="str">
        <f t="shared" si="15"/>
        <v/>
      </c>
      <c r="AA92" s="42" t="str">
        <f t="shared" si="16"/>
        <v/>
      </c>
      <c r="AJ92">
        <v>0.48753151317289084</v>
      </c>
      <c r="AK92">
        <v>0.49010561230288624</v>
      </c>
    </row>
    <row r="93" spans="3:3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54</v>
      </c>
      <c r="AJ93">
        <v>0.44983001241499637</v>
      </c>
      <c r="AK93">
        <v>0.44983001241499637</v>
      </c>
    </row>
    <row r="94" spans="3:3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59</v>
      </c>
      <c r="AJ94">
        <v>0.42316842721101028</v>
      </c>
      <c r="AK94">
        <v>0.42316842721101028</v>
      </c>
    </row>
    <row r="95" spans="3:3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50</v>
      </c>
      <c r="AJ95">
        <v>0.28549453232003358</v>
      </c>
      <c r="AK95">
        <v>0.28549453232003358</v>
      </c>
    </row>
    <row r="96" spans="3:3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0.2704291589799182</v>
      </c>
      <c r="T96" s="11">
        <v>0.2704291589799182</v>
      </c>
      <c r="U96" s="11"/>
      <c r="V96" s="33" t="str">
        <f t="shared" si="11"/>
        <v>Kuwait</v>
      </c>
      <c r="W96" s="30">
        <f t="shared" si="12"/>
        <v>3.0434120391093622E-4</v>
      </c>
      <c r="X96" s="10">
        <f t="shared" si="13"/>
        <v>0.44985254038787059</v>
      </c>
      <c r="Y96" s="36">
        <f t="shared" si="14"/>
        <v>0.20236730809342074</v>
      </c>
      <c r="Z96" s="41" t="str">
        <f t="shared" si="15"/>
        <v/>
      </c>
      <c r="AA96" s="42" t="str">
        <f t="shared" si="16"/>
        <v/>
      </c>
      <c r="AJ96">
        <v>0.26046936365828072</v>
      </c>
      <c r="AK96">
        <v>0.2704291589799182</v>
      </c>
    </row>
    <row r="97" spans="3:37">
      <c r="C97" s="32" t="s">
        <v>221</v>
      </c>
      <c r="D97" s="33" t="s">
        <v>222</v>
      </c>
      <c r="E97" s="11">
        <v>0.25745503975752165</v>
      </c>
      <c r="F97" s="11">
        <v>0.26269915984198072</v>
      </c>
      <c r="G97" s="11">
        <v>0.26334251398141173</v>
      </c>
      <c r="H97" s="11">
        <v>0.25389758562220927</v>
      </c>
      <c r="I97" s="11">
        <v>0.2555185700736447</v>
      </c>
      <c r="J97" s="11">
        <v>0.25604851406607704</v>
      </c>
      <c r="K97" s="11">
        <v>0.25024267704100528</v>
      </c>
      <c r="L97" s="11">
        <v>0.25759573483004211</v>
      </c>
      <c r="M97" s="11">
        <v>0.25354355330045775</v>
      </c>
      <c r="N97" s="11">
        <v>0.2554937253297635</v>
      </c>
      <c r="O97" s="11">
        <v>0.25481880852185218</v>
      </c>
      <c r="P97" s="11">
        <v>0.25528509566515012</v>
      </c>
      <c r="Q97" s="11">
        <v>0.25725071298596491</v>
      </c>
      <c r="R97" s="11">
        <v>0.25751722261752646</v>
      </c>
      <c r="S97" s="11">
        <v>0.27516511284400824</v>
      </c>
      <c r="T97" s="11">
        <v>0.27516511284400824</v>
      </c>
      <c r="U97" s="11"/>
      <c r="V97" s="33" t="str">
        <f t="shared" si="11"/>
        <v>Kyrgyzstan</v>
      </c>
      <c r="W97" s="30">
        <f t="shared" si="12"/>
        <v>5.8489197257474029E-4</v>
      </c>
      <c r="X97" s="10">
        <f t="shared" si="13"/>
        <v>0.39091567930611704</v>
      </c>
      <c r="Y97" s="36">
        <f t="shared" si="14"/>
        <v>0.15281506832736294</v>
      </c>
      <c r="Z97" s="41" t="str">
        <f t="shared" si="15"/>
        <v/>
      </c>
      <c r="AA97" s="42" t="str">
        <f t="shared" si="16"/>
        <v/>
      </c>
      <c r="AJ97">
        <v>0.2630550444538382</v>
      </c>
      <c r="AK97">
        <v>0.27516511284400824</v>
      </c>
    </row>
    <row r="98" spans="3:3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c r="AJ98">
        <v>0.43804845516943286</v>
      </c>
      <c r="AK98">
        <v>0.43804845516943286</v>
      </c>
    </row>
    <row r="99" spans="3:3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0.24635214852509091</v>
      </c>
      <c r="S99" s="11">
        <v>0.24738214852509091</v>
      </c>
      <c r="T99" s="11">
        <v>0.24738214852509091</v>
      </c>
      <c r="U99" s="11"/>
      <c r="V99" s="33" t="str">
        <f t="shared" si="11"/>
        <v>Latvia</v>
      </c>
      <c r="W99" s="30">
        <f t="shared" si="12"/>
        <v>6.1517334108249894E-4</v>
      </c>
      <c r="X99" s="10">
        <f t="shared" si="13"/>
        <v>0.50626022939830362</v>
      </c>
      <c r="Y99" s="36">
        <f t="shared" si="14"/>
        <v>0.25629941987042298</v>
      </c>
      <c r="Z99" s="41">
        <f t="shared" si="15"/>
        <v>-0.61517334108249899</v>
      </c>
      <c r="AA99" s="42">
        <f t="shared" si="16"/>
        <v>102</v>
      </c>
      <c r="AJ99">
        <v>0.2265488151917576</v>
      </c>
      <c r="AK99">
        <v>0.24738214852509091</v>
      </c>
    </row>
    <row r="100" spans="3:37">
      <c r="C100" s="32" t="s">
        <v>227</v>
      </c>
      <c r="D100" s="33" t="s">
        <v>228</v>
      </c>
      <c r="E100" s="11">
        <v>0.24627919364359693</v>
      </c>
      <c r="F100" s="11">
        <v>0.2430586679493083</v>
      </c>
      <c r="G100" s="11">
        <v>0.24176252274077514</v>
      </c>
      <c r="H100" s="11">
        <v>0.24523308341554481</v>
      </c>
      <c r="I100" s="11">
        <v>0.24745254117434901</v>
      </c>
      <c r="J100" s="11">
        <v>0.24848024979516239</v>
      </c>
      <c r="K100" s="11">
        <v>0.24624628221522335</v>
      </c>
      <c r="L100" s="11">
        <v>0.24602690438558919</v>
      </c>
      <c r="M100" s="11">
        <v>0.25699624714585345</v>
      </c>
      <c r="N100" s="11">
        <v>0.25573336139927172</v>
      </c>
      <c r="O100" s="11">
        <v>0.24424435920993839</v>
      </c>
      <c r="P100" s="11">
        <v>0.23718050874491811</v>
      </c>
      <c r="Q100" s="11">
        <v>0.24397662243249355</v>
      </c>
      <c r="R100" s="11">
        <v>0.25741571824950676</v>
      </c>
      <c r="S100" s="11">
        <v>0.25476360441034013</v>
      </c>
      <c r="T100" s="11">
        <v>0.25476360441034013</v>
      </c>
      <c r="U100" s="11"/>
      <c r="V100" s="33" t="str">
        <f t="shared" si="11"/>
        <v>Lebanon</v>
      </c>
      <c r="W100" s="30">
        <f t="shared" si="12"/>
        <v>5.6860917297561937E-4</v>
      </c>
      <c r="X100" s="10">
        <f t="shared" si="13"/>
        <v>0.44726328719014491</v>
      </c>
      <c r="Y100" s="36">
        <f t="shared" si="14"/>
        <v>0.20004444806813404</v>
      </c>
      <c r="Z100" s="41" t="str">
        <f t="shared" si="15"/>
        <v/>
      </c>
      <c r="AA100" s="42" t="str">
        <f t="shared" si="16"/>
        <v/>
      </c>
      <c r="AJ100">
        <v>0.25224420823472465</v>
      </c>
      <c r="AK100">
        <v>0.25476360441034013</v>
      </c>
    </row>
    <row r="101" spans="3:37">
      <c r="C101" s="32" t="s">
        <v>229</v>
      </c>
      <c r="D101" s="33" t="s">
        <v>230</v>
      </c>
      <c r="E101" s="11">
        <v>0.49443079399495748</v>
      </c>
      <c r="F101" s="11">
        <v>0.50797735900891061</v>
      </c>
      <c r="G101" s="11">
        <v>0.49849890882227443</v>
      </c>
      <c r="H101" s="11">
        <v>0.50224266500270132</v>
      </c>
      <c r="I101" s="11">
        <v>0.49384676490396151</v>
      </c>
      <c r="J101" s="11">
        <v>0.49070774990951027</v>
      </c>
      <c r="K101" s="11">
        <v>0.49065262138361598</v>
      </c>
      <c r="L101" s="11">
        <v>0.49745958132289453</v>
      </c>
      <c r="M101" s="11">
        <v>0.49820734083166468</v>
      </c>
      <c r="N101" s="11">
        <v>0.49429872952759973</v>
      </c>
      <c r="O101" s="11">
        <v>0.49149539209660381</v>
      </c>
      <c r="P101" s="11">
        <v>0.49284142242739648</v>
      </c>
      <c r="Q101" s="11">
        <v>0.49507794507079078</v>
      </c>
      <c r="R101" s="11">
        <v>0.49606849051560786</v>
      </c>
      <c r="S101" s="11">
        <v>0.50037762571144129</v>
      </c>
      <c r="T101" s="11">
        <v>0.50037762571144129</v>
      </c>
      <c r="U101" s="11"/>
      <c r="V101" s="33" t="str">
        <f t="shared" si="11"/>
        <v>Lesotho</v>
      </c>
      <c r="W101" s="30">
        <f t="shared" si="12"/>
        <v>-1.3562388285314321E-4</v>
      </c>
      <c r="X101" s="10">
        <f t="shared" si="13"/>
        <v>-0.13826383858364108</v>
      </c>
      <c r="Y101" s="36">
        <f t="shared" si="14"/>
        <v>1.9116889059883155E-2</v>
      </c>
      <c r="Z101" s="41" t="str">
        <f t="shared" si="15"/>
        <v/>
      </c>
      <c r="AA101" s="42" t="str">
        <f t="shared" si="16"/>
        <v/>
      </c>
      <c r="AJ101">
        <v>0.4938672090447746</v>
      </c>
      <c r="AK101">
        <v>0.50037762571144129</v>
      </c>
    </row>
    <row r="102" spans="3:3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72</v>
      </c>
      <c r="AJ102">
        <v>0.52864236237859985</v>
      </c>
      <c r="AK102">
        <v>0.52864236237859985</v>
      </c>
    </row>
    <row r="103" spans="3:37">
      <c r="C103" s="32" t="s">
        <v>233</v>
      </c>
      <c r="D103" s="33" t="s">
        <v>234</v>
      </c>
      <c r="E103" s="11">
        <v>0.29843163246707938</v>
      </c>
      <c r="F103" s="11">
        <v>0.29537862635672113</v>
      </c>
      <c r="G103" s="11">
        <v>0.3028723303890784</v>
      </c>
      <c r="H103" s="11">
        <v>0.29292659615988487</v>
      </c>
      <c r="I103" s="11">
        <v>0.29543008923220998</v>
      </c>
      <c r="J103" s="11">
        <v>0.30006969026665392</v>
      </c>
      <c r="K103" s="11">
        <v>0.31812956645196178</v>
      </c>
      <c r="L103" s="11">
        <v>0.31953771499499312</v>
      </c>
      <c r="M103" s="11">
        <v>0.3048243990595374</v>
      </c>
      <c r="N103" s="11">
        <v>0.32137685004655042</v>
      </c>
      <c r="O103" s="11">
        <v>0.31668344748621657</v>
      </c>
      <c r="P103" s="11">
        <v>0.31031959298332218</v>
      </c>
      <c r="Q103" s="11">
        <v>0.30944403667148762</v>
      </c>
      <c r="R103" s="11">
        <v>0.3115185543810931</v>
      </c>
      <c r="S103" s="11">
        <v>0.31085476182400978</v>
      </c>
      <c r="T103" s="11">
        <v>0.31085476182400978</v>
      </c>
      <c r="U103" s="11"/>
      <c r="V103" s="33" t="str">
        <f t="shared" si="11"/>
        <v>Libyan Arab Jamahiriya</v>
      </c>
      <c r="W103" s="30">
        <f t="shared" si="12"/>
        <v>1.1965087899253001E-3</v>
      </c>
      <c r="X103" s="10">
        <f t="shared" si="13"/>
        <v>0.62250953809062792</v>
      </c>
      <c r="Y103" s="36">
        <f t="shared" si="14"/>
        <v>0.38751812501380695</v>
      </c>
      <c r="Z103" s="41">
        <f t="shared" si="15"/>
        <v>-1.1965087899253</v>
      </c>
      <c r="AA103" s="42">
        <f t="shared" si="16"/>
        <v>115</v>
      </c>
      <c r="AJ103">
        <v>0.29002142849067641</v>
      </c>
      <c r="AK103">
        <v>0.31085476182400978</v>
      </c>
    </row>
    <row r="104" spans="3:3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c r="AJ104" t="e">
        <v>#N/A</v>
      </c>
      <c r="AK104" t="e">
        <v>#N/A</v>
      </c>
    </row>
    <row r="105" spans="3:3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0.25575243614508952</v>
      </c>
      <c r="T105" s="11">
        <v>0.25575243614508952</v>
      </c>
      <c r="U105" s="11"/>
      <c r="V105" s="33" t="str">
        <f t="shared" si="11"/>
        <v>Lithuania</v>
      </c>
      <c r="W105" s="30">
        <f t="shared" si="12"/>
        <v>1.4087207238145565E-3</v>
      </c>
      <c r="X105" s="10">
        <f t="shared" si="13"/>
        <v>0.70217356954152588</v>
      </c>
      <c r="Y105" s="36">
        <f t="shared" si="14"/>
        <v>0.49304772176268807</v>
      </c>
      <c r="Z105" s="41">
        <f t="shared" si="15"/>
        <v>-1.4087207238145565</v>
      </c>
      <c r="AA105" s="42">
        <f t="shared" si="16"/>
        <v>121</v>
      </c>
      <c r="AJ105">
        <v>0.23491910281175618</v>
      </c>
      <c r="AK105">
        <v>0.25575243614508952</v>
      </c>
    </row>
    <row r="106" spans="3:37">
      <c r="C106" s="32" t="s">
        <v>239</v>
      </c>
      <c r="D106" s="33" t="s">
        <v>240</v>
      </c>
      <c r="E106" s="11">
        <v>0.17476777526830309</v>
      </c>
      <c r="F106" s="11">
        <v>0.17427779332399415</v>
      </c>
      <c r="G106" s="11">
        <v>0.17432642926586406</v>
      </c>
      <c r="H106" s="11">
        <v>0.17372872374431927</v>
      </c>
      <c r="I106" s="11">
        <v>0.17303345724716487</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0.18412549992506122</v>
      </c>
      <c r="T106" s="11">
        <v>0.18412549992506122</v>
      </c>
      <c r="U106" s="11"/>
      <c r="V106" s="33" t="str">
        <f t="shared" si="11"/>
        <v>Luxembourg</v>
      </c>
      <c r="W106" s="30">
        <f t="shared" si="12"/>
        <v>-1.2527284974375979E-4</v>
      </c>
      <c r="X106" s="10">
        <f t="shared" si="13"/>
        <v>-4.8283282403002906E-2</v>
      </c>
      <c r="Y106" s="36">
        <f t="shared" si="14"/>
        <v>2.33127535960813E-3</v>
      </c>
      <c r="Z106" s="41" t="str">
        <f t="shared" si="15"/>
        <v/>
      </c>
      <c r="AA106" s="42" t="str">
        <f t="shared" si="16"/>
        <v/>
      </c>
      <c r="AJ106">
        <v>0.16329216659172788</v>
      </c>
      <c r="AK106">
        <v>0.18412549992506122</v>
      </c>
    </row>
    <row r="107" spans="3:37">
      <c r="C107" s="32" t="s">
        <v>241</v>
      </c>
      <c r="D107" s="33" t="s">
        <v>242</v>
      </c>
      <c r="E107" s="11">
        <v>0.50832474219818546</v>
      </c>
      <c r="F107" s="11">
        <v>0.50582624948265531</v>
      </c>
      <c r="G107" s="11">
        <v>0.50324987781964536</v>
      </c>
      <c r="H107" s="11">
        <v>0.50301857321467414</v>
      </c>
      <c r="I107" s="11">
        <v>0.50489645323534316</v>
      </c>
      <c r="J107" s="11">
        <v>0.50573913228092071</v>
      </c>
      <c r="K107" s="11">
        <v>0.50643730680586585</v>
      </c>
      <c r="L107" s="11">
        <v>0.50201272812834419</v>
      </c>
      <c r="M107" s="11">
        <v>0.50532497571060997</v>
      </c>
      <c r="N107" s="11">
        <v>0.50123664084143749</v>
      </c>
      <c r="O107" s="11">
        <v>0.50214203865322593</v>
      </c>
      <c r="P107" s="11">
        <v>0.49780774506392972</v>
      </c>
      <c r="Q107" s="11">
        <v>0.48786613965434705</v>
      </c>
      <c r="R107" s="11">
        <v>0.48493806751722657</v>
      </c>
      <c r="S107" s="11">
        <v>0.48989413513389318</v>
      </c>
      <c r="T107" s="11">
        <v>0.48989413513389318</v>
      </c>
      <c r="U107" s="11"/>
      <c r="V107" s="33" t="str">
        <f t="shared" si="11"/>
        <v>Madagascar</v>
      </c>
      <c r="W107" s="30">
        <f t="shared" si="12"/>
        <v>-1.3254037992900438E-3</v>
      </c>
      <c r="X107" s="10">
        <f t="shared" si="13"/>
        <v>-0.84181682264617663</v>
      </c>
      <c r="Y107" s="36">
        <f t="shared" si="14"/>
        <v>0.70865556289010445</v>
      </c>
      <c r="Z107" s="41">
        <f t="shared" si="15"/>
        <v>1.3254037992900438</v>
      </c>
      <c r="AA107" s="42">
        <f t="shared" si="16"/>
        <v>47</v>
      </c>
      <c r="AJ107">
        <v>0.49125599093019628</v>
      </c>
      <c r="AK107">
        <v>0.48989413513389318</v>
      </c>
    </row>
    <row r="108" spans="3:3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27</v>
      </c>
      <c r="AJ108">
        <v>0.49131395329259275</v>
      </c>
      <c r="AK108">
        <v>0.49131395329259275</v>
      </c>
    </row>
    <row r="109" spans="3:37">
      <c r="C109" s="32" t="s">
        <v>245</v>
      </c>
      <c r="D109" s="33" t="s">
        <v>246</v>
      </c>
      <c r="E109" s="11">
        <v>0.2443787450098612</v>
      </c>
      <c r="F109" s="11">
        <v>0.26692519598835712</v>
      </c>
      <c r="G109" s="11">
        <v>0.26464514031950886</v>
      </c>
      <c r="H109" s="11">
        <v>0.26173902406669719</v>
      </c>
      <c r="I109" s="11">
        <v>0.26388283820492214</v>
      </c>
      <c r="J109" s="11">
        <v>0.25964123655211729</v>
      </c>
      <c r="K109" s="11">
        <v>0.25698349027758477</v>
      </c>
      <c r="L109" s="11">
        <v>0.25878666267242217</v>
      </c>
      <c r="M109" s="11">
        <v>0.24960317854257127</v>
      </c>
      <c r="N109" s="11">
        <v>0.25834600677756786</v>
      </c>
      <c r="O109" s="11">
        <v>0.24865411678323515</v>
      </c>
      <c r="P109" s="11">
        <v>0.24817270340344522</v>
      </c>
      <c r="Q109" s="11">
        <v>0.24674618979978333</v>
      </c>
      <c r="R109" s="11">
        <v>0.24575273555101976</v>
      </c>
      <c r="S109" s="11">
        <v>0.24536375405143643</v>
      </c>
      <c r="T109" s="11">
        <v>0.24536375405143643</v>
      </c>
      <c r="U109" s="11"/>
      <c r="V109" s="33" t="str">
        <f t="shared" si="11"/>
        <v>Malaysia</v>
      </c>
      <c r="W109" s="30">
        <f t="shared" si="12"/>
        <v>-1.1445265404361712E-3</v>
      </c>
      <c r="X109" s="10">
        <f t="shared" si="13"/>
        <v>-0.67948665807012854</v>
      </c>
      <c r="Y109" s="36">
        <f t="shared" si="14"/>
        <v>0.46170211849531179</v>
      </c>
      <c r="Z109" s="41">
        <f t="shared" si="15"/>
        <v>1.1445265404361711</v>
      </c>
      <c r="AA109" s="42">
        <f t="shared" si="16"/>
        <v>61</v>
      </c>
      <c r="AJ109">
        <v>0.22453042071810311</v>
      </c>
      <c r="AK109">
        <v>0.24536375405143643</v>
      </c>
    </row>
    <row r="110" spans="3:3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5</v>
      </c>
      <c r="AJ110">
        <v>0.35765689792076594</v>
      </c>
      <c r="AK110">
        <v>0.35765689792076594</v>
      </c>
    </row>
    <row r="111" spans="3:3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0.51918018851619963</v>
      </c>
      <c r="S111" s="11">
        <v>0.5203596443203663</v>
      </c>
      <c r="T111" s="11">
        <v>0.5203596443203663</v>
      </c>
      <c r="U111" s="11"/>
      <c r="V111" s="33" t="str">
        <f t="shared" si="11"/>
        <v>Mali</v>
      </c>
      <c r="W111" s="30">
        <f t="shared" si="12"/>
        <v>-7.2994458296136413E-4</v>
      </c>
      <c r="X111" s="10">
        <f t="shared" si="13"/>
        <v>-0.83412874458455122</v>
      </c>
      <c r="Y111" s="36">
        <f t="shared" si="14"/>
        <v>0.69577076254219949</v>
      </c>
      <c r="Z111" s="41">
        <f t="shared" si="15"/>
        <v>0.72994458296136411</v>
      </c>
      <c r="AA111" s="42">
        <f t="shared" si="16"/>
        <v>71</v>
      </c>
      <c r="AJ111">
        <v>0.52008043469837306</v>
      </c>
      <c r="AK111">
        <v>0.5203596443203663</v>
      </c>
    </row>
    <row r="112" spans="3:37">
      <c r="C112" s="32" t="s">
        <v>251</v>
      </c>
      <c r="D112" s="33" t="s">
        <v>252</v>
      </c>
      <c r="E112" s="11">
        <v>0.22643485810218031</v>
      </c>
      <c r="F112" s="11">
        <v>0.22567095466600143</v>
      </c>
      <c r="G112" s="11">
        <v>0.22657371789648928</v>
      </c>
      <c r="H112" s="11">
        <v>0.22697851364730226</v>
      </c>
      <c r="I112" s="11">
        <v>0.23073798419486327</v>
      </c>
      <c r="J112" s="11">
        <v>0.23192834905136728</v>
      </c>
      <c r="K112" s="11">
        <v>0.23036657601625554</v>
      </c>
      <c r="L112" s="11">
        <v>0.23071740460716003</v>
      </c>
      <c r="M112" s="11">
        <v>0.24312483939745469</v>
      </c>
      <c r="N112" s="11">
        <v>0.23082182245990399</v>
      </c>
      <c r="O112" s="11">
        <v>0.23360840702128194</v>
      </c>
      <c r="P112" s="11">
        <v>0.22589038619399948</v>
      </c>
      <c r="Q112" s="11">
        <v>0.23828185520411119</v>
      </c>
      <c r="R112" s="11">
        <v>0.24276667784287262</v>
      </c>
      <c r="S112" s="11">
        <v>0.24284001117620591</v>
      </c>
      <c r="T112" s="11">
        <v>0.24284001117620591</v>
      </c>
      <c r="U112" s="11"/>
      <c r="V112" s="33" t="str">
        <f t="shared" si="11"/>
        <v>Malta</v>
      </c>
      <c r="W112" s="30">
        <f t="shared" si="12"/>
        <v>1.0843646207783916E-3</v>
      </c>
      <c r="X112" s="10">
        <f t="shared" si="13"/>
        <v>0.77377066061647615</v>
      </c>
      <c r="Y112" s="36">
        <f t="shared" si="14"/>
        <v>0.59872103523085796</v>
      </c>
      <c r="Z112" s="41">
        <f t="shared" si="15"/>
        <v>-1.0843646207783915</v>
      </c>
      <c r="AA112" s="42">
        <f t="shared" si="16"/>
        <v>114</v>
      </c>
      <c r="AJ112">
        <v>0.24176157980365387</v>
      </c>
      <c r="AK112">
        <v>0.24284001117620591</v>
      </c>
    </row>
    <row r="113" spans="3:3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113</v>
      </c>
      <c r="AJ113">
        <v>0.4838241260904948</v>
      </c>
      <c r="AK113">
        <v>0.4838241260904948</v>
      </c>
    </row>
    <row r="114" spans="3:3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0.49793645923345031</v>
      </c>
      <c r="R114" s="11">
        <v>0.50088005159058113</v>
      </c>
      <c r="S114" s="11">
        <v>0.50001715021141446</v>
      </c>
      <c r="T114" s="11">
        <v>0.50001715021141446</v>
      </c>
      <c r="U114" s="11"/>
      <c r="V114" s="33" t="str">
        <f t="shared" si="11"/>
        <v>Mauritania</v>
      </c>
      <c r="W114" s="30">
        <f t="shared" si="12"/>
        <v>-2.0485079561641264E-3</v>
      </c>
      <c r="X114" s="10">
        <f t="shared" si="13"/>
        <v>-0.88090045943010442</v>
      </c>
      <c r="Y114" s="36">
        <f t="shared" si="14"/>
        <v>0.77598561942416899</v>
      </c>
      <c r="Z114" s="41">
        <f t="shared" si="15"/>
        <v>2.0485079561641264</v>
      </c>
      <c r="AA114" s="42">
        <f t="shared" si="16"/>
        <v>24</v>
      </c>
      <c r="AJ114">
        <v>0.49900152521141444</v>
      </c>
      <c r="AK114">
        <v>0.50001715021141446</v>
      </c>
    </row>
    <row r="115" spans="3:37">
      <c r="C115" s="32" t="s">
        <v>257</v>
      </c>
      <c r="D115" s="33" t="s">
        <v>258</v>
      </c>
      <c r="E115" s="11">
        <v>0.23749392394252297</v>
      </c>
      <c r="F115" s="11">
        <v>0.23641888096232988</v>
      </c>
      <c r="G115" s="11">
        <v>0.23637689279856977</v>
      </c>
      <c r="H115" s="11">
        <v>0.23545997330741117</v>
      </c>
      <c r="I115" s="11">
        <v>0.23495953634775668</v>
      </c>
      <c r="J115" s="11">
        <v>0.23369684498409818</v>
      </c>
      <c r="K115" s="11">
        <v>0.2335922625721063</v>
      </c>
      <c r="L115" s="11">
        <v>0.23387587374585639</v>
      </c>
      <c r="M115" s="11">
        <v>0.23308254257787689</v>
      </c>
      <c r="N115" s="11">
        <v>0.23318315305290058</v>
      </c>
      <c r="O115" s="11">
        <v>0.23337877505667426</v>
      </c>
      <c r="P115" s="11">
        <v>0.23416848887834096</v>
      </c>
      <c r="Q115" s="11">
        <v>0.23420733786886949</v>
      </c>
      <c r="R115" s="11">
        <v>0.23445942884720283</v>
      </c>
      <c r="S115" s="11">
        <v>0.23428686889595282</v>
      </c>
      <c r="T115" s="11">
        <v>0.23428686889595282</v>
      </c>
      <c r="U115" s="11"/>
      <c r="V115" s="33" t="str">
        <f t="shared" si="11"/>
        <v>Mauritius</v>
      </c>
      <c r="W115" s="30">
        <f t="shared" si="12"/>
        <v>-1.7255315679704669E-4</v>
      </c>
      <c r="X115" s="10">
        <f t="shared" si="13"/>
        <v>-0.64419502663594508</v>
      </c>
      <c r="Y115" s="36">
        <f t="shared" si="14"/>
        <v>0.41498723234248597</v>
      </c>
      <c r="Z115" s="41">
        <f t="shared" si="15"/>
        <v>0.17255315679704669</v>
      </c>
      <c r="AA115" s="42">
        <f t="shared" si="16"/>
        <v>92</v>
      </c>
      <c r="AJ115">
        <v>0.24619163080071474</v>
      </c>
      <c r="AK115">
        <v>0.23428686889595282</v>
      </c>
    </row>
    <row r="116" spans="3:3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0.26717530588388061</v>
      </c>
      <c r="P116" s="11">
        <v>0.26749172293444085</v>
      </c>
      <c r="Q116" s="11">
        <v>0.2639580034185004</v>
      </c>
      <c r="R116" s="11">
        <v>0.26879384172410853</v>
      </c>
      <c r="S116" s="11">
        <v>0.26722527013160852</v>
      </c>
      <c r="T116" s="11">
        <v>0.26578693679827514</v>
      </c>
      <c r="U116" s="11"/>
      <c r="V116" s="33" t="str">
        <f t="shared" si="11"/>
        <v>Mexico</v>
      </c>
      <c r="W116" s="30">
        <f t="shared" si="12"/>
        <v>-1.229279063346166E-3</v>
      </c>
      <c r="X116" s="10">
        <f t="shared" si="13"/>
        <v>-0.89059394332397301</v>
      </c>
      <c r="Y116" s="36">
        <f t="shared" si="14"/>
        <v>0.79315757188534408</v>
      </c>
      <c r="Z116" s="41">
        <f t="shared" si="15"/>
        <v>1.2292790633461661</v>
      </c>
      <c r="AA116" s="42">
        <f t="shared" si="16"/>
        <v>55</v>
      </c>
      <c r="AJ116">
        <v>0.26106085115908445</v>
      </c>
      <c r="AK116">
        <v>0.26578693679827514</v>
      </c>
    </row>
    <row r="117" spans="3:3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90</v>
      </c>
      <c r="AJ117">
        <v>0.49977454810342098</v>
      </c>
      <c r="AK117">
        <v>0.49977454810342098</v>
      </c>
    </row>
    <row r="118" spans="3:37">
      <c r="C118" s="32" t="s">
        <v>263</v>
      </c>
      <c r="D118" s="33" t="s">
        <v>264</v>
      </c>
      <c r="E118" s="11">
        <v>0.23810923207639426</v>
      </c>
      <c r="F118" s="11">
        <v>0.23635608500338257</v>
      </c>
      <c r="G118" s="11">
        <v>0.23611010588031792</v>
      </c>
      <c r="H118" s="11">
        <v>0.23685057725805911</v>
      </c>
      <c r="I118" s="11">
        <v>0.23661882739062545</v>
      </c>
      <c r="J118" s="11">
        <v>0.24399029490963919</v>
      </c>
      <c r="K118" s="11">
        <v>0.24868173384564141</v>
      </c>
      <c r="L118" s="11">
        <v>0.24133838326144447</v>
      </c>
      <c r="M118" s="11">
        <v>0.24620967396065482</v>
      </c>
      <c r="N118" s="11">
        <v>0.24289742641714587</v>
      </c>
      <c r="O118" s="11">
        <v>0.24189723589014936</v>
      </c>
      <c r="P118" s="11">
        <v>0.24308757979731618</v>
      </c>
      <c r="Q118" s="11">
        <v>0.24611770699135724</v>
      </c>
      <c r="R118" s="11">
        <v>0.24647002919756753</v>
      </c>
      <c r="S118" s="11">
        <v>0.26637895801924122</v>
      </c>
      <c r="T118" s="11">
        <v>0.26637895801924122</v>
      </c>
      <c r="U118" s="11"/>
      <c r="V118" s="33" t="str">
        <f t="shared" si="11"/>
        <v>Moldova, Republic of</v>
      </c>
      <c r="W118" s="30">
        <f t="shared" si="12"/>
        <v>1.5206483861785374E-3</v>
      </c>
      <c r="X118" s="10">
        <f t="shared" si="13"/>
        <v>0.77702245348834931</v>
      </c>
      <c r="Y118" s="36">
        <f t="shared" si="14"/>
        <v>0.60376389322505397</v>
      </c>
      <c r="Z118" s="41">
        <f t="shared" si="15"/>
        <v>-1.5206483861785374</v>
      </c>
      <c r="AA118" s="42">
        <f t="shared" si="16"/>
        <v>123</v>
      </c>
      <c r="AJ118">
        <v>0.25217108154261175</v>
      </c>
      <c r="AK118">
        <v>0.26637895801924122</v>
      </c>
    </row>
    <row r="119" spans="3:3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c r="AJ119">
        <v>0.24338732509046909</v>
      </c>
      <c r="AK119">
        <v>0.24338732509046909</v>
      </c>
    </row>
    <row r="120" spans="3:3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0.21495769294146402</v>
      </c>
      <c r="S120" s="11">
        <v>0.21443423927188068</v>
      </c>
      <c r="T120" s="11">
        <v>0.21443423927188068</v>
      </c>
      <c r="U120" s="11"/>
      <c r="V120" s="33" t="str">
        <f t="shared" si="11"/>
        <v xml:space="preserve">Macedonia </v>
      </c>
      <c r="W120" s="30">
        <f t="shared" si="12"/>
        <v>2.7753919699623794E-4</v>
      </c>
      <c r="X120" s="10">
        <f t="shared" si="13"/>
        <v>0.18413000602408403</v>
      </c>
      <c r="Y120" s="36">
        <f t="shared" si="14"/>
        <v>3.3903859118429219E-2</v>
      </c>
      <c r="Z120" s="41" t="str">
        <f t="shared" si="15"/>
        <v/>
      </c>
      <c r="AA120" s="42" t="str">
        <f t="shared" si="16"/>
        <v/>
      </c>
      <c r="AJ120">
        <v>0.19640837186171958</v>
      </c>
      <c r="AK120">
        <v>0.21443423927188068</v>
      </c>
    </row>
    <row r="121" spans="3:3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0.37307248675642041</v>
      </c>
      <c r="T121" s="11">
        <v>0.37307248675642041</v>
      </c>
      <c r="U121" s="11"/>
      <c r="V121" s="33" t="str">
        <f t="shared" si="11"/>
        <v>Mongolia</v>
      </c>
      <c r="W121" s="30">
        <f t="shared" si="12"/>
        <v>-3.8531337607296457E-4</v>
      </c>
      <c r="X121" s="10">
        <f t="shared" si="13"/>
        <v>-0.25037595677421182</v>
      </c>
      <c r="Y121" s="36">
        <f t="shared" si="14"/>
        <v>6.2688119730601982E-2</v>
      </c>
      <c r="Z121" s="41" t="str">
        <f t="shared" si="15"/>
        <v/>
      </c>
      <c r="AA121" s="42" t="str">
        <f t="shared" si="16"/>
        <v/>
      </c>
      <c r="AJ121">
        <v>0.36911170244269492</v>
      </c>
      <c r="AK121">
        <v>0.37307248675642041</v>
      </c>
    </row>
    <row r="122" spans="3:3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c r="AJ122" t="e">
        <v>#N/A</v>
      </c>
      <c r="AK122" t="e">
        <v>#N/A</v>
      </c>
    </row>
    <row r="123" spans="3:37">
      <c r="C123" s="32" t="s">
        <v>273</v>
      </c>
      <c r="D123" s="33" t="s">
        <v>274</v>
      </c>
      <c r="E123" s="11">
        <v>0.39013524663145288</v>
      </c>
      <c r="F123" s="11">
        <v>0.3827788260590545</v>
      </c>
      <c r="G123" s="11">
        <v>0.38063264735771613</v>
      </c>
      <c r="H123" s="11">
        <v>0.38466002763168666</v>
      </c>
      <c r="I123" s="11">
        <v>0.38334800656677359</v>
      </c>
      <c r="J123" s="11">
        <v>0.38712277432736281</v>
      </c>
      <c r="K123" s="11">
        <v>0.38547926489174528</v>
      </c>
      <c r="L123" s="11">
        <v>0.3825342743501472</v>
      </c>
      <c r="M123" s="11">
        <v>0.37444835590261999</v>
      </c>
      <c r="N123" s="11">
        <v>0.37616343145242448</v>
      </c>
      <c r="O123" s="11">
        <v>0.37667083752316088</v>
      </c>
      <c r="P123" s="11">
        <v>0.36958609107274537</v>
      </c>
      <c r="Q123" s="11">
        <v>0.38070018939967165</v>
      </c>
      <c r="R123" s="11">
        <v>0.37741571884438568</v>
      </c>
      <c r="S123" s="11">
        <v>0.37712972091090746</v>
      </c>
      <c r="T123" s="11">
        <v>0.37712972091090746</v>
      </c>
      <c r="U123" s="11"/>
      <c r="V123" s="33" t="str">
        <f t="shared" si="11"/>
        <v>Morocco</v>
      </c>
      <c r="W123" s="30">
        <f t="shared" si="12"/>
        <v>-7.7084194369641114E-4</v>
      </c>
      <c r="X123" s="10">
        <f t="shared" si="13"/>
        <v>-0.69565540496966582</v>
      </c>
      <c r="Y123" s="36">
        <f t="shared" si="14"/>
        <v>0.48393644246350975</v>
      </c>
      <c r="Z123" s="41">
        <f t="shared" si="15"/>
        <v>0.77084194369641112</v>
      </c>
      <c r="AA123" s="42">
        <f t="shared" si="16"/>
        <v>69</v>
      </c>
      <c r="AJ123">
        <v>0.37661608330287599</v>
      </c>
      <c r="AK123">
        <v>0.37712972091090746</v>
      </c>
    </row>
    <row r="124" spans="3:3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32</v>
      </c>
      <c r="AJ124">
        <v>0.54330046813420896</v>
      </c>
      <c r="AK124">
        <v>0.54330046813420896</v>
      </c>
    </row>
    <row r="125" spans="3:37">
      <c r="C125" s="32" t="s">
        <v>277</v>
      </c>
      <c r="D125" s="33" t="s">
        <v>278</v>
      </c>
      <c r="E125" s="11">
        <v>0.43910191017862493</v>
      </c>
      <c r="F125" s="11">
        <v>0.43641982745746</v>
      </c>
      <c r="G125" s="11">
        <v>0.43349678411992104</v>
      </c>
      <c r="H125" s="11">
        <v>0.43119489971308744</v>
      </c>
      <c r="I125" s="11">
        <v>0.42669536331740349</v>
      </c>
      <c r="J125" s="11">
        <v>0.41754263462457492</v>
      </c>
      <c r="K125" s="11">
        <v>0.41662303220829872</v>
      </c>
      <c r="L125" s="11">
        <v>0.41395683340093292</v>
      </c>
      <c r="M125" s="11">
        <v>0.41079362846485079</v>
      </c>
      <c r="N125" s="11">
        <v>0.41039143510294673</v>
      </c>
      <c r="O125" s="11">
        <v>0.40696930851800389</v>
      </c>
      <c r="P125" s="11">
        <v>0.40772097016368797</v>
      </c>
      <c r="Q125" s="11">
        <v>0.4049941127349343</v>
      </c>
      <c r="R125" s="11">
        <v>0.40537591932963041</v>
      </c>
      <c r="S125" s="11">
        <v>0.40568239086123664</v>
      </c>
      <c r="T125" s="11">
        <v>0.40568239086123664</v>
      </c>
      <c r="U125" s="11"/>
      <c r="V125" s="33" t="str">
        <f t="shared" si="11"/>
        <v>Myanmar</v>
      </c>
      <c r="W125" s="30">
        <f t="shared" si="12"/>
        <v>-2.4317079998078021E-3</v>
      </c>
      <c r="X125" s="10">
        <f t="shared" si="13"/>
        <v>-0.94585016075023065</v>
      </c>
      <c r="Y125" s="36">
        <f t="shared" si="14"/>
        <v>0.89463252659123715</v>
      </c>
      <c r="Z125" s="41">
        <f t="shared" si="15"/>
        <v>2.4317079998078022</v>
      </c>
      <c r="AA125" s="42">
        <f t="shared" si="16"/>
        <v>15</v>
      </c>
      <c r="AJ125">
        <v>0.41540726652091875</v>
      </c>
      <c r="AK125">
        <v>0.40568239086123664</v>
      </c>
    </row>
    <row r="126" spans="3:3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23</v>
      </c>
      <c r="AJ126">
        <v>0.44252464240563311</v>
      </c>
      <c r="AK126">
        <v>0.44252464240563311</v>
      </c>
    </row>
    <row r="127" spans="3:3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c r="AJ127" t="e">
        <v>#N/A</v>
      </c>
      <c r="AK127" t="e">
        <v>#N/A</v>
      </c>
    </row>
    <row r="128" spans="3:37">
      <c r="C128" s="32" t="s">
        <v>283</v>
      </c>
      <c r="D128" s="33" t="s">
        <v>284</v>
      </c>
      <c r="E128" s="11">
        <v>0.47006288736952578</v>
      </c>
      <c r="F128" s="11">
        <v>0.46517656365330079</v>
      </c>
      <c r="G128" s="11">
        <v>0.45865549447955845</v>
      </c>
      <c r="H128" s="11">
        <v>0.45852461163386482</v>
      </c>
      <c r="I128" s="11">
        <v>0.45150554124294473</v>
      </c>
      <c r="J128" s="11">
        <v>0.44462830583134338</v>
      </c>
      <c r="K128" s="11">
        <v>0.43765491682592</v>
      </c>
      <c r="L128" s="11">
        <v>0.43557234317688537</v>
      </c>
      <c r="M128" s="11">
        <v>0.42805300338775942</v>
      </c>
      <c r="N128" s="11">
        <v>0.42842823875696673</v>
      </c>
      <c r="O128" s="11">
        <v>0.42480139242429388</v>
      </c>
      <c r="P128" s="11">
        <v>0.42356105193161092</v>
      </c>
      <c r="Q128" s="11">
        <v>0.4191904852480744</v>
      </c>
      <c r="R128" s="11">
        <v>0.41589689119431417</v>
      </c>
      <c r="S128" s="11">
        <v>0.42882239986590487</v>
      </c>
      <c r="T128" s="11">
        <v>0.42882239986590487</v>
      </c>
      <c r="U128" s="11"/>
      <c r="V128" s="33" t="str">
        <f t="shared" si="11"/>
        <v>Nepal</v>
      </c>
      <c r="W128" s="30">
        <f t="shared" si="12"/>
        <v>-3.3022185023688705E-3</v>
      </c>
      <c r="X128" s="10">
        <f t="shared" si="13"/>
        <v>-0.91557660312843392</v>
      </c>
      <c r="Y128" s="36">
        <f t="shared" si="14"/>
        <v>0.83828051619620181</v>
      </c>
      <c r="Z128" s="41">
        <f t="shared" si="15"/>
        <v>3.3022185023688704</v>
      </c>
      <c r="AA128" s="42">
        <f t="shared" si="16"/>
        <v>7</v>
      </c>
      <c r="AJ128">
        <v>0.42609774035535936</v>
      </c>
      <c r="AK128">
        <v>0.42882239986590487</v>
      </c>
    </row>
    <row r="129" spans="3:3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0.19323905382905227</v>
      </c>
      <c r="Q129" s="11">
        <v>0.19034433449893706</v>
      </c>
      <c r="R129" s="11">
        <v>0.21395807045337478</v>
      </c>
      <c r="S129" s="11">
        <v>0.21268390378670812</v>
      </c>
      <c r="T129" s="11">
        <v>0.21163473712004144</v>
      </c>
      <c r="U129" s="11"/>
      <c r="V129" s="33" t="str">
        <f t="shared" si="11"/>
        <v>Netherlands</v>
      </c>
      <c r="W129" s="30">
        <f t="shared" si="12"/>
        <v>1.3386668571841536E-3</v>
      </c>
      <c r="X129" s="10">
        <f t="shared" si="13"/>
        <v>0.63260353963556548</v>
      </c>
      <c r="Y129" s="36">
        <f t="shared" si="14"/>
        <v>0.40018723835944647</v>
      </c>
      <c r="Z129" s="41">
        <f t="shared" si="15"/>
        <v>-1.3386668571841536</v>
      </c>
      <c r="AA129" s="42">
        <f t="shared" si="16"/>
        <v>119</v>
      </c>
      <c r="AJ129">
        <v>0.20179266301501289</v>
      </c>
      <c r="AK129">
        <v>0.21163473712004144</v>
      </c>
    </row>
    <row r="130" spans="3:37">
      <c r="C130" s="32" t="s">
        <v>287</v>
      </c>
      <c r="D130" s="33" t="s">
        <v>288</v>
      </c>
      <c r="E130" s="11">
        <v>0.21110524104961756</v>
      </c>
      <c r="F130" s="11">
        <v>0.20877115435246305</v>
      </c>
      <c r="G130" s="11">
        <v>0.20681816426211752</v>
      </c>
      <c r="H130" s="11">
        <v>0.20406944246445494</v>
      </c>
      <c r="I130" s="11">
        <v>0.21019267093213787</v>
      </c>
      <c r="J130" s="11">
        <v>0.20582301512929235</v>
      </c>
      <c r="K130" s="11">
        <v>0.20940599403889604</v>
      </c>
      <c r="L130" s="11">
        <v>0.21071383911882491</v>
      </c>
      <c r="M130" s="11">
        <v>0.2062071655500749</v>
      </c>
      <c r="N130" s="11">
        <v>0.21019429431933304</v>
      </c>
      <c r="O130" s="11">
        <v>0.20833975591359113</v>
      </c>
      <c r="P130" s="11">
        <v>0.20669439827488859</v>
      </c>
      <c r="Q130" s="11">
        <v>0.20538585828720224</v>
      </c>
      <c r="R130" s="11">
        <v>0.2051348650240078</v>
      </c>
      <c r="S130" s="11">
        <v>0.2050848650240078</v>
      </c>
      <c r="T130" s="11">
        <v>0.2050848650240078</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c r="AJ130">
        <v>0.20706850003516575</v>
      </c>
      <c r="AK130">
        <v>0.2050848650240078</v>
      </c>
    </row>
    <row r="131" spans="3:37">
      <c r="C131" s="32" t="s">
        <v>289</v>
      </c>
      <c r="D131" s="33" t="s">
        <v>290</v>
      </c>
      <c r="E131" s="11">
        <v>0.31984014315749215</v>
      </c>
      <c r="F131" s="11">
        <v>0.31720794470607944</v>
      </c>
      <c r="G131" s="11">
        <v>0.31313748416245568</v>
      </c>
      <c r="H131" s="11">
        <v>0.31414107546952752</v>
      </c>
      <c r="I131" s="11">
        <v>0.31349762915863644</v>
      </c>
      <c r="J131" s="11">
        <v>0.30986844464719682</v>
      </c>
      <c r="K131" s="11">
        <v>0.31033137886440543</v>
      </c>
      <c r="L131" s="11">
        <v>0.30819747029552336</v>
      </c>
      <c r="M131" s="11">
        <v>0.30486560718888261</v>
      </c>
      <c r="N131" s="11">
        <v>0.30535182894117024</v>
      </c>
      <c r="O131" s="11">
        <v>0.30358075585061256</v>
      </c>
      <c r="P131" s="11">
        <v>0.29870511745113332</v>
      </c>
      <c r="Q131" s="11">
        <v>0.30206963969572298</v>
      </c>
      <c r="R131" s="11">
        <v>0.30038108570531724</v>
      </c>
      <c r="S131" s="11">
        <v>0.30086931674698397</v>
      </c>
      <c r="T131" s="11">
        <v>0.30086931674698397</v>
      </c>
      <c r="U131" s="11"/>
      <c r="V131" s="33" t="str">
        <f t="shared" si="11"/>
        <v>Nicaragua</v>
      </c>
      <c r="W131" s="30">
        <f t="shared" si="12"/>
        <v>-1.3223300050447307E-3</v>
      </c>
      <c r="X131" s="10">
        <f t="shared" si="13"/>
        <v>-0.96056389553905241</v>
      </c>
      <c r="Y131" s="36">
        <f t="shared" si="14"/>
        <v>0.92268299741315962</v>
      </c>
      <c r="Z131" s="41">
        <f t="shared" si="15"/>
        <v>1.3223300050447306</v>
      </c>
      <c r="AA131" s="42">
        <f t="shared" si="16"/>
        <v>48</v>
      </c>
      <c r="AJ131">
        <v>0.29926217388984111</v>
      </c>
      <c r="AK131">
        <v>0.30086931674698397</v>
      </c>
    </row>
    <row r="132" spans="3:37">
      <c r="C132" s="32" t="s">
        <v>291</v>
      </c>
      <c r="D132" s="33" t="s">
        <v>292</v>
      </c>
      <c r="E132" s="11">
        <v>0.53971366323503045</v>
      </c>
      <c r="F132" s="11">
        <v>0.5373264145391653</v>
      </c>
      <c r="G132" s="11">
        <v>0.53933811193110504</v>
      </c>
      <c r="H132" s="11">
        <v>0.54028254071424919</v>
      </c>
      <c r="I132" s="11">
        <v>0.54019912230351697</v>
      </c>
      <c r="J132" s="11">
        <v>0.54220708809010232</v>
      </c>
      <c r="K132" s="11">
        <v>0.53616254026042753</v>
      </c>
      <c r="L132" s="11">
        <v>0.53414848282262273</v>
      </c>
      <c r="M132" s="11">
        <v>0.53272968490641948</v>
      </c>
      <c r="N132" s="11">
        <v>0.5344557894465104</v>
      </c>
      <c r="O132" s="11">
        <v>0.53988194900483821</v>
      </c>
      <c r="P132" s="11">
        <v>0.53645282109041037</v>
      </c>
      <c r="Q132" s="11">
        <v>0.53478305261666159</v>
      </c>
      <c r="R132" s="11">
        <v>0.5315106410375452</v>
      </c>
      <c r="S132" s="11">
        <v>0.53412876180421187</v>
      </c>
      <c r="T132" s="11">
        <v>0.53412876180421187</v>
      </c>
      <c r="U132" s="11"/>
      <c r="V132" s="33" t="str">
        <f t="shared" si="11"/>
        <v>Niger</v>
      </c>
      <c r="W132" s="30">
        <f t="shared" si="12"/>
        <v>-4.4901387352961947E-4</v>
      </c>
      <c r="X132" s="10">
        <f t="shared" si="13"/>
        <v>-0.66837182747273038</v>
      </c>
      <c r="Y132" s="36">
        <f t="shared" si="14"/>
        <v>0.44672089975923729</v>
      </c>
      <c r="Z132" s="41">
        <f t="shared" si="15"/>
        <v>0.44901387352961947</v>
      </c>
      <c r="AA132" s="42">
        <f t="shared" si="16"/>
        <v>83</v>
      </c>
      <c r="AJ132">
        <v>0.53411907811809445</v>
      </c>
      <c r="AK132">
        <v>0.53412876180421187</v>
      </c>
    </row>
    <row r="133" spans="3:3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0.47131484388999861</v>
      </c>
      <c r="S133" s="11">
        <v>0.47112041950791533</v>
      </c>
      <c r="T133" s="11">
        <v>0.47112041950791533</v>
      </c>
      <c r="U133" s="11"/>
      <c r="V133" s="33" t="str">
        <f t="shared" si="11"/>
        <v>Nigeria</v>
      </c>
      <c r="W133" s="30">
        <f t="shared" si="12"/>
        <v>-4.7939014317130516E-4</v>
      </c>
      <c r="X133" s="10">
        <f t="shared" si="13"/>
        <v>-0.6507172607477264</v>
      </c>
      <c r="Y133" s="36">
        <f t="shared" si="14"/>
        <v>0.42343295343502457</v>
      </c>
      <c r="Z133" s="41">
        <f t="shared" si="15"/>
        <v>0.47939014317130518</v>
      </c>
      <c r="AA133" s="42">
        <f t="shared" si="16"/>
        <v>81</v>
      </c>
      <c r="AJ133">
        <v>0.47043153061902648</v>
      </c>
      <c r="AK133">
        <v>0.47112041950791533</v>
      </c>
    </row>
    <row r="134" spans="3:37">
      <c r="C134" s="32" t="s">
        <v>295</v>
      </c>
      <c r="D134" s="33" t="s">
        <v>296</v>
      </c>
      <c r="E134" s="11">
        <v>0.15249471435808254</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0.16146267385224913</v>
      </c>
      <c r="Q134" s="11">
        <v>0.16379159529967457</v>
      </c>
      <c r="R134" s="11">
        <v>0.16557593454730332</v>
      </c>
      <c r="S134" s="11">
        <v>0.1655509345473033</v>
      </c>
      <c r="T134" s="11">
        <v>0.1655509345473033</v>
      </c>
      <c r="U134" s="11"/>
      <c r="V134" s="33" t="str">
        <f t="shared" si="11"/>
        <v>Norway</v>
      </c>
      <c r="W134" s="30">
        <f t="shared" si="12"/>
        <v>8.9929013760767045E-4</v>
      </c>
      <c r="X134" s="10">
        <f t="shared" si="13"/>
        <v>0.55430965301249768</v>
      </c>
      <c r="Y134" s="36">
        <f t="shared" si="14"/>
        <v>0.30725919142283559</v>
      </c>
      <c r="Z134" s="41">
        <f t="shared" si="15"/>
        <v>-0.8992901376076704</v>
      </c>
      <c r="AA134" s="42">
        <f t="shared" si="16"/>
        <v>109</v>
      </c>
      <c r="AJ134">
        <v>0.15035367206743214</v>
      </c>
      <c r="AK134">
        <v>0.1655509345473033</v>
      </c>
    </row>
    <row r="135" spans="3:3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0.26828096151197089</v>
      </c>
      <c r="P135" s="11">
        <v>0.26616996949025667</v>
      </c>
      <c r="Q135" s="11">
        <v>0.26700003640702386</v>
      </c>
      <c r="R135" s="11">
        <v>0.2634335597519098</v>
      </c>
      <c r="S135" s="11">
        <v>0.26341689308524319</v>
      </c>
      <c r="T135" s="11">
        <v>0.26341689308524319</v>
      </c>
      <c r="U135" s="11"/>
      <c r="V135" s="33" t="str">
        <f t="shared" ref="V135:V197" si="17">D135</f>
        <v>Oman</v>
      </c>
      <c r="W135" s="30">
        <f t="shared" ref="W135:W197" si="18">SLOPE(E135:T135,$E$5:$T$5)</f>
        <v>-1.7145157496853969E-3</v>
      </c>
      <c r="X135" s="10">
        <f t="shared" ref="X135:X197" si="19">PEARSON(E135:T135,$E$5:$T$5)</f>
        <v>-0.94998842725860244</v>
      </c>
      <c r="Y135" s="36">
        <f t="shared" ref="Y135:Y197" si="20">IF(ISERROR(X135),0,X135*X135)</f>
        <v>0.90247801192527299</v>
      </c>
      <c r="Z135" s="41">
        <f t="shared" ref="Z135:Z197" si="21">IF(Y135&gt;=$Z$4,-1000*W135,"")</f>
        <v>1.7145157496853969</v>
      </c>
      <c r="AA135" s="42">
        <f t="shared" ref="AA135:AA197" si="22">IF(ISNUMBER(Z135),RANK(Z135,$Z$6:$Z$197),"")</f>
        <v>34</v>
      </c>
      <c r="AJ135">
        <v>0.26003987695621089</v>
      </c>
      <c r="AK135">
        <v>0.26341689308524319</v>
      </c>
    </row>
    <row r="136" spans="3:3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0.38860558339590706</v>
      </c>
      <c r="R136" s="11">
        <v>0.38481051043541914</v>
      </c>
      <c r="S136" s="11">
        <v>0.38083994193166909</v>
      </c>
      <c r="T136" s="11">
        <v>0.37772410859833583</v>
      </c>
      <c r="U136" s="11"/>
      <c r="V136" s="33" t="str">
        <f t="shared" si="17"/>
        <v>Pakistan</v>
      </c>
      <c r="W136" s="30">
        <f t="shared" si="18"/>
        <v>-5.0786076545486676E-3</v>
      </c>
      <c r="X136" s="10">
        <f t="shared" si="19"/>
        <v>-0.99521800461473398</v>
      </c>
      <c r="Y136" s="36">
        <f t="shared" si="20"/>
        <v>0.99045887670933264</v>
      </c>
      <c r="Z136" s="41">
        <f t="shared" si="21"/>
        <v>5.0786076545486676</v>
      </c>
      <c r="AA136" s="42">
        <f t="shared" si="22"/>
        <v>1</v>
      </c>
      <c r="AJ136">
        <v>0.37390452422062742</v>
      </c>
      <c r="AK136">
        <v>0.37772410859833583</v>
      </c>
    </row>
    <row r="137" spans="3:3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78</v>
      </c>
      <c r="AJ137">
        <v>0.38110707475577404</v>
      </c>
      <c r="AK137">
        <v>0.38110707475577404</v>
      </c>
    </row>
    <row r="138" spans="3:37">
      <c r="C138" s="32" t="s">
        <v>303</v>
      </c>
      <c r="D138" s="33" t="s">
        <v>304</v>
      </c>
      <c r="E138" s="11">
        <v>0.31211592040216962</v>
      </c>
      <c r="F138" s="11">
        <v>0.31069064000781993</v>
      </c>
      <c r="G138" s="11">
        <v>0.30999649789581413</v>
      </c>
      <c r="H138" s="11">
        <v>0.31480784348757851</v>
      </c>
      <c r="I138" s="11">
        <v>0.30964504731863091</v>
      </c>
      <c r="J138" s="11">
        <v>0.30865676672258169</v>
      </c>
      <c r="K138" s="11">
        <v>0.31894573403249488</v>
      </c>
      <c r="L138" s="11">
        <v>0.31891004369124482</v>
      </c>
      <c r="M138" s="11">
        <v>0.31639687436903158</v>
      </c>
      <c r="N138" s="11">
        <v>0.31582517026243867</v>
      </c>
      <c r="O138" s="11">
        <v>0.31768296625649461</v>
      </c>
      <c r="P138" s="11">
        <v>0.31672604040464958</v>
      </c>
      <c r="Q138" s="11">
        <v>0.31963629159536722</v>
      </c>
      <c r="R138" s="11">
        <v>0.31821966811151997</v>
      </c>
      <c r="S138" s="11">
        <v>0.31784763344235328</v>
      </c>
      <c r="T138" s="11">
        <v>0.31784763344235328</v>
      </c>
      <c r="U138" s="11"/>
      <c r="V138" s="33" t="str">
        <f t="shared" si="17"/>
        <v>Panama</v>
      </c>
      <c r="W138" s="30">
        <f t="shared" si="18"/>
        <v>5.8198618269685975E-4</v>
      </c>
      <c r="X138" s="10">
        <f t="shared" si="19"/>
        <v>0.73764886533518115</v>
      </c>
      <c r="Y138" s="36">
        <f t="shared" si="20"/>
        <v>0.54412584853028023</v>
      </c>
      <c r="Z138" s="41">
        <f t="shared" si="21"/>
        <v>-0.58198618269685976</v>
      </c>
      <c r="AA138" s="42">
        <f t="shared" si="22"/>
        <v>101</v>
      </c>
      <c r="AJ138">
        <v>0.30251536458590561</v>
      </c>
      <c r="AK138">
        <v>0.31784763344235328</v>
      </c>
    </row>
    <row r="139" spans="3:37">
      <c r="C139" s="32" t="s">
        <v>305</v>
      </c>
      <c r="D139" s="33" t="s">
        <v>306</v>
      </c>
      <c r="E139" s="11">
        <v>0.46496093039420267</v>
      </c>
      <c r="F139" s="11">
        <v>0.46449827170037844</v>
      </c>
      <c r="G139" s="11">
        <v>0.47597538988053884</v>
      </c>
      <c r="H139" s="11">
        <v>0.47630052516958754</v>
      </c>
      <c r="I139" s="11">
        <v>0.477693426105055</v>
      </c>
      <c r="J139" s="11">
        <v>0.47730225102395746</v>
      </c>
      <c r="K139" s="11">
        <v>0.47629848430368305</v>
      </c>
      <c r="L139" s="11">
        <v>0.48016927003879478</v>
      </c>
      <c r="M139" s="11">
        <v>0.47676437491472523</v>
      </c>
      <c r="N139" s="11">
        <v>0.49233965412977471</v>
      </c>
      <c r="O139" s="11">
        <v>0.48726106398437641</v>
      </c>
      <c r="P139" s="11">
        <v>0.48457961694279095</v>
      </c>
      <c r="Q139" s="11">
        <v>0.48307231009636481</v>
      </c>
      <c r="R139" s="11">
        <v>0.47868645159599738</v>
      </c>
      <c r="S139" s="11">
        <v>0.47846439058766399</v>
      </c>
      <c r="T139" s="11">
        <v>0.47846439058766399</v>
      </c>
      <c r="U139" s="11"/>
      <c r="V139" s="33" t="str">
        <f t="shared" si="17"/>
        <v>Papua New Guinea</v>
      </c>
      <c r="W139" s="30">
        <f t="shared" si="18"/>
        <v>9.0822824510018111E-4</v>
      </c>
      <c r="X139" s="10">
        <f t="shared" si="19"/>
        <v>0.62031243619449561</v>
      </c>
      <c r="Y139" s="36">
        <f t="shared" si="20"/>
        <v>0.38478751849755016</v>
      </c>
      <c r="Z139" s="41">
        <f t="shared" si="21"/>
        <v>-0.90822824510018108</v>
      </c>
      <c r="AA139" s="42">
        <f t="shared" si="22"/>
        <v>111</v>
      </c>
      <c r="AJ139">
        <v>0.47233071884485517</v>
      </c>
      <c r="AK139">
        <v>0.47846439058766399</v>
      </c>
    </row>
    <row r="140" spans="3:3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0.29279081316374705</v>
      </c>
      <c r="T140" s="11">
        <v>0.29279081316374705</v>
      </c>
      <c r="U140" s="11"/>
      <c r="V140" s="33" t="str">
        <f t="shared" si="17"/>
        <v>Paraguay</v>
      </c>
      <c r="W140" s="30">
        <f t="shared" si="18"/>
        <v>-2.0252699157404866E-3</v>
      </c>
      <c r="X140" s="10">
        <f t="shared" si="19"/>
        <v>-0.91654572845046589</v>
      </c>
      <c r="Y140" s="36">
        <f t="shared" si="20"/>
        <v>0.84005607234079516</v>
      </c>
      <c r="Z140" s="41">
        <f t="shared" si="21"/>
        <v>2.0252699157404868</v>
      </c>
      <c r="AA140" s="42">
        <f t="shared" si="22"/>
        <v>26</v>
      </c>
      <c r="AJ140">
        <v>0.28610784214925428</v>
      </c>
      <c r="AK140">
        <v>0.29279081316374705</v>
      </c>
    </row>
    <row r="141" spans="3:37">
      <c r="C141" s="32" t="s">
        <v>309</v>
      </c>
      <c r="D141" s="33" t="s">
        <v>310</v>
      </c>
      <c r="E141" s="11">
        <v>0.33919453040049424</v>
      </c>
      <c r="F141" s="11">
        <v>0.34091763864625985</v>
      </c>
      <c r="G141" s="11">
        <v>0.33867520782308908</v>
      </c>
      <c r="H141" s="11">
        <v>0.335574443554085</v>
      </c>
      <c r="I141" s="11">
        <v>0.33089867944758095</v>
      </c>
      <c r="J141" s="11">
        <v>0.32724661422390211</v>
      </c>
      <c r="K141" s="11">
        <v>0.3256601603855484</v>
      </c>
      <c r="L141" s="11">
        <v>0.32420582952054849</v>
      </c>
      <c r="M141" s="11">
        <v>0.32209626127831631</v>
      </c>
      <c r="N141" s="11">
        <v>0.321785589413974</v>
      </c>
      <c r="O141" s="11">
        <v>0.32179593767511289</v>
      </c>
      <c r="P141" s="11">
        <v>0.32010139950235555</v>
      </c>
      <c r="Q141" s="11">
        <v>0.3175402232324519</v>
      </c>
      <c r="R141" s="11">
        <v>0.31952945221747758</v>
      </c>
      <c r="S141" s="11">
        <v>0.31951753882831091</v>
      </c>
      <c r="T141" s="11">
        <v>0.31951753882831091</v>
      </c>
      <c r="U141" s="11"/>
      <c r="V141" s="33" t="str">
        <f t="shared" si="17"/>
        <v>Peru</v>
      </c>
      <c r="W141" s="30">
        <f t="shared" si="18"/>
        <v>-1.5629927783676321E-3</v>
      </c>
      <c r="X141" s="10">
        <f t="shared" si="19"/>
        <v>-0.9318497846745365</v>
      </c>
      <c r="Y141" s="36">
        <f t="shared" si="20"/>
        <v>0.86834402119798004</v>
      </c>
      <c r="Z141" s="41">
        <f t="shared" si="21"/>
        <v>1.5629927783676321</v>
      </c>
      <c r="AA141" s="42">
        <f t="shared" si="22"/>
        <v>41</v>
      </c>
      <c r="AJ141">
        <v>0.31570069855053312</v>
      </c>
      <c r="AK141">
        <v>0.31951753882831091</v>
      </c>
    </row>
    <row r="142" spans="3:3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0.30173660516515599</v>
      </c>
      <c r="N142" s="11">
        <v>0.30066186770714248</v>
      </c>
      <c r="O142" s="11">
        <v>0.3013139073572747</v>
      </c>
      <c r="P142" s="11">
        <v>0.30275059454027459</v>
      </c>
      <c r="Q142" s="11">
        <v>0.29726732941991496</v>
      </c>
      <c r="R142" s="11">
        <v>0.29605321729110468</v>
      </c>
      <c r="S142" s="11">
        <v>0.29554317820652137</v>
      </c>
      <c r="T142" s="11">
        <v>0.29417067820652137</v>
      </c>
      <c r="U142" s="11"/>
      <c r="V142" s="33" t="str">
        <f t="shared" si="17"/>
        <v>Philippines</v>
      </c>
      <c r="W142" s="30">
        <f t="shared" si="18"/>
        <v>-3.8973994882422021E-4</v>
      </c>
      <c r="X142" s="10">
        <f t="shared" si="19"/>
        <v>-0.52294221106859362</v>
      </c>
      <c r="Y142" s="36">
        <f t="shared" si="20"/>
        <v>0.27346855611730952</v>
      </c>
      <c r="Z142" s="41">
        <f t="shared" si="21"/>
        <v>0.38973994882422019</v>
      </c>
      <c r="AA142" s="42">
        <f t="shared" si="22"/>
        <v>87</v>
      </c>
      <c r="AJ142">
        <v>0.2808829375783552</v>
      </c>
      <c r="AK142">
        <v>0.29417067820652137</v>
      </c>
    </row>
    <row r="143" spans="3:3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0.16835909939410751</v>
      </c>
      <c r="T143" s="11">
        <v>0.16664493272744085</v>
      </c>
      <c r="U143" s="11"/>
      <c r="V143" s="33" t="str">
        <f t="shared" si="17"/>
        <v>Poland</v>
      </c>
      <c r="W143" s="30">
        <f t="shared" si="18"/>
        <v>-4.3053493920757222E-4</v>
      </c>
      <c r="X143" s="10">
        <f t="shared" si="19"/>
        <v>-0.40094054796034684</v>
      </c>
      <c r="Y143" s="36">
        <f t="shared" si="20"/>
        <v>0.16075332299874318</v>
      </c>
      <c r="Z143" s="41" t="str">
        <f t="shared" si="21"/>
        <v/>
      </c>
      <c r="AA143" s="42" t="str">
        <f t="shared" si="22"/>
        <v/>
      </c>
      <c r="AJ143">
        <v>0.14627522058468675</v>
      </c>
      <c r="AK143">
        <v>0.16664493272744085</v>
      </c>
    </row>
    <row r="144" spans="3:37">
      <c r="C144" s="32" t="s">
        <v>315</v>
      </c>
      <c r="D144" s="33" t="s">
        <v>316</v>
      </c>
      <c r="E144" s="11">
        <v>0.21865378523977821</v>
      </c>
      <c r="F144" s="11">
        <v>0.22050146120151606</v>
      </c>
      <c r="G144" s="11">
        <v>0.219050356675449</v>
      </c>
      <c r="H144" s="11">
        <v>0.21939600011686156</v>
      </c>
      <c r="I144" s="11">
        <v>0.2188635947777863</v>
      </c>
      <c r="J144" s="11">
        <v>0.2156238723655404</v>
      </c>
      <c r="K144" s="11">
        <v>0.21877215306137368</v>
      </c>
      <c r="L144" s="11">
        <v>0.2194610841637111</v>
      </c>
      <c r="M144" s="11">
        <v>0.21990748972363361</v>
      </c>
      <c r="N144" s="11">
        <v>0.21671238315258898</v>
      </c>
      <c r="O144" s="11">
        <v>0.22289763945817839</v>
      </c>
      <c r="P144" s="11">
        <v>0.22618999669962467</v>
      </c>
      <c r="Q144" s="11">
        <v>0.22414093095596374</v>
      </c>
      <c r="R144" s="11">
        <v>0.22284388181080794</v>
      </c>
      <c r="S144" s="11">
        <v>0.22226888181080795</v>
      </c>
      <c r="T144" s="11">
        <v>0.22226888181080795</v>
      </c>
      <c r="U144" s="11"/>
      <c r="V144" s="33" t="str">
        <f t="shared" si="17"/>
        <v>Portugal</v>
      </c>
      <c r="W144" s="30">
        <f t="shared" si="18"/>
        <v>3.5817178717166982E-4</v>
      </c>
      <c r="X144" s="10">
        <f t="shared" si="19"/>
        <v>0.61568481477664472</v>
      </c>
      <c r="Y144" s="36">
        <f t="shared" si="20"/>
        <v>0.37906779114655131</v>
      </c>
      <c r="Z144" s="41">
        <f t="shared" si="21"/>
        <v>-0.35817178717166981</v>
      </c>
      <c r="AA144" s="42">
        <f t="shared" si="22"/>
        <v>98</v>
      </c>
      <c r="AJ144">
        <v>0.21397964649425563</v>
      </c>
      <c r="AK144">
        <v>0.22226888181080795</v>
      </c>
    </row>
    <row r="145" spans="3:3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0.28999618470655009</v>
      </c>
      <c r="Q145" s="11">
        <v>0.26893007854377909</v>
      </c>
      <c r="R145" s="11">
        <v>0.26871378945417884</v>
      </c>
      <c r="S145" s="11">
        <v>0.26868045612084551</v>
      </c>
      <c r="T145" s="11">
        <v>0.26868045612084551</v>
      </c>
      <c r="U145" s="11"/>
      <c r="V145" s="33" t="str">
        <f t="shared" si="17"/>
        <v>Qatar</v>
      </c>
      <c r="W145" s="30">
        <f t="shared" si="18"/>
        <v>-1.5317968176999108E-3</v>
      </c>
      <c r="X145" s="10">
        <f t="shared" si="19"/>
        <v>-0.76618701398509181</v>
      </c>
      <c r="Y145" s="36">
        <f t="shared" si="20"/>
        <v>0.5870425403993913</v>
      </c>
      <c r="Z145" s="41">
        <f t="shared" si="21"/>
        <v>1.5317968176999108</v>
      </c>
      <c r="AA145" s="42">
        <f t="shared" si="22"/>
        <v>42</v>
      </c>
      <c r="AJ145">
        <v>0.2628310971464865</v>
      </c>
      <c r="AK145">
        <v>0.26868045612084551</v>
      </c>
    </row>
    <row r="146" spans="3:3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112</v>
      </c>
      <c r="AJ146">
        <v>0.23381724586661129</v>
      </c>
      <c r="AK146">
        <v>0.23381724586661129</v>
      </c>
    </row>
    <row r="147" spans="3:37">
      <c r="C147" s="32" t="s">
        <v>321</v>
      </c>
      <c r="D147" s="33" t="s">
        <v>322</v>
      </c>
      <c r="E147" s="11">
        <v>0.27836312807824626</v>
      </c>
      <c r="F147" s="11">
        <v>0.2798381125908419</v>
      </c>
      <c r="G147" s="11">
        <v>0.27931469932104142</v>
      </c>
      <c r="H147" s="11">
        <v>0.27872750059554124</v>
      </c>
      <c r="I147" s="11">
        <v>0.28301898265640824</v>
      </c>
      <c r="J147" s="11">
        <v>0.28066508423975911</v>
      </c>
      <c r="K147" s="11">
        <v>0.27759031108536891</v>
      </c>
      <c r="L147" s="11">
        <v>0.27668313898709201</v>
      </c>
      <c r="M147" s="11">
        <v>0.27631929608460698</v>
      </c>
      <c r="N147" s="11">
        <v>0.2759458866756041</v>
      </c>
      <c r="O147" s="11">
        <v>0.27387816487667654</v>
      </c>
      <c r="P147" s="11">
        <v>0.27495687864393537</v>
      </c>
      <c r="Q147" s="11">
        <v>0.27449736857752122</v>
      </c>
      <c r="R147" s="11">
        <v>0.27463643378302161</v>
      </c>
      <c r="S147" s="11">
        <v>0.27611025388566784</v>
      </c>
      <c r="T147" s="11">
        <v>0.27611025388566784</v>
      </c>
      <c r="U147" s="11"/>
      <c r="V147" s="33" t="str">
        <f t="shared" si="17"/>
        <v>Russian Federation</v>
      </c>
      <c r="W147" s="30">
        <f t="shared" si="18"/>
        <v>-3.9331445025123459E-4</v>
      </c>
      <c r="X147" s="10">
        <f t="shared" si="19"/>
        <v>-0.74043015097263531</v>
      </c>
      <c r="Y147" s="36">
        <f t="shared" si="20"/>
        <v>0.54823680846935952</v>
      </c>
      <c r="Z147" s="41">
        <f t="shared" si="21"/>
        <v>0.39331445025123457</v>
      </c>
      <c r="AA147" s="42">
        <f t="shared" si="22"/>
        <v>85</v>
      </c>
      <c r="AJ147">
        <v>0.27504325260751777</v>
      </c>
      <c r="AK147">
        <v>0.27611025388566784</v>
      </c>
    </row>
    <row r="148" spans="3:3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0.51693269187098367</v>
      </c>
      <c r="N148" s="11">
        <v>0.50997241302134377</v>
      </c>
      <c r="O148" s="11">
        <v>0.51698592587965242</v>
      </c>
      <c r="P148" s="11">
        <v>0.51105697031050357</v>
      </c>
      <c r="Q148" s="11">
        <v>0.50593323713892868</v>
      </c>
      <c r="R148" s="11">
        <v>0.50028801487108088</v>
      </c>
      <c r="S148" s="11">
        <v>0.50457739137524749</v>
      </c>
      <c r="T148" s="11">
        <v>0.50457739137524749</v>
      </c>
      <c r="U148" s="11"/>
      <c r="V148" s="33" t="str">
        <f t="shared" si="17"/>
        <v>Rwanda</v>
      </c>
      <c r="W148" s="30">
        <f t="shared" si="18"/>
        <v>-3.8425857640805011E-3</v>
      </c>
      <c r="X148" s="10">
        <f t="shared" si="19"/>
        <v>-0.93087874700886164</v>
      </c>
      <c r="Y148" s="36">
        <f t="shared" si="20"/>
        <v>0.86653524163278828</v>
      </c>
      <c r="Z148" s="41">
        <f t="shared" si="21"/>
        <v>3.8425857640805012</v>
      </c>
      <c r="AA148" s="42">
        <f t="shared" si="22"/>
        <v>4</v>
      </c>
      <c r="AJ148">
        <v>0.50452512136330008</v>
      </c>
      <c r="AK148">
        <v>0.50457739137524749</v>
      </c>
    </row>
    <row r="149" spans="3:3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0.33575536548660495</v>
      </c>
      <c r="T149" s="11">
        <v>0.33575536548660495</v>
      </c>
      <c r="U149" s="11"/>
      <c r="V149" s="33" t="str">
        <f t="shared" si="17"/>
        <v>Saint Kitts and Nevis</v>
      </c>
      <c r="W149" s="30">
        <f t="shared" si="18"/>
        <v>9.1148803585464069E-5</v>
      </c>
      <c r="X149" s="10">
        <f t="shared" si="19"/>
        <v>8.2623378342619014E-2</v>
      </c>
      <c r="Y149" s="36">
        <f t="shared" si="20"/>
        <v>6.8266226487475644E-3</v>
      </c>
      <c r="Z149" s="41" t="str">
        <f t="shared" si="21"/>
        <v/>
      </c>
      <c r="AA149" s="42" t="str">
        <f t="shared" si="22"/>
        <v/>
      </c>
      <c r="AJ149">
        <v>0.33002619881993828</v>
      </c>
      <c r="AK149">
        <v>0.33575536548660495</v>
      </c>
    </row>
    <row r="150" spans="3:3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0.34995698560233313</v>
      </c>
      <c r="S150" s="11">
        <v>0.35030292723015927</v>
      </c>
      <c r="T150" s="11">
        <v>0.35030292723015927</v>
      </c>
      <c r="U150" s="11"/>
      <c r="V150" s="33" t="str">
        <f t="shared" si="17"/>
        <v>Saint Lucia</v>
      </c>
      <c r="W150" s="30">
        <f t="shared" si="18"/>
        <v>2.8982430426113793E-3</v>
      </c>
      <c r="X150" s="10">
        <f t="shared" si="19"/>
        <v>0.94815590588591026</v>
      </c>
      <c r="Y150" s="36">
        <f t="shared" si="20"/>
        <v>0.89899962186633109</v>
      </c>
      <c r="Z150" s="41">
        <f t="shared" si="21"/>
        <v>-2.8982430426113792</v>
      </c>
      <c r="AA150" s="42">
        <f t="shared" si="22"/>
        <v>129</v>
      </c>
      <c r="AJ150">
        <v>0.34523046346204328</v>
      </c>
      <c r="AK150">
        <v>0.35030292723015927</v>
      </c>
    </row>
    <row r="151" spans="3:3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0.32995856314467265</v>
      </c>
      <c r="O151" s="11">
        <v>0.32972847982402576</v>
      </c>
      <c r="P151" s="11">
        <v>0.32987504236272142</v>
      </c>
      <c r="Q151" s="11">
        <v>0.33006486219027176</v>
      </c>
      <c r="R151" s="11">
        <v>0.32969054038443935</v>
      </c>
      <c r="S151" s="11">
        <v>0.32944599340400454</v>
      </c>
      <c r="T151" s="11">
        <v>0.32944599340400454</v>
      </c>
      <c r="U151" s="11"/>
      <c r="V151" s="33" t="str">
        <f t="shared" si="17"/>
        <v>Saint Vincent and the Grenadines</v>
      </c>
      <c r="W151" s="30">
        <f t="shared" si="18"/>
        <v>1.6037877699752506E-3</v>
      </c>
      <c r="X151" s="10">
        <f t="shared" si="19"/>
        <v>0.78803804088912521</v>
      </c>
      <c r="Y151" s="36">
        <f t="shared" si="20"/>
        <v>0.6210039538883706</v>
      </c>
      <c r="Z151" s="41">
        <f t="shared" si="21"/>
        <v>-1.6037877699752505</v>
      </c>
      <c r="AA151" s="42">
        <f t="shared" si="22"/>
        <v>124</v>
      </c>
      <c r="AJ151">
        <v>0.30770686296922195</v>
      </c>
      <c r="AK151">
        <v>0.32944599340400454</v>
      </c>
    </row>
    <row r="152" spans="3:3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0.38955195293292694</v>
      </c>
      <c r="N152" s="11">
        <v>0.38965697388485787</v>
      </c>
      <c r="O152" s="11">
        <v>0.38657419311158542</v>
      </c>
      <c r="P152" s="11">
        <v>0.38967940299644316</v>
      </c>
      <c r="Q152" s="11">
        <v>0.38555862515619915</v>
      </c>
      <c r="R152" s="11">
        <v>0.38404598123991868</v>
      </c>
      <c r="S152" s="11">
        <v>0.38626880309908546</v>
      </c>
      <c r="T152" s="11">
        <v>0.38626880309908546</v>
      </c>
      <c r="U152" s="11"/>
      <c r="V152" s="33" t="str">
        <f t="shared" si="17"/>
        <v>Samoa</v>
      </c>
      <c r="W152" s="30">
        <f t="shared" si="18"/>
        <v>3.0855466345950505E-4</v>
      </c>
      <c r="X152" s="10">
        <f t="shared" si="19"/>
        <v>0.39580838353945724</v>
      </c>
      <c r="Y152" s="36">
        <f t="shared" si="20"/>
        <v>0.15666427648011808</v>
      </c>
      <c r="Z152" s="41" t="str">
        <f t="shared" si="21"/>
        <v/>
      </c>
      <c r="AA152" s="42" t="str">
        <f t="shared" si="22"/>
        <v/>
      </c>
      <c r="AJ152">
        <v>0.38235213643241872</v>
      </c>
      <c r="AK152">
        <v>0.38626880309908546</v>
      </c>
    </row>
    <row r="153" spans="3:3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93</v>
      </c>
      <c r="AJ153">
        <v>0.18587195144821328</v>
      </c>
      <c r="AK153">
        <v>0.18587195144821328</v>
      </c>
    </row>
    <row r="154" spans="3:3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73</v>
      </c>
      <c r="AJ154">
        <v>0.42571015541007878</v>
      </c>
      <c r="AK154">
        <v>0.42571015541007878</v>
      </c>
    </row>
    <row r="155" spans="3:37">
      <c r="C155" s="32" t="s">
        <v>337</v>
      </c>
      <c r="D155" s="33" t="s">
        <v>338</v>
      </c>
      <c r="E155" s="11">
        <v>0.29405036218151431</v>
      </c>
      <c r="F155" s="11">
        <v>0.29431007571412254</v>
      </c>
      <c r="G155" s="11">
        <v>0.29784230335518158</v>
      </c>
      <c r="H155" s="11">
        <v>0.29607624125114862</v>
      </c>
      <c r="I155" s="11">
        <v>0.29861946287534147</v>
      </c>
      <c r="J155" s="11">
        <v>0.3004223058531782</v>
      </c>
      <c r="K155" s="11">
        <v>0.29703201194201168</v>
      </c>
      <c r="L155" s="11">
        <v>0.29612615776219903</v>
      </c>
      <c r="M155" s="11">
        <v>0.30144610495506796</v>
      </c>
      <c r="N155" s="11">
        <v>0.28899643254065122</v>
      </c>
      <c r="O155" s="11">
        <v>0.29365997239203806</v>
      </c>
      <c r="P155" s="11">
        <v>0.29760764714964294</v>
      </c>
      <c r="Q155" s="11">
        <v>0.29295063228145374</v>
      </c>
      <c r="R155" s="11">
        <v>0.30256136700295899</v>
      </c>
      <c r="S155" s="11">
        <v>0.30263093222035026</v>
      </c>
      <c r="T155" s="11">
        <v>0.30263093222035026</v>
      </c>
      <c r="U155" s="11"/>
      <c r="V155" s="33" t="str">
        <f t="shared" si="17"/>
        <v>Saudi Arabia</v>
      </c>
      <c r="W155" s="30">
        <f t="shared" si="18"/>
        <v>2.9555549436028559E-4</v>
      </c>
      <c r="X155" s="10">
        <f t="shared" si="19"/>
        <v>0.35388901374044263</v>
      </c>
      <c r="Y155" s="36">
        <f t="shared" si="20"/>
        <v>0.12523743404618318</v>
      </c>
      <c r="Z155" s="41" t="str">
        <f t="shared" si="21"/>
        <v/>
      </c>
      <c r="AA155" s="42" t="str">
        <f t="shared" si="22"/>
        <v/>
      </c>
      <c r="AJ155">
        <v>0.29970448782638004</v>
      </c>
      <c r="AK155">
        <v>0.30263093222035026</v>
      </c>
    </row>
    <row r="156" spans="3:37">
      <c r="C156" s="32" t="s">
        <v>339</v>
      </c>
      <c r="D156" s="33" t="s">
        <v>340</v>
      </c>
      <c r="E156" s="11">
        <v>0.49501677162851926</v>
      </c>
      <c r="F156" s="11">
        <v>0.49702923319950498</v>
      </c>
      <c r="G156" s="11">
        <v>0.49022168657674076</v>
      </c>
      <c r="H156" s="11">
        <v>0.49414406428959645</v>
      </c>
      <c r="I156" s="11">
        <v>0.49109876649401718</v>
      </c>
      <c r="J156" s="11">
        <v>0.4862193617443728</v>
      </c>
      <c r="K156" s="11">
        <v>0.48660947866496901</v>
      </c>
      <c r="L156" s="11">
        <v>0.4865056998394271</v>
      </c>
      <c r="M156" s="11">
        <v>0.48158003047087855</v>
      </c>
      <c r="N156" s="11">
        <v>0.47904229264100384</v>
      </c>
      <c r="O156" s="11">
        <v>0.47730936911211036</v>
      </c>
      <c r="P156" s="11">
        <v>0.47389128965625216</v>
      </c>
      <c r="Q156" s="11">
        <v>0.47480124569687066</v>
      </c>
      <c r="R156" s="11">
        <v>0.47394161315107547</v>
      </c>
      <c r="S156" s="11">
        <v>0.47490776938440882</v>
      </c>
      <c r="T156" s="11">
        <v>0.47490776938440882</v>
      </c>
      <c r="U156" s="11"/>
      <c r="V156" s="33" t="str">
        <f t="shared" si="17"/>
        <v>Senegal</v>
      </c>
      <c r="W156" s="30">
        <f t="shared" si="18"/>
        <v>-1.6691320099130416E-3</v>
      </c>
      <c r="X156" s="10">
        <f t="shared" si="19"/>
        <v>-0.96048164957137772</v>
      </c>
      <c r="Y156" s="36">
        <f t="shared" si="20"/>
        <v>0.92252499916335484</v>
      </c>
      <c r="Z156" s="41">
        <f t="shared" si="21"/>
        <v>1.6691320099130416</v>
      </c>
      <c r="AA156" s="42">
        <f t="shared" si="22"/>
        <v>35</v>
      </c>
      <c r="AJ156">
        <v>0.47536360406836337</v>
      </c>
      <c r="AK156">
        <v>0.47490776938440882</v>
      </c>
    </row>
    <row r="157" spans="3:37">
      <c r="C157" s="32" t="s">
        <v>341</v>
      </c>
      <c r="D157" s="33" t="s">
        <v>342</v>
      </c>
      <c r="E157" s="11">
        <v>0.2181794725955904</v>
      </c>
      <c r="F157" s="11">
        <v>0.21853831070689117</v>
      </c>
      <c r="G157" s="11">
        <v>0.21990299551769202</v>
      </c>
      <c r="H157" s="11">
        <v>0.21781948666348874</v>
      </c>
      <c r="I157" s="11">
        <v>0.21826718695628555</v>
      </c>
      <c r="J157" s="11">
        <v>0.21869135222058231</v>
      </c>
      <c r="K157" s="11">
        <v>0.22060948644927736</v>
      </c>
      <c r="L157" s="11">
        <v>0.22002470019227735</v>
      </c>
      <c r="M157" s="11">
        <v>0.22189374177658228</v>
      </c>
      <c r="N157" s="11">
        <v>0.22289479154616756</v>
      </c>
      <c r="O157" s="11">
        <v>0.22255033154897247</v>
      </c>
      <c r="P157" s="11">
        <v>0.22091773842516166</v>
      </c>
      <c r="Q157" s="11">
        <v>0.21752508920837163</v>
      </c>
      <c r="R157" s="11">
        <v>0.22205041139152987</v>
      </c>
      <c r="S157" s="11">
        <v>0.22352588715655583</v>
      </c>
      <c r="T157" s="11">
        <v>0.22352588715655583</v>
      </c>
      <c r="U157" s="11"/>
      <c r="V157" s="33" t="str">
        <f t="shared" si="17"/>
        <v>Serbia</v>
      </c>
      <c r="W157" s="30">
        <f t="shared" si="18"/>
        <v>3.1261826996374046E-4</v>
      </c>
      <c r="X157" s="10">
        <f t="shared" si="19"/>
        <v>0.70519343173468318</v>
      </c>
      <c r="Y157" s="36">
        <f t="shared" si="20"/>
        <v>0.49729777616173926</v>
      </c>
      <c r="Z157" s="41">
        <f t="shared" si="21"/>
        <v>-0.31261826996374048</v>
      </c>
      <c r="AA157" s="42">
        <f t="shared" si="22"/>
        <v>95</v>
      </c>
      <c r="AJ157">
        <v>0.22195639221102992</v>
      </c>
      <c r="AK157">
        <v>0.22352588715655583</v>
      </c>
    </row>
    <row r="158" spans="3:3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58</v>
      </c>
      <c r="AJ158">
        <v>0.32692239317750854</v>
      </c>
      <c r="AK158">
        <v>0.32692239317750854</v>
      </c>
    </row>
    <row r="159" spans="3:37">
      <c r="C159" s="32" t="s">
        <v>345</v>
      </c>
      <c r="D159" s="33" t="s">
        <v>346</v>
      </c>
      <c r="E159" s="11">
        <v>0.57134457420587337</v>
      </c>
      <c r="F159" s="11">
        <v>0.57052110800744715</v>
      </c>
      <c r="G159" s="11">
        <v>0.56653907421518968</v>
      </c>
      <c r="H159" s="11">
        <v>0.57064756999320632</v>
      </c>
      <c r="I159" s="11">
        <v>0.56208522593209864</v>
      </c>
      <c r="J159" s="11">
        <v>0.55820604200380586</v>
      </c>
      <c r="K159" s="11">
        <v>0.56136099891329261</v>
      </c>
      <c r="L159" s="11">
        <v>0.57010669741334863</v>
      </c>
      <c r="M159" s="11">
        <v>0.56279425099239322</v>
      </c>
      <c r="N159" s="11">
        <v>0.55077834577166163</v>
      </c>
      <c r="O159" s="11">
        <v>0.5540841347045885</v>
      </c>
      <c r="P159" s="11">
        <v>0.55684090532975783</v>
      </c>
      <c r="Q159" s="11">
        <v>0.55498268575716292</v>
      </c>
      <c r="R159" s="11">
        <v>0.55483266624422256</v>
      </c>
      <c r="S159" s="11">
        <v>0.55611942196922259</v>
      </c>
      <c r="T159" s="11">
        <v>0.55611942196922259</v>
      </c>
      <c r="U159" s="11"/>
      <c r="V159" s="33" t="str">
        <f t="shared" si="17"/>
        <v>Sierra Leone</v>
      </c>
      <c r="W159" s="30">
        <f t="shared" si="18"/>
        <v>-1.1496085800147507E-3</v>
      </c>
      <c r="X159" s="10">
        <f t="shared" si="19"/>
        <v>-0.79662495982061243</v>
      </c>
      <c r="Y159" s="36">
        <f t="shared" si="20"/>
        <v>0.63461132660919239</v>
      </c>
      <c r="Z159" s="41">
        <f t="shared" si="21"/>
        <v>1.1496085800147506</v>
      </c>
      <c r="AA159" s="42">
        <f t="shared" si="22"/>
        <v>60</v>
      </c>
      <c r="AJ159">
        <v>0.55594509345682586</v>
      </c>
      <c r="AK159">
        <v>0.55611942196922259</v>
      </c>
    </row>
    <row r="160" spans="3:3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76</v>
      </c>
      <c r="AJ160">
        <v>0.28141294690244967</v>
      </c>
      <c r="AK160">
        <v>0.28141294690244967</v>
      </c>
    </row>
    <row r="161" spans="3:3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0.20139676785658503</v>
      </c>
      <c r="T161" s="11">
        <v>0.20139676785658503</v>
      </c>
      <c r="U161" s="11"/>
      <c r="V161" s="33" t="str">
        <f t="shared" si="17"/>
        <v>Slovakia</v>
      </c>
      <c r="W161" s="30">
        <f t="shared" si="18"/>
        <v>4.1144974854894081E-4</v>
      </c>
      <c r="X161" s="10">
        <f t="shared" si="19"/>
        <v>0.42407486322311788</v>
      </c>
      <c r="Y161" s="36">
        <f t="shared" si="20"/>
        <v>0.17983948961770613</v>
      </c>
      <c r="Z161" s="41" t="str">
        <f t="shared" si="21"/>
        <v/>
      </c>
      <c r="AA161" s="42" t="str">
        <f t="shared" si="22"/>
        <v/>
      </c>
      <c r="AJ161">
        <v>0.18668607800269502</v>
      </c>
      <c r="AK161">
        <v>0.20139676785658503</v>
      </c>
    </row>
    <row r="162" spans="3:37">
      <c r="C162" s="32" t="s">
        <v>351</v>
      </c>
      <c r="D162" s="33" t="s">
        <v>352</v>
      </c>
      <c r="E162" s="11">
        <v>0.18738263959283841</v>
      </c>
      <c r="F162" s="11">
        <v>0.18570474132683223</v>
      </c>
      <c r="G162" s="11">
        <v>0.18648517639415949</v>
      </c>
      <c r="H162" s="11">
        <v>0.17841618271230308</v>
      </c>
      <c r="I162" s="11">
        <v>0.19204515778095488</v>
      </c>
      <c r="J162" s="11">
        <v>0.17374628732115141</v>
      </c>
      <c r="K162" s="11">
        <v>0.17910658061379367</v>
      </c>
      <c r="L162" s="11">
        <v>0.17512269031504488</v>
      </c>
      <c r="M162" s="11">
        <v>0.1791289582988852</v>
      </c>
      <c r="N162" s="11">
        <v>0.17671377768278138</v>
      </c>
      <c r="O162" s="11">
        <v>0.17568925268442562</v>
      </c>
      <c r="P162" s="11">
        <v>0.18016187066638237</v>
      </c>
      <c r="Q162" s="11">
        <v>0.17753615520993585</v>
      </c>
      <c r="R162" s="11">
        <v>0.1767239349373142</v>
      </c>
      <c r="S162" s="11">
        <v>0.17683365650814753</v>
      </c>
      <c r="T162" s="11">
        <v>0.17683365650814753</v>
      </c>
      <c r="U162" s="11"/>
      <c r="V162" s="33" t="str">
        <f t="shared" si="17"/>
        <v>Slovenia</v>
      </c>
      <c r="W162" s="30">
        <f t="shared" si="18"/>
        <v>-6.845486415510305E-4</v>
      </c>
      <c r="X162" s="10">
        <f t="shared" si="19"/>
        <v>-0.6256218280062158</v>
      </c>
      <c r="Y162" s="36">
        <f t="shared" si="20"/>
        <v>0.39140267167783904</v>
      </c>
      <c r="Z162" s="41">
        <f t="shared" si="21"/>
        <v>0.68454864155103046</v>
      </c>
      <c r="AA162" s="42">
        <f t="shared" si="22"/>
        <v>74</v>
      </c>
      <c r="AJ162">
        <v>0.17733067440079164</v>
      </c>
      <c r="AK162">
        <v>0.17683365650814753</v>
      </c>
    </row>
    <row r="163" spans="3:3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c r="AJ163">
        <v>0.48173624709307505</v>
      </c>
      <c r="AK163">
        <v>0.48173624709307505</v>
      </c>
    </row>
    <row r="164" spans="3:3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0.53590321453705891</v>
      </c>
      <c r="R164" s="11">
        <v>0.53514071188594547</v>
      </c>
      <c r="S164" s="11">
        <v>0.53494940753811937</v>
      </c>
      <c r="T164" s="11">
        <v>0.53494940753811937</v>
      </c>
      <c r="U164" s="11"/>
      <c r="V164" s="33" t="str">
        <f t="shared" si="17"/>
        <v>Somalia</v>
      </c>
      <c r="W164" s="30">
        <f t="shared" si="18"/>
        <v>1.3039219561561946E-3</v>
      </c>
      <c r="X164" s="10">
        <f t="shared" si="19"/>
        <v>0.86459025263710043</v>
      </c>
      <c r="Y164" s="36">
        <f t="shared" si="20"/>
        <v>0.74751630495508514</v>
      </c>
      <c r="Z164" s="41">
        <f t="shared" si="21"/>
        <v>-1.3039219561561946</v>
      </c>
      <c r="AA164" s="42">
        <f t="shared" si="22"/>
        <v>117</v>
      </c>
      <c r="AJ164">
        <v>0.53364219930013301</v>
      </c>
      <c r="AK164">
        <v>0.53494940753811937</v>
      </c>
    </row>
    <row r="165" spans="3:3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0.36539302037306026</v>
      </c>
      <c r="P165" s="11">
        <v>0.36501548390545741</v>
      </c>
      <c r="Q165" s="11">
        <v>0.36538506408324095</v>
      </c>
      <c r="R165" s="11">
        <v>0.36477097599319425</v>
      </c>
      <c r="S165" s="11">
        <v>0.36486697694361087</v>
      </c>
      <c r="T165" s="11">
        <v>0.36486697694361087</v>
      </c>
      <c r="U165" s="11"/>
      <c r="V165" s="33" t="str">
        <f t="shared" si="17"/>
        <v>South Africa</v>
      </c>
      <c r="W165" s="30">
        <f t="shared" si="18"/>
        <v>1.6678212997430072E-3</v>
      </c>
      <c r="X165" s="10">
        <f t="shared" si="19"/>
        <v>0.95397675355626177</v>
      </c>
      <c r="Y165" s="36">
        <f t="shared" si="20"/>
        <v>0.91007164632574455</v>
      </c>
      <c r="Z165" s="41">
        <f t="shared" si="21"/>
        <v>-1.6678212997430073</v>
      </c>
      <c r="AA165" s="42">
        <f t="shared" si="22"/>
        <v>125</v>
      </c>
      <c r="AJ165">
        <v>0.36038851889372431</v>
      </c>
      <c r="AK165">
        <v>0.36486697694361087</v>
      </c>
    </row>
    <row r="166" spans="3:37">
      <c r="C166" s="32" t="s">
        <v>359</v>
      </c>
      <c r="D166" s="33" t="s">
        <v>360</v>
      </c>
      <c r="E166" s="11">
        <v>0.20190250933669837</v>
      </c>
      <c r="F166" s="11">
        <v>0.19550507631373085</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0.18975500115221489</v>
      </c>
      <c r="R166" s="11">
        <v>0.19296003004338314</v>
      </c>
      <c r="S166" s="11">
        <v>0.20136030782116088</v>
      </c>
      <c r="T166" s="11">
        <v>0.19892947448782752</v>
      </c>
      <c r="U166" s="11"/>
      <c r="V166" s="33" t="str">
        <f t="shared" si="17"/>
        <v>Spain</v>
      </c>
      <c r="W166" s="30">
        <f t="shared" si="18"/>
        <v>-5.334223799407495E-6</v>
      </c>
      <c r="X166" s="10">
        <f t="shared" si="19"/>
        <v>-6.5230324048953705E-3</v>
      </c>
      <c r="Y166" s="36">
        <f t="shared" si="20"/>
        <v>4.2549951755315078E-5</v>
      </c>
      <c r="Z166" s="41" t="str">
        <f t="shared" si="21"/>
        <v/>
      </c>
      <c r="AA166" s="42" t="str">
        <f t="shared" si="22"/>
        <v/>
      </c>
      <c r="AJ166">
        <v>0.19043812801351434</v>
      </c>
      <c r="AK166">
        <v>0.19892947448782752</v>
      </c>
    </row>
    <row r="167" spans="3:3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51</v>
      </c>
      <c r="AJ167">
        <v>0.27492073086097685</v>
      </c>
      <c r="AK167">
        <v>0.27492073086097685</v>
      </c>
    </row>
    <row r="168" spans="3:37">
      <c r="C168" s="32" t="s">
        <v>363</v>
      </c>
      <c r="D168" s="33" t="s">
        <v>364</v>
      </c>
      <c r="E168" s="11">
        <v>0.49165627085262736</v>
      </c>
      <c r="F168" s="11">
        <v>0.49448728223935373</v>
      </c>
      <c r="G168" s="11">
        <v>0.49722378351311436</v>
      </c>
      <c r="H168" s="11">
        <v>0.49922248510559436</v>
      </c>
      <c r="I168" s="11">
        <v>0.50185930286080116</v>
      </c>
      <c r="J168" s="11">
        <v>0.50874269555865281</v>
      </c>
      <c r="K168" s="11">
        <v>0.50573134302610967</v>
      </c>
      <c r="L168" s="11">
        <v>0.50562952193646515</v>
      </c>
      <c r="M168" s="11">
        <v>0.50077019317449789</v>
      </c>
      <c r="N168" s="11">
        <v>0.50461631698488951</v>
      </c>
      <c r="O168" s="11">
        <v>0.50771270433605353</v>
      </c>
      <c r="P168" s="11">
        <v>0.50207242502474292</v>
      </c>
      <c r="Q168" s="11">
        <v>0.4959572267756196</v>
      </c>
      <c r="R168" s="11">
        <v>0.4935053771393339</v>
      </c>
      <c r="S168" s="11">
        <v>0.49358928614554021</v>
      </c>
      <c r="T168" s="11">
        <v>0.49358928614554021</v>
      </c>
      <c r="U168" s="11"/>
      <c r="V168" s="33" t="str">
        <f t="shared" si="17"/>
        <v>Sudan</v>
      </c>
      <c r="W168" s="30">
        <f t="shared" si="18"/>
        <v>-9.5339739350401326E-5</v>
      </c>
      <c r="X168" s="10">
        <f t="shared" si="19"/>
        <v>-8.0380406332204252E-2</v>
      </c>
      <c r="Y168" s="36">
        <f t="shared" si="20"/>
        <v>6.4610097221302612E-3</v>
      </c>
      <c r="Z168" s="41" t="str">
        <f t="shared" si="21"/>
        <v/>
      </c>
      <c r="AA168" s="42" t="str">
        <f t="shared" si="22"/>
        <v/>
      </c>
      <c r="AJ168">
        <v>0.49345968390510775</v>
      </c>
      <c r="AK168">
        <v>0.49358928614554021</v>
      </c>
    </row>
    <row r="169" spans="3:3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0.31241886304421057</v>
      </c>
      <c r="T169" s="11">
        <v>0.31241886304421057</v>
      </c>
      <c r="U169" s="11"/>
      <c r="V169" s="33" t="str">
        <f t="shared" si="17"/>
        <v>Suriname</v>
      </c>
      <c r="W169" s="30">
        <f t="shared" si="18"/>
        <v>-1.6415070117374708E-3</v>
      </c>
      <c r="X169" s="10">
        <f t="shared" si="19"/>
        <v>-0.75625007664478583</v>
      </c>
      <c r="Y169" s="36">
        <f t="shared" si="20"/>
        <v>0.57191417842524439</v>
      </c>
      <c r="Z169" s="41">
        <f t="shared" si="21"/>
        <v>1.6415070117374708</v>
      </c>
      <c r="AA169" s="42">
        <f t="shared" si="22"/>
        <v>36</v>
      </c>
      <c r="AJ169">
        <v>0.29158552971087726</v>
      </c>
      <c r="AK169">
        <v>0.31241886304421057</v>
      </c>
    </row>
    <row r="170" spans="3:3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0.44508800262266673</v>
      </c>
      <c r="S170" s="11">
        <v>0.44544624878933337</v>
      </c>
      <c r="T170" s="11">
        <v>0.44544624878933337</v>
      </c>
      <c r="U170" s="11"/>
      <c r="V170" s="33" t="str">
        <f t="shared" si="17"/>
        <v>Swaziland</v>
      </c>
      <c r="W170" s="30">
        <f t="shared" si="18"/>
        <v>3.0764517124013298E-3</v>
      </c>
      <c r="X170" s="10">
        <f t="shared" si="19"/>
        <v>0.92627991114820285</v>
      </c>
      <c r="Y170" s="36">
        <f t="shared" si="20"/>
        <v>0.85799447379672256</v>
      </c>
      <c r="Z170" s="41">
        <f t="shared" si="21"/>
        <v>-3.07645171240133</v>
      </c>
      <c r="AA170" s="42">
        <f t="shared" si="22"/>
        <v>131</v>
      </c>
      <c r="AJ170">
        <v>0.43637555590543825</v>
      </c>
      <c r="AK170">
        <v>0.44544624878933337</v>
      </c>
    </row>
    <row r="171" spans="3:3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0.21632284389777456</v>
      </c>
      <c r="Q171" s="11">
        <v>0.21682620896432084</v>
      </c>
      <c r="R171" s="11">
        <v>0.21448847442116215</v>
      </c>
      <c r="S171" s="11">
        <v>0.21445514108782882</v>
      </c>
      <c r="T171" s="11">
        <v>0.21445514108782882</v>
      </c>
      <c r="U171" s="11"/>
      <c r="V171" s="33" t="str">
        <f t="shared" si="17"/>
        <v>Sweden</v>
      </c>
      <c r="W171" s="30">
        <f t="shared" si="18"/>
        <v>1.4444596156280541E-3</v>
      </c>
      <c r="X171" s="10">
        <f t="shared" si="19"/>
        <v>0.76906148349609682</v>
      </c>
      <c r="Y171" s="36">
        <f t="shared" si="20"/>
        <v>0.59145556539721722</v>
      </c>
      <c r="Z171" s="41">
        <f t="shared" si="21"/>
        <v>-1.444459615628054</v>
      </c>
      <c r="AA171" s="42">
        <f t="shared" si="22"/>
        <v>122</v>
      </c>
      <c r="AJ171">
        <v>0.19362180775449547</v>
      </c>
      <c r="AK171">
        <v>0.21445514108782882</v>
      </c>
    </row>
    <row r="172" spans="3:3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0.15964744171683301</v>
      </c>
      <c r="S172" s="11">
        <v>0.15941577505016635</v>
      </c>
      <c r="T172" s="11">
        <v>0.15941577505016635</v>
      </c>
      <c r="U172" s="11"/>
      <c r="V172" s="33" t="str">
        <f t="shared" si="17"/>
        <v>Switzerland</v>
      </c>
      <c r="W172" s="30">
        <f t="shared" si="18"/>
        <v>7.8358997154878934E-4</v>
      </c>
      <c r="X172" s="10">
        <f t="shared" si="19"/>
        <v>0.51851135299458462</v>
      </c>
      <c r="Y172" s="36">
        <f t="shared" si="20"/>
        <v>0.26885402318427476</v>
      </c>
      <c r="Z172" s="41">
        <f t="shared" si="21"/>
        <v>-0.7835899715487894</v>
      </c>
      <c r="AA172" s="42">
        <f t="shared" si="22"/>
        <v>103</v>
      </c>
      <c r="AJ172">
        <v>0.13858244171683301</v>
      </c>
      <c r="AK172">
        <v>0.15941577505016635</v>
      </c>
    </row>
    <row r="173" spans="3:37">
      <c r="C173" s="32" t="s">
        <v>373</v>
      </c>
      <c r="D173" s="33" t="s">
        <v>374</v>
      </c>
      <c r="E173" s="11">
        <v>0.25771791024451973</v>
      </c>
      <c r="F173" s="11">
        <v>0.25382079097555371</v>
      </c>
      <c r="G173" s="11">
        <v>0.25534700358207346</v>
      </c>
      <c r="H173" s="11">
        <v>0.25028474464205402</v>
      </c>
      <c r="I173" s="11">
        <v>0.25368027291704826</v>
      </c>
      <c r="J173" s="11">
        <v>0.25347038147069667</v>
      </c>
      <c r="K173" s="11">
        <v>0.24416475003041885</v>
      </c>
      <c r="L173" s="11">
        <v>0.24829224361752922</v>
      </c>
      <c r="M173" s="11">
        <v>0.24861156689586941</v>
      </c>
      <c r="N173" s="11">
        <v>0.24995518504068678</v>
      </c>
      <c r="O173" s="11">
        <v>0.25594437560358024</v>
      </c>
      <c r="P173" s="11">
        <v>0.25302866911413896</v>
      </c>
      <c r="Q173" s="11">
        <v>0.24746206788070765</v>
      </c>
      <c r="R173" s="11">
        <v>0.24738830375360277</v>
      </c>
      <c r="S173" s="11">
        <v>0.25911554432277983</v>
      </c>
      <c r="T173" s="11">
        <v>0.25911554432277983</v>
      </c>
      <c r="U173" s="11"/>
      <c r="V173" s="33" t="str">
        <f t="shared" si="17"/>
        <v>Syrian Arab Republic</v>
      </c>
      <c r="W173" s="30">
        <f t="shared" si="18"/>
        <v>3.449835405504309E-6</v>
      </c>
      <c r="X173" s="10">
        <f t="shared" si="19"/>
        <v>3.6492423633884951E-3</v>
      </c>
      <c r="Y173" s="36">
        <f t="shared" si="20"/>
        <v>1.3316969826749249E-5</v>
      </c>
      <c r="Z173" s="41" t="str">
        <f t="shared" si="21"/>
        <v/>
      </c>
      <c r="AA173" s="42" t="str">
        <f t="shared" si="22"/>
        <v/>
      </c>
      <c r="AJ173">
        <v>0.24844554384309456</v>
      </c>
      <c r="AK173">
        <v>0.25911554432277983</v>
      </c>
    </row>
    <row r="174" spans="3:37">
      <c r="C174" s="32" t="s">
        <v>375</v>
      </c>
      <c r="D174" s="33" t="s">
        <v>376</v>
      </c>
      <c r="E174" s="11">
        <v>0.34890762544566245</v>
      </c>
      <c r="F174" s="11">
        <v>0.32969765428982906</v>
      </c>
      <c r="G174" s="11">
        <v>0.33141027793718675</v>
      </c>
      <c r="H174" s="11">
        <v>0.33426210656592664</v>
      </c>
      <c r="I174" s="11">
        <v>0.33544995582167875</v>
      </c>
      <c r="J174" s="11">
        <v>0.32954839706806077</v>
      </c>
      <c r="K174" s="11">
        <v>0.32821561100381275</v>
      </c>
      <c r="L174" s="11">
        <v>0.33035114847669894</v>
      </c>
      <c r="M174" s="11">
        <v>0.32824908119037788</v>
      </c>
      <c r="N174" s="11">
        <v>0.32722129654866045</v>
      </c>
      <c r="O174" s="11">
        <v>0.33248480740623149</v>
      </c>
      <c r="P174" s="11">
        <v>0.33529439581741333</v>
      </c>
      <c r="Q174" s="11">
        <v>0.33938545783155544</v>
      </c>
      <c r="R174" s="11">
        <v>0.33870437283582194</v>
      </c>
      <c r="S174" s="11">
        <v>0.36003106818582192</v>
      </c>
      <c r="T174" s="11">
        <v>0.36003106818582192</v>
      </c>
      <c r="U174" s="11"/>
      <c r="V174" s="33" t="str">
        <f t="shared" si="17"/>
        <v>Tajikistan</v>
      </c>
      <c r="W174" s="30">
        <f t="shared" si="18"/>
        <v>1.023587276522299E-3</v>
      </c>
      <c r="X174" s="10">
        <f t="shared" si="19"/>
        <v>0.46080302341846646</v>
      </c>
      <c r="Y174" s="36">
        <f t="shared" si="20"/>
        <v>0.21233942639159975</v>
      </c>
      <c r="Z174" s="41" t="str">
        <f t="shared" si="21"/>
        <v/>
      </c>
      <c r="AA174" s="42" t="str">
        <f t="shared" si="22"/>
        <v/>
      </c>
      <c r="AJ174">
        <v>0.34858529567330515</v>
      </c>
      <c r="AK174">
        <v>0.36003106818582192</v>
      </c>
    </row>
    <row r="175" spans="3:3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0.4981837924404105</v>
      </c>
      <c r="N175" s="11">
        <v>0.49634648315196062</v>
      </c>
      <c r="O175" s="11">
        <v>0.49484226932681291</v>
      </c>
      <c r="P175" s="11">
        <v>0.49967791922864446</v>
      </c>
      <c r="Q175" s="11">
        <v>0.50053023676486352</v>
      </c>
      <c r="R175" s="11">
        <v>0.50452346864250808</v>
      </c>
      <c r="S175" s="11">
        <v>0.50319733215500806</v>
      </c>
      <c r="T175" s="11">
        <v>0.50319733215500806</v>
      </c>
      <c r="U175" s="11"/>
      <c r="V175" s="33" t="str">
        <f t="shared" si="17"/>
        <v>Tanzania, United Republic of</v>
      </c>
      <c r="W175" s="30">
        <f t="shared" si="18"/>
        <v>-1.0930027519200734E-4</v>
      </c>
      <c r="X175" s="10">
        <f t="shared" si="19"/>
        <v>-0.11765416906980246</v>
      </c>
      <c r="Y175" s="36">
        <f t="shared" si="20"/>
        <v>1.3842503499505662E-2</v>
      </c>
      <c r="Z175" s="41" t="str">
        <f t="shared" si="21"/>
        <v/>
      </c>
      <c r="AA175" s="42" t="str">
        <f t="shared" si="22"/>
        <v/>
      </c>
      <c r="AJ175">
        <v>0.50076979094621688</v>
      </c>
      <c r="AK175">
        <v>0.50319733215500806</v>
      </c>
    </row>
    <row r="176" spans="3:3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0.2455529079925578</v>
      </c>
      <c r="N176" s="11">
        <v>0.24699678198673183</v>
      </c>
      <c r="O176" s="11">
        <v>0.24831133933059155</v>
      </c>
      <c r="P176" s="11">
        <v>0.24746903636031661</v>
      </c>
      <c r="Q176" s="11">
        <v>0.24561312408164618</v>
      </c>
      <c r="R176" s="11">
        <v>0.24598424581734743</v>
      </c>
      <c r="S176" s="11">
        <v>0.24595374601359743</v>
      </c>
      <c r="T176" s="11">
        <v>0.24595374601359743</v>
      </c>
      <c r="U176" s="11"/>
      <c r="V176" s="33" t="str">
        <f t="shared" si="17"/>
        <v>Thailand</v>
      </c>
      <c r="W176" s="30">
        <f t="shared" si="18"/>
        <v>6.3287725312749445E-4</v>
      </c>
      <c r="X176" s="10">
        <f t="shared" si="19"/>
        <v>0.40585490180975575</v>
      </c>
      <c r="Y176" s="36">
        <f t="shared" si="20"/>
        <v>0.16471820132300649</v>
      </c>
      <c r="Z176" s="41" t="str">
        <f t="shared" si="21"/>
        <v/>
      </c>
      <c r="AA176" s="42" t="str">
        <f t="shared" si="22"/>
        <v/>
      </c>
      <c r="AJ176">
        <v>0.22512041268026409</v>
      </c>
      <c r="AK176">
        <v>0.24595374601359743</v>
      </c>
    </row>
    <row r="177" spans="3:3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c r="AJ177">
        <v>0.48109525694356803</v>
      </c>
      <c r="AK177">
        <v>0.48109525694356803</v>
      </c>
    </row>
    <row r="178" spans="3:3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0.50909383409851061</v>
      </c>
      <c r="T178" s="11">
        <v>0.50909383409851061</v>
      </c>
      <c r="U178" s="11"/>
      <c r="V178" s="33" t="str">
        <f t="shared" si="17"/>
        <v>Togo</v>
      </c>
      <c r="W178" s="30">
        <f t="shared" si="18"/>
        <v>-1.3194316732421699E-3</v>
      </c>
      <c r="X178" s="10">
        <f t="shared" si="19"/>
        <v>-0.68741840379455355</v>
      </c>
      <c r="Y178" s="36">
        <f t="shared" si="20"/>
        <v>0.47254406187545189</v>
      </c>
      <c r="Z178" s="41">
        <f t="shared" si="21"/>
        <v>1.31943167324217</v>
      </c>
      <c r="AA178" s="42">
        <f t="shared" si="22"/>
        <v>49</v>
      </c>
      <c r="AJ178">
        <v>0.5090392101147706</v>
      </c>
      <c r="AK178">
        <v>0.50909383409851061</v>
      </c>
    </row>
    <row r="179" spans="3:3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0.3758790203553406</v>
      </c>
      <c r="P179" s="11">
        <v>0.37749356112946325</v>
      </c>
      <c r="Q179" s="11">
        <v>0.37488734290903641</v>
      </c>
      <c r="R179" s="11">
        <v>0.3638030591450967</v>
      </c>
      <c r="S179" s="11">
        <v>0.3633170347842633</v>
      </c>
      <c r="T179" s="11">
        <v>0.3633170347842633</v>
      </c>
      <c r="U179" s="11"/>
      <c r="V179" s="33" t="str">
        <f t="shared" si="17"/>
        <v>Tonga</v>
      </c>
      <c r="W179" s="30">
        <f t="shared" si="18"/>
        <v>2.7049047189570423E-4</v>
      </c>
      <c r="X179" s="10">
        <f t="shared" si="19"/>
        <v>0.16622431385861511</v>
      </c>
      <c r="Y179" s="36">
        <f t="shared" si="20"/>
        <v>2.7630522517767382E-2</v>
      </c>
      <c r="Z179" s="41" t="str">
        <f t="shared" si="21"/>
        <v/>
      </c>
      <c r="AA179" s="42" t="str">
        <f t="shared" si="22"/>
        <v/>
      </c>
      <c r="AJ179">
        <v>0.34644203478426333</v>
      </c>
      <c r="AK179">
        <v>0.3633170347842633</v>
      </c>
    </row>
    <row r="180" spans="3:3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0.30866212590873343</v>
      </c>
      <c r="O180" s="11">
        <v>0.31442264085597599</v>
      </c>
      <c r="P180" s="11">
        <v>0.30974826455073551</v>
      </c>
      <c r="Q180" s="11">
        <v>0.32209705759753088</v>
      </c>
      <c r="R180" s="11">
        <v>0.30806502842213113</v>
      </c>
      <c r="S180" s="11">
        <v>0.30791053082379777</v>
      </c>
      <c r="T180" s="11">
        <v>0.30791053082379777</v>
      </c>
      <c r="U180" s="11"/>
      <c r="V180" s="33" t="str">
        <f t="shared" si="17"/>
        <v>Trinidad and Tobago</v>
      </c>
      <c r="W180" s="30">
        <f t="shared" si="18"/>
        <v>2.6634305397641377E-4</v>
      </c>
      <c r="X180" s="10">
        <f t="shared" si="19"/>
        <v>0.3367371649590401</v>
      </c>
      <c r="Y180" s="36">
        <f t="shared" si="20"/>
        <v>0.11339191826465178</v>
      </c>
      <c r="Z180" s="41" t="str">
        <f t="shared" si="21"/>
        <v/>
      </c>
      <c r="AA180" s="42" t="str">
        <f t="shared" si="22"/>
        <v/>
      </c>
      <c r="AJ180">
        <v>0.3003347732480402</v>
      </c>
      <c r="AK180">
        <v>0.30791053082379777</v>
      </c>
    </row>
    <row r="181" spans="3:37">
      <c r="C181" s="32" t="s">
        <v>389</v>
      </c>
      <c r="D181" s="33" t="s">
        <v>390</v>
      </c>
      <c r="E181" s="11">
        <v>0.30597944484355777</v>
      </c>
      <c r="F181" s="11">
        <v>0.28512921841443672</v>
      </c>
      <c r="G181" s="11">
        <v>0.29342196460056663</v>
      </c>
      <c r="H181" s="11">
        <v>0.29905198547657913</v>
      </c>
      <c r="I181" s="11">
        <v>0.29700950027051332</v>
      </c>
      <c r="J181" s="11">
        <v>0.29993181886751025</v>
      </c>
      <c r="K181" s="11">
        <v>0.3019720727184721</v>
      </c>
      <c r="L181" s="11">
        <v>0.30536689601709643</v>
      </c>
      <c r="M181" s="11">
        <v>0.29417243102090934</v>
      </c>
      <c r="N181" s="11">
        <v>0.28612632786239933</v>
      </c>
      <c r="O181" s="11">
        <v>0.28333566990971426</v>
      </c>
      <c r="P181" s="11">
        <v>0.28271677860999683</v>
      </c>
      <c r="Q181" s="11">
        <v>0.28470836441652658</v>
      </c>
      <c r="R181" s="11">
        <v>0.2836139091213587</v>
      </c>
      <c r="S181" s="11">
        <v>0.29499370156184629</v>
      </c>
      <c r="T181" s="11">
        <v>0.29499370156184629</v>
      </c>
      <c r="U181" s="11"/>
      <c r="V181" s="33" t="str">
        <f t="shared" si="17"/>
        <v>Tunisia</v>
      </c>
      <c r="W181" s="30">
        <f t="shared" si="18"/>
        <v>-7.5778024132074811E-4</v>
      </c>
      <c r="X181" s="10">
        <f t="shared" si="19"/>
        <v>-0.44724151573412463</v>
      </c>
      <c r="Y181" s="36">
        <f t="shared" si="20"/>
        <v>0.20002497339615724</v>
      </c>
      <c r="Z181" s="41" t="str">
        <f t="shared" si="21"/>
        <v/>
      </c>
      <c r="AA181" s="42" t="str">
        <f t="shared" si="22"/>
        <v/>
      </c>
      <c r="AJ181">
        <v>0.28431020857436645</v>
      </c>
      <c r="AK181">
        <v>0.29499370156184629</v>
      </c>
    </row>
    <row r="182" spans="3:37">
      <c r="C182" s="32" t="s">
        <v>391</v>
      </c>
      <c r="D182" s="33" t="s">
        <v>392</v>
      </c>
      <c r="E182" s="11">
        <v>0.28414199847131533</v>
      </c>
      <c r="F182" s="11">
        <v>0.27992978142085462</v>
      </c>
      <c r="G182" s="11">
        <v>0.27671454236112558</v>
      </c>
      <c r="H182" s="11">
        <v>0.27019926995347993</v>
      </c>
      <c r="I182" s="11">
        <v>0.26581598049652871</v>
      </c>
      <c r="J182" s="11">
        <v>0.26357688962426246</v>
      </c>
      <c r="K182" s="11">
        <v>0.2597347979672095</v>
      </c>
      <c r="L182" s="11">
        <v>0.25997713203352274</v>
      </c>
      <c r="M182" s="11">
        <v>0.25976891468168545</v>
      </c>
      <c r="N182" s="11">
        <v>0.25617788804919722</v>
      </c>
      <c r="O182" s="11">
        <v>0.2524512919659006</v>
      </c>
      <c r="P182" s="11">
        <v>0.25069391379389599</v>
      </c>
      <c r="Q182" s="11">
        <v>0.25451917712359634</v>
      </c>
      <c r="R182" s="11">
        <v>0.25397898366230592</v>
      </c>
      <c r="S182" s="11">
        <v>0.26537888990988928</v>
      </c>
      <c r="T182" s="11">
        <v>0.26537888990988928</v>
      </c>
      <c r="U182" s="11"/>
      <c r="V182" s="33" t="str">
        <f t="shared" si="17"/>
        <v>Turkey</v>
      </c>
      <c r="W182" s="30">
        <f t="shared" si="18"/>
        <v>-1.5208552963765012E-3</v>
      </c>
      <c r="X182" s="10">
        <f t="shared" si="19"/>
        <v>-0.72917233912828217</v>
      </c>
      <c r="Y182" s="36">
        <f t="shared" si="20"/>
        <v>0.5316923001498105</v>
      </c>
      <c r="Z182" s="41">
        <f t="shared" si="21"/>
        <v>1.5208552963765012</v>
      </c>
      <c r="AA182" s="42">
        <f t="shared" si="22"/>
        <v>43</v>
      </c>
      <c r="AJ182">
        <v>0.25843107282487315</v>
      </c>
      <c r="AK182">
        <v>0.26537888990988928</v>
      </c>
    </row>
    <row r="183" spans="3:3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c r="AJ183">
        <v>0.25679736244970092</v>
      </c>
      <c r="AK183">
        <v>0.25679736244970092</v>
      </c>
    </row>
    <row r="184" spans="3:3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c r="AJ184">
        <v>0.45030088655824108</v>
      </c>
      <c r="AK184">
        <v>0.45030088655824108</v>
      </c>
    </row>
    <row r="185" spans="3:3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16</v>
      </c>
      <c r="AJ185">
        <v>0.49775610584587726</v>
      </c>
      <c r="AK185">
        <v>0.49775610584587726</v>
      </c>
    </row>
    <row r="186" spans="3:37">
      <c r="C186" s="32" t="s">
        <v>399</v>
      </c>
      <c r="D186" s="33" t="s">
        <v>400</v>
      </c>
      <c r="E186" s="11">
        <v>0.2409334919508728</v>
      </c>
      <c r="F186" s="11">
        <v>0.24097996579352285</v>
      </c>
      <c r="G186" s="11">
        <v>0.24205590224848453</v>
      </c>
      <c r="H186" s="11">
        <v>0.24154673362156961</v>
      </c>
      <c r="I186" s="11">
        <v>0.24193630500364047</v>
      </c>
      <c r="J186" s="11">
        <v>0.24469834696237591</v>
      </c>
      <c r="K186" s="11">
        <v>0.23926949434888256</v>
      </c>
      <c r="L186" s="11">
        <v>0.23835003894648496</v>
      </c>
      <c r="M186" s="11">
        <v>0.24585322393700307</v>
      </c>
      <c r="N186" s="11">
        <v>0.23985681507090406</v>
      </c>
      <c r="O186" s="11">
        <v>0.23908232664279258</v>
      </c>
      <c r="P186" s="11">
        <v>0.23884334418046491</v>
      </c>
      <c r="Q186" s="11">
        <v>0.23973984806961388</v>
      </c>
      <c r="R186" s="11">
        <v>0.23979616081009056</v>
      </c>
      <c r="S186" s="11">
        <v>0.24716690751659676</v>
      </c>
      <c r="T186" s="11">
        <v>0.24716690751659676</v>
      </c>
      <c r="U186" s="11"/>
      <c r="V186" s="33" t="str">
        <f t="shared" si="17"/>
        <v>Ukraine</v>
      </c>
      <c r="W186" s="30">
        <f t="shared" si="18"/>
        <v>1.3580392631223808E-4</v>
      </c>
      <c r="X186" s="10">
        <f t="shared" si="19"/>
        <v>0.21934462587675524</v>
      </c>
      <c r="Y186" s="36">
        <f t="shared" si="20"/>
        <v>4.8112064901013725E-2</v>
      </c>
      <c r="Z186" s="41" t="str">
        <f t="shared" si="21"/>
        <v/>
      </c>
      <c r="AA186" s="42" t="str">
        <f t="shared" si="22"/>
        <v/>
      </c>
      <c r="AJ186">
        <v>0.2418877512903522</v>
      </c>
      <c r="AK186">
        <v>0.24716690751659676</v>
      </c>
    </row>
    <row r="187" spans="3:37">
      <c r="C187" s="32" t="s">
        <v>401</v>
      </c>
      <c r="D187" s="33" t="s">
        <v>402</v>
      </c>
      <c r="E187" s="11">
        <v>0.27229054047658008</v>
      </c>
      <c r="F187" s="11">
        <v>0.27212389631962947</v>
      </c>
      <c r="G187" s="11">
        <v>0.27195889570460313</v>
      </c>
      <c r="H187" s="11">
        <v>0.27006463872690439</v>
      </c>
      <c r="I187" s="11">
        <v>0.27116761153429408</v>
      </c>
      <c r="J187" s="11">
        <v>0.27107495155560807</v>
      </c>
      <c r="K187" s="11">
        <v>0.27752774735791153</v>
      </c>
      <c r="L187" s="11">
        <v>0.27850509329571643</v>
      </c>
      <c r="M187" s="11">
        <v>0.27767352459937494</v>
      </c>
      <c r="N187" s="11">
        <v>0.2768431144396189</v>
      </c>
      <c r="O187" s="11">
        <v>0.27714704032322318</v>
      </c>
      <c r="P187" s="11">
        <v>0.27662775174912085</v>
      </c>
      <c r="Q187" s="11">
        <v>0.27610372740266093</v>
      </c>
      <c r="R187" s="11">
        <v>0.27595276538682412</v>
      </c>
      <c r="S187" s="11">
        <v>0.27592776538682412</v>
      </c>
      <c r="T187" s="11">
        <v>0.27592776538682412</v>
      </c>
      <c r="U187" s="11"/>
      <c r="V187" s="33" t="str">
        <f t="shared" si="17"/>
        <v>United Arab Emirates</v>
      </c>
      <c r="W187" s="30">
        <f t="shared" si="18"/>
        <v>3.9410146177069753E-4</v>
      </c>
      <c r="X187" s="10">
        <f t="shared" si="19"/>
        <v>0.66602669908653878</v>
      </c>
      <c r="Y187" s="36">
        <f t="shared" si="20"/>
        <v>0.44359156389611087</v>
      </c>
      <c r="Z187" s="41">
        <f t="shared" si="21"/>
        <v>-0.39410146177069755</v>
      </c>
      <c r="AA187" s="42">
        <f t="shared" si="22"/>
        <v>99</v>
      </c>
      <c r="AJ187">
        <v>0.26933054316460192</v>
      </c>
      <c r="AK187">
        <v>0.27592776538682412</v>
      </c>
    </row>
    <row r="188" spans="3:3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c r="AJ188">
        <v>0.16386213909167979</v>
      </c>
      <c r="AK188">
        <v>0.16386213909167979</v>
      </c>
    </row>
    <row r="189" spans="3:3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0.20150196440784171</v>
      </c>
      <c r="S189" s="11">
        <v>0.2013769644078417</v>
      </c>
      <c r="T189" s="11">
        <v>0.2013769644078417</v>
      </c>
      <c r="U189" s="11"/>
      <c r="V189" s="33" t="str">
        <f t="shared" si="17"/>
        <v>United States</v>
      </c>
      <c r="W189" s="30">
        <f t="shared" si="18"/>
        <v>8.1509914504768188E-4</v>
      </c>
      <c r="X189" s="10">
        <f t="shared" si="19"/>
        <v>0.50806643559794273</v>
      </c>
      <c r="Y189" s="36">
        <f t="shared" si="20"/>
        <v>0.25813150298119847</v>
      </c>
      <c r="Z189" s="41">
        <f t="shared" si="21"/>
        <v>-0.81509914504768188</v>
      </c>
      <c r="AA189" s="42">
        <f t="shared" si="22"/>
        <v>104</v>
      </c>
      <c r="AJ189">
        <v>0.18054363107450833</v>
      </c>
      <c r="AK189">
        <v>0.2013769644078417</v>
      </c>
    </row>
    <row r="190" spans="3:37">
      <c r="C190" s="32" t="s">
        <v>407</v>
      </c>
      <c r="D190" s="33" t="s">
        <v>408</v>
      </c>
      <c r="E190" s="11">
        <v>0.20785969394684398</v>
      </c>
      <c r="F190" s="11">
        <v>0.20902397716319554</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0.18952657938816594</v>
      </c>
      <c r="Q190" s="11">
        <v>0.18046252455583578</v>
      </c>
      <c r="R190" s="11">
        <v>0.18591144109634827</v>
      </c>
      <c r="S190" s="11">
        <v>0.20537466431895143</v>
      </c>
      <c r="T190" s="11">
        <v>0.20537466431895143</v>
      </c>
      <c r="U190" s="11"/>
      <c r="V190" s="33" t="str">
        <f t="shared" si="17"/>
        <v>Uruguay</v>
      </c>
      <c r="W190" s="30">
        <f t="shared" si="18"/>
        <v>-1.241985431701219E-3</v>
      </c>
      <c r="X190" s="10">
        <f t="shared" si="19"/>
        <v>-0.54477458160009617</v>
      </c>
      <c r="Y190" s="36">
        <f t="shared" si="20"/>
        <v>0.29677934475755985</v>
      </c>
      <c r="Z190" s="41">
        <f t="shared" si="21"/>
        <v>1.2419854317012189</v>
      </c>
      <c r="AA190" s="42">
        <f t="shared" si="22"/>
        <v>52</v>
      </c>
      <c r="AJ190">
        <v>0.18580276801468162</v>
      </c>
      <c r="AK190">
        <v>0.20537466431895143</v>
      </c>
    </row>
    <row r="191" spans="3:3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21</v>
      </c>
      <c r="AJ191">
        <v>0.23664226603738905</v>
      </c>
      <c r="AK191">
        <v>0.23664226603738905</v>
      </c>
    </row>
    <row r="192" spans="3:3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29</v>
      </c>
      <c r="AJ192">
        <v>0.40884989618379097</v>
      </c>
      <c r="AK192">
        <v>0.40884989618379097</v>
      </c>
    </row>
    <row r="193" spans="3:3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39</v>
      </c>
      <c r="AJ193">
        <v>0.22441711028689174</v>
      </c>
      <c r="AK193">
        <v>0.22441711028689174</v>
      </c>
    </row>
    <row r="194" spans="3:37">
      <c r="C194" s="32" t="s">
        <v>415</v>
      </c>
      <c r="D194" s="33" t="s">
        <v>416</v>
      </c>
      <c r="E194" s="11">
        <v>0.3297270144103695</v>
      </c>
      <c r="F194" s="11">
        <v>0.32414024659342439</v>
      </c>
      <c r="G194" s="11">
        <v>0.32271808709467814</v>
      </c>
      <c r="H194" s="11">
        <v>0.31206247041472901</v>
      </c>
      <c r="I194" s="11">
        <v>0.30620227691001695</v>
      </c>
      <c r="J194" s="11">
        <v>0.30026518546152436</v>
      </c>
      <c r="K194" s="11">
        <v>0.31539485498342812</v>
      </c>
      <c r="L194" s="11">
        <v>0.3102359118127202</v>
      </c>
      <c r="M194" s="11">
        <v>0.30361666937216125</v>
      </c>
      <c r="N194" s="11">
        <v>0.2966965719650474</v>
      </c>
      <c r="O194" s="11">
        <v>0.29184588567965775</v>
      </c>
      <c r="P194" s="11">
        <v>0.29623700618963072</v>
      </c>
      <c r="Q194" s="11">
        <v>0.29368168300201219</v>
      </c>
      <c r="R194" s="11">
        <v>0.29120100915887531</v>
      </c>
      <c r="S194" s="11">
        <v>0.29100213944304204</v>
      </c>
      <c r="T194" s="11">
        <v>0.29100213944304204</v>
      </c>
      <c r="U194" s="11"/>
      <c r="V194" s="33" t="str">
        <f t="shared" si="17"/>
        <v>Viet Nam</v>
      </c>
      <c r="W194" s="30">
        <f t="shared" si="18"/>
        <v>-2.4975749219425039E-3</v>
      </c>
      <c r="X194" s="10">
        <f t="shared" si="19"/>
        <v>-0.91540074360074963</v>
      </c>
      <c r="Y194" s="36">
        <f t="shared" si="20"/>
        <v>0.83795852138480542</v>
      </c>
      <c r="Z194" s="41">
        <f t="shared" si="21"/>
        <v>2.4975749219425039</v>
      </c>
      <c r="AA194" s="42">
        <f t="shared" si="22"/>
        <v>12</v>
      </c>
      <c r="AJ194">
        <v>0.27016880610970867</v>
      </c>
      <c r="AK194">
        <v>0.29100213944304204</v>
      </c>
    </row>
    <row r="195" spans="3:37">
      <c r="C195" s="32" t="s">
        <v>417</v>
      </c>
      <c r="D195" s="33" t="s">
        <v>418</v>
      </c>
      <c r="E195" s="11">
        <v>0.49850844847410331</v>
      </c>
      <c r="F195" s="11">
        <v>0.50056357060371537</v>
      </c>
      <c r="G195" s="11">
        <v>0.49958840272880384</v>
      </c>
      <c r="H195" s="11">
        <v>0.49886919903772303</v>
      </c>
      <c r="I195" s="11">
        <v>0.49558685417164328</v>
      </c>
      <c r="J195" s="11">
        <v>0.49290156523002837</v>
      </c>
      <c r="K195" s="11">
        <v>0.49094607027389908</v>
      </c>
      <c r="L195" s="11">
        <v>0.48820640852209168</v>
      </c>
      <c r="M195" s="11">
        <v>0.48769454597713519</v>
      </c>
      <c r="N195" s="11">
        <v>0.48400161202845254</v>
      </c>
      <c r="O195" s="11">
        <v>0.48139299442244005</v>
      </c>
      <c r="P195" s="11">
        <v>0.48338013885723791</v>
      </c>
      <c r="Q195" s="11">
        <v>0.47330852035546495</v>
      </c>
      <c r="R195" s="11">
        <v>0.47169948201750683</v>
      </c>
      <c r="S195" s="11">
        <v>0.47174896821917339</v>
      </c>
      <c r="T195" s="11">
        <v>0.47174896821917339</v>
      </c>
      <c r="U195" s="11"/>
      <c r="V195" s="33" t="str">
        <f t="shared" si="17"/>
        <v>Yemen</v>
      </c>
      <c r="W195" s="30">
        <f t="shared" si="18"/>
        <v>-2.1722667195700875E-3</v>
      </c>
      <c r="X195" s="10">
        <f t="shared" si="19"/>
        <v>-0.97668045942815418</v>
      </c>
      <c r="Y195" s="36">
        <f t="shared" si="20"/>
        <v>0.95390471982879033</v>
      </c>
      <c r="Z195" s="41">
        <f t="shared" si="21"/>
        <v>2.1722667195700875</v>
      </c>
      <c r="AA195" s="42">
        <f t="shared" si="22"/>
        <v>20</v>
      </c>
      <c r="AJ195">
        <v>0.47087801862313006</v>
      </c>
      <c r="AK195">
        <v>0.47174896821917339</v>
      </c>
    </row>
    <row r="196" spans="3:3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c r="AJ196">
        <v>0.53218719446422769</v>
      </c>
      <c r="AK196">
        <v>0.53218719446422769</v>
      </c>
    </row>
    <row r="197" spans="3:37">
      <c r="C197" s="32" t="s">
        <v>421</v>
      </c>
      <c r="D197" s="33" t="s">
        <v>422</v>
      </c>
      <c r="E197" s="11">
        <v>0.4151112648786815</v>
      </c>
      <c r="F197" s="11">
        <v>0.42173231326669791</v>
      </c>
      <c r="G197" s="11">
        <v>0.41981897631524417</v>
      </c>
      <c r="H197" s="11">
        <v>0.42856743870495978</v>
      </c>
      <c r="I197" s="11">
        <v>0.43062104166232956</v>
      </c>
      <c r="J197" s="11">
        <v>0.43118281224229044</v>
      </c>
      <c r="K197" s="11">
        <v>0.43847037098474129</v>
      </c>
      <c r="L197" s="11">
        <v>0.45576616950947879</v>
      </c>
      <c r="M197" s="11">
        <v>0.45554097956183592</v>
      </c>
      <c r="N197" s="11">
        <v>0.45873096215291337</v>
      </c>
      <c r="O197" s="11">
        <v>0.45102114459225295</v>
      </c>
      <c r="P197" s="11">
        <v>0.46129350497597588</v>
      </c>
      <c r="Q197" s="11">
        <v>0.45546882457512683</v>
      </c>
      <c r="R197" s="11">
        <v>0.45444407527057779</v>
      </c>
      <c r="S197" s="11">
        <v>0.45424407527057781</v>
      </c>
      <c r="T197" s="11">
        <v>0.45424407527057781</v>
      </c>
      <c r="U197" s="11"/>
      <c r="V197" s="33" t="str">
        <f t="shared" si="17"/>
        <v>Zimbabwe</v>
      </c>
      <c r="W197" s="30">
        <f t="shared" si="18"/>
        <v>2.9516016349577451E-3</v>
      </c>
      <c r="X197" s="10">
        <f t="shared" si="19"/>
        <v>0.88347253384134217</v>
      </c>
      <c r="Y197" s="36">
        <f t="shared" si="20"/>
        <v>0.78052371805204146</v>
      </c>
      <c r="Z197" s="41">
        <f t="shared" si="21"/>
        <v>-2.9516016349577452</v>
      </c>
      <c r="AA197" s="42">
        <f t="shared" si="22"/>
        <v>130</v>
      </c>
      <c r="AJ197">
        <v>0.44705814048574682</v>
      </c>
      <c r="AK197">
        <v>0.45424407527057781</v>
      </c>
    </row>
  </sheetData>
  <pageMargins left="0.75" right="0.75" top="1" bottom="1" header="0.5" footer="0.5"/>
  <pageSetup orientation="portrait" horizontalDpi="4294967292" verticalDpi="4294967292"/>
  <drawing r:id="rId1"/>
  <legacyDrawing r:id="rId2"/>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 (2)'!E6:T6</xm:f>
              <xm:sqref>AB6</xm:sqref>
            </x14:sparkline>
            <x14:sparkline>
              <xm:f>'Vul_Index (2)'!E7:T7</xm:f>
              <xm:sqref>AB7</xm:sqref>
            </x14:sparkline>
            <x14:sparkline>
              <xm:f>'Vul_Index (2)'!E8:T8</xm:f>
              <xm:sqref>AB8</xm:sqref>
            </x14:sparkline>
            <x14:sparkline>
              <xm:f>'Vul_Index (2)'!E9:T9</xm:f>
              <xm:sqref>AB9</xm:sqref>
            </x14:sparkline>
            <x14:sparkline>
              <xm:f>'Vul_Index (2)'!E10:T10</xm:f>
              <xm:sqref>AB10</xm:sqref>
            </x14:sparkline>
            <x14:sparkline>
              <xm:f>'Vul_Index (2)'!E11:T11</xm:f>
              <xm:sqref>AB11</xm:sqref>
            </x14:sparkline>
            <x14:sparkline>
              <xm:f>'Vul_Index (2)'!E12:T12</xm:f>
              <xm:sqref>AB12</xm:sqref>
            </x14:sparkline>
            <x14:sparkline>
              <xm:f>'Vul_Index (2)'!E13:T13</xm:f>
              <xm:sqref>AB13</xm:sqref>
            </x14:sparkline>
            <x14:sparkline>
              <xm:f>'Vul_Index (2)'!E14:T14</xm:f>
              <xm:sqref>AB14</xm:sqref>
            </x14:sparkline>
            <x14:sparkline>
              <xm:f>'Vul_Index (2)'!E15:T15</xm:f>
              <xm:sqref>AB15</xm:sqref>
            </x14:sparkline>
            <x14:sparkline>
              <xm:f>'Vul_Index (2)'!E16:T16</xm:f>
              <xm:sqref>AB16</xm:sqref>
            </x14:sparkline>
            <x14:sparkline>
              <xm:f>'Vul_Index (2)'!E17:T17</xm:f>
              <xm:sqref>AB17</xm:sqref>
            </x14:sparkline>
            <x14:sparkline>
              <xm:f>'Vul_Index (2)'!E18:T18</xm:f>
              <xm:sqref>AB18</xm:sqref>
            </x14:sparkline>
            <x14:sparkline>
              <xm:f>'Vul_Index (2)'!E19:T19</xm:f>
              <xm:sqref>AB19</xm:sqref>
            </x14:sparkline>
            <x14:sparkline>
              <xm:f>'Vul_Index (2)'!E20:T20</xm:f>
              <xm:sqref>AB20</xm:sqref>
            </x14:sparkline>
            <x14:sparkline>
              <xm:f>'Vul_Index (2)'!E21:T21</xm:f>
              <xm:sqref>AB21</xm:sqref>
            </x14:sparkline>
            <x14:sparkline>
              <xm:f>'Vul_Index (2)'!E22:T22</xm:f>
              <xm:sqref>AB22</xm:sqref>
            </x14:sparkline>
            <x14:sparkline>
              <xm:f>'Vul_Index (2)'!E23:T23</xm:f>
              <xm:sqref>AB23</xm:sqref>
            </x14:sparkline>
            <x14:sparkline>
              <xm:f>'Vul_Index (2)'!E24:T24</xm:f>
              <xm:sqref>AB24</xm:sqref>
            </x14:sparkline>
            <x14:sparkline>
              <xm:f>'Vul_Index (2)'!E25:T25</xm:f>
              <xm:sqref>AB25</xm:sqref>
            </x14:sparkline>
            <x14:sparkline>
              <xm:f>'Vul_Index (2)'!E26:T26</xm:f>
              <xm:sqref>AB26</xm:sqref>
            </x14:sparkline>
            <x14:sparkline>
              <xm:f>'Vul_Index (2)'!E27:T27</xm:f>
              <xm:sqref>AB27</xm:sqref>
            </x14:sparkline>
            <x14:sparkline>
              <xm:f>'Vul_Index (2)'!E28:T28</xm:f>
              <xm:sqref>AB28</xm:sqref>
            </x14:sparkline>
            <x14:sparkline>
              <xm:f>'Vul_Index (2)'!E29:T29</xm:f>
              <xm:sqref>AB29</xm:sqref>
            </x14:sparkline>
            <x14:sparkline>
              <xm:f>'Vul_Index (2)'!E30:T30</xm:f>
              <xm:sqref>AB30</xm:sqref>
            </x14:sparkline>
            <x14:sparkline>
              <xm:f>'Vul_Index (2)'!E31:T31</xm:f>
              <xm:sqref>AB31</xm:sqref>
            </x14:sparkline>
            <x14:sparkline>
              <xm:f>'Vul_Index (2)'!E32:T32</xm:f>
              <xm:sqref>AB32</xm:sqref>
            </x14:sparkline>
            <x14:sparkline>
              <xm:f>'Vul_Index (2)'!E33:T33</xm:f>
              <xm:sqref>AB33</xm:sqref>
            </x14:sparkline>
            <x14:sparkline>
              <xm:f>'Vul_Index (2)'!E34:T34</xm:f>
              <xm:sqref>AB34</xm:sqref>
            </x14:sparkline>
            <x14:sparkline>
              <xm:f>'Vul_Index (2)'!E35:T35</xm:f>
              <xm:sqref>AB35</xm:sqref>
            </x14:sparkline>
            <x14:sparkline>
              <xm:f>'Vul_Index (2)'!E36:T36</xm:f>
              <xm:sqref>AB36</xm:sqref>
            </x14:sparkline>
            <x14:sparkline>
              <xm:f>'Vul_Index (2)'!E37:T37</xm:f>
              <xm:sqref>AB37</xm:sqref>
            </x14:sparkline>
            <x14:sparkline>
              <xm:f>'Vul_Index (2)'!E38:T38</xm:f>
              <xm:sqref>AB38</xm:sqref>
            </x14:sparkline>
            <x14:sparkline>
              <xm:f>'Vul_Index (2)'!E39:T39</xm:f>
              <xm:sqref>AB39</xm:sqref>
            </x14:sparkline>
            <x14:sparkline>
              <xm:f>'Vul_Index (2)'!E40:T40</xm:f>
              <xm:sqref>AB40</xm:sqref>
            </x14:sparkline>
            <x14:sparkline>
              <xm:f>'Vul_Index (2)'!E41:T41</xm:f>
              <xm:sqref>AB41</xm:sqref>
            </x14:sparkline>
            <x14:sparkline>
              <xm:f>'Vul_Index (2)'!E42:T42</xm:f>
              <xm:sqref>AB42</xm:sqref>
            </x14:sparkline>
            <x14:sparkline>
              <xm:f>'Vul_Index (2)'!E43:T43</xm:f>
              <xm:sqref>AB43</xm:sqref>
            </x14:sparkline>
            <x14:sparkline>
              <xm:f>'Vul_Index (2)'!E44:T44</xm:f>
              <xm:sqref>AB44</xm:sqref>
            </x14:sparkline>
            <x14:sparkline>
              <xm:f>'Vul_Index (2)'!E45:T45</xm:f>
              <xm:sqref>AB45</xm:sqref>
            </x14:sparkline>
            <x14:sparkline>
              <xm:f>'Vul_Index (2)'!E46:T46</xm:f>
              <xm:sqref>AB46</xm:sqref>
            </x14:sparkline>
            <x14:sparkline>
              <xm:f>'Vul_Index (2)'!E47:T47</xm:f>
              <xm:sqref>AB47</xm:sqref>
            </x14:sparkline>
            <x14:sparkline>
              <xm:f>'Vul_Index (2)'!E48:T48</xm:f>
              <xm:sqref>AB48</xm:sqref>
            </x14:sparkline>
            <x14:sparkline>
              <xm:f>'Vul_Index (2)'!E49:T49</xm:f>
              <xm:sqref>AB49</xm:sqref>
            </x14:sparkline>
            <x14:sparkline>
              <xm:f>'Vul_Index (2)'!E50:T50</xm:f>
              <xm:sqref>AB50</xm:sqref>
            </x14:sparkline>
            <x14:sparkline>
              <xm:f>'Vul_Index (2)'!E51:T51</xm:f>
              <xm:sqref>AB51</xm:sqref>
            </x14:sparkline>
            <x14:sparkline>
              <xm:f>'Vul_Index (2)'!E52:T52</xm:f>
              <xm:sqref>AB52</xm:sqref>
            </x14:sparkline>
            <x14:sparkline>
              <xm:f>'Vul_Index (2)'!E53:T53</xm:f>
              <xm:sqref>AB53</xm:sqref>
            </x14:sparkline>
            <x14:sparkline>
              <xm:f>'Vul_Index (2)'!E54:T54</xm:f>
              <xm:sqref>AB54</xm:sqref>
            </x14:sparkline>
            <x14:sparkline>
              <xm:f>'Vul_Index (2)'!E55:T55</xm:f>
              <xm:sqref>AB55</xm:sqref>
            </x14:sparkline>
            <x14:sparkline>
              <xm:f>'Vul_Index (2)'!E56:T56</xm:f>
              <xm:sqref>AB56</xm:sqref>
            </x14:sparkline>
            <x14:sparkline>
              <xm:f>'Vul_Index (2)'!E57:T57</xm:f>
              <xm:sqref>AB57</xm:sqref>
            </x14:sparkline>
            <x14:sparkline>
              <xm:f>'Vul_Index (2)'!E58:T58</xm:f>
              <xm:sqref>AB58</xm:sqref>
            </x14:sparkline>
            <x14:sparkline>
              <xm:f>'Vul_Index (2)'!E59:T59</xm:f>
              <xm:sqref>AB59</xm:sqref>
            </x14:sparkline>
            <x14:sparkline>
              <xm:f>'Vul_Index (2)'!E60:T60</xm:f>
              <xm:sqref>AB60</xm:sqref>
            </x14:sparkline>
            <x14:sparkline>
              <xm:f>'Vul_Index (2)'!E61:T61</xm:f>
              <xm:sqref>AB61</xm:sqref>
            </x14:sparkline>
            <x14:sparkline>
              <xm:f>'Vul_Index (2)'!E62:T62</xm:f>
              <xm:sqref>AB62</xm:sqref>
            </x14:sparkline>
            <x14:sparkline>
              <xm:f>'Vul_Index (2)'!E63:T63</xm:f>
              <xm:sqref>AB63</xm:sqref>
            </x14:sparkline>
            <x14:sparkline>
              <xm:f>'Vul_Index (2)'!E64:T64</xm:f>
              <xm:sqref>AB64</xm:sqref>
            </x14:sparkline>
            <x14:sparkline>
              <xm:f>'Vul_Index (2)'!E65:T65</xm:f>
              <xm:sqref>AB65</xm:sqref>
            </x14:sparkline>
            <x14:sparkline>
              <xm:f>'Vul_Index (2)'!E66:T66</xm:f>
              <xm:sqref>AB66</xm:sqref>
            </x14:sparkline>
            <x14:sparkline>
              <xm:f>'Vul_Index (2)'!E67:T67</xm:f>
              <xm:sqref>AB67</xm:sqref>
            </x14:sparkline>
            <x14:sparkline>
              <xm:f>'Vul_Index (2)'!E68:T68</xm:f>
              <xm:sqref>AB68</xm:sqref>
            </x14:sparkline>
            <x14:sparkline>
              <xm:f>'Vul_Index (2)'!E69:T69</xm:f>
              <xm:sqref>AB69</xm:sqref>
            </x14:sparkline>
            <x14:sparkline>
              <xm:f>'Vul_Index (2)'!E70:T70</xm:f>
              <xm:sqref>AB70</xm:sqref>
            </x14:sparkline>
            <x14:sparkline>
              <xm:f>'Vul_Index (2)'!E71:T71</xm:f>
              <xm:sqref>AB71</xm:sqref>
            </x14:sparkline>
            <x14:sparkline>
              <xm:f>'Vul_Index (2)'!E72:T72</xm:f>
              <xm:sqref>AB72</xm:sqref>
            </x14:sparkline>
            <x14:sparkline>
              <xm:f>'Vul_Index (2)'!E73:T73</xm:f>
              <xm:sqref>AB73</xm:sqref>
            </x14:sparkline>
            <x14:sparkline>
              <xm:f>'Vul_Index (2)'!E74:T74</xm:f>
              <xm:sqref>AB74</xm:sqref>
            </x14:sparkline>
            <x14:sparkline>
              <xm:f>'Vul_Index (2)'!E75:T75</xm:f>
              <xm:sqref>AB75</xm:sqref>
            </x14:sparkline>
            <x14:sparkline>
              <xm:f>'Vul_Index (2)'!E76:T76</xm:f>
              <xm:sqref>AB76</xm:sqref>
            </x14:sparkline>
            <x14:sparkline>
              <xm:f>'Vul_Index (2)'!E77:T77</xm:f>
              <xm:sqref>AB77</xm:sqref>
            </x14:sparkline>
            <x14:sparkline>
              <xm:f>'Vul_Index (2)'!E78:T78</xm:f>
              <xm:sqref>AB78</xm:sqref>
            </x14:sparkline>
            <x14:sparkline>
              <xm:f>'Vul_Index (2)'!E79:T79</xm:f>
              <xm:sqref>AB79</xm:sqref>
            </x14:sparkline>
            <x14:sparkline>
              <xm:f>'Vul_Index (2)'!E80:T80</xm:f>
              <xm:sqref>AB80</xm:sqref>
            </x14:sparkline>
            <x14:sparkline>
              <xm:f>'Vul_Index (2)'!E81:T81</xm:f>
              <xm:sqref>AB81</xm:sqref>
            </x14:sparkline>
            <x14:sparkline>
              <xm:f>'Vul_Index (2)'!E82:T82</xm:f>
              <xm:sqref>AB82</xm:sqref>
            </x14:sparkline>
            <x14:sparkline>
              <xm:f>'Vul_Index (2)'!E83:T83</xm:f>
              <xm:sqref>AB83</xm:sqref>
            </x14:sparkline>
            <x14:sparkline>
              <xm:f>'Vul_Index (2)'!E84:T84</xm:f>
              <xm:sqref>AB84</xm:sqref>
            </x14:sparkline>
            <x14:sparkline>
              <xm:f>'Vul_Index (2)'!E85:T85</xm:f>
              <xm:sqref>AB85</xm:sqref>
            </x14:sparkline>
            <x14:sparkline>
              <xm:f>'Vul_Index (2)'!E86:T86</xm:f>
              <xm:sqref>AB86</xm:sqref>
            </x14:sparkline>
            <x14:sparkline>
              <xm:f>'Vul_Index (2)'!E87:T87</xm:f>
              <xm:sqref>AB87</xm:sqref>
            </x14:sparkline>
            <x14:sparkline>
              <xm:f>'Vul_Index (2)'!E88:T88</xm:f>
              <xm:sqref>AB88</xm:sqref>
            </x14:sparkline>
            <x14:sparkline>
              <xm:f>'Vul_Index (2)'!E89:T89</xm:f>
              <xm:sqref>AB89</xm:sqref>
            </x14:sparkline>
            <x14:sparkline>
              <xm:f>'Vul_Index (2)'!E90:T90</xm:f>
              <xm:sqref>AB90</xm:sqref>
            </x14:sparkline>
            <x14:sparkline>
              <xm:f>'Vul_Index (2)'!E91:T91</xm:f>
              <xm:sqref>AB91</xm:sqref>
            </x14:sparkline>
            <x14:sparkline>
              <xm:f>'Vul_Index (2)'!E92:T92</xm:f>
              <xm:sqref>AB92</xm:sqref>
            </x14:sparkline>
            <x14:sparkline>
              <xm:f>'Vul_Index (2)'!E93:T93</xm:f>
              <xm:sqref>AB93</xm:sqref>
            </x14:sparkline>
            <x14:sparkline>
              <xm:f>'Vul_Index (2)'!E94:T94</xm:f>
              <xm:sqref>AB94</xm:sqref>
            </x14:sparkline>
            <x14:sparkline>
              <xm:f>'Vul_Index (2)'!E95:T95</xm:f>
              <xm:sqref>AB95</xm:sqref>
            </x14:sparkline>
            <x14:sparkline>
              <xm:f>'Vul_Index (2)'!E96:T96</xm:f>
              <xm:sqref>AB96</xm:sqref>
            </x14:sparkline>
            <x14:sparkline>
              <xm:f>'Vul_Index (2)'!E97:T97</xm:f>
              <xm:sqref>AB97</xm:sqref>
            </x14:sparkline>
            <x14:sparkline>
              <xm:f>'Vul_Index (2)'!E98:T98</xm:f>
              <xm:sqref>AB98</xm:sqref>
            </x14:sparkline>
            <x14:sparkline>
              <xm:f>'Vul_Index (2)'!E99:T99</xm:f>
              <xm:sqref>AB99</xm:sqref>
            </x14:sparkline>
            <x14:sparkline>
              <xm:f>'Vul_Index (2)'!E100:T100</xm:f>
              <xm:sqref>AB100</xm:sqref>
            </x14:sparkline>
            <x14:sparkline>
              <xm:f>'Vul_Index (2)'!E101:T101</xm:f>
              <xm:sqref>AB101</xm:sqref>
            </x14:sparkline>
            <x14:sparkline>
              <xm:f>'Vul_Index (2)'!E102:T102</xm:f>
              <xm:sqref>AB102</xm:sqref>
            </x14:sparkline>
            <x14:sparkline>
              <xm:f>'Vul_Index (2)'!E103:T103</xm:f>
              <xm:sqref>AB103</xm:sqref>
            </x14:sparkline>
            <x14:sparkline>
              <xm:f>'Vul_Index (2)'!E104:T104</xm:f>
              <xm:sqref>AB104</xm:sqref>
            </x14:sparkline>
            <x14:sparkline>
              <xm:f>'Vul_Index (2)'!E105:T105</xm:f>
              <xm:sqref>AB105</xm:sqref>
            </x14:sparkline>
            <x14:sparkline>
              <xm:f>'Vul_Index (2)'!E106:T106</xm:f>
              <xm:sqref>AB106</xm:sqref>
            </x14:sparkline>
            <x14:sparkline>
              <xm:f>'Vul_Index (2)'!E107:T107</xm:f>
              <xm:sqref>AB107</xm:sqref>
            </x14:sparkline>
            <x14:sparkline>
              <xm:f>'Vul_Index (2)'!E108:T108</xm:f>
              <xm:sqref>AB108</xm:sqref>
            </x14:sparkline>
            <x14:sparkline>
              <xm:f>'Vul_Index (2)'!E109:T109</xm:f>
              <xm:sqref>AB109</xm:sqref>
            </x14:sparkline>
            <x14:sparkline>
              <xm:f>'Vul_Index (2)'!E110:T110</xm:f>
              <xm:sqref>AB110</xm:sqref>
            </x14:sparkline>
            <x14:sparkline>
              <xm:f>'Vul_Index (2)'!E111:T111</xm:f>
              <xm:sqref>AB111</xm:sqref>
            </x14:sparkline>
            <x14:sparkline>
              <xm:f>'Vul_Index (2)'!E112:T112</xm:f>
              <xm:sqref>AB112</xm:sqref>
            </x14:sparkline>
            <x14:sparkline>
              <xm:f>'Vul_Index (2)'!E113:T113</xm:f>
              <xm:sqref>AB113</xm:sqref>
            </x14:sparkline>
            <x14:sparkline>
              <xm:f>'Vul_Index (2)'!E114:T114</xm:f>
              <xm:sqref>AB114</xm:sqref>
            </x14:sparkline>
            <x14:sparkline>
              <xm:f>'Vul_Index (2)'!E115:T115</xm:f>
              <xm:sqref>AB115</xm:sqref>
            </x14:sparkline>
            <x14:sparkline>
              <xm:f>'Vul_Index (2)'!E116:T116</xm:f>
              <xm:sqref>AB116</xm:sqref>
            </x14:sparkline>
            <x14:sparkline>
              <xm:f>'Vul_Index (2)'!E117:T117</xm:f>
              <xm:sqref>AB117</xm:sqref>
            </x14:sparkline>
            <x14:sparkline>
              <xm:f>'Vul_Index (2)'!E118:T118</xm:f>
              <xm:sqref>AB118</xm:sqref>
            </x14:sparkline>
            <x14:sparkline>
              <xm:f>'Vul_Index (2)'!E119:T119</xm:f>
              <xm:sqref>AB119</xm:sqref>
            </x14:sparkline>
            <x14:sparkline>
              <xm:f>'Vul_Index (2)'!E120:T120</xm:f>
              <xm:sqref>AB120</xm:sqref>
            </x14:sparkline>
            <x14:sparkline>
              <xm:f>'Vul_Index (2)'!E121:T121</xm:f>
              <xm:sqref>AB121</xm:sqref>
            </x14:sparkline>
            <x14:sparkline>
              <xm:f>'Vul_Index (2)'!E122:T122</xm:f>
              <xm:sqref>AB122</xm:sqref>
            </x14:sparkline>
            <x14:sparkline>
              <xm:f>'Vul_Index (2)'!E123:T123</xm:f>
              <xm:sqref>AB123</xm:sqref>
            </x14:sparkline>
            <x14:sparkline>
              <xm:f>'Vul_Index (2)'!E124:T124</xm:f>
              <xm:sqref>AB124</xm:sqref>
            </x14:sparkline>
            <x14:sparkline>
              <xm:f>'Vul_Index (2)'!E125:T125</xm:f>
              <xm:sqref>AB125</xm:sqref>
            </x14:sparkline>
            <x14:sparkline>
              <xm:f>'Vul_Index (2)'!E126:T126</xm:f>
              <xm:sqref>AB126</xm:sqref>
            </x14:sparkline>
            <x14:sparkline>
              <xm:f>'Vul_Index (2)'!E127:T127</xm:f>
              <xm:sqref>AB127</xm:sqref>
            </x14:sparkline>
            <x14:sparkline>
              <xm:f>'Vul_Index (2)'!E128:T128</xm:f>
              <xm:sqref>AB128</xm:sqref>
            </x14:sparkline>
            <x14:sparkline>
              <xm:f>'Vul_Index (2)'!E129:T129</xm:f>
              <xm:sqref>AB129</xm:sqref>
            </x14:sparkline>
            <x14:sparkline>
              <xm:f>'Vul_Index (2)'!E130:T130</xm:f>
              <xm:sqref>AB130</xm:sqref>
            </x14:sparkline>
            <x14:sparkline>
              <xm:f>'Vul_Index (2)'!E131:T131</xm:f>
              <xm:sqref>AB131</xm:sqref>
            </x14:sparkline>
            <x14:sparkline>
              <xm:f>'Vul_Index (2)'!E132:T132</xm:f>
              <xm:sqref>AB132</xm:sqref>
            </x14:sparkline>
            <x14:sparkline>
              <xm:f>'Vul_Index (2)'!E133:T133</xm:f>
              <xm:sqref>AB133</xm:sqref>
            </x14:sparkline>
            <x14:sparkline>
              <xm:f>'Vul_Index (2)'!E134:T134</xm:f>
              <xm:sqref>AB134</xm:sqref>
            </x14:sparkline>
            <x14:sparkline>
              <xm:f>'Vul_Index (2)'!E135:T135</xm:f>
              <xm:sqref>AB135</xm:sqref>
            </x14:sparkline>
            <x14:sparkline>
              <xm:f>'Vul_Index (2)'!E136:T136</xm:f>
              <xm:sqref>AB136</xm:sqref>
            </x14:sparkline>
            <x14:sparkline>
              <xm:f>'Vul_Index (2)'!E137:T137</xm:f>
              <xm:sqref>AB137</xm:sqref>
            </x14:sparkline>
            <x14:sparkline>
              <xm:f>'Vul_Index (2)'!E138:T138</xm:f>
              <xm:sqref>AB138</xm:sqref>
            </x14:sparkline>
            <x14:sparkline>
              <xm:f>'Vul_Index (2)'!E139:T139</xm:f>
              <xm:sqref>AB139</xm:sqref>
            </x14:sparkline>
            <x14:sparkline>
              <xm:f>'Vul_Index (2)'!E140:T140</xm:f>
              <xm:sqref>AB140</xm:sqref>
            </x14:sparkline>
            <x14:sparkline>
              <xm:f>'Vul_Index (2)'!E141:T141</xm:f>
              <xm:sqref>AB141</xm:sqref>
            </x14:sparkline>
            <x14:sparkline>
              <xm:f>'Vul_Index (2)'!E142:T142</xm:f>
              <xm:sqref>AB142</xm:sqref>
            </x14:sparkline>
            <x14:sparkline>
              <xm:f>'Vul_Index (2)'!E143:T143</xm:f>
              <xm:sqref>AB143</xm:sqref>
            </x14:sparkline>
            <x14:sparkline>
              <xm:f>'Vul_Index (2)'!E144:T144</xm:f>
              <xm:sqref>AB144</xm:sqref>
            </x14:sparkline>
            <x14:sparkline>
              <xm:f>'Vul_Index (2)'!E145:T145</xm:f>
              <xm:sqref>AB145</xm:sqref>
            </x14:sparkline>
            <x14:sparkline>
              <xm:f>'Vul_Index (2)'!E146:T146</xm:f>
              <xm:sqref>AB146</xm:sqref>
            </x14:sparkline>
            <x14:sparkline>
              <xm:f>'Vul_Index (2)'!E147:T147</xm:f>
              <xm:sqref>AB147</xm:sqref>
            </x14:sparkline>
            <x14:sparkline>
              <xm:f>'Vul_Index (2)'!E148:T148</xm:f>
              <xm:sqref>AB148</xm:sqref>
            </x14:sparkline>
            <x14:sparkline>
              <xm:f>'Vul_Index (2)'!E149:T149</xm:f>
              <xm:sqref>AB149</xm:sqref>
            </x14:sparkline>
            <x14:sparkline>
              <xm:f>'Vul_Index (2)'!E150:T150</xm:f>
              <xm:sqref>AB150</xm:sqref>
            </x14:sparkline>
            <x14:sparkline>
              <xm:f>'Vul_Index (2)'!E151:T151</xm:f>
              <xm:sqref>AB151</xm:sqref>
            </x14:sparkline>
            <x14:sparkline>
              <xm:f>'Vul_Index (2)'!E152:T152</xm:f>
              <xm:sqref>AB152</xm:sqref>
            </x14:sparkline>
            <x14:sparkline>
              <xm:f>'Vul_Index (2)'!E153:T153</xm:f>
              <xm:sqref>AB153</xm:sqref>
            </x14:sparkline>
            <x14:sparkline>
              <xm:f>'Vul_Index (2)'!E154:T154</xm:f>
              <xm:sqref>AB154</xm:sqref>
            </x14:sparkline>
            <x14:sparkline>
              <xm:f>'Vul_Index (2)'!E155:T155</xm:f>
              <xm:sqref>AB155</xm:sqref>
            </x14:sparkline>
            <x14:sparkline>
              <xm:f>'Vul_Index (2)'!E156:T156</xm:f>
              <xm:sqref>AB156</xm:sqref>
            </x14:sparkline>
            <x14:sparkline>
              <xm:f>'Vul_Index (2)'!E157:T157</xm:f>
              <xm:sqref>AB157</xm:sqref>
            </x14:sparkline>
            <x14:sparkline>
              <xm:f>'Vul_Index (2)'!E158:T158</xm:f>
              <xm:sqref>AB158</xm:sqref>
            </x14:sparkline>
            <x14:sparkline>
              <xm:f>'Vul_Index (2)'!E159:T159</xm:f>
              <xm:sqref>AB159</xm:sqref>
            </x14:sparkline>
            <x14:sparkline>
              <xm:f>'Vul_Index (2)'!E160:T160</xm:f>
              <xm:sqref>AB160</xm:sqref>
            </x14:sparkline>
            <x14:sparkline>
              <xm:f>'Vul_Index (2)'!E161:T161</xm:f>
              <xm:sqref>AB161</xm:sqref>
            </x14:sparkline>
            <x14:sparkline>
              <xm:f>'Vul_Index (2)'!E162:T162</xm:f>
              <xm:sqref>AB162</xm:sqref>
            </x14:sparkline>
            <x14:sparkline>
              <xm:f>'Vul_Index (2)'!E163:T163</xm:f>
              <xm:sqref>AB163</xm:sqref>
            </x14:sparkline>
            <x14:sparkline>
              <xm:f>'Vul_Index (2)'!E164:T164</xm:f>
              <xm:sqref>AB164</xm:sqref>
            </x14:sparkline>
            <x14:sparkline>
              <xm:f>'Vul_Index (2)'!E165:T165</xm:f>
              <xm:sqref>AB165</xm:sqref>
            </x14:sparkline>
            <x14:sparkline>
              <xm:f>'Vul_Index (2)'!E166:T166</xm:f>
              <xm:sqref>AB166</xm:sqref>
            </x14:sparkline>
            <x14:sparkline>
              <xm:f>'Vul_Index (2)'!E167:T167</xm:f>
              <xm:sqref>AB167</xm:sqref>
            </x14:sparkline>
            <x14:sparkline>
              <xm:f>'Vul_Index (2)'!E168:T168</xm:f>
              <xm:sqref>AB168</xm:sqref>
            </x14:sparkline>
            <x14:sparkline>
              <xm:f>'Vul_Index (2)'!E169:T169</xm:f>
              <xm:sqref>AB169</xm:sqref>
            </x14:sparkline>
            <x14:sparkline>
              <xm:f>'Vul_Index (2)'!E170:T170</xm:f>
              <xm:sqref>AB170</xm:sqref>
            </x14:sparkline>
            <x14:sparkline>
              <xm:f>'Vul_Index (2)'!E171:T171</xm:f>
              <xm:sqref>AB171</xm:sqref>
            </x14:sparkline>
            <x14:sparkline>
              <xm:f>'Vul_Index (2)'!E172:T172</xm:f>
              <xm:sqref>AB172</xm:sqref>
            </x14:sparkline>
            <x14:sparkline>
              <xm:f>'Vul_Index (2)'!E173:T173</xm:f>
              <xm:sqref>AB173</xm:sqref>
            </x14:sparkline>
            <x14:sparkline>
              <xm:f>'Vul_Index (2)'!E174:T174</xm:f>
              <xm:sqref>AB174</xm:sqref>
            </x14:sparkline>
            <x14:sparkline>
              <xm:f>'Vul_Index (2)'!E175:T175</xm:f>
              <xm:sqref>AB175</xm:sqref>
            </x14:sparkline>
            <x14:sparkline>
              <xm:f>'Vul_Index (2)'!E176:T176</xm:f>
              <xm:sqref>AB176</xm:sqref>
            </x14:sparkline>
            <x14:sparkline>
              <xm:f>'Vul_Index (2)'!E177:T177</xm:f>
              <xm:sqref>AB177</xm:sqref>
            </x14:sparkline>
            <x14:sparkline>
              <xm:f>'Vul_Index (2)'!E178:T178</xm:f>
              <xm:sqref>AB178</xm:sqref>
            </x14:sparkline>
            <x14:sparkline>
              <xm:f>'Vul_Index (2)'!E179:T179</xm:f>
              <xm:sqref>AB179</xm:sqref>
            </x14:sparkline>
            <x14:sparkline>
              <xm:f>'Vul_Index (2)'!E180:T180</xm:f>
              <xm:sqref>AB180</xm:sqref>
            </x14:sparkline>
            <x14:sparkline>
              <xm:f>'Vul_Index (2)'!E181:T181</xm:f>
              <xm:sqref>AB181</xm:sqref>
            </x14:sparkline>
            <x14:sparkline>
              <xm:f>'Vul_Index (2)'!E182:T182</xm:f>
              <xm:sqref>AB182</xm:sqref>
            </x14:sparkline>
            <x14:sparkline>
              <xm:f>'Vul_Index (2)'!E183:T183</xm:f>
              <xm:sqref>AB183</xm:sqref>
            </x14:sparkline>
            <x14:sparkline>
              <xm:f>'Vul_Index (2)'!E184:T184</xm:f>
              <xm:sqref>AB184</xm:sqref>
            </x14:sparkline>
            <x14:sparkline>
              <xm:f>'Vul_Index (2)'!E185:T185</xm:f>
              <xm:sqref>AB185</xm:sqref>
            </x14:sparkline>
            <x14:sparkline>
              <xm:f>'Vul_Index (2)'!E186:T186</xm:f>
              <xm:sqref>AB186</xm:sqref>
            </x14:sparkline>
            <x14:sparkline>
              <xm:f>'Vul_Index (2)'!E187:T187</xm:f>
              <xm:sqref>AB187</xm:sqref>
            </x14:sparkline>
            <x14:sparkline>
              <xm:f>'Vul_Index (2)'!E188:T188</xm:f>
              <xm:sqref>AB188</xm:sqref>
            </x14:sparkline>
            <x14:sparkline>
              <xm:f>'Vul_Index (2)'!E189:T189</xm:f>
              <xm:sqref>AB189</xm:sqref>
            </x14:sparkline>
            <x14:sparkline>
              <xm:f>'Vul_Index (2)'!E190:T190</xm:f>
              <xm:sqref>AB190</xm:sqref>
            </x14:sparkline>
            <x14:sparkline>
              <xm:f>'Vul_Index (2)'!E191:T191</xm:f>
              <xm:sqref>AB191</xm:sqref>
            </x14:sparkline>
            <x14:sparkline>
              <xm:f>'Vul_Index (2)'!E192:T192</xm:f>
              <xm:sqref>AB192</xm:sqref>
            </x14:sparkline>
            <x14:sparkline>
              <xm:f>'Vul_Index (2)'!E193:T193</xm:f>
              <xm:sqref>AB193</xm:sqref>
            </x14:sparkline>
            <x14:sparkline>
              <xm:f>'Vul_Index (2)'!E194:T194</xm:f>
              <xm:sqref>AB194</xm:sqref>
            </x14:sparkline>
            <x14:sparkline>
              <xm:f>'Vul_Index (2)'!E195:T195</xm:f>
              <xm:sqref>AB195</xm:sqref>
            </x14:sparkline>
            <x14:sparkline>
              <xm:f>'Vul_Index (2)'!E196:T196</xm:f>
              <xm:sqref>AB196</xm:sqref>
            </x14:sparkline>
            <x14:sparkline>
              <xm:f>'Vul_Index (2)'!E197:T197</xm:f>
              <xm:sqref>AB197</xm:sqref>
            </x14:sparkline>
          </x14:sparklines>
        </x14:sparklineGroup>
      </x14:sparklineGroup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AG197"/>
  <sheetViews>
    <sheetView workbookViewId="0">
      <selection activeCell="A25" sqref="A2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658</v>
      </c>
      <c r="H1" s="46"/>
      <c r="I1" s="46" t="s">
        <v>595</v>
      </c>
      <c r="J1" s="46"/>
      <c r="K1" s="46"/>
      <c r="L1" s="46"/>
      <c r="M1" s="47"/>
      <c r="N1" s="47"/>
    </row>
    <row r="2" spans="1:33">
      <c r="A2" t="s">
        <v>639</v>
      </c>
      <c r="E2" s="8" t="s">
        <v>423</v>
      </c>
      <c r="AA2" s="42">
        <f>MAX(AA6:AA197)</f>
        <v>146</v>
      </c>
    </row>
    <row r="3" spans="1:33">
      <c r="D3" s="35" t="s">
        <v>594</v>
      </c>
      <c r="E3" s="11">
        <f>mmean(E6:E197)</f>
        <v>0.29483848833946341</v>
      </c>
      <c r="F3" s="11">
        <f t="shared" ref="F3:T3" si="0">mmean(F6:F197)</f>
        <v>0.29358423032841358</v>
      </c>
      <c r="G3" s="11">
        <f t="shared" si="0"/>
        <v>0.29232997231736407</v>
      </c>
      <c r="H3" s="11">
        <f t="shared" si="0"/>
        <v>0.29107571430631418</v>
      </c>
      <c r="I3" s="11">
        <f t="shared" si="0"/>
        <v>0.28982145629526435</v>
      </c>
      <c r="J3" s="11">
        <f t="shared" si="0"/>
        <v>0.28855983180171019</v>
      </c>
      <c r="K3" s="11">
        <f t="shared" si="0"/>
        <v>0.28738243603743763</v>
      </c>
      <c r="L3" s="11">
        <f t="shared" si="0"/>
        <v>0.28620504027316501</v>
      </c>
      <c r="M3" s="11">
        <f t="shared" si="0"/>
        <v>0.28476981762123155</v>
      </c>
      <c r="N3" s="11">
        <f t="shared" si="0"/>
        <v>0.28333459496929769</v>
      </c>
      <c r="O3" s="11">
        <f t="shared" si="0"/>
        <v>0.28154025629526441</v>
      </c>
      <c r="P3" s="11">
        <f t="shared" si="0"/>
        <v>0.28005932498771396</v>
      </c>
      <c r="Q3" s="11">
        <f t="shared" si="0"/>
        <v>0.27857839368016329</v>
      </c>
      <c r="R3" s="11">
        <f t="shared" si="0"/>
        <v>0.27709746237261274</v>
      </c>
      <c r="S3" s="11">
        <f t="shared" si="0"/>
        <v>0.27669387913136045</v>
      </c>
      <c r="T3" s="11">
        <f t="shared" si="0"/>
        <v>0.27629029589010812</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554</v>
      </c>
      <c r="B6" s="38">
        <v>1</v>
      </c>
      <c r="C6" s="32" t="s">
        <v>39</v>
      </c>
      <c r="D6" s="33" t="s">
        <v>40</v>
      </c>
      <c r="E6" s="11">
        <v>0.73219404918752751</v>
      </c>
      <c r="F6" s="11">
        <v>0.72519404918752739</v>
      </c>
      <c r="G6" s="11">
        <v>0.71819404918752738</v>
      </c>
      <c r="H6" s="11">
        <v>0.71119404918752738</v>
      </c>
      <c r="I6" s="11">
        <v>0.70419404918752748</v>
      </c>
      <c r="J6" s="11">
        <v>0.69719404918752736</v>
      </c>
      <c r="K6" s="11">
        <v>0.68952738252086065</v>
      </c>
      <c r="L6" s="11">
        <v>0.68186071585419405</v>
      </c>
      <c r="M6" s="11">
        <v>0.67419404918752734</v>
      </c>
      <c r="N6" s="11">
        <v>0.66652738252086074</v>
      </c>
      <c r="O6" s="11">
        <v>0.65886071585419403</v>
      </c>
      <c r="P6" s="11">
        <v>0.65386071585419403</v>
      </c>
      <c r="Q6" s="11">
        <v>0.64886071585419414</v>
      </c>
      <c r="R6" s="11">
        <v>0.64386071585419413</v>
      </c>
      <c r="S6" s="11">
        <v>0.64386071585419413</v>
      </c>
      <c r="T6" s="11">
        <v>0.64386071585419413</v>
      </c>
      <c r="U6" s="11"/>
      <c r="V6" s="33" t="str">
        <f>D6</f>
        <v>Afghanistan</v>
      </c>
      <c r="W6" s="30">
        <f>SLOPE(E6:T6,$E$5:$T$5)</f>
        <v>-6.4436274509803897E-3</v>
      </c>
      <c r="X6" s="10">
        <f>PEARSON(E6:T6,$E$5:$T$5)</f>
        <v>-0.99027107832407513</v>
      </c>
      <c r="Y6" s="36">
        <f>IF(ISERROR(X6),0,X6*X6)</f>
        <v>0.98063680856512658</v>
      </c>
      <c r="Z6" s="41">
        <f>IF(Y6&gt;=$Z$4,-1000*W6,"")</f>
        <v>6.4436274509803901</v>
      </c>
      <c r="AA6" s="42">
        <f>IF(ISNUMBER(Z6),RANK(Z6,$Z$6:$Z$197),"")</f>
        <v>4</v>
      </c>
      <c r="AD6">
        <v>1</v>
      </c>
      <c r="AE6" s="31" t="str">
        <f>INDEX($V$6:$V$197,MATCH(AD6,$AA$6:$AA$197,0))</f>
        <v>Pakistan</v>
      </c>
      <c r="AF6" s="44">
        <f>$AA$2-AD6+1</f>
        <v>146</v>
      </c>
      <c r="AG6" s="45" t="str">
        <f>INDEX($V$6:$V$197,MATCH(AF6,$AA$6:$AA$197,0))</f>
        <v>Sudan</v>
      </c>
    </row>
    <row r="7" spans="1:33">
      <c r="A7" s="37" t="s">
        <v>558</v>
      </c>
      <c r="B7" s="38">
        <v>1</v>
      </c>
      <c r="C7" s="32" t="s">
        <v>41</v>
      </c>
      <c r="D7" s="33" t="s">
        <v>42</v>
      </c>
      <c r="E7" s="11">
        <v>0.24136055555555558</v>
      </c>
      <c r="F7" s="11">
        <v>0.24002722222222225</v>
      </c>
      <c r="G7" s="11">
        <v>0.2386938888888889</v>
      </c>
      <c r="H7" s="11">
        <v>0.23736055555555557</v>
      </c>
      <c r="I7" s="11">
        <v>0.23602722222222225</v>
      </c>
      <c r="J7" s="11">
        <v>0.2346938888888889</v>
      </c>
      <c r="K7" s="11">
        <v>0.23269388888888889</v>
      </c>
      <c r="L7" s="11">
        <v>0.23069388888888889</v>
      </c>
      <c r="M7" s="11">
        <v>0.22869388888888895</v>
      </c>
      <c r="N7" s="11">
        <v>0.22669388888888894</v>
      </c>
      <c r="O7" s="11">
        <v>0.22469388888888894</v>
      </c>
      <c r="P7" s="11">
        <v>0.22358277777777782</v>
      </c>
      <c r="Q7" s="11">
        <v>0.22247166666666671</v>
      </c>
      <c r="R7" s="11">
        <v>0.22136055555555559</v>
      </c>
      <c r="S7" s="11">
        <v>0.22136055555555559</v>
      </c>
      <c r="T7" s="11">
        <v>0.22136055555555559</v>
      </c>
      <c r="U7" s="11"/>
      <c r="V7" s="33" t="str">
        <f t="shared" ref="V7:V70" si="1">D7</f>
        <v>Albania</v>
      </c>
      <c r="W7" s="30">
        <f t="shared" ref="W7:W70" si="2">SLOPE(E7:T7,$E$5:$T$5)</f>
        <v>-1.5065359477124168E-3</v>
      </c>
      <c r="X7" s="10">
        <f t="shared" ref="X7:X70" si="3">PEARSON(E7:T7,$E$5:$T$5)</f>
        <v>-0.98969204636401276</v>
      </c>
      <c r="Y7" s="36">
        <f t="shared" ref="Y7:Y70" si="4">IF(ISERROR(X7),0,X7*X7)</f>
        <v>0.97949034663618717</v>
      </c>
      <c r="Z7" s="41">
        <f t="shared" ref="Z7:Z70" si="5">IF(Y7&gt;=$Z$4,-1000*W7,"")</f>
        <v>1.5065359477124167</v>
      </c>
      <c r="AA7" s="42">
        <f t="shared" ref="AA7:AA70" si="6">IF(ISNUMBER(Z7),RANK(Z7,$Z$6:$Z$197),"")</f>
        <v>73</v>
      </c>
      <c r="AD7">
        <v>2</v>
      </c>
      <c r="AE7" s="31" t="str">
        <f t="shared" ref="AE7:AE35" si="7">INDEX($V$6:$V$197,MATCH(AD7,$AA$6:$AA$197,0))</f>
        <v>Viet Nam</v>
      </c>
      <c r="AF7" s="44">
        <f t="shared" ref="AF7:AF35" si="8">$AA$2-AD7+1</f>
        <v>145</v>
      </c>
      <c r="AG7" s="45" t="str">
        <f t="shared" ref="AG7:AG35" si="9">INDEX($V$6:$V$197,MATCH(AF7,$AA$6:$AA$197,0))</f>
        <v>Estonia</v>
      </c>
    </row>
    <row r="8" spans="1:33">
      <c r="A8" s="37" t="s">
        <v>567</v>
      </c>
      <c r="B8" s="38">
        <v>1</v>
      </c>
      <c r="C8" s="32" t="s">
        <v>43</v>
      </c>
      <c r="D8" s="33" t="s">
        <v>44</v>
      </c>
      <c r="E8" s="11">
        <v>0.29372509578544054</v>
      </c>
      <c r="F8" s="11">
        <v>0.29439176245210724</v>
      </c>
      <c r="G8" s="11">
        <v>0.29505842911877395</v>
      </c>
      <c r="H8" s="11">
        <v>0.29572509578544065</v>
      </c>
      <c r="I8" s="11">
        <v>0.29639176245210724</v>
      </c>
      <c r="J8" s="11">
        <v>0.29705842911877389</v>
      </c>
      <c r="K8" s="11">
        <v>0.29772509578544054</v>
      </c>
      <c r="L8" s="11">
        <v>0.29839176245210725</v>
      </c>
      <c r="M8" s="11">
        <v>0.29905842911877389</v>
      </c>
      <c r="N8" s="11">
        <v>0.2997250957854406</v>
      </c>
      <c r="O8" s="11">
        <v>0.30039176245210725</v>
      </c>
      <c r="P8" s="11">
        <v>0.30094731800766278</v>
      </c>
      <c r="Q8" s="11">
        <v>0.30150287356321837</v>
      </c>
      <c r="R8" s="11">
        <v>0.30205842911877395</v>
      </c>
      <c r="S8" s="11">
        <v>0.30205842911877395</v>
      </c>
      <c r="T8" s="11">
        <v>0.30205842911877395</v>
      </c>
      <c r="U8" s="11"/>
      <c r="V8" s="33" t="str">
        <f t="shared" si="1"/>
        <v>Algeria</v>
      </c>
      <c r="W8" s="30">
        <f t="shared" si="2"/>
        <v>6.0130718954248569E-4</v>
      </c>
      <c r="X8" s="10">
        <f t="shared" si="3"/>
        <v>0.99274353746143829</v>
      </c>
      <c r="Y8" s="36">
        <f t="shared" si="4"/>
        <v>0.98553973117145011</v>
      </c>
      <c r="Z8" s="41">
        <f t="shared" si="5"/>
        <v>-0.60130718954248574</v>
      </c>
      <c r="AA8" s="42">
        <f t="shared" si="6"/>
        <v>138</v>
      </c>
      <c r="AD8">
        <v>3</v>
      </c>
      <c r="AE8" s="31" t="str">
        <f t="shared" si="7"/>
        <v>India</v>
      </c>
      <c r="AF8" s="44">
        <f t="shared" si="8"/>
        <v>144</v>
      </c>
      <c r="AG8" s="45" t="str">
        <f t="shared" si="9"/>
        <v>Malta</v>
      </c>
    </row>
    <row r="9" spans="1:33">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Afghanistan</v>
      </c>
      <c r="AF9" s="44">
        <f t="shared" si="8"/>
        <v>143</v>
      </c>
      <c r="AG9" s="45" t="str">
        <f t="shared" si="9"/>
        <v>Iraq</v>
      </c>
    </row>
    <row r="10" spans="1:33">
      <c r="A10" s="37" t="s">
        <v>556</v>
      </c>
      <c r="B10" s="38">
        <v>1</v>
      </c>
      <c r="C10" s="32" t="s">
        <v>47</v>
      </c>
      <c r="D10" s="33" t="s">
        <v>48</v>
      </c>
      <c r="E10" s="11">
        <v>0.4789505436270316</v>
      </c>
      <c r="F10" s="11">
        <v>0.47395054362703154</v>
      </c>
      <c r="G10" s="11">
        <v>0.46895054362703165</v>
      </c>
      <c r="H10" s="11">
        <v>0.46395054362703164</v>
      </c>
      <c r="I10" s="11">
        <v>0.45895054362703164</v>
      </c>
      <c r="J10" s="11">
        <v>0.45395054362703169</v>
      </c>
      <c r="K10" s="11">
        <v>0.44861721029369828</v>
      </c>
      <c r="L10" s="11">
        <v>0.44328387696036503</v>
      </c>
      <c r="M10" s="11">
        <v>0.43795054362703167</v>
      </c>
      <c r="N10" s="11">
        <v>0.43261721029369832</v>
      </c>
      <c r="O10" s="11">
        <v>0.42728387696036502</v>
      </c>
      <c r="P10" s="11">
        <v>0.42172832140480937</v>
      </c>
      <c r="Q10" s="11">
        <v>0.41617276584925395</v>
      </c>
      <c r="R10" s="11">
        <v>0.4106172102936983</v>
      </c>
      <c r="S10" s="11">
        <v>0.4106172102936983</v>
      </c>
      <c r="T10" s="11">
        <v>0.4106172102936983</v>
      </c>
      <c r="U10" s="11"/>
      <c r="V10" s="33" t="str">
        <f t="shared" si="1"/>
        <v>Angola</v>
      </c>
      <c r="W10" s="30">
        <f t="shared" si="2"/>
        <v>-4.9517973856209119E-3</v>
      </c>
      <c r="X10" s="10">
        <f t="shared" si="3"/>
        <v>-0.99554706311539809</v>
      </c>
      <c r="Y10" s="36">
        <f t="shared" si="4"/>
        <v>0.99111395487769438</v>
      </c>
      <c r="Z10" s="41">
        <f t="shared" si="5"/>
        <v>4.9517973856209121</v>
      </c>
      <c r="AA10" s="42">
        <f t="shared" si="6"/>
        <v>9</v>
      </c>
      <c r="AD10">
        <v>5</v>
      </c>
      <c r="AE10" s="31" t="str">
        <f t="shared" si="7"/>
        <v>Laos</v>
      </c>
      <c r="AF10" s="44">
        <f t="shared" si="8"/>
        <v>142</v>
      </c>
      <c r="AG10" s="45" t="str">
        <f t="shared" si="9"/>
        <v>Iran, Islamic Republic of</v>
      </c>
    </row>
    <row r="11" spans="1:33">
      <c r="A11" s="37" t="s">
        <v>557</v>
      </c>
      <c r="B11" s="38">
        <v>1</v>
      </c>
      <c r="C11" s="32" t="s">
        <v>49</v>
      </c>
      <c r="D11" s="33" t="s">
        <v>50</v>
      </c>
      <c r="E11" s="11">
        <v>0.21916666666666665</v>
      </c>
      <c r="F11" s="11">
        <v>0.21916666666666665</v>
      </c>
      <c r="G11" s="11">
        <v>0.21916666666666665</v>
      </c>
      <c r="H11" s="11">
        <v>0.21916666666666665</v>
      </c>
      <c r="I11" s="11">
        <v>0.21916666666666665</v>
      </c>
      <c r="J11" s="11">
        <v>0.21916666666666665</v>
      </c>
      <c r="K11" s="11">
        <v>0.21916666666666665</v>
      </c>
      <c r="L11" s="11">
        <v>0.21916666666666665</v>
      </c>
      <c r="M11" s="11">
        <v>0.21916666666666665</v>
      </c>
      <c r="N11" s="11">
        <v>0.21916666666666665</v>
      </c>
      <c r="O11" s="11">
        <v>0.21916666666666665</v>
      </c>
      <c r="P11" s="11">
        <v>0.21916666666666665</v>
      </c>
      <c r="Q11" s="11">
        <v>0.21916666666666665</v>
      </c>
      <c r="R11" s="11">
        <v>0.21916666666666665</v>
      </c>
      <c r="S11" s="11">
        <v>0.21916666666666665</v>
      </c>
      <c r="T11" s="11">
        <v>0.21916666666666665</v>
      </c>
      <c r="U11" s="11"/>
      <c r="V11" s="33" t="str">
        <f t="shared" si="1"/>
        <v>Antigua and Barbuda</v>
      </c>
      <c r="W11" s="30">
        <f t="shared" si="2"/>
        <v>0</v>
      </c>
      <c r="X11" s="10">
        <f t="shared" si="3"/>
        <v>0</v>
      </c>
      <c r="Y11" s="36">
        <f t="shared" si="4"/>
        <v>0</v>
      </c>
      <c r="Z11" s="41" t="str">
        <f t="shared" si="5"/>
        <v/>
      </c>
      <c r="AA11" s="42" t="str">
        <f t="shared" si="6"/>
        <v/>
      </c>
      <c r="AD11">
        <v>6</v>
      </c>
      <c r="AE11" s="31" t="str">
        <f t="shared" si="7"/>
        <v>Paraguay</v>
      </c>
      <c r="AF11" s="44">
        <f t="shared" si="8"/>
        <v>141</v>
      </c>
      <c r="AG11" s="45" t="str">
        <f t="shared" si="9"/>
        <v>Lithuania</v>
      </c>
    </row>
    <row r="12" spans="1:33">
      <c r="A12" s="37"/>
      <c r="B12" s="38"/>
      <c r="C12" s="32" t="s">
        <v>51</v>
      </c>
      <c r="D12" s="33" t="s">
        <v>52</v>
      </c>
      <c r="E12" s="11">
        <v>9.7445980699008852E-2</v>
      </c>
      <c r="F12" s="11">
        <v>9.7275980699008849E-2</v>
      </c>
      <c r="G12" s="11">
        <v>9.7105980699008845E-2</v>
      </c>
      <c r="H12" s="11">
        <v>9.693598069900887E-2</v>
      </c>
      <c r="I12" s="11">
        <v>9.6765980699008866E-2</v>
      </c>
      <c r="J12" s="11">
        <v>9.6595980699008877E-2</v>
      </c>
      <c r="K12" s="11">
        <v>9.6929314032342215E-2</v>
      </c>
      <c r="L12" s="11">
        <v>9.7262647365675539E-2</v>
      </c>
      <c r="M12" s="11">
        <v>9.7595980699008877E-2</v>
      </c>
      <c r="N12" s="11">
        <v>9.7929314032342216E-2</v>
      </c>
      <c r="O12" s="11">
        <v>9.826264736567554E-2</v>
      </c>
      <c r="P12" s="11">
        <v>9.7707091810119981E-2</v>
      </c>
      <c r="Q12" s="11">
        <v>9.7151536254564408E-2</v>
      </c>
      <c r="R12" s="11">
        <v>9.6595980699008877E-2</v>
      </c>
      <c r="S12" s="11">
        <v>9.6595980699008877E-2</v>
      </c>
      <c r="T12" s="11">
        <v>9.6595980699008877E-2</v>
      </c>
      <c r="U12" s="11"/>
      <c r="V12" s="33" t="str">
        <f t="shared" si="1"/>
        <v>Argentina</v>
      </c>
      <c r="W12" s="30">
        <f t="shared" si="2"/>
        <v>-1.030228758169798E-5</v>
      </c>
      <c r="X12" s="10">
        <f t="shared" si="3"/>
        <v>-9.5768082892772693E-2</v>
      </c>
      <c r="Y12" s="36">
        <f t="shared" si="4"/>
        <v>9.1715257009569815E-3</v>
      </c>
      <c r="Z12" s="41" t="str">
        <f t="shared" si="5"/>
        <v/>
      </c>
      <c r="AA12" s="42" t="str">
        <f t="shared" si="6"/>
        <v/>
      </c>
      <c r="AD12">
        <v>7</v>
      </c>
      <c r="AE12" s="31" t="str">
        <f t="shared" si="7"/>
        <v>Myanmar</v>
      </c>
      <c r="AF12" s="44">
        <f t="shared" si="8"/>
        <v>140</v>
      </c>
      <c r="AG12" s="45" t="str">
        <f t="shared" si="9"/>
        <v>Sierra Leone</v>
      </c>
    </row>
    <row r="13" spans="1:33">
      <c r="A13" s="37"/>
      <c r="B13" s="38"/>
      <c r="C13" s="32" t="s">
        <v>53</v>
      </c>
      <c r="D13" s="33" t="s">
        <v>54</v>
      </c>
      <c r="E13" s="11">
        <v>0.31944425497752088</v>
      </c>
      <c r="F13" s="11">
        <v>0.31366425497752082</v>
      </c>
      <c r="G13" s="11">
        <v>0.30788425497752087</v>
      </c>
      <c r="H13" s="11">
        <v>0.30210425497752091</v>
      </c>
      <c r="I13" s="11">
        <v>0.29632425497752091</v>
      </c>
      <c r="J13" s="11">
        <v>0.29054425497752084</v>
      </c>
      <c r="K13" s="11">
        <v>0.29457092164418758</v>
      </c>
      <c r="L13" s="11">
        <v>0.2985975883108542</v>
      </c>
      <c r="M13" s="11">
        <v>0.30262425497752088</v>
      </c>
      <c r="N13" s="11">
        <v>0.3066509216441875</v>
      </c>
      <c r="O13" s="11">
        <v>0.31067758831085418</v>
      </c>
      <c r="P13" s="11">
        <v>0.30956647719974312</v>
      </c>
      <c r="Q13" s="11">
        <v>0.30845536608863194</v>
      </c>
      <c r="R13" s="11">
        <v>0.30734425497752088</v>
      </c>
      <c r="S13" s="11">
        <v>0.30734425497752088</v>
      </c>
      <c r="T13" s="11">
        <v>0.30734425497752088</v>
      </c>
      <c r="U13" s="11"/>
      <c r="V13" s="33" t="str">
        <f t="shared" si="1"/>
        <v>Armenia</v>
      </c>
      <c r="W13" s="30">
        <f t="shared" si="2"/>
        <v>3.1160130718954216E-5</v>
      </c>
      <c r="X13" s="10">
        <f t="shared" si="3"/>
        <v>2.0019902629198505E-2</v>
      </c>
      <c r="Y13" s="36">
        <f t="shared" si="4"/>
        <v>4.007965012825892E-4</v>
      </c>
      <c r="Z13" s="41" t="str">
        <f t="shared" si="5"/>
        <v/>
      </c>
      <c r="AA13" s="42" t="str">
        <f t="shared" si="6"/>
        <v/>
      </c>
      <c r="AD13">
        <v>8</v>
      </c>
      <c r="AE13" s="31" t="str">
        <f t="shared" si="7"/>
        <v>Cambodia</v>
      </c>
      <c r="AF13" s="44">
        <f t="shared" si="8"/>
        <v>139</v>
      </c>
      <c r="AG13" s="45" t="str">
        <f t="shared" si="9"/>
        <v>Mauritius</v>
      </c>
    </row>
    <row r="14" spans="1:33">
      <c r="A14" s="37"/>
      <c r="B14" s="38"/>
      <c r="C14" s="32" t="s">
        <v>55</v>
      </c>
      <c r="D14" s="33" t="s">
        <v>56</v>
      </c>
      <c r="E14" s="11">
        <v>0.10169889367816091</v>
      </c>
      <c r="F14" s="11">
        <v>0.10172522701149427</v>
      </c>
      <c r="G14" s="11">
        <v>0.10175156034482757</v>
      </c>
      <c r="H14" s="11">
        <v>0.10177789367816092</v>
      </c>
      <c r="I14" s="11">
        <v>0.10180422701149423</v>
      </c>
      <c r="J14" s="11">
        <v>0.10183056034482758</v>
      </c>
      <c r="K14" s="11">
        <v>0.10183056034482758</v>
      </c>
      <c r="L14" s="11">
        <v>0.10183056034482758</v>
      </c>
      <c r="M14" s="11">
        <v>0.10183056034482758</v>
      </c>
      <c r="N14" s="11">
        <v>0.10183056034482758</v>
      </c>
      <c r="O14" s="11">
        <v>0.10183056034482758</v>
      </c>
      <c r="P14" s="11">
        <v>0.10183056034482758</v>
      </c>
      <c r="Q14" s="11">
        <v>0.10183056034482758</v>
      </c>
      <c r="R14" s="11">
        <v>0.10183056034482758</v>
      </c>
      <c r="S14" s="11">
        <v>0.10183056034482758</v>
      </c>
      <c r="T14" s="11">
        <v>0.10183056034482758</v>
      </c>
      <c r="U14" s="11"/>
      <c r="V14" s="33" t="str">
        <f t="shared" si="1"/>
        <v>Australia</v>
      </c>
      <c r="W14" s="30">
        <f t="shared" si="2"/>
        <v>7.1642156862745042E-6</v>
      </c>
      <c r="X14" s="10">
        <f t="shared" si="3"/>
        <v>0.7840461300725553</v>
      </c>
      <c r="Y14" s="36">
        <f t="shared" si="4"/>
        <v>0.61472833408175032</v>
      </c>
      <c r="Z14" s="41">
        <f t="shared" si="5"/>
        <v>-7.1642156862745041E-3</v>
      </c>
      <c r="AA14" s="42">
        <f t="shared" si="6"/>
        <v>126</v>
      </c>
      <c r="AD14">
        <v>9</v>
      </c>
      <c r="AE14" s="31" t="str">
        <f t="shared" si="7"/>
        <v>Angola</v>
      </c>
      <c r="AF14" s="44">
        <f t="shared" si="8"/>
        <v>138</v>
      </c>
      <c r="AG14" s="45" t="str">
        <f t="shared" si="9"/>
        <v>Algeria</v>
      </c>
    </row>
    <row r="15" spans="1:33">
      <c r="A15" s="37"/>
      <c r="B15" s="38"/>
      <c r="C15" s="32" t="s">
        <v>57</v>
      </c>
      <c r="D15" s="33" t="s">
        <v>58</v>
      </c>
      <c r="E15" s="11">
        <v>0.17616112318840579</v>
      </c>
      <c r="F15" s="11">
        <v>0.17616678985507242</v>
      </c>
      <c r="G15" s="11">
        <v>0.1761724565217391</v>
      </c>
      <c r="H15" s="11">
        <v>0.17617812318840578</v>
      </c>
      <c r="I15" s="11">
        <v>0.17618378985507244</v>
      </c>
      <c r="J15" s="11">
        <v>0.17618945652173912</v>
      </c>
      <c r="K15" s="11">
        <v>0.17618945652173912</v>
      </c>
      <c r="L15" s="11">
        <v>0.17618945652173912</v>
      </c>
      <c r="M15" s="11">
        <v>0.17618945652173912</v>
      </c>
      <c r="N15" s="11">
        <v>0.17618945652173912</v>
      </c>
      <c r="O15" s="11">
        <v>0.17618945652173912</v>
      </c>
      <c r="P15" s="11">
        <v>0.17618945652173912</v>
      </c>
      <c r="Q15" s="11">
        <v>0.17618945652173912</v>
      </c>
      <c r="R15" s="11">
        <v>0.17618945652173912</v>
      </c>
      <c r="S15" s="11">
        <v>0.17618945652173912</v>
      </c>
      <c r="T15" s="11">
        <v>0.17618945652173912</v>
      </c>
      <c r="U15" s="11"/>
      <c r="V15" s="33" t="str">
        <f t="shared" si="1"/>
        <v>Austria</v>
      </c>
      <c r="W15" s="30">
        <f t="shared" si="2"/>
        <v>1.5416666666675418E-6</v>
      </c>
      <c r="X15" s="10">
        <f t="shared" si="3"/>
        <v>0.78404613007264334</v>
      </c>
      <c r="Y15" s="36">
        <f t="shared" si="4"/>
        <v>0.61472833408188832</v>
      </c>
      <c r="Z15" s="41">
        <f t="shared" si="5"/>
        <v>-1.5416666666675418E-3</v>
      </c>
      <c r="AA15" s="42">
        <f t="shared" si="6"/>
        <v>125</v>
      </c>
      <c r="AD15">
        <v>10</v>
      </c>
      <c r="AE15" s="31" t="str">
        <f t="shared" si="7"/>
        <v>Malawi</v>
      </c>
      <c r="AF15" s="44">
        <f t="shared" si="8"/>
        <v>137</v>
      </c>
      <c r="AG15" s="45" t="str">
        <f t="shared" si="9"/>
        <v>Moldova, Republic of</v>
      </c>
    </row>
    <row r="16" spans="1:33">
      <c r="A16" s="37"/>
      <c r="B16" s="38"/>
      <c r="C16" s="32" t="s">
        <v>59</v>
      </c>
      <c r="D16" s="33" t="s">
        <v>60</v>
      </c>
      <c r="E16" s="11">
        <v>0.41690117460317461</v>
      </c>
      <c r="F16" s="11">
        <v>0.4135578412698413</v>
      </c>
      <c r="G16" s="11">
        <v>0.41021450793650799</v>
      </c>
      <c r="H16" s="11">
        <v>0.40687117460317462</v>
      </c>
      <c r="I16" s="11">
        <v>0.40352784126984126</v>
      </c>
      <c r="J16" s="11">
        <v>0.400184507936508</v>
      </c>
      <c r="K16" s="11">
        <v>0.40090784126984125</v>
      </c>
      <c r="L16" s="11">
        <v>0.4016311746031746</v>
      </c>
      <c r="M16" s="11">
        <v>0.4023545079365079</v>
      </c>
      <c r="N16" s="11">
        <v>0.40307784126984125</v>
      </c>
      <c r="O16" s="11">
        <v>0.40380117460317461</v>
      </c>
      <c r="P16" s="11">
        <v>0.4021345079365079</v>
      </c>
      <c r="Q16" s="11">
        <v>0.40046784126984125</v>
      </c>
      <c r="R16" s="11">
        <v>0.3988011746031746</v>
      </c>
      <c r="S16" s="11">
        <v>0.3988011746031746</v>
      </c>
      <c r="T16" s="11">
        <v>0.3988011746031746</v>
      </c>
      <c r="U16" s="11"/>
      <c r="V16" s="33" t="str">
        <f t="shared" si="1"/>
        <v>Azerbaijan</v>
      </c>
      <c r="W16" s="30">
        <f t="shared" si="2"/>
        <v>-9.278676470588263E-4</v>
      </c>
      <c r="X16" s="10">
        <f t="shared" si="3"/>
        <v>-0.82030975392851135</v>
      </c>
      <c r="Y16" s="36">
        <f t="shared" si="4"/>
        <v>0.67290809239025484</v>
      </c>
      <c r="Z16" s="41">
        <f t="shared" si="5"/>
        <v>0.92786764705882629</v>
      </c>
      <c r="AA16" s="42">
        <f t="shared" si="6"/>
        <v>89</v>
      </c>
      <c r="AD16">
        <v>11</v>
      </c>
      <c r="AE16" s="31" t="str">
        <f t="shared" si="7"/>
        <v>Vanuatu</v>
      </c>
      <c r="AF16" s="44">
        <f t="shared" si="8"/>
        <v>136</v>
      </c>
      <c r="AG16" s="45" t="str">
        <f t="shared" si="9"/>
        <v>Turkmenistan</v>
      </c>
    </row>
    <row r="17" spans="1:33">
      <c r="A17" s="37"/>
      <c r="B17" s="38"/>
      <c r="C17" s="32" t="s">
        <v>61</v>
      </c>
      <c r="D17" s="33" t="s">
        <v>62</v>
      </c>
      <c r="E17" s="11">
        <v>0.20560270798436628</v>
      </c>
      <c r="F17" s="11">
        <v>0.20560270798436628</v>
      </c>
      <c r="G17" s="11">
        <v>0.20560270798436628</v>
      </c>
      <c r="H17" s="11">
        <v>0.20560270798436628</v>
      </c>
      <c r="I17" s="11">
        <v>0.20560270798436628</v>
      </c>
      <c r="J17" s="11">
        <v>0.20560270798436628</v>
      </c>
      <c r="K17" s="11">
        <v>0.20476937465103295</v>
      </c>
      <c r="L17" s="11">
        <v>0.20393604131769963</v>
      </c>
      <c r="M17" s="11">
        <v>0.20393604131769963</v>
      </c>
      <c r="N17" s="11">
        <v>0.20393604131769963</v>
      </c>
      <c r="O17" s="11">
        <v>0.20393604131769963</v>
      </c>
      <c r="P17" s="11">
        <v>0.20393604131769963</v>
      </c>
      <c r="Q17" s="11">
        <v>0.20393604131769963</v>
      </c>
      <c r="R17" s="11">
        <v>0.20393604131769963</v>
      </c>
      <c r="S17" s="11">
        <v>0.20393604131769963</v>
      </c>
      <c r="T17" s="11">
        <v>0.20393604131769963</v>
      </c>
      <c r="U17" s="11"/>
      <c r="V17" s="33" t="str">
        <f t="shared" si="1"/>
        <v>Bahamas</v>
      </c>
      <c r="W17" s="30">
        <f t="shared" si="2"/>
        <v>-1.5073529411764551E-4</v>
      </c>
      <c r="X17" s="10">
        <f t="shared" si="3"/>
        <v>-0.87778803882262846</v>
      </c>
      <c r="Y17" s="36">
        <f t="shared" si="4"/>
        <v>0.77051184110007631</v>
      </c>
      <c r="Z17" s="41">
        <f t="shared" si="5"/>
        <v>0.1507352941176455</v>
      </c>
      <c r="AA17" s="42">
        <f t="shared" si="6"/>
        <v>117</v>
      </c>
      <c r="AD17">
        <v>12</v>
      </c>
      <c r="AE17" s="31" t="str">
        <f t="shared" si="7"/>
        <v>Sri Lanka</v>
      </c>
      <c r="AF17" s="44">
        <f t="shared" si="8"/>
        <v>135</v>
      </c>
      <c r="AG17" s="45" t="str">
        <f t="shared" si="9"/>
        <v>Solomon Islands</v>
      </c>
    </row>
    <row r="18" spans="1:33">
      <c r="A18" s="37"/>
      <c r="B18" s="38"/>
      <c r="C18" s="32" t="s">
        <v>63</v>
      </c>
      <c r="D18" s="33" t="s">
        <v>64</v>
      </c>
      <c r="E18" s="11">
        <v>0.42083333333333334</v>
      </c>
      <c r="F18" s="11">
        <v>0.42083333333333334</v>
      </c>
      <c r="G18" s="11">
        <v>0.42083333333333334</v>
      </c>
      <c r="H18" s="11">
        <v>0.42083333333333334</v>
      </c>
      <c r="I18" s="11">
        <v>0.42083333333333334</v>
      </c>
      <c r="J18" s="11">
        <v>0.42083333333333334</v>
      </c>
      <c r="K18" s="11">
        <v>0.42083333333333334</v>
      </c>
      <c r="L18" s="11">
        <v>0.42083333333333334</v>
      </c>
      <c r="M18" s="11">
        <v>0.42083333333333334</v>
      </c>
      <c r="N18" s="11">
        <v>0.42083333333333334</v>
      </c>
      <c r="O18" s="11">
        <v>0.42083333333333334</v>
      </c>
      <c r="P18" s="11">
        <v>0.42083333333333334</v>
      </c>
      <c r="Q18" s="11">
        <v>0.42083333333333334</v>
      </c>
      <c r="R18" s="11">
        <v>0.42083333333333334</v>
      </c>
      <c r="S18" s="11">
        <v>0.42083333333333334</v>
      </c>
      <c r="T18" s="11">
        <v>0.42083333333333334</v>
      </c>
      <c r="U18" s="11"/>
      <c r="V18" s="33" t="str">
        <f t="shared" si="1"/>
        <v>Bahrain</v>
      </c>
      <c r="W18" s="30">
        <f t="shared" si="2"/>
        <v>0</v>
      </c>
      <c r="X18" s="10" t="e">
        <f t="shared" si="3"/>
        <v>#DIV/0!</v>
      </c>
      <c r="Y18" s="36">
        <f t="shared" si="4"/>
        <v>0</v>
      </c>
      <c r="Z18" s="41" t="str">
        <f t="shared" si="5"/>
        <v/>
      </c>
      <c r="AA18" s="42" t="str">
        <f t="shared" si="6"/>
        <v/>
      </c>
      <c r="AD18">
        <v>13</v>
      </c>
      <c r="AE18" s="31" t="str">
        <f t="shared" si="7"/>
        <v>Burkina Faso</v>
      </c>
      <c r="AF18" s="44">
        <f t="shared" si="8"/>
        <v>134</v>
      </c>
      <c r="AG18" s="45" t="str">
        <f t="shared" si="9"/>
        <v>Slovenia</v>
      </c>
    </row>
    <row r="19" spans="1:33">
      <c r="A19" s="37"/>
      <c r="B19" s="38"/>
      <c r="C19" s="32" t="s">
        <v>65</v>
      </c>
      <c r="D19" s="33" t="s">
        <v>66</v>
      </c>
      <c r="E19" s="11">
        <v>0.25747956812924411</v>
      </c>
      <c r="F19" s="11">
        <v>0.2558129014625774</v>
      </c>
      <c r="G19" s="11">
        <v>0.25414623479591075</v>
      </c>
      <c r="H19" s="11">
        <v>0.25247956812924416</v>
      </c>
      <c r="I19" s="11">
        <v>0.25081290146257745</v>
      </c>
      <c r="J19" s="11">
        <v>0.24914623479591072</v>
      </c>
      <c r="K19" s="11">
        <v>0.2474795681292441</v>
      </c>
      <c r="L19" s="11">
        <v>0.24581290146257739</v>
      </c>
      <c r="M19" s="11">
        <v>0.24414623479591077</v>
      </c>
      <c r="N19" s="11">
        <v>0.24247956812924412</v>
      </c>
      <c r="O19" s="11">
        <v>0.24081290146257742</v>
      </c>
      <c r="P19" s="11">
        <v>0.23914623479591071</v>
      </c>
      <c r="Q19" s="11">
        <v>0.23747956812924409</v>
      </c>
      <c r="R19" s="11">
        <v>0.23581290146257738</v>
      </c>
      <c r="S19" s="11">
        <v>0.23581290146257738</v>
      </c>
      <c r="T19" s="11">
        <v>0.23581290146257738</v>
      </c>
      <c r="U19" s="11"/>
      <c r="V19" s="33" t="str">
        <f t="shared" si="1"/>
        <v>Bangladesh</v>
      </c>
      <c r="W19" s="30">
        <f t="shared" si="2"/>
        <v>-1.5612745098039251E-3</v>
      </c>
      <c r="X19" s="10">
        <f t="shared" si="3"/>
        <v>-0.99488146188199145</v>
      </c>
      <c r="Y19" s="36">
        <f t="shared" si="4"/>
        <v>0.98978912319644841</v>
      </c>
      <c r="Z19" s="41">
        <f t="shared" si="5"/>
        <v>1.5612745098039251</v>
      </c>
      <c r="AA19" s="42">
        <f t="shared" si="6"/>
        <v>70</v>
      </c>
      <c r="AD19">
        <v>14</v>
      </c>
      <c r="AE19" s="31" t="str">
        <f t="shared" si="7"/>
        <v>Ecuador</v>
      </c>
      <c r="AF19" s="44">
        <f t="shared" si="8"/>
        <v>133</v>
      </c>
      <c r="AG19" s="45" t="str">
        <f t="shared" si="9"/>
        <v>Samoa</v>
      </c>
    </row>
    <row r="20" spans="1:33">
      <c r="A20" s="37"/>
      <c r="B20" s="38"/>
      <c r="C20" s="32" t="s">
        <v>67</v>
      </c>
      <c r="D20" s="33" t="s">
        <v>68</v>
      </c>
      <c r="E20" s="11">
        <v>0.26551207723577236</v>
      </c>
      <c r="F20" s="11">
        <v>0.26551207723577236</v>
      </c>
      <c r="G20" s="11">
        <v>0.26551207723577236</v>
      </c>
      <c r="H20" s="11">
        <v>0.26551207723577236</v>
      </c>
      <c r="I20" s="11">
        <v>0.26551207723577236</v>
      </c>
      <c r="J20" s="11">
        <v>0.26551207723577236</v>
      </c>
      <c r="K20" s="11">
        <v>0.26634541056910571</v>
      </c>
      <c r="L20" s="11">
        <v>0.26717874390243906</v>
      </c>
      <c r="M20" s="11">
        <v>0.26634541056910571</v>
      </c>
      <c r="N20" s="11">
        <v>0.26551207723577236</v>
      </c>
      <c r="O20" s="11">
        <v>0.26551207723577236</v>
      </c>
      <c r="P20" s="11">
        <v>0.26551207723577236</v>
      </c>
      <c r="Q20" s="11">
        <v>0.26551207723577236</v>
      </c>
      <c r="R20" s="11">
        <v>0.26551207723577236</v>
      </c>
      <c r="S20" s="11">
        <v>0.26551207723577236</v>
      </c>
      <c r="T20" s="11">
        <v>0.26551207723577236</v>
      </c>
      <c r="U20" s="11"/>
      <c r="V20" s="33" t="str">
        <f t="shared" si="1"/>
        <v>Barbados</v>
      </c>
      <c r="W20" s="30">
        <f t="shared" si="2"/>
        <v>-4.9019607843138383E-6</v>
      </c>
      <c r="X20" s="10">
        <f t="shared" si="3"/>
        <v>-4.8507125007266609E-2</v>
      </c>
      <c r="Y20" s="36">
        <f t="shared" si="4"/>
        <v>2.3529411764705898E-3</v>
      </c>
      <c r="Z20" s="41" t="str">
        <f t="shared" si="5"/>
        <v/>
      </c>
      <c r="AA20" s="42" t="str">
        <f t="shared" si="6"/>
        <v/>
      </c>
      <c r="AD20">
        <v>15</v>
      </c>
      <c r="AE20" s="31" t="str">
        <f t="shared" si="7"/>
        <v>Mexico</v>
      </c>
      <c r="AF20" s="44">
        <f t="shared" si="8"/>
        <v>132</v>
      </c>
      <c r="AG20" s="45" t="str">
        <f t="shared" si="9"/>
        <v>Gabon</v>
      </c>
    </row>
    <row r="21" spans="1:33">
      <c r="A21" s="37"/>
      <c r="B21" s="38"/>
      <c r="C21" s="32" t="s">
        <v>69</v>
      </c>
      <c r="D21" s="33" t="s">
        <v>70</v>
      </c>
      <c r="E21" s="11">
        <v>0.24343895440674923</v>
      </c>
      <c r="F21" s="11">
        <v>0.24343895440674923</v>
      </c>
      <c r="G21" s="11">
        <v>0.24343895440674923</v>
      </c>
      <c r="H21" s="11">
        <v>0.24343895440674923</v>
      </c>
      <c r="I21" s="11">
        <v>0.24343895440674923</v>
      </c>
      <c r="J21" s="11">
        <v>0.24343895440674923</v>
      </c>
      <c r="K21" s="11">
        <v>0.24343895440674923</v>
      </c>
      <c r="L21" s="11">
        <v>0.24343895440674923</v>
      </c>
      <c r="M21" s="11">
        <v>0.24343895440674923</v>
      </c>
      <c r="N21" s="11">
        <v>0.24343895440674923</v>
      </c>
      <c r="O21" s="11">
        <v>0.24343895440674923</v>
      </c>
      <c r="P21" s="11">
        <v>0.24343895440674923</v>
      </c>
      <c r="Q21" s="11">
        <v>0.24343895440674923</v>
      </c>
      <c r="R21" s="11">
        <v>0.24343895440674923</v>
      </c>
      <c r="S21" s="11">
        <v>0.24343895440674923</v>
      </c>
      <c r="T21" s="11">
        <v>0.24343895440674923</v>
      </c>
      <c r="U21" s="11"/>
      <c r="V21" s="33" t="str">
        <f t="shared" si="1"/>
        <v>Belarus</v>
      </c>
      <c r="W21" s="30">
        <f t="shared" si="2"/>
        <v>0</v>
      </c>
      <c r="X21" s="10">
        <f t="shared" si="3"/>
        <v>0</v>
      </c>
      <c r="Y21" s="36">
        <f t="shared" si="4"/>
        <v>0</v>
      </c>
      <c r="Z21" s="41" t="str">
        <f t="shared" si="5"/>
        <v/>
      </c>
      <c r="AA21" s="42" t="str">
        <f t="shared" si="6"/>
        <v/>
      </c>
      <c r="AD21">
        <v>16</v>
      </c>
      <c r="AE21" s="31" t="str">
        <f t="shared" si="7"/>
        <v>Honduras</v>
      </c>
      <c r="AF21" s="44">
        <f t="shared" si="8"/>
        <v>131</v>
      </c>
      <c r="AG21" s="45" t="str">
        <f t="shared" si="9"/>
        <v>United States</v>
      </c>
    </row>
    <row r="22" spans="1:33">
      <c r="A22" s="37"/>
      <c r="B22" s="38"/>
      <c r="C22" s="32" t="s">
        <v>71</v>
      </c>
      <c r="D22" s="33" t="s">
        <v>72</v>
      </c>
      <c r="E22" s="11">
        <v>0.17935205792682926</v>
      </c>
      <c r="F22" s="11">
        <v>0.1792087245934959</v>
      </c>
      <c r="G22" s="11">
        <v>0.1790653912601626</v>
      </c>
      <c r="H22" s="11">
        <v>0.17892205792682925</v>
      </c>
      <c r="I22" s="11">
        <v>0.17877872459349589</v>
      </c>
      <c r="J22" s="11">
        <v>0.17863539126016259</v>
      </c>
      <c r="K22" s="11">
        <v>0.17622872459349592</v>
      </c>
      <c r="L22" s="11">
        <v>0.17382205792682925</v>
      </c>
      <c r="M22" s="11">
        <v>0.17141539126016259</v>
      </c>
      <c r="N22" s="11">
        <v>0.16900872459349592</v>
      </c>
      <c r="O22" s="11">
        <v>0.16660205792682925</v>
      </c>
      <c r="P22" s="11">
        <v>0.16660205792682925</v>
      </c>
      <c r="Q22" s="11">
        <v>0.16660205792682925</v>
      </c>
      <c r="R22" s="11">
        <v>0.16660205792682925</v>
      </c>
      <c r="S22" s="11">
        <v>0.16660205792682925</v>
      </c>
      <c r="T22" s="11">
        <v>0.16660205792682925</v>
      </c>
      <c r="U22" s="11"/>
      <c r="V22" s="33" t="str">
        <f t="shared" si="1"/>
        <v>Belgium</v>
      </c>
      <c r="W22" s="30">
        <f t="shared" si="2"/>
        <v>-1.1361519607843138E-3</v>
      </c>
      <c r="X22" s="10">
        <f t="shared" si="3"/>
        <v>-0.94633313780384409</v>
      </c>
      <c r="Y22" s="36">
        <f t="shared" si="4"/>
        <v>0.8955464077056694</v>
      </c>
      <c r="Z22" s="41">
        <f t="shared" si="5"/>
        <v>1.1361519607843138</v>
      </c>
      <c r="AA22" s="42">
        <f t="shared" si="6"/>
        <v>84</v>
      </c>
      <c r="AD22">
        <v>17</v>
      </c>
      <c r="AE22" s="31" t="str">
        <f t="shared" si="7"/>
        <v>Philippines</v>
      </c>
      <c r="AF22" s="44">
        <f t="shared" si="8"/>
        <v>130</v>
      </c>
      <c r="AG22" s="45" t="str">
        <f t="shared" si="9"/>
        <v>Latvia</v>
      </c>
    </row>
    <row r="23" spans="1:33">
      <c r="A23" s="37"/>
      <c r="B23" s="38"/>
      <c r="C23" s="32" t="s">
        <v>73</v>
      </c>
      <c r="D23" s="33" t="s">
        <v>74</v>
      </c>
      <c r="E23" s="11">
        <v>0.28725538888888896</v>
      </c>
      <c r="F23" s="11">
        <v>0.28365162222222223</v>
      </c>
      <c r="G23" s="11">
        <v>0.28004785555555561</v>
      </c>
      <c r="H23" s="11">
        <v>0.27644408888888894</v>
      </c>
      <c r="I23" s="11">
        <v>0.27284032222222226</v>
      </c>
      <c r="J23" s="11">
        <v>0.26923655555555559</v>
      </c>
      <c r="K23" s="11">
        <v>0.29673655555555561</v>
      </c>
      <c r="L23" s="11">
        <v>0.32423655555555558</v>
      </c>
      <c r="M23" s="11">
        <v>0.32423655555555558</v>
      </c>
      <c r="N23" s="11">
        <v>0.32423655555555558</v>
      </c>
      <c r="O23" s="11">
        <v>0.24923655555555557</v>
      </c>
      <c r="P23" s="11">
        <v>0.24590322222222225</v>
      </c>
      <c r="Q23" s="11">
        <v>0.24256988888888889</v>
      </c>
      <c r="R23" s="11">
        <v>0.23923655555555556</v>
      </c>
      <c r="S23" s="11">
        <v>0.23923655555555556</v>
      </c>
      <c r="T23" s="11">
        <v>0.23923655555555556</v>
      </c>
      <c r="U23" s="11"/>
      <c r="V23" s="33" t="str">
        <f t="shared" si="1"/>
        <v>Belize</v>
      </c>
      <c r="W23" s="30">
        <f t="shared" si="2"/>
        <v>-3.319897303921572E-3</v>
      </c>
      <c r="X23" s="10">
        <f t="shared" si="3"/>
        <v>-0.5095515373878946</v>
      </c>
      <c r="Y23" s="36">
        <f t="shared" si="4"/>
        <v>0.25964276925436697</v>
      </c>
      <c r="Z23" s="41">
        <f t="shared" si="5"/>
        <v>3.319897303921572</v>
      </c>
      <c r="AA23" s="42">
        <f t="shared" si="6"/>
        <v>19</v>
      </c>
      <c r="AD23">
        <v>18</v>
      </c>
      <c r="AE23" s="31" t="str">
        <f t="shared" si="7"/>
        <v>Maldives</v>
      </c>
      <c r="AF23" s="44">
        <f t="shared" si="8"/>
        <v>129</v>
      </c>
      <c r="AG23" s="45" t="str">
        <f t="shared" si="9"/>
        <v>Norway</v>
      </c>
    </row>
    <row r="24" spans="1:33">
      <c r="A24" s="37"/>
      <c r="B24" s="38"/>
      <c r="C24" s="32" t="s">
        <v>75</v>
      </c>
      <c r="D24" s="33" t="s">
        <v>76</v>
      </c>
      <c r="E24" s="11">
        <v>0.49754322222222219</v>
      </c>
      <c r="F24" s="11">
        <v>0.49554322222222225</v>
      </c>
      <c r="G24" s="11">
        <v>0.49354322222222219</v>
      </c>
      <c r="H24" s="11">
        <v>0.49154322222222224</v>
      </c>
      <c r="I24" s="11">
        <v>0.48954322222222219</v>
      </c>
      <c r="J24" s="11">
        <v>0.48754322222222224</v>
      </c>
      <c r="K24" s="11">
        <v>0.48487655555555559</v>
      </c>
      <c r="L24" s="11">
        <v>0.48220988888888888</v>
      </c>
      <c r="M24" s="11">
        <v>0.47954322222222223</v>
      </c>
      <c r="N24" s="11">
        <v>0.47687655555555558</v>
      </c>
      <c r="O24" s="11">
        <v>0.47420988888888888</v>
      </c>
      <c r="P24" s="11">
        <v>0.47198766666666669</v>
      </c>
      <c r="Q24" s="11">
        <v>0.4697654444444444</v>
      </c>
      <c r="R24" s="11">
        <v>0.46754322222222222</v>
      </c>
      <c r="S24" s="11">
        <v>0.46754322222222222</v>
      </c>
      <c r="T24" s="11">
        <v>0.46754322222222222</v>
      </c>
      <c r="U24" s="11"/>
      <c r="V24" s="33" t="str">
        <f t="shared" si="1"/>
        <v>Benin</v>
      </c>
      <c r="W24" s="30">
        <f t="shared" si="2"/>
        <v>-2.2238562091503266E-3</v>
      </c>
      <c r="X24" s="10">
        <f t="shared" si="3"/>
        <v>-0.99402001982118038</v>
      </c>
      <c r="Y24" s="36">
        <f t="shared" si="4"/>
        <v>0.9880757998052998</v>
      </c>
      <c r="Z24" s="41">
        <f t="shared" si="5"/>
        <v>2.2238562091503264</v>
      </c>
      <c r="AA24" s="42">
        <f t="shared" si="6"/>
        <v>44</v>
      </c>
      <c r="AD24">
        <v>19</v>
      </c>
      <c r="AE24" s="31" t="str">
        <f t="shared" si="7"/>
        <v>Belize</v>
      </c>
      <c r="AF24" s="44">
        <f t="shared" si="8"/>
        <v>128</v>
      </c>
      <c r="AG24" s="45" t="str">
        <f t="shared" si="9"/>
        <v>Japan</v>
      </c>
    </row>
    <row r="25" spans="1:33">
      <c r="A25" s="37"/>
      <c r="B25" s="38"/>
      <c r="C25" s="32" t="s">
        <v>77</v>
      </c>
      <c r="D25" s="33" t="s">
        <v>78</v>
      </c>
      <c r="E25" s="11">
        <v>0.24437863950473226</v>
      </c>
      <c r="F25" s="11">
        <v>0.24437863950473226</v>
      </c>
      <c r="G25" s="11">
        <v>0.24437863950473226</v>
      </c>
      <c r="H25" s="11">
        <v>0.24437863950473226</v>
      </c>
      <c r="I25" s="11">
        <v>0.24437863950473226</v>
      </c>
      <c r="J25" s="11">
        <v>0.24437863950473226</v>
      </c>
      <c r="K25" s="11">
        <v>0.24371197283806559</v>
      </c>
      <c r="L25" s="11">
        <v>0.24304530617139894</v>
      </c>
      <c r="M25" s="11">
        <v>0.24237863950473226</v>
      </c>
      <c r="N25" s="11">
        <v>0.24171197283806559</v>
      </c>
      <c r="O25" s="11">
        <v>0.24104530617139894</v>
      </c>
      <c r="P25" s="11">
        <v>0.23993419506028782</v>
      </c>
      <c r="Q25" s="11">
        <v>0.2388230839491767</v>
      </c>
      <c r="R25" s="11">
        <v>0.23771197283806558</v>
      </c>
      <c r="S25" s="11">
        <v>0.23771197283806558</v>
      </c>
      <c r="T25" s="11">
        <v>0.23771197283806558</v>
      </c>
      <c r="U25" s="11"/>
      <c r="V25" s="33" t="str">
        <f t="shared" si="1"/>
        <v>Bhutan</v>
      </c>
      <c r="W25" s="30">
        <f t="shared" si="2"/>
        <v>-5.3594771241830159E-4</v>
      </c>
      <c r="X25" s="10">
        <f t="shared" si="3"/>
        <v>-0.94919869306553784</v>
      </c>
      <c r="Y25" s="36">
        <f t="shared" si="4"/>
        <v>0.90097815891732513</v>
      </c>
      <c r="Z25" s="41">
        <f t="shared" si="5"/>
        <v>0.53594771241830164</v>
      </c>
      <c r="AA25" s="42">
        <f t="shared" si="6"/>
        <v>101</v>
      </c>
      <c r="AD25">
        <v>20</v>
      </c>
      <c r="AE25" s="31" t="str">
        <f t="shared" si="7"/>
        <v>Mali</v>
      </c>
      <c r="AF25" s="44">
        <f t="shared" si="8"/>
        <v>127</v>
      </c>
      <c r="AG25" s="45" t="str">
        <f t="shared" si="9"/>
        <v>Luxembourg</v>
      </c>
    </row>
    <row r="26" spans="1:33">
      <c r="A26" s="37"/>
      <c r="B26" s="38"/>
      <c r="C26" s="32" t="s">
        <v>79</v>
      </c>
      <c r="D26" s="33" t="s">
        <v>430</v>
      </c>
      <c r="E26" s="11">
        <v>0.34402637156415078</v>
      </c>
      <c r="F26" s="11">
        <v>0.34202637156415072</v>
      </c>
      <c r="G26" s="11">
        <v>0.34002637156415078</v>
      </c>
      <c r="H26" s="11">
        <v>0.33802637156415072</v>
      </c>
      <c r="I26" s="11">
        <v>0.33602637156415077</v>
      </c>
      <c r="J26" s="11">
        <v>0.33402637156415071</v>
      </c>
      <c r="K26" s="11">
        <v>0.33202637156415077</v>
      </c>
      <c r="L26" s="11">
        <v>0.33002637156415077</v>
      </c>
      <c r="M26" s="11">
        <v>0.32802637156415076</v>
      </c>
      <c r="N26" s="11">
        <v>0.32602637156415082</v>
      </c>
      <c r="O26" s="11">
        <v>0.32402637156415076</v>
      </c>
      <c r="P26" s="11">
        <v>0.32235970489748406</v>
      </c>
      <c r="Q26" s="11">
        <v>0.32069303823081746</v>
      </c>
      <c r="R26" s="11">
        <v>0.31902637156415076</v>
      </c>
      <c r="S26" s="11">
        <v>0.31902637156415076</v>
      </c>
      <c r="T26" s="11">
        <v>0.31902637156415076</v>
      </c>
      <c r="U26" s="11"/>
      <c r="V26" s="33" t="str">
        <f t="shared" si="1"/>
        <v>Bolivia</v>
      </c>
      <c r="W26" s="30">
        <f t="shared" si="2"/>
        <v>-1.8039215686274502E-3</v>
      </c>
      <c r="X26" s="10">
        <f t="shared" si="3"/>
        <v>-0.99274353746143806</v>
      </c>
      <c r="Y26" s="36">
        <f t="shared" si="4"/>
        <v>0.98553973117144966</v>
      </c>
      <c r="Z26" s="41">
        <f t="shared" si="5"/>
        <v>1.8039215686274503</v>
      </c>
      <c r="AA26" s="42">
        <f t="shared" si="6"/>
        <v>60</v>
      </c>
      <c r="AD26">
        <v>21</v>
      </c>
      <c r="AE26" s="31" t="str">
        <f t="shared" si="7"/>
        <v>Spain</v>
      </c>
      <c r="AF26" s="44">
        <f t="shared" si="8"/>
        <v>126</v>
      </c>
      <c r="AG26" s="45" t="str">
        <f t="shared" si="9"/>
        <v>Australia</v>
      </c>
    </row>
    <row r="27" spans="1:33">
      <c r="A27" s="37"/>
      <c r="B27" s="38"/>
      <c r="C27" s="32" t="s">
        <v>81</v>
      </c>
      <c r="D27" s="33" t="s">
        <v>82</v>
      </c>
      <c r="E27" s="11">
        <v>9.4206722222222219E-2</v>
      </c>
      <c r="F27" s="11">
        <v>9.4206722222222219E-2</v>
      </c>
      <c r="G27" s="11">
        <v>9.4206722222222219E-2</v>
      </c>
      <c r="H27" s="11">
        <v>9.4206722222222219E-2</v>
      </c>
      <c r="I27" s="11">
        <v>9.4206722222222219E-2</v>
      </c>
      <c r="J27" s="11">
        <v>9.4206722222222219E-2</v>
      </c>
      <c r="K27" s="11">
        <v>9.3873388888888895E-2</v>
      </c>
      <c r="L27" s="11">
        <v>9.3540055555555543E-2</v>
      </c>
      <c r="M27" s="11">
        <v>9.3206722222222219E-2</v>
      </c>
      <c r="N27" s="11">
        <v>9.2873388888888894E-2</v>
      </c>
      <c r="O27" s="11">
        <v>9.2540055555555556E-2</v>
      </c>
      <c r="P27" s="11">
        <v>9.1687600000000022E-2</v>
      </c>
      <c r="Q27" s="11">
        <v>9.0835144444444446E-2</v>
      </c>
      <c r="R27" s="11">
        <v>8.9982688888888898E-2</v>
      </c>
      <c r="S27" s="11">
        <v>8.9685788888888895E-2</v>
      </c>
      <c r="T27" s="11">
        <v>8.9388888888888893E-2</v>
      </c>
      <c r="U27" s="11"/>
      <c r="V27" s="33" t="str">
        <f t="shared" si="1"/>
        <v>Bosnia and Herzegovina</v>
      </c>
      <c r="W27" s="30">
        <f t="shared" si="2"/>
        <v>-3.487481209150318E-4</v>
      </c>
      <c r="X27" s="10">
        <f t="shared" si="3"/>
        <v>-0.92871790727201564</v>
      </c>
      <c r="Y27" s="36">
        <f t="shared" si="4"/>
        <v>0.86251695128771222</v>
      </c>
      <c r="Z27" s="41">
        <f t="shared" si="5"/>
        <v>0.34874812091503182</v>
      </c>
      <c r="AA27" s="42">
        <f t="shared" si="6"/>
        <v>110</v>
      </c>
      <c r="AD27">
        <v>22</v>
      </c>
      <c r="AE27" s="31" t="str">
        <f t="shared" si="7"/>
        <v>Central African Republic</v>
      </c>
      <c r="AF27" s="44">
        <f t="shared" si="8"/>
        <v>125</v>
      </c>
      <c r="AG27" s="45" t="str">
        <f t="shared" si="9"/>
        <v>Austria</v>
      </c>
    </row>
    <row r="28" spans="1:33">
      <c r="A28" s="37"/>
      <c r="B28" s="38"/>
      <c r="C28" s="32" t="s">
        <v>83</v>
      </c>
      <c r="D28" s="33" t="s">
        <v>84</v>
      </c>
      <c r="E28" s="11">
        <v>0.34906270998834871</v>
      </c>
      <c r="F28" s="11">
        <v>0.34720037665501535</v>
      </c>
      <c r="G28" s="11">
        <v>0.345338043321682</v>
      </c>
      <c r="H28" s="11">
        <v>0.34347570998834875</v>
      </c>
      <c r="I28" s="11">
        <v>0.34161337665501534</v>
      </c>
      <c r="J28" s="11">
        <v>0.3397510433216821</v>
      </c>
      <c r="K28" s="11">
        <v>0.33708437665501534</v>
      </c>
      <c r="L28" s="11">
        <v>0.33441770998834869</v>
      </c>
      <c r="M28" s="11">
        <v>0.33175104332168198</v>
      </c>
      <c r="N28" s="11">
        <v>0.32908437665501539</v>
      </c>
      <c r="O28" s="11">
        <v>0.32641770998834868</v>
      </c>
      <c r="P28" s="11">
        <v>0.32475104332168203</v>
      </c>
      <c r="Q28" s="11">
        <v>0.32308437665501533</v>
      </c>
      <c r="R28" s="11">
        <v>0.32141770998834868</v>
      </c>
      <c r="S28" s="11">
        <v>0.32141770998834868</v>
      </c>
      <c r="T28" s="11">
        <v>0.32141770998834868</v>
      </c>
      <c r="U28" s="11"/>
      <c r="V28" s="33" t="str">
        <f t="shared" si="1"/>
        <v>Botswana</v>
      </c>
      <c r="W28" s="30">
        <f t="shared" si="2"/>
        <v>-2.0703897058823549E-3</v>
      </c>
      <c r="X28" s="10">
        <f t="shared" si="3"/>
        <v>-0.99109182272228757</v>
      </c>
      <c r="Y28" s="36">
        <f t="shared" si="4"/>
        <v>0.98226300106698627</v>
      </c>
      <c r="Z28" s="41">
        <f t="shared" si="5"/>
        <v>2.0703897058823548</v>
      </c>
      <c r="AA28" s="42">
        <f t="shared" si="6"/>
        <v>48</v>
      </c>
      <c r="AD28">
        <v>23</v>
      </c>
      <c r="AE28" s="31" t="str">
        <f t="shared" si="7"/>
        <v>Swaziland</v>
      </c>
      <c r="AF28" s="44">
        <f t="shared" si="8"/>
        <v>124</v>
      </c>
      <c r="AG28" s="45" t="str">
        <f t="shared" si="9"/>
        <v>Iceland</v>
      </c>
    </row>
    <row r="29" spans="1:33">
      <c r="A29" s="37"/>
      <c r="B29" s="38"/>
      <c r="C29" s="32" t="s">
        <v>85</v>
      </c>
      <c r="D29" s="33" t="s">
        <v>86</v>
      </c>
      <c r="E29" s="11">
        <v>0.17940673268095683</v>
      </c>
      <c r="F29" s="11">
        <v>0.17775799934762349</v>
      </c>
      <c r="G29" s="11">
        <v>0.17610926601429014</v>
      </c>
      <c r="H29" s="11">
        <v>0.17446053268095682</v>
      </c>
      <c r="I29" s="11">
        <v>0.17281179934762347</v>
      </c>
      <c r="J29" s="11">
        <v>0.17116306601429013</v>
      </c>
      <c r="K29" s="11">
        <v>0.16949139934762347</v>
      </c>
      <c r="L29" s="11">
        <v>0.16781973268095682</v>
      </c>
      <c r="M29" s="11">
        <v>0.16614806601429014</v>
      </c>
      <c r="N29" s="11">
        <v>0.16447639934762348</v>
      </c>
      <c r="O29" s="11">
        <v>0.1628047326809568</v>
      </c>
      <c r="P29" s="11">
        <v>0.16058251045873459</v>
      </c>
      <c r="Q29" s="11">
        <v>0.15836028823651238</v>
      </c>
      <c r="R29" s="11">
        <v>0.15613806601429012</v>
      </c>
      <c r="S29" s="11">
        <v>0.15613806601429012</v>
      </c>
      <c r="T29" s="11">
        <v>0.15613806601429012</v>
      </c>
      <c r="U29" s="11"/>
      <c r="V29" s="33" t="str">
        <f t="shared" si="1"/>
        <v>Brazil</v>
      </c>
      <c r="W29" s="30">
        <f t="shared" si="2"/>
        <v>-1.6746880718954266E-3</v>
      </c>
      <c r="X29" s="10">
        <f t="shared" si="3"/>
        <v>-0.99640286424559121</v>
      </c>
      <c r="Y29" s="36">
        <f t="shared" si="4"/>
        <v>0.99281866787681805</v>
      </c>
      <c r="Z29" s="41">
        <f t="shared" si="5"/>
        <v>1.6746880718954267</v>
      </c>
      <c r="AA29" s="42">
        <f t="shared" si="6"/>
        <v>65</v>
      </c>
      <c r="AD29">
        <v>24</v>
      </c>
      <c r="AE29" s="31" t="str">
        <f t="shared" si="7"/>
        <v>Namibia</v>
      </c>
      <c r="AF29" s="44">
        <f t="shared" si="8"/>
        <v>123</v>
      </c>
      <c r="AG29" s="45" t="str">
        <f t="shared" si="9"/>
        <v>Sweden</v>
      </c>
    </row>
    <row r="30" spans="1:33">
      <c r="A30" s="37"/>
      <c r="B30" s="38"/>
      <c r="C30" s="32" t="s">
        <v>87</v>
      </c>
      <c r="D30" s="33" t="s">
        <v>88</v>
      </c>
      <c r="E30" s="11">
        <v>5.205460049278423E-2</v>
      </c>
      <c r="F30" s="11">
        <v>5.205460049278423E-2</v>
      </c>
      <c r="G30" s="11">
        <v>5.205460049278423E-2</v>
      </c>
      <c r="H30" s="11">
        <v>5.205460049278423E-2</v>
      </c>
      <c r="I30" s="11">
        <v>5.205460049278423E-2</v>
      </c>
      <c r="J30" s="11">
        <v>5.205460049278423E-2</v>
      </c>
      <c r="K30" s="11">
        <v>5.205460049278423E-2</v>
      </c>
      <c r="L30" s="11">
        <v>5.205460049278423E-2</v>
      </c>
      <c r="M30" s="11">
        <v>5.205460049278423E-2</v>
      </c>
      <c r="N30" s="11">
        <v>5.205460049278423E-2</v>
      </c>
      <c r="O30" s="11">
        <v>5.205460049278423E-2</v>
      </c>
      <c r="P30" s="11">
        <v>5.205460049278423E-2</v>
      </c>
      <c r="Q30" s="11">
        <v>5.205460049278423E-2</v>
      </c>
      <c r="R30" s="11">
        <v>5.205460049278423E-2</v>
      </c>
      <c r="S30" s="11">
        <v>5.205460049278423E-2</v>
      </c>
      <c r="T30" s="11">
        <v>5.205460049278423E-2</v>
      </c>
      <c r="U30" s="11"/>
      <c r="V30" s="33" t="str">
        <f t="shared" si="1"/>
        <v>Brunei Darussalam</v>
      </c>
      <c r="W30" s="30">
        <f t="shared" si="2"/>
        <v>0</v>
      </c>
      <c r="X30" s="10">
        <f t="shared" si="3"/>
        <v>0</v>
      </c>
      <c r="Y30" s="36">
        <f t="shared" si="4"/>
        <v>0</v>
      </c>
      <c r="Z30" s="41" t="str">
        <f t="shared" si="5"/>
        <v/>
      </c>
      <c r="AA30" s="42" t="str">
        <f t="shared" si="6"/>
        <v/>
      </c>
      <c r="AD30">
        <v>25</v>
      </c>
      <c r="AE30" s="31" t="str">
        <f t="shared" si="7"/>
        <v>China</v>
      </c>
      <c r="AF30" s="44">
        <f t="shared" si="8"/>
        <v>122</v>
      </c>
      <c r="AG30" s="45" t="str">
        <f t="shared" si="9"/>
        <v>France</v>
      </c>
    </row>
    <row r="31" spans="1:33">
      <c r="A31" s="37"/>
      <c r="B31" s="38"/>
      <c r="C31" s="32" t="s">
        <v>89</v>
      </c>
      <c r="D31" s="33" t="s">
        <v>90</v>
      </c>
      <c r="E31" s="11">
        <v>0.30100702614379082</v>
      </c>
      <c r="F31" s="11">
        <v>0.30100702614379082</v>
      </c>
      <c r="G31" s="11">
        <v>0.30100702614379082</v>
      </c>
      <c r="H31" s="11">
        <v>0.30100702614379082</v>
      </c>
      <c r="I31" s="11">
        <v>0.30100702614379082</v>
      </c>
      <c r="J31" s="11">
        <v>0.30100702614379082</v>
      </c>
      <c r="K31" s="11">
        <v>0.30125702614379085</v>
      </c>
      <c r="L31" s="11">
        <v>0.30150702614379082</v>
      </c>
      <c r="M31" s="11">
        <v>0.30175702614379085</v>
      </c>
      <c r="N31" s="11">
        <v>0.30200702614379088</v>
      </c>
      <c r="O31" s="11">
        <v>0.30225702614379085</v>
      </c>
      <c r="P31" s="11">
        <v>0.29241035947712418</v>
      </c>
      <c r="Q31" s="11">
        <v>0.28256369281045751</v>
      </c>
      <c r="R31" s="11">
        <v>0.27271702614379084</v>
      </c>
      <c r="S31" s="11">
        <v>0.26287035947712417</v>
      </c>
      <c r="T31" s="11">
        <v>0.2530236928104575</v>
      </c>
      <c r="U31" s="11"/>
      <c r="V31" s="33" t="str">
        <f t="shared" si="1"/>
        <v>Bulgaria</v>
      </c>
      <c r="W31" s="30">
        <f t="shared" si="2"/>
        <v>-2.5649019607843116E-3</v>
      </c>
      <c r="X31" s="10">
        <f t="shared" si="3"/>
        <v>-0.76827490367588858</v>
      </c>
      <c r="Y31" s="36">
        <f t="shared" si="4"/>
        <v>0.59024632761819584</v>
      </c>
      <c r="Z31" s="41">
        <f t="shared" si="5"/>
        <v>2.5649019607843115</v>
      </c>
      <c r="AA31" s="42">
        <f t="shared" si="6"/>
        <v>31</v>
      </c>
      <c r="AD31">
        <v>26</v>
      </c>
      <c r="AE31" s="31" t="str">
        <f t="shared" si="7"/>
        <v>Ghana</v>
      </c>
      <c r="AF31" s="44">
        <f t="shared" si="8"/>
        <v>121</v>
      </c>
      <c r="AG31" s="45" t="str">
        <f t="shared" si="9"/>
        <v>Singapore</v>
      </c>
    </row>
    <row r="32" spans="1:33">
      <c r="A32" s="37"/>
      <c r="B32" s="38"/>
      <c r="C32" s="32" t="s">
        <v>91</v>
      </c>
      <c r="D32" s="33" t="s">
        <v>92</v>
      </c>
      <c r="E32" s="11">
        <v>0.47948955948664579</v>
      </c>
      <c r="F32" s="11">
        <v>0.4754895594866459</v>
      </c>
      <c r="G32" s="11">
        <v>0.47148955948664578</v>
      </c>
      <c r="H32" s="11">
        <v>0.46748955948664589</v>
      </c>
      <c r="I32" s="11">
        <v>0.46348955948664589</v>
      </c>
      <c r="J32" s="11">
        <v>0.45948955948664588</v>
      </c>
      <c r="K32" s="11">
        <v>0.45515622615331258</v>
      </c>
      <c r="L32" s="11">
        <v>0.45082289281997917</v>
      </c>
      <c r="M32" s="11">
        <v>0.44648955948664587</v>
      </c>
      <c r="N32" s="11">
        <v>0.44215622615331251</v>
      </c>
      <c r="O32" s="11">
        <v>0.43782289281997921</v>
      </c>
      <c r="P32" s="11">
        <v>0.43448955948664586</v>
      </c>
      <c r="Q32" s="11">
        <v>0.43115622615331256</v>
      </c>
      <c r="R32" s="11">
        <v>0.42782289281997921</v>
      </c>
      <c r="S32" s="11">
        <v>0.42782289281997921</v>
      </c>
      <c r="T32" s="11">
        <v>0.42782289281997921</v>
      </c>
      <c r="U32" s="11"/>
      <c r="V32" s="33" t="str">
        <f t="shared" si="1"/>
        <v>Burkina Faso</v>
      </c>
      <c r="W32" s="30">
        <f t="shared" si="2"/>
        <v>-3.7598039215686256E-3</v>
      </c>
      <c r="X32" s="10">
        <f t="shared" si="3"/>
        <v>-0.99247474937583668</v>
      </c>
      <c r="Y32" s="36">
        <f t="shared" si="4"/>
        <v>0.98500612814862987</v>
      </c>
      <c r="Z32" s="41">
        <f t="shared" si="5"/>
        <v>3.7598039215686256</v>
      </c>
      <c r="AA32" s="42">
        <f t="shared" si="6"/>
        <v>13</v>
      </c>
      <c r="AD32">
        <v>27</v>
      </c>
      <c r="AE32" s="31" t="str">
        <f t="shared" si="7"/>
        <v>Uganda</v>
      </c>
      <c r="AF32" s="44">
        <f t="shared" si="8"/>
        <v>120</v>
      </c>
      <c r="AG32" s="45" t="str">
        <f t="shared" si="9"/>
        <v>Jordan</v>
      </c>
    </row>
    <row r="33" spans="1:33">
      <c r="A33" s="37"/>
      <c r="B33" s="38"/>
      <c r="C33" s="32" t="s">
        <v>93</v>
      </c>
      <c r="D33" s="33" t="s">
        <v>94</v>
      </c>
      <c r="E33" s="11">
        <v>0.48109265585721461</v>
      </c>
      <c r="F33" s="11">
        <v>0.48075932252388132</v>
      </c>
      <c r="G33" s="11">
        <v>0.48042598919054802</v>
      </c>
      <c r="H33" s="11">
        <v>0.48009265585721472</v>
      </c>
      <c r="I33" s="11">
        <v>0.47975932252388126</v>
      </c>
      <c r="J33" s="11">
        <v>0.47942598919054796</v>
      </c>
      <c r="K33" s="11">
        <v>0.47909265585721467</v>
      </c>
      <c r="L33" s="11">
        <v>0.47875932252388137</v>
      </c>
      <c r="M33" s="11">
        <v>0.47842598919054802</v>
      </c>
      <c r="N33" s="11">
        <v>0.47809265585721467</v>
      </c>
      <c r="O33" s="11">
        <v>0.47775932252388137</v>
      </c>
      <c r="P33" s="11">
        <v>0.47775932252388137</v>
      </c>
      <c r="Q33" s="11">
        <v>0.47775932252388137</v>
      </c>
      <c r="R33" s="11">
        <v>0.47775932252388137</v>
      </c>
      <c r="S33" s="11">
        <v>0.47775932252388137</v>
      </c>
      <c r="T33" s="11">
        <v>0.47775932252388137</v>
      </c>
      <c r="U33" s="11"/>
      <c r="V33" s="33" t="str">
        <f t="shared" si="1"/>
        <v>Burundi</v>
      </c>
      <c r="W33" s="30">
        <f t="shared" si="2"/>
        <v>-2.4264705882352482E-4</v>
      </c>
      <c r="X33" s="10">
        <f t="shared" si="3"/>
        <v>-0.95890804770991822</v>
      </c>
      <c r="Y33" s="36">
        <f t="shared" si="4"/>
        <v>0.91950464396284681</v>
      </c>
      <c r="Z33" s="41">
        <f t="shared" si="5"/>
        <v>0.24264705882352483</v>
      </c>
      <c r="AA33" s="42">
        <f t="shared" si="6"/>
        <v>114</v>
      </c>
      <c r="AD33">
        <v>28</v>
      </c>
      <c r="AE33" s="31" t="str">
        <f t="shared" si="7"/>
        <v>Ethiopia</v>
      </c>
      <c r="AF33" s="44">
        <f t="shared" si="8"/>
        <v>119</v>
      </c>
      <c r="AG33" s="45" t="str">
        <f t="shared" si="9"/>
        <v>Finland</v>
      </c>
    </row>
    <row r="34" spans="1:33">
      <c r="A34" s="37"/>
      <c r="B34" s="38"/>
      <c r="C34" s="32" t="s">
        <v>95</v>
      </c>
      <c r="D34" s="33" t="s">
        <v>96</v>
      </c>
      <c r="E34" s="11">
        <v>0.44765668657159829</v>
      </c>
      <c r="F34" s="11">
        <v>0.44265668657159835</v>
      </c>
      <c r="G34" s="11">
        <v>0.43765668657159829</v>
      </c>
      <c r="H34" s="11">
        <v>0.43265668657159834</v>
      </c>
      <c r="I34" s="11">
        <v>0.42765668657159833</v>
      </c>
      <c r="J34" s="11">
        <v>0.42265668657159833</v>
      </c>
      <c r="K34" s="11">
        <v>0.41699001990493167</v>
      </c>
      <c r="L34" s="11">
        <v>0.41132335323826502</v>
      </c>
      <c r="M34" s="11">
        <v>0.40565668657159831</v>
      </c>
      <c r="N34" s="11">
        <v>0.3999900199049316</v>
      </c>
      <c r="O34" s="11">
        <v>0.39432335323826501</v>
      </c>
      <c r="P34" s="11">
        <v>0.38876779768270947</v>
      </c>
      <c r="Q34" s="11">
        <v>0.38321224212715393</v>
      </c>
      <c r="R34" s="11">
        <v>0.3776566865715984</v>
      </c>
      <c r="S34" s="11">
        <v>0.3776566865715984</v>
      </c>
      <c r="T34" s="11">
        <v>0.3776566865715984</v>
      </c>
      <c r="U34" s="11"/>
      <c r="V34" s="33" t="str">
        <f t="shared" si="1"/>
        <v>Cambodia</v>
      </c>
      <c r="W34" s="30">
        <f t="shared" si="2"/>
        <v>-5.1037581699346348E-3</v>
      </c>
      <c r="X34" s="10">
        <f t="shared" si="3"/>
        <v>-0.99525477338888213</v>
      </c>
      <c r="Y34" s="36">
        <f t="shared" si="4"/>
        <v>0.99053206395335514</v>
      </c>
      <c r="Z34" s="41">
        <f t="shared" si="5"/>
        <v>5.1037581699346353</v>
      </c>
      <c r="AA34" s="42">
        <f t="shared" si="6"/>
        <v>8</v>
      </c>
      <c r="AD34">
        <v>29</v>
      </c>
      <c r="AE34" s="31" t="str">
        <f t="shared" si="7"/>
        <v>Nepal</v>
      </c>
      <c r="AF34" s="44">
        <f t="shared" si="8"/>
        <v>118</v>
      </c>
      <c r="AG34" s="45" t="str">
        <f t="shared" si="9"/>
        <v>Grenada</v>
      </c>
    </row>
    <row r="35" spans="1:33">
      <c r="A35" s="37"/>
      <c r="B35" s="38"/>
      <c r="C35" s="32" t="s">
        <v>97</v>
      </c>
      <c r="D35" s="33" t="s">
        <v>98</v>
      </c>
      <c r="E35" s="11">
        <v>0.42661555555555553</v>
      </c>
      <c r="F35" s="11">
        <v>0.42461555555555552</v>
      </c>
      <c r="G35" s="11">
        <v>0.42261555555555552</v>
      </c>
      <c r="H35" s="11">
        <v>0.42061555555555552</v>
      </c>
      <c r="I35" s="11">
        <v>0.41861555555555552</v>
      </c>
      <c r="J35" s="11">
        <v>0.41661555555555552</v>
      </c>
      <c r="K35" s="11">
        <v>0.41428222222222216</v>
      </c>
      <c r="L35" s="11">
        <v>0.41194888888888892</v>
      </c>
      <c r="M35" s="11">
        <v>0.40961555555555557</v>
      </c>
      <c r="N35" s="11">
        <v>0.40728222222222216</v>
      </c>
      <c r="O35" s="11">
        <v>0.40494888888888897</v>
      </c>
      <c r="P35" s="11">
        <v>0.40328222222222215</v>
      </c>
      <c r="Q35" s="11">
        <v>0.40161555555555556</v>
      </c>
      <c r="R35" s="11">
        <v>0.39994888888888891</v>
      </c>
      <c r="S35" s="11">
        <v>0.39994888888888891</v>
      </c>
      <c r="T35" s="11">
        <v>0.39994888888888891</v>
      </c>
      <c r="U35" s="11"/>
      <c r="V35" s="33" t="str">
        <f t="shared" si="1"/>
        <v>Cameroon</v>
      </c>
      <c r="W35" s="30">
        <f t="shared" si="2"/>
        <v>-1.9558823529411723E-3</v>
      </c>
      <c r="X35" s="10">
        <f t="shared" si="3"/>
        <v>-0.99207393323530901</v>
      </c>
      <c r="Y35" s="36">
        <f t="shared" si="4"/>
        <v>0.98421068900497632</v>
      </c>
      <c r="Z35" s="41">
        <f t="shared" si="5"/>
        <v>1.9558823529411724</v>
      </c>
      <c r="AA35" s="42">
        <f t="shared" si="6"/>
        <v>53</v>
      </c>
      <c r="AD35">
        <v>30</v>
      </c>
      <c r="AE35" s="31" t="str">
        <f t="shared" si="7"/>
        <v>Dominican Republic</v>
      </c>
      <c r="AF35" s="44">
        <f t="shared" si="8"/>
        <v>117</v>
      </c>
      <c r="AG35" s="45" t="str">
        <f t="shared" si="9"/>
        <v>Bahamas</v>
      </c>
    </row>
    <row r="36" spans="1:33">
      <c r="A36" s="37"/>
      <c r="B36" s="38"/>
      <c r="C36" s="32" t="s">
        <v>99</v>
      </c>
      <c r="D36" s="33" t="s">
        <v>100</v>
      </c>
      <c r="E36" s="11">
        <v>0.31514000000000003</v>
      </c>
      <c r="F36" s="11">
        <v>0.31514000000000003</v>
      </c>
      <c r="G36" s="11">
        <v>0.31514000000000003</v>
      </c>
      <c r="H36" s="11">
        <v>0.31514000000000003</v>
      </c>
      <c r="I36" s="11">
        <v>0.31514000000000003</v>
      </c>
      <c r="J36" s="11">
        <v>0.31514000000000003</v>
      </c>
      <c r="K36" s="11">
        <v>0.31514000000000003</v>
      </c>
      <c r="L36" s="11">
        <v>0.31514000000000003</v>
      </c>
      <c r="M36" s="11">
        <v>0.31514000000000003</v>
      </c>
      <c r="N36" s="11">
        <v>0.31514000000000003</v>
      </c>
      <c r="O36" s="11">
        <v>0.31514000000000003</v>
      </c>
      <c r="P36" s="11">
        <v>0.31514000000000003</v>
      </c>
      <c r="Q36" s="11">
        <v>0.31514000000000003</v>
      </c>
      <c r="R36" s="11">
        <v>0.31514000000000003</v>
      </c>
      <c r="S36" s="11">
        <v>0.31514000000000003</v>
      </c>
      <c r="T36" s="11">
        <v>0.31514000000000003</v>
      </c>
      <c r="U36" s="11"/>
      <c r="V36" s="33" t="str">
        <f t="shared" si="1"/>
        <v>Canada</v>
      </c>
      <c r="W36" s="30">
        <f t="shared" si="2"/>
        <v>0</v>
      </c>
      <c r="X36" s="10">
        <f t="shared" si="3"/>
        <v>0</v>
      </c>
      <c r="Y36" s="36">
        <f t="shared" si="4"/>
        <v>0</v>
      </c>
      <c r="Z36" s="41" t="str">
        <f t="shared" si="5"/>
        <v/>
      </c>
      <c r="AA36" s="42" t="str">
        <f t="shared" si="6"/>
        <v/>
      </c>
    </row>
    <row r="37" spans="1:33">
      <c r="A37" s="37"/>
      <c r="B37" s="38"/>
      <c r="C37" s="32" t="s">
        <v>101</v>
      </c>
      <c r="D37" s="33" t="s">
        <v>102</v>
      </c>
      <c r="E37" s="11">
        <v>0.20581047965116275</v>
      </c>
      <c r="F37" s="11">
        <v>0.20381047965116281</v>
      </c>
      <c r="G37" s="11">
        <v>0.20181047965116281</v>
      </c>
      <c r="H37" s="11">
        <v>0.1998104796511628</v>
      </c>
      <c r="I37" s="11">
        <v>0.1978104796511628</v>
      </c>
      <c r="J37" s="11">
        <v>0.1958104796511628</v>
      </c>
      <c r="K37" s="11">
        <v>0.19314381298449612</v>
      </c>
      <c r="L37" s="11">
        <v>0.19047714631782944</v>
      </c>
      <c r="M37" s="11">
        <v>0.18781047965116279</v>
      </c>
      <c r="N37" s="11">
        <v>0.18514381298449611</v>
      </c>
      <c r="O37" s="11">
        <v>0.18247714631782944</v>
      </c>
      <c r="P37" s="11">
        <v>0.18136603520671835</v>
      </c>
      <c r="Q37" s="11">
        <v>0.1802549240956072</v>
      </c>
      <c r="R37" s="11">
        <v>0.17914381298449611</v>
      </c>
      <c r="S37" s="11">
        <v>0.17914381298449611</v>
      </c>
      <c r="T37" s="11">
        <v>0.17914381298449611</v>
      </c>
      <c r="U37" s="11"/>
      <c r="V37" s="33" t="str">
        <f t="shared" si="1"/>
        <v>Cape Verde</v>
      </c>
      <c r="W37" s="30">
        <f t="shared" si="2"/>
        <v>-1.9918300653594787E-3</v>
      </c>
      <c r="X37" s="10">
        <f t="shared" si="3"/>
        <v>-0.98553046595747362</v>
      </c>
      <c r="Y37" s="36">
        <f t="shared" si="4"/>
        <v>0.97127029933035502</v>
      </c>
      <c r="Z37" s="41">
        <f t="shared" si="5"/>
        <v>1.9918300653594787</v>
      </c>
      <c r="AA37" s="42">
        <f t="shared" si="6"/>
        <v>50</v>
      </c>
    </row>
    <row r="38" spans="1:33">
      <c r="A38" s="37"/>
      <c r="B38" s="38"/>
      <c r="C38" s="32" t="s">
        <v>103</v>
      </c>
      <c r="D38" s="33" t="s">
        <v>104</v>
      </c>
      <c r="E38" s="11">
        <v>0.48185494444444449</v>
      </c>
      <c r="F38" s="11">
        <v>0.47852161111111108</v>
      </c>
      <c r="G38" s="11">
        <v>0.47518827777777783</v>
      </c>
      <c r="H38" s="11">
        <v>0.47185494444444442</v>
      </c>
      <c r="I38" s="11">
        <v>0.46852161111111118</v>
      </c>
      <c r="J38" s="11">
        <v>0.46518827777777777</v>
      </c>
      <c r="K38" s="11">
        <v>0.46218827777777777</v>
      </c>
      <c r="L38" s="11">
        <v>0.45918827777777782</v>
      </c>
      <c r="M38" s="11">
        <v>0.45618827777777776</v>
      </c>
      <c r="N38" s="11">
        <v>0.45318827777777781</v>
      </c>
      <c r="O38" s="11">
        <v>0.45018827777777776</v>
      </c>
      <c r="P38" s="11">
        <v>0.44629938888888887</v>
      </c>
      <c r="Q38" s="11">
        <v>0.44241050000000004</v>
      </c>
      <c r="R38" s="11">
        <v>0.43852161111111104</v>
      </c>
      <c r="S38" s="11">
        <v>0.43852161111111104</v>
      </c>
      <c r="T38" s="11">
        <v>0.43852161111111104</v>
      </c>
      <c r="U38" s="11"/>
      <c r="V38" s="33" t="str">
        <f t="shared" si="1"/>
        <v>Central African Republic</v>
      </c>
      <c r="W38" s="30">
        <f t="shared" si="2"/>
        <v>-3.0866013071895477E-3</v>
      </c>
      <c r="X38" s="10">
        <f t="shared" si="3"/>
        <v>-0.99614024413797386</v>
      </c>
      <c r="Y38" s="36">
        <f t="shared" si="4"/>
        <v>0.99229538599126221</v>
      </c>
      <c r="Z38" s="41">
        <f t="shared" si="5"/>
        <v>3.0866013071895475</v>
      </c>
      <c r="AA38" s="42">
        <f t="shared" si="6"/>
        <v>22</v>
      </c>
    </row>
    <row r="39" spans="1:33">
      <c r="A39" s="37"/>
      <c r="B39" s="38"/>
      <c r="C39" s="32" t="s">
        <v>105</v>
      </c>
      <c r="D39" s="33" t="s">
        <v>106</v>
      </c>
      <c r="E39" s="11">
        <v>0.51733530973451325</v>
      </c>
      <c r="F39" s="11">
        <v>0.51600197640117995</v>
      </c>
      <c r="G39" s="11">
        <v>0.51466864306784654</v>
      </c>
      <c r="H39" s="11">
        <v>0.51333530973451325</v>
      </c>
      <c r="I39" s="11">
        <v>0.51200197640117995</v>
      </c>
      <c r="J39" s="11">
        <v>0.51066864306784654</v>
      </c>
      <c r="K39" s="11">
        <v>0.50866864306784665</v>
      </c>
      <c r="L39" s="11">
        <v>0.50666864306784665</v>
      </c>
      <c r="M39" s="11">
        <v>0.50466864306784665</v>
      </c>
      <c r="N39" s="11">
        <v>0.50266864306784664</v>
      </c>
      <c r="O39" s="11">
        <v>0.50066864306784664</v>
      </c>
      <c r="P39" s="11">
        <v>0.50011308751229111</v>
      </c>
      <c r="Q39" s="11">
        <v>0.49955753195673552</v>
      </c>
      <c r="R39" s="11">
        <v>0.49900197640117994</v>
      </c>
      <c r="S39" s="11">
        <v>0.49900197640117994</v>
      </c>
      <c r="T39" s="11">
        <v>0.49900197640117994</v>
      </c>
      <c r="U39" s="11"/>
      <c r="V39" s="33" t="str">
        <f t="shared" si="1"/>
        <v>Chad</v>
      </c>
      <c r="W39" s="30">
        <f t="shared" si="2"/>
        <v>-1.3905228758169905E-3</v>
      </c>
      <c r="X39" s="10">
        <f t="shared" si="3"/>
        <v>-0.98093567298380868</v>
      </c>
      <c r="Y39" s="36">
        <f t="shared" si="4"/>
        <v>0.96223479453219762</v>
      </c>
      <c r="Z39" s="41">
        <f t="shared" si="5"/>
        <v>1.3905228758169905</v>
      </c>
      <c r="AA39" s="42">
        <f t="shared" si="6"/>
        <v>77</v>
      </c>
    </row>
    <row r="40" spans="1:33">
      <c r="A40" s="37"/>
      <c r="B40" s="38"/>
      <c r="C40" s="32" t="s">
        <v>107</v>
      </c>
      <c r="D40" s="33" t="s">
        <v>108</v>
      </c>
      <c r="E40" s="11">
        <v>7.5509119496855334E-2</v>
      </c>
      <c r="F40" s="11">
        <v>7.3509119496855332E-2</v>
      </c>
      <c r="G40" s="11">
        <v>7.1509119496855372E-2</v>
      </c>
      <c r="H40" s="11">
        <v>6.9509119496855329E-2</v>
      </c>
      <c r="I40" s="11">
        <v>6.7509119496855355E-2</v>
      </c>
      <c r="J40" s="11">
        <v>6.5509119496855353E-2</v>
      </c>
      <c r="K40" s="11">
        <v>6.3509119496855351E-2</v>
      </c>
      <c r="L40" s="11">
        <v>6.1509119496855363E-2</v>
      </c>
      <c r="M40" s="11">
        <v>5.9509119496855327E-2</v>
      </c>
      <c r="N40" s="11">
        <v>5.7509119496855339E-2</v>
      </c>
      <c r="O40" s="11">
        <v>5.5509119496855358E-2</v>
      </c>
      <c r="P40" s="11">
        <v>5.5509119496855358E-2</v>
      </c>
      <c r="Q40" s="11">
        <v>5.5509119496855358E-2</v>
      </c>
      <c r="R40" s="11">
        <v>5.5509119496855358E-2</v>
      </c>
      <c r="S40" s="11">
        <v>5.5509119496855358E-2</v>
      </c>
      <c r="T40" s="11">
        <v>5.5509119496855358E-2</v>
      </c>
      <c r="U40" s="11"/>
      <c r="V40" s="33" t="str">
        <f t="shared" si="1"/>
        <v>Chile</v>
      </c>
      <c r="W40" s="30">
        <f t="shared" si="2"/>
        <v>-1.4558823529411753E-3</v>
      </c>
      <c r="X40" s="10">
        <f t="shared" si="3"/>
        <v>-0.958908047709919</v>
      </c>
      <c r="Y40" s="36">
        <f t="shared" si="4"/>
        <v>0.91950464396284826</v>
      </c>
      <c r="Z40" s="41">
        <f t="shared" si="5"/>
        <v>1.4558823529411753</v>
      </c>
      <c r="AA40" s="42">
        <f t="shared" si="6"/>
        <v>75</v>
      </c>
    </row>
    <row r="41" spans="1:33">
      <c r="A41" s="37"/>
      <c r="B41" s="38"/>
      <c r="C41" s="32" t="s">
        <v>109</v>
      </c>
      <c r="D41" s="33" t="s">
        <v>110</v>
      </c>
      <c r="E41" s="11">
        <v>0.44288888888888894</v>
      </c>
      <c r="F41" s="11">
        <v>0.43972388888888886</v>
      </c>
      <c r="G41" s="11">
        <v>0.43655888888888894</v>
      </c>
      <c r="H41" s="11">
        <v>0.43339388888888886</v>
      </c>
      <c r="I41" s="11">
        <v>0.43022888888888894</v>
      </c>
      <c r="J41" s="11">
        <v>0.42706388888888885</v>
      </c>
      <c r="K41" s="11">
        <v>0.42389888888888888</v>
      </c>
      <c r="L41" s="11">
        <v>0.4207338888888888</v>
      </c>
      <c r="M41" s="11">
        <v>0.41756888888888888</v>
      </c>
      <c r="N41" s="11">
        <v>0.41440388888888896</v>
      </c>
      <c r="O41" s="11">
        <v>0.41123888888888893</v>
      </c>
      <c r="P41" s="11">
        <v>0.40846111111111111</v>
      </c>
      <c r="Q41" s="11">
        <v>0.4056833333333334</v>
      </c>
      <c r="R41" s="11">
        <v>0.40290555555555557</v>
      </c>
      <c r="S41" s="11">
        <v>0.40290555555555557</v>
      </c>
      <c r="T41" s="11">
        <v>0.40290555555555557</v>
      </c>
      <c r="U41" s="11"/>
      <c r="V41" s="33" t="str">
        <f t="shared" si="1"/>
        <v>China</v>
      </c>
      <c r="W41" s="30">
        <f t="shared" si="2"/>
        <v>-2.8839991830065348E-3</v>
      </c>
      <c r="X41" s="10">
        <f t="shared" si="3"/>
        <v>-0.99341791124071133</v>
      </c>
      <c r="Y41" s="36">
        <f t="shared" si="4"/>
        <v>0.98687914637385776</v>
      </c>
      <c r="Z41" s="41">
        <f t="shared" si="5"/>
        <v>2.8839991830065346</v>
      </c>
      <c r="AA41" s="42">
        <f t="shared" si="6"/>
        <v>25</v>
      </c>
    </row>
    <row r="42" spans="1:33">
      <c r="A42" s="37"/>
      <c r="B42" s="38"/>
      <c r="C42" s="32" t="s">
        <v>111</v>
      </c>
      <c r="D42" s="33" t="s">
        <v>112</v>
      </c>
      <c r="E42" s="11">
        <v>0.28353333333333336</v>
      </c>
      <c r="F42" s="11">
        <v>0.28259110000000004</v>
      </c>
      <c r="G42" s="11">
        <v>0.28164886666666661</v>
      </c>
      <c r="H42" s="11">
        <v>0.2807066333333334</v>
      </c>
      <c r="I42" s="11">
        <v>0.27976440000000008</v>
      </c>
      <c r="J42" s="11">
        <v>0.27882216666666665</v>
      </c>
      <c r="K42" s="11">
        <v>0.27782216666666665</v>
      </c>
      <c r="L42" s="11">
        <v>0.27682216666666665</v>
      </c>
      <c r="M42" s="11">
        <v>0.2758221666666667</v>
      </c>
      <c r="N42" s="11">
        <v>0.27482216666666665</v>
      </c>
      <c r="O42" s="11">
        <v>0.27382216666666664</v>
      </c>
      <c r="P42" s="11">
        <v>0.27382216666666664</v>
      </c>
      <c r="Q42" s="11">
        <v>0.27382216666666664</v>
      </c>
      <c r="R42" s="11">
        <v>0.27382216666666664</v>
      </c>
      <c r="S42" s="11">
        <v>0.27382216666666664</v>
      </c>
      <c r="T42" s="11">
        <v>0.27382216666666664</v>
      </c>
      <c r="U42" s="11"/>
      <c r="V42" s="33" t="str">
        <f t="shared" si="1"/>
        <v>Colombia</v>
      </c>
      <c r="W42" s="30">
        <f t="shared" si="2"/>
        <v>-7.1222524509804313E-4</v>
      </c>
      <c r="X42" s="10">
        <f t="shared" si="3"/>
        <v>-0.96033360953142022</v>
      </c>
      <c r="Y42" s="36">
        <f t="shared" si="4"/>
        <v>0.92224064159564623</v>
      </c>
      <c r="Z42" s="41">
        <f t="shared" si="5"/>
        <v>0.71222524509804308</v>
      </c>
      <c r="AA42" s="42">
        <f t="shared" si="6"/>
        <v>96</v>
      </c>
    </row>
    <row r="43" spans="1:33">
      <c r="A43" s="37"/>
      <c r="B43" s="38"/>
      <c r="C43" s="32" t="s">
        <v>113</v>
      </c>
      <c r="D43" s="33" t="s">
        <v>114</v>
      </c>
      <c r="E43" s="11">
        <v>0.20690357533423465</v>
      </c>
      <c r="F43" s="11">
        <v>0.20423690866756797</v>
      </c>
      <c r="G43" s="11">
        <v>0.20157024200090135</v>
      </c>
      <c r="H43" s="11">
        <v>0.19890357533423464</v>
      </c>
      <c r="I43" s="11">
        <v>0.19623690866756802</v>
      </c>
      <c r="J43" s="11">
        <v>0.19357024200090131</v>
      </c>
      <c r="K43" s="11">
        <v>0.19023690866756801</v>
      </c>
      <c r="L43" s="11">
        <v>0.18690357533423463</v>
      </c>
      <c r="M43" s="11">
        <v>0.18357024200090133</v>
      </c>
      <c r="N43" s="11">
        <v>0.18023690866756795</v>
      </c>
      <c r="O43" s="11">
        <v>0.17690357533423465</v>
      </c>
      <c r="P43" s="11">
        <v>0.17634801977867909</v>
      </c>
      <c r="Q43" s="11">
        <v>0.17579246422312353</v>
      </c>
      <c r="R43" s="11">
        <v>0.175236908667568</v>
      </c>
      <c r="S43" s="11">
        <v>0.175236908667568</v>
      </c>
      <c r="T43" s="11">
        <v>0.175236908667568</v>
      </c>
      <c r="U43" s="11"/>
      <c r="V43" s="33" t="str">
        <f t="shared" si="1"/>
        <v>Comoros</v>
      </c>
      <c r="W43" s="30">
        <f t="shared" si="2"/>
        <v>-2.3611111111111111E-3</v>
      </c>
      <c r="X43" s="10">
        <f t="shared" si="3"/>
        <v>-0.9739470194209574</v>
      </c>
      <c r="Y43" s="36">
        <f t="shared" si="4"/>
        <v>0.94857279663896676</v>
      </c>
      <c r="Z43" s="41">
        <f t="shared" si="5"/>
        <v>2.3611111111111112</v>
      </c>
      <c r="AA43" s="42">
        <f t="shared" si="6"/>
        <v>40</v>
      </c>
    </row>
    <row r="44" spans="1:33">
      <c r="A44" s="37"/>
      <c r="B44" s="38"/>
      <c r="C44" s="32" t="s">
        <v>115</v>
      </c>
      <c r="D44" s="33" t="s">
        <v>116</v>
      </c>
      <c r="E44" s="11">
        <v>0.29436591401567541</v>
      </c>
      <c r="F44" s="11">
        <v>0.29436591401567541</v>
      </c>
      <c r="G44" s="11">
        <v>0.29436591401567541</v>
      </c>
      <c r="H44" s="11">
        <v>0.29436591401567541</v>
      </c>
      <c r="I44" s="11">
        <v>0.29436591401567541</v>
      </c>
      <c r="J44" s="11">
        <v>0.29436591401567541</v>
      </c>
      <c r="K44" s="11">
        <v>0.29403258068234212</v>
      </c>
      <c r="L44" s="11">
        <v>0.29369924734900876</v>
      </c>
      <c r="M44" s="11">
        <v>0.29336591401567541</v>
      </c>
      <c r="N44" s="11">
        <v>0.29303258068234211</v>
      </c>
      <c r="O44" s="11">
        <v>0.29269924734900876</v>
      </c>
      <c r="P44" s="11">
        <v>0.29269924734900876</v>
      </c>
      <c r="Q44" s="11">
        <v>0.29269924734900876</v>
      </c>
      <c r="R44" s="11">
        <v>0.29269924734900876</v>
      </c>
      <c r="S44" s="11">
        <v>0.29269924734900876</v>
      </c>
      <c r="T44" s="11">
        <v>0.29269924734900876</v>
      </c>
      <c r="U44" s="11"/>
      <c r="V44" s="33" t="str">
        <f t="shared" si="1"/>
        <v>Congo</v>
      </c>
      <c r="W44" s="30">
        <f t="shared" si="2"/>
        <v>-1.5196078431372402E-4</v>
      </c>
      <c r="X44" s="10">
        <f t="shared" si="3"/>
        <v>-0.93982554701578969</v>
      </c>
      <c r="Y44" s="36">
        <f t="shared" si="4"/>
        <v>0.88327205882352833</v>
      </c>
      <c r="Z44" s="41">
        <f t="shared" si="5"/>
        <v>0.15196078431372403</v>
      </c>
      <c r="AA44" s="42">
        <f t="shared" si="6"/>
        <v>116</v>
      </c>
    </row>
    <row r="45" spans="1:33">
      <c r="A45" s="37"/>
      <c r="B45" s="38"/>
      <c r="C45" s="32" t="s">
        <v>117</v>
      </c>
      <c r="D45" s="33" t="s">
        <v>591</v>
      </c>
      <c r="E45" s="11">
        <v>0.48813011964735509</v>
      </c>
      <c r="F45" s="11">
        <v>0.48813011964735509</v>
      </c>
      <c r="G45" s="11">
        <v>0.48813011964735509</v>
      </c>
      <c r="H45" s="11">
        <v>0.48813011964735509</v>
      </c>
      <c r="I45" s="11">
        <v>0.48813011964735509</v>
      </c>
      <c r="J45" s="11">
        <v>0.48813011964735509</v>
      </c>
      <c r="K45" s="11">
        <v>0.48813011964735509</v>
      </c>
      <c r="L45" s="11">
        <v>0.48813011964735509</v>
      </c>
      <c r="M45" s="11">
        <v>0.48813011964735509</v>
      </c>
      <c r="N45" s="11">
        <v>0.48813011964735509</v>
      </c>
      <c r="O45" s="11">
        <v>0.48813011964735509</v>
      </c>
      <c r="P45" s="11">
        <v>0.48813011964735509</v>
      </c>
      <c r="Q45" s="11">
        <v>0.48813011964735509</v>
      </c>
      <c r="R45" s="11">
        <v>0.48813011964735509</v>
      </c>
      <c r="S45" s="11">
        <v>0.48813011964735509</v>
      </c>
      <c r="T45" s="11">
        <v>0.48813011964735509</v>
      </c>
      <c r="U45" s="11"/>
      <c r="V45" s="33" t="str">
        <f t="shared" si="1"/>
        <v>Congo,DRC</v>
      </c>
      <c r="W45" s="30">
        <f t="shared" si="2"/>
        <v>0</v>
      </c>
      <c r="X45" s="10" t="e">
        <f t="shared" si="3"/>
        <v>#DIV/0!</v>
      </c>
      <c r="Y45" s="36">
        <f t="shared" si="4"/>
        <v>0</v>
      </c>
      <c r="Z45" s="41" t="str">
        <f t="shared" si="5"/>
        <v/>
      </c>
      <c r="AA45" s="42" t="str">
        <f t="shared" si="6"/>
        <v/>
      </c>
    </row>
    <row r="46" spans="1:33">
      <c r="A46" s="37"/>
      <c r="B46" s="38"/>
      <c r="C46" s="32" t="s">
        <v>119</v>
      </c>
      <c r="D46" s="33" t="s">
        <v>120</v>
      </c>
      <c r="E46" s="11">
        <v>8.4493556466302369E-2</v>
      </c>
      <c r="F46" s="11">
        <v>8.2909889799635664E-2</v>
      </c>
      <c r="G46" s="11">
        <v>8.1326223132969014E-2</v>
      </c>
      <c r="H46" s="11">
        <v>7.9742556466302378E-2</v>
      </c>
      <c r="I46" s="11">
        <v>7.8158889799635714E-2</v>
      </c>
      <c r="J46" s="11">
        <v>7.6575223132969036E-2</v>
      </c>
      <c r="K46" s="11">
        <v>7.6241889799635684E-2</v>
      </c>
      <c r="L46" s="11">
        <v>7.590855646630236E-2</v>
      </c>
      <c r="M46" s="11">
        <v>7.5575223132969035E-2</v>
      </c>
      <c r="N46" s="11">
        <v>7.5241889799635711E-2</v>
      </c>
      <c r="O46" s="11">
        <v>7.4908556466302373E-2</v>
      </c>
      <c r="P46" s="11">
        <v>7.4353000910746828E-2</v>
      </c>
      <c r="Q46" s="11">
        <v>7.3797445355191255E-2</v>
      </c>
      <c r="R46" s="11">
        <v>7.3241889799635709E-2</v>
      </c>
      <c r="S46" s="11">
        <v>7.3241889799635709E-2</v>
      </c>
      <c r="T46" s="11">
        <v>7.3241889799635709E-2</v>
      </c>
      <c r="U46" s="11"/>
      <c r="V46" s="33" t="str">
        <f t="shared" si="1"/>
        <v>Costa Rica</v>
      </c>
      <c r="W46" s="30">
        <f t="shared" si="2"/>
        <v>-6.9882434640522733E-4</v>
      </c>
      <c r="X46" s="10">
        <f t="shared" si="3"/>
        <v>-0.93690526568259569</v>
      </c>
      <c r="Y46" s="36">
        <f t="shared" si="4"/>
        <v>0.87779147686377523</v>
      </c>
      <c r="Z46" s="41">
        <f t="shared" si="5"/>
        <v>0.69882434640522728</v>
      </c>
      <c r="AA46" s="42">
        <f t="shared" si="6"/>
        <v>97</v>
      </c>
    </row>
    <row r="47" spans="1:33">
      <c r="A47" s="37"/>
      <c r="B47" s="38"/>
      <c r="C47" s="32" t="s">
        <v>121</v>
      </c>
      <c r="D47" s="33" t="s">
        <v>582</v>
      </c>
      <c r="E47" s="11">
        <v>0.41826250111706881</v>
      </c>
      <c r="F47" s="11">
        <v>0.4176688344504022</v>
      </c>
      <c r="G47" s="11">
        <v>0.41707516778373549</v>
      </c>
      <c r="H47" s="11">
        <v>0.41648150111706883</v>
      </c>
      <c r="I47" s="11">
        <v>0.41588783445040217</v>
      </c>
      <c r="J47" s="11">
        <v>0.41529416778373546</v>
      </c>
      <c r="K47" s="11">
        <v>0.41462750111706881</v>
      </c>
      <c r="L47" s="11">
        <v>0.41396083445040216</v>
      </c>
      <c r="M47" s="11">
        <v>0.41329416778373546</v>
      </c>
      <c r="N47" s="11">
        <v>0.41262750111706881</v>
      </c>
      <c r="O47" s="11">
        <v>0.41196083445040216</v>
      </c>
      <c r="P47" s="11">
        <v>0.41140527889484657</v>
      </c>
      <c r="Q47" s="11">
        <v>0.41084972333929098</v>
      </c>
      <c r="R47" s="11">
        <v>0.41029416778373551</v>
      </c>
      <c r="S47" s="11">
        <v>0.41029416778373551</v>
      </c>
      <c r="T47" s="11">
        <v>0.41029416778373551</v>
      </c>
      <c r="U47" s="11"/>
      <c r="V47" s="33" t="str">
        <f t="shared" si="1"/>
        <v>C™te d'Ivoire</v>
      </c>
      <c r="W47" s="30">
        <f t="shared" si="2"/>
        <v>-5.8144689542483725E-4</v>
      </c>
      <c r="X47" s="10">
        <f t="shared" si="3"/>
        <v>-0.9937033287910928</v>
      </c>
      <c r="Y47" s="36">
        <f t="shared" si="4"/>
        <v>0.98744630565049873</v>
      </c>
      <c r="Z47" s="41">
        <f t="shared" si="5"/>
        <v>0.5814468954248373</v>
      </c>
      <c r="AA47" s="42">
        <f t="shared" si="6"/>
        <v>99</v>
      </c>
    </row>
    <row r="48" spans="1:33">
      <c r="A48" s="37"/>
      <c r="B48" s="38"/>
      <c r="C48" s="32" t="s">
        <v>123</v>
      </c>
      <c r="D48" s="33" t="s">
        <v>124</v>
      </c>
      <c r="E48" s="11">
        <v>0.12465845469017878</v>
      </c>
      <c r="F48" s="11">
        <v>0.12465845469017878</v>
      </c>
      <c r="G48" s="11">
        <v>0.12465845469017878</v>
      </c>
      <c r="H48" s="11">
        <v>0.12465845469017878</v>
      </c>
      <c r="I48" s="11">
        <v>0.12465845469017878</v>
      </c>
      <c r="J48" s="11">
        <v>0.12465845469017878</v>
      </c>
      <c r="K48" s="11">
        <v>0.12465845469017878</v>
      </c>
      <c r="L48" s="11">
        <v>0.12465845469017878</v>
      </c>
      <c r="M48" s="11">
        <v>0.12465845469017878</v>
      </c>
      <c r="N48" s="11">
        <v>0.12465845469017878</v>
      </c>
      <c r="O48" s="11">
        <v>0.12465845469017878</v>
      </c>
      <c r="P48" s="11">
        <v>0.12465845469017878</v>
      </c>
      <c r="Q48" s="11">
        <v>0.12465845469017878</v>
      </c>
      <c r="R48" s="11">
        <v>0.12465845469017878</v>
      </c>
      <c r="S48" s="11">
        <v>0.12465845469017878</v>
      </c>
      <c r="T48" s="11">
        <v>0.12465845469017878</v>
      </c>
      <c r="U48" s="11"/>
      <c r="V48" s="33" t="str">
        <f t="shared" si="1"/>
        <v>Croatia</v>
      </c>
      <c r="W48" s="30">
        <f t="shared" si="2"/>
        <v>0</v>
      </c>
      <c r="X48" s="10" t="e">
        <f t="shared" si="3"/>
        <v>#DIV/0!</v>
      </c>
      <c r="Y48" s="36">
        <f t="shared" si="4"/>
        <v>0</v>
      </c>
      <c r="Z48" s="41" t="str">
        <f t="shared" si="5"/>
        <v/>
      </c>
      <c r="AA48" s="42" t="str">
        <f t="shared" si="6"/>
        <v/>
      </c>
    </row>
    <row r="49" spans="1:27">
      <c r="A49" s="37"/>
      <c r="B49" s="38"/>
      <c r="C49" s="32" t="s">
        <v>125</v>
      </c>
      <c r="D49" s="33" t="s">
        <v>126</v>
      </c>
      <c r="E49" s="11">
        <v>0.1703839980889981</v>
      </c>
      <c r="F49" s="11">
        <v>0.17010066475566479</v>
      </c>
      <c r="G49" s="11">
        <v>0.16981733142233146</v>
      </c>
      <c r="H49" s="11">
        <v>0.16953399808899813</v>
      </c>
      <c r="I49" s="11">
        <v>0.16925066475566475</v>
      </c>
      <c r="J49" s="11">
        <v>0.16896733142233145</v>
      </c>
      <c r="K49" s="11">
        <v>0.16730066475566477</v>
      </c>
      <c r="L49" s="11">
        <v>0.16563399808899812</v>
      </c>
      <c r="M49" s="11">
        <v>0.16396733142233144</v>
      </c>
      <c r="N49" s="11">
        <v>0.16230066475566479</v>
      </c>
      <c r="O49" s="11">
        <v>0.16063399808899811</v>
      </c>
      <c r="P49" s="11">
        <v>0.15841177586677588</v>
      </c>
      <c r="Q49" s="11">
        <v>0.1561895536445537</v>
      </c>
      <c r="R49" s="11">
        <v>0.15396733142233146</v>
      </c>
      <c r="S49" s="11">
        <v>0.15396733142233146</v>
      </c>
      <c r="T49" s="11">
        <v>0.15396733142233146</v>
      </c>
      <c r="U49" s="11"/>
      <c r="V49" s="33" t="str">
        <f t="shared" si="1"/>
        <v>Cuba</v>
      </c>
      <c r="W49" s="30">
        <f t="shared" si="2"/>
        <v>-1.3009395424836592E-3</v>
      </c>
      <c r="X49" s="10">
        <f t="shared" si="3"/>
        <v>-0.97054014098416286</v>
      </c>
      <c r="Y49" s="36">
        <f t="shared" si="4"/>
        <v>0.94194816526155867</v>
      </c>
      <c r="Z49" s="41">
        <f t="shared" si="5"/>
        <v>1.3009395424836592</v>
      </c>
      <c r="AA49" s="42">
        <f t="shared" si="6"/>
        <v>81</v>
      </c>
    </row>
    <row r="50" spans="1:27">
      <c r="A50" s="37"/>
      <c r="B50" s="38"/>
      <c r="C50" s="32" t="s">
        <v>127</v>
      </c>
      <c r="D50" s="33" t="s">
        <v>128</v>
      </c>
      <c r="E50" s="11">
        <v>0.23022580315938945</v>
      </c>
      <c r="F50" s="11">
        <v>0.22821580315938947</v>
      </c>
      <c r="G50" s="11">
        <v>0.22620580315938943</v>
      </c>
      <c r="H50" s="11">
        <v>0.22419580315938939</v>
      </c>
      <c r="I50" s="11">
        <v>0.22218580315938941</v>
      </c>
      <c r="J50" s="11">
        <v>0.22017580315938942</v>
      </c>
      <c r="K50" s="11">
        <v>0.22109580315938945</v>
      </c>
      <c r="L50" s="11">
        <v>0.2220158031593894</v>
      </c>
      <c r="M50" s="11">
        <v>0.22293580315938943</v>
      </c>
      <c r="N50" s="11">
        <v>0.22385580315938944</v>
      </c>
      <c r="O50" s="11">
        <v>0.22477580315938941</v>
      </c>
      <c r="P50" s="11">
        <v>0.21697580315938939</v>
      </c>
      <c r="Q50" s="11">
        <v>0.20917580315938944</v>
      </c>
      <c r="R50" s="11">
        <v>0.20137580315938941</v>
      </c>
      <c r="S50" s="11">
        <v>0.19357580315938941</v>
      </c>
      <c r="T50" s="11">
        <v>0.18577580315938944</v>
      </c>
      <c r="U50" s="11"/>
      <c r="V50" s="33" t="str">
        <f t="shared" si="1"/>
        <v>Cyprus</v>
      </c>
      <c r="W50" s="30">
        <f t="shared" si="2"/>
        <v>-2.2494852941176485E-3</v>
      </c>
      <c r="X50" s="10">
        <f t="shared" si="3"/>
        <v>-0.83160163625856565</v>
      </c>
      <c r="Y50" s="36">
        <f t="shared" si="4"/>
        <v>0.69156128142792372</v>
      </c>
      <c r="Z50" s="41">
        <f t="shared" si="5"/>
        <v>2.2494852941176484</v>
      </c>
      <c r="AA50" s="42">
        <f t="shared" si="6"/>
        <v>43</v>
      </c>
    </row>
    <row r="51" spans="1:27">
      <c r="A51" s="37"/>
      <c r="B51" s="38"/>
      <c r="C51" s="32" t="s">
        <v>129</v>
      </c>
      <c r="D51" s="33" t="s">
        <v>130</v>
      </c>
      <c r="E51" s="11">
        <v>0.18974052985369713</v>
      </c>
      <c r="F51" s="11">
        <v>0.18818386318703043</v>
      </c>
      <c r="G51" s="11">
        <v>0.18662719652036378</v>
      </c>
      <c r="H51" s="11">
        <v>0.18507052985369712</v>
      </c>
      <c r="I51" s="11">
        <v>0.18351386318703045</v>
      </c>
      <c r="J51" s="11">
        <v>0.18195719652036377</v>
      </c>
      <c r="K51" s="11">
        <v>0.1797421965203638</v>
      </c>
      <c r="L51" s="11">
        <v>0.17752719652036378</v>
      </c>
      <c r="M51" s="11">
        <v>0.17531219652036378</v>
      </c>
      <c r="N51" s="11">
        <v>0.17309719652036379</v>
      </c>
      <c r="O51" s="11">
        <v>0.17088219652036377</v>
      </c>
      <c r="P51" s="11">
        <v>0.1686671965203638</v>
      </c>
      <c r="Q51" s="11">
        <v>0.1664521965203638</v>
      </c>
      <c r="R51" s="11">
        <v>0.16423719652036381</v>
      </c>
      <c r="S51" s="11">
        <v>0.16202219652036381</v>
      </c>
      <c r="T51" s="11">
        <v>0.15980719652036382</v>
      </c>
      <c r="U51" s="11"/>
      <c r="V51" s="33" t="str">
        <f t="shared" si="1"/>
        <v>Czech Republic</v>
      </c>
      <c r="W51" s="30">
        <f t="shared" si="2"/>
        <v>-2.0358946078431347E-3</v>
      </c>
      <c r="X51" s="10">
        <f t="shared" si="3"/>
        <v>-0.99758351468944406</v>
      </c>
      <c r="Y51" s="36">
        <f t="shared" si="4"/>
        <v>0.99517286878014422</v>
      </c>
      <c r="Z51" s="41">
        <f t="shared" si="5"/>
        <v>2.0358946078431348</v>
      </c>
      <c r="AA51" s="42">
        <f t="shared" si="6"/>
        <v>49</v>
      </c>
    </row>
    <row r="52" spans="1:27">
      <c r="A52" s="37"/>
      <c r="B52" s="38"/>
      <c r="C52" s="32" t="s">
        <v>131</v>
      </c>
      <c r="D52" s="33" t="s">
        <v>132</v>
      </c>
      <c r="E52" s="11">
        <v>0.20994814930123148</v>
      </c>
      <c r="F52" s="11">
        <v>0.20994814930123148</v>
      </c>
      <c r="G52" s="11">
        <v>0.20994814930123148</v>
      </c>
      <c r="H52" s="11">
        <v>0.20994814930123148</v>
      </c>
      <c r="I52" s="11">
        <v>0.20994814930123148</v>
      </c>
      <c r="J52" s="11">
        <v>0.20994814930123148</v>
      </c>
      <c r="K52" s="11">
        <v>0.20931481596789814</v>
      </c>
      <c r="L52" s="11">
        <v>0.20868148263456479</v>
      </c>
      <c r="M52" s="11">
        <v>0.20804814930123147</v>
      </c>
      <c r="N52" s="11">
        <v>0.20741481596789815</v>
      </c>
      <c r="O52" s="11">
        <v>0.20678148263456483</v>
      </c>
      <c r="P52" s="11">
        <v>0.20369814930123145</v>
      </c>
      <c r="Q52" s="11">
        <v>0.20061481596789812</v>
      </c>
      <c r="R52" s="11">
        <v>0.1975314826345648</v>
      </c>
      <c r="S52" s="11">
        <v>0.19444814930123147</v>
      </c>
      <c r="T52" s="11">
        <v>0.19136481596789814</v>
      </c>
      <c r="U52" s="11"/>
      <c r="V52" s="33" t="str">
        <f t="shared" si="1"/>
        <v>Denmark</v>
      </c>
      <c r="W52" s="30">
        <f t="shared" si="2"/>
        <v>-1.1275735294117659E-3</v>
      </c>
      <c r="X52" s="10">
        <f t="shared" si="3"/>
        <v>-0.8725904194025772</v>
      </c>
      <c r="Y52" s="36">
        <f t="shared" si="4"/>
        <v>0.7614140400331656</v>
      </c>
      <c r="Z52" s="41">
        <f t="shared" si="5"/>
        <v>1.1275735294117659</v>
      </c>
      <c r="AA52" s="42">
        <f t="shared" si="6"/>
        <v>85</v>
      </c>
    </row>
    <row r="53" spans="1:27">
      <c r="A53" s="37"/>
      <c r="B53" s="38"/>
      <c r="C53" s="32" t="s">
        <v>133</v>
      </c>
      <c r="D53" s="33" t="s">
        <v>134</v>
      </c>
      <c r="E53" s="11">
        <v>0.26582203418803418</v>
      </c>
      <c r="F53" s="11">
        <v>0.26482203418803424</v>
      </c>
      <c r="G53" s="11">
        <v>0.26382203418803418</v>
      </c>
      <c r="H53" s="11">
        <v>0.26282203418803424</v>
      </c>
      <c r="I53" s="11">
        <v>0.26182203418803418</v>
      </c>
      <c r="J53" s="11">
        <v>0.26082203418803424</v>
      </c>
      <c r="K53" s="11">
        <v>0.26082203418803424</v>
      </c>
      <c r="L53" s="11">
        <v>0.26082203418803424</v>
      </c>
      <c r="M53" s="11">
        <v>0.26082203418803424</v>
      </c>
      <c r="N53" s="11">
        <v>0.26082203418803424</v>
      </c>
      <c r="O53" s="11">
        <v>0.26082203418803424</v>
      </c>
      <c r="P53" s="11">
        <v>0.26026647863247865</v>
      </c>
      <c r="Q53" s="11">
        <v>0.25971092307692306</v>
      </c>
      <c r="R53" s="11">
        <v>0.25915536752136753</v>
      </c>
      <c r="S53" s="11">
        <v>0.25915536752136753</v>
      </c>
      <c r="T53" s="11">
        <v>0.25915536752136753</v>
      </c>
      <c r="U53" s="11"/>
      <c r="V53" s="33" t="str">
        <f t="shared" si="1"/>
        <v>Djibouti</v>
      </c>
      <c r="W53" s="30">
        <f t="shared" si="2"/>
        <v>-3.880718954248375E-4</v>
      </c>
      <c r="X53" s="10">
        <f t="shared" si="3"/>
        <v>-0.91969502609235709</v>
      </c>
      <c r="Y53" s="36">
        <f t="shared" si="4"/>
        <v>0.84583894101902135</v>
      </c>
      <c r="Z53" s="41">
        <f t="shared" si="5"/>
        <v>0.3880718954248375</v>
      </c>
      <c r="AA53" s="42">
        <f t="shared" si="6"/>
        <v>108</v>
      </c>
    </row>
    <row r="54" spans="1:27">
      <c r="A54" s="37"/>
      <c r="B54" s="38"/>
      <c r="C54" s="32" t="s">
        <v>135</v>
      </c>
      <c r="D54" s="33" t="s">
        <v>136</v>
      </c>
      <c r="E54" s="11">
        <v>0.27201925823652634</v>
      </c>
      <c r="F54" s="11">
        <v>0.27201925823652634</v>
      </c>
      <c r="G54" s="11">
        <v>0.27201925823652634</v>
      </c>
      <c r="H54" s="11">
        <v>0.27201925823652634</v>
      </c>
      <c r="I54" s="11">
        <v>0.27201925823652634</v>
      </c>
      <c r="J54" s="11">
        <v>0.27201925823652634</v>
      </c>
      <c r="K54" s="11">
        <v>0.26868592490319304</v>
      </c>
      <c r="L54" s="11">
        <v>0.26535259156985974</v>
      </c>
      <c r="M54" s="11">
        <v>0.26451925823652639</v>
      </c>
      <c r="N54" s="11">
        <v>0.26368592490319304</v>
      </c>
      <c r="O54" s="11">
        <v>0.27201925823652634</v>
      </c>
      <c r="P54" s="11">
        <v>0.27201925823652634</v>
      </c>
      <c r="Q54" s="11">
        <v>0.27201925823652634</v>
      </c>
      <c r="R54" s="11">
        <v>0.27201925823652634</v>
      </c>
      <c r="S54" s="11">
        <v>0.27201925823652634</v>
      </c>
      <c r="T54" s="11">
        <v>0.27201925823652634</v>
      </c>
      <c r="U54" s="11"/>
      <c r="V54" s="33" t="str">
        <f t="shared" si="1"/>
        <v>Dominica</v>
      </c>
      <c r="W54" s="30">
        <f t="shared" si="2"/>
        <v>-2.3284313725490244E-5</v>
      </c>
      <c r="X54" s="10">
        <f t="shared" si="3"/>
        <v>-3.6345751209155772E-2</v>
      </c>
      <c r="Y54" s="36">
        <f t="shared" si="4"/>
        <v>1.3210136309578483E-3</v>
      </c>
      <c r="Z54" s="41" t="str">
        <f t="shared" si="5"/>
        <v/>
      </c>
      <c r="AA54" s="42" t="str">
        <f t="shared" si="6"/>
        <v/>
      </c>
    </row>
    <row r="55" spans="1:27">
      <c r="A55" s="37"/>
      <c r="B55" s="38"/>
      <c r="C55" s="32" t="s">
        <v>137</v>
      </c>
      <c r="D55" s="33" t="s">
        <v>138</v>
      </c>
      <c r="E55" s="11">
        <v>0.17481461478096291</v>
      </c>
      <c r="F55" s="11">
        <v>0.16644461478096295</v>
      </c>
      <c r="G55" s="11">
        <v>0.15807461478096294</v>
      </c>
      <c r="H55" s="11">
        <v>0.14970461478096289</v>
      </c>
      <c r="I55" s="11">
        <v>0.14133461478096293</v>
      </c>
      <c r="J55" s="11">
        <v>0.13296461478096291</v>
      </c>
      <c r="K55" s="11">
        <v>0.13229794811429627</v>
      </c>
      <c r="L55" s="11">
        <v>0.13163128144762962</v>
      </c>
      <c r="M55" s="11">
        <v>0.13096461478096291</v>
      </c>
      <c r="N55" s="11">
        <v>0.13029794811429626</v>
      </c>
      <c r="O55" s="11">
        <v>0.12963128144762959</v>
      </c>
      <c r="P55" s="11">
        <v>0.12907572589207403</v>
      </c>
      <c r="Q55" s="11">
        <v>0.12852017033651852</v>
      </c>
      <c r="R55" s="11">
        <v>0.12796461478096294</v>
      </c>
      <c r="S55" s="11">
        <v>0.12796461478096294</v>
      </c>
      <c r="T55" s="11">
        <v>0.12796461478096294</v>
      </c>
      <c r="U55" s="11"/>
      <c r="V55" s="33" t="str">
        <f t="shared" si="1"/>
        <v>Dominican Republic</v>
      </c>
      <c r="W55" s="30">
        <f t="shared" si="2"/>
        <v>-2.6970669934640512E-3</v>
      </c>
      <c r="X55" s="10">
        <f t="shared" si="3"/>
        <v>-0.84595468031531729</v>
      </c>
      <c r="Y55" s="36">
        <f t="shared" si="4"/>
        <v>0.71563932114739071</v>
      </c>
      <c r="Z55" s="41">
        <f t="shared" si="5"/>
        <v>2.697066993464051</v>
      </c>
      <c r="AA55" s="42">
        <f t="shared" si="6"/>
        <v>30</v>
      </c>
    </row>
    <row r="56" spans="1:27">
      <c r="C56" s="32" t="s">
        <v>139</v>
      </c>
      <c r="D56" s="33" t="s">
        <v>140</v>
      </c>
      <c r="E56" s="11">
        <v>0.15778675605880013</v>
      </c>
      <c r="F56" s="11">
        <v>0.15298342272546681</v>
      </c>
      <c r="G56" s="11">
        <v>0.14818008939213351</v>
      </c>
      <c r="H56" s="11">
        <v>0.14337675605880015</v>
      </c>
      <c r="I56" s="11">
        <v>0.13857342272546683</v>
      </c>
      <c r="J56" s="11">
        <v>0.1337700893921335</v>
      </c>
      <c r="K56" s="11">
        <v>0.12943675605880015</v>
      </c>
      <c r="L56" s="11">
        <v>0.12510342272546682</v>
      </c>
      <c r="M56" s="11">
        <v>0.1207700893921335</v>
      </c>
      <c r="N56" s="11">
        <v>0.11643675605880018</v>
      </c>
      <c r="O56" s="11">
        <v>0.11210342272546681</v>
      </c>
      <c r="P56" s="11">
        <v>0.10988120050324457</v>
      </c>
      <c r="Q56" s="11">
        <v>0.10765897828102239</v>
      </c>
      <c r="R56" s="11">
        <v>0.10543675605880015</v>
      </c>
      <c r="S56" s="11">
        <v>0.10543675605880015</v>
      </c>
      <c r="T56" s="11">
        <v>0.10543675605880015</v>
      </c>
      <c r="U56" s="11"/>
      <c r="V56" s="33" t="str">
        <f t="shared" si="1"/>
        <v>Ecuador</v>
      </c>
      <c r="W56" s="30">
        <f t="shared" si="2"/>
        <v>-3.7463316993464049E-3</v>
      </c>
      <c r="X56" s="10">
        <f t="shared" si="3"/>
        <v>-0.98290420670134448</v>
      </c>
      <c r="Y56" s="36">
        <f t="shared" si="4"/>
        <v>0.96610067955119927</v>
      </c>
      <c r="Z56" s="41">
        <f t="shared" si="5"/>
        <v>3.7463316993464049</v>
      </c>
      <c r="AA56" s="42">
        <f t="shared" si="6"/>
        <v>14</v>
      </c>
    </row>
    <row r="57" spans="1:27">
      <c r="C57" s="32" t="s">
        <v>141</v>
      </c>
      <c r="D57" s="33" t="s">
        <v>142</v>
      </c>
      <c r="E57" s="11">
        <v>0.33879597222222219</v>
      </c>
      <c r="F57" s="11">
        <v>0.33546263888888889</v>
      </c>
      <c r="G57" s="11">
        <v>0.33212930555555548</v>
      </c>
      <c r="H57" s="11">
        <v>0.32879597222222218</v>
      </c>
      <c r="I57" s="11">
        <v>0.32546263888888882</v>
      </c>
      <c r="J57" s="11">
        <v>0.32212930555555558</v>
      </c>
      <c r="K57" s="11">
        <v>0.31912930555555552</v>
      </c>
      <c r="L57" s="11">
        <v>0.31612930555555557</v>
      </c>
      <c r="M57" s="11">
        <v>0.31312930555555551</v>
      </c>
      <c r="N57" s="11">
        <v>0.31012930555555557</v>
      </c>
      <c r="O57" s="11">
        <v>0.30712930555555551</v>
      </c>
      <c r="P57" s="11">
        <v>0.30601819444444445</v>
      </c>
      <c r="Q57" s="11">
        <v>0.30490708333333327</v>
      </c>
      <c r="R57" s="11">
        <v>0.30379597222222221</v>
      </c>
      <c r="S57" s="11">
        <v>0.30379597222222221</v>
      </c>
      <c r="T57" s="11">
        <v>0.30379597222222221</v>
      </c>
      <c r="U57" s="11"/>
      <c r="V57" s="33" t="str">
        <f t="shared" si="1"/>
        <v>Egypt</v>
      </c>
      <c r="W57" s="30">
        <f t="shared" si="2"/>
        <v>-2.5065359477124171E-3</v>
      </c>
      <c r="X57" s="10">
        <f t="shared" si="3"/>
        <v>-0.97728279820417918</v>
      </c>
      <c r="Y57" s="36">
        <f t="shared" si="4"/>
        <v>0.95508166766579039</v>
      </c>
      <c r="Z57" s="41">
        <f t="shared" si="5"/>
        <v>2.5065359477124169</v>
      </c>
      <c r="AA57" s="42">
        <f t="shared" si="6"/>
        <v>34</v>
      </c>
    </row>
    <row r="58" spans="1:27">
      <c r="C58" s="32" t="s">
        <v>143</v>
      </c>
      <c r="D58" s="33" t="s">
        <v>144</v>
      </c>
      <c r="E58" s="11">
        <v>0.19615372430956968</v>
      </c>
      <c r="F58" s="11">
        <v>0.19348705764290305</v>
      </c>
      <c r="G58" s="11">
        <v>0.19082039097623638</v>
      </c>
      <c r="H58" s="11">
        <v>0.18815372430956967</v>
      </c>
      <c r="I58" s="11">
        <v>0.18548705764290299</v>
      </c>
      <c r="J58" s="11">
        <v>0.18282039097623637</v>
      </c>
      <c r="K58" s="11">
        <v>0.18082039097623634</v>
      </c>
      <c r="L58" s="11">
        <v>0.17882039097623637</v>
      </c>
      <c r="M58" s="11">
        <v>0.17682039097623634</v>
      </c>
      <c r="N58" s="11">
        <v>0.17482039097623636</v>
      </c>
      <c r="O58" s="11">
        <v>0.17282039097623636</v>
      </c>
      <c r="P58" s="11">
        <v>0.17115372430956968</v>
      </c>
      <c r="Q58" s="11">
        <v>0.16948705764290298</v>
      </c>
      <c r="R58" s="11">
        <v>0.16782039097623636</v>
      </c>
      <c r="S58" s="11">
        <v>0.16782039097623636</v>
      </c>
      <c r="T58" s="11">
        <v>0.16782039097623636</v>
      </c>
      <c r="U58" s="11"/>
      <c r="V58" s="33" t="str">
        <f t="shared" si="1"/>
        <v>El Salvador</v>
      </c>
      <c r="W58" s="30">
        <f t="shared" si="2"/>
        <v>-1.9852941176470595E-3</v>
      </c>
      <c r="X58" s="10">
        <f t="shared" si="3"/>
        <v>-0.98721777257162646</v>
      </c>
      <c r="Y58" s="36">
        <f t="shared" si="4"/>
        <v>0.97459893048128354</v>
      </c>
      <c r="Z58" s="41">
        <f t="shared" si="5"/>
        <v>1.9852941176470595</v>
      </c>
      <c r="AA58" s="42">
        <f t="shared" si="6"/>
        <v>51</v>
      </c>
    </row>
    <row r="59" spans="1:27">
      <c r="C59" s="32" t="s">
        <v>145</v>
      </c>
      <c r="D59" s="33" t="s">
        <v>146</v>
      </c>
      <c r="E59" s="11">
        <v>0.35251090294327331</v>
      </c>
      <c r="F59" s="11">
        <v>0.35251090294327331</v>
      </c>
      <c r="G59" s="11">
        <v>0.35251090294327331</v>
      </c>
      <c r="H59" s="11">
        <v>0.35251090294327331</v>
      </c>
      <c r="I59" s="11">
        <v>0.35251090294327331</v>
      </c>
      <c r="J59" s="11">
        <v>0.35251090294327331</v>
      </c>
      <c r="K59" s="11">
        <v>0.35251090294327331</v>
      </c>
      <c r="L59" s="11">
        <v>0.35251090294327331</v>
      </c>
      <c r="M59" s="11">
        <v>0.35251090294327331</v>
      </c>
      <c r="N59" s="11">
        <v>0.35251090294327331</v>
      </c>
      <c r="O59" s="11">
        <v>0.35251090294327331</v>
      </c>
      <c r="P59" s="11">
        <v>0.35251090294327331</v>
      </c>
      <c r="Q59" s="11">
        <v>0.35251090294327331</v>
      </c>
      <c r="R59" s="11">
        <v>0.35251090294327331</v>
      </c>
      <c r="S59" s="11">
        <v>0.35251090294327331</v>
      </c>
      <c r="T59" s="11">
        <v>0.35251090294327331</v>
      </c>
      <c r="U59" s="11"/>
      <c r="V59" s="33" t="str">
        <f t="shared" si="1"/>
        <v>Equatorial Guinea</v>
      </c>
      <c r="W59" s="30">
        <f t="shared" si="2"/>
        <v>0</v>
      </c>
      <c r="X59" s="10" t="e">
        <f t="shared" si="3"/>
        <v>#DIV/0!</v>
      </c>
      <c r="Y59" s="36">
        <f t="shared" si="4"/>
        <v>0</v>
      </c>
      <c r="Z59" s="41" t="str">
        <f t="shared" si="5"/>
        <v/>
      </c>
      <c r="AA59" s="42" t="str">
        <f t="shared" si="6"/>
        <v/>
      </c>
    </row>
    <row r="60" spans="1:27">
      <c r="C60" s="32" t="s">
        <v>147</v>
      </c>
      <c r="D60" s="33" t="s">
        <v>148</v>
      </c>
      <c r="E60" s="11">
        <v>0.39656645142524721</v>
      </c>
      <c r="F60" s="11">
        <v>0.39356645142524721</v>
      </c>
      <c r="G60" s="11">
        <v>0.39056645142524721</v>
      </c>
      <c r="H60" s="11">
        <v>0.3875664514252472</v>
      </c>
      <c r="I60" s="11">
        <v>0.3845664514252472</v>
      </c>
      <c r="J60" s="11">
        <v>0.3815664514252472</v>
      </c>
      <c r="K60" s="11">
        <v>0.37979178475858055</v>
      </c>
      <c r="L60" s="11">
        <v>0.37801711809191385</v>
      </c>
      <c r="M60" s="11">
        <v>0.3762424514252472</v>
      </c>
      <c r="N60" s="11">
        <v>0.3744677847585805</v>
      </c>
      <c r="O60" s="11">
        <v>0.37269311809191391</v>
      </c>
      <c r="P60" s="11">
        <v>0.37158200698080285</v>
      </c>
      <c r="Q60" s="11">
        <v>0.37047089586969167</v>
      </c>
      <c r="R60" s="11">
        <v>0.36935978475858056</v>
      </c>
      <c r="S60" s="11">
        <v>0.36935978475858056</v>
      </c>
      <c r="T60" s="11">
        <v>0.36935978475858056</v>
      </c>
      <c r="U60" s="11"/>
      <c r="V60" s="33" t="str">
        <f t="shared" si="1"/>
        <v>Eritrea</v>
      </c>
      <c r="W60" s="30">
        <f t="shared" si="2"/>
        <v>-1.8572418300653575E-3</v>
      </c>
      <c r="X60" s="10">
        <f t="shared" si="3"/>
        <v>-0.9719685593607138</v>
      </c>
      <c r="Y60" s="36">
        <f t="shared" si="4"/>
        <v>0.94472288038574148</v>
      </c>
      <c r="Z60" s="41">
        <f t="shared" si="5"/>
        <v>1.8572418300653575</v>
      </c>
      <c r="AA60" s="42">
        <f t="shared" si="6"/>
        <v>58</v>
      </c>
    </row>
    <row r="61" spans="1:27">
      <c r="C61" s="32" t="s">
        <v>149</v>
      </c>
      <c r="D61" s="33" t="s">
        <v>150</v>
      </c>
      <c r="E61" s="11">
        <v>0.22731050405561992</v>
      </c>
      <c r="F61" s="11">
        <v>0.23070283738895328</v>
      </c>
      <c r="G61" s="11">
        <v>0.23409517072228661</v>
      </c>
      <c r="H61" s="11">
        <v>0.23748750405561994</v>
      </c>
      <c r="I61" s="11">
        <v>0.24087983738895327</v>
      </c>
      <c r="J61" s="11">
        <v>0.2442721707222866</v>
      </c>
      <c r="K61" s="11">
        <v>0.24514217072228661</v>
      </c>
      <c r="L61" s="11">
        <v>0.24601217072228662</v>
      </c>
      <c r="M61" s="11">
        <v>0.2468821707222866</v>
      </c>
      <c r="N61" s="11">
        <v>0.24775217072228661</v>
      </c>
      <c r="O61" s="11">
        <v>0.24862217072228662</v>
      </c>
      <c r="P61" s="11">
        <v>0.24862217072228662</v>
      </c>
      <c r="Q61" s="11">
        <v>0.24862217072228662</v>
      </c>
      <c r="R61" s="11">
        <v>0.24862217072228662</v>
      </c>
      <c r="S61" s="11">
        <v>0.24862217072228662</v>
      </c>
      <c r="T61" s="11">
        <v>0.24862217072228662</v>
      </c>
      <c r="U61" s="11"/>
      <c r="V61" s="33" t="str">
        <f t="shared" si="1"/>
        <v>Estonia</v>
      </c>
      <c r="W61" s="30">
        <f t="shared" si="2"/>
        <v>1.3195318627450996E-3</v>
      </c>
      <c r="X61" s="10">
        <f t="shared" si="3"/>
        <v>0.88666528310522519</v>
      </c>
      <c r="Y61" s="36">
        <f t="shared" si="4"/>
        <v>0.78617532426406911</v>
      </c>
      <c r="Z61" s="41">
        <f t="shared" si="5"/>
        <v>-1.3195318627450996</v>
      </c>
      <c r="AA61" s="42">
        <f t="shared" si="6"/>
        <v>145</v>
      </c>
    </row>
    <row r="62" spans="1:27">
      <c r="C62" s="32" t="s">
        <v>151</v>
      </c>
      <c r="D62" s="33" t="s">
        <v>152</v>
      </c>
      <c r="E62" s="11">
        <v>0.59092666666666671</v>
      </c>
      <c r="F62" s="11">
        <v>0.58792666666666671</v>
      </c>
      <c r="G62" s="11">
        <v>0.58492666666666659</v>
      </c>
      <c r="H62" s="11">
        <v>0.5819266666666667</v>
      </c>
      <c r="I62" s="11">
        <v>0.5789266666666667</v>
      </c>
      <c r="J62" s="11">
        <v>0.5759266666666667</v>
      </c>
      <c r="K62" s="11">
        <v>0.5729266666666667</v>
      </c>
      <c r="L62" s="11">
        <v>0.56992666666666658</v>
      </c>
      <c r="M62" s="11">
        <v>0.56692666666666658</v>
      </c>
      <c r="N62" s="11">
        <v>0.56392666666666669</v>
      </c>
      <c r="O62" s="11">
        <v>0.56092666666666668</v>
      </c>
      <c r="P62" s="11">
        <v>0.55814888888888892</v>
      </c>
      <c r="Q62" s="11">
        <v>0.55537111111111115</v>
      </c>
      <c r="R62" s="11">
        <v>0.55259333333333338</v>
      </c>
      <c r="S62" s="11">
        <v>0.55259333333333338</v>
      </c>
      <c r="T62" s="11">
        <v>0.55259333333333338</v>
      </c>
      <c r="U62" s="11"/>
      <c r="V62" s="33" t="str">
        <f t="shared" si="1"/>
        <v>Ethiopia</v>
      </c>
      <c r="W62" s="30">
        <f t="shared" si="2"/>
        <v>-2.7638888888888869E-3</v>
      </c>
      <c r="X62" s="10">
        <f t="shared" si="3"/>
        <v>-0.99406266075442351</v>
      </c>
      <c r="Y62" s="36">
        <f t="shared" si="4"/>
        <v>0.98816057350616404</v>
      </c>
      <c r="Z62" s="41">
        <f t="shared" si="5"/>
        <v>2.7638888888888871</v>
      </c>
      <c r="AA62" s="42">
        <f t="shared" si="6"/>
        <v>28</v>
      </c>
    </row>
    <row r="63" spans="1:27">
      <c r="C63" s="32" t="s">
        <v>153</v>
      </c>
      <c r="D63" s="33" t="s">
        <v>154</v>
      </c>
      <c r="E63" s="11">
        <v>0.20761506864456081</v>
      </c>
      <c r="F63" s="11">
        <v>0.20761506864456081</v>
      </c>
      <c r="G63" s="11">
        <v>0.20761506864456081</v>
      </c>
      <c r="H63" s="11">
        <v>0.20761506864456081</v>
      </c>
      <c r="I63" s="11">
        <v>0.20761506864456081</v>
      </c>
      <c r="J63" s="11">
        <v>0.20761506864456081</v>
      </c>
      <c r="K63" s="11">
        <v>0.20761506864456081</v>
      </c>
      <c r="L63" s="11">
        <v>0.20761506864456081</v>
      </c>
      <c r="M63" s="11">
        <v>0.20761506864456081</v>
      </c>
      <c r="N63" s="11">
        <v>0.20761506864456081</v>
      </c>
      <c r="O63" s="11">
        <v>0.20761506864456081</v>
      </c>
      <c r="P63" s="11">
        <v>0.20761506864456081</v>
      </c>
      <c r="Q63" s="11">
        <v>0.20761506864456081</v>
      </c>
      <c r="R63" s="11">
        <v>0.20761506864456081</v>
      </c>
      <c r="S63" s="11">
        <v>0.20761506864456081</v>
      </c>
      <c r="T63" s="11">
        <v>0.20761506864456081</v>
      </c>
      <c r="U63" s="11"/>
      <c r="V63" s="33" t="str">
        <f t="shared" si="1"/>
        <v>Fiji</v>
      </c>
      <c r="W63" s="30">
        <f t="shared" si="2"/>
        <v>0</v>
      </c>
      <c r="X63" s="10" t="e">
        <f t="shared" si="3"/>
        <v>#DIV/0!</v>
      </c>
      <c r="Y63" s="36">
        <f t="shared" si="4"/>
        <v>0</v>
      </c>
      <c r="Z63" s="41" t="str">
        <f t="shared" si="5"/>
        <v/>
      </c>
      <c r="AA63" s="42" t="str">
        <f t="shared" si="6"/>
        <v/>
      </c>
    </row>
    <row r="64" spans="1:27">
      <c r="C64" s="32" t="s">
        <v>155</v>
      </c>
      <c r="D64" s="33" t="s">
        <v>156</v>
      </c>
      <c r="E64" s="11">
        <v>0.308085</v>
      </c>
      <c r="F64" s="11">
        <v>0.30798933333333334</v>
      </c>
      <c r="G64" s="11">
        <v>0.30789366666666668</v>
      </c>
      <c r="H64" s="11">
        <v>0.30779799999999996</v>
      </c>
      <c r="I64" s="11">
        <v>0.30770233333333336</v>
      </c>
      <c r="J64" s="11">
        <v>0.30760666666666664</v>
      </c>
      <c r="K64" s="11">
        <v>0.30741366666666664</v>
      </c>
      <c r="L64" s="11">
        <v>0.30722066666666664</v>
      </c>
      <c r="M64" s="11">
        <v>0.30702766666666664</v>
      </c>
      <c r="N64" s="11">
        <v>0.30683466666666664</v>
      </c>
      <c r="O64" s="11">
        <v>0.30664166666666665</v>
      </c>
      <c r="P64" s="11">
        <v>0.30664166666666665</v>
      </c>
      <c r="Q64" s="11">
        <v>0.30664166666666665</v>
      </c>
      <c r="R64" s="11">
        <v>0.30664166666666665</v>
      </c>
      <c r="S64" s="11">
        <v>0.30664166666666665</v>
      </c>
      <c r="T64" s="11">
        <v>0.30664166666666665</v>
      </c>
      <c r="U64" s="11"/>
      <c r="V64" s="33" t="str">
        <f t="shared" si="1"/>
        <v>Finland</v>
      </c>
      <c r="W64" s="30">
        <f t="shared" si="2"/>
        <v>-1.140122549019623E-4</v>
      </c>
      <c r="X64" s="10">
        <f t="shared" si="3"/>
        <v>-0.96567539279374126</v>
      </c>
      <c r="Y64" s="36">
        <f t="shared" si="4"/>
        <v>0.93252896424734644</v>
      </c>
      <c r="Z64" s="41">
        <f t="shared" si="5"/>
        <v>0.11401225490196229</v>
      </c>
      <c r="AA64" s="42">
        <f t="shared" si="6"/>
        <v>119</v>
      </c>
    </row>
    <row r="65" spans="3:27">
      <c r="C65" s="32" t="s">
        <v>157</v>
      </c>
      <c r="D65" s="33" t="s">
        <v>158</v>
      </c>
      <c r="E65" s="11">
        <v>0.1328034691629956</v>
      </c>
      <c r="F65" s="11">
        <v>0.1328034691629956</v>
      </c>
      <c r="G65" s="11">
        <v>0.1328034691629956</v>
      </c>
      <c r="H65" s="11">
        <v>0.1328034691629956</v>
      </c>
      <c r="I65" s="11">
        <v>0.1328034691629956</v>
      </c>
      <c r="J65" s="11">
        <v>0.1328034691629956</v>
      </c>
      <c r="K65" s="11">
        <v>0.13263013582966227</v>
      </c>
      <c r="L65" s="11">
        <v>0.13245680249632893</v>
      </c>
      <c r="M65" s="11">
        <v>0.1322834691629956</v>
      </c>
      <c r="N65" s="11">
        <v>0.13211013582966227</v>
      </c>
      <c r="O65" s="11">
        <v>0.13193680249632891</v>
      </c>
      <c r="P65" s="11">
        <v>0.13193680249632891</v>
      </c>
      <c r="Q65" s="11">
        <v>0.13193680249632891</v>
      </c>
      <c r="R65" s="11">
        <v>0.13193680249632891</v>
      </c>
      <c r="S65" s="11">
        <v>0.13193680249632891</v>
      </c>
      <c r="T65" s="11">
        <v>0.13193680249632891</v>
      </c>
      <c r="U65" s="11"/>
      <c r="V65" s="33" t="str">
        <f t="shared" si="1"/>
        <v>France</v>
      </c>
      <c r="W65" s="30">
        <f t="shared" si="2"/>
        <v>-7.9019607843138599E-5</v>
      </c>
      <c r="X65" s="10">
        <f t="shared" si="3"/>
        <v>-0.93982554701579124</v>
      </c>
      <c r="Y65" s="36">
        <f t="shared" si="4"/>
        <v>0.88327205882353121</v>
      </c>
      <c r="Z65" s="41">
        <f t="shared" si="5"/>
        <v>7.9019607843138592E-2</v>
      </c>
      <c r="AA65" s="42">
        <f t="shared" si="6"/>
        <v>122</v>
      </c>
    </row>
    <row r="66" spans="3:27">
      <c r="C66" s="32" t="s">
        <v>159</v>
      </c>
      <c r="D66" s="33" t="s">
        <v>160</v>
      </c>
      <c r="E66" s="11">
        <v>0.21749153902953586</v>
      </c>
      <c r="F66" s="11">
        <v>0.21715820569620256</v>
      </c>
      <c r="G66" s="11">
        <v>0.21682487236286918</v>
      </c>
      <c r="H66" s="11">
        <v>0.21649153902953588</v>
      </c>
      <c r="I66" s="11">
        <v>0.2161582056962025</v>
      </c>
      <c r="J66" s="11">
        <v>0.21582487236286921</v>
      </c>
      <c r="K66" s="11">
        <v>0.21649153902953588</v>
      </c>
      <c r="L66" s="11">
        <v>0.21715820569620256</v>
      </c>
      <c r="M66" s="11">
        <v>0.21782487236286918</v>
      </c>
      <c r="N66" s="11">
        <v>0.21849153902953586</v>
      </c>
      <c r="O66" s="11">
        <v>0.21915820569620251</v>
      </c>
      <c r="P66" s="11">
        <v>0.21860265014064698</v>
      </c>
      <c r="Q66" s="11">
        <v>0.21804709458509142</v>
      </c>
      <c r="R66" s="11">
        <v>0.21749153902953586</v>
      </c>
      <c r="S66" s="11">
        <v>0.21749153902953586</v>
      </c>
      <c r="T66" s="11">
        <v>0.21749153902953586</v>
      </c>
      <c r="U66" s="11"/>
      <c r="V66" s="33" t="str">
        <f t="shared" si="1"/>
        <v>Gabon</v>
      </c>
      <c r="W66" s="30">
        <f t="shared" si="2"/>
        <v>9.7222222222221214E-5</v>
      </c>
      <c r="X66" s="10">
        <f t="shared" si="3"/>
        <v>0.5074407709401787</v>
      </c>
      <c r="Y66" s="36">
        <f t="shared" si="4"/>
        <v>0.25749613601236293</v>
      </c>
      <c r="Z66" s="41">
        <f t="shared" si="5"/>
        <v>-9.7222222222221211E-2</v>
      </c>
      <c r="AA66" s="42">
        <f t="shared" si="6"/>
        <v>132</v>
      </c>
    </row>
    <row r="67" spans="3:27">
      <c r="C67" s="32" t="s">
        <v>161</v>
      </c>
      <c r="D67" s="33" t="s">
        <v>162</v>
      </c>
      <c r="E67" s="11">
        <v>0.21303572654026148</v>
      </c>
      <c r="F67" s="11">
        <v>0.2103690598735948</v>
      </c>
      <c r="G67" s="11">
        <v>0.20770239320692815</v>
      </c>
      <c r="H67" s="11">
        <v>0.2050357265402615</v>
      </c>
      <c r="I67" s="11">
        <v>0.20236905987359485</v>
      </c>
      <c r="J67" s="11">
        <v>0.19970239320692817</v>
      </c>
      <c r="K67" s="11">
        <v>0.19736905987359485</v>
      </c>
      <c r="L67" s="11">
        <v>0.19503572654026149</v>
      </c>
      <c r="M67" s="11">
        <v>0.19270239320692817</v>
      </c>
      <c r="N67" s="11">
        <v>0.19036905987359484</v>
      </c>
      <c r="O67" s="11">
        <v>0.18803572654026149</v>
      </c>
      <c r="P67" s="11">
        <v>0.18525794876248369</v>
      </c>
      <c r="Q67" s="11">
        <v>0.18248017098470593</v>
      </c>
      <c r="R67" s="11">
        <v>0.17970239320692816</v>
      </c>
      <c r="S67" s="11">
        <v>0.17970239320692816</v>
      </c>
      <c r="T67" s="11">
        <v>0.17970239320692816</v>
      </c>
      <c r="U67" s="11"/>
      <c r="V67" s="33" t="str">
        <f t="shared" si="1"/>
        <v>Gambia</v>
      </c>
      <c r="W67" s="30">
        <f t="shared" si="2"/>
        <v>-2.3692810457516342E-3</v>
      </c>
      <c r="X67" s="10">
        <f t="shared" si="3"/>
        <v>-0.99537684883859889</v>
      </c>
      <c r="Y67" s="36">
        <f t="shared" si="4"/>
        <v>0.99077507120385899</v>
      </c>
      <c r="Z67" s="41">
        <f t="shared" si="5"/>
        <v>2.3692810457516345</v>
      </c>
      <c r="AA67" s="42">
        <f t="shared" si="6"/>
        <v>39</v>
      </c>
    </row>
    <row r="68" spans="3:27">
      <c r="C68" s="32" t="s">
        <v>163</v>
      </c>
      <c r="D68" s="33" t="s">
        <v>164</v>
      </c>
      <c r="E68" s="11">
        <v>0.31473281323877073</v>
      </c>
      <c r="F68" s="11">
        <v>0.31273281323877067</v>
      </c>
      <c r="G68" s="11">
        <v>0.31073281323877072</v>
      </c>
      <c r="H68" s="11">
        <v>0.30873281323877072</v>
      </c>
      <c r="I68" s="11">
        <v>0.30673281323877072</v>
      </c>
      <c r="J68" s="11">
        <v>0.30473281323877072</v>
      </c>
      <c r="K68" s="11">
        <v>0.30239947990543736</v>
      </c>
      <c r="L68" s="11">
        <v>0.30006614657210406</v>
      </c>
      <c r="M68" s="11">
        <v>0.29773281323877071</v>
      </c>
      <c r="N68" s="11">
        <v>0.29539947990543741</v>
      </c>
      <c r="O68" s="11">
        <v>0.293066146572104</v>
      </c>
      <c r="P68" s="11">
        <v>0.29195503546099294</v>
      </c>
      <c r="Q68" s="11">
        <v>0.29084392434988182</v>
      </c>
      <c r="R68" s="11">
        <v>0.2897328132387707</v>
      </c>
      <c r="S68" s="11">
        <v>0.2897328132387707</v>
      </c>
      <c r="T68" s="11">
        <v>0.2897328132387707</v>
      </c>
      <c r="U68" s="11"/>
      <c r="V68" s="33" t="str">
        <f t="shared" si="1"/>
        <v>Georgia</v>
      </c>
      <c r="W68" s="30">
        <f t="shared" si="2"/>
        <v>-1.8398692810457523E-3</v>
      </c>
      <c r="X68" s="10">
        <f t="shared" si="3"/>
        <v>-0.98625004832857366</v>
      </c>
      <c r="Y68" s="36">
        <f t="shared" si="4"/>
        <v>0.97268915782811383</v>
      </c>
      <c r="Z68" s="41">
        <f t="shared" si="5"/>
        <v>1.8398692810457522</v>
      </c>
      <c r="AA68" s="42">
        <f t="shared" si="6"/>
        <v>59</v>
      </c>
    </row>
    <row r="69" spans="3:27">
      <c r="C69" s="32" t="s">
        <v>165</v>
      </c>
      <c r="D69" s="33" t="s">
        <v>166</v>
      </c>
      <c r="E69" s="11">
        <v>0.17580519935344829</v>
      </c>
      <c r="F69" s="11">
        <v>0.17449519935344829</v>
      </c>
      <c r="G69" s="11">
        <v>0.17318519935344831</v>
      </c>
      <c r="H69" s="11">
        <v>0.17187519935344828</v>
      </c>
      <c r="I69" s="11">
        <v>0.17056519935344827</v>
      </c>
      <c r="J69" s="11">
        <v>0.16925519935344827</v>
      </c>
      <c r="K69" s="11">
        <v>0.16777186602011496</v>
      </c>
      <c r="L69" s="11">
        <v>0.16628853268678162</v>
      </c>
      <c r="M69" s="11">
        <v>0.16480519935344828</v>
      </c>
      <c r="N69" s="11">
        <v>0.16332186602011495</v>
      </c>
      <c r="O69" s="11">
        <v>0.16183853268678161</v>
      </c>
      <c r="P69" s="11">
        <v>0.16183853268678161</v>
      </c>
      <c r="Q69" s="11">
        <v>0.16183853268678161</v>
      </c>
      <c r="R69" s="11">
        <v>0.16183853268678161</v>
      </c>
      <c r="S69" s="11">
        <v>0.16183853268678161</v>
      </c>
      <c r="T69" s="11">
        <v>0.16183853268678161</v>
      </c>
      <c r="U69" s="11"/>
      <c r="V69" s="33" t="str">
        <f t="shared" si="1"/>
        <v>Germany</v>
      </c>
      <c r="W69" s="30">
        <f t="shared" si="2"/>
        <v>-1.0326225490196088E-3</v>
      </c>
      <c r="X69" s="10">
        <f t="shared" si="3"/>
        <v>-0.96168107273664538</v>
      </c>
      <c r="Y69" s="36">
        <f t="shared" si="4"/>
        <v>0.924830485659905</v>
      </c>
      <c r="Z69" s="41">
        <f t="shared" si="5"/>
        <v>1.0326225490196088</v>
      </c>
      <c r="AA69" s="42">
        <f t="shared" si="6"/>
        <v>87</v>
      </c>
    </row>
    <row r="70" spans="3:27">
      <c r="C70" s="32" t="s">
        <v>167</v>
      </c>
      <c r="D70" s="33" t="s">
        <v>168</v>
      </c>
      <c r="E70" s="11">
        <v>0.42935126146299846</v>
      </c>
      <c r="F70" s="11">
        <v>0.42635126146299851</v>
      </c>
      <c r="G70" s="11">
        <v>0.42335126146299845</v>
      </c>
      <c r="H70" s="11">
        <v>0.4203512614629985</v>
      </c>
      <c r="I70" s="11">
        <v>0.41735126146299845</v>
      </c>
      <c r="J70" s="11">
        <v>0.4143512614629985</v>
      </c>
      <c r="K70" s="11">
        <v>0.41135126146299855</v>
      </c>
      <c r="L70" s="11">
        <v>0.40835126146299849</v>
      </c>
      <c r="M70" s="11">
        <v>0.40535126146299855</v>
      </c>
      <c r="N70" s="11">
        <v>0.40235126146299854</v>
      </c>
      <c r="O70" s="11">
        <v>0.39935126146299854</v>
      </c>
      <c r="P70" s="11">
        <v>0.39601792812966519</v>
      </c>
      <c r="Q70" s="11">
        <v>0.39268459479633178</v>
      </c>
      <c r="R70" s="11">
        <v>0.38935126146299853</v>
      </c>
      <c r="S70" s="11">
        <v>0.38935126146299853</v>
      </c>
      <c r="T70" s="11">
        <v>0.38935126146299853</v>
      </c>
      <c r="U70" s="11"/>
      <c r="V70" s="33" t="str">
        <f t="shared" si="1"/>
        <v>Ghana</v>
      </c>
      <c r="W70" s="30">
        <f t="shared" si="2"/>
        <v>-2.87990196078431E-3</v>
      </c>
      <c r="X70" s="10">
        <f t="shared" si="3"/>
        <v>-0.99575591809181885</v>
      </c>
      <c r="Y70" s="36">
        <f t="shared" si="4"/>
        <v>0.99152984841488101</v>
      </c>
      <c r="Z70" s="41">
        <f t="shared" si="5"/>
        <v>2.8799019607843102</v>
      </c>
      <c r="AA70" s="42">
        <f t="shared" si="6"/>
        <v>26</v>
      </c>
    </row>
    <row r="71" spans="3:27">
      <c r="C71" s="32" t="s">
        <v>169</v>
      </c>
      <c r="D71" s="33" t="s">
        <v>170</v>
      </c>
      <c r="E71" s="11">
        <v>0.27224999999999999</v>
      </c>
      <c r="F71" s="11">
        <v>0.27158333333333334</v>
      </c>
      <c r="G71" s="11">
        <v>0.27091666666666664</v>
      </c>
      <c r="H71" s="11">
        <v>0.27024999999999999</v>
      </c>
      <c r="I71" s="11">
        <v>0.26958333333333334</v>
      </c>
      <c r="J71" s="11">
        <v>0.26891666666666664</v>
      </c>
      <c r="K71" s="11">
        <v>0.26838000000000001</v>
      </c>
      <c r="L71" s="11">
        <v>0.26784333333333332</v>
      </c>
      <c r="M71" s="11">
        <v>0.26730666666666664</v>
      </c>
      <c r="N71" s="11">
        <v>0.26677000000000001</v>
      </c>
      <c r="O71" s="11">
        <v>0.26623333333333332</v>
      </c>
      <c r="P71" s="11">
        <v>0.26623333333333332</v>
      </c>
      <c r="Q71" s="11">
        <v>0.26623333333333332</v>
      </c>
      <c r="R71" s="11">
        <v>0.26623333333333332</v>
      </c>
      <c r="S71" s="11">
        <v>0.26623333333333332</v>
      </c>
      <c r="T71" s="11">
        <v>0.26623333333333332</v>
      </c>
      <c r="U71" s="11"/>
      <c r="V71" s="33" t="str">
        <f t="shared" ref="V71:V134" si="10">D71</f>
        <v>Greece</v>
      </c>
      <c r="W71" s="30">
        <f t="shared" ref="W71:W134" si="11">SLOPE(E71:T71,$E$5:$T$5)</f>
        <v>-4.2602941176470623E-4</v>
      </c>
      <c r="X71" s="10">
        <f t="shared" ref="X71:X134" si="12">PEARSON(E71:T71,$E$5:$T$5)</f>
        <v>-0.95215010396834221</v>
      </c>
      <c r="Y71" s="36">
        <f t="shared" ref="Y71:Y134" si="13">IF(ISERROR(X71),0,X71*X71)</f>
        <v>0.90658982048692482</v>
      </c>
      <c r="Z71" s="41">
        <f t="shared" ref="Z71:Z134" si="14">IF(Y71&gt;=$Z$4,-1000*W71,"")</f>
        <v>0.42602941176470621</v>
      </c>
      <c r="AA71" s="42">
        <f t="shared" ref="AA71:AA134" si="15">IF(ISNUMBER(Z71),RANK(Z71,$Z$6:$Z$197),"")</f>
        <v>105</v>
      </c>
    </row>
    <row r="72" spans="3:27">
      <c r="C72" s="32" t="s">
        <v>171</v>
      </c>
      <c r="D72" s="33" t="s">
        <v>172</v>
      </c>
      <c r="E72" s="11">
        <v>0.23472684896914353</v>
      </c>
      <c r="F72" s="11">
        <v>0.23472684896914353</v>
      </c>
      <c r="G72" s="11">
        <v>0.23472684896914353</v>
      </c>
      <c r="H72" s="11">
        <v>0.23472684896914353</v>
      </c>
      <c r="I72" s="11">
        <v>0.23472684896914353</v>
      </c>
      <c r="J72" s="11">
        <v>0.23472684896914353</v>
      </c>
      <c r="K72" s="11">
        <v>0.23389351563581021</v>
      </c>
      <c r="L72" s="11">
        <v>0.23306018230247691</v>
      </c>
      <c r="M72" s="11">
        <v>0.23389351563581026</v>
      </c>
      <c r="N72" s="11">
        <v>0.23472684896914356</v>
      </c>
      <c r="O72" s="11">
        <v>0.23306018230247691</v>
      </c>
      <c r="P72" s="11">
        <v>0.23306018230247691</v>
      </c>
      <c r="Q72" s="11">
        <v>0.23306018230247691</v>
      </c>
      <c r="R72" s="11">
        <v>0.23306018230247691</v>
      </c>
      <c r="S72" s="11">
        <v>0.23306018230247691</v>
      </c>
      <c r="T72" s="11">
        <v>0.23306018230247691</v>
      </c>
      <c r="U72" s="11"/>
      <c r="V72" s="33" t="str">
        <f t="shared" si="10"/>
        <v>Grenada</v>
      </c>
      <c r="W72" s="30">
        <f t="shared" si="11"/>
        <v>-1.4215686274509398E-4</v>
      </c>
      <c r="X72" s="10">
        <f t="shared" si="12"/>
        <v>-0.8406680016960465</v>
      </c>
      <c r="Y72" s="36">
        <f t="shared" si="13"/>
        <v>0.70672268907562408</v>
      </c>
      <c r="Z72" s="41">
        <f t="shared" si="14"/>
        <v>0.14215686274509398</v>
      </c>
      <c r="AA72" s="42">
        <f t="shared" si="15"/>
        <v>118</v>
      </c>
    </row>
    <row r="73" spans="3:27">
      <c r="C73" s="32" t="s">
        <v>173</v>
      </c>
      <c r="D73" s="33" t="s">
        <v>174</v>
      </c>
      <c r="E73" s="11">
        <v>0.28155106052984574</v>
      </c>
      <c r="F73" s="11">
        <v>0.27888439386317915</v>
      </c>
      <c r="G73" s="11">
        <v>0.27621772719651244</v>
      </c>
      <c r="H73" s="11">
        <v>0.27355106052984579</v>
      </c>
      <c r="I73" s="11">
        <v>0.27088439386317908</v>
      </c>
      <c r="J73" s="11">
        <v>0.26821772719651243</v>
      </c>
      <c r="K73" s="11">
        <v>0.26588439386317914</v>
      </c>
      <c r="L73" s="11">
        <v>0.26355106052984584</v>
      </c>
      <c r="M73" s="11">
        <v>0.26121772719651243</v>
      </c>
      <c r="N73" s="11">
        <v>0.25888439386317913</v>
      </c>
      <c r="O73" s="11">
        <v>0.25655106052984572</v>
      </c>
      <c r="P73" s="11">
        <v>0.25377328275206795</v>
      </c>
      <c r="Q73" s="11">
        <v>0.25099550497429018</v>
      </c>
      <c r="R73" s="11">
        <v>0.24821772719651244</v>
      </c>
      <c r="S73" s="11">
        <v>0.24821772719651244</v>
      </c>
      <c r="T73" s="11">
        <v>0.24821772719651244</v>
      </c>
      <c r="U73" s="11"/>
      <c r="V73" s="33" t="str">
        <f t="shared" si="10"/>
        <v>Guatemala</v>
      </c>
      <c r="W73" s="30">
        <f t="shared" si="11"/>
        <v>-2.3692810457516355E-3</v>
      </c>
      <c r="X73" s="10">
        <f t="shared" si="12"/>
        <v>-0.99537684883859878</v>
      </c>
      <c r="Y73" s="36">
        <f t="shared" si="13"/>
        <v>0.99077507120385877</v>
      </c>
      <c r="Z73" s="41">
        <f t="shared" si="14"/>
        <v>2.3692810457516353</v>
      </c>
      <c r="AA73" s="42">
        <f t="shared" si="15"/>
        <v>38</v>
      </c>
    </row>
    <row r="74" spans="3:27">
      <c r="C74" s="32" t="s">
        <v>175</v>
      </c>
      <c r="D74" s="33" t="s">
        <v>176</v>
      </c>
      <c r="E74" s="11">
        <v>0.48786133333333331</v>
      </c>
      <c r="F74" s="11">
        <v>0.48552800000000002</v>
      </c>
      <c r="G74" s="11">
        <v>0.48319466666666666</v>
      </c>
      <c r="H74" s="11">
        <v>0.48086133333333336</v>
      </c>
      <c r="I74" s="11">
        <v>0.47852800000000001</v>
      </c>
      <c r="J74" s="11">
        <v>0.47619466666666671</v>
      </c>
      <c r="K74" s="11">
        <v>0.473528</v>
      </c>
      <c r="L74" s="11">
        <v>0.47086133333333335</v>
      </c>
      <c r="M74" s="11">
        <v>0.4681946666666667</v>
      </c>
      <c r="N74" s="11">
        <v>0.465528</v>
      </c>
      <c r="O74" s="11">
        <v>0.46286133333333335</v>
      </c>
      <c r="P74" s="11">
        <v>0.46008355555555558</v>
      </c>
      <c r="Q74" s="11">
        <v>0.45730577777777781</v>
      </c>
      <c r="R74" s="11">
        <v>0.45452800000000004</v>
      </c>
      <c r="S74" s="11">
        <v>0.45452800000000004</v>
      </c>
      <c r="T74" s="11">
        <v>0.45452800000000004</v>
      </c>
      <c r="U74" s="11"/>
      <c r="V74" s="33" t="str">
        <f t="shared" si="10"/>
        <v>Guinea</v>
      </c>
      <c r="W74" s="30">
        <f t="shared" si="11"/>
        <v>-2.430555555555553E-3</v>
      </c>
      <c r="X74" s="10">
        <f t="shared" si="12"/>
        <v>-0.99564731216130853</v>
      </c>
      <c r="Y74" s="36">
        <f t="shared" si="13"/>
        <v>0.9913135702140381</v>
      </c>
      <c r="Z74" s="41">
        <f t="shared" si="14"/>
        <v>2.4305555555555531</v>
      </c>
      <c r="AA74" s="42">
        <f t="shared" si="15"/>
        <v>35</v>
      </c>
    </row>
    <row r="75" spans="3:27">
      <c r="C75" s="32" t="s">
        <v>177</v>
      </c>
      <c r="D75" s="33" t="s">
        <v>178</v>
      </c>
      <c r="E75" s="11">
        <v>0.37997513423988843</v>
      </c>
      <c r="F75" s="11">
        <v>0.37830846757322173</v>
      </c>
      <c r="G75" s="11">
        <v>0.37664180090655508</v>
      </c>
      <c r="H75" s="11">
        <v>0.37497513423988843</v>
      </c>
      <c r="I75" s="11">
        <v>0.37330846757322173</v>
      </c>
      <c r="J75" s="11">
        <v>0.37164180090655502</v>
      </c>
      <c r="K75" s="11">
        <v>0.36997513423988843</v>
      </c>
      <c r="L75" s="11">
        <v>0.36830846757322178</v>
      </c>
      <c r="M75" s="11">
        <v>0.36664180090655513</v>
      </c>
      <c r="N75" s="11">
        <v>0.36497513423988842</v>
      </c>
      <c r="O75" s="11">
        <v>0.36330846757322172</v>
      </c>
      <c r="P75" s="11">
        <v>0.36108624535099954</v>
      </c>
      <c r="Q75" s="11">
        <v>0.35886402312877735</v>
      </c>
      <c r="R75" s="11">
        <v>0.35664180090655506</v>
      </c>
      <c r="S75" s="11">
        <v>0.35664180090655506</v>
      </c>
      <c r="T75" s="11">
        <v>0.35664180090655506</v>
      </c>
      <c r="U75" s="11"/>
      <c r="V75" s="33" t="str">
        <f t="shared" si="10"/>
        <v>Guinea-Bissau</v>
      </c>
      <c r="W75" s="30">
        <f t="shared" si="11"/>
        <v>-1.6772875816993464E-3</v>
      </c>
      <c r="X75" s="10">
        <f t="shared" si="12"/>
        <v>-0.99641939741637231</v>
      </c>
      <c r="Y75" s="36">
        <f t="shared" si="13"/>
        <v>0.99285161554760648</v>
      </c>
      <c r="Z75" s="41">
        <f t="shared" si="14"/>
        <v>1.6772875816993464</v>
      </c>
      <c r="AA75" s="42">
        <f t="shared" si="15"/>
        <v>64</v>
      </c>
    </row>
    <row r="76" spans="3:27">
      <c r="C76" s="32" t="s">
        <v>179</v>
      </c>
      <c r="D76" s="33" t="s">
        <v>180</v>
      </c>
      <c r="E76" s="11">
        <v>0.23712863027701112</v>
      </c>
      <c r="F76" s="11">
        <v>0.23646196361034444</v>
      </c>
      <c r="G76" s="11">
        <v>0.23579529694367776</v>
      </c>
      <c r="H76" s="11">
        <v>0.23512863027701111</v>
      </c>
      <c r="I76" s="11">
        <v>0.23446196361034446</v>
      </c>
      <c r="J76" s="11">
        <v>0.23379529694367776</v>
      </c>
      <c r="K76" s="11">
        <v>0.2462952969436778</v>
      </c>
      <c r="L76" s="11">
        <v>0.25879529694367781</v>
      </c>
      <c r="M76" s="11">
        <v>0.25879529694367781</v>
      </c>
      <c r="N76" s="11">
        <v>0.25879529694367781</v>
      </c>
      <c r="O76" s="11">
        <v>0.22712863027701113</v>
      </c>
      <c r="P76" s="11">
        <v>0.22546196361034446</v>
      </c>
      <c r="Q76" s="11">
        <v>0.22379529694367783</v>
      </c>
      <c r="R76" s="11">
        <v>0.22212863027701113</v>
      </c>
      <c r="S76" s="11">
        <v>0.22212863027701113</v>
      </c>
      <c r="T76" s="11">
        <v>0.22212863027701113</v>
      </c>
      <c r="U76" s="11"/>
      <c r="V76" s="33" t="str">
        <f t="shared" si="10"/>
        <v>Guyana</v>
      </c>
      <c r="W76" s="30">
        <f t="shared" si="11"/>
        <v>-1.0624999999999977E-3</v>
      </c>
      <c r="X76" s="10">
        <f t="shared" si="12"/>
        <v>-0.38496064371027189</v>
      </c>
      <c r="Y76" s="36">
        <f t="shared" si="13"/>
        <v>0.1481946972058269</v>
      </c>
      <c r="Z76" s="41" t="str">
        <f t="shared" si="14"/>
        <v/>
      </c>
      <c r="AA76" s="42" t="str">
        <f t="shared" si="15"/>
        <v/>
      </c>
    </row>
    <row r="77" spans="3:27">
      <c r="C77" s="32" t="s">
        <v>181</v>
      </c>
      <c r="D77" s="33" t="s">
        <v>182</v>
      </c>
      <c r="E77" s="11">
        <v>0.32388615468409587</v>
      </c>
      <c r="F77" s="11">
        <v>0.32388615468409587</v>
      </c>
      <c r="G77" s="11">
        <v>0.32388615468409587</v>
      </c>
      <c r="H77" s="11">
        <v>0.32388615468409593</v>
      </c>
      <c r="I77" s="11">
        <v>0.32388615468409587</v>
      </c>
      <c r="J77" s="11">
        <v>0.32388615468409587</v>
      </c>
      <c r="K77" s="11">
        <v>0.32321948801742922</v>
      </c>
      <c r="L77" s="11">
        <v>0.32255282135076258</v>
      </c>
      <c r="M77" s="11">
        <v>0.32188615468409587</v>
      </c>
      <c r="N77" s="11">
        <v>0.32121948801742922</v>
      </c>
      <c r="O77" s="11">
        <v>0.32055282135076252</v>
      </c>
      <c r="P77" s="11">
        <v>0.31999726579520699</v>
      </c>
      <c r="Q77" s="11">
        <v>0.3194417102396514</v>
      </c>
      <c r="R77" s="11">
        <v>0.31888615468409592</v>
      </c>
      <c r="S77" s="11">
        <v>0.31888615468409592</v>
      </c>
      <c r="T77" s="11">
        <v>0.31888615468409592</v>
      </c>
      <c r="U77" s="11"/>
      <c r="V77" s="33" t="str">
        <f t="shared" si="10"/>
        <v>Haiti</v>
      </c>
      <c r="W77" s="30">
        <f t="shared" si="11"/>
        <v>-4.1993464052287417E-4</v>
      </c>
      <c r="X77" s="10">
        <f t="shared" si="12"/>
        <v>-0.96134065498556676</v>
      </c>
      <c r="Y77" s="36">
        <f t="shared" si="13"/>
        <v>0.92417585492807852</v>
      </c>
      <c r="Z77" s="41">
        <f t="shared" si="14"/>
        <v>0.41993464052287416</v>
      </c>
      <c r="AA77" s="42">
        <f t="shared" si="15"/>
        <v>106</v>
      </c>
    </row>
    <row r="78" spans="3:27">
      <c r="C78" s="32" t="s">
        <v>183</v>
      </c>
      <c r="D78" s="33" t="s">
        <v>184</v>
      </c>
      <c r="E78" s="11">
        <v>0.25056171836073743</v>
      </c>
      <c r="F78" s="11">
        <v>0.24656171836073745</v>
      </c>
      <c r="G78" s="11">
        <v>0.24256171836073745</v>
      </c>
      <c r="H78" s="11">
        <v>0.23856171836073745</v>
      </c>
      <c r="I78" s="11">
        <v>0.23456171836073744</v>
      </c>
      <c r="J78" s="11">
        <v>0.23056171836073744</v>
      </c>
      <c r="K78" s="11">
        <v>0.22689505169407076</v>
      </c>
      <c r="L78" s="11">
        <v>0.22322838502740408</v>
      </c>
      <c r="M78" s="11">
        <v>0.21956171836073743</v>
      </c>
      <c r="N78" s="11">
        <v>0.21589505169407075</v>
      </c>
      <c r="O78" s="11">
        <v>0.21222838502740407</v>
      </c>
      <c r="P78" s="11">
        <v>0.20833949613851521</v>
      </c>
      <c r="Q78" s="11">
        <v>0.20445060724962635</v>
      </c>
      <c r="R78" s="11">
        <v>0.20056171836073741</v>
      </c>
      <c r="S78" s="11">
        <v>0.20056171836073741</v>
      </c>
      <c r="T78" s="11">
        <v>0.20056171836073741</v>
      </c>
      <c r="U78" s="11"/>
      <c r="V78" s="33" t="str">
        <f t="shared" si="10"/>
        <v>Honduras</v>
      </c>
      <c r="W78" s="30">
        <f t="shared" si="11"/>
        <v>-3.5718954248366032E-3</v>
      </c>
      <c r="X78" s="10">
        <f t="shared" si="12"/>
        <v>-0.99473034649562342</v>
      </c>
      <c r="Y78" s="36">
        <f t="shared" si="13"/>
        <v>0.98948846223930298</v>
      </c>
      <c r="Z78" s="41">
        <f t="shared" si="14"/>
        <v>3.5718954248366033</v>
      </c>
      <c r="AA78" s="42">
        <f t="shared" si="15"/>
        <v>16</v>
      </c>
    </row>
    <row r="79" spans="3:27">
      <c r="C79" s="32" t="s">
        <v>185</v>
      </c>
      <c r="D79" s="33" t="s">
        <v>186</v>
      </c>
      <c r="E79" s="11">
        <v>0.13282325020525451</v>
      </c>
      <c r="F79" s="11">
        <v>0.13215658353858784</v>
      </c>
      <c r="G79" s="11">
        <v>0.13148991687192119</v>
      </c>
      <c r="H79" s="11">
        <v>0.13082325020525451</v>
      </c>
      <c r="I79" s="11">
        <v>0.13015658353858786</v>
      </c>
      <c r="J79" s="11">
        <v>0.12948991687192118</v>
      </c>
      <c r="K79" s="11">
        <v>0.12907658353858784</v>
      </c>
      <c r="L79" s="11">
        <v>0.12866325020525449</v>
      </c>
      <c r="M79" s="11">
        <v>0.12824991687192119</v>
      </c>
      <c r="N79" s="11">
        <v>0.12783658353858784</v>
      </c>
      <c r="O79" s="11">
        <v>0.1274232502052545</v>
      </c>
      <c r="P79" s="11">
        <v>0.1274232502052545</v>
      </c>
      <c r="Q79" s="11">
        <v>0.1274232502052545</v>
      </c>
      <c r="R79" s="11">
        <v>0.1274232502052545</v>
      </c>
      <c r="S79" s="11">
        <v>0.1274232502052545</v>
      </c>
      <c r="T79" s="11">
        <v>0.1274232502052545</v>
      </c>
      <c r="U79" s="11"/>
      <c r="V79" s="33" t="str">
        <f t="shared" si="10"/>
        <v>Hungary</v>
      </c>
      <c r="W79" s="30">
        <f t="shared" si="11"/>
        <v>-3.6980392156862885E-4</v>
      </c>
      <c r="X79" s="10">
        <f t="shared" si="12"/>
        <v>-0.94083352032516177</v>
      </c>
      <c r="Y79" s="36">
        <f t="shared" si="13"/>
        <v>0.88516771296743657</v>
      </c>
      <c r="Z79" s="41">
        <f t="shared" si="14"/>
        <v>0.36980392156862885</v>
      </c>
      <c r="AA79" s="42">
        <f t="shared" si="15"/>
        <v>109</v>
      </c>
    </row>
    <row r="80" spans="3:27">
      <c r="C80" s="32" t="s">
        <v>187</v>
      </c>
      <c r="D80" s="33" t="s">
        <v>188</v>
      </c>
      <c r="E80" s="11">
        <v>0.17162914026402643</v>
      </c>
      <c r="F80" s="11">
        <v>0.17162914026402643</v>
      </c>
      <c r="G80" s="11">
        <v>0.17162914026402643</v>
      </c>
      <c r="H80" s="11">
        <v>0.17162914026402643</v>
      </c>
      <c r="I80" s="11">
        <v>0.17162914026402643</v>
      </c>
      <c r="J80" s="11">
        <v>0.17162914026402643</v>
      </c>
      <c r="K80" s="11">
        <v>0.17162954026402644</v>
      </c>
      <c r="L80" s="11">
        <v>0.17162994026402645</v>
      </c>
      <c r="M80" s="11">
        <v>0.17163034026402646</v>
      </c>
      <c r="N80" s="11">
        <v>0.17163074026402644</v>
      </c>
      <c r="O80" s="11">
        <v>0.17163114026402645</v>
      </c>
      <c r="P80" s="11">
        <v>0.17163114026402645</v>
      </c>
      <c r="Q80" s="11">
        <v>0.17163114026402645</v>
      </c>
      <c r="R80" s="11">
        <v>0.17163114026402645</v>
      </c>
      <c r="S80" s="11">
        <v>0.17163114026402645</v>
      </c>
      <c r="T80" s="11">
        <v>0.17163114026402645</v>
      </c>
      <c r="U80" s="11"/>
      <c r="V80" s="33" t="str">
        <f t="shared" si="10"/>
        <v>Iceland</v>
      </c>
      <c r="W80" s="30">
        <f t="shared" si="11"/>
        <v>1.823529411791428E-7</v>
      </c>
      <c r="X80" s="10">
        <f t="shared" si="12"/>
        <v>0.93982554701598753</v>
      </c>
      <c r="Y80" s="36">
        <f t="shared" si="13"/>
        <v>0.88327205882390014</v>
      </c>
      <c r="Z80" s="41">
        <f t="shared" si="14"/>
        <v>-1.8235294117914281E-4</v>
      </c>
      <c r="AA80" s="42">
        <f t="shared" si="15"/>
        <v>124</v>
      </c>
    </row>
    <row r="81" spans="3:27">
      <c r="C81" s="32" t="s">
        <v>189</v>
      </c>
      <c r="D81" s="33" t="s">
        <v>190</v>
      </c>
      <c r="E81" s="11">
        <v>0.47667777777777776</v>
      </c>
      <c r="F81" s="11">
        <v>0.47367777777777781</v>
      </c>
      <c r="G81" s="11">
        <v>0.47067777777777775</v>
      </c>
      <c r="H81" s="11">
        <v>0.4676777777777778</v>
      </c>
      <c r="I81" s="11">
        <v>0.46467777777777775</v>
      </c>
      <c r="J81" s="11">
        <v>0.4616777777777778</v>
      </c>
      <c r="K81" s="11">
        <v>0.45402111111111115</v>
      </c>
      <c r="L81" s="11">
        <v>0.44636444444444451</v>
      </c>
      <c r="M81" s="11">
        <v>0.43870777777777786</v>
      </c>
      <c r="N81" s="11">
        <v>0.43105111111111111</v>
      </c>
      <c r="O81" s="11">
        <v>0.42339444444444441</v>
      </c>
      <c r="P81" s="11">
        <v>0.41473777777777782</v>
      </c>
      <c r="Q81" s="11">
        <v>0.40608111111111117</v>
      </c>
      <c r="R81" s="11">
        <v>0.39742444444444441</v>
      </c>
      <c r="S81" s="11">
        <v>0.39210111111111118</v>
      </c>
      <c r="T81" s="11">
        <v>0.38677777777777783</v>
      </c>
      <c r="U81" s="11"/>
      <c r="V81" s="33" t="str">
        <f t="shared" si="10"/>
        <v>India</v>
      </c>
      <c r="W81" s="30">
        <f t="shared" si="11"/>
        <v>-6.4510539215686244E-3</v>
      </c>
      <c r="X81" s="10">
        <f t="shared" si="12"/>
        <v>-0.9873284697566701</v>
      </c>
      <c r="Y81" s="36">
        <f t="shared" si="13"/>
        <v>0.97481750719204785</v>
      </c>
      <c r="Z81" s="41">
        <f t="shared" si="14"/>
        <v>6.451053921568624</v>
      </c>
      <c r="AA81" s="42">
        <f t="shared" si="15"/>
        <v>3</v>
      </c>
    </row>
    <row r="82" spans="3:27">
      <c r="C82" s="32" t="s">
        <v>191</v>
      </c>
      <c r="D82" s="33" t="s">
        <v>192</v>
      </c>
      <c r="E82" s="11">
        <v>0.20281460914624749</v>
      </c>
      <c r="F82" s="11">
        <v>0.19981460914624749</v>
      </c>
      <c r="G82" s="11">
        <v>0.19681460914624749</v>
      </c>
      <c r="H82" s="11">
        <v>0.19381460914624749</v>
      </c>
      <c r="I82" s="11">
        <v>0.19081460914624748</v>
      </c>
      <c r="J82" s="11">
        <v>0.18781460914624751</v>
      </c>
      <c r="K82" s="11">
        <v>0.18514794247958086</v>
      </c>
      <c r="L82" s="11">
        <v>0.18248127581291418</v>
      </c>
      <c r="M82" s="11">
        <v>0.1798146091462475</v>
      </c>
      <c r="N82" s="11">
        <v>0.17714794247958085</v>
      </c>
      <c r="O82" s="11">
        <v>0.17448127581291417</v>
      </c>
      <c r="P82" s="11">
        <v>0.17281460914624747</v>
      </c>
      <c r="Q82" s="11">
        <v>0.17114794247958084</v>
      </c>
      <c r="R82" s="11">
        <v>0.16948127581291414</v>
      </c>
      <c r="S82" s="11">
        <v>0.16948127581291414</v>
      </c>
      <c r="T82" s="11">
        <v>0.16948127581291414</v>
      </c>
      <c r="U82" s="11"/>
      <c r="V82" s="33" t="str">
        <f t="shared" si="10"/>
        <v>Indonesia</v>
      </c>
      <c r="W82" s="30">
        <f t="shared" si="11"/>
        <v>-2.3799019607843148E-3</v>
      </c>
      <c r="X82" s="10">
        <f t="shared" si="12"/>
        <v>-0.98610701038344328</v>
      </c>
      <c r="Y82" s="36">
        <f t="shared" si="13"/>
        <v>0.97240703592737232</v>
      </c>
      <c r="Z82" s="41">
        <f t="shared" si="14"/>
        <v>2.3799019607843146</v>
      </c>
      <c r="AA82" s="42">
        <f t="shared" si="15"/>
        <v>37</v>
      </c>
    </row>
    <row r="83" spans="3:27">
      <c r="C83" s="32" t="s">
        <v>193</v>
      </c>
      <c r="D83" s="33" t="s">
        <v>194</v>
      </c>
      <c r="E83" s="11">
        <v>0.2897218603286385</v>
      </c>
      <c r="F83" s="11">
        <v>0.29101519366197182</v>
      </c>
      <c r="G83" s="11">
        <v>0.29230852699530518</v>
      </c>
      <c r="H83" s="11">
        <v>0.2936018603286385</v>
      </c>
      <c r="I83" s="11">
        <v>0.29489519366197187</v>
      </c>
      <c r="J83" s="11">
        <v>0.29618852699530512</v>
      </c>
      <c r="K83" s="11">
        <v>0.29701186032863847</v>
      </c>
      <c r="L83" s="11">
        <v>0.29783519366197181</v>
      </c>
      <c r="M83" s="11">
        <v>0.2986585269953051</v>
      </c>
      <c r="N83" s="11">
        <v>0.29948186032863849</v>
      </c>
      <c r="O83" s="11">
        <v>0.30030519366197184</v>
      </c>
      <c r="P83" s="11">
        <v>0.30030519366197184</v>
      </c>
      <c r="Q83" s="11">
        <v>0.30030519366197184</v>
      </c>
      <c r="R83" s="11">
        <v>0.30030519366197184</v>
      </c>
      <c r="S83" s="11">
        <v>0.30030519366197184</v>
      </c>
      <c r="T83" s="11">
        <v>0.30030519366197184</v>
      </c>
      <c r="U83" s="11"/>
      <c r="V83" s="33" t="str">
        <f t="shared" si="10"/>
        <v>Iran, Islamic Republic of</v>
      </c>
      <c r="W83" s="30">
        <f t="shared" si="11"/>
        <v>7.2720588235294144E-4</v>
      </c>
      <c r="X83" s="10">
        <f t="shared" si="12"/>
        <v>0.9421262381632568</v>
      </c>
      <c r="Y83" s="36">
        <f t="shared" si="13"/>
        <v>0.88760184863564973</v>
      </c>
      <c r="Z83" s="41">
        <f t="shared" si="14"/>
        <v>-0.72720588235294148</v>
      </c>
      <c r="AA83" s="42">
        <f t="shared" si="15"/>
        <v>142</v>
      </c>
    </row>
    <row r="84" spans="3:27">
      <c r="C84" s="32" t="s">
        <v>195</v>
      </c>
      <c r="D84" s="33" t="s">
        <v>196</v>
      </c>
      <c r="E84" s="11">
        <v>0.5257722222222222</v>
      </c>
      <c r="F84" s="11">
        <v>0.53022222222222215</v>
      </c>
      <c r="G84" s="11">
        <v>0.53467222222222222</v>
      </c>
      <c r="H84" s="11">
        <v>0.53912222222222217</v>
      </c>
      <c r="I84" s="11">
        <v>0.54357222222222223</v>
      </c>
      <c r="J84" s="11">
        <v>0.54802222222222219</v>
      </c>
      <c r="K84" s="11">
        <v>0.54735555555555548</v>
      </c>
      <c r="L84" s="11">
        <v>0.54668888888888889</v>
      </c>
      <c r="M84" s="11">
        <v>0.54602222222222219</v>
      </c>
      <c r="N84" s="11">
        <v>0.54535555555555548</v>
      </c>
      <c r="O84" s="11">
        <v>0.54468888888888889</v>
      </c>
      <c r="P84" s="11">
        <v>0.54413333333333325</v>
      </c>
      <c r="Q84" s="11">
        <v>0.54357777777777783</v>
      </c>
      <c r="R84" s="11">
        <v>0.54302222222222218</v>
      </c>
      <c r="S84" s="11">
        <v>0.54302222222222218</v>
      </c>
      <c r="T84" s="11">
        <v>0.54302222222222218</v>
      </c>
      <c r="U84" s="11"/>
      <c r="V84" s="33" t="str">
        <f t="shared" si="10"/>
        <v>Iraq</v>
      </c>
      <c r="W84" s="30">
        <f t="shared" si="11"/>
        <v>7.9072712418300694E-4</v>
      </c>
      <c r="X84" s="10">
        <f t="shared" si="12"/>
        <v>0.59652346189982974</v>
      </c>
      <c r="Y84" s="36">
        <f t="shared" si="13"/>
        <v>0.35584024059695762</v>
      </c>
      <c r="Z84" s="41">
        <f t="shared" si="14"/>
        <v>-0.79072712418300695</v>
      </c>
      <c r="AA84" s="42">
        <f t="shared" si="15"/>
        <v>143</v>
      </c>
    </row>
    <row r="85" spans="3:27">
      <c r="C85" s="32" t="s">
        <v>197</v>
      </c>
      <c r="D85" s="33" t="s">
        <v>198</v>
      </c>
      <c r="E85" s="11">
        <v>6.2897065040650402E-2</v>
      </c>
      <c r="F85" s="11">
        <v>6.2897065040650402E-2</v>
      </c>
      <c r="G85" s="11">
        <v>6.2897065040650402E-2</v>
      </c>
      <c r="H85" s="11">
        <v>6.2897065040650402E-2</v>
      </c>
      <c r="I85" s="11">
        <v>6.2897065040650402E-2</v>
      </c>
      <c r="J85" s="11">
        <v>6.2897065040650402E-2</v>
      </c>
      <c r="K85" s="11">
        <v>6.2897065040650402E-2</v>
      </c>
      <c r="L85" s="11">
        <v>6.2897065040650402E-2</v>
      </c>
      <c r="M85" s="11">
        <v>6.2897065040650402E-2</v>
      </c>
      <c r="N85" s="11">
        <v>6.2897065040650402E-2</v>
      </c>
      <c r="O85" s="11">
        <v>6.2897065040650402E-2</v>
      </c>
      <c r="P85" s="11">
        <v>6.2897065040650402E-2</v>
      </c>
      <c r="Q85" s="11">
        <v>6.2897065040650402E-2</v>
      </c>
      <c r="R85" s="11">
        <v>6.2897065040650402E-2</v>
      </c>
      <c r="S85" s="11">
        <v>6.2897065040650402E-2</v>
      </c>
      <c r="T85" s="11">
        <v>6.2897065040650402E-2</v>
      </c>
      <c r="U85" s="11"/>
      <c r="V85" s="33" t="str">
        <f t="shared" si="10"/>
        <v>Ireland</v>
      </c>
      <c r="W85" s="30">
        <f t="shared" si="11"/>
        <v>0</v>
      </c>
      <c r="X85" s="10" t="e">
        <f t="shared" si="12"/>
        <v>#DIV/0!</v>
      </c>
      <c r="Y85" s="36">
        <f t="shared" si="13"/>
        <v>0</v>
      </c>
      <c r="Z85" s="41" t="str">
        <f t="shared" si="14"/>
        <v/>
      </c>
      <c r="AA85" s="42" t="str">
        <f t="shared" si="15"/>
        <v/>
      </c>
    </row>
    <row r="86" spans="3:27">
      <c r="C86" s="32" t="s">
        <v>199</v>
      </c>
      <c r="D86" s="33" t="s">
        <v>200</v>
      </c>
      <c r="E86" s="11">
        <v>0.32717592592592593</v>
      </c>
      <c r="F86" s="11">
        <v>0.32717592592592593</v>
      </c>
      <c r="G86" s="11">
        <v>0.32717592592592593</v>
      </c>
      <c r="H86" s="11">
        <v>0.32717592592592593</v>
      </c>
      <c r="I86" s="11">
        <v>0.32717592592592593</v>
      </c>
      <c r="J86" s="11">
        <v>0.32717592592592593</v>
      </c>
      <c r="K86" s="11">
        <v>0.32717592592592593</v>
      </c>
      <c r="L86" s="11">
        <v>0.32717592592592593</v>
      </c>
      <c r="M86" s="11">
        <v>0.32717592592592593</v>
      </c>
      <c r="N86" s="11">
        <v>0.32717592592592593</v>
      </c>
      <c r="O86" s="11">
        <v>0.32717592592592593</v>
      </c>
      <c r="P86" s="11">
        <v>0.32717592592592593</v>
      </c>
      <c r="Q86" s="11">
        <v>0.32717592592592593</v>
      </c>
      <c r="R86" s="11">
        <v>0.32717592592592593</v>
      </c>
      <c r="S86" s="11">
        <v>0.32717592592592593</v>
      </c>
      <c r="T86" s="11">
        <v>0.32717592592592593</v>
      </c>
      <c r="U86" s="11"/>
      <c r="V86" s="33" t="str">
        <f t="shared" si="10"/>
        <v>Israel</v>
      </c>
      <c r="W86" s="30">
        <f t="shared" si="11"/>
        <v>0</v>
      </c>
      <c r="X86" s="10">
        <f t="shared" si="12"/>
        <v>0</v>
      </c>
      <c r="Y86" s="36">
        <f t="shared" si="13"/>
        <v>0</v>
      </c>
      <c r="Z86" s="41" t="str">
        <f t="shared" si="14"/>
        <v/>
      </c>
      <c r="AA86" s="42" t="str">
        <f t="shared" si="15"/>
        <v/>
      </c>
    </row>
    <row r="87" spans="3:27">
      <c r="C87" s="32" t="s">
        <v>201</v>
      </c>
      <c r="D87" s="33" t="s">
        <v>202</v>
      </c>
      <c r="E87" s="11">
        <v>0.20471243455497379</v>
      </c>
      <c r="F87" s="11">
        <v>0.20471243455497379</v>
      </c>
      <c r="G87" s="11">
        <v>0.20471243455497379</v>
      </c>
      <c r="H87" s="11">
        <v>0.20471243455497379</v>
      </c>
      <c r="I87" s="11">
        <v>0.20471243455497379</v>
      </c>
      <c r="J87" s="11">
        <v>0.20471243455497379</v>
      </c>
      <c r="K87" s="11">
        <v>0.20471243455497379</v>
      </c>
      <c r="L87" s="11">
        <v>0.20471243455497379</v>
      </c>
      <c r="M87" s="11">
        <v>0.20471243455497379</v>
      </c>
      <c r="N87" s="11">
        <v>0.20471243455497379</v>
      </c>
      <c r="O87" s="11">
        <v>0.20471243455497379</v>
      </c>
      <c r="P87" s="11">
        <v>0.20471243455497379</v>
      </c>
      <c r="Q87" s="11">
        <v>0.20471243455497379</v>
      </c>
      <c r="R87" s="11">
        <v>0.20471243455497379</v>
      </c>
      <c r="S87" s="11">
        <v>0.20471243455497379</v>
      </c>
      <c r="T87" s="11">
        <v>0.20471243455497379</v>
      </c>
      <c r="U87" s="11"/>
      <c r="V87" s="33" t="str">
        <f t="shared" si="10"/>
        <v>Italy</v>
      </c>
      <c r="W87" s="30">
        <f t="shared" si="11"/>
        <v>0</v>
      </c>
      <c r="X87" s="10">
        <f t="shared" si="12"/>
        <v>0</v>
      </c>
      <c r="Y87" s="36">
        <f t="shared" si="13"/>
        <v>0</v>
      </c>
      <c r="Z87" s="41" t="str">
        <f t="shared" si="14"/>
        <v/>
      </c>
      <c r="AA87" s="42" t="str">
        <f t="shared" si="15"/>
        <v/>
      </c>
    </row>
    <row r="88" spans="3:27">
      <c r="C88" s="32" t="s">
        <v>203</v>
      </c>
      <c r="D88" s="33" t="s">
        <v>204</v>
      </c>
      <c r="E88" s="11">
        <v>0.13589997387669803</v>
      </c>
      <c r="F88" s="11">
        <v>0.13478230721003134</v>
      </c>
      <c r="G88" s="11">
        <v>0.13366464054336466</v>
      </c>
      <c r="H88" s="11">
        <v>0.132546973876698</v>
      </c>
      <c r="I88" s="11">
        <v>0.13142930721003135</v>
      </c>
      <c r="J88" s="11">
        <v>0.13031164054336467</v>
      </c>
      <c r="K88" s="11">
        <v>0.13197830721003131</v>
      </c>
      <c r="L88" s="11">
        <v>0.13364497387669799</v>
      </c>
      <c r="M88" s="11">
        <v>0.13364497387669799</v>
      </c>
      <c r="N88" s="11">
        <v>0.13364497387669799</v>
      </c>
      <c r="O88" s="11">
        <v>0.12864497387669802</v>
      </c>
      <c r="P88" s="11">
        <v>0.12808941832114248</v>
      </c>
      <c r="Q88" s="11">
        <v>0.1275338627655869</v>
      </c>
      <c r="R88" s="11">
        <v>0.12697830721003137</v>
      </c>
      <c r="S88" s="11">
        <v>0.12697830721003137</v>
      </c>
      <c r="T88" s="11">
        <v>0.12697830721003137</v>
      </c>
      <c r="U88" s="11"/>
      <c r="V88" s="33" t="str">
        <f t="shared" si="10"/>
        <v>Jamaica</v>
      </c>
      <c r="W88" s="30">
        <f t="shared" si="11"/>
        <v>-5.5979003267973685E-4</v>
      </c>
      <c r="X88" s="10">
        <f t="shared" si="12"/>
        <v>-0.85740268243320916</v>
      </c>
      <c r="Y88" s="36">
        <f t="shared" si="13"/>
        <v>0.73513935984366252</v>
      </c>
      <c r="Z88" s="41">
        <f t="shared" si="14"/>
        <v>0.55979003267973682</v>
      </c>
      <c r="AA88" s="42">
        <f t="shared" si="15"/>
        <v>100</v>
      </c>
    </row>
    <row r="89" spans="3:27">
      <c r="C89" s="32" t="s">
        <v>205</v>
      </c>
      <c r="D89" s="33" t="s">
        <v>206</v>
      </c>
      <c r="E89" s="11">
        <v>0.17162580967402732</v>
      </c>
      <c r="F89" s="11">
        <v>0.17170247634069402</v>
      </c>
      <c r="G89" s="11">
        <v>0.17177914300736066</v>
      </c>
      <c r="H89" s="11">
        <v>0.17185580967402733</v>
      </c>
      <c r="I89" s="11">
        <v>0.171932476340694</v>
      </c>
      <c r="J89" s="11">
        <v>0.17200914300736067</v>
      </c>
      <c r="K89" s="11">
        <v>0.17200914300736067</v>
      </c>
      <c r="L89" s="11">
        <v>0.17200914300736067</v>
      </c>
      <c r="M89" s="11">
        <v>0.17200914300736067</v>
      </c>
      <c r="N89" s="11">
        <v>0.17200914300736067</v>
      </c>
      <c r="O89" s="11">
        <v>0.17200914300736067</v>
      </c>
      <c r="P89" s="11">
        <v>0.17200914300736067</v>
      </c>
      <c r="Q89" s="11">
        <v>0.17200914300736067</v>
      </c>
      <c r="R89" s="11">
        <v>0.17200914300736067</v>
      </c>
      <c r="S89" s="11">
        <v>0.17200914300736067</v>
      </c>
      <c r="T89" s="11">
        <v>0.17200914300736067</v>
      </c>
      <c r="U89" s="11"/>
      <c r="V89" s="33" t="str">
        <f t="shared" si="10"/>
        <v>Japan</v>
      </c>
      <c r="W89" s="30">
        <f t="shared" si="11"/>
        <v>2.0857843137255096E-5</v>
      </c>
      <c r="X89" s="10">
        <f t="shared" si="12"/>
        <v>0.78404613007253998</v>
      </c>
      <c r="Y89" s="36">
        <f t="shared" si="13"/>
        <v>0.61472833408172634</v>
      </c>
      <c r="Z89" s="41">
        <f t="shared" si="14"/>
        <v>-2.0857843137255097E-2</v>
      </c>
      <c r="AA89" s="42">
        <f t="shared" si="15"/>
        <v>128</v>
      </c>
    </row>
    <row r="90" spans="3:27">
      <c r="C90" s="32" t="s">
        <v>207</v>
      </c>
      <c r="D90" s="33" t="s">
        <v>208</v>
      </c>
      <c r="E90" s="11">
        <v>0.3376532651828848</v>
      </c>
      <c r="F90" s="11">
        <v>0.33731993184955145</v>
      </c>
      <c r="G90" s="11">
        <v>0.33698659851621809</v>
      </c>
      <c r="H90" s="11">
        <v>0.3366532651828848</v>
      </c>
      <c r="I90" s="11">
        <v>0.3363199318495515</v>
      </c>
      <c r="J90" s="11">
        <v>0.33598659851621809</v>
      </c>
      <c r="K90" s="11">
        <v>0.33598659851621809</v>
      </c>
      <c r="L90" s="11">
        <v>0.33598659851621809</v>
      </c>
      <c r="M90" s="11">
        <v>0.33598659851621809</v>
      </c>
      <c r="N90" s="11">
        <v>0.33598659851621809</v>
      </c>
      <c r="O90" s="11">
        <v>0.33598659851621809</v>
      </c>
      <c r="P90" s="11">
        <v>0.33598659851621809</v>
      </c>
      <c r="Q90" s="11">
        <v>0.33598659851621809</v>
      </c>
      <c r="R90" s="11">
        <v>0.33598659851621809</v>
      </c>
      <c r="S90" s="11">
        <v>0.33598659851621809</v>
      </c>
      <c r="T90" s="11">
        <v>0.33598659851621809</v>
      </c>
      <c r="U90" s="11"/>
      <c r="V90" s="33" t="str">
        <f t="shared" si="10"/>
        <v>Jordan</v>
      </c>
      <c r="W90" s="30">
        <f t="shared" si="11"/>
        <v>-9.0686274509806425E-5</v>
      </c>
      <c r="X90" s="10">
        <f t="shared" si="12"/>
        <v>-0.7840461300725452</v>
      </c>
      <c r="Y90" s="36">
        <f t="shared" si="13"/>
        <v>0.61472833408173444</v>
      </c>
      <c r="Z90" s="41">
        <f t="shared" si="14"/>
        <v>9.068627450980643E-2</v>
      </c>
      <c r="AA90" s="42">
        <f t="shared" si="15"/>
        <v>120</v>
      </c>
    </row>
    <row r="91" spans="3:27">
      <c r="C91" s="32" t="s">
        <v>209</v>
      </c>
      <c r="D91" s="33" t="s">
        <v>210</v>
      </c>
      <c r="E91" s="11">
        <v>0.28228875968992245</v>
      </c>
      <c r="F91" s="11">
        <v>0.28176542635658913</v>
      </c>
      <c r="G91" s="11">
        <v>0.28124209302325581</v>
      </c>
      <c r="H91" s="11">
        <v>0.28071875968992249</v>
      </c>
      <c r="I91" s="11">
        <v>0.28019542635658917</v>
      </c>
      <c r="J91" s="11">
        <v>0.2796720930232558</v>
      </c>
      <c r="K91" s="11">
        <v>0.2796720930232558</v>
      </c>
      <c r="L91" s="11">
        <v>0.2796720930232558</v>
      </c>
      <c r="M91" s="11">
        <v>0.2796720930232558</v>
      </c>
      <c r="N91" s="11">
        <v>0.2796720930232558</v>
      </c>
      <c r="O91" s="11">
        <v>0.2796720930232558</v>
      </c>
      <c r="P91" s="11">
        <v>0.28022764857881138</v>
      </c>
      <c r="Q91" s="11">
        <v>0.28078320413436691</v>
      </c>
      <c r="R91" s="11">
        <v>0.28133875968992245</v>
      </c>
      <c r="S91" s="11">
        <v>0.28133875968992245</v>
      </c>
      <c r="T91" s="11">
        <v>0.28133875968992245</v>
      </c>
      <c r="U91" s="11"/>
      <c r="V91" s="33" t="str">
        <f t="shared" si="10"/>
        <v>Kazakhstan</v>
      </c>
      <c r="W91" s="30">
        <f t="shared" si="11"/>
        <v>-2.6364379084968769E-5</v>
      </c>
      <c r="X91" s="10">
        <f t="shared" si="12"/>
        <v>-0.1417058478265901</v>
      </c>
      <c r="Y91" s="36">
        <f t="shared" si="13"/>
        <v>2.0080547308252709E-2</v>
      </c>
      <c r="Z91" s="41" t="str">
        <f t="shared" si="14"/>
        <v/>
      </c>
      <c r="AA91" s="42" t="str">
        <f t="shared" si="15"/>
        <v/>
      </c>
    </row>
    <row r="92" spans="3:27">
      <c r="C92" s="32" t="s">
        <v>211</v>
      </c>
      <c r="D92" s="33" t="s">
        <v>212</v>
      </c>
      <c r="E92" s="11">
        <v>0.45483577633789296</v>
      </c>
      <c r="F92" s="11">
        <v>0.45283577633789296</v>
      </c>
      <c r="G92" s="11">
        <v>0.45083577633789296</v>
      </c>
      <c r="H92" s="11">
        <v>0.44883577633789296</v>
      </c>
      <c r="I92" s="11">
        <v>0.44683577633789295</v>
      </c>
      <c r="J92" s="11">
        <v>0.44483577633789295</v>
      </c>
      <c r="K92" s="11">
        <v>0.4431691096712263</v>
      </c>
      <c r="L92" s="11">
        <v>0.4415024430045596</v>
      </c>
      <c r="M92" s="11">
        <v>0.43983577633789289</v>
      </c>
      <c r="N92" s="11">
        <v>0.4381691096712263</v>
      </c>
      <c r="O92" s="11">
        <v>0.43650244300455965</v>
      </c>
      <c r="P92" s="11">
        <v>0.43428022078233747</v>
      </c>
      <c r="Q92" s="11">
        <v>0.43205799856011518</v>
      </c>
      <c r="R92" s="11">
        <v>0.42983577633789299</v>
      </c>
      <c r="S92" s="11">
        <v>0.42983577633789299</v>
      </c>
      <c r="T92" s="11">
        <v>0.42983577633789299</v>
      </c>
      <c r="U92" s="11"/>
      <c r="V92" s="33" t="str">
        <f t="shared" si="10"/>
        <v>Kenya</v>
      </c>
      <c r="W92" s="30">
        <f t="shared" si="11"/>
        <v>-1.7679738562091478E-3</v>
      </c>
      <c r="X92" s="10">
        <f t="shared" si="12"/>
        <v>-0.99578034179646024</v>
      </c>
      <c r="Y92" s="36">
        <f t="shared" si="13"/>
        <v>0.99157848910827517</v>
      </c>
      <c r="Z92" s="41">
        <f t="shared" si="14"/>
        <v>1.7679738562091478</v>
      </c>
      <c r="AA92" s="42">
        <f t="shared" si="15"/>
        <v>61</v>
      </c>
    </row>
    <row r="93" spans="3:27">
      <c r="C93" s="32" t="s">
        <v>213</v>
      </c>
      <c r="D93" s="33" t="s">
        <v>214</v>
      </c>
      <c r="E93" s="11">
        <v>0.39413390393655812</v>
      </c>
      <c r="F93" s="11">
        <v>0.38980057060322482</v>
      </c>
      <c r="G93" s="11">
        <v>0.38546723726989146</v>
      </c>
      <c r="H93" s="11">
        <v>0.38113390393655816</v>
      </c>
      <c r="I93" s="11">
        <v>0.37680057060322475</v>
      </c>
      <c r="J93" s="11">
        <v>0.37246723726989145</v>
      </c>
      <c r="K93" s="11">
        <v>0.37346723726989145</v>
      </c>
      <c r="L93" s="11">
        <v>0.37446723726989145</v>
      </c>
      <c r="M93" s="11">
        <v>0.37546723726989145</v>
      </c>
      <c r="N93" s="11">
        <v>0.37646723726989145</v>
      </c>
      <c r="O93" s="11">
        <v>0.37746723726989145</v>
      </c>
      <c r="P93" s="11">
        <v>0.37746723726989145</v>
      </c>
      <c r="Q93" s="11">
        <v>0.37746723726989145</v>
      </c>
      <c r="R93" s="11">
        <v>0.37746723726989145</v>
      </c>
      <c r="S93" s="11">
        <v>0.37746723726989145</v>
      </c>
      <c r="T93" s="11">
        <v>0.37746723726989145</v>
      </c>
      <c r="U93" s="11"/>
      <c r="V93" s="33" t="str">
        <f t="shared" si="10"/>
        <v>Kiribati</v>
      </c>
      <c r="W93" s="30">
        <f t="shared" si="11"/>
        <v>-7.2303921568627524E-4</v>
      </c>
      <c r="X93" s="10">
        <f t="shared" si="12"/>
        <v>-0.58257747617815125</v>
      </c>
      <c r="Y93" s="36">
        <f t="shared" si="13"/>
        <v>0.33939651575010438</v>
      </c>
      <c r="Z93" s="41">
        <f t="shared" si="14"/>
        <v>0.72303921568627527</v>
      </c>
      <c r="AA93" s="42">
        <f t="shared" si="15"/>
        <v>93</v>
      </c>
    </row>
    <row r="94" spans="3:27">
      <c r="C94" s="32" t="s">
        <v>215</v>
      </c>
      <c r="D94" s="33" t="s">
        <v>216</v>
      </c>
      <c r="E94" s="11">
        <v>0.35092716073781288</v>
      </c>
      <c r="F94" s="11">
        <v>0.35092716073781288</v>
      </c>
      <c r="G94" s="11">
        <v>0.35092716073781288</v>
      </c>
      <c r="H94" s="11">
        <v>0.35092716073781288</v>
      </c>
      <c r="I94" s="11">
        <v>0.35092716073781288</v>
      </c>
      <c r="J94" s="11">
        <v>0.35092716073781288</v>
      </c>
      <c r="K94" s="11">
        <v>0.35092716073781288</v>
      </c>
      <c r="L94" s="11">
        <v>0.35092716073781288</v>
      </c>
      <c r="M94" s="11">
        <v>0.35092716073781288</v>
      </c>
      <c r="N94" s="11">
        <v>0.35092716073781288</v>
      </c>
      <c r="O94" s="11">
        <v>0.35092716073781288</v>
      </c>
      <c r="P94" s="11">
        <v>0.35092716073781288</v>
      </c>
      <c r="Q94" s="11">
        <v>0.35092716073781288</v>
      </c>
      <c r="R94" s="11">
        <v>0.35092716073781288</v>
      </c>
      <c r="S94" s="11">
        <v>0.35092716073781288</v>
      </c>
      <c r="T94" s="11">
        <v>0.35092716073781288</v>
      </c>
      <c r="U94" s="11"/>
      <c r="V94" s="33" t="str">
        <f t="shared" si="10"/>
        <v>Korea, Democratic People's Republic of</v>
      </c>
      <c r="W94" s="30">
        <f t="shared" si="11"/>
        <v>0</v>
      </c>
      <c r="X94" s="10" t="e">
        <f t="shared" si="12"/>
        <v>#DIV/0!</v>
      </c>
      <c r="Y94" s="36">
        <f t="shared" si="13"/>
        <v>0</v>
      </c>
      <c r="Z94" s="41" t="str">
        <f t="shared" si="14"/>
        <v/>
      </c>
      <c r="AA94" s="42" t="str">
        <f t="shared" si="15"/>
        <v/>
      </c>
    </row>
    <row r="95" spans="3:27">
      <c r="C95" s="32" t="s">
        <v>217</v>
      </c>
      <c r="D95" s="33" t="s">
        <v>218</v>
      </c>
      <c r="E95" s="11">
        <v>0.22598143720967481</v>
      </c>
      <c r="F95" s="11">
        <v>0.22498143720967487</v>
      </c>
      <c r="G95" s="11">
        <v>0.22398143720967481</v>
      </c>
      <c r="H95" s="11">
        <v>0.22298143720967487</v>
      </c>
      <c r="I95" s="11">
        <v>0.22198143720967481</v>
      </c>
      <c r="J95" s="11">
        <v>0.22098143720967486</v>
      </c>
      <c r="K95" s="11">
        <v>0.21998143720967486</v>
      </c>
      <c r="L95" s="11">
        <v>0.21898143720967486</v>
      </c>
      <c r="M95" s="11">
        <v>0.21798143720967486</v>
      </c>
      <c r="N95" s="11">
        <v>0.21698143720967486</v>
      </c>
      <c r="O95" s="11">
        <v>0.21598143720967486</v>
      </c>
      <c r="P95" s="11">
        <v>0.21487032609856374</v>
      </c>
      <c r="Q95" s="11">
        <v>0.21375921498745262</v>
      </c>
      <c r="R95" s="11">
        <v>0.2126481038763415</v>
      </c>
      <c r="S95" s="11">
        <v>0.2126481038763415</v>
      </c>
      <c r="T95" s="11">
        <v>0.2126481038763415</v>
      </c>
      <c r="U95" s="11"/>
      <c r="V95" s="33" t="str">
        <f t="shared" si="10"/>
        <v>Korea, Republic of</v>
      </c>
      <c r="W95" s="30">
        <f t="shared" si="11"/>
        <v>-9.5996732026143732E-4</v>
      </c>
      <c r="X95" s="10">
        <f t="shared" si="12"/>
        <v>-0.99575591809181885</v>
      </c>
      <c r="Y95" s="36">
        <f t="shared" si="13"/>
        <v>0.99152984841488101</v>
      </c>
      <c r="Z95" s="41">
        <f t="shared" si="14"/>
        <v>0.95996732026143727</v>
      </c>
      <c r="AA95" s="42">
        <f t="shared" si="15"/>
        <v>88</v>
      </c>
    </row>
    <row r="96" spans="3:27">
      <c r="C96" s="32" t="s">
        <v>219</v>
      </c>
      <c r="D96" s="33" t="s">
        <v>220</v>
      </c>
      <c r="E96" s="11">
        <v>0.31164385560675884</v>
      </c>
      <c r="F96" s="11">
        <v>0.31164385560675884</v>
      </c>
      <c r="G96" s="11">
        <v>0.31164385560675884</v>
      </c>
      <c r="H96" s="11">
        <v>0.31164385560675884</v>
      </c>
      <c r="I96" s="11">
        <v>0.31164385560675884</v>
      </c>
      <c r="J96" s="11">
        <v>0.31164385560675884</v>
      </c>
      <c r="K96" s="11">
        <v>0.31164385560675884</v>
      </c>
      <c r="L96" s="11">
        <v>0.31164385560675884</v>
      </c>
      <c r="M96" s="11">
        <v>0.31164385560675884</v>
      </c>
      <c r="N96" s="11">
        <v>0.31164385560675884</v>
      </c>
      <c r="O96" s="11">
        <v>0.31164385560675884</v>
      </c>
      <c r="P96" s="11">
        <v>0.31164385560675884</v>
      </c>
      <c r="Q96" s="11">
        <v>0.31164385560675884</v>
      </c>
      <c r="R96" s="11">
        <v>0.31164385560675884</v>
      </c>
      <c r="S96" s="11">
        <v>0.31164385560675884</v>
      </c>
      <c r="T96" s="11">
        <v>0.31164385560675884</v>
      </c>
      <c r="U96" s="11"/>
      <c r="V96" s="33" t="str">
        <f t="shared" si="10"/>
        <v>Kuwait</v>
      </c>
      <c r="W96" s="30">
        <f t="shared" si="11"/>
        <v>0</v>
      </c>
      <c r="X96" s="10" t="e">
        <f t="shared" si="12"/>
        <v>#DIV/0!</v>
      </c>
      <c r="Y96" s="36">
        <f t="shared" si="13"/>
        <v>0</v>
      </c>
      <c r="Z96" s="41" t="str">
        <f t="shared" si="14"/>
        <v/>
      </c>
      <c r="AA96" s="42" t="str">
        <f t="shared" si="15"/>
        <v/>
      </c>
    </row>
    <row r="97" spans="3:27">
      <c r="C97" s="32" t="s">
        <v>221</v>
      </c>
      <c r="D97" s="33" t="s">
        <v>222</v>
      </c>
      <c r="E97" s="11">
        <v>0.29140047750229564</v>
      </c>
      <c r="F97" s="11">
        <v>0.29005047750229568</v>
      </c>
      <c r="G97" s="11">
        <v>0.28870047750229572</v>
      </c>
      <c r="H97" s="11">
        <v>0.2873504775022957</v>
      </c>
      <c r="I97" s="11">
        <v>0.28600047750229568</v>
      </c>
      <c r="J97" s="11">
        <v>0.28465047750229572</v>
      </c>
      <c r="K97" s="11">
        <v>0.28298381083562907</v>
      </c>
      <c r="L97" s="11">
        <v>0.28131714416896236</v>
      </c>
      <c r="M97" s="11">
        <v>0.27965047750229571</v>
      </c>
      <c r="N97" s="11">
        <v>0.27798381083562901</v>
      </c>
      <c r="O97" s="11">
        <v>0.27631714416896241</v>
      </c>
      <c r="P97" s="11">
        <v>0.27465047750229571</v>
      </c>
      <c r="Q97" s="11">
        <v>0.27298381083562906</v>
      </c>
      <c r="R97" s="11">
        <v>0.27131714416896235</v>
      </c>
      <c r="S97" s="11">
        <v>0.27131714416896235</v>
      </c>
      <c r="T97" s="11">
        <v>0.27131714416896235</v>
      </c>
      <c r="U97" s="11"/>
      <c r="V97" s="33" t="str">
        <f t="shared" si="10"/>
        <v>Kyrgyzstan</v>
      </c>
      <c r="W97" s="30">
        <f t="shared" si="11"/>
        <v>-1.4751225490196066E-3</v>
      </c>
      <c r="X97" s="10">
        <f t="shared" si="12"/>
        <v>-0.9953518728584636</v>
      </c>
      <c r="Y97" s="36">
        <f t="shared" si="13"/>
        <v>0.99072535080285107</v>
      </c>
      <c r="Z97" s="41">
        <f t="shared" si="14"/>
        <v>1.4751225490196067</v>
      </c>
      <c r="AA97" s="42">
        <f t="shared" si="15"/>
        <v>74</v>
      </c>
    </row>
    <row r="98" spans="3:27">
      <c r="C98" s="32" t="s">
        <v>223</v>
      </c>
      <c r="D98" s="33" t="s">
        <v>436</v>
      </c>
      <c r="E98" s="11">
        <v>0.34291026523297496</v>
      </c>
      <c r="F98" s="11">
        <v>0.33891026523297496</v>
      </c>
      <c r="G98" s="11">
        <v>0.33491026523297496</v>
      </c>
      <c r="H98" s="11">
        <v>0.3309102652329749</v>
      </c>
      <c r="I98" s="11">
        <v>0.32691026523297489</v>
      </c>
      <c r="J98" s="11">
        <v>0.32291026523297489</v>
      </c>
      <c r="K98" s="11">
        <v>0.31524359856630824</v>
      </c>
      <c r="L98" s="11">
        <v>0.30757693189964158</v>
      </c>
      <c r="M98" s="11">
        <v>0.29991026523297487</v>
      </c>
      <c r="N98" s="11">
        <v>0.29224359856630827</v>
      </c>
      <c r="O98" s="11">
        <v>0.28457693189964156</v>
      </c>
      <c r="P98" s="11">
        <v>0.27735470967741938</v>
      </c>
      <c r="Q98" s="11">
        <v>0.27013248745519713</v>
      </c>
      <c r="R98" s="11">
        <v>0.26291026523297495</v>
      </c>
      <c r="S98" s="11">
        <v>0.26291026523297495</v>
      </c>
      <c r="T98" s="11">
        <v>0.26291026523297495</v>
      </c>
      <c r="U98" s="11"/>
      <c r="V98" s="33" t="str">
        <f t="shared" si="10"/>
        <v>Laos</v>
      </c>
      <c r="W98" s="30">
        <f t="shared" si="11"/>
        <v>-6.0915032679738565E-3</v>
      </c>
      <c r="X98" s="10">
        <f t="shared" si="12"/>
        <v>-0.9916655786895846</v>
      </c>
      <c r="Y98" s="36">
        <f t="shared" si="13"/>
        <v>0.98340061995774875</v>
      </c>
      <c r="Z98" s="41">
        <f t="shared" si="14"/>
        <v>6.0915032679738568</v>
      </c>
      <c r="AA98" s="42">
        <f t="shared" si="15"/>
        <v>5</v>
      </c>
    </row>
    <row r="99" spans="3:27">
      <c r="C99" s="32" t="s">
        <v>225</v>
      </c>
      <c r="D99" s="33" t="s">
        <v>226</v>
      </c>
      <c r="E99" s="11">
        <v>0.23576192191676212</v>
      </c>
      <c r="F99" s="11">
        <v>0.23588228858342883</v>
      </c>
      <c r="G99" s="11">
        <v>0.23600265525009545</v>
      </c>
      <c r="H99" s="11">
        <v>0.23612302191676213</v>
      </c>
      <c r="I99" s="11">
        <v>0.23624338858342878</v>
      </c>
      <c r="J99" s="11">
        <v>0.23636375525009545</v>
      </c>
      <c r="K99" s="11">
        <v>0.23636375525009545</v>
      </c>
      <c r="L99" s="11">
        <v>0.23636375525009545</v>
      </c>
      <c r="M99" s="11">
        <v>0.23636375525009545</v>
      </c>
      <c r="N99" s="11">
        <v>0.23636375525009545</v>
      </c>
      <c r="O99" s="11">
        <v>0.23636375525009545</v>
      </c>
      <c r="P99" s="11">
        <v>0.23636375525009545</v>
      </c>
      <c r="Q99" s="11">
        <v>0.23636375525009545</v>
      </c>
      <c r="R99" s="11">
        <v>0.23636375525009545</v>
      </c>
      <c r="S99" s="11">
        <v>0.23636375525009545</v>
      </c>
      <c r="T99" s="11">
        <v>0.23636375525009545</v>
      </c>
      <c r="U99" s="11"/>
      <c r="V99" s="33" t="str">
        <f t="shared" si="10"/>
        <v>Latvia</v>
      </c>
      <c r="W99" s="30">
        <f t="shared" si="11"/>
        <v>3.2746813725489362E-5</v>
      </c>
      <c r="X99" s="10">
        <f t="shared" si="12"/>
        <v>0.78404613007254176</v>
      </c>
      <c r="Y99" s="36">
        <f t="shared" si="13"/>
        <v>0.61472833408172911</v>
      </c>
      <c r="Z99" s="41">
        <f t="shared" si="14"/>
        <v>-3.2746813725489363E-2</v>
      </c>
      <c r="AA99" s="42">
        <f t="shared" si="15"/>
        <v>130</v>
      </c>
    </row>
    <row r="100" spans="3:27">
      <c r="C100" s="32" t="s">
        <v>227</v>
      </c>
      <c r="D100" s="33" t="s">
        <v>228</v>
      </c>
      <c r="E100" s="11">
        <v>0.24607731630105226</v>
      </c>
      <c r="F100" s="11">
        <v>0.24711398296771894</v>
      </c>
      <c r="G100" s="11">
        <v>0.2481506496343856</v>
      </c>
      <c r="H100" s="11">
        <v>0.24918731630105226</v>
      </c>
      <c r="I100" s="11">
        <v>0.25022398296771892</v>
      </c>
      <c r="J100" s="11">
        <v>0.2512606496343856</v>
      </c>
      <c r="K100" s="11">
        <v>0.25000398296771892</v>
      </c>
      <c r="L100" s="11">
        <v>0.24874731630105226</v>
      </c>
      <c r="M100" s="11">
        <v>0.24749064963438561</v>
      </c>
      <c r="N100" s="11">
        <v>0.24623398296771892</v>
      </c>
      <c r="O100" s="11">
        <v>0.24497731630105227</v>
      </c>
      <c r="P100" s="11">
        <v>0.24497731630105227</v>
      </c>
      <c r="Q100" s="11">
        <v>0.24497731630105227</v>
      </c>
      <c r="R100" s="11">
        <v>0.24497731630105227</v>
      </c>
      <c r="S100" s="11">
        <v>0.24497731630105227</v>
      </c>
      <c r="T100" s="11">
        <v>0.24497731630105227</v>
      </c>
      <c r="U100" s="11"/>
      <c r="V100" s="33" t="str">
        <f t="shared" si="10"/>
        <v>Lebanon</v>
      </c>
      <c r="W100" s="30">
        <f t="shared" si="11"/>
        <v>-2.9085784313725456E-4</v>
      </c>
      <c r="X100" s="10">
        <f t="shared" si="12"/>
        <v>-0.62932522628543686</v>
      </c>
      <c r="Y100" s="36">
        <f t="shared" si="13"/>
        <v>0.39605024043921633</v>
      </c>
      <c r="Z100" s="41">
        <f t="shared" si="14"/>
        <v>0.29085784313725455</v>
      </c>
      <c r="AA100" s="42">
        <f t="shared" si="15"/>
        <v>111</v>
      </c>
    </row>
    <row r="101" spans="3:27">
      <c r="C101" s="32" t="s">
        <v>229</v>
      </c>
      <c r="D101" s="33" t="s">
        <v>230</v>
      </c>
      <c r="E101" s="11">
        <v>0.34073054370721428</v>
      </c>
      <c r="F101" s="11">
        <v>0.33806387704054758</v>
      </c>
      <c r="G101" s="11">
        <v>0.33539721037388093</v>
      </c>
      <c r="H101" s="11">
        <v>0.33273054370721433</v>
      </c>
      <c r="I101" s="11">
        <v>0.33006387704054768</v>
      </c>
      <c r="J101" s="11">
        <v>0.32739721037388098</v>
      </c>
      <c r="K101" s="11">
        <v>0.32473054370721433</v>
      </c>
      <c r="L101" s="11">
        <v>0.32206387704054767</v>
      </c>
      <c r="M101" s="11">
        <v>0.31939721037388097</v>
      </c>
      <c r="N101" s="11">
        <v>0.31673054370721432</v>
      </c>
      <c r="O101" s="11">
        <v>0.31406387704054767</v>
      </c>
      <c r="P101" s="11">
        <v>0.31239721037388102</v>
      </c>
      <c r="Q101" s="11">
        <v>0.31073054370721437</v>
      </c>
      <c r="R101" s="11">
        <v>0.30906387704054766</v>
      </c>
      <c r="S101" s="11">
        <v>0.30906387704054766</v>
      </c>
      <c r="T101" s="11">
        <v>0.30906387704054766</v>
      </c>
      <c r="U101" s="11"/>
      <c r="V101" s="33" t="str">
        <f t="shared" si="10"/>
        <v>Lesotho</v>
      </c>
      <c r="W101" s="30">
        <f t="shared" si="11"/>
        <v>-2.2892156862745054E-3</v>
      </c>
      <c r="X101" s="10">
        <f t="shared" si="12"/>
        <v>-0.98838690497058324</v>
      </c>
      <c r="Y101" s="36">
        <f t="shared" si="13"/>
        <v>0.97690867391732872</v>
      </c>
      <c r="Z101" s="41">
        <f t="shared" si="14"/>
        <v>2.2892156862745052</v>
      </c>
      <c r="AA101" s="42">
        <f t="shared" si="15"/>
        <v>41</v>
      </c>
    </row>
    <row r="102" spans="3:27">
      <c r="C102" s="32" t="s">
        <v>231</v>
      </c>
      <c r="D102" s="33" t="s">
        <v>232</v>
      </c>
      <c r="E102" s="11">
        <v>0.4538311888888889</v>
      </c>
      <c r="F102" s="11">
        <v>0.4521645222222222</v>
      </c>
      <c r="G102" s="11">
        <v>0.4504978555555556</v>
      </c>
      <c r="H102" s="11">
        <v>0.4488311888888889</v>
      </c>
      <c r="I102" s="11">
        <v>0.44716452222222225</v>
      </c>
      <c r="J102" s="11">
        <v>0.44549785555555554</v>
      </c>
      <c r="K102" s="11">
        <v>0.44416452222222219</v>
      </c>
      <c r="L102" s="11">
        <v>0.44283118888888889</v>
      </c>
      <c r="M102" s="11">
        <v>0.44149785555555554</v>
      </c>
      <c r="N102" s="11">
        <v>0.44016452222222219</v>
      </c>
      <c r="O102" s="11">
        <v>0.43883118888888889</v>
      </c>
      <c r="P102" s="11">
        <v>0.43772007777777783</v>
      </c>
      <c r="Q102" s="11">
        <v>0.43660896666666665</v>
      </c>
      <c r="R102" s="11">
        <v>0.43549785555555554</v>
      </c>
      <c r="S102" s="11">
        <v>0.43549785555555554</v>
      </c>
      <c r="T102" s="11">
        <v>0.43549785555555554</v>
      </c>
      <c r="U102" s="11"/>
      <c r="V102" s="33" t="str">
        <f t="shared" si="10"/>
        <v>Liberia</v>
      </c>
      <c r="W102" s="30">
        <f t="shared" si="11"/>
        <v>-1.2933006535947732E-3</v>
      </c>
      <c r="X102" s="10">
        <f t="shared" si="12"/>
        <v>-0.98888010436379226</v>
      </c>
      <c r="Y102" s="36">
        <f t="shared" si="13"/>
        <v>0.97788386080654466</v>
      </c>
      <c r="Z102" s="41">
        <f t="shared" si="14"/>
        <v>1.2933006535947731</v>
      </c>
      <c r="AA102" s="42">
        <f t="shared" si="15"/>
        <v>82</v>
      </c>
    </row>
    <row r="103" spans="3:27">
      <c r="C103" s="32" t="s">
        <v>233</v>
      </c>
      <c r="D103" s="33" t="s">
        <v>234</v>
      </c>
      <c r="E103" s="11">
        <v>0.45483004385964909</v>
      </c>
      <c r="F103" s="11">
        <v>0.45483004385964909</v>
      </c>
      <c r="G103" s="11">
        <v>0.45483004385964909</v>
      </c>
      <c r="H103" s="11">
        <v>0.45483004385964909</v>
      </c>
      <c r="I103" s="11">
        <v>0.45483004385964909</v>
      </c>
      <c r="J103" s="11">
        <v>0.45483004385964909</v>
      </c>
      <c r="K103" s="11">
        <v>0.45483004385964909</v>
      </c>
      <c r="L103" s="11">
        <v>0.45483004385964909</v>
      </c>
      <c r="M103" s="11">
        <v>0.45483004385964909</v>
      </c>
      <c r="N103" s="11">
        <v>0.45483004385964909</v>
      </c>
      <c r="O103" s="11">
        <v>0.45483004385964909</v>
      </c>
      <c r="P103" s="11">
        <v>0.45483004385964909</v>
      </c>
      <c r="Q103" s="11">
        <v>0.45483004385964909</v>
      </c>
      <c r="R103" s="11">
        <v>0.45483004385964909</v>
      </c>
      <c r="S103" s="11">
        <v>0.45483004385964909</v>
      </c>
      <c r="T103" s="11">
        <v>0.45483004385964909</v>
      </c>
      <c r="U103" s="11"/>
      <c r="V103" s="33" t="str">
        <f t="shared" si="10"/>
        <v>Libyan Arab Jamahiriya</v>
      </c>
      <c r="W103" s="30">
        <f t="shared" si="11"/>
        <v>0</v>
      </c>
      <c r="X103" s="10">
        <f t="shared" si="12"/>
        <v>0</v>
      </c>
      <c r="Y103" s="36">
        <f t="shared" si="13"/>
        <v>0</v>
      </c>
      <c r="Z103" s="41" t="str">
        <f t="shared" si="14"/>
        <v/>
      </c>
      <c r="AA103" s="42" t="str">
        <f t="shared" si="15"/>
        <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0.1817224857305936</v>
      </c>
      <c r="F105" s="11">
        <v>0.18507715239726028</v>
      </c>
      <c r="G105" s="11">
        <v>0.18843181906392692</v>
      </c>
      <c r="H105" s="11">
        <v>0.19178648573059362</v>
      </c>
      <c r="I105" s="11">
        <v>0.19514115239726026</v>
      </c>
      <c r="J105" s="11">
        <v>0.19849581906392691</v>
      </c>
      <c r="K105" s="11">
        <v>0.1979858190639269</v>
      </c>
      <c r="L105" s="11">
        <v>0.19747581906392694</v>
      </c>
      <c r="M105" s="11">
        <v>0.19696581906392693</v>
      </c>
      <c r="N105" s="11">
        <v>0.19645581906392692</v>
      </c>
      <c r="O105" s="11">
        <v>0.19594581906392694</v>
      </c>
      <c r="P105" s="11">
        <v>0.19594581906392694</v>
      </c>
      <c r="Q105" s="11">
        <v>0.19594581906392694</v>
      </c>
      <c r="R105" s="11">
        <v>0.19594581906392694</v>
      </c>
      <c r="S105" s="11">
        <v>0.19594581906392694</v>
      </c>
      <c r="T105" s="11">
        <v>0.19594581906392694</v>
      </c>
      <c r="U105" s="11"/>
      <c r="V105" s="33" t="str">
        <f t="shared" si="10"/>
        <v>Lithuania</v>
      </c>
      <c r="W105" s="30">
        <f t="shared" si="11"/>
        <v>6.8016666666666746E-4</v>
      </c>
      <c r="X105" s="10">
        <f t="shared" si="12"/>
        <v>0.66734155065204692</v>
      </c>
      <c r="Y105" s="36">
        <f t="shared" si="13"/>
        <v>0.4453447452266785</v>
      </c>
      <c r="Z105" s="41">
        <f t="shared" si="14"/>
        <v>-0.68016666666666747</v>
      </c>
      <c r="AA105" s="42">
        <f t="shared" si="15"/>
        <v>141</v>
      </c>
    </row>
    <row r="106" spans="3:27">
      <c r="C106" s="32" t="s">
        <v>239</v>
      </c>
      <c r="D106" s="33" t="s">
        <v>240</v>
      </c>
      <c r="E106" s="11">
        <v>0.11920195243804954</v>
      </c>
      <c r="F106" s="11">
        <v>0.11924161910471621</v>
      </c>
      <c r="G106" s="11">
        <v>0.11928128577138288</v>
      </c>
      <c r="H106" s="11">
        <v>0.11932095243804954</v>
      </c>
      <c r="I106" s="11">
        <v>0.11936061910471622</v>
      </c>
      <c r="J106" s="11">
        <v>0.11940028577138288</v>
      </c>
      <c r="K106" s="11">
        <v>0.11940028577138288</v>
      </c>
      <c r="L106" s="11">
        <v>0.11940028577138288</v>
      </c>
      <c r="M106" s="11">
        <v>0.11940028577138288</v>
      </c>
      <c r="N106" s="11">
        <v>0.11940028577138288</v>
      </c>
      <c r="O106" s="11">
        <v>0.11940028577138288</v>
      </c>
      <c r="P106" s="11">
        <v>0.11940028577138288</v>
      </c>
      <c r="Q106" s="11">
        <v>0.11940028577138288</v>
      </c>
      <c r="R106" s="11">
        <v>0.11940028577138288</v>
      </c>
      <c r="S106" s="11">
        <v>0.11940028577138288</v>
      </c>
      <c r="T106" s="11">
        <v>0.11940028577138288</v>
      </c>
      <c r="U106" s="11"/>
      <c r="V106" s="33" t="str">
        <f t="shared" si="10"/>
        <v>Luxembourg</v>
      </c>
      <c r="W106" s="30">
        <f t="shared" si="11"/>
        <v>1.079166666666714E-5</v>
      </c>
      <c r="X106" s="10">
        <f t="shared" si="12"/>
        <v>0.78404613007253876</v>
      </c>
      <c r="Y106" s="36">
        <f t="shared" si="13"/>
        <v>0.61472833408172434</v>
      </c>
      <c r="Z106" s="41">
        <f t="shared" si="14"/>
        <v>-1.079166666666714E-2</v>
      </c>
      <c r="AA106" s="42">
        <f t="shared" si="15"/>
        <v>127</v>
      </c>
    </row>
    <row r="107" spans="3:27">
      <c r="C107" s="32" t="s">
        <v>241</v>
      </c>
      <c r="D107" s="33" t="s">
        <v>242</v>
      </c>
      <c r="E107" s="11">
        <v>0.46473118916437101</v>
      </c>
      <c r="F107" s="11">
        <v>0.46339785583103765</v>
      </c>
      <c r="G107" s="11">
        <v>0.4620645224977043</v>
      </c>
      <c r="H107" s="11">
        <v>0.460731189164371</v>
      </c>
      <c r="I107" s="11">
        <v>0.45939785583103765</v>
      </c>
      <c r="J107" s="11">
        <v>0.4580645224977043</v>
      </c>
      <c r="K107" s="11">
        <v>0.456731189164371</v>
      </c>
      <c r="L107" s="11">
        <v>0.45539785583103765</v>
      </c>
      <c r="M107" s="11">
        <v>0.4540645224977044</v>
      </c>
      <c r="N107" s="11">
        <v>0.452731189164371</v>
      </c>
      <c r="O107" s="11">
        <v>0.45139785583103764</v>
      </c>
      <c r="P107" s="11">
        <v>0.45084230027548217</v>
      </c>
      <c r="Q107" s="11">
        <v>0.45028674471992658</v>
      </c>
      <c r="R107" s="11">
        <v>0.44973118916437099</v>
      </c>
      <c r="S107" s="11">
        <v>0.44973118916437099</v>
      </c>
      <c r="T107" s="11">
        <v>0.44973118916437099</v>
      </c>
      <c r="U107" s="11"/>
      <c r="V107" s="33" t="str">
        <f t="shared" si="10"/>
        <v>Madagascar</v>
      </c>
      <c r="W107" s="30">
        <f t="shared" si="11"/>
        <v>-1.0866013071895409E-3</v>
      </c>
      <c r="X107" s="10">
        <f t="shared" si="12"/>
        <v>-0.98170194624037288</v>
      </c>
      <c r="Y107" s="36">
        <f t="shared" si="13"/>
        <v>0.96373871125213595</v>
      </c>
      <c r="Z107" s="41">
        <f t="shared" si="14"/>
        <v>1.0866013071895408</v>
      </c>
      <c r="AA107" s="42">
        <f t="shared" si="15"/>
        <v>86</v>
      </c>
    </row>
    <row r="108" spans="3:27">
      <c r="C108" s="32" t="s">
        <v>243</v>
      </c>
      <c r="D108" s="33" t="s">
        <v>244</v>
      </c>
      <c r="E108" s="11">
        <v>0.31810448442238765</v>
      </c>
      <c r="F108" s="11">
        <v>0.31316915108905435</v>
      </c>
      <c r="G108" s="11">
        <v>0.30823381775572101</v>
      </c>
      <c r="H108" s="11">
        <v>0.30329848442238766</v>
      </c>
      <c r="I108" s="11">
        <v>0.29836315108905437</v>
      </c>
      <c r="J108" s="11">
        <v>0.29342781775572097</v>
      </c>
      <c r="K108" s="11">
        <v>0.28842781775572096</v>
      </c>
      <c r="L108" s="11">
        <v>0.28342781775572096</v>
      </c>
      <c r="M108" s="11">
        <v>0.27842781775572101</v>
      </c>
      <c r="N108" s="11">
        <v>0.273427817755721</v>
      </c>
      <c r="O108" s="11">
        <v>0.268427817755721</v>
      </c>
      <c r="P108" s="11">
        <v>0.26398337331127658</v>
      </c>
      <c r="Q108" s="11">
        <v>0.25953892886683211</v>
      </c>
      <c r="R108" s="11">
        <v>0.25509448442238764</v>
      </c>
      <c r="S108" s="11">
        <v>0.25509448442238764</v>
      </c>
      <c r="T108" s="11">
        <v>0.25509448442238764</v>
      </c>
      <c r="U108" s="11"/>
      <c r="V108" s="33" t="str">
        <f t="shared" si="10"/>
        <v>Malawi</v>
      </c>
      <c r="W108" s="30">
        <f t="shared" si="11"/>
        <v>-4.5502173202614385E-3</v>
      </c>
      <c r="X108" s="10">
        <f t="shared" si="12"/>
        <v>-0.99369945992508923</v>
      </c>
      <c r="Y108" s="36">
        <f t="shared" si="13"/>
        <v>0.98743861665541399</v>
      </c>
      <c r="Z108" s="41">
        <f t="shared" si="14"/>
        <v>4.5502173202614387</v>
      </c>
      <c r="AA108" s="42">
        <f t="shared" si="15"/>
        <v>10</v>
      </c>
    </row>
    <row r="109" spans="3:27">
      <c r="C109" s="32" t="s">
        <v>245</v>
      </c>
      <c r="D109" s="33" t="s">
        <v>246</v>
      </c>
      <c r="E109" s="11">
        <v>6.8640539215686275E-2</v>
      </c>
      <c r="F109" s="11">
        <v>6.5640539215686272E-2</v>
      </c>
      <c r="G109" s="11">
        <v>6.2640539215686311E-2</v>
      </c>
      <c r="H109" s="11">
        <v>5.9640539215686288E-2</v>
      </c>
      <c r="I109" s="11">
        <v>5.6640539215686285E-2</v>
      </c>
      <c r="J109" s="11">
        <v>5.3640539215686268E-2</v>
      </c>
      <c r="K109" s="11">
        <v>5.1307205882352956E-2</v>
      </c>
      <c r="L109" s="11">
        <v>4.8973872549019616E-2</v>
      </c>
      <c r="M109" s="11">
        <v>4.6640539215686262E-2</v>
      </c>
      <c r="N109" s="11">
        <v>4.4307205882352908E-2</v>
      </c>
      <c r="O109" s="11">
        <v>4.197387254901961E-2</v>
      </c>
      <c r="P109" s="11">
        <v>4.197387254901961E-2</v>
      </c>
      <c r="Q109" s="11">
        <v>4.197387254901961E-2</v>
      </c>
      <c r="R109" s="11">
        <v>4.197387254901961E-2</v>
      </c>
      <c r="S109" s="11">
        <v>4.197387254901961E-2</v>
      </c>
      <c r="T109" s="11">
        <v>4.197387254901961E-2</v>
      </c>
      <c r="U109" s="11"/>
      <c r="V109" s="33" t="str">
        <f t="shared" si="10"/>
        <v>Malaysia</v>
      </c>
      <c r="W109" s="30">
        <f t="shared" si="11"/>
        <v>-1.8799019607843147E-3</v>
      </c>
      <c r="X109" s="10">
        <f t="shared" si="12"/>
        <v>-0.95085283036142842</v>
      </c>
      <c r="Y109" s="36">
        <f t="shared" si="13"/>
        <v>0.90412110500633935</v>
      </c>
      <c r="Z109" s="41">
        <f t="shared" si="14"/>
        <v>1.8799019607843148</v>
      </c>
      <c r="AA109" s="42">
        <f t="shared" si="15"/>
        <v>56</v>
      </c>
    </row>
    <row r="110" spans="3:27">
      <c r="C110" s="32" t="s">
        <v>247</v>
      </c>
      <c r="D110" s="33" t="s">
        <v>248</v>
      </c>
      <c r="E110" s="11">
        <v>0.15375509350935093</v>
      </c>
      <c r="F110" s="11">
        <v>0.14975509350935093</v>
      </c>
      <c r="G110" s="11">
        <v>0.14575509350935092</v>
      </c>
      <c r="H110" s="11">
        <v>0.14175509350935095</v>
      </c>
      <c r="I110" s="11">
        <v>0.13775509350935095</v>
      </c>
      <c r="J110" s="11">
        <v>0.13375509350935091</v>
      </c>
      <c r="K110" s="11">
        <v>0.13042176017601759</v>
      </c>
      <c r="L110" s="11">
        <v>0.12708842684268426</v>
      </c>
      <c r="M110" s="11">
        <v>0.12375509350935095</v>
      </c>
      <c r="N110" s="11">
        <v>0.12042176017601759</v>
      </c>
      <c r="O110" s="11">
        <v>0.11708842684268427</v>
      </c>
      <c r="P110" s="11">
        <v>0.11319953795379538</v>
      </c>
      <c r="Q110" s="11">
        <v>0.10931064906490646</v>
      </c>
      <c r="R110" s="11">
        <v>0.10542176017601761</v>
      </c>
      <c r="S110" s="11">
        <v>0.10542176017601761</v>
      </c>
      <c r="T110" s="11">
        <v>0.10542176017601761</v>
      </c>
      <c r="U110" s="11"/>
      <c r="V110" s="33" t="str">
        <f t="shared" si="10"/>
        <v>Maldives</v>
      </c>
      <c r="W110" s="30">
        <f t="shared" si="11"/>
        <v>-3.4199346405228764E-3</v>
      </c>
      <c r="X110" s="10">
        <f t="shared" si="12"/>
        <v>-0.99465143776054921</v>
      </c>
      <c r="Y110" s="36">
        <f t="shared" si="13"/>
        <v>0.98933148263912774</v>
      </c>
      <c r="Z110" s="41">
        <f t="shared" si="14"/>
        <v>3.4199346405228765</v>
      </c>
      <c r="AA110" s="42">
        <f t="shared" si="15"/>
        <v>18</v>
      </c>
    </row>
    <row r="111" spans="3:27">
      <c r="C111" s="32" t="s">
        <v>249</v>
      </c>
      <c r="D111" s="33" t="s">
        <v>250</v>
      </c>
      <c r="E111" s="11">
        <v>0.44419235443681665</v>
      </c>
      <c r="F111" s="11">
        <v>0.44052568777015</v>
      </c>
      <c r="G111" s="11">
        <v>0.43685902110348335</v>
      </c>
      <c r="H111" s="11">
        <v>0.43319235443681664</v>
      </c>
      <c r="I111" s="11">
        <v>0.42952568777015004</v>
      </c>
      <c r="J111" s="11">
        <v>0.42585902110348339</v>
      </c>
      <c r="K111" s="11">
        <v>0.42252568777014998</v>
      </c>
      <c r="L111" s="11">
        <v>0.41919235443681674</v>
      </c>
      <c r="M111" s="11">
        <v>0.41585902110348338</v>
      </c>
      <c r="N111" s="11">
        <v>0.41252568777015003</v>
      </c>
      <c r="O111" s="11">
        <v>0.40919235443681673</v>
      </c>
      <c r="P111" s="11">
        <v>0.40585902110348338</v>
      </c>
      <c r="Q111" s="11">
        <v>0.40252568777014996</v>
      </c>
      <c r="R111" s="11">
        <v>0.39919235443681672</v>
      </c>
      <c r="S111" s="11">
        <v>0.39919235443681672</v>
      </c>
      <c r="T111" s="11">
        <v>0.39919235443681672</v>
      </c>
      <c r="U111" s="11"/>
      <c r="V111" s="33" t="str">
        <f t="shared" si="10"/>
        <v>Mali</v>
      </c>
      <c r="W111" s="30">
        <f t="shared" si="11"/>
        <v>-3.2132352941176439E-3</v>
      </c>
      <c r="X111" s="10">
        <f t="shared" si="12"/>
        <v>-0.99397307876120378</v>
      </c>
      <c r="Y111" s="36">
        <f t="shared" si="13"/>
        <v>0.98798248130202626</v>
      </c>
      <c r="Z111" s="41">
        <f t="shared" si="14"/>
        <v>3.2132352941176441</v>
      </c>
      <c r="AA111" s="42">
        <f t="shared" si="15"/>
        <v>20</v>
      </c>
    </row>
    <row r="112" spans="3:27">
      <c r="C112" s="32" t="s">
        <v>251</v>
      </c>
      <c r="D112" s="33" t="s">
        <v>252</v>
      </c>
      <c r="E112" s="11">
        <v>0.27339754901960783</v>
      </c>
      <c r="F112" s="11">
        <v>0.27636754901960786</v>
      </c>
      <c r="G112" s="11">
        <v>0.27933754901960789</v>
      </c>
      <c r="H112" s="11">
        <v>0.28230754901960786</v>
      </c>
      <c r="I112" s="11">
        <v>0.28527754901960783</v>
      </c>
      <c r="J112" s="11">
        <v>0.28824754901960786</v>
      </c>
      <c r="K112" s="11">
        <v>0.28824754901960786</v>
      </c>
      <c r="L112" s="11">
        <v>0.28824754901960786</v>
      </c>
      <c r="M112" s="11">
        <v>0.28824754901960786</v>
      </c>
      <c r="N112" s="11">
        <v>0.28824754901960786</v>
      </c>
      <c r="O112" s="11">
        <v>0.28824754901960786</v>
      </c>
      <c r="P112" s="11">
        <v>0.28824754901960786</v>
      </c>
      <c r="Q112" s="11">
        <v>0.28824754901960786</v>
      </c>
      <c r="R112" s="11">
        <v>0.28824754901960786</v>
      </c>
      <c r="S112" s="11">
        <v>0.28824754901960786</v>
      </c>
      <c r="T112" s="11">
        <v>0.28824754901960786</v>
      </c>
      <c r="U112" s="11"/>
      <c r="V112" s="33" t="str">
        <f t="shared" si="10"/>
        <v>Malta</v>
      </c>
      <c r="W112" s="30">
        <f t="shared" si="11"/>
        <v>8.0801470588235356E-4</v>
      </c>
      <c r="X112" s="10">
        <f t="shared" si="12"/>
        <v>0.78404613007253887</v>
      </c>
      <c r="Y112" s="36">
        <f t="shared" si="13"/>
        <v>0.61472833408172456</v>
      </c>
      <c r="Z112" s="41">
        <f t="shared" si="14"/>
        <v>-0.80801470588235358</v>
      </c>
      <c r="AA112" s="42">
        <f t="shared" si="15"/>
        <v>144</v>
      </c>
    </row>
    <row r="113" spans="3:27">
      <c r="C113" s="32" t="s">
        <v>253</v>
      </c>
      <c r="D113" s="33" t="s">
        <v>254</v>
      </c>
      <c r="E113" s="11">
        <v>0.32186082370782026</v>
      </c>
      <c r="F113" s="11">
        <v>0.32119415704115362</v>
      </c>
      <c r="G113" s="11">
        <v>0.32052749037448697</v>
      </c>
      <c r="H113" s="11">
        <v>0.31986082370782026</v>
      </c>
      <c r="I113" s="11">
        <v>0.31919415704115367</v>
      </c>
      <c r="J113" s="11">
        <v>0.31852749037448697</v>
      </c>
      <c r="K113" s="11">
        <v>0.31786082370782026</v>
      </c>
      <c r="L113" s="11">
        <v>0.31719415704115367</v>
      </c>
      <c r="M113" s="11">
        <v>0.31652749037448696</v>
      </c>
      <c r="N113" s="11">
        <v>0.31586082370782032</v>
      </c>
      <c r="O113" s="11">
        <v>0.31519415704115367</v>
      </c>
      <c r="P113" s="11">
        <v>0.31463860148559814</v>
      </c>
      <c r="Q113" s="11">
        <v>0.31408304593004255</v>
      </c>
      <c r="R113" s="11">
        <v>0.31352749037448702</v>
      </c>
      <c r="S113" s="11">
        <v>0.31352749037448702</v>
      </c>
      <c r="T113" s="11">
        <v>0.31352749037448702</v>
      </c>
      <c r="U113" s="11"/>
      <c r="V113" s="33" t="str">
        <f t="shared" si="10"/>
        <v>Marshall Islands</v>
      </c>
      <c r="W113" s="30">
        <f t="shared" si="11"/>
        <v>-6.0130718954247821E-4</v>
      </c>
      <c r="X113" s="10">
        <f t="shared" si="12"/>
        <v>-0.99274353746143762</v>
      </c>
      <c r="Y113" s="36">
        <f t="shared" si="13"/>
        <v>0.98553973117144877</v>
      </c>
      <c r="Z113" s="41">
        <f t="shared" si="14"/>
        <v>0.60130718954247819</v>
      </c>
      <c r="AA113" s="42">
        <f t="shared" si="15"/>
        <v>98</v>
      </c>
    </row>
    <row r="114" spans="3:27">
      <c r="C114" s="32" t="s">
        <v>255</v>
      </c>
      <c r="D114" s="33" t="s">
        <v>256</v>
      </c>
      <c r="E114" s="11">
        <v>0.46660072843822847</v>
      </c>
      <c r="F114" s="11">
        <v>0.46426739510489506</v>
      </c>
      <c r="G114" s="11">
        <v>0.46193406177156177</v>
      </c>
      <c r="H114" s="11">
        <v>0.45960072843822841</v>
      </c>
      <c r="I114" s="11">
        <v>0.45726739510489511</v>
      </c>
      <c r="J114" s="11">
        <v>0.45493406177156182</v>
      </c>
      <c r="K114" s="11">
        <v>0.45226739510489516</v>
      </c>
      <c r="L114" s="11">
        <v>0.44960072843822846</v>
      </c>
      <c r="M114" s="11">
        <v>0.44693406177156181</v>
      </c>
      <c r="N114" s="11">
        <v>0.44426739510489516</v>
      </c>
      <c r="O114" s="11">
        <v>0.44160072843822845</v>
      </c>
      <c r="P114" s="11">
        <v>0.43826739510489504</v>
      </c>
      <c r="Q114" s="11">
        <v>0.4349340617715618</v>
      </c>
      <c r="R114" s="11">
        <v>0.43160072843822844</v>
      </c>
      <c r="S114" s="11">
        <v>0.43160072843822844</v>
      </c>
      <c r="T114" s="11">
        <v>0.43160072843822844</v>
      </c>
      <c r="U114" s="11"/>
      <c r="V114" s="33" t="str">
        <f t="shared" si="10"/>
        <v>Mauritania</v>
      </c>
      <c r="W114" s="30">
        <f t="shared" si="11"/>
        <v>-2.5465686274509804E-3</v>
      </c>
      <c r="X114" s="10">
        <f t="shared" si="12"/>
        <v>-0.99607243409142143</v>
      </c>
      <c r="Y114" s="36">
        <f t="shared" si="13"/>
        <v>0.99216029395680905</v>
      </c>
      <c r="Z114" s="41">
        <f t="shared" si="14"/>
        <v>2.5465686274509802</v>
      </c>
      <c r="AA114" s="42">
        <f t="shared" si="15"/>
        <v>32</v>
      </c>
    </row>
    <row r="115" spans="3:27">
      <c r="C115" s="32" t="s">
        <v>257</v>
      </c>
      <c r="D115" s="33" t="s">
        <v>258</v>
      </c>
      <c r="E115" s="11">
        <v>0.12701255420529201</v>
      </c>
      <c r="F115" s="11">
        <v>0.12694922087195867</v>
      </c>
      <c r="G115" s="11">
        <v>0.12688588753862531</v>
      </c>
      <c r="H115" s="11">
        <v>0.12682255420529201</v>
      </c>
      <c r="I115" s="11">
        <v>0.12675922087195868</v>
      </c>
      <c r="J115" s="11">
        <v>0.12669588753862535</v>
      </c>
      <c r="K115" s="11">
        <v>0.12808922087195865</v>
      </c>
      <c r="L115" s="11">
        <v>0.12948255420529201</v>
      </c>
      <c r="M115" s="11">
        <v>0.13087588753862534</v>
      </c>
      <c r="N115" s="11">
        <v>0.13226922087195866</v>
      </c>
      <c r="O115" s="11">
        <v>0.13366255420529202</v>
      </c>
      <c r="P115" s="11">
        <v>0.13366255420529202</v>
      </c>
      <c r="Q115" s="11">
        <v>0.13366255420529202</v>
      </c>
      <c r="R115" s="11">
        <v>0.13366255420529202</v>
      </c>
      <c r="S115" s="11">
        <v>0.13366255420529202</v>
      </c>
      <c r="T115" s="11">
        <v>0.13366255420529202</v>
      </c>
      <c r="U115" s="11"/>
      <c r="V115" s="33" t="str">
        <f t="shared" si="10"/>
        <v>Mauritius</v>
      </c>
      <c r="W115" s="30">
        <f t="shared" si="11"/>
        <v>6.1796568627451166E-4</v>
      </c>
      <c r="X115" s="10">
        <f t="shared" si="12"/>
        <v>0.93394329850700797</v>
      </c>
      <c r="Y115" s="36">
        <f t="shared" si="13"/>
        <v>0.87225008482615018</v>
      </c>
      <c r="Z115" s="41">
        <f t="shared" si="14"/>
        <v>-0.61796568627451165</v>
      </c>
      <c r="AA115" s="42">
        <f t="shared" si="15"/>
        <v>139</v>
      </c>
    </row>
    <row r="116" spans="3:27">
      <c r="C116" s="32" t="s">
        <v>259</v>
      </c>
      <c r="D116" s="33" t="s">
        <v>260</v>
      </c>
      <c r="E116" s="11">
        <v>0.3165055555555556</v>
      </c>
      <c r="F116" s="11">
        <v>0.31450555555555559</v>
      </c>
      <c r="G116" s="11">
        <v>0.31250555555555559</v>
      </c>
      <c r="H116" s="11">
        <v>0.31050555555555559</v>
      </c>
      <c r="I116" s="11">
        <v>0.30850555555555559</v>
      </c>
      <c r="J116" s="11">
        <v>0.30650555555555559</v>
      </c>
      <c r="K116" s="11">
        <v>0.3039688888888889</v>
      </c>
      <c r="L116" s="11">
        <v>0.30143222222222227</v>
      </c>
      <c r="M116" s="11">
        <v>0.29889555555555564</v>
      </c>
      <c r="N116" s="11">
        <v>0.29635888888888889</v>
      </c>
      <c r="O116" s="11">
        <v>0.29382222222222221</v>
      </c>
      <c r="P116" s="11">
        <v>0.28584666666666675</v>
      </c>
      <c r="Q116" s="11">
        <v>0.27787111111111112</v>
      </c>
      <c r="R116" s="11">
        <v>0.26989555555555556</v>
      </c>
      <c r="S116" s="11">
        <v>0.26414222222222228</v>
      </c>
      <c r="T116" s="11">
        <v>0.25838888888888895</v>
      </c>
      <c r="U116" s="11"/>
      <c r="V116" s="33" t="str">
        <f t="shared" si="10"/>
        <v>Mexico</v>
      </c>
      <c r="W116" s="30">
        <f t="shared" si="11"/>
        <v>-3.7298366013071883E-3</v>
      </c>
      <c r="X116" s="10">
        <f t="shared" si="12"/>
        <v>-0.95883679557159218</v>
      </c>
      <c r="Y116" s="36">
        <f t="shared" si="13"/>
        <v>0.9193680005419993</v>
      </c>
      <c r="Z116" s="41">
        <f t="shared" si="14"/>
        <v>3.7298366013071882</v>
      </c>
      <c r="AA116" s="42">
        <f t="shared" si="15"/>
        <v>15</v>
      </c>
    </row>
    <row r="117" spans="3:27">
      <c r="C117" s="32" t="s">
        <v>261</v>
      </c>
      <c r="D117" s="33" t="s">
        <v>262</v>
      </c>
      <c r="E117" s="11">
        <v>0.41672222222222222</v>
      </c>
      <c r="F117" s="11">
        <v>0.41672222222222222</v>
      </c>
      <c r="G117" s="11">
        <v>0.41672222222222222</v>
      </c>
      <c r="H117" s="11">
        <v>0.41672222222222222</v>
      </c>
      <c r="I117" s="11">
        <v>0.41672222222222222</v>
      </c>
      <c r="J117" s="11">
        <v>0.41672222222222222</v>
      </c>
      <c r="K117" s="11">
        <v>0.41572222222222227</v>
      </c>
      <c r="L117" s="11">
        <v>0.41472222222222221</v>
      </c>
      <c r="M117" s="11">
        <v>0.41372222222222216</v>
      </c>
      <c r="N117" s="11">
        <v>0.41272222222222221</v>
      </c>
      <c r="O117" s="11">
        <v>0.41172222222222227</v>
      </c>
      <c r="P117" s="11">
        <v>0.41172222222222227</v>
      </c>
      <c r="Q117" s="11">
        <v>0.41172222222222227</v>
      </c>
      <c r="R117" s="11">
        <v>0.41172222222222227</v>
      </c>
      <c r="S117" s="11">
        <v>0.41172222222222227</v>
      </c>
      <c r="T117" s="11">
        <v>0.41172222222222227</v>
      </c>
      <c r="U117" s="11"/>
      <c r="V117" s="33" t="str">
        <f t="shared" si="10"/>
        <v>Micronesia, Federated States of</v>
      </c>
      <c r="W117" s="30">
        <f t="shared" si="11"/>
        <v>-4.5588235294117228E-4</v>
      </c>
      <c r="X117" s="10">
        <f t="shared" si="12"/>
        <v>-0.93982554701578935</v>
      </c>
      <c r="Y117" s="36">
        <f t="shared" si="13"/>
        <v>0.88327205882352766</v>
      </c>
      <c r="Z117" s="41">
        <f t="shared" si="14"/>
        <v>0.4558823529411723</v>
      </c>
      <c r="AA117" s="42">
        <f t="shared" si="15"/>
        <v>104</v>
      </c>
    </row>
    <row r="118" spans="3:27">
      <c r="C118" s="32" t="s">
        <v>263</v>
      </c>
      <c r="D118" s="33" t="s">
        <v>264</v>
      </c>
      <c r="E118" s="11">
        <v>0.17556340909090909</v>
      </c>
      <c r="F118" s="11">
        <v>0.17589674242424244</v>
      </c>
      <c r="G118" s="11">
        <v>0.17623007575757577</v>
      </c>
      <c r="H118" s="11">
        <v>0.17656340909090909</v>
      </c>
      <c r="I118" s="11">
        <v>0.17689674242424244</v>
      </c>
      <c r="J118" s="11">
        <v>0.17723007575757577</v>
      </c>
      <c r="K118" s="11">
        <v>0.17789674242424244</v>
      </c>
      <c r="L118" s="11">
        <v>0.17856340909090909</v>
      </c>
      <c r="M118" s="11">
        <v>0.17923007575757577</v>
      </c>
      <c r="N118" s="11">
        <v>0.17989674242424245</v>
      </c>
      <c r="O118" s="11">
        <v>0.18056340909090909</v>
      </c>
      <c r="P118" s="11">
        <v>0.18056340909090909</v>
      </c>
      <c r="Q118" s="11">
        <v>0.18056340909090909</v>
      </c>
      <c r="R118" s="11">
        <v>0.18056340909090909</v>
      </c>
      <c r="S118" s="11">
        <v>0.18056340909090909</v>
      </c>
      <c r="T118" s="11">
        <v>0.18056340909090909</v>
      </c>
      <c r="U118" s="11"/>
      <c r="V118" s="33" t="str">
        <f t="shared" si="10"/>
        <v>Moldova, Republic of</v>
      </c>
      <c r="W118" s="30">
        <f t="shared" si="11"/>
        <v>3.9460784313725456E-4</v>
      </c>
      <c r="X118" s="10">
        <f t="shared" si="12"/>
        <v>0.96570067917699354</v>
      </c>
      <c r="Y118" s="36">
        <f t="shared" si="13"/>
        <v>0.93257780176290661</v>
      </c>
      <c r="Z118" s="41">
        <f t="shared" si="14"/>
        <v>-0.39460784313725455</v>
      </c>
      <c r="AA118" s="42">
        <f t="shared" si="15"/>
        <v>137</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0.1605</v>
      </c>
      <c r="F120" s="11">
        <v>0.15601333333333331</v>
      </c>
      <c r="G120" s="11">
        <v>0.15152666666666667</v>
      </c>
      <c r="H120" s="11">
        <v>0.14704</v>
      </c>
      <c r="I120" s="11">
        <v>0.14255333333333334</v>
      </c>
      <c r="J120" s="11">
        <v>0.13806666666666664</v>
      </c>
      <c r="K120" s="11">
        <v>0.13947333333333331</v>
      </c>
      <c r="L120" s="11">
        <v>0.14087999999999998</v>
      </c>
      <c r="M120" s="11">
        <v>0.14228666666666667</v>
      </c>
      <c r="N120" s="11">
        <v>0.14369333333333331</v>
      </c>
      <c r="O120" s="11">
        <v>0.14509999999999998</v>
      </c>
      <c r="P120" s="11">
        <v>0.14509999999999998</v>
      </c>
      <c r="Q120" s="11">
        <v>0.14509999999999998</v>
      </c>
      <c r="R120" s="11">
        <v>0.14509999999999998</v>
      </c>
      <c r="S120" s="11">
        <v>0.14509999999999998</v>
      </c>
      <c r="T120" s="11">
        <v>0.14509999999999998</v>
      </c>
      <c r="U120" s="11"/>
      <c r="V120" s="33" t="str">
        <f t="shared" si="10"/>
        <v xml:space="preserve">Macedonia </v>
      </c>
      <c r="W120" s="30">
        <f t="shared" si="11"/>
        <v>-5.793627450980406E-4</v>
      </c>
      <c r="X120" s="10">
        <f t="shared" si="12"/>
        <v>-0.47349694266990877</v>
      </c>
      <c r="Y120" s="36">
        <f t="shared" si="13"/>
        <v>0.22419935471775088</v>
      </c>
      <c r="Z120" s="41" t="str">
        <f t="shared" si="14"/>
        <v/>
      </c>
      <c r="AA120" s="42" t="str">
        <f t="shared" si="15"/>
        <v/>
      </c>
    </row>
    <row r="121" spans="3:27">
      <c r="C121" s="32" t="s">
        <v>269</v>
      </c>
      <c r="D121" s="33" t="s">
        <v>270</v>
      </c>
      <c r="E121" s="11">
        <v>0.47288333333333332</v>
      </c>
      <c r="F121" s="11">
        <v>0.47061899999999995</v>
      </c>
      <c r="G121" s="11">
        <v>0.46835466666666664</v>
      </c>
      <c r="H121" s="11">
        <v>0.46609033333333327</v>
      </c>
      <c r="I121" s="11">
        <v>0.46382599999999991</v>
      </c>
      <c r="J121" s="11">
        <v>0.46156166666666659</v>
      </c>
      <c r="K121" s="11">
        <v>0.45922833333333335</v>
      </c>
      <c r="L121" s="11">
        <v>0.456895</v>
      </c>
      <c r="M121" s="11">
        <v>0.45456166666666659</v>
      </c>
      <c r="N121" s="11">
        <v>0.45222833333333323</v>
      </c>
      <c r="O121" s="11">
        <v>0.44989499999999999</v>
      </c>
      <c r="P121" s="11">
        <v>0.44767277777777775</v>
      </c>
      <c r="Q121" s="11">
        <v>0.44545055555555552</v>
      </c>
      <c r="R121" s="11">
        <v>0.44322833333333334</v>
      </c>
      <c r="S121" s="11">
        <v>0.44322833333333334</v>
      </c>
      <c r="T121" s="11">
        <v>0.44322833333333334</v>
      </c>
      <c r="U121" s="11"/>
      <c r="V121" s="33" t="str">
        <f t="shared" si="10"/>
        <v>Mongolia</v>
      </c>
      <c r="W121" s="30">
        <f t="shared" si="11"/>
        <v>-2.1438096405228739E-3</v>
      </c>
      <c r="X121" s="10">
        <f t="shared" si="12"/>
        <v>-0.99460306720767377</v>
      </c>
      <c r="Y121" s="36">
        <f t="shared" si="13"/>
        <v>0.98923526129891248</v>
      </c>
      <c r="Z121" s="41">
        <f t="shared" si="14"/>
        <v>2.1438096405228739</v>
      </c>
      <c r="AA121" s="42">
        <f t="shared" si="15"/>
        <v>46</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0.38150388923140161</v>
      </c>
      <c r="F123" s="11">
        <v>0.38069722256473493</v>
      </c>
      <c r="G123" s="11">
        <v>0.37989055589806825</v>
      </c>
      <c r="H123" s="11">
        <v>0.37908388923140163</v>
      </c>
      <c r="I123" s="11">
        <v>0.37827722256473489</v>
      </c>
      <c r="J123" s="11">
        <v>0.37747055589806822</v>
      </c>
      <c r="K123" s="11">
        <v>0.37547055589806821</v>
      </c>
      <c r="L123" s="11">
        <v>0.37347055589806827</v>
      </c>
      <c r="M123" s="11">
        <v>0.37147055589806821</v>
      </c>
      <c r="N123" s="11">
        <v>0.36947055589806826</v>
      </c>
      <c r="O123" s="11">
        <v>0.36747055589806821</v>
      </c>
      <c r="P123" s="11">
        <v>0.36635944478695714</v>
      </c>
      <c r="Q123" s="11">
        <v>0.36524833367584603</v>
      </c>
      <c r="R123" s="11">
        <v>0.36413722256473485</v>
      </c>
      <c r="S123" s="11">
        <v>0.36413722256473485</v>
      </c>
      <c r="T123" s="11">
        <v>0.36413722256473485</v>
      </c>
      <c r="U123" s="11"/>
      <c r="V123" s="33" t="str">
        <f t="shared" si="10"/>
        <v>Morocco</v>
      </c>
      <c r="W123" s="30">
        <f t="shared" si="11"/>
        <v>-1.3632516339869328E-3</v>
      </c>
      <c r="X123" s="10">
        <f t="shared" si="12"/>
        <v>-0.98631285153569692</v>
      </c>
      <c r="Y123" s="36">
        <f t="shared" si="13"/>
        <v>0.97281304110447775</v>
      </c>
      <c r="Z123" s="41">
        <f t="shared" si="14"/>
        <v>1.3632516339869329</v>
      </c>
      <c r="AA123" s="42">
        <f t="shared" si="15"/>
        <v>79</v>
      </c>
    </row>
    <row r="124" spans="3:27">
      <c r="C124" s="32" t="s">
        <v>275</v>
      </c>
      <c r="D124" s="33" t="s">
        <v>276</v>
      </c>
      <c r="E124" s="11">
        <v>0.35157235672514625</v>
      </c>
      <c r="F124" s="11">
        <v>0.34957235672514625</v>
      </c>
      <c r="G124" s="11">
        <v>0.34757235672514625</v>
      </c>
      <c r="H124" s="11">
        <v>0.34557235672514625</v>
      </c>
      <c r="I124" s="11">
        <v>0.34357235672514624</v>
      </c>
      <c r="J124" s="11">
        <v>0.34157235672514624</v>
      </c>
      <c r="K124" s="11">
        <v>0.34023902339181289</v>
      </c>
      <c r="L124" s="11">
        <v>0.33890569005847954</v>
      </c>
      <c r="M124" s="11">
        <v>0.33757235672514624</v>
      </c>
      <c r="N124" s="11">
        <v>0.33623902339181289</v>
      </c>
      <c r="O124" s="11">
        <v>0.33490569005847953</v>
      </c>
      <c r="P124" s="11">
        <v>0.33268346783625735</v>
      </c>
      <c r="Q124" s="11">
        <v>0.33046124561403506</v>
      </c>
      <c r="R124" s="11">
        <v>0.32823902339181288</v>
      </c>
      <c r="S124" s="11">
        <v>0.32823902339181288</v>
      </c>
      <c r="T124" s="11">
        <v>0.32823902339181288</v>
      </c>
      <c r="U124" s="11"/>
      <c r="V124" s="33" t="str">
        <f t="shared" si="10"/>
        <v>Mozambique</v>
      </c>
      <c r="W124" s="30">
        <f t="shared" si="11"/>
        <v>-1.6160130718954283E-3</v>
      </c>
      <c r="X124" s="10">
        <f t="shared" si="12"/>
        <v>-0.99473677619828138</v>
      </c>
      <c r="Y124" s="36">
        <f t="shared" si="13"/>
        <v>0.98950125392134969</v>
      </c>
      <c r="Z124" s="41">
        <f t="shared" si="14"/>
        <v>1.6160130718954284</v>
      </c>
      <c r="AA124" s="42">
        <f t="shared" si="15"/>
        <v>67</v>
      </c>
    </row>
    <row r="125" spans="3:27">
      <c r="C125" s="32" t="s">
        <v>277</v>
      </c>
      <c r="D125" s="33" t="s">
        <v>278</v>
      </c>
      <c r="E125" s="11">
        <v>0.30209781088082904</v>
      </c>
      <c r="F125" s="11">
        <v>0.29476447754749568</v>
      </c>
      <c r="G125" s="11">
        <v>0.28743114421416238</v>
      </c>
      <c r="H125" s="11">
        <v>0.28009781088082902</v>
      </c>
      <c r="I125" s="11">
        <v>0.27276447754749572</v>
      </c>
      <c r="J125" s="11">
        <v>0.26543114421416236</v>
      </c>
      <c r="K125" s="11">
        <v>0.2584311442141623</v>
      </c>
      <c r="L125" s="11">
        <v>0.25143114421416235</v>
      </c>
      <c r="M125" s="11">
        <v>0.24443114421416237</v>
      </c>
      <c r="N125" s="11">
        <v>0.23743114421416234</v>
      </c>
      <c r="O125" s="11">
        <v>0.23043114421416236</v>
      </c>
      <c r="P125" s="11">
        <v>0.23043114421416236</v>
      </c>
      <c r="Q125" s="11">
        <v>0.23043114421416236</v>
      </c>
      <c r="R125" s="11">
        <v>0.23043114421416236</v>
      </c>
      <c r="S125" s="11">
        <v>0.23043114421416236</v>
      </c>
      <c r="T125" s="11">
        <v>0.23043114421416236</v>
      </c>
      <c r="U125" s="11"/>
      <c r="V125" s="33" t="str">
        <f t="shared" si="10"/>
        <v>Myanmar</v>
      </c>
      <c r="W125" s="30">
        <f t="shared" si="11"/>
        <v>-5.1862745098039207E-3</v>
      </c>
      <c r="X125" s="10">
        <f t="shared" si="12"/>
        <v>-0.95766608411519838</v>
      </c>
      <c r="Y125" s="36">
        <f t="shared" si="13"/>
        <v>0.91712432866453819</v>
      </c>
      <c r="Z125" s="41">
        <f t="shared" si="14"/>
        <v>5.1862745098039209</v>
      </c>
      <c r="AA125" s="42">
        <f t="shared" si="15"/>
        <v>7</v>
      </c>
    </row>
    <row r="126" spans="3:27">
      <c r="C126" s="32" t="s">
        <v>279</v>
      </c>
      <c r="D126" s="33" t="s">
        <v>280</v>
      </c>
      <c r="E126" s="11">
        <v>0.34224867521367525</v>
      </c>
      <c r="F126" s="11">
        <v>0.33896600854700853</v>
      </c>
      <c r="G126" s="11">
        <v>0.33568334188034193</v>
      </c>
      <c r="H126" s="11">
        <v>0.33240067521367522</v>
      </c>
      <c r="I126" s="11">
        <v>0.32911800854700857</v>
      </c>
      <c r="J126" s="11">
        <v>0.32583534188034186</v>
      </c>
      <c r="K126" s="11">
        <v>0.32283534188034185</v>
      </c>
      <c r="L126" s="11">
        <v>0.31983534188034185</v>
      </c>
      <c r="M126" s="11">
        <v>0.3168353418803419</v>
      </c>
      <c r="N126" s="11">
        <v>0.31383534188034184</v>
      </c>
      <c r="O126" s="11">
        <v>0.3108353418803419</v>
      </c>
      <c r="P126" s="11">
        <v>0.30750200854700854</v>
      </c>
      <c r="Q126" s="11">
        <v>0.30416867521367519</v>
      </c>
      <c r="R126" s="11">
        <v>0.30083534188034189</v>
      </c>
      <c r="S126" s="11">
        <v>0.30083534188034189</v>
      </c>
      <c r="T126" s="11">
        <v>0.30083534188034189</v>
      </c>
      <c r="U126" s="11"/>
      <c r="V126" s="33" t="str">
        <f t="shared" si="10"/>
        <v>Namibia</v>
      </c>
      <c r="W126" s="30">
        <f t="shared" si="11"/>
        <v>-2.9568039215686279E-3</v>
      </c>
      <c r="X126" s="10">
        <f t="shared" si="12"/>
        <v>-0.99516076605012249</v>
      </c>
      <c r="Y126" s="36">
        <f t="shared" si="13"/>
        <v>0.99034495028546665</v>
      </c>
      <c r="Z126" s="41">
        <f t="shared" si="14"/>
        <v>2.9568039215686279</v>
      </c>
      <c r="AA126" s="42">
        <f t="shared" si="15"/>
        <v>24</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0.37793550746444793</v>
      </c>
      <c r="F128" s="11">
        <v>0.37460217413111457</v>
      </c>
      <c r="G128" s="11">
        <v>0.37126884079778133</v>
      </c>
      <c r="H128" s="11">
        <v>0.36793550746444792</v>
      </c>
      <c r="I128" s="11">
        <v>0.36460217413111468</v>
      </c>
      <c r="J128" s="11">
        <v>0.36126884079778127</v>
      </c>
      <c r="K128" s="11">
        <v>0.35860217413111467</v>
      </c>
      <c r="L128" s="11">
        <v>0.35593550746444791</v>
      </c>
      <c r="M128" s="11">
        <v>0.35326884079778131</v>
      </c>
      <c r="N128" s="11">
        <v>0.35060217413111455</v>
      </c>
      <c r="O128" s="11">
        <v>0.34793550746444796</v>
      </c>
      <c r="P128" s="11">
        <v>0.34515772968667013</v>
      </c>
      <c r="Q128" s="11">
        <v>0.34237995190889237</v>
      </c>
      <c r="R128" s="11">
        <v>0.3396021741311146</v>
      </c>
      <c r="S128" s="11">
        <v>0.3396021741311146</v>
      </c>
      <c r="T128" s="11">
        <v>0.3396021741311146</v>
      </c>
      <c r="U128" s="11"/>
      <c r="V128" s="33" t="str">
        <f t="shared" si="10"/>
        <v>Nepal</v>
      </c>
      <c r="W128" s="30">
        <f t="shared" si="11"/>
        <v>-2.702614379084969E-3</v>
      </c>
      <c r="X128" s="10">
        <f t="shared" si="12"/>
        <v>-0.99258132146578137</v>
      </c>
      <c r="Y128" s="36">
        <f t="shared" si="13"/>
        <v>0.98521767972275687</v>
      </c>
      <c r="Z128" s="41">
        <f t="shared" si="14"/>
        <v>2.7026143790849688</v>
      </c>
      <c r="AA128" s="42">
        <f t="shared" si="15"/>
        <v>29</v>
      </c>
    </row>
    <row r="129" spans="3:27">
      <c r="C129" s="32" t="s">
        <v>285</v>
      </c>
      <c r="D129" s="33" t="s">
        <v>286</v>
      </c>
      <c r="E129" s="11">
        <v>9.2614158415841599E-2</v>
      </c>
      <c r="F129" s="11">
        <v>9.2614158415841599E-2</v>
      </c>
      <c r="G129" s="11">
        <v>9.2614158415841599E-2</v>
      </c>
      <c r="H129" s="11">
        <v>9.2614158415841599E-2</v>
      </c>
      <c r="I129" s="11">
        <v>9.2614158415841599E-2</v>
      </c>
      <c r="J129" s="11">
        <v>9.2614158415841599E-2</v>
      </c>
      <c r="K129" s="11">
        <v>9.3533491749174927E-2</v>
      </c>
      <c r="L129" s="11">
        <v>9.4452825082508254E-2</v>
      </c>
      <c r="M129" s="11">
        <v>9.537215841584161E-2</v>
      </c>
      <c r="N129" s="11">
        <v>9.6291491749174937E-2</v>
      </c>
      <c r="O129" s="11">
        <v>9.7210825082508265E-2</v>
      </c>
      <c r="P129" s="11">
        <v>9.3014158415841597E-2</v>
      </c>
      <c r="Q129" s="11">
        <v>8.8817491749174929E-2</v>
      </c>
      <c r="R129" s="11">
        <v>8.4620825082508275E-2</v>
      </c>
      <c r="S129" s="11">
        <v>8.0424158415841593E-2</v>
      </c>
      <c r="T129" s="11">
        <v>7.6227491749174925E-2</v>
      </c>
      <c r="U129" s="11"/>
      <c r="V129" s="33" t="str">
        <f t="shared" si="10"/>
        <v>Netherlands</v>
      </c>
      <c r="W129" s="30">
        <f t="shared" si="11"/>
        <v>-7.2263235294117657E-4</v>
      </c>
      <c r="X129" s="10">
        <f t="shared" si="12"/>
        <v>-0.5963480539687771</v>
      </c>
      <c r="Y129" s="36">
        <f t="shared" si="13"/>
        <v>0.3556310014723475</v>
      </c>
      <c r="Z129" s="41">
        <f t="shared" si="14"/>
        <v>0.72263235294117656</v>
      </c>
      <c r="AA129" s="42">
        <f t="shared" si="15"/>
        <v>94</v>
      </c>
    </row>
    <row r="130" spans="3:27">
      <c r="C130" s="32" t="s">
        <v>287</v>
      </c>
      <c r="D130" s="33" t="s">
        <v>288</v>
      </c>
      <c r="E130" s="11">
        <v>0.18575666666666665</v>
      </c>
      <c r="F130" s="11">
        <v>0.18575666666666665</v>
      </c>
      <c r="G130" s="11">
        <v>0.18575666666666665</v>
      </c>
      <c r="H130" s="11">
        <v>0.18575666666666665</v>
      </c>
      <c r="I130" s="11">
        <v>0.18575666666666665</v>
      </c>
      <c r="J130" s="11">
        <v>0.18575666666666665</v>
      </c>
      <c r="K130" s="11">
        <v>0.18575666666666665</v>
      </c>
      <c r="L130" s="11">
        <v>0.18575666666666665</v>
      </c>
      <c r="M130" s="11">
        <v>0.18575666666666665</v>
      </c>
      <c r="N130" s="11">
        <v>0.18575666666666665</v>
      </c>
      <c r="O130" s="11">
        <v>0.18575666666666665</v>
      </c>
      <c r="P130" s="11">
        <v>0.18575666666666665</v>
      </c>
      <c r="Q130" s="11">
        <v>0.18575666666666665</v>
      </c>
      <c r="R130" s="11">
        <v>0.18575666666666665</v>
      </c>
      <c r="S130" s="11">
        <v>0.18575666666666665</v>
      </c>
      <c r="T130" s="11">
        <v>0.18575666666666665</v>
      </c>
      <c r="U130" s="11"/>
      <c r="V130" s="33" t="str">
        <f t="shared" si="10"/>
        <v>New Zealand</v>
      </c>
      <c r="W130" s="30">
        <f t="shared" si="11"/>
        <v>0</v>
      </c>
      <c r="X130" s="10">
        <f t="shared" si="12"/>
        <v>0</v>
      </c>
      <c r="Y130" s="36">
        <f t="shared" si="13"/>
        <v>0</v>
      </c>
      <c r="Z130" s="41" t="str">
        <f t="shared" si="14"/>
        <v/>
      </c>
      <c r="AA130" s="42" t="str">
        <f t="shared" si="15"/>
        <v/>
      </c>
    </row>
    <row r="131" spans="3:27">
      <c r="C131" s="32" t="s">
        <v>289</v>
      </c>
      <c r="D131" s="33" t="s">
        <v>290</v>
      </c>
      <c r="E131" s="11">
        <v>0.22398048415027885</v>
      </c>
      <c r="F131" s="11">
        <v>0.2223138174836122</v>
      </c>
      <c r="G131" s="11">
        <v>0.22064715081694553</v>
      </c>
      <c r="H131" s="11">
        <v>0.21898048415027885</v>
      </c>
      <c r="I131" s="11">
        <v>0.2173138174836122</v>
      </c>
      <c r="J131" s="11">
        <v>0.21564715081694552</v>
      </c>
      <c r="K131" s="11">
        <v>0.21398048415027884</v>
      </c>
      <c r="L131" s="11">
        <v>0.21231381748361219</v>
      </c>
      <c r="M131" s="11">
        <v>0.21064715081694552</v>
      </c>
      <c r="N131" s="11">
        <v>0.20898048415027884</v>
      </c>
      <c r="O131" s="11">
        <v>0.20731381748361219</v>
      </c>
      <c r="P131" s="11">
        <v>0.20509159526138998</v>
      </c>
      <c r="Q131" s="11">
        <v>0.20286937303916774</v>
      </c>
      <c r="R131" s="11">
        <v>0.20064715081694551</v>
      </c>
      <c r="S131" s="11">
        <v>0.20064715081694551</v>
      </c>
      <c r="T131" s="11">
        <v>0.20064715081694551</v>
      </c>
      <c r="U131" s="11"/>
      <c r="V131" s="33" t="str">
        <f t="shared" si="10"/>
        <v>Nicaragua</v>
      </c>
      <c r="W131" s="30">
        <f t="shared" si="11"/>
        <v>-1.6772875816993473E-3</v>
      </c>
      <c r="X131" s="10">
        <f t="shared" si="12"/>
        <v>-0.99641939741637253</v>
      </c>
      <c r="Y131" s="36">
        <f t="shared" si="13"/>
        <v>0.99285161554760692</v>
      </c>
      <c r="Z131" s="41">
        <f t="shared" si="14"/>
        <v>1.6772875816993473</v>
      </c>
      <c r="AA131" s="42">
        <f t="shared" si="15"/>
        <v>63</v>
      </c>
    </row>
    <row r="132" spans="3:27">
      <c r="C132" s="32" t="s">
        <v>291</v>
      </c>
      <c r="D132" s="33" t="s">
        <v>292</v>
      </c>
      <c r="E132" s="11">
        <v>0.47988450292397661</v>
      </c>
      <c r="F132" s="11">
        <v>0.47821783625730996</v>
      </c>
      <c r="G132" s="11">
        <v>0.47655116959064331</v>
      </c>
      <c r="H132" s="11">
        <v>0.47488450292397655</v>
      </c>
      <c r="I132" s="11">
        <v>0.4732178362573099</v>
      </c>
      <c r="J132" s="11">
        <v>0.4715511695906433</v>
      </c>
      <c r="K132" s="11">
        <v>0.46988450292397665</v>
      </c>
      <c r="L132" s="11">
        <v>0.46821783625730995</v>
      </c>
      <c r="M132" s="11">
        <v>0.4665511695906433</v>
      </c>
      <c r="N132" s="11">
        <v>0.46488450292397659</v>
      </c>
      <c r="O132" s="11">
        <v>0.46321783625731</v>
      </c>
      <c r="P132" s="11">
        <v>0.4615511695906433</v>
      </c>
      <c r="Q132" s="11">
        <v>0.45988450292397665</v>
      </c>
      <c r="R132" s="11">
        <v>0.45821783625730994</v>
      </c>
      <c r="S132" s="11">
        <v>0.45821783625730994</v>
      </c>
      <c r="T132" s="11">
        <v>0.45821783625730994</v>
      </c>
      <c r="U132" s="11"/>
      <c r="V132" s="33" t="str">
        <f t="shared" si="10"/>
        <v>Niger</v>
      </c>
      <c r="W132" s="30">
        <f t="shared" si="11"/>
        <v>-1.5612745098039207E-3</v>
      </c>
      <c r="X132" s="10">
        <f t="shared" si="12"/>
        <v>-0.99488146188199167</v>
      </c>
      <c r="Y132" s="36">
        <f t="shared" si="13"/>
        <v>0.98978912319644885</v>
      </c>
      <c r="Z132" s="41">
        <f t="shared" si="14"/>
        <v>1.5612745098039207</v>
      </c>
      <c r="AA132" s="42">
        <f t="shared" si="15"/>
        <v>71</v>
      </c>
    </row>
    <row r="133" spans="3:27">
      <c r="C133" s="32" t="s">
        <v>293</v>
      </c>
      <c r="D133" s="33" t="s">
        <v>294</v>
      </c>
      <c r="E133" s="11">
        <v>0.47489222222222227</v>
      </c>
      <c r="F133" s="11">
        <v>0.47455888888888892</v>
      </c>
      <c r="G133" s="11">
        <v>0.47422555555555562</v>
      </c>
      <c r="H133" s="11">
        <v>0.47389222222222221</v>
      </c>
      <c r="I133" s="11">
        <v>0.47355888888888892</v>
      </c>
      <c r="J133" s="11">
        <v>0.47322555555555557</v>
      </c>
      <c r="K133" s="11">
        <v>0.47255888888888881</v>
      </c>
      <c r="L133" s="11">
        <v>0.47189222222222221</v>
      </c>
      <c r="M133" s="11">
        <v>0.47122555555555556</v>
      </c>
      <c r="N133" s="11">
        <v>0.47055888888888892</v>
      </c>
      <c r="O133" s="11">
        <v>0.46989222222222216</v>
      </c>
      <c r="P133" s="11">
        <v>0.46933666666666668</v>
      </c>
      <c r="Q133" s="11">
        <v>0.46878111111111115</v>
      </c>
      <c r="R133" s="11">
        <v>0.46822555555555551</v>
      </c>
      <c r="S133" s="11">
        <v>0.46822555555555551</v>
      </c>
      <c r="T133" s="11">
        <v>0.46822555555555551</v>
      </c>
      <c r="U133" s="11"/>
      <c r="V133" s="33" t="str">
        <f t="shared" si="10"/>
        <v>Nigeria</v>
      </c>
      <c r="W133" s="30">
        <f t="shared" si="11"/>
        <v>-5.1062091503268497E-4</v>
      </c>
      <c r="X133" s="10">
        <f t="shared" si="12"/>
        <v>-0.99104649951477897</v>
      </c>
      <c r="Y133" s="36">
        <f t="shared" si="13"/>
        <v>0.98217316420049683</v>
      </c>
      <c r="Z133" s="41">
        <f t="shared" si="14"/>
        <v>0.51062091503268492</v>
      </c>
      <c r="AA133" s="42">
        <f t="shared" si="15"/>
        <v>102</v>
      </c>
    </row>
    <row r="134" spans="3:27">
      <c r="C134" s="32" t="s">
        <v>295</v>
      </c>
      <c r="D134" s="33" t="s">
        <v>296</v>
      </c>
      <c r="E134" s="11">
        <v>0.24707373685497677</v>
      </c>
      <c r="F134" s="11">
        <v>0.24707373685497677</v>
      </c>
      <c r="G134" s="11">
        <v>0.24707373685497677</v>
      </c>
      <c r="H134" s="11">
        <v>0.24707373685497677</v>
      </c>
      <c r="I134" s="11">
        <v>0.24707373685497677</v>
      </c>
      <c r="J134" s="11">
        <v>0.24707373685497677</v>
      </c>
      <c r="K134" s="11">
        <v>0.24712470352164342</v>
      </c>
      <c r="L134" s="11">
        <v>0.2471756701883101</v>
      </c>
      <c r="M134" s="11">
        <v>0.24722663685497678</v>
      </c>
      <c r="N134" s="11">
        <v>0.24727760352164341</v>
      </c>
      <c r="O134" s="11">
        <v>0.24732857018831009</v>
      </c>
      <c r="P134" s="11">
        <v>0.24732857018831009</v>
      </c>
      <c r="Q134" s="11">
        <v>0.24732857018831009</v>
      </c>
      <c r="R134" s="11">
        <v>0.24732857018831009</v>
      </c>
      <c r="S134" s="11">
        <v>0.24732857018831009</v>
      </c>
      <c r="T134" s="11">
        <v>0.24732857018831009</v>
      </c>
      <c r="U134" s="11"/>
      <c r="V134" s="33" t="str">
        <f t="shared" si="10"/>
        <v>Norway</v>
      </c>
      <c r="W134" s="30">
        <f t="shared" si="11"/>
        <v>2.3234803921566979E-5</v>
      </c>
      <c r="X134" s="10">
        <f t="shared" si="12"/>
        <v>0.93982554701579024</v>
      </c>
      <c r="Y134" s="36">
        <f t="shared" si="13"/>
        <v>0.88327205882352933</v>
      </c>
      <c r="Z134" s="41">
        <f t="shared" si="14"/>
        <v>-2.3234803921566981E-2</v>
      </c>
      <c r="AA134" s="42">
        <f t="shared" si="15"/>
        <v>129</v>
      </c>
    </row>
    <row r="135" spans="3:27">
      <c r="C135" s="32" t="s">
        <v>297</v>
      </c>
      <c r="D135" s="33" t="s">
        <v>298</v>
      </c>
      <c r="E135" s="11">
        <v>0.33978888888888886</v>
      </c>
      <c r="F135" s="11">
        <v>0.33912222222222216</v>
      </c>
      <c r="G135" s="11">
        <v>0.33845555555555551</v>
      </c>
      <c r="H135" s="11">
        <v>0.33778888888888886</v>
      </c>
      <c r="I135" s="11">
        <v>0.33712222222222216</v>
      </c>
      <c r="J135" s="11">
        <v>0.33645555555555551</v>
      </c>
      <c r="K135" s="11">
        <v>0.33274222222222222</v>
      </c>
      <c r="L135" s="11">
        <v>0.32902888888888882</v>
      </c>
      <c r="M135" s="11">
        <v>0.32531555555555558</v>
      </c>
      <c r="N135" s="11">
        <v>0.32160222222222218</v>
      </c>
      <c r="O135" s="11">
        <v>0.31788888888888889</v>
      </c>
      <c r="P135" s="11">
        <v>0.31677777777777777</v>
      </c>
      <c r="Q135" s="11">
        <v>0.3156666666666666</v>
      </c>
      <c r="R135" s="11">
        <v>0.31455555555555553</v>
      </c>
      <c r="S135" s="11">
        <v>0.31455555555555553</v>
      </c>
      <c r="T135" s="11">
        <v>0.31455555555555553</v>
      </c>
      <c r="U135" s="11"/>
      <c r="V135" s="33" t="str">
        <f t="shared" ref="V135:V197" si="16">D135</f>
        <v>Oman</v>
      </c>
      <c r="W135" s="30">
        <f t="shared" ref="W135:W197" si="17">SLOPE(E135:T135,$E$5:$T$5)</f>
        <v>-2.1062418300653576E-3</v>
      </c>
      <c r="X135" s="10">
        <f t="shared" ref="X135:X197" si="18">PEARSON(E135:T135,$E$5:$T$5)</f>
        <v>-0.97105516288169103</v>
      </c>
      <c r="Y135" s="36">
        <f t="shared" ref="Y135:Y197" si="19">IF(ISERROR(X135),0,X135*X135)</f>
        <v>0.94294812935918748</v>
      </c>
      <c r="Z135" s="41">
        <f t="shared" ref="Z135:Z197" si="20">IF(Y135&gt;=$Z$4,-1000*W135,"")</f>
        <v>2.1062418300653576</v>
      </c>
      <c r="AA135" s="42">
        <f t="shared" ref="AA135:AA197" si="21">IF(ISNUMBER(Z135),RANK(Z135,$Z$6:$Z$197),"")</f>
        <v>47</v>
      </c>
    </row>
    <row r="136" spans="3:27">
      <c r="C136" s="32" t="s">
        <v>299</v>
      </c>
      <c r="D136" s="33" t="s">
        <v>300</v>
      </c>
      <c r="E136" s="11">
        <v>0.53074444444444446</v>
      </c>
      <c r="F136" s="11">
        <v>0.52907777777777776</v>
      </c>
      <c r="G136" s="11">
        <v>0.52741111111111116</v>
      </c>
      <c r="H136" s="11">
        <v>0.52574444444444446</v>
      </c>
      <c r="I136" s="11">
        <v>0.52407777777777775</v>
      </c>
      <c r="J136" s="11">
        <v>0.52241111111111105</v>
      </c>
      <c r="K136" s="11">
        <v>0.50828111111111118</v>
      </c>
      <c r="L136" s="11">
        <v>0.49415111111111115</v>
      </c>
      <c r="M136" s="11">
        <v>0.48002111111111107</v>
      </c>
      <c r="N136" s="11">
        <v>0.46589111111111109</v>
      </c>
      <c r="O136" s="11">
        <v>0.45176111111111111</v>
      </c>
      <c r="P136" s="11">
        <v>0.43652000000000002</v>
      </c>
      <c r="Q136" s="11">
        <v>0.42127888888888892</v>
      </c>
      <c r="R136" s="11">
        <v>0.40603777777777772</v>
      </c>
      <c r="S136" s="11">
        <v>0.39357444444444445</v>
      </c>
      <c r="T136" s="11">
        <v>0.38111111111111118</v>
      </c>
      <c r="U136" s="11"/>
      <c r="V136" s="33" t="str">
        <f t="shared" si="16"/>
        <v>Pakistan</v>
      </c>
      <c r="W136" s="30">
        <f t="shared" si="17"/>
        <v>-1.0865874183006536E-2</v>
      </c>
      <c r="X136" s="10">
        <f t="shared" si="18"/>
        <v>-0.96959103755568288</v>
      </c>
      <c r="Y136" s="36">
        <f t="shared" si="19"/>
        <v>0.94010678010830562</v>
      </c>
      <c r="Z136" s="41">
        <f t="shared" si="20"/>
        <v>10.865874183006536</v>
      </c>
      <c r="AA136" s="42">
        <f t="shared" si="21"/>
        <v>1</v>
      </c>
    </row>
    <row r="137" spans="3:27">
      <c r="C137" s="32" t="s">
        <v>301</v>
      </c>
      <c r="D137" s="33" t="s">
        <v>302</v>
      </c>
      <c r="E137" s="11">
        <v>0.25043810902947472</v>
      </c>
      <c r="F137" s="11">
        <v>0.24710477569614139</v>
      </c>
      <c r="G137" s="11">
        <v>0.24377144236280812</v>
      </c>
      <c r="H137" s="11">
        <v>0.24043810902947471</v>
      </c>
      <c r="I137" s="11">
        <v>0.23710477569614144</v>
      </c>
      <c r="J137" s="11">
        <v>0.23377144236280811</v>
      </c>
      <c r="K137" s="11">
        <v>0.23243810902947479</v>
      </c>
      <c r="L137" s="11">
        <v>0.23110477569614138</v>
      </c>
      <c r="M137" s="11">
        <v>0.22977144236280811</v>
      </c>
      <c r="N137" s="11">
        <v>0.22843810902947478</v>
      </c>
      <c r="O137" s="11">
        <v>0.22710477569614143</v>
      </c>
      <c r="P137" s="11">
        <v>0.22710477569614143</v>
      </c>
      <c r="Q137" s="11">
        <v>0.22710477569614143</v>
      </c>
      <c r="R137" s="11">
        <v>0.22710477569614143</v>
      </c>
      <c r="S137" s="11">
        <v>0.22710477569614143</v>
      </c>
      <c r="T137" s="11">
        <v>0.22710477569614143</v>
      </c>
      <c r="U137" s="11"/>
      <c r="V137" s="33" t="str">
        <f t="shared" si="16"/>
        <v>Palau</v>
      </c>
      <c r="W137" s="30">
        <f t="shared" si="17"/>
        <v>-1.5147058823529388E-3</v>
      </c>
      <c r="X137" s="10">
        <f t="shared" si="18"/>
        <v>-0.91564900927701787</v>
      </c>
      <c r="Y137" s="36">
        <f t="shared" si="19"/>
        <v>0.83841310818998438</v>
      </c>
      <c r="Z137" s="41">
        <f t="shared" si="20"/>
        <v>1.5147058823529389</v>
      </c>
      <c r="AA137" s="42">
        <f t="shared" si="21"/>
        <v>72</v>
      </c>
    </row>
    <row r="138" spans="3:27">
      <c r="C138" s="32" t="s">
        <v>303</v>
      </c>
      <c r="D138" s="33" t="s">
        <v>304</v>
      </c>
      <c r="E138" s="11">
        <v>0.23061941601083183</v>
      </c>
      <c r="F138" s="11">
        <v>0.22861941601083183</v>
      </c>
      <c r="G138" s="11">
        <v>0.22661941601083183</v>
      </c>
      <c r="H138" s="11">
        <v>0.22461941601083182</v>
      </c>
      <c r="I138" s="11">
        <v>0.22261941601083182</v>
      </c>
      <c r="J138" s="11">
        <v>0.22061941601083182</v>
      </c>
      <c r="K138" s="11">
        <v>0.21861941601083187</v>
      </c>
      <c r="L138" s="11">
        <v>0.21661941601083182</v>
      </c>
      <c r="M138" s="11">
        <v>0.21461941601083187</v>
      </c>
      <c r="N138" s="11">
        <v>0.21261941601083181</v>
      </c>
      <c r="O138" s="11">
        <v>0.21061941601083181</v>
      </c>
      <c r="P138" s="11">
        <v>0.21006386045527628</v>
      </c>
      <c r="Q138" s="11">
        <v>0.20950830489972069</v>
      </c>
      <c r="R138" s="11">
        <v>0.20895274934416519</v>
      </c>
      <c r="S138" s="11">
        <v>0.20895274934416519</v>
      </c>
      <c r="T138" s="11">
        <v>0.20895274934416519</v>
      </c>
      <c r="U138" s="11"/>
      <c r="V138" s="33" t="str">
        <f t="shared" si="16"/>
        <v>Panama</v>
      </c>
      <c r="W138" s="30">
        <f t="shared" si="17"/>
        <v>-1.5718954248366002E-3</v>
      </c>
      <c r="X138" s="10">
        <f t="shared" si="18"/>
        <v>-0.97566775960013297</v>
      </c>
      <c r="Y138" s="36">
        <f t="shared" si="19"/>
        <v>0.95192757712314291</v>
      </c>
      <c r="Z138" s="41">
        <f t="shared" si="20"/>
        <v>1.5718954248366002</v>
      </c>
      <c r="AA138" s="42">
        <f t="shared" si="21"/>
        <v>69</v>
      </c>
    </row>
    <row r="139" spans="3:27">
      <c r="C139" s="32" t="s">
        <v>305</v>
      </c>
      <c r="D139" s="33" t="s">
        <v>306</v>
      </c>
      <c r="E139" s="11">
        <v>0.34574706042031522</v>
      </c>
      <c r="F139" s="11">
        <v>0.34674706042031528</v>
      </c>
      <c r="G139" s="11">
        <v>0.34774706042031522</v>
      </c>
      <c r="H139" s="11">
        <v>0.34874706042031517</v>
      </c>
      <c r="I139" s="11">
        <v>0.34974706042031523</v>
      </c>
      <c r="J139" s="11">
        <v>0.35074706042031528</v>
      </c>
      <c r="K139" s="11">
        <v>0.34974706042031523</v>
      </c>
      <c r="L139" s="11">
        <v>0.34874706042031517</v>
      </c>
      <c r="M139" s="11">
        <v>0.34774706042031522</v>
      </c>
      <c r="N139" s="11">
        <v>0.34674706042031528</v>
      </c>
      <c r="O139" s="11">
        <v>0.34574706042031522</v>
      </c>
      <c r="P139" s="11">
        <v>0.34741372708698187</v>
      </c>
      <c r="Q139" s="11">
        <v>0.34908039375364858</v>
      </c>
      <c r="R139" s="11">
        <v>0.35074706042031528</v>
      </c>
      <c r="S139" s="11">
        <v>0.35074706042031528</v>
      </c>
      <c r="T139" s="11">
        <v>0.35074706042031528</v>
      </c>
      <c r="U139" s="11"/>
      <c r="V139" s="33" t="str">
        <f t="shared" si="16"/>
        <v>Papua New Guinea</v>
      </c>
      <c r="W139" s="30">
        <f t="shared" si="17"/>
        <v>1.6421568627451278E-4</v>
      </c>
      <c r="X139" s="10">
        <f t="shared" si="18"/>
        <v>0.44015173093281484</v>
      </c>
      <c r="Y139" s="36">
        <f t="shared" si="19"/>
        <v>0.19373354624315303</v>
      </c>
      <c r="Z139" s="41" t="str">
        <f t="shared" si="20"/>
        <v/>
      </c>
      <c r="AA139" s="42" t="str">
        <f t="shared" si="21"/>
        <v/>
      </c>
    </row>
    <row r="140" spans="3:27">
      <c r="C140" s="32" t="s">
        <v>307</v>
      </c>
      <c r="D140" s="33" t="s">
        <v>308</v>
      </c>
      <c r="E140" s="11">
        <v>0.24673281197455124</v>
      </c>
      <c r="F140" s="11">
        <v>0.24006614530788459</v>
      </c>
      <c r="G140" s="11">
        <v>0.23339947864121791</v>
      </c>
      <c r="H140" s="11">
        <v>0.22673281197455122</v>
      </c>
      <c r="I140" s="11">
        <v>0.22006614530788457</v>
      </c>
      <c r="J140" s="11">
        <v>0.21339947864121789</v>
      </c>
      <c r="K140" s="11">
        <v>0.20706614530788459</v>
      </c>
      <c r="L140" s="11">
        <v>0.20073281197455126</v>
      </c>
      <c r="M140" s="11">
        <v>0.1943994786412179</v>
      </c>
      <c r="N140" s="11">
        <v>0.18806614530788454</v>
      </c>
      <c r="O140" s="11">
        <v>0.18173281197455124</v>
      </c>
      <c r="P140" s="11">
        <v>0.17895503419677347</v>
      </c>
      <c r="Q140" s="11">
        <v>0.1761772564189957</v>
      </c>
      <c r="R140" s="11">
        <v>0.17339947864121794</v>
      </c>
      <c r="S140" s="11">
        <v>0.17339947864121794</v>
      </c>
      <c r="T140" s="11">
        <v>0.17339947864121794</v>
      </c>
      <c r="U140" s="11"/>
      <c r="V140" s="33" t="str">
        <f t="shared" si="16"/>
        <v>Paraguay</v>
      </c>
      <c r="W140" s="30">
        <f t="shared" si="17"/>
        <v>-5.2810457516339849E-3</v>
      </c>
      <c r="X140" s="10">
        <f t="shared" si="18"/>
        <v>-0.98142775539671634</v>
      </c>
      <c r="Y140" s="36">
        <f t="shared" si="19"/>
        <v>0.96320043906303687</v>
      </c>
      <c r="Z140" s="41">
        <f t="shared" si="20"/>
        <v>5.281045751633985</v>
      </c>
      <c r="AA140" s="42">
        <f t="shared" si="21"/>
        <v>6</v>
      </c>
    </row>
    <row r="141" spans="3:27">
      <c r="C141" s="32" t="s">
        <v>309</v>
      </c>
      <c r="D141" s="33" t="s">
        <v>310</v>
      </c>
      <c r="E141" s="11">
        <v>0.24254833997343961</v>
      </c>
      <c r="F141" s="11">
        <v>0.2408816733067729</v>
      </c>
      <c r="G141" s="11">
        <v>0.23921500664010628</v>
      </c>
      <c r="H141" s="11">
        <v>0.23754833997343958</v>
      </c>
      <c r="I141" s="11">
        <v>0.23588167330677293</v>
      </c>
      <c r="J141" s="11">
        <v>0.23421500664010622</v>
      </c>
      <c r="K141" s="11">
        <v>0.23221500664010622</v>
      </c>
      <c r="L141" s="11">
        <v>0.23021500664010622</v>
      </c>
      <c r="M141" s="11">
        <v>0.22821500664010622</v>
      </c>
      <c r="N141" s="11">
        <v>0.22621500664010621</v>
      </c>
      <c r="O141" s="11">
        <v>0.22421500664010621</v>
      </c>
      <c r="P141" s="11">
        <v>0.22254833997343959</v>
      </c>
      <c r="Q141" s="11">
        <v>0.22088167330677289</v>
      </c>
      <c r="R141" s="11">
        <v>0.21921500664010626</v>
      </c>
      <c r="S141" s="11">
        <v>0.21921500664010626</v>
      </c>
      <c r="T141" s="11">
        <v>0.21921500664010626</v>
      </c>
      <c r="U141" s="11"/>
      <c r="V141" s="33" t="str">
        <f t="shared" si="16"/>
        <v>Peru</v>
      </c>
      <c r="W141" s="30">
        <f t="shared" si="17"/>
        <v>-1.7132352941176474E-3</v>
      </c>
      <c r="X141" s="10">
        <f t="shared" si="18"/>
        <v>-0.99397025901560909</v>
      </c>
      <c r="Y141" s="36">
        <f t="shared" si="19"/>
        <v>0.987976875807557</v>
      </c>
      <c r="Z141" s="41">
        <f t="shared" si="20"/>
        <v>1.7132352941176474</v>
      </c>
      <c r="AA141" s="42">
        <f t="shared" si="21"/>
        <v>62</v>
      </c>
    </row>
    <row r="142" spans="3:27">
      <c r="C142" s="32" t="s">
        <v>311</v>
      </c>
      <c r="D142" s="33" t="s">
        <v>312</v>
      </c>
      <c r="E142" s="11">
        <v>0.15949588944465823</v>
      </c>
      <c r="F142" s="11">
        <v>0.15716255611132487</v>
      </c>
      <c r="G142" s="11">
        <v>0.15482922277799152</v>
      </c>
      <c r="H142" s="11">
        <v>0.15249588944465822</v>
      </c>
      <c r="I142" s="11">
        <v>0.1501625561113249</v>
      </c>
      <c r="J142" s="11">
        <v>0.14782922277799157</v>
      </c>
      <c r="K142" s="11">
        <v>0.14582922277799157</v>
      </c>
      <c r="L142" s="11">
        <v>0.14382922277799157</v>
      </c>
      <c r="M142" s="11">
        <v>0.14182922277799154</v>
      </c>
      <c r="N142" s="11">
        <v>0.13982922277799156</v>
      </c>
      <c r="O142" s="11">
        <v>0.13782922277799153</v>
      </c>
      <c r="P142" s="11">
        <v>0.13011700055576933</v>
      </c>
      <c r="Q142" s="11">
        <v>0.12240477833354708</v>
      </c>
      <c r="R142" s="11">
        <v>0.11469255611132485</v>
      </c>
      <c r="S142" s="11">
        <v>0.10920255611132486</v>
      </c>
      <c r="T142" s="11">
        <v>0.10371255611132486</v>
      </c>
      <c r="U142" s="11"/>
      <c r="V142" s="33" t="str">
        <f t="shared" si="16"/>
        <v>Philippines</v>
      </c>
      <c r="W142" s="30">
        <f t="shared" si="17"/>
        <v>-3.5042238562091525E-3</v>
      </c>
      <c r="X142" s="10">
        <f t="shared" si="18"/>
        <v>-0.95967082565810757</v>
      </c>
      <c r="Y142" s="36">
        <f t="shared" si="19"/>
        <v>0.92096809361931387</v>
      </c>
      <c r="Z142" s="41">
        <f t="shared" si="20"/>
        <v>3.5042238562091526</v>
      </c>
      <c r="AA142" s="42">
        <f t="shared" si="21"/>
        <v>17</v>
      </c>
    </row>
    <row r="143" spans="3:27">
      <c r="C143" s="32" t="s">
        <v>313</v>
      </c>
      <c r="D143" s="33" t="s">
        <v>314</v>
      </c>
      <c r="E143" s="11">
        <v>0.2121073396567299</v>
      </c>
      <c r="F143" s="11">
        <v>0.2121073396567299</v>
      </c>
      <c r="G143" s="11">
        <v>0.2121073396567299</v>
      </c>
      <c r="H143" s="11">
        <v>0.2121073396567299</v>
      </c>
      <c r="I143" s="11">
        <v>0.2121073396567299</v>
      </c>
      <c r="J143" s="11">
        <v>0.2121073396567299</v>
      </c>
      <c r="K143" s="11">
        <v>0.2120273396567299</v>
      </c>
      <c r="L143" s="11">
        <v>0.21194733965672988</v>
      </c>
      <c r="M143" s="11">
        <v>0.21186733965672988</v>
      </c>
      <c r="N143" s="11">
        <v>0.21178733965672988</v>
      </c>
      <c r="O143" s="11">
        <v>0.21170733965672986</v>
      </c>
      <c r="P143" s="11">
        <v>0.20485067299006321</v>
      </c>
      <c r="Q143" s="11">
        <v>0.19799400632339656</v>
      </c>
      <c r="R143" s="11">
        <v>0.19113733965672988</v>
      </c>
      <c r="S143" s="11">
        <v>0.18428067299006323</v>
      </c>
      <c r="T143" s="11">
        <v>0.17742400632339658</v>
      </c>
      <c r="U143" s="11"/>
      <c r="V143" s="33" t="str">
        <f t="shared" si="16"/>
        <v>Poland</v>
      </c>
      <c r="W143" s="30">
        <f t="shared" si="17"/>
        <v>-1.9018872549019614E-3</v>
      </c>
      <c r="X143" s="10">
        <f t="shared" si="18"/>
        <v>-0.79086299704008611</v>
      </c>
      <c r="Y143" s="36">
        <f t="shared" si="19"/>
        <v>0.62546428008722721</v>
      </c>
      <c r="Z143" s="41">
        <f t="shared" si="20"/>
        <v>1.9018872549019614</v>
      </c>
      <c r="AA143" s="42">
        <f t="shared" si="21"/>
        <v>55</v>
      </c>
    </row>
    <row r="144" spans="3:27">
      <c r="C144" s="32" t="s">
        <v>315</v>
      </c>
      <c r="D144" s="33" t="s">
        <v>316</v>
      </c>
      <c r="E144" s="11">
        <v>0.25469866491573651</v>
      </c>
      <c r="F144" s="11">
        <v>0.2530319982490698</v>
      </c>
      <c r="G144" s="11">
        <v>0.25136533158240315</v>
      </c>
      <c r="H144" s="11">
        <v>0.24969866491573647</v>
      </c>
      <c r="I144" s="11">
        <v>0.24803199824906982</v>
      </c>
      <c r="J144" s="11">
        <v>0.24636533158240315</v>
      </c>
      <c r="K144" s="11">
        <v>0.24603199824906982</v>
      </c>
      <c r="L144" s="11">
        <v>0.24569866491573644</v>
      </c>
      <c r="M144" s="11">
        <v>0.24536533158240315</v>
      </c>
      <c r="N144" s="11">
        <v>0.24503199824906982</v>
      </c>
      <c r="O144" s="11">
        <v>0.24469866491573647</v>
      </c>
      <c r="P144" s="11">
        <v>0.24414310936018091</v>
      </c>
      <c r="Q144" s="11">
        <v>0.24358755380462535</v>
      </c>
      <c r="R144" s="11">
        <v>0.24303199824906982</v>
      </c>
      <c r="S144" s="11">
        <v>0.24303199824906982</v>
      </c>
      <c r="T144" s="11">
        <v>0.24303199824906982</v>
      </c>
      <c r="U144" s="11"/>
      <c r="V144" s="33" t="str">
        <f t="shared" si="16"/>
        <v>Portugal</v>
      </c>
      <c r="W144" s="30">
        <f t="shared" si="17"/>
        <v>-7.2140522875817023E-4</v>
      </c>
      <c r="X144" s="10">
        <f t="shared" si="18"/>
        <v>-0.93289991984747189</v>
      </c>
      <c r="Y144" s="36">
        <f t="shared" si="19"/>
        <v>0.87030226045141945</v>
      </c>
      <c r="Z144" s="41">
        <f t="shared" si="20"/>
        <v>0.72140522875817026</v>
      </c>
      <c r="AA144" s="42">
        <f t="shared" si="21"/>
        <v>95</v>
      </c>
    </row>
    <row r="145" spans="3:27">
      <c r="C145" s="32" t="s">
        <v>317</v>
      </c>
      <c r="D145" s="33" t="s">
        <v>318</v>
      </c>
      <c r="E145" s="11">
        <v>0.42149999999999999</v>
      </c>
      <c r="F145" s="11">
        <v>0.42149999999999999</v>
      </c>
      <c r="G145" s="11">
        <v>0.42149999999999999</v>
      </c>
      <c r="H145" s="11">
        <v>0.42149999999999999</v>
      </c>
      <c r="I145" s="11">
        <v>0.42149999999999999</v>
      </c>
      <c r="J145" s="11">
        <v>0.42149999999999999</v>
      </c>
      <c r="K145" s="11">
        <v>0.42149999999999999</v>
      </c>
      <c r="L145" s="11">
        <v>0.42149999999999999</v>
      </c>
      <c r="M145" s="11">
        <v>0.42149999999999999</v>
      </c>
      <c r="N145" s="11">
        <v>0.42149999999999999</v>
      </c>
      <c r="O145" s="11">
        <v>0.42149999999999999</v>
      </c>
      <c r="P145" s="11">
        <v>0.42149999999999999</v>
      </c>
      <c r="Q145" s="11">
        <v>0.42149999999999999</v>
      </c>
      <c r="R145" s="11">
        <v>0.42149999999999999</v>
      </c>
      <c r="S145" s="11">
        <v>0.42149999999999999</v>
      </c>
      <c r="T145" s="11">
        <v>0.42149999999999999</v>
      </c>
      <c r="U145" s="11"/>
      <c r="V145" s="33" t="str">
        <f t="shared" si="16"/>
        <v>Qatar</v>
      </c>
      <c r="W145" s="30">
        <f t="shared" si="17"/>
        <v>0</v>
      </c>
      <c r="X145" s="10" t="e">
        <f t="shared" si="18"/>
        <v>#DIV/0!</v>
      </c>
      <c r="Y145" s="36">
        <f t="shared" si="19"/>
        <v>0</v>
      </c>
      <c r="Z145" s="41" t="str">
        <f t="shared" si="20"/>
        <v/>
      </c>
      <c r="AA145" s="42" t="str">
        <f t="shared" si="21"/>
        <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0.36423888888888895</v>
      </c>
      <c r="F147" s="11">
        <v>0.36382522222222224</v>
      </c>
      <c r="G147" s="11">
        <v>0.36341155555555554</v>
      </c>
      <c r="H147" s="11">
        <v>0.36299788888888895</v>
      </c>
      <c r="I147" s="11">
        <v>0.3625842222222222</v>
      </c>
      <c r="J147" s="11">
        <v>0.36217055555555561</v>
      </c>
      <c r="K147" s="11">
        <v>0.3618372222222222</v>
      </c>
      <c r="L147" s="11">
        <v>0.3615038888888889</v>
      </c>
      <c r="M147" s="11">
        <v>0.36117055555555555</v>
      </c>
      <c r="N147" s="11">
        <v>0.36083722222222225</v>
      </c>
      <c r="O147" s="11">
        <v>0.36050388888888896</v>
      </c>
      <c r="P147" s="11">
        <v>0.36050388888888896</v>
      </c>
      <c r="Q147" s="11">
        <v>0.36050388888888896</v>
      </c>
      <c r="R147" s="11">
        <v>0.36050388888888896</v>
      </c>
      <c r="S147" s="11">
        <v>0.36050388888888896</v>
      </c>
      <c r="T147" s="11">
        <v>0.36050388888888896</v>
      </c>
      <c r="U147" s="11"/>
      <c r="V147" s="33" t="str">
        <f t="shared" si="16"/>
        <v>Russian Federation</v>
      </c>
      <c r="W147" s="30">
        <f t="shared" si="17"/>
        <v>-2.6450245098038835E-4</v>
      </c>
      <c r="X147" s="10">
        <f t="shared" si="18"/>
        <v>-0.9521867345236682</v>
      </c>
      <c r="Y147" s="36">
        <f t="shared" si="19"/>
        <v>0.90665957740284653</v>
      </c>
      <c r="Z147" s="41">
        <f t="shared" si="20"/>
        <v>0.26450245098038833</v>
      </c>
      <c r="AA147" s="42">
        <f t="shared" si="21"/>
        <v>112</v>
      </c>
    </row>
    <row r="148" spans="3:27">
      <c r="C148" s="32" t="s">
        <v>323</v>
      </c>
      <c r="D148" s="33" t="s">
        <v>324</v>
      </c>
      <c r="E148" s="11">
        <v>0.3913816936695782</v>
      </c>
      <c r="F148" s="11">
        <v>0.38871502700291155</v>
      </c>
      <c r="G148" s="11">
        <v>0.38604836033624484</v>
      </c>
      <c r="H148" s="11">
        <v>0.38338169366957825</v>
      </c>
      <c r="I148" s="11">
        <v>0.3807150270029116</v>
      </c>
      <c r="J148" s="11">
        <v>0.37804836033624495</v>
      </c>
      <c r="K148" s="11">
        <v>0.37538169366957835</v>
      </c>
      <c r="L148" s="11">
        <v>0.37271502700291159</v>
      </c>
      <c r="M148" s="11">
        <v>0.370048360336245</v>
      </c>
      <c r="N148" s="11">
        <v>0.36738169366957824</v>
      </c>
      <c r="O148" s="11">
        <v>0.36471502700291164</v>
      </c>
      <c r="P148" s="11">
        <v>0.3624928047806894</v>
      </c>
      <c r="Q148" s="11">
        <v>0.36027058255846711</v>
      </c>
      <c r="R148" s="11">
        <v>0.35804836033624493</v>
      </c>
      <c r="S148" s="11">
        <v>0.35804836033624493</v>
      </c>
      <c r="T148" s="11">
        <v>0.35804836033624493</v>
      </c>
      <c r="U148" s="11"/>
      <c r="V148" s="33" t="str">
        <f t="shared" si="16"/>
        <v>Rwanda</v>
      </c>
      <c r="W148" s="30">
        <f t="shared" si="17"/>
        <v>-2.4052287581699311E-3</v>
      </c>
      <c r="X148" s="10">
        <f t="shared" si="18"/>
        <v>-0.99274353746143795</v>
      </c>
      <c r="Y148" s="36">
        <f t="shared" si="19"/>
        <v>0.98553973117144944</v>
      </c>
      <c r="Z148" s="41">
        <f t="shared" si="20"/>
        <v>2.405228758169931</v>
      </c>
      <c r="AA148" s="42">
        <f t="shared" si="21"/>
        <v>36</v>
      </c>
    </row>
    <row r="149" spans="3:27">
      <c r="C149" s="32" t="s">
        <v>325</v>
      </c>
      <c r="D149" s="33" t="s">
        <v>326</v>
      </c>
      <c r="E149" s="11">
        <v>0.21510600420559245</v>
      </c>
      <c r="F149" s="11">
        <v>0.21510600420559245</v>
      </c>
      <c r="G149" s="11">
        <v>0.21510600420559245</v>
      </c>
      <c r="H149" s="11">
        <v>0.21510600420559245</v>
      </c>
      <c r="I149" s="11">
        <v>0.21510600420559245</v>
      </c>
      <c r="J149" s="11">
        <v>0.21510600420559245</v>
      </c>
      <c r="K149" s="11">
        <v>0.21510600420559245</v>
      </c>
      <c r="L149" s="11">
        <v>0.21510600420559245</v>
      </c>
      <c r="M149" s="11">
        <v>0.21510600420559242</v>
      </c>
      <c r="N149" s="11">
        <v>0.21510600420559242</v>
      </c>
      <c r="O149" s="11">
        <v>0.21510600420559245</v>
      </c>
      <c r="P149" s="11">
        <v>0.21510600420559245</v>
      </c>
      <c r="Q149" s="11">
        <v>0.21510600420559245</v>
      </c>
      <c r="R149" s="11">
        <v>0.21510600420559245</v>
      </c>
      <c r="S149" s="11">
        <v>0.21510600420559245</v>
      </c>
      <c r="T149" s="11">
        <v>0.21510600420559245</v>
      </c>
      <c r="U149" s="11"/>
      <c r="V149" s="33" t="str">
        <f t="shared" si="16"/>
        <v>Saint Kitts and Nevis</v>
      </c>
      <c r="W149" s="30">
        <f t="shared" si="17"/>
        <v>-1.6326809185664067E-19</v>
      </c>
      <c r="X149" s="10">
        <f t="shared" si="18"/>
        <v>-9.3699686528223077E-3</v>
      </c>
      <c r="Y149" s="36">
        <f t="shared" si="19"/>
        <v>8.7796312554872687E-5</v>
      </c>
      <c r="Z149" s="41" t="str">
        <f t="shared" si="20"/>
        <v/>
      </c>
      <c r="AA149" s="42" t="str">
        <f t="shared" si="21"/>
        <v/>
      </c>
    </row>
    <row r="150" spans="3:27">
      <c r="C150" s="32" t="s">
        <v>327</v>
      </c>
      <c r="D150" s="33" t="s">
        <v>328</v>
      </c>
      <c r="E150" s="11">
        <v>0.25407156012829063</v>
      </c>
      <c r="F150" s="11">
        <v>0.25407156012829063</v>
      </c>
      <c r="G150" s="11">
        <v>0.25407156012829063</v>
      </c>
      <c r="H150" s="11">
        <v>0.25407156012829063</v>
      </c>
      <c r="I150" s="11">
        <v>0.25407156012829063</v>
      </c>
      <c r="J150" s="11">
        <v>0.25407156012829063</v>
      </c>
      <c r="K150" s="11">
        <v>0.25407156012829063</v>
      </c>
      <c r="L150" s="11">
        <v>0.25407156012829063</v>
      </c>
      <c r="M150" s="11">
        <v>0.25407156012829063</v>
      </c>
      <c r="N150" s="11">
        <v>0.25407156012829063</v>
      </c>
      <c r="O150" s="11">
        <v>0.25407156012829063</v>
      </c>
      <c r="P150" s="11">
        <v>0.25407156012829063</v>
      </c>
      <c r="Q150" s="11">
        <v>0.25407156012829063</v>
      </c>
      <c r="R150" s="11">
        <v>0.25407156012829063</v>
      </c>
      <c r="S150" s="11">
        <v>0.25407156012829063</v>
      </c>
      <c r="T150" s="11">
        <v>0.25407156012829063</v>
      </c>
      <c r="U150" s="11"/>
      <c r="V150" s="33" t="str">
        <f t="shared" si="16"/>
        <v>Saint Lucia</v>
      </c>
      <c r="W150" s="30">
        <f t="shared" si="17"/>
        <v>0</v>
      </c>
      <c r="X150" s="10" t="e">
        <f t="shared" si="18"/>
        <v>#DIV/0!</v>
      </c>
      <c r="Y150" s="36">
        <f t="shared" si="19"/>
        <v>0</v>
      </c>
      <c r="Z150" s="41" t="str">
        <f t="shared" si="20"/>
        <v/>
      </c>
      <c r="AA150" s="42" t="str">
        <f t="shared" si="21"/>
        <v/>
      </c>
    </row>
    <row r="151" spans="3:27">
      <c r="C151" s="32" t="s">
        <v>329</v>
      </c>
      <c r="D151" s="33" t="s">
        <v>330</v>
      </c>
      <c r="E151" s="11">
        <v>0.22263180044593089</v>
      </c>
      <c r="F151" s="11">
        <v>0.22263180044593089</v>
      </c>
      <c r="G151" s="11">
        <v>0.22263180044593089</v>
      </c>
      <c r="H151" s="11">
        <v>0.22263180044593089</v>
      </c>
      <c r="I151" s="11">
        <v>0.22263180044593089</v>
      </c>
      <c r="J151" s="11">
        <v>0.22263180044593089</v>
      </c>
      <c r="K151" s="11">
        <v>0.22263180044593089</v>
      </c>
      <c r="L151" s="11">
        <v>0.22263180044593089</v>
      </c>
      <c r="M151" s="11">
        <v>0.22263180044593089</v>
      </c>
      <c r="N151" s="11">
        <v>0.22263180044593089</v>
      </c>
      <c r="O151" s="11">
        <v>0.22263180044593089</v>
      </c>
      <c r="P151" s="11">
        <v>0.22263180044593089</v>
      </c>
      <c r="Q151" s="11">
        <v>0.22263180044593089</v>
      </c>
      <c r="R151" s="11">
        <v>0.22263180044593089</v>
      </c>
      <c r="S151" s="11">
        <v>0.22263180044593089</v>
      </c>
      <c r="T151" s="11">
        <v>0.22263180044593089</v>
      </c>
      <c r="U151" s="11"/>
      <c r="V151" s="33" t="str">
        <f t="shared" si="16"/>
        <v>Saint Vincent and the Grenadines</v>
      </c>
      <c r="W151" s="30">
        <f t="shared" si="17"/>
        <v>0</v>
      </c>
      <c r="X151" s="10">
        <f t="shared" si="18"/>
        <v>0</v>
      </c>
      <c r="Y151" s="36">
        <f t="shared" si="19"/>
        <v>0</v>
      </c>
      <c r="Z151" s="41" t="str">
        <f t="shared" si="20"/>
        <v/>
      </c>
      <c r="AA151" s="42" t="str">
        <f t="shared" si="21"/>
        <v/>
      </c>
    </row>
    <row r="152" spans="3:27">
      <c r="C152" s="32" t="s">
        <v>331</v>
      </c>
      <c r="D152" s="33" t="s">
        <v>332</v>
      </c>
      <c r="E152" s="11">
        <v>0.15176891564997896</v>
      </c>
      <c r="F152" s="11">
        <v>0.15176891564997896</v>
      </c>
      <c r="G152" s="11">
        <v>0.15176891564997899</v>
      </c>
      <c r="H152" s="11">
        <v>0.15176891564997896</v>
      </c>
      <c r="I152" s="11">
        <v>0.15176891564997896</v>
      </c>
      <c r="J152" s="11">
        <v>0.15176891564997896</v>
      </c>
      <c r="K152" s="11">
        <v>0.15210224898331229</v>
      </c>
      <c r="L152" s="11">
        <v>0.15243558231664567</v>
      </c>
      <c r="M152" s="11">
        <v>0.15276891564997896</v>
      </c>
      <c r="N152" s="11">
        <v>0.15310224898331229</v>
      </c>
      <c r="O152" s="11">
        <v>0.15343558231664564</v>
      </c>
      <c r="P152" s="11">
        <v>0.15343558231664564</v>
      </c>
      <c r="Q152" s="11">
        <v>0.15343558231664564</v>
      </c>
      <c r="R152" s="11">
        <v>0.15343558231664564</v>
      </c>
      <c r="S152" s="11">
        <v>0.15343558231664564</v>
      </c>
      <c r="T152" s="11">
        <v>0.15343558231664564</v>
      </c>
      <c r="U152" s="11"/>
      <c r="V152" s="33" t="str">
        <f t="shared" si="16"/>
        <v>Samoa</v>
      </c>
      <c r="W152" s="30">
        <f t="shared" si="17"/>
        <v>1.5196078431372595E-4</v>
      </c>
      <c r="X152" s="10">
        <f t="shared" si="18"/>
        <v>0.93982554701579057</v>
      </c>
      <c r="Y152" s="36">
        <f t="shared" si="19"/>
        <v>0.88327205882352999</v>
      </c>
      <c r="Z152" s="41">
        <f t="shared" si="20"/>
        <v>-0.15196078431372595</v>
      </c>
      <c r="AA152" s="42">
        <f t="shared" si="21"/>
        <v>133</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0.34166766201117316</v>
      </c>
      <c r="F154" s="11">
        <v>0.34000099534450651</v>
      </c>
      <c r="G154" s="11">
        <v>0.33833432867783991</v>
      </c>
      <c r="H154" s="11">
        <v>0.33666766201117321</v>
      </c>
      <c r="I154" s="11">
        <v>0.3350009953445065</v>
      </c>
      <c r="J154" s="11">
        <v>0.33333432867783985</v>
      </c>
      <c r="K154" s="11">
        <v>0.33033432867783985</v>
      </c>
      <c r="L154" s="11">
        <v>0.32733432867783985</v>
      </c>
      <c r="M154" s="11">
        <v>0.32433432867783984</v>
      </c>
      <c r="N154" s="11">
        <v>0.32133432867783984</v>
      </c>
      <c r="O154" s="11">
        <v>0.31833432867783984</v>
      </c>
      <c r="P154" s="11">
        <v>0.31500099534450654</v>
      </c>
      <c r="Q154" s="11">
        <v>0.31166766201117313</v>
      </c>
      <c r="R154" s="11">
        <v>0.30833432867783983</v>
      </c>
      <c r="S154" s="11">
        <v>0.30833432867783983</v>
      </c>
      <c r="T154" s="11">
        <v>0.30833432867783983</v>
      </c>
      <c r="U154" s="11"/>
      <c r="V154" s="33" t="str">
        <f t="shared" si="16"/>
        <v>Sao Tome and Principe</v>
      </c>
      <c r="W154" s="30">
        <f t="shared" si="17"/>
        <v>-2.5171568627451002E-3</v>
      </c>
      <c r="X154" s="10">
        <f t="shared" si="18"/>
        <v>-0.99197332423862783</v>
      </c>
      <c r="Y154" s="36">
        <f t="shared" si="19"/>
        <v>0.98401107600103388</v>
      </c>
      <c r="Z154" s="41">
        <f t="shared" si="20"/>
        <v>2.5171568627451002</v>
      </c>
      <c r="AA154" s="42">
        <f t="shared" si="21"/>
        <v>33</v>
      </c>
    </row>
    <row r="155" spans="3:27">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16"/>
        <v>Saudi Arabia</v>
      </c>
      <c r="W155" s="30" t="e">
        <f t="shared" si="17"/>
        <v>#N/A</v>
      </c>
      <c r="X155" s="10" t="e">
        <f t="shared" si="18"/>
        <v>#N/A</v>
      </c>
      <c r="Y155" s="36">
        <f t="shared" si="19"/>
        <v>0</v>
      </c>
      <c r="Z155" s="41" t="str">
        <f t="shared" si="20"/>
        <v/>
      </c>
      <c r="AA155" s="42" t="str">
        <f t="shared" si="21"/>
        <v/>
      </c>
    </row>
    <row r="156" spans="3:27">
      <c r="C156" s="32" t="s">
        <v>339</v>
      </c>
      <c r="D156" s="33" t="s">
        <v>340</v>
      </c>
      <c r="E156" s="11">
        <v>0.33334642033542977</v>
      </c>
      <c r="F156" s="11">
        <v>0.33134642033542977</v>
      </c>
      <c r="G156" s="11">
        <v>0.32934642033542977</v>
      </c>
      <c r="H156" s="11">
        <v>0.32734642033542977</v>
      </c>
      <c r="I156" s="11">
        <v>0.32534642033542976</v>
      </c>
      <c r="J156" s="11">
        <v>0.32334642033542976</v>
      </c>
      <c r="K156" s="11">
        <v>0.32101308700209646</v>
      </c>
      <c r="L156" s="11">
        <v>0.31867975366876311</v>
      </c>
      <c r="M156" s="11">
        <v>0.31634642033542976</v>
      </c>
      <c r="N156" s="11">
        <v>0.31401308700209646</v>
      </c>
      <c r="O156" s="11">
        <v>0.31167975366876305</v>
      </c>
      <c r="P156" s="11">
        <v>0.31001308700209645</v>
      </c>
      <c r="Q156" s="11">
        <v>0.30834642033542975</v>
      </c>
      <c r="R156" s="11">
        <v>0.3066797536687631</v>
      </c>
      <c r="S156" s="11">
        <v>0.3066797536687631</v>
      </c>
      <c r="T156" s="11">
        <v>0.3066797536687631</v>
      </c>
      <c r="U156" s="11"/>
      <c r="V156" s="33" t="str">
        <f t="shared" si="16"/>
        <v>Senegal</v>
      </c>
      <c r="W156" s="30">
        <f t="shared" si="17"/>
        <v>-1.9558823529411771E-3</v>
      </c>
      <c r="X156" s="10">
        <f t="shared" si="18"/>
        <v>-0.99207393323530912</v>
      </c>
      <c r="Y156" s="36">
        <f t="shared" si="19"/>
        <v>0.98421068900497655</v>
      </c>
      <c r="Z156" s="41">
        <f t="shared" si="20"/>
        <v>1.9558823529411771</v>
      </c>
      <c r="AA156" s="42">
        <f t="shared" si="21"/>
        <v>52</v>
      </c>
    </row>
    <row r="157" spans="3:27">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16"/>
        <v>Serbia</v>
      </c>
      <c r="W157" s="30" t="e">
        <f t="shared" si="17"/>
        <v>#N/A</v>
      </c>
      <c r="X157" s="10" t="e">
        <f t="shared" si="18"/>
        <v>#N/A</v>
      </c>
      <c r="Y157" s="36">
        <f t="shared" si="19"/>
        <v>0</v>
      </c>
      <c r="Z157" s="41" t="str">
        <f t="shared" si="20"/>
        <v/>
      </c>
      <c r="AA157" s="42" t="str">
        <f t="shared" si="21"/>
        <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6"/>
        <v>Seychelles</v>
      </c>
      <c r="W158" s="30" t="e">
        <f t="shared" si="17"/>
        <v>#N/A</v>
      </c>
      <c r="X158" s="10" t="e">
        <f t="shared" si="18"/>
        <v>#N/A</v>
      </c>
      <c r="Y158" s="36">
        <f t="shared" si="19"/>
        <v>0</v>
      </c>
      <c r="Z158" s="41" t="str">
        <f t="shared" si="20"/>
        <v/>
      </c>
      <c r="AA158" s="42" t="str">
        <f t="shared" si="21"/>
        <v/>
      </c>
    </row>
    <row r="159" spans="3:27">
      <c r="C159" s="32" t="s">
        <v>345</v>
      </c>
      <c r="D159" s="33" t="s">
        <v>346</v>
      </c>
      <c r="E159" s="11">
        <v>0.5941805</v>
      </c>
      <c r="F159" s="11">
        <v>0.5945138333333333</v>
      </c>
      <c r="G159" s="11">
        <v>0.5948471666666667</v>
      </c>
      <c r="H159" s="11">
        <v>0.5951805</v>
      </c>
      <c r="I159" s="11">
        <v>0.5955138333333333</v>
      </c>
      <c r="J159" s="11">
        <v>0.59584716666666659</v>
      </c>
      <c r="K159" s="11">
        <v>0.5968471666666666</v>
      </c>
      <c r="L159" s="11">
        <v>0.5978471666666666</v>
      </c>
      <c r="M159" s="11">
        <v>0.5988471666666666</v>
      </c>
      <c r="N159" s="11">
        <v>0.5998471666666666</v>
      </c>
      <c r="O159" s="11">
        <v>0.6008471666666666</v>
      </c>
      <c r="P159" s="11">
        <v>0.60140272222222224</v>
      </c>
      <c r="Q159" s="11">
        <v>0.60195827777777777</v>
      </c>
      <c r="R159" s="11">
        <v>0.60251383333333342</v>
      </c>
      <c r="S159" s="11">
        <v>0.60251383333333342</v>
      </c>
      <c r="T159" s="11">
        <v>0.60251383333333342</v>
      </c>
      <c r="U159" s="11"/>
      <c r="V159" s="33" t="str">
        <f t="shared" si="16"/>
        <v>Sierra Leone</v>
      </c>
      <c r="W159" s="30">
        <f t="shared" si="17"/>
        <v>6.6258169934641051E-4</v>
      </c>
      <c r="X159" s="10">
        <f t="shared" si="18"/>
        <v>0.98403563533234772</v>
      </c>
      <c r="Y159" s="36">
        <f t="shared" si="19"/>
        <v>0.96832613160393721</v>
      </c>
      <c r="Z159" s="41">
        <f t="shared" si="20"/>
        <v>-0.66258169934641054</v>
      </c>
      <c r="AA159" s="42">
        <f t="shared" si="21"/>
        <v>140</v>
      </c>
    </row>
    <row r="160" spans="3:27">
      <c r="C160" s="32" t="s">
        <v>347</v>
      </c>
      <c r="D160" s="33" t="s">
        <v>348</v>
      </c>
      <c r="E160" s="11">
        <v>0.15973198085726178</v>
      </c>
      <c r="F160" s="11">
        <v>0.15939864752392843</v>
      </c>
      <c r="G160" s="11">
        <v>0.15906531419059508</v>
      </c>
      <c r="H160" s="11">
        <v>0.15873198085726178</v>
      </c>
      <c r="I160" s="11">
        <v>0.15839864752392843</v>
      </c>
      <c r="J160" s="11">
        <v>0.15806531419059511</v>
      </c>
      <c r="K160" s="11">
        <v>0.15806531419059511</v>
      </c>
      <c r="L160" s="11">
        <v>0.15806531419059511</v>
      </c>
      <c r="M160" s="11">
        <v>0.15806531419059511</v>
      </c>
      <c r="N160" s="11">
        <v>0.15806531419059511</v>
      </c>
      <c r="O160" s="11">
        <v>0.15806531419059511</v>
      </c>
      <c r="P160" s="11">
        <v>0.15806531419059511</v>
      </c>
      <c r="Q160" s="11">
        <v>0.15806531419059511</v>
      </c>
      <c r="R160" s="11">
        <v>0.15806531419059511</v>
      </c>
      <c r="S160" s="11">
        <v>0.15806531419059511</v>
      </c>
      <c r="T160" s="11">
        <v>0.15806531419059511</v>
      </c>
      <c r="U160" s="11"/>
      <c r="V160" s="33" t="str">
        <f t="shared" si="16"/>
        <v>Singapore</v>
      </c>
      <c r="W160" s="30">
        <f t="shared" si="17"/>
        <v>-9.0686274509803606E-5</v>
      </c>
      <c r="X160" s="10">
        <f t="shared" si="18"/>
        <v>-0.78404613007253754</v>
      </c>
      <c r="Y160" s="36">
        <f t="shared" si="19"/>
        <v>0.61472833408172245</v>
      </c>
      <c r="Z160" s="41">
        <f t="shared" si="20"/>
        <v>9.0686274509803613E-2</v>
      </c>
      <c r="AA160" s="42">
        <f t="shared" si="21"/>
        <v>121</v>
      </c>
    </row>
    <row r="161" spans="3:27">
      <c r="C161" s="32" t="s">
        <v>349</v>
      </c>
      <c r="D161" s="33" t="s">
        <v>350</v>
      </c>
      <c r="E161" s="11">
        <v>0.16354069388777556</v>
      </c>
      <c r="F161" s="11">
        <v>0.16344802722110888</v>
      </c>
      <c r="G161" s="11">
        <v>0.16335536055444222</v>
      </c>
      <c r="H161" s="11">
        <v>0.16326269388777556</v>
      </c>
      <c r="I161" s="11">
        <v>0.16317002722110888</v>
      </c>
      <c r="J161" s="11">
        <v>0.16307736055444222</v>
      </c>
      <c r="K161" s="11">
        <v>0.16275602722110891</v>
      </c>
      <c r="L161" s="11">
        <v>0.16243469388777557</v>
      </c>
      <c r="M161" s="11">
        <v>0.16211336055444223</v>
      </c>
      <c r="N161" s="11">
        <v>0.16179202722110889</v>
      </c>
      <c r="O161" s="11">
        <v>0.16147069388777557</v>
      </c>
      <c r="P161" s="11">
        <v>0.16147069388777557</v>
      </c>
      <c r="Q161" s="11">
        <v>0.16147069388777557</v>
      </c>
      <c r="R161" s="11">
        <v>0.16147069388777557</v>
      </c>
      <c r="S161" s="11">
        <v>0.16147069388777557</v>
      </c>
      <c r="T161" s="11">
        <v>0.16147069388777557</v>
      </c>
      <c r="U161" s="11"/>
      <c r="V161" s="33" t="str">
        <f t="shared" si="16"/>
        <v>Slovakia</v>
      </c>
      <c r="W161" s="30">
        <f t="shared" si="17"/>
        <v>-1.7170098039215515E-4</v>
      </c>
      <c r="X161" s="10">
        <f t="shared" si="18"/>
        <v>-0.96137592493176072</v>
      </c>
      <c r="Y161" s="36">
        <f t="shared" si="19"/>
        <v>0.92424366903839839</v>
      </c>
      <c r="Z161" s="41">
        <f t="shared" si="20"/>
        <v>0.17170098039215514</v>
      </c>
      <c r="AA161" s="42">
        <f t="shared" si="21"/>
        <v>115</v>
      </c>
    </row>
    <row r="162" spans="3:27">
      <c r="C162" s="32" t="s">
        <v>351</v>
      </c>
      <c r="D162" s="33" t="s">
        <v>352</v>
      </c>
      <c r="E162" s="11">
        <v>0.11940051170499273</v>
      </c>
      <c r="F162" s="11">
        <v>0.11940051170499273</v>
      </c>
      <c r="G162" s="11">
        <v>0.11940051170499273</v>
      </c>
      <c r="H162" s="11">
        <v>0.11940051170499273</v>
      </c>
      <c r="I162" s="11">
        <v>0.11940051170499273</v>
      </c>
      <c r="J162" s="11">
        <v>0.11940051170499273</v>
      </c>
      <c r="K162" s="11">
        <v>0.11973384503832607</v>
      </c>
      <c r="L162" s="11">
        <v>0.12006717837165941</v>
      </c>
      <c r="M162" s="11">
        <v>0.12040051170499272</v>
      </c>
      <c r="N162" s="11">
        <v>0.12073384503832607</v>
      </c>
      <c r="O162" s="11">
        <v>0.12106717837165941</v>
      </c>
      <c r="P162" s="11">
        <v>0.12106717837165941</v>
      </c>
      <c r="Q162" s="11">
        <v>0.12106717837165941</v>
      </c>
      <c r="R162" s="11">
        <v>0.12106717837165941</v>
      </c>
      <c r="S162" s="11">
        <v>0.12106717837165941</v>
      </c>
      <c r="T162" s="11">
        <v>0.12106717837165941</v>
      </c>
      <c r="U162" s="11"/>
      <c r="V162" s="33" t="str">
        <f t="shared" si="16"/>
        <v>Slovenia</v>
      </c>
      <c r="W162" s="30">
        <f t="shared" si="17"/>
        <v>1.5196078431372641E-4</v>
      </c>
      <c r="X162" s="10">
        <f t="shared" si="18"/>
        <v>0.93982554701579057</v>
      </c>
      <c r="Y162" s="36">
        <f t="shared" si="19"/>
        <v>0.88327205882352999</v>
      </c>
      <c r="Z162" s="41">
        <f t="shared" si="20"/>
        <v>-0.15196078431372639</v>
      </c>
      <c r="AA162" s="42">
        <f t="shared" si="21"/>
        <v>134</v>
      </c>
    </row>
    <row r="163" spans="3:27">
      <c r="C163" s="32" t="s">
        <v>353</v>
      </c>
      <c r="D163" s="33" t="s">
        <v>354</v>
      </c>
      <c r="E163" s="11">
        <v>0.44600000000000001</v>
      </c>
      <c r="F163" s="11">
        <v>0.44500000000000001</v>
      </c>
      <c r="G163" s="11">
        <v>0.44400000000000001</v>
      </c>
      <c r="H163" s="11">
        <v>0.443</v>
      </c>
      <c r="I163" s="11">
        <v>0.442</v>
      </c>
      <c r="J163" s="11">
        <v>0.441</v>
      </c>
      <c r="K163" s="11">
        <v>0.442</v>
      </c>
      <c r="L163" s="11">
        <v>0.443</v>
      </c>
      <c r="M163" s="11">
        <v>0.44400000000000001</v>
      </c>
      <c r="N163" s="11">
        <v>0.44500000000000001</v>
      </c>
      <c r="O163" s="11">
        <v>0.44600000000000001</v>
      </c>
      <c r="P163" s="11">
        <v>0.44600000000000001</v>
      </c>
      <c r="Q163" s="11">
        <v>0.44600000000000001</v>
      </c>
      <c r="R163" s="11">
        <v>0.44600000000000001</v>
      </c>
      <c r="S163" s="11">
        <v>0.44600000000000001</v>
      </c>
      <c r="T163" s="11">
        <v>0.44600000000000001</v>
      </c>
      <c r="U163" s="11"/>
      <c r="V163" s="33" t="str">
        <f t="shared" si="16"/>
        <v>Solomon Islands</v>
      </c>
      <c r="W163" s="30">
        <f t="shared" si="17"/>
        <v>1.8382352941176487E-4</v>
      </c>
      <c r="X163" s="10">
        <f t="shared" si="18"/>
        <v>0.50010003001000347</v>
      </c>
      <c r="Y163" s="36">
        <f t="shared" si="19"/>
        <v>0.25010004001600639</v>
      </c>
      <c r="Z163" s="41">
        <f t="shared" si="20"/>
        <v>-0.18382352941176486</v>
      </c>
      <c r="AA163" s="42">
        <f t="shared" si="21"/>
        <v>135</v>
      </c>
    </row>
    <row r="164" spans="3:27">
      <c r="C164" s="32" t="s">
        <v>355</v>
      </c>
      <c r="D164" s="33" t="s">
        <v>356</v>
      </c>
      <c r="E164" s="11">
        <v>0.52423171806167401</v>
      </c>
      <c r="F164" s="11">
        <v>0.52323171806167401</v>
      </c>
      <c r="G164" s="11">
        <v>0.52223171806167401</v>
      </c>
      <c r="H164" s="11">
        <v>0.52123171806167401</v>
      </c>
      <c r="I164" s="11">
        <v>0.52023171806167401</v>
      </c>
      <c r="J164" s="11">
        <v>0.51923171806167401</v>
      </c>
      <c r="K164" s="11">
        <v>0.51758505139500732</v>
      </c>
      <c r="L164" s="11">
        <v>0.51593838472834064</v>
      </c>
      <c r="M164" s="11">
        <v>0.51429171806167406</v>
      </c>
      <c r="N164" s="11">
        <v>0.51264505139500738</v>
      </c>
      <c r="O164" s="11">
        <v>0.51099838472834069</v>
      </c>
      <c r="P164" s="11">
        <v>0.50933171806167399</v>
      </c>
      <c r="Q164" s="11">
        <v>0.50766505139500728</v>
      </c>
      <c r="R164" s="11">
        <v>0.50599838472834069</v>
      </c>
      <c r="S164" s="11">
        <v>0.50599838472834069</v>
      </c>
      <c r="T164" s="11">
        <v>0.50599838472834069</v>
      </c>
      <c r="U164" s="11"/>
      <c r="V164" s="33" t="str">
        <f t="shared" si="16"/>
        <v>Somalia</v>
      </c>
      <c r="W164" s="30">
        <f t="shared" si="17"/>
        <v>-1.3707843137254901E-3</v>
      </c>
      <c r="X164" s="10">
        <f t="shared" si="18"/>
        <v>-0.99338491306012866</v>
      </c>
      <c r="Y164" s="36">
        <f t="shared" si="19"/>
        <v>0.98681358549547937</v>
      </c>
      <c r="Z164" s="41">
        <f t="shared" si="20"/>
        <v>1.37078431372549</v>
      </c>
      <c r="AA164" s="42">
        <f t="shared" si="21"/>
        <v>78</v>
      </c>
    </row>
    <row r="165" spans="3:27">
      <c r="C165" s="32" t="s">
        <v>357</v>
      </c>
      <c r="D165" s="33" t="s">
        <v>358</v>
      </c>
      <c r="E165" s="11">
        <v>0.28901928137651822</v>
      </c>
      <c r="F165" s="11">
        <v>0.28741928137651823</v>
      </c>
      <c r="G165" s="11">
        <v>0.2858192813765183</v>
      </c>
      <c r="H165" s="11">
        <v>0.28421928137651825</v>
      </c>
      <c r="I165" s="11">
        <v>0.28261928137651826</v>
      </c>
      <c r="J165" s="11">
        <v>0.28101928137651822</v>
      </c>
      <c r="K165" s="11">
        <v>0.27935261470985157</v>
      </c>
      <c r="L165" s="11">
        <v>0.27768594804318486</v>
      </c>
      <c r="M165" s="11">
        <v>0.27601928137651827</v>
      </c>
      <c r="N165" s="11">
        <v>0.27435261470985156</v>
      </c>
      <c r="O165" s="11">
        <v>0.27268594804318491</v>
      </c>
      <c r="P165" s="11">
        <v>0.27046372582096262</v>
      </c>
      <c r="Q165" s="11">
        <v>0.26824150359874044</v>
      </c>
      <c r="R165" s="11">
        <v>0.26601928137651826</v>
      </c>
      <c r="S165" s="11">
        <v>0.26601928137651826</v>
      </c>
      <c r="T165" s="11">
        <v>0.26601928137651826</v>
      </c>
      <c r="U165" s="11"/>
      <c r="V165" s="33" t="str">
        <f t="shared" si="16"/>
        <v>South Africa</v>
      </c>
      <c r="W165" s="30">
        <f t="shared" si="17"/>
        <v>-1.6591503267973859E-3</v>
      </c>
      <c r="X165" s="10">
        <f t="shared" si="18"/>
        <v>-0.99634494478649027</v>
      </c>
      <c r="Y165" s="36">
        <f t="shared" si="19"/>
        <v>0.99270324900159435</v>
      </c>
      <c r="Z165" s="41">
        <f t="shared" si="20"/>
        <v>1.6591503267973859</v>
      </c>
      <c r="AA165" s="42">
        <f t="shared" si="21"/>
        <v>66</v>
      </c>
    </row>
    <row r="166" spans="3:27">
      <c r="C166" s="32" t="s">
        <v>359</v>
      </c>
      <c r="D166" s="33" t="s">
        <v>360</v>
      </c>
      <c r="E166" s="11">
        <v>0.2971914478918059</v>
      </c>
      <c r="F166" s="11">
        <v>0.2971914478918059</v>
      </c>
      <c r="G166" s="11">
        <v>0.2971914478918059</v>
      </c>
      <c r="H166" s="11">
        <v>0.2971914478918059</v>
      </c>
      <c r="I166" s="11">
        <v>0.2971914478918059</v>
      </c>
      <c r="J166" s="11">
        <v>0.2971914478918059</v>
      </c>
      <c r="K166" s="11">
        <v>0.29597478122513921</v>
      </c>
      <c r="L166" s="11">
        <v>0.29475811455847256</v>
      </c>
      <c r="M166" s="11">
        <v>0.29354144789180586</v>
      </c>
      <c r="N166" s="11">
        <v>0.29232478122513922</v>
      </c>
      <c r="O166" s="11">
        <v>0.29110811455847257</v>
      </c>
      <c r="P166" s="11">
        <v>0.28138478122513921</v>
      </c>
      <c r="Q166" s="11">
        <v>0.27166144789180585</v>
      </c>
      <c r="R166" s="11">
        <v>0.26193811455847255</v>
      </c>
      <c r="S166" s="11">
        <v>0.25221478122513924</v>
      </c>
      <c r="T166" s="11">
        <v>0.24249144789180588</v>
      </c>
      <c r="U166" s="11"/>
      <c r="V166" s="33" t="str">
        <f t="shared" si="16"/>
        <v>Spain</v>
      </c>
      <c r="W166" s="30">
        <f t="shared" si="17"/>
        <v>-3.1999754901960806E-3</v>
      </c>
      <c r="X166" s="10">
        <f t="shared" si="18"/>
        <v>-0.84499185154805734</v>
      </c>
      <c r="Y166" s="36">
        <f t="shared" si="19"/>
        <v>0.71401122918261417</v>
      </c>
      <c r="Z166" s="41">
        <f t="shared" si="20"/>
        <v>3.1999754901960809</v>
      </c>
      <c r="AA166" s="42">
        <f t="shared" si="21"/>
        <v>21</v>
      </c>
    </row>
    <row r="167" spans="3:27">
      <c r="C167" s="32" t="s">
        <v>361</v>
      </c>
      <c r="D167" s="33" t="s">
        <v>362</v>
      </c>
      <c r="E167" s="11">
        <v>0.16866429009506287</v>
      </c>
      <c r="F167" s="11">
        <v>0.16433095676172951</v>
      </c>
      <c r="G167" s="11">
        <v>0.15999762342839621</v>
      </c>
      <c r="H167" s="11">
        <v>0.15566429009506288</v>
      </c>
      <c r="I167" s="11">
        <v>0.15133095676172956</v>
      </c>
      <c r="J167" s="11">
        <v>0.1469976234283962</v>
      </c>
      <c r="K167" s="11">
        <v>0.14296095676172951</v>
      </c>
      <c r="L167" s="11">
        <v>0.13892429009506285</v>
      </c>
      <c r="M167" s="11">
        <v>0.13488762342839622</v>
      </c>
      <c r="N167" s="11">
        <v>0.13085095676172956</v>
      </c>
      <c r="O167" s="11">
        <v>0.12681429009506287</v>
      </c>
      <c r="P167" s="11">
        <v>0.122925401206174</v>
      </c>
      <c r="Q167" s="11">
        <v>0.11903651231728508</v>
      </c>
      <c r="R167" s="11">
        <v>0.1151476234283962</v>
      </c>
      <c r="S167" s="11">
        <v>0.1151476234283962</v>
      </c>
      <c r="T167" s="11">
        <v>0.1151476234283962</v>
      </c>
      <c r="U167" s="11"/>
      <c r="V167" s="33" t="str">
        <f t="shared" si="16"/>
        <v>Sri Lanka</v>
      </c>
      <c r="W167" s="30">
        <f t="shared" si="17"/>
        <v>-3.8312581699346403E-3</v>
      </c>
      <c r="X167" s="10">
        <f t="shared" si="18"/>
        <v>-0.99380660139493759</v>
      </c>
      <c r="Y167" s="36">
        <f t="shared" si="19"/>
        <v>0.98765156097615636</v>
      </c>
      <c r="Z167" s="41">
        <f t="shared" si="20"/>
        <v>3.8312581699346402</v>
      </c>
      <c r="AA167" s="42">
        <f t="shared" si="21"/>
        <v>12</v>
      </c>
    </row>
    <row r="168" spans="3:27">
      <c r="C168" s="32" t="s">
        <v>363</v>
      </c>
      <c r="D168" s="33" t="s">
        <v>364</v>
      </c>
      <c r="E168" s="11">
        <v>0.47683333333333328</v>
      </c>
      <c r="F168" s="11">
        <v>0.48715999999999998</v>
      </c>
      <c r="G168" s="11">
        <v>0.49748666666666663</v>
      </c>
      <c r="H168" s="11">
        <v>0.50781333333333334</v>
      </c>
      <c r="I168" s="11">
        <v>0.51813999999999993</v>
      </c>
      <c r="J168" s="11">
        <v>0.52846666666666664</v>
      </c>
      <c r="K168" s="11">
        <v>0.52913333333333334</v>
      </c>
      <c r="L168" s="11">
        <v>0.52979999999999994</v>
      </c>
      <c r="M168" s="11">
        <v>0.53046666666666675</v>
      </c>
      <c r="N168" s="11">
        <v>0.53113333333333335</v>
      </c>
      <c r="O168" s="11">
        <v>0.53180000000000005</v>
      </c>
      <c r="P168" s="11">
        <v>0.532911111111111</v>
      </c>
      <c r="Q168" s="11">
        <v>0.53402222222222218</v>
      </c>
      <c r="R168" s="11">
        <v>0.53513333333333335</v>
      </c>
      <c r="S168" s="11">
        <v>0.53513333333333335</v>
      </c>
      <c r="T168" s="11">
        <v>0.53513333333333335</v>
      </c>
      <c r="U168" s="11"/>
      <c r="V168" s="33" t="str">
        <f t="shared" si="16"/>
        <v>Sudan</v>
      </c>
      <c r="W168" s="30">
        <f t="shared" si="17"/>
        <v>3.3454084967320286E-3</v>
      </c>
      <c r="X168" s="10">
        <f t="shared" si="18"/>
        <v>0.85147554009473569</v>
      </c>
      <c r="Y168" s="36">
        <f t="shared" si="19"/>
        <v>0.72501059537962187</v>
      </c>
      <c r="Z168" s="41">
        <f t="shared" si="20"/>
        <v>-3.3454084967320288</v>
      </c>
      <c r="AA168" s="42">
        <f t="shared" si="21"/>
        <v>146</v>
      </c>
    </row>
    <row r="169" spans="3:27">
      <c r="C169" s="32" t="s">
        <v>365</v>
      </c>
      <c r="D169" s="33" t="s">
        <v>366</v>
      </c>
      <c r="E169" s="11">
        <v>0.19578967606471567</v>
      </c>
      <c r="F169" s="11">
        <v>0.19545634273138232</v>
      </c>
      <c r="G169" s="11">
        <v>0.19512300939804897</v>
      </c>
      <c r="H169" s="11">
        <v>0.19478967606471564</v>
      </c>
      <c r="I169" s="11">
        <v>0.19445634273138235</v>
      </c>
      <c r="J169" s="11">
        <v>0.19412300939804897</v>
      </c>
      <c r="K169" s="11">
        <v>0.18495634273138231</v>
      </c>
      <c r="L169" s="11">
        <v>0.17578967606471566</v>
      </c>
      <c r="M169" s="11">
        <v>0.1749563427313823</v>
      </c>
      <c r="N169" s="11">
        <v>0.17412300939804901</v>
      </c>
      <c r="O169" s="11">
        <v>0.19078967606471564</v>
      </c>
      <c r="P169" s="11">
        <v>0.19023412050916011</v>
      </c>
      <c r="Q169" s="11">
        <v>0.18967856495360455</v>
      </c>
      <c r="R169" s="11">
        <v>0.18912300939804902</v>
      </c>
      <c r="S169" s="11">
        <v>0.18912300939804902</v>
      </c>
      <c r="T169" s="11">
        <v>0.18912300939804902</v>
      </c>
      <c r="U169" s="11"/>
      <c r="V169" s="33" t="str">
        <f t="shared" si="16"/>
        <v>Suriname</v>
      </c>
      <c r="W169" s="30">
        <f t="shared" si="17"/>
        <v>-5.4983660130718769E-4</v>
      </c>
      <c r="X169" s="10">
        <f t="shared" si="18"/>
        <v>-0.35256565499470061</v>
      </c>
      <c r="Y169" s="36">
        <f t="shared" si="19"/>
        <v>0.12430254108184226</v>
      </c>
      <c r="Z169" s="41" t="str">
        <f t="shared" si="20"/>
        <v/>
      </c>
      <c r="AA169" s="42" t="str">
        <f t="shared" si="21"/>
        <v/>
      </c>
    </row>
    <row r="170" spans="3:27">
      <c r="C170" s="32" t="s">
        <v>367</v>
      </c>
      <c r="D170" s="33" t="s">
        <v>368</v>
      </c>
      <c r="E170" s="11">
        <v>0.29494297817346354</v>
      </c>
      <c r="F170" s="11">
        <v>0.29394297817346354</v>
      </c>
      <c r="G170" s="11">
        <v>0.29294297817346354</v>
      </c>
      <c r="H170" s="11">
        <v>0.29194297817346354</v>
      </c>
      <c r="I170" s="11">
        <v>0.29094297817346354</v>
      </c>
      <c r="J170" s="11">
        <v>0.28994297817346354</v>
      </c>
      <c r="K170" s="11">
        <v>0.28560964484013018</v>
      </c>
      <c r="L170" s="11">
        <v>0.28127631150679688</v>
      </c>
      <c r="M170" s="11">
        <v>0.27694297817346353</v>
      </c>
      <c r="N170" s="11">
        <v>0.27260964484013023</v>
      </c>
      <c r="O170" s="11">
        <v>0.26827631150679687</v>
      </c>
      <c r="P170" s="11">
        <v>0.26438742261790799</v>
      </c>
      <c r="Q170" s="11">
        <v>0.2604985337290191</v>
      </c>
      <c r="R170" s="11">
        <v>0.25660964484013021</v>
      </c>
      <c r="S170" s="11">
        <v>0.25660964484013021</v>
      </c>
      <c r="T170" s="11">
        <v>0.25660964484013021</v>
      </c>
      <c r="U170" s="11"/>
      <c r="V170" s="33" t="str">
        <f t="shared" si="16"/>
        <v>Swaziland</v>
      </c>
      <c r="W170" s="30">
        <f t="shared" si="17"/>
        <v>-3.0596405228758158E-3</v>
      </c>
      <c r="X170" s="10">
        <f t="shared" si="18"/>
        <v>-0.97992677073474943</v>
      </c>
      <c r="Y170" s="36">
        <f t="shared" si="19"/>
        <v>0.9602564760026342</v>
      </c>
      <c r="Z170" s="41">
        <f t="shared" si="20"/>
        <v>3.0596405228758159</v>
      </c>
      <c r="AA170" s="42">
        <f t="shared" si="21"/>
        <v>23</v>
      </c>
    </row>
    <row r="171" spans="3:27">
      <c r="C171" s="32" t="s">
        <v>369</v>
      </c>
      <c r="D171" s="33" t="s">
        <v>370</v>
      </c>
      <c r="E171" s="11">
        <v>0.27757499999999996</v>
      </c>
      <c r="F171" s="11">
        <v>0.27757499999999996</v>
      </c>
      <c r="G171" s="11">
        <v>0.27757499999999996</v>
      </c>
      <c r="H171" s="11">
        <v>0.27757499999999996</v>
      </c>
      <c r="I171" s="11">
        <v>0.27757499999999996</v>
      </c>
      <c r="J171" s="11">
        <v>0.27757499999999996</v>
      </c>
      <c r="K171" s="11">
        <v>0.277561</v>
      </c>
      <c r="L171" s="11">
        <v>0.27754699999999999</v>
      </c>
      <c r="M171" s="11">
        <v>0.27753299999999997</v>
      </c>
      <c r="N171" s="11">
        <v>0.27751900000000002</v>
      </c>
      <c r="O171" s="11">
        <v>0.277505</v>
      </c>
      <c r="P171" s="11">
        <v>0.277505</v>
      </c>
      <c r="Q171" s="11">
        <v>0.277505</v>
      </c>
      <c r="R171" s="11">
        <v>0.277505</v>
      </c>
      <c r="S171" s="11">
        <v>0.277505</v>
      </c>
      <c r="T171" s="11">
        <v>0.277505</v>
      </c>
      <c r="U171" s="11"/>
      <c r="V171" s="33" t="str">
        <f t="shared" si="16"/>
        <v>Sweden</v>
      </c>
      <c r="W171" s="30">
        <f t="shared" si="17"/>
        <v>-6.3823529411728129E-6</v>
      </c>
      <c r="X171" s="10">
        <f t="shared" si="18"/>
        <v>-0.93982554701577903</v>
      </c>
      <c r="Y171" s="36">
        <f t="shared" si="19"/>
        <v>0.88327205882350823</v>
      </c>
      <c r="Z171" s="41">
        <f t="shared" si="20"/>
        <v>6.3823529411728133E-3</v>
      </c>
      <c r="AA171" s="42">
        <f t="shared" si="21"/>
        <v>123</v>
      </c>
    </row>
    <row r="172" spans="3:27">
      <c r="C172" s="32" t="s">
        <v>371</v>
      </c>
      <c r="D172" s="33" t="s">
        <v>372</v>
      </c>
      <c r="E172" s="11">
        <v>0.16290559659090909</v>
      </c>
      <c r="F172" s="11">
        <v>0.16290559659090909</v>
      </c>
      <c r="G172" s="11">
        <v>0.16290559659090909</v>
      </c>
      <c r="H172" s="11">
        <v>0.16290559659090909</v>
      </c>
      <c r="I172" s="11">
        <v>0.16290559659090909</v>
      </c>
      <c r="J172" s="11">
        <v>0.16290559659090909</v>
      </c>
      <c r="K172" s="11">
        <v>0.16290559659090909</v>
      </c>
      <c r="L172" s="11">
        <v>0.16290559659090909</v>
      </c>
      <c r="M172" s="11">
        <v>0.16290559659090909</v>
      </c>
      <c r="N172" s="11">
        <v>0.16290559659090909</v>
      </c>
      <c r="O172" s="11">
        <v>0.16290559659090909</v>
      </c>
      <c r="P172" s="11">
        <v>0.16290559659090909</v>
      </c>
      <c r="Q172" s="11">
        <v>0.16290559659090909</v>
      </c>
      <c r="R172" s="11">
        <v>0.16290559659090909</v>
      </c>
      <c r="S172" s="11">
        <v>0.16290559659090909</v>
      </c>
      <c r="T172" s="11">
        <v>0.16290559659090909</v>
      </c>
      <c r="U172" s="11"/>
      <c r="V172" s="33" t="str">
        <f t="shared" si="16"/>
        <v>Switzerland</v>
      </c>
      <c r="W172" s="30">
        <f t="shared" si="17"/>
        <v>0</v>
      </c>
      <c r="X172" s="10">
        <f t="shared" si="18"/>
        <v>0</v>
      </c>
      <c r="Y172" s="36">
        <f t="shared" si="19"/>
        <v>0</v>
      </c>
      <c r="Z172" s="41" t="str">
        <f t="shared" si="20"/>
        <v/>
      </c>
      <c r="AA172" s="42" t="str">
        <f t="shared" si="21"/>
        <v/>
      </c>
    </row>
    <row r="173" spans="3:27">
      <c r="C173" s="32" t="s">
        <v>373</v>
      </c>
      <c r="D173" s="33" t="s">
        <v>374</v>
      </c>
      <c r="E173" s="11">
        <v>0.43939593023255824</v>
      </c>
      <c r="F173" s="11">
        <v>0.44122593023255813</v>
      </c>
      <c r="G173" s="11">
        <v>0.44305593023255813</v>
      </c>
      <c r="H173" s="11">
        <v>0.44488593023255807</v>
      </c>
      <c r="I173" s="11">
        <v>0.44671593023255823</v>
      </c>
      <c r="J173" s="11">
        <v>0.44854593023255812</v>
      </c>
      <c r="K173" s="11">
        <v>0.44733926356589143</v>
      </c>
      <c r="L173" s="11">
        <v>0.44613259689922485</v>
      </c>
      <c r="M173" s="11">
        <v>0.44492593023255811</v>
      </c>
      <c r="N173" s="11">
        <v>0.44371926356589148</v>
      </c>
      <c r="O173" s="11">
        <v>0.44251259689922479</v>
      </c>
      <c r="P173" s="11">
        <v>0.44084593023255819</v>
      </c>
      <c r="Q173" s="11">
        <v>0.43917926356589154</v>
      </c>
      <c r="R173" s="11">
        <v>0.43751259689922484</v>
      </c>
      <c r="S173" s="11">
        <v>0.43751259689922484</v>
      </c>
      <c r="T173" s="11">
        <v>0.43751259689922484</v>
      </c>
      <c r="U173" s="11"/>
      <c r="V173" s="33" t="str">
        <f t="shared" si="16"/>
        <v>Syrian Arab Republic</v>
      </c>
      <c r="W173" s="30">
        <f t="shared" si="17"/>
        <v>-4.0026960784313577E-4</v>
      </c>
      <c r="X173" s="10">
        <f t="shared" si="18"/>
        <v>-0.51687925323652362</v>
      </c>
      <c r="Y173" s="36">
        <f t="shared" si="19"/>
        <v>0.26716416242634633</v>
      </c>
      <c r="Z173" s="41">
        <f t="shared" si="20"/>
        <v>0.40026960784313576</v>
      </c>
      <c r="AA173" s="42">
        <f t="shared" si="21"/>
        <v>107</v>
      </c>
    </row>
    <row r="174" spans="3:27">
      <c r="C174" s="32" t="s">
        <v>375</v>
      </c>
      <c r="D174" s="33" t="s">
        <v>376</v>
      </c>
      <c r="E174" s="11">
        <v>0.44972082222222221</v>
      </c>
      <c r="F174" s="11">
        <v>0.44890748888888887</v>
      </c>
      <c r="G174" s="11">
        <v>0.44809415555555554</v>
      </c>
      <c r="H174" s="11">
        <v>0.44728082222222221</v>
      </c>
      <c r="I174" s="11">
        <v>0.44646748888888887</v>
      </c>
      <c r="J174" s="11">
        <v>0.44565415555555554</v>
      </c>
      <c r="K174" s="11">
        <v>0.44232082222222219</v>
      </c>
      <c r="L174" s="11">
        <v>0.43898748888888889</v>
      </c>
      <c r="M174" s="11">
        <v>0.43565415555555553</v>
      </c>
      <c r="N174" s="11">
        <v>0.43232082222222229</v>
      </c>
      <c r="O174" s="11">
        <v>0.42898748888888888</v>
      </c>
      <c r="P174" s="11">
        <v>0.42676526666666664</v>
      </c>
      <c r="Q174" s="11">
        <v>0.42454304444444446</v>
      </c>
      <c r="R174" s="11">
        <v>0.42232082222222217</v>
      </c>
      <c r="S174" s="11">
        <v>0.42232082222222217</v>
      </c>
      <c r="T174" s="11">
        <v>0.42232082222222217</v>
      </c>
      <c r="U174" s="11"/>
      <c r="V174" s="33" t="str">
        <f t="shared" si="16"/>
        <v>Tajikistan</v>
      </c>
      <c r="W174" s="30">
        <f t="shared" si="17"/>
        <v>-2.2049346405228773E-3</v>
      </c>
      <c r="X174" s="10">
        <f t="shared" si="18"/>
        <v>-0.98089909408574638</v>
      </c>
      <c r="Y174" s="36">
        <f t="shared" si="19"/>
        <v>0.96216303277823789</v>
      </c>
      <c r="Z174" s="41">
        <f t="shared" si="20"/>
        <v>2.2049346405228771</v>
      </c>
      <c r="AA174" s="42">
        <f t="shared" si="21"/>
        <v>45</v>
      </c>
    </row>
    <row r="175" spans="3:27">
      <c r="C175" s="32" t="s">
        <v>377</v>
      </c>
      <c r="D175" s="33" t="s">
        <v>378</v>
      </c>
      <c r="E175" s="11">
        <v>0.35019511006699727</v>
      </c>
      <c r="F175" s="11">
        <v>0.35019511006699727</v>
      </c>
      <c r="G175" s="11">
        <v>0.35019511006699727</v>
      </c>
      <c r="H175" s="11">
        <v>0.35019511006699727</v>
      </c>
      <c r="I175" s="11">
        <v>0.35019511006699727</v>
      </c>
      <c r="J175" s="11">
        <v>0.35019511006699727</v>
      </c>
      <c r="K175" s="11">
        <v>0.35019511006699727</v>
      </c>
      <c r="L175" s="11">
        <v>0.35019511006699727</v>
      </c>
      <c r="M175" s="11">
        <v>0.35019511006699727</v>
      </c>
      <c r="N175" s="11">
        <v>0.35019511006699727</v>
      </c>
      <c r="O175" s="11">
        <v>0.35019511006699727</v>
      </c>
      <c r="P175" s="11">
        <v>0.35019511006699727</v>
      </c>
      <c r="Q175" s="11">
        <v>0.35019511006699727</v>
      </c>
      <c r="R175" s="11">
        <v>0.35019511006699727</v>
      </c>
      <c r="S175" s="11">
        <v>0.35019511006699727</v>
      </c>
      <c r="T175" s="11">
        <v>0.35019511006699727</v>
      </c>
      <c r="U175" s="11"/>
      <c r="V175" s="33" t="str">
        <f t="shared" si="16"/>
        <v>Tanzania, United Republic of</v>
      </c>
      <c r="W175" s="30">
        <f t="shared" si="17"/>
        <v>0</v>
      </c>
      <c r="X175" s="10" t="e">
        <f t="shared" si="18"/>
        <v>#DIV/0!</v>
      </c>
      <c r="Y175" s="36">
        <f t="shared" si="19"/>
        <v>0</v>
      </c>
      <c r="Z175" s="41" t="str">
        <f t="shared" si="20"/>
        <v/>
      </c>
      <c r="AA175" s="42" t="str">
        <f t="shared" si="21"/>
        <v/>
      </c>
    </row>
    <row r="176" spans="3:27">
      <c r="C176" s="32" t="s">
        <v>379</v>
      </c>
      <c r="D176" s="33" t="s">
        <v>380</v>
      </c>
      <c r="E176" s="11">
        <v>0.16284945652173913</v>
      </c>
      <c r="F176" s="11">
        <v>0.1598494565217391</v>
      </c>
      <c r="G176" s="11">
        <v>0.15684945652173912</v>
      </c>
      <c r="H176" s="11">
        <v>0.15384945652173912</v>
      </c>
      <c r="I176" s="11">
        <v>0.15084945652173914</v>
      </c>
      <c r="J176" s="11">
        <v>0.14784945652173911</v>
      </c>
      <c r="K176" s="11">
        <v>0.14618278985507246</v>
      </c>
      <c r="L176" s="11">
        <v>0.14451612318840579</v>
      </c>
      <c r="M176" s="11">
        <v>0.14284945652173914</v>
      </c>
      <c r="N176" s="11">
        <v>0.14118278985507246</v>
      </c>
      <c r="O176" s="11">
        <v>0.13951612318840581</v>
      </c>
      <c r="P176" s="11">
        <v>0.13951612318840581</v>
      </c>
      <c r="Q176" s="11">
        <v>0.13951612318840581</v>
      </c>
      <c r="R176" s="11">
        <v>0.13951612318840581</v>
      </c>
      <c r="S176" s="11">
        <v>0.13951612318840581</v>
      </c>
      <c r="T176" s="11">
        <v>0.13951612318840581</v>
      </c>
      <c r="U176" s="11"/>
      <c r="V176" s="33" t="str">
        <f t="shared" si="16"/>
        <v>Thailand</v>
      </c>
      <c r="W176" s="30">
        <f t="shared" si="17"/>
        <v>-1.5759803921568606E-3</v>
      </c>
      <c r="X176" s="10">
        <f t="shared" si="18"/>
        <v>-0.9351433927469045</v>
      </c>
      <c r="Y176" s="36">
        <f t="shared" si="19"/>
        <v>0.8744931649981913</v>
      </c>
      <c r="Z176" s="41">
        <f t="shared" si="20"/>
        <v>1.5759803921568607</v>
      </c>
      <c r="AA176" s="42">
        <f t="shared" si="21"/>
        <v>68</v>
      </c>
    </row>
    <row r="177" spans="3:27">
      <c r="C177" s="32" t="s">
        <v>381</v>
      </c>
      <c r="D177" s="33" t="s">
        <v>382</v>
      </c>
      <c r="E177" s="11">
        <v>0.28072222222222221</v>
      </c>
      <c r="F177" s="11">
        <v>0.28072222222222221</v>
      </c>
      <c r="G177" s="11">
        <v>0.28072222222222221</v>
      </c>
      <c r="H177" s="11">
        <v>0.28072222222222221</v>
      </c>
      <c r="I177" s="11">
        <v>0.28072222222222221</v>
      </c>
      <c r="J177" s="11">
        <v>0.28072222222222221</v>
      </c>
      <c r="K177" s="11">
        <v>0.28072222222222221</v>
      </c>
      <c r="L177" s="11">
        <v>0.28072222222222221</v>
      </c>
      <c r="M177" s="11">
        <v>0.28072222222222221</v>
      </c>
      <c r="N177" s="11">
        <v>0.28072222222222221</v>
      </c>
      <c r="O177" s="11">
        <v>0.28072222222222221</v>
      </c>
      <c r="P177" s="11">
        <v>0.28072222222222221</v>
      </c>
      <c r="Q177" s="11">
        <v>0.28072222222222221</v>
      </c>
      <c r="R177" s="11">
        <v>0.28072222222222221</v>
      </c>
      <c r="S177" s="11">
        <v>0.28072222222222221</v>
      </c>
      <c r="T177" s="11">
        <v>0.28072222222222221</v>
      </c>
      <c r="U177" s="11"/>
      <c r="V177" s="33" t="str">
        <f t="shared" si="16"/>
        <v>Timor-Leste</v>
      </c>
      <c r="W177" s="30">
        <f t="shared" si="17"/>
        <v>0</v>
      </c>
      <c r="X177" s="10">
        <f t="shared" si="18"/>
        <v>0</v>
      </c>
      <c r="Y177" s="36">
        <f t="shared" si="19"/>
        <v>0</v>
      </c>
      <c r="Z177" s="41" t="str">
        <f t="shared" si="20"/>
        <v/>
      </c>
      <c r="AA177" s="42" t="str">
        <f t="shared" si="21"/>
        <v/>
      </c>
    </row>
    <row r="178" spans="3:27">
      <c r="C178" s="32" t="s">
        <v>383</v>
      </c>
      <c r="D178" s="33" t="s">
        <v>384</v>
      </c>
      <c r="E178" s="11">
        <v>0.48648469082125606</v>
      </c>
      <c r="F178" s="11">
        <v>0.48581802415458936</v>
      </c>
      <c r="G178" s="11">
        <v>0.48515135748792271</v>
      </c>
      <c r="H178" s="11">
        <v>0.48448469082125606</v>
      </c>
      <c r="I178" s="11">
        <v>0.48381802415458935</v>
      </c>
      <c r="J178" s="11">
        <v>0.48315135748792271</v>
      </c>
      <c r="K178" s="11">
        <v>0.48215135748792265</v>
      </c>
      <c r="L178" s="11">
        <v>0.4811513574879227</v>
      </c>
      <c r="M178" s="11">
        <v>0.48015135748792276</v>
      </c>
      <c r="N178" s="11">
        <v>0.4791513574879227</v>
      </c>
      <c r="O178" s="11">
        <v>0.47815135748792276</v>
      </c>
      <c r="P178" s="11">
        <v>0.47704024637681158</v>
      </c>
      <c r="Q178" s="11">
        <v>0.47592913526570046</v>
      </c>
      <c r="R178" s="11">
        <v>0.4748180241545894</v>
      </c>
      <c r="S178" s="11">
        <v>0.4748180241545894</v>
      </c>
      <c r="T178" s="11">
        <v>0.4748180241545894</v>
      </c>
      <c r="U178" s="11"/>
      <c r="V178" s="33" t="str">
        <f t="shared" si="16"/>
        <v>Togo</v>
      </c>
      <c r="W178" s="30">
        <f t="shared" si="17"/>
        <v>-8.6928104575163237E-4</v>
      </c>
      <c r="X178" s="10">
        <f t="shared" si="18"/>
        <v>-0.99420844381215678</v>
      </c>
      <c r="Y178" s="36">
        <f t="shared" si="19"/>
        <v>0.9884504297473905</v>
      </c>
      <c r="Z178" s="41">
        <f t="shared" si="20"/>
        <v>0.86928104575163234</v>
      </c>
      <c r="AA178" s="42">
        <f t="shared" si="21"/>
        <v>90</v>
      </c>
    </row>
    <row r="179" spans="3:27">
      <c r="C179" s="32" t="s">
        <v>385</v>
      </c>
      <c r="D179" s="33" t="s">
        <v>386</v>
      </c>
      <c r="E179" s="11">
        <v>0.12790268712226871</v>
      </c>
      <c r="F179" s="11">
        <v>0.12790268712226871</v>
      </c>
      <c r="G179" s="11">
        <v>0.12790268712226871</v>
      </c>
      <c r="H179" s="11">
        <v>0.12790268712226871</v>
      </c>
      <c r="I179" s="11">
        <v>0.12790268712226871</v>
      </c>
      <c r="J179" s="11">
        <v>0.12790268712226871</v>
      </c>
      <c r="K179" s="11">
        <v>0.12790268712226871</v>
      </c>
      <c r="L179" s="11">
        <v>0.12790268712226871</v>
      </c>
      <c r="M179" s="11">
        <v>0.12790268712226871</v>
      </c>
      <c r="N179" s="11">
        <v>0.12790268712226871</v>
      </c>
      <c r="O179" s="11">
        <v>0.12790268712226871</v>
      </c>
      <c r="P179" s="11">
        <v>0.12790268712226871</v>
      </c>
      <c r="Q179" s="11">
        <v>0.12790268712226871</v>
      </c>
      <c r="R179" s="11">
        <v>0.12790268712226871</v>
      </c>
      <c r="S179" s="11">
        <v>0.12790268712226871</v>
      </c>
      <c r="T179" s="11">
        <v>0.12790268712226871</v>
      </c>
      <c r="U179" s="11"/>
      <c r="V179" s="33" t="str">
        <f t="shared" si="16"/>
        <v>Tonga</v>
      </c>
      <c r="W179" s="30">
        <f t="shared" si="17"/>
        <v>0</v>
      </c>
      <c r="X179" s="10">
        <f t="shared" si="18"/>
        <v>0</v>
      </c>
      <c r="Y179" s="36">
        <f t="shared" si="19"/>
        <v>0</v>
      </c>
      <c r="Z179" s="41" t="str">
        <f t="shared" si="20"/>
        <v/>
      </c>
      <c r="AA179" s="42" t="str">
        <f t="shared" si="21"/>
        <v/>
      </c>
    </row>
    <row r="180" spans="3:27">
      <c r="C180" s="32" t="s">
        <v>387</v>
      </c>
      <c r="D180" s="33" t="s">
        <v>388</v>
      </c>
      <c r="E180" s="11">
        <v>0.1951779280373386</v>
      </c>
      <c r="F180" s="11">
        <v>0.19427692803733865</v>
      </c>
      <c r="G180" s="11">
        <v>0.19337592803733869</v>
      </c>
      <c r="H180" s="11">
        <v>0.19247492803733865</v>
      </c>
      <c r="I180" s="11">
        <v>0.19157392803733866</v>
      </c>
      <c r="J180" s="11">
        <v>0.19067292803733862</v>
      </c>
      <c r="K180" s="11">
        <v>0.19567292803733868</v>
      </c>
      <c r="L180" s="11">
        <v>0.20067292803733863</v>
      </c>
      <c r="M180" s="11">
        <v>0.189006261370672</v>
      </c>
      <c r="N180" s="11">
        <v>0.17733959470400529</v>
      </c>
      <c r="O180" s="11">
        <v>0.1873395947040053</v>
      </c>
      <c r="P180" s="11">
        <v>0.18678403914844979</v>
      </c>
      <c r="Q180" s="11">
        <v>0.18622848359289415</v>
      </c>
      <c r="R180" s="11">
        <v>0.18567292803733867</v>
      </c>
      <c r="S180" s="11">
        <v>0.18567292803733867</v>
      </c>
      <c r="T180" s="11">
        <v>0.18567292803733867</v>
      </c>
      <c r="U180" s="11"/>
      <c r="V180" s="33" t="str">
        <f t="shared" si="16"/>
        <v>Trinidad and Tobago</v>
      </c>
      <c r="W180" s="30">
        <f t="shared" si="17"/>
        <v>-7.5329493464052183E-4</v>
      </c>
      <c r="X180" s="10">
        <f t="shared" si="18"/>
        <v>-0.64735931250452361</v>
      </c>
      <c r="Y180" s="36">
        <f t="shared" si="19"/>
        <v>0.41907407948632946</v>
      </c>
      <c r="Z180" s="41">
        <f t="shared" si="20"/>
        <v>0.75329493464052177</v>
      </c>
      <c r="AA180" s="42">
        <f t="shared" si="21"/>
        <v>92</v>
      </c>
    </row>
    <row r="181" spans="3:27">
      <c r="C181" s="32" t="s">
        <v>389</v>
      </c>
      <c r="D181" s="33" t="s">
        <v>390</v>
      </c>
      <c r="E181" s="11">
        <v>0.3745465435845558</v>
      </c>
      <c r="F181" s="11">
        <v>0.37212654358455577</v>
      </c>
      <c r="G181" s="11">
        <v>0.36970654358455574</v>
      </c>
      <c r="H181" s="11">
        <v>0.36728654358455576</v>
      </c>
      <c r="I181" s="11">
        <v>0.36486654358455572</v>
      </c>
      <c r="J181" s="11">
        <v>0.36244654358455569</v>
      </c>
      <c r="K181" s="11">
        <v>0.3597798769178891</v>
      </c>
      <c r="L181" s="11">
        <v>0.35711321025122245</v>
      </c>
      <c r="M181" s="11">
        <v>0.35444654358455568</v>
      </c>
      <c r="N181" s="11">
        <v>0.35177987691788903</v>
      </c>
      <c r="O181" s="11">
        <v>0.34911321025122244</v>
      </c>
      <c r="P181" s="11">
        <v>0.34911321025122244</v>
      </c>
      <c r="Q181" s="11">
        <v>0.34911321025122244</v>
      </c>
      <c r="R181" s="11">
        <v>0.34911321025122244</v>
      </c>
      <c r="S181" s="11">
        <v>0.34911321025122244</v>
      </c>
      <c r="T181" s="11">
        <v>0.34911321025122244</v>
      </c>
      <c r="U181" s="11"/>
      <c r="V181" s="33" t="str">
        <f t="shared" si="16"/>
        <v>Tunisia</v>
      </c>
      <c r="W181" s="30">
        <f t="shared" si="17"/>
        <v>-1.8740686274509796E-3</v>
      </c>
      <c r="X181" s="10">
        <f t="shared" si="18"/>
        <v>-0.96114065830454709</v>
      </c>
      <c r="Y181" s="36">
        <f t="shared" si="19"/>
        <v>0.92379136504609816</v>
      </c>
      <c r="Z181" s="41">
        <f t="shared" si="20"/>
        <v>1.8740686274509797</v>
      </c>
      <c r="AA181" s="42">
        <f t="shared" si="21"/>
        <v>57</v>
      </c>
    </row>
    <row r="182" spans="3:27">
      <c r="C182" s="32" t="s">
        <v>391</v>
      </c>
      <c r="D182" s="33" t="s">
        <v>392</v>
      </c>
      <c r="E182" s="11">
        <v>0.34387777777777778</v>
      </c>
      <c r="F182" s="11">
        <v>0.34187777777777778</v>
      </c>
      <c r="G182" s="11">
        <v>0.33987777777777778</v>
      </c>
      <c r="H182" s="11">
        <v>0.33787777777777778</v>
      </c>
      <c r="I182" s="11">
        <v>0.33587777777777778</v>
      </c>
      <c r="J182" s="11">
        <v>0.33387777777777777</v>
      </c>
      <c r="K182" s="11">
        <v>0.3315811111111111</v>
      </c>
      <c r="L182" s="11">
        <v>0.32928444444444444</v>
      </c>
      <c r="M182" s="11">
        <v>0.32698777777777782</v>
      </c>
      <c r="N182" s="11">
        <v>0.3246911111111111</v>
      </c>
      <c r="O182" s="11">
        <v>0.32239444444444443</v>
      </c>
      <c r="P182" s="11">
        <v>0.32072777777777778</v>
      </c>
      <c r="Q182" s="11">
        <v>0.31906111111111107</v>
      </c>
      <c r="R182" s="11">
        <v>0.31739444444444448</v>
      </c>
      <c r="S182" s="11">
        <v>0.31739444444444448</v>
      </c>
      <c r="T182" s="11">
        <v>0.31739444444444448</v>
      </c>
      <c r="U182" s="11"/>
      <c r="V182" s="33" t="str">
        <f t="shared" si="16"/>
        <v>Turkey</v>
      </c>
      <c r="W182" s="30">
        <f t="shared" si="17"/>
        <v>-1.9391666666666654E-3</v>
      </c>
      <c r="X182" s="10">
        <f t="shared" si="18"/>
        <v>-0.99217170321337811</v>
      </c>
      <c r="Y182" s="36">
        <f t="shared" si="19"/>
        <v>0.98440468865733566</v>
      </c>
      <c r="Z182" s="41">
        <f t="shared" si="20"/>
        <v>1.9391666666666654</v>
      </c>
      <c r="AA182" s="42">
        <f t="shared" si="21"/>
        <v>54</v>
      </c>
    </row>
    <row r="183" spans="3:27">
      <c r="C183" s="32" t="s">
        <v>393</v>
      </c>
      <c r="D183" s="33" t="s">
        <v>394</v>
      </c>
      <c r="E183" s="11">
        <v>0.4021187669376694</v>
      </c>
      <c r="F183" s="11">
        <v>0.40365210027100273</v>
      </c>
      <c r="G183" s="11">
        <v>0.40518543360433606</v>
      </c>
      <c r="H183" s="11">
        <v>0.40671876693766934</v>
      </c>
      <c r="I183" s="11">
        <v>0.40825210027100267</v>
      </c>
      <c r="J183" s="11">
        <v>0.4084521002710027</v>
      </c>
      <c r="K183" s="11">
        <v>0.4084521002710027</v>
      </c>
      <c r="L183" s="11">
        <v>0.4084521002710027</v>
      </c>
      <c r="M183" s="11">
        <v>0.4084521002710027</v>
      </c>
      <c r="N183" s="11">
        <v>0.4084521002710027</v>
      </c>
      <c r="O183" s="11">
        <v>0.4084521002710027</v>
      </c>
      <c r="P183" s="11">
        <v>0.4084521002710027</v>
      </c>
      <c r="Q183" s="11">
        <v>0.4084521002710027</v>
      </c>
      <c r="R183" s="11">
        <v>0.4084521002710027</v>
      </c>
      <c r="S183" s="11">
        <v>0.4084521002710027</v>
      </c>
      <c r="T183" s="11">
        <v>0.4084521002710027</v>
      </c>
      <c r="U183" s="11"/>
      <c r="V183" s="33" t="str">
        <f t="shared" si="16"/>
        <v>Turkmenistan</v>
      </c>
      <c r="W183" s="30">
        <f t="shared" si="17"/>
        <v>3.0931372549019518E-4</v>
      </c>
      <c r="X183" s="10">
        <f t="shared" si="18"/>
        <v>0.73513221601485224</v>
      </c>
      <c r="Y183" s="36">
        <f t="shared" si="19"/>
        <v>0.54041937502290738</v>
      </c>
      <c r="Z183" s="41">
        <f t="shared" si="20"/>
        <v>-0.3093137254901952</v>
      </c>
      <c r="AA183" s="42">
        <f t="shared" si="21"/>
        <v>136</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0.41765801742764763</v>
      </c>
      <c r="F185" s="11">
        <v>0.41465801742764768</v>
      </c>
      <c r="G185" s="11">
        <v>0.41165801742764768</v>
      </c>
      <c r="H185" s="11">
        <v>0.40865801742764757</v>
      </c>
      <c r="I185" s="11">
        <v>0.40565801742764762</v>
      </c>
      <c r="J185" s="11">
        <v>0.40265801742764767</v>
      </c>
      <c r="K185" s="11">
        <v>0.39932468409431432</v>
      </c>
      <c r="L185" s="11">
        <v>0.39599135076098096</v>
      </c>
      <c r="M185" s="11">
        <v>0.39265801742764767</v>
      </c>
      <c r="N185" s="11">
        <v>0.38932468409431431</v>
      </c>
      <c r="O185" s="11">
        <v>0.38599135076098096</v>
      </c>
      <c r="P185" s="11">
        <v>0.38376912853875877</v>
      </c>
      <c r="Q185" s="11">
        <v>0.38154690631653648</v>
      </c>
      <c r="R185" s="11">
        <v>0.37932468409431436</v>
      </c>
      <c r="S185" s="11">
        <v>0.37932468409431436</v>
      </c>
      <c r="T185" s="11">
        <v>0.37932468409431436</v>
      </c>
      <c r="U185" s="11"/>
      <c r="V185" s="33" t="str">
        <f t="shared" si="16"/>
        <v>Uganda</v>
      </c>
      <c r="W185" s="30">
        <f t="shared" si="17"/>
        <v>-2.7998366013071876E-3</v>
      </c>
      <c r="X185" s="10">
        <f t="shared" si="18"/>
        <v>-0.99073875193305905</v>
      </c>
      <c r="Y185" s="36">
        <f t="shared" si="19"/>
        <v>0.98156327458187553</v>
      </c>
      <c r="Z185" s="41">
        <f t="shared" si="20"/>
        <v>2.7998366013071876</v>
      </c>
      <c r="AA185" s="42">
        <f t="shared" si="21"/>
        <v>27</v>
      </c>
    </row>
    <row r="186" spans="3:27">
      <c r="C186" s="32" t="s">
        <v>399</v>
      </c>
      <c r="D186" s="33" t="s">
        <v>400</v>
      </c>
      <c r="E186" s="11">
        <v>0.20238376436781613</v>
      </c>
      <c r="F186" s="11">
        <v>0.20205043103448275</v>
      </c>
      <c r="G186" s="11">
        <v>0.20171709770114943</v>
      </c>
      <c r="H186" s="11">
        <v>0.2013837643678161</v>
      </c>
      <c r="I186" s="11">
        <v>0.20105043103448281</v>
      </c>
      <c r="J186" s="11">
        <v>0.20071709770114943</v>
      </c>
      <c r="K186" s="11">
        <v>0.20038376436781613</v>
      </c>
      <c r="L186" s="11">
        <v>0.20005043103448275</v>
      </c>
      <c r="M186" s="11">
        <v>0.19971709770114945</v>
      </c>
      <c r="N186" s="11">
        <v>0.1993837643678161</v>
      </c>
      <c r="O186" s="11">
        <v>0.19905043103448281</v>
      </c>
      <c r="P186" s="11">
        <v>0.19905043103448281</v>
      </c>
      <c r="Q186" s="11">
        <v>0.19905043103448281</v>
      </c>
      <c r="R186" s="11">
        <v>0.19905043103448281</v>
      </c>
      <c r="S186" s="11">
        <v>0.19905043103448281</v>
      </c>
      <c r="T186" s="11">
        <v>0.19905043103448281</v>
      </c>
      <c r="U186" s="11"/>
      <c r="V186" s="33" t="str">
        <f t="shared" si="16"/>
        <v>Ukraine</v>
      </c>
      <c r="W186" s="30">
        <f t="shared" si="17"/>
        <v>-2.4264705882352686E-4</v>
      </c>
      <c r="X186" s="10">
        <f t="shared" si="18"/>
        <v>-0.95890804770991744</v>
      </c>
      <c r="Y186" s="36">
        <f t="shared" si="19"/>
        <v>0.91950464396284526</v>
      </c>
      <c r="Z186" s="41">
        <f t="shared" si="20"/>
        <v>0.24264705882352686</v>
      </c>
      <c r="AA186" s="42">
        <f t="shared" si="21"/>
        <v>113</v>
      </c>
    </row>
    <row r="187" spans="3:27">
      <c r="C187" s="32" t="s">
        <v>401</v>
      </c>
      <c r="D187" s="33" t="s">
        <v>402</v>
      </c>
      <c r="E187" s="11">
        <v>0.36888654427942802</v>
      </c>
      <c r="F187" s="11">
        <v>0.36888654427942802</v>
      </c>
      <c r="G187" s="11">
        <v>0.36888654427942802</v>
      </c>
      <c r="H187" s="11">
        <v>0.36888654427942802</v>
      </c>
      <c r="I187" s="11">
        <v>0.36888654427942802</v>
      </c>
      <c r="J187" s="11">
        <v>0.36888654427942802</v>
      </c>
      <c r="K187" s="11">
        <v>0.36888654427942802</v>
      </c>
      <c r="L187" s="11">
        <v>0.36888654427942802</v>
      </c>
      <c r="M187" s="11">
        <v>0.36888654427942802</v>
      </c>
      <c r="N187" s="11">
        <v>0.36888654427942802</v>
      </c>
      <c r="O187" s="11">
        <v>0.36888654427942802</v>
      </c>
      <c r="P187" s="11">
        <v>0.36888654427942802</v>
      </c>
      <c r="Q187" s="11">
        <v>0.36888654427942802</v>
      </c>
      <c r="R187" s="11">
        <v>0.36888654427942802</v>
      </c>
      <c r="S187" s="11">
        <v>0.36888654427942802</v>
      </c>
      <c r="T187" s="11">
        <v>0.36888654427942802</v>
      </c>
      <c r="U187" s="11"/>
      <c r="V187" s="33" t="str">
        <f t="shared" si="16"/>
        <v>United Arab Emirates</v>
      </c>
      <c r="W187" s="30">
        <f t="shared" si="17"/>
        <v>0</v>
      </c>
      <c r="X187" s="10">
        <f t="shared" si="18"/>
        <v>0</v>
      </c>
      <c r="Y187" s="36">
        <f t="shared" si="19"/>
        <v>0</v>
      </c>
      <c r="Z187" s="41" t="str">
        <f t="shared" si="20"/>
        <v/>
      </c>
      <c r="AA187" s="42" t="str">
        <f t="shared" si="21"/>
        <v/>
      </c>
    </row>
    <row r="188" spans="3:27">
      <c r="C188" s="32" t="s">
        <v>403</v>
      </c>
      <c r="D188" s="33" t="s">
        <v>404</v>
      </c>
      <c r="E188" s="11">
        <v>0.11374813634806441</v>
      </c>
      <c r="F188" s="11">
        <v>0.11453680301473108</v>
      </c>
      <c r="G188" s="11">
        <v>0.11532546968139774</v>
      </c>
      <c r="H188" s="11">
        <v>0.1161141363480644</v>
      </c>
      <c r="I188" s="11">
        <v>0.11690280301473106</v>
      </c>
      <c r="J188" s="11">
        <v>0.11769146968139775</v>
      </c>
      <c r="K188" s="11">
        <v>0.11710013634806442</v>
      </c>
      <c r="L188" s="11">
        <v>0.11650880301473109</v>
      </c>
      <c r="M188" s="11">
        <v>0.11591746968139775</v>
      </c>
      <c r="N188" s="11">
        <v>0.11532613634806442</v>
      </c>
      <c r="O188" s="11">
        <v>0.11473480301473109</v>
      </c>
      <c r="P188" s="11">
        <v>0.11473480301473109</v>
      </c>
      <c r="Q188" s="11">
        <v>0.11473480301473109</v>
      </c>
      <c r="R188" s="11">
        <v>0.11473480301473109</v>
      </c>
      <c r="S188" s="11">
        <v>0.11473480301473109</v>
      </c>
      <c r="T188" s="11">
        <v>0.11473480301473109</v>
      </c>
      <c r="U188" s="11"/>
      <c r="V188" s="33" t="str">
        <f t="shared" si="16"/>
        <v>United Kingdom</v>
      </c>
      <c r="W188" s="30">
        <f t="shared" si="17"/>
        <v>-5.5014705882351938E-5</v>
      </c>
      <c r="X188" s="10">
        <f t="shared" si="18"/>
        <v>-0.23610625798174811</v>
      </c>
      <c r="Y188" s="36">
        <f t="shared" si="19"/>
        <v>5.5746165058143796E-2</v>
      </c>
      <c r="Z188" s="41" t="str">
        <f t="shared" si="20"/>
        <v/>
      </c>
      <c r="AA188" s="42" t="str">
        <f t="shared" si="21"/>
        <v/>
      </c>
    </row>
    <row r="189" spans="3:27">
      <c r="C189" s="32" t="s">
        <v>405</v>
      </c>
      <c r="D189" s="33" t="s">
        <v>406</v>
      </c>
      <c r="E189" s="11">
        <v>0.21019353070175437</v>
      </c>
      <c r="F189" s="11">
        <v>0.21025353070175434</v>
      </c>
      <c r="G189" s="11">
        <v>0.21031353070175438</v>
      </c>
      <c r="H189" s="11">
        <v>0.21037353070175435</v>
      </c>
      <c r="I189" s="11">
        <v>0.21043353070175433</v>
      </c>
      <c r="J189" s="11">
        <v>0.21049353070175436</v>
      </c>
      <c r="K189" s="11">
        <v>0.21054686403508768</v>
      </c>
      <c r="L189" s="11">
        <v>0.21060019736842103</v>
      </c>
      <c r="M189" s="11">
        <v>0.21065353070175438</v>
      </c>
      <c r="N189" s="11">
        <v>0.21070686403508768</v>
      </c>
      <c r="O189" s="11">
        <v>0.21076019736842103</v>
      </c>
      <c r="P189" s="11">
        <v>0.21076019736842103</v>
      </c>
      <c r="Q189" s="11">
        <v>0.21076019736842103</v>
      </c>
      <c r="R189" s="11">
        <v>0.21076019736842103</v>
      </c>
      <c r="S189" s="11">
        <v>0.21076019736842103</v>
      </c>
      <c r="T189" s="11">
        <v>0.21076019736842103</v>
      </c>
      <c r="U189" s="11"/>
      <c r="V189" s="33" t="str">
        <f t="shared" si="16"/>
        <v>United States</v>
      </c>
      <c r="W189" s="30">
        <f t="shared" si="17"/>
        <v>4.0637254901961081E-5</v>
      </c>
      <c r="X189" s="10">
        <f t="shared" si="18"/>
        <v>0.95554420922097294</v>
      </c>
      <c r="Y189" s="36">
        <f t="shared" si="19"/>
        <v>0.91306473577573455</v>
      </c>
      <c r="Z189" s="41">
        <f t="shared" si="20"/>
        <v>-4.063725490196108E-2</v>
      </c>
      <c r="AA189" s="42">
        <f t="shared" si="21"/>
        <v>131</v>
      </c>
    </row>
    <row r="190" spans="3:27">
      <c r="C190" s="32" t="s">
        <v>407</v>
      </c>
      <c r="D190" s="33" t="s">
        <v>408</v>
      </c>
      <c r="E190" s="11">
        <v>0.12588761718750002</v>
      </c>
      <c r="F190" s="11">
        <v>0.12455428385416666</v>
      </c>
      <c r="G190" s="11">
        <v>0.12322095052083336</v>
      </c>
      <c r="H190" s="11">
        <v>0.12188761718750001</v>
      </c>
      <c r="I190" s="11">
        <v>0.12055428385416668</v>
      </c>
      <c r="J190" s="11">
        <v>0.11922095052083335</v>
      </c>
      <c r="K190" s="11">
        <v>0.11755428385416666</v>
      </c>
      <c r="L190" s="11">
        <v>0.11588761718750001</v>
      </c>
      <c r="M190" s="11">
        <v>0.11422095052083335</v>
      </c>
      <c r="N190" s="11">
        <v>0.11255428385416666</v>
      </c>
      <c r="O190" s="11">
        <v>0.11088761718750001</v>
      </c>
      <c r="P190" s="11">
        <v>0.11033206163194446</v>
      </c>
      <c r="Q190" s="11">
        <v>0.10977650607638889</v>
      </c>
      <c r="R190" s="11">
        <v>0.10922095052083335</v>
      </c>
      <c r="S190" s="11">
        <v>0.10922095052083335</v>
      </c>
      <c r="T190" s="11">
        <v>0.10922095052083335</v>
      </c>
      <c r="U190" s="11"/>
      <c r="V190" s="33" t="str">
        <f t="shared" si="16"/>
        <v>Uruguay</v>
      </c>
      <c r="W190" s="30">
        <f t="shared" si="17"/>
        <v>-1.238562091503268E-3</v>
      </c>
      <c r="X190" s="10">
        <f t="shared" si="18"/>
        <v>-0.98189164554286024</v>
      </c>
      <c r="Y190" s="36">
        <f t="shared" si="19"/>
        <v>0.96411120358686586</v>
      </c>
      <c r="Z190" s="41">
        <f t="shared" si="20"/>
        <v>1.238562091503268</v>
      </c>
      <c r="AA190" s="42">
        <f t="shared" si="21"/>
        <v>83</v>
      </c>
    </row>
    <row r="191" spans="3:27">
      <c r="C191" s="32" t="s">
        <v>409</v>
      </c>
      <c r="D191" s="33" t="s">
        <v>410</v>
      </c>
      <c r="E191" s="11">
        <v>0.37015705238917679</v>
      </c>
      <c r="F191" s="11">
        <v>0.36849038572251008</v>
      </c>
      <c r="G191" s="11">
        <v>0.36682371905584343</v>
      </c>
      <c r="H191" s="11">
        <v>0.36515705238917678</v>
      </c>
      <c r="I191" s="11">
        <v>0.36349038572251008</v>
      </c>
      <c r="J191" s="11">
        <v>0.36182371905584337</v>
      </c>
      <c r="K191" s="11">
        <v>0.36015705238917678</v>
      </c>
      <c r="L191" s="11">
        <v>0.35849038572251007</v>
      </c>
      <c r="M191" s="11">
        <v>0.35682371905584348</v>
      </c>
      <c r="N191" s="11">
        <v>0.35515705238917672</v>
      </c>
      <c r="O191" s="11">
        <v>0.35349038572251007</v>
      </c>
      <c r="P191" s="11">
        <v>0.35237927461139895</v>
      </c>
      <c r="Q191" s="11">
        <v>0.35126816350028783</v>
      </c>
      <c r="R191" s="11">
        <v>0.35015705238917677</v>
      </c>
      <c r="S191" s="11">
        <v>0.35015705238917677</v>
      </c>
      <c r="T191" s="11">
        <v>0.35015705238917677</v>
      </c>
      <c r="U191" s="11"/>
      <c r="V191" s="33" t="str">
        <f t="shared" si="16"/>
        <v>Uzbekistan</v>
      </c>
      <c r="W191" s="30">
        <f t="shared" si="17"/>
        <v>-1.4452614379084974E-3</v>
      </c>
      <c r="X191" s="10">
        <f t="shared" si="18"/>
        <v>-0.98942760956406317</v>
      </c>
      <c r="Y191" s="36">
        <f t="shared" si="19"/>
        <v>0.97896699456765623</v>
      </c>
      <c r="Z191" s="41">
        <f t="shared" si="20"/>
        <v>1.4452614379084974</v>
      </c>
      <c r="AA191" s="42">
        <f t="shared" si="21"/>
        <v>76</v>
      </c>
    </row>
    <row r="192" spans="3:27">
      <c r="C192" s="32" t="s">
        <v>411</v>
      </c>
      <c r="D192" s="33" t="s">
        <v>412</v>
      </c>
      <c r="E192" s="11">
        <v>0.30994438428346199</v>
      </c>
      <c r="F192" s="11">
        <v>0.30494438428346199</v>
      </c>
      <c r="G192" s="11">
        <v>0.29994438428346198</v>
      </c>
      <c r="H192" s="11">
        <v>0.29494438428346198</v>
      </c>
      <c r="I192" s="11">
        <v>0.28994438428346198</v>
      </c>
      <c r="J192" s="11">
        <v>0.28494438428346197</v>
      </c>
      <c r="K192" s="11">
        <v>0.28094438428346197</v>
      </c>
      <c r="L192" s="11">
        <v>0.27694438428346196</v>
      </c>
      <c r="M192" s="11">
        <v>0.27294438428346196</v>
      </c>
      <c r="N192" s="11">
        <v>0.26894438428346196</v>
      </c>
      <c r="O192" s="11">
        <v>0.26494438428346195</v>
      </c>
      <c r="P192" s="11">
        <v>0.25938882872790642</v>
      </c>
      <c r="Q192" s="11">
        <v>0.25383327317235083</v>
      </c>
      <c r="R192" s="11">
        <v>0.24827771761679529</v>
      </c>
      <c r="S192" s="11">
        <v>0.24827771761679529</v>
      </c>
      <c r="T192" s="11">
        <v>0.24827771761679529</v>
      </c>
      <c r="U192" s="11"/>
      <c r="V192" s="33" t="str">
        <f t="shared" si="16"/>
        <v>Vanuatu</v>
      </c>
      <c r="W192" s="30">
        <f t="shared" si="17"/>
        <v>-4.3439542483660158E-3</v>
      </c>
      <c r="X192" s="10">
        <f t="shared" si="18"/>
        <v>-0.99567425594248093</v>
      </c>
      <c r="Y192" s="36">
        <f t="shared" si="19"/>
        <v>0.99136722394661303</v>
      </c>
      <c r="Z192" s="41">
        <f t="shared" si="20"/>
        <v>4.3439542483660158</v>
      </c>
      <c r="AA192" s="42">
        <f t="shared" si="21"/>
        <v>11</v>
      </c>
    </row>
    <row r="193" spans="3:27">
      <c r="C193" s="32" t="s">
        <v>413</v>
      </c>
      <c r="D193" s="33" t="s">
        <v>414</v>
      </c>
      <c r="E193" s="11">
        <v>0.18961413651151152</v>
      </c>
      <c r="F193" s="11">
        <v>0.18828080317817819</v>
      </c>
      <c r="G193" s="11">
        <v>0.18694746984484487</v>
      </c>
      <c r="H193" s="11">
        <v>0.18561413651151151</v>
      </c>
      <c r="I193" s="11">
        <v>0.18428080317817819</v>
      </c>
      <c r="J193" s="11">
        <v>0.18294746984484486</v>
      </c>
      <c r="K193" s="11">
        <v>0.18194746984484481</v>
      </c>
      <c r="L193" s="11">
        <v>0.18094746984484486</v>
      </c>
      <c r="M193" s="11">
        <v>0.17994746984484486</v>
      </c>
      <c r="N193" s="11">
        <v>0.17894746984484486</v>
      </c>
      <c r="O193" s="11">
        <v>0.1779474698448448</v>
      </c>
      <c r="P193" s="11">
        <v>0.1779474698448448</v>
      </c>
      <c r="Q193" s="11">
        <v>0.1779474698448448</v>
      </c>
      <c r="R193" s="11">
        <v>0.1779474698448448</v>
      </c>
      <c r="S193" s="11">
        <v>0.1779474698448448</v>
      </c>
      <c r="T193" s="11">
        <v>0.1779474698448448</v>
      </c>
      <c r="U193" s="11"/>
      <c r="V193" s="33" t="str">
        <f t="shared" si="16"/>
        <v>Venezuela, Bolivarian Republic of</v>
      </c>
      <c r="W193" s="30">
        <f t="shared" si="17"/>
        <v>-8.1862745098039652E-4</v>
      </c>
      <c r="X193" s="10">
        <f t="shared" si="18"/>
        <v>-0.94941549738979192</v>
      </c>
      <c r="Y193" s="36">
        <f t="shared" si="19"/>
        <v>0.90138978668390601</v>
      </c>
      <c r="Z193" s="41">
        <f t="shared" si="20"/>
        <v>0.81862745098039658</v>
      </c>
      <c r="AA193" s="42">
        <f t="shared" si="21"/>
        <v>91</v>
      </c>
    </row>
    <row r="194" spans="3:27">
      <c r="C194" s="32" t="s">
        <v>415</v>
      </c>
      <c r="D194" s="33" t="s">
        <v>416</v>
      </c>
      <c r="E194" s="11">
        <v>0.2279742616959064</v>
      </c>
      <c r="F194" s="11">
        <v>0.22097426169590642</v>
      </c>
      <c r="G194" s="11">
        <v>0.21397426169590639</v>
      </c>
      <c r="H194" s="11">
        <v>0.20697426169590641</v>
      </c>
      <c r="I194" s="11">
        <v>0.19997426169590646</v>
      </c>
      <c r="J194" s="11">
        <v>0.19297426169590645</v>
      </c>
      <c r="K194" s="11">
        <v>0.18630759502923974</v>
      </c>
      <c r="L194" s="11">
        <v>0.17964092836257309</v>
      </c>
      <c r="M194" s="11">
        <v>0.17297426169590643</v>
      </c>
      <c r="N194" s="11">
        <v>0.16630759502923978</v>
      </c>
      <c r="O194" s="11">
        <v>0.15964092836257307</v>
      </c>
      <c r="P194" s="11">
        <v>0.15241870614035088</v>
      </c>
      <c r="Q194" s="11">
        <v>0.14519648391812864</v>
      </c>
      <c r="R194" s="11">
        <v>0.13797426169590646</v>
      </c>
      <c r="S194" s="11">
        <v>0.13797426169590646</v>
      </c>
      <c r="T194" s="11">
        <v>0.13797426169590646</v>
      </c>
      <c r="U194" s="11"/>
      <c r="V194" s="33" t="str">
        <f t="shared" si="16"/>
        <v>Viet Nam</v>
      </c>
      <c r="W194" s="30">
        <f t="shared" si="17"/>
        <v>-6.4517973856209115E-3</v>
      </c>
      <c r="X194" s="10">
        <f t="shared" si="18"/>
        <v>-0.99527006744936708</v>
      </c>
      <c r="Y194" s="36">
        <f t="shared" si="19"/>
        <v>0.99056250716066774</v>
      </c>
      <c r="Z194" s="41">
        <f t="shared" si="20"/>
        <v>6.4517973856209112</v>
      </c>
      <c r="AA194" s="42">
        <f t="shared" si="21"/>
        <v>2</v>
      </c>
    </row>
    <row r="195" spans="3:27">
      <c r="C195" s="32" t="s">
        <v>417</v>
      </c>
      <c r="D195" s="33" t="s">
        <v>418</v>
      </c>
      <c r="E195" s="11">
        <v>0.50460222874537941</v>
      </c>
      <c r="F195" s="11">
        <v>0.50226889541204611</v>
      </c>
      <c r="G195" s="11">
        <v>0.4999355620787127</v>
      </c>
      <c r="H195" s="11">
        <v>0.4976022287453794</v>
      </c>
      <c r="I195" s="11">
        <v>0.49526889541204611</v>
      </c>
      <c r="J195" s="11">
        <v>0.49293556207871275</v>
      </c>
      <c r="K195" s="11">
        <v>0.49060222874537945</v>
      </c>
      <c r="L195" s="11">
        <v>0.48826889541204604</v>
      </c>
      <c r="M195" s="11">
        <v>0.48593556207871275</v>
      </c>
      <c r="N195" s="11">
        <v>0.48360222874537939</v>
      </c>
      <c r="O195" s="11">
        <v>0.48126889541204609</v>
      </c>
      <c r="P195" s="11">
        <v>0.47849111763426833</v>
      </c>
      <c r="Q195" s="11">
        <v>0.4757133398564905</v>
      </c>
      <c r="R195" s="11">
        <v>0.47293556207871273</v>
      </c>
      <c r="S195" s="11">
        <v>0.47293556207871273</v>
      </c>
      <c r="T195" s="11">
        <v>0.47293556207871273</v>
      </c>
      <c r="U195" s="11"/>
      <c r="V195" s="33" t="str">
        <f t="shared" si="16"/>
        <v>Yemen</v>
      </c>
      <c r="W195" s="30">
        <f t="shared" si="17"/>
        <v>-2.2785947712418309E-3</v>
      </c>
      <c r="X195" s="10">
        <f t="shared" si="18"/>
        <v>-0.99614646003042351</v>
      </c>
      <c r="Y195" s="36">
        <f t="shared" si="19"/>
        <v>0.9923077698311441</v>
      </c>
      <c r="Z195" s="41">
        <f t="shared" si="20"/>
        <v>2.2785947712418309</v>
      </c>
      <c r="AA195" s="42">
        <f t="shared" si="21"/>
        <v>42</v>
      </c>
    </row>
    <row r="196" spans="3:27">
      <c r="C196" s="32" t="s">
        <v>419</v>
      </c>
      <c r="D196" s="33" t="s">
        <v>420</v>
      </c>
      <c r="E196" s="11">
        <v>0.34904296780153077</v>
      </c>
      <c r="F196" s="11">
        <v>0.34805363446819743</v>
      </c>
      <c r="G196" s="11">
        <v>0.34706430113486403</v>
      </c>
      <c r="H196" s="11">
        <v>0.34607496780153069</v>
      </c>
      <c r="I196" s="11">
        <v>0.3450856344681974</v>
      </c>
      <c r="J196" s="11">
        <v>0.34409630113486411</v>
      </c>
      <c r="K196" s="11">
        <v>0.34276296780153076</v>
      </c>
      <c r="L196" s="11">
        <v>0.34142963446819746</v>
      </c>
      <c r="M196" s="11">
        <v>0.34009630113486411</v>
      </c>
      <c r="N196" s="11">
        <v>0.33876296780153076</v>
      </c>
      <c r="O196" s="11">
        <v>0.33742963446819746</v>
      </c>
      <c r="P196" s="11">
        <v>0.33520741224597517</v>
      </c>
      <c r="Q196" s="11">
        <v>0.33298519002375293</v>
      </c>
      <c r="R196" s="11">
        <v>0.33076296780153075</v>
      </c>
      <c r="S196" s="11">
        <v>0.33076296780153075</v>
      </c>
      <c r="T196" s="11">
        <v>0.33076296780153075</v>
      </c>
      <c r="U196" s="11"/>
      <c r="V196" s="33" t="str">
        <f t="shared" si="16"/>
        <v>Zambia</v>
      </c>
      <c r="W196" s="30">
        <f t="shared" si="17"/>
        <v>-1.3410522875816988E-3</v>
      </c>
      <c r="X196" s="10">
        <f t="shared" si="18"/>
        <v>-0.9914546335763188</v>
      </c>
      <c r="Y196" s="36">
        <f t="shared" si="19"/>
        <v>0.98298229043995256</v>
      </c>
      <c r="Z196" s="41">
        <f t="shared" si="20"/>
        <v>1.3410522875816988</v>
      </c>
      <c r="AA196" s="42">
        <f t="shared" si="21"/>
        <v>80</v>
      </c>
    </row>
    <row r="197" spans="3:27">
      <c r="C197" s="32" t="s">
        <v>421</v>
      </c>
      <c r="D197" s="33" t="s">
        <v>422</v>
      </c>
      <c r="E197" s="11">
        <v>0.30651519555838463</v>
      </c>
      <c r="F197" s="11">
        <v>0.30584852889171793</v>
      </c>
      <c r="G197" s="11">
        <v>0.30518186222505128</v>
      </c>
      <c r="H197" s="11">
        <v>0.30451519555838463</v>
      </c>
      <c r="I197" s="11">
        <v>0.30384852889171798</v>
      </c>
      <c r="J197" s="11">
        <v>0.30318186222505134</v>
      </c>
      <c r="K197" s="11">
        <v>0.30251519555838463</v>
      </c>
      <c r="L197" s="11">
        <v>0.30184852889171798</v>
      </c>
      <c r="M197" s="11">
        <v>0.30118186222505133</v>
      </c>
      <c r="N197" s="11">
        <v>0.30051519555838463</v>
      </c>
      <c r="O197" s="11">
        <v>0.29984852889171798</v>
      </c>
      <c r="P197" s="11">
        <v>0.29984852889171798</v>
      </c>
      <c r="Q197" s="11">
        <v>0.29984852889171798</v>
      </c>
      <c r="R197" s="11">
        <v>0.29984852889171798</v>
      </c>
      <c r="S197" s="11">
        <v>0.29984852889171798</v>
      </c>
      <c r="T197" s="11">
        <v>0.29984852889171798</v>
      </c>
      <c r="U197" s="11"/>
      <c r="V197" s="33" t="str">
        <f t="shared" si="16"/>
        <v>Zimbabwe</v>
      </c>
      <c r="W197" s="30">
        <f t="shared" si="17"/>
        <v>-4.8529411764705707E-4</v>
      </c>
      <c r="X197" s="10">
        <f t="shared" si="18"/>
        <v>-0.95890804770991911</v>
      </c>
      <c r="Y197" s="36">
        <f t="shared" si="19"/>
        <v>0.91950464396284848</v>
      </c>
      <c r="Z197" s="41">
        <f t="shared" si="20"/>
        <v>0.4852941176470571</v>
      </c>
      <c r="AA197" s="42">
        <f t="shared" si="21"/>
        <v>103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Vul_Water!E6:T6</xm:f>
              <xm:sqref>AB6</xm:sqref>
            </x14:sparkline>
            <x14:sparkline>
              <xm:f>Vul_Water!E7:T7</xm:f>
              <xm:sqref>AB7</xm:sqref>
            </x14:sparkline>
            <x14:sparkline>
              <xm:f>Vul_Water!E8:T8</xm:f>
              <xm:sqref>AB8</xm:sqref>
            </x14:sparkline>
            <x14:sparkline>
              <xm:f>Vul_Water!E9:T9</xm:f>
              <xm:sqref>AB9</xm:sqref>
            </x14:sparkline>
            <x14:sparkline>
              <xm:f>Vul_Water!E10:T10</xm:f>
              <xm:sqref>AB10</xm:sqref>
            </x14:sparkline>
            <x14:sparkline>
              <xm:f>Vul_Water!E11:T11</xm:f>
              <xm:sqref>AB11</xm:sqref>
            </x14:sparkline>
            <x14:sparkline>
              <xm:f>Vul_Water!E12:T12</xm:f>
              <xm:sqref>AB12</xm:sqref>
            </x14:sparkline>
            <x14:sparkline>
              <xm:f>Vul_Water!E13:T13</xm:f>
              <xm:sqref>AB13</xm:sqref>
            </x14:sparkline>
            <x14:sparkline>
              <xm:f>Vul_Water!E14:T14</xm:f>
              <xm:sqref>AB14</xm:sqref>
            </x14:sparkline>
            <x14:sparkline>
              <xm:f>Vul_Water!E15:T15</xm:f>
              <xm:sqref>AB15</xm:sqref>
            </x14:sparkline>
            <x14:sparkline>
              <xm:f>Vul_Water!E16:T16</xm:f>
              <xm:sqref>AB16</xm:sqref>
            </x14:sparkline>
            <x14:sparkline>
              <xm:f>Vul_Water!E17:T17</xm:f>
              <xm:sqref>AB17</xm:sqref>
            </x14:sparkline>
            <x14:sparkline>
              <xm:f>Vul_Water!E18:T18</xm:f>
              <xm:sqref>AB18</xm:sqref>
            </x14:sparkline>
            <x14:sparkline>
              <xm:f>Vul_Water!E19:T19</xm:f>
              <xm:sqref>AB19</xm:sqref>
            </x14:sparkline>
            <x14:sparkline>
              <xm:f>Vul_Water!E20:T20</xm:f>
              <xm:sqref>AB20</xm:sqref>
            </x14:sparkline>
            <x14:sparkline>
              <xm:f>Vul_Water!E21:T21</xm:f>
              <xm:sqref>AB21</xm:sqref>
            </x14:sparkline>
            <x14:sparkline>
              <xm:f>Vul_Water!E22:T22</xm:f>
              <xm:sqref>AB22</xm:sqref>
            </x14:sparkline>
            <x14:sparkline>
              <xm:f>Vul_Water!E23:T23</xm:f>
              <xm:sqref>AB23</xm:sqref>
            </x14:sparkline>
            <x14:sparkline>
              <xm:f>Vul_Water!E24:T24</xm:f>
              <xm:sqref>AB24</xm:sqref>
            </x14:sparkline>
            <x14:sparkline>
              <xm:f>Vul_Water!E25:T25</xm:f>
              <xm:sqref>AB25</xm:sqref>
            </x14:sparkline>
            <x14:sparkline>
              <xm:f>Vul_Water!E26:T26</xm:f>
              <xm:sqref>AB26</xm:sqref>
            </x14:sparkline>
            <x14:sparkline>
              <xm:f>Vul_Water!E27:T27</xm:f>
              <xm:sqref>AB27</xm:sqref>
            </x14:sparkline>
            <x14:sparkline>
              <xm:f>Vul_Water!E28:T28</xm:f>
              <xm:sqref>AB28</xm:sqref>
            </x14:sparkline>
            <x14:sparkline>
              <xm:f>Vul_Water!E29:T29</xm:f>
              <xm:sqref>AB29</xm:sqref>
            </x14:sparkline>
            <x14:sparkline>
              <xm:f>Vul_Water!E30:T30</xm:f>
              <xm:sqref>AB30</xm:sqref>
            </x14:sparkline>
            <x14:sparkline>
              <xm:f>Vul_Water!E31:T31</xm:f>
              <xm:sqref>AB31</xm:sqref>
            </x14:sparkline>
            <x14:sparkline>
              <xm:f>Vul_Water!E32:T32</xm:f>
              <xm:sqref>AB32</xm:sqref>
            </x14:sparkline>
            <x14:sparkline>
              <xm:f>Vul_Water!E33:T33</xm:f>
              <xm:sqref>AB33</xm:sqref>
            </x14:sparkline>
            <x14:sparkline>
              <xm:f>Vul_Water!E34:T34</xm:f>
              <xm:sqref>AB34</xm:sqref>
            </x14:sparkline>
            <x14:sparkline>
              <xm:f>Vul_Water!E35:T35</xm:f>
              <xm:sqref>AB35</xm:sqref>
            </x14:sparkline>
            <x14:sparkline>
              <xm:f>Vul_Water!E36:T36</xm:f>
              <xm:sqref>AB36</xm:sqref>
            </x14:sparkline>
            <x14:sparkline>
              <xm:f>Vul_Water!E37:T37</xm:f>
              <xm:sqref>AB37</xm:sqref>
            </x14:sparkline>
            <x14:sparkline>
              <xm:f>Vul_Water!E38:T38</xm:f>
              <xm:sqref>AB38</xm:sqref>
            </x14:sparkline>
            <x14:sparkline>
              <xm:f>Vul_Water!E39:T39</xm:f>
              <xm:sqref>AB39</xm:sqref>
            </x14:sparkline>
            <x14:sparkline>
              <xm:f>Vul_Water!E40:T40</xm:f>
              <xm:sqref>AB40</xm:sqref>
            </x14:sparkline>
            <x14:sparkline>
              <xm:f>Vul_Water!E41:T41</xm:f>
              <xm:sqref>AB41</xm:sqref>
            </x14:sparkline>
            <x14:sparkline>
              <xm:f>Vul_Water!E42:T42</xm:f>
              <xm:sqref>AB42</xm:sqref>
            </x14:sparkline>
            <x14:sparkline>
              <xm:f>Vul_Water!E43:T43</xm:f>
              <xm:sqref>AB43</xm:sqref>
            </x14:sparkline>
            <x14:sparkline>
              <xm:f>Vul_Water!E44:T44</xm:f>
              <xm:sqref>AB44</xm:sqref>
            </x14:sparkline>
            <x14:sparkline>
              <xm:f>Vul_Water!E45:T45</xm:f>
              <xm:sqref>AB45</xm:sqref>
            </x14:sparkline>
            <x14:sparkline>
              <xm:f>Vul_Water!E46:T46</xm:f>
              <xm:sqref>AB46</xm:sqref>
            </x14:sparkline>
            <x14:sparkline>
              <xm:f>Vul_Water!E47:T47</xm:f>
              <xm:sqref>AB47</xm:sqref>
            </x14:sparkline>
            <x14:sparkline>
              <xm:f>Vul_Water!E48:T48</xm:f>
              <xm:sqref>AB48</xm:sqref>
            </x14:sparkline>
            <x14:sparkline>
              <xm:f>Vul_Water!E49:T49</xm:f>
              <xm:sqref>AB49</xm:sqref>
            </x14:sparkline>
            <x14:sparkline>
              <xm:f>Vul_Water!E50:T50</xm:f>
              <xm:sqref>AB50</xm:sqref>
            </x14:sparkline>
            <x14:sparkline>
              <xm:f>Vul_Water!E51:T51</xm:f>
              <xm:sqref>AB51</xm:sqref>
            </x14:sparkline>
            <x14:sparkline>
              <xm:f>Vul_Water!E52:T52</xm:f>
              <xm:sqref>AB52</xm:sqref>
            </x14:sparkline>
            <x14:sparkline>
              <xm:f>Vul_Water!E53:T53</xm:f>
              <xm:sqref>AB53</xm:sqref>
            </x14:sparkline>
            <x14:sparkline>
              <xm:f>Vul_Water!E54:T54</xm:f>
              <xm:sqref>AB54</xm:sqref>
            </x14:sparkline>
            <x14:sparkline>
              <xm:f>Vul_Water!E55:T55</xm:f>
              <xm:sqref>AB55</xm:sqref>
            </x14:sparkline>
            <x14:sparkline>
              <xm:f>Vul_Water!E56:T56</xm:f>
              <xm:sqref>AB56</xm:sqref>
            </x14:sparkline>
            <x14:sparkline>
              <xm:f>Vul_Water!E57:T57</xm:f>
              <xm:sqref>AB57</xm:sqref>
            </x14:sparkline>
            <x14:sparkline>
              <xm:f>Vul_Water!E58:T58</xm:f>
              <xm:sqref>AB58</xm:sqref>
            </x14:sparkline>
            <x14:sparkline>
              <xm:f>Vul_Water!E59:T59</xm:f>
              <xm:sqref>AB59</xm:sqref>
            </x14:sparkline>
            <x14:sparkline>
              <xm:f>Vul_Water!E60:T60</xm:f>
              <xm:sqref>AB60</xm:sqref>
            </x14:sparkline>
            <x14:sparkline>
              <xm:f>Vul_Water!E61:T61</xm:f>
              <xm:sqref>AB61</xm:sqref>
            </x14:sparkline>
            <x14:sparkline>
              <xm:f>Vul_Water!E62:T62</xm:f>
              <xm:sqref>AB62</xm:sqref>
            </x14:sparkline>
            <x14:sparkline>
              <xm:f>Vul_Water!E63:T63</xm:f>
              <xm:sqref>AB63</xm:sqref>
            </x14:sparkline>
            <x14:sparkline>
              <xm:f>Vul_Water!E64:T64</xm:f>
              <xm:sqref>AB64</xm:sqref>
            </x14:sparkline>
            <x14:sparkline>
              <xm:f>Vul_Water!E65:T65</xm:f>
              <xm:sqref>AB65</xm:sqref>
            </x14:sparkline>
            <x14:sparkline>
              <xm:f>Vul_Water!E66:T66</xm:f>
              <xm:sqref>AB66</xm:sqref>
            </x14:sparkline>
            <x14:sparkline>
              <xm:f>Vul_Water!E67:T67</xm:f>
              <xm:sqref>AB67</xm:sqref>
            </x14:sparkline>
            <x14:sparkline>
              <xm:f>Vul_Water!E68:T68</xm:f>
              <xm:sqref>AB68</xm:sqref>
            </x14:sparkline>
            <x14:sparkline>
              <xm:f>Vul_Water!E69:T69</xm:f>
              <xm:sqref>AB69</xm:sqref>
            </x14:sparkline>
            <x14:sparkline>
              <xm:f>Vul_Water!E70:T70</xm:f>
              <xm:sqref>AB70</xm:sqref>
            </x14:sparkline>
            <x14:sparkline>
              <xm:f>Vul_Water!E71:T71</xm:f>
              <xm:sqref>AB71</xm:sqref>
            </x14:sparkline>
            <x14:sparkline>
              <xm:f>Vul_Water!E72:T72</xm:f>
              <xm:sqref>AB72</xm:sqref>
            </x14:sparkline>
            <x14:sparkline>
              <xm:f>Vul_Water!E73:T73</xm:f>
              <xm:sqref>AB73</xm:sqref>
            </x14:sparkline>
            <x14:sparkline>
              <xm:f>Vul_Water!E74:T74</xm:f>
              <xm:sqref>AB74</xm:sqref>
            </x14:sparkline>
            <x14:sparkline>
              <xm:f>Vul_Water!E75:T75</xm:f>
              <xm:sqref>AB75</xm:sqref>
            </x14:sparkline>
            <x14:sparkline>
              <xm:f>Vul_Water!E76:T76</xm:f>
              <xm:sqref>AB76</xm:sqref>
            </x14:sparkline>
            <x14:sparkline>
              <xm:f>Vul_Water!E77:T77</xm:f>
              <xm:sqref>AB77</xm:sqref>
            </x14:sparkline>
            <x14:sparkline>
              <xm:f>Vul_Water!E78:T78</xm:f>
              <xm:sqref>AB78</xm:sqref>
            </x14:sparkline>
            <x14:sparkline>
              <xm:f>Vul_Water!E79:T79</xm:f>
              <xm:sqref>AB79</xm:sqref>
            </x14:sparkline>
            <x14:sparkline>
              <xm:f>Vul_Water!E80:T80</xm:f>
              <xm:sqref>AB80</xm:sqref>
            </x14:sparkline>
            <x14:sparkline>
              <xm:f>Vul_Water!E81:T81</xm:f>
              <xm:sqref>AB81</xm:sqref>
            </x14:sparkline>
            <x14:sparkline>
              <xm:f>Vul_Water!E82:T82</xm:f>
              <xm:sqref>AB82</xm:sqref>
            </x14:sparkline>
            <x14:sparkline>
              <xm:f>Vul_Water!E83:T83</xm:f>
              <xm:sqref>AB83</xm:sqref>
            </x14:sparkline>
            <x14:sparkline>
              <xm:f>Vul_Water!E84:T84</xm:f>
              <xm:sqref>AB84</xm:sqref>
            </x14:sparkline>
            <x14:sparkline>
              <xm:f>Vul_Water!E85:T85</xm:f>
              <xm:sqref>AB85</xm:sqref>
            </x14:sparkline>
            <x14:sparkline>
              <xm:f>Vul_Water!E86:T86</xm:f>
              <xm:sqref>AB86</xm:sqref>
            </x14:sparkline>
            <x14:sparkline>
              <xm:f>Vul_Water!E87:T87</xm:f>
              <xm:sqref>AB87</xm:sqref>
            </x14:sparkline>
            <x14:sparkline>
              <xm:f>Vul_Water!E88:T88</xm:f>
              <xm:sqref>AB88</xm:sqref>
            </x14:sparkline>
            <x14:sparkline>
              <xm:f>Vul_Water!E89:T89</xm:f>
              <xm:sqref>AB89</xm:sqref>
            </x14:sparkline>
            <x14:sparkline>
              <xm:f>Vul_Water!E90:T90</xm:f>
              <xm:sqref>AB90</xm:sqref>
            </x14:sparkline>
            <x14:sparkline>
              <xm:f>Vul_Water!E91:T91</xm:f>
              <xm:sqref>AB91</xm:sqref>
            </x14:sparkline>
            <x14:sparkline>
              <xm:f>Vul_Water!E92:T92</xm:f>
              <xm:sqref>AB92</xm:sqref>
            </x14:sparkline>
            <x14:sparkline>
              <xm:f>Vul_Water!E93:T93</xm:f>
              <xm:sqref>AB93</xm:sqref>
            </x14:sparkline>
            <x14:sparkline>
              <xm:f>Vul_Water!E94:T94</xm:f>
              <xm:sqref>AB94</xm:sqref>
            </x14:sparkline>
            <x14:sparkline>
              <xm:f>Vul_Water!E95:T95</xm:f>
              <xm:sqref>AB95</xm:sqref>
            </x14:sparkline>
            <x14:sparkline>
              <xm:f>Vul_Water!E96:T96</xm:f>
              <xm:sqref>AB96</xm:sqref>
            </x14:sparkline>
            <x14:sparkline>
              <xm:f>Vul_Water!E97:T97</xm:f>
              <xm:sqref>AB97</xm:sqref>
            </x14:sparkline>
            <x14:sparkline>
              <xm:f>Vul_Water!E98:T98</xm:f>
              <xm:sqref>AB98</xm:sqref>
            </x14:sparkline>
            <x14:sparkline>
              <xm:f>Vul_Water!E99:T99</xm:f>
              <xm:sqref>AB99</xm:sqref>
            </x14:sparkline>
            <x14:sparkline>
              <xm:f>Vul_Water!E100:T100</xm:f>
              <xm:sqref>AB100</xm:sqref>
            </x14:sparkline>
            <x14:sparkline>
              <xm:f>Vul_Water!E101:T101</xm:f>
              <xm:sqref>AB101</xm:sqref>
            </x14:sparkline>
            <x14:sparkline>
              <xm:f>Vul_Water!E102:T102</xm:f>
              <xm:sqref>AB102</xm:sqref>
            </x14:sparkline>
            <x14:sparkline>
              <xm:f>Vul_Water!E103:T103</xm:f>
              <xm:sqref>AB103</xm:sqref>
            </x14:sparkline>
            <x14:sparkline>
              <xm:f>Vul_Water!E104:T104</xm:f>
              <xm:sqref>AB104</xm:sqref>
            </x14:sparkline>
            <x14:sparkline>
              <xm:f>Vul_Water!E105:T105</xm:f>
              <xm:sqref>AB105</xm:sqref>
            </x14:sparkline>
            <x14:sparkline>
              <xm:f>Vul_Water!E106:T106</xm:f>
              <xm:sqref>AB106</xm:sqref>
            </x14:sparkline>
            <x14:sparkline>
              <xm:f>Vul_Water!E107:T107</xm:f>
              <xm:sqref>AB107</xm:sqref>
            </x14:sparkline>
            <x14:sparkline>
              <xm:f>Vul_Water!E108:T108</xm:f>
              <xm:sqref>AB108</xm:sqref>
            </x14:sparkline>
            <x14:sparkline>
              <xm:f>Vul_Water!E109:T109</xm:f>
              <xm:sqref>AB109</xm:sqref>
            </x14:sparkline>
            <x14:sparkline>
              <xm:f>Vul_Water!E110:T110</xm:f>
              <xm:sqref>AB110</xm:sqref>
            </x14:sparkline>
            <x14:sparkline>
              <xm:f>Vul_Water!E111:T111</xm:f>
              <xm:sqref>AB111</xm:sqref>
            </x14:sparkline>
            <x14:sparkline>
              <xm:f>Vul_Water!E112:T112</xm:f>
              <xm:sqref>AB112</xm:sqref>
            </x14:sparkline>
            <x14:sparkline>
              <xm:f>Vul_Water!E113:T113</xm:f>
              <xm:sqref>AB113</xm:sqref>
            </x14:sparkline>
            <x14:sparkline>
              <xm:f>Vul_Water!E114:T114</xm:f>
              <xm:sqref>AB114</xm:sqref>
            </x14:sparkline>
            <x14:sparkline>
              <xm:f>Vul_Water!E115:T115</xm:f>
              <xm:sqref>AB115</xm:sqref>
            </x14:sparkline>
            <x14:sparkline>
              <xm:f>Vul_Water!E116:T116</xm:f>
              <xm:sqref>AB116</xm:sqref>
            </x14:sparkline>
            <x14:sparkline>
              <xm:f>Vul_Water!E117:T117</xm:f>
              <xm:sqref>AB117</xm:sqref>
            </x14:sparkline>
            <x14:sparkline>
              <xm:f>Vul_Water!E118:T118</xm:f>
              <xm:sqref>AB118</xm:sqref>
            </x14:sparkline>
            <x14:sparkline>
              <xm:f>Vul_Water!E119:T119</xm:f>
              <xm:sqref>AB119</xm:sqref>
            </x14:sparkline>
            <x14:sparkline>
              <xm:f>Vul_Water!E120:T120</xm:f>
              <xm:sqref>AB120</xm:sqref>
            </x14:sparkline>
            <x14:sparkline>
              <xm:f>Vul_Water!E121:T121</xm:f>
              <xm:sqref>AB121</xm:sqref>
            </x14:sparkline>
            <x14:sparkline>
              <xm:f>Vul_Water!E122:T122</xm:f>
              <xm:sqref>AB122</xm:sqref>
            </x14:sparkline>
            <x14:sparkline>
              <xm:f>Vul_Water!E123:T123</xm:f>
              <xm:sqref>AB123</xm:sqref>
            </x14:sparkline>
            <x14:sparkline>
              <xm:f>Vul_Water!E124:T124</xm:f>
              <xm:sqref>AB124</xm:sqref>
            </x14:sparkline>
            <x14:sparkline>
              <xm:f>Vul_Water!E125:T125</xm:f>
              <xm:sqref>AB125</xm:sqref>
            </x14:sparkline>
            <x14:sparkline>
              <xm:f>Vul_Water!E126:T126</xm:f>
              <xm:sqref>AB126</xm:sqref>
            </x14:sparkline>
            <x14:sparkline>
              <xm:f>Vul_Water!E127:T127</xm:f>
              <xm:sqref>AB127</xm:sqref>
            </x14:sparkline>
            <x14:sparkline>
              <xm:f>Vul_Water!E128:T128</xm:f>
              <xm:sqref>AB128</xm:sqref>
            </x14:sparkline>
            <x14:sparkline>
              <xm:f>Vul_Water!E129:T129</xm:f>
              <xm:sqref>AB129</xm:sqref>
            </x14:sparkline>
            <x14:sparkline>
              <xm:f>Vul_Water!E130:T130</xm:f>
              <xm:sqref>AB130</xm:sqref>
            </x14:sparkline>
            <x14:sparkline>
              <xm:f>Vul_Water!E131:T131</xm:f>
              <xm:sqref>AB131</xm:sqref>
            </x14:sparkline>
            <x14:sparkline>
              <xm:f>Vul_Water!E132:T132</xm:f>
              <xm:sqref>AB132</xm:sqref>
            </x14:sparkline>
            <x14:sparkline>
              <xm:f>Vul_Water!E133:T133</xm:f>
              <xm:sqref>AB133</xm:sqref>
            </x14:sparkline>
            <x14:sparkline>
              <xm:f>Vul_Water!E134:T134</xm:f>
              <xm:sqref>AB134</xm:sqref>
            </x14:sparkline>
            <x14:sparkline>
              <xm:f>Vul_Water!E135:T135</xm:f>
              <xm:sqref>AB135</xm:sqref>
            </x14:sparkline>
            <x14:sparkline>
              <xm:f>Vul_Water!E136:T136</xm:f>
              <xm:sqref>AB136</xm:sqref>
            </x14:sparkline>
            <x14:sparkline>
              <xm:f>Vul_Water!E137:T137</xm:f>
              <xm:sqref>AB137</xm:sqref>
            </x14:sparkline>
            <x14:sparkline>
              <xm:f>Vul_Water!E138:T138</xm:f>
              <xm:sqref>AB138</xm:sqref>
            </x14:sparkline>
            <x14:sparkline>
              <xm:f>Vul_Water!E139:T139</xm:f>
              <xm:sqref>AB139</xm:sqref>
            </x14:sparkline>
            <x14:sparkline>
              <xm:f>Vul_Water!E140:T140</xm:f>
              <xm:sqref>AB140</xm:sqref>
            </x14:sparkline>
            <x14:sparkline>
              <xm:f>Vul_Water!E141:T141</xm:f>
              <xm:sqref>AB141</xm:sqref>
            </x14:sparkline>
            <x14:sparkline>
              <xm:f>Vul_Water!E142:T142</xm:f>
              <xm:sqref>AB142</xm:sqref>
            </x14:sparkline>
            <x14:sparkline>
              <xm:f>Vul_Water!E143:T143</xm:f>
              <xm:sqref>AB143</xm:sqref>
            </x14:sparkline>
            <x14:sparkline>
              <xm:f>Vul_Water!E144:T144</xm:f>
              <xm:sqref>AB144</xm:sqref>
            </x14:sparkline>
            <x14:sparkline>
              <xm:f>Vul_Water!E145:T145</xm:f>
              <xm:sqref>AB145</xm:sqref>
            </x14:sparkline>
            <x14:sparkline>
              <xm:f>Vul_Water!E146:T146</xm:f>
              <xm:sqref>AB146</xm:sqref>
            </x14:sparkline>
            <x14:sparkline>
              <xm:f>Vul_Water!E147:T147</xm:f>
              <xm:sqref>AB147</xm:sqref>
            </x14:sparkline>
            <x14:sparkline>
              <xm:f>Vul_Water!E148:T148</xm:f>
              <xm:sqref>AB148</xm:sqref>
            </x14:sparkline>
            <x14:sparkline>
              <xm:f>Vul_Water!E149:T149</xm:f>
              <xm:sqref>AB149</xm:sqref>
            </x14:sparkline>
            <x14:sparkline>
              <xm:f>Vul_Water!E150:T150</xm:f>
              <xm:sqref>AB150</xm:sqref>
            </x14:sparkline>
            <x14:sparkline>
              <xm:f>Vul_Water!E151:T151</xm:f>
              <xm:sqref>AB151</xm:sqref>
            </x14:sparkline>
            <x14:sparkline>
              <xm:f>Vul_Water!E152:T152</xm:f>
              <xm:sqref>AB152</xm:sqref>
            </x14:sparkline>
            <x14:sparkline>
              <xm:f>Vul_Water!E153:T153</xm:f>
              <xm:sqref>AB153</xm:sqref>
            </x14:sparkline>
            <x14:sparkline>
              <xm:f>Vul_Water!E154:T154</xm:f>
              <xm:sqref>AB154</xm:sqref>
            </x14:sparkline>
            <x14:sparkline>
              <xm:f>Vul_Water!E155:T155</xm:f>
              <xm:sqref>AB155</xm:sqref>
            </x14:sparkline>
            <x14:sparkline>
              <xm:f>Vul_Water!E156:T156</xm:f>
              <xm:sqref>AB156</xm:sqref>
            </x14:sparkline>
            <x14:sparkline>
              <xm:f>Vul_Water!E157:T157</xm:f>
              <xm:sqref>AB157</xm:sqref>
            </x14:sparkline>
            <x14:sparkline>
              <xm:f>Vul_Water!E158:T158</xm:f>
              <xm:sqref>AB158</xm:sqref>
            </x14:sparkline>
            <x14:sparkline>
              <xm:f>Vul_Water!E159:T159</xm:f>
              <xm:sqref>AB159</xm:sqref>
            </x14:sparkline>
            <x14:sparkline>
              <xm:f>Vul_Water!E160:T160</xm:f>
              <xm:sqref>AB160</xm:sqref>
            </x14:sparkline>
            <x14:sparkline>
              <xm:f>Vul_Water!E161:T161</xm:f>
              <xm:sqref>AB161</xm:sqref>
            </x14:sparkline>
            <x14:sparkline>
              <xm:f>Vul_Water!E162:T162</xm:f>
              <xm:sqref>AB162</xm:sqref>
            </x14:sparkline>
            <x14:sparkline>
              <xm:f>Vul_Water!E163:T163</xm:f>
              <xm:sqref>AB163</xm:sqref>
            </x14:sparkline>
            <x14:sparkline>
              <xm:f>Vul_Water!E164:T164</xm:f>
              <xm:sqref>AB164</xm:sqref>
            </x14:sparkline>
            <x14:sparkline>
              <xm:f>Vul_Water!E165:T165</xm:f>
              <xm:sqref>AB165</xm:sqref>
            </x14:sparkline>
            <x14:sparkline>
              <xm:f>Vul_Water!E166:T166</xm:f>
              <xm:sqref>AB166</xm:sqref>
            </x14:sparkline>
            <x14:sparkline>
              <xm:f>Vul_Water!E167:T167</xm:f>
              <xm:sqref>AB167</xm:sqref>
            </x14:sparkline>
            <x14:sparkline>
              <xm:f>Vul_Water!E168:T168</xm:f>
              <xm:sqref>AB168</xm:sqref>
            </x14:sparkline>
            <x14:sparkline>
              <xm:f>Vul_Water!E169:T169</xm:f>
              <xm:sqref>AB169</xm:sqref>
            </x14:sparkline>
            <x14:sparkline>
              <xm:f>Vul_Water!E170:T170</xm:f>
              <xm:sqref>AB170</xm:sqref>
            </x14:sparkline>
            <x14:sparkline>
              <xm:f>Vul_Water!E171:T171</xm:f>
              <xm:sqref>AB171</xm:sqref>
            </x14:sparkline>
            <x14:sparkline>
              <xm:f>Vul_Water!E172:T172</xm:f>
              <xm:sqref>AB172</xm:sqref>
            </x14:sparkline>
            <x14:sparkline>
              <xm:f>Vul_Water!E173:T173</xm:f>
              <xm:sqref>AB173</xm:sqref>
            </x14:sparkline>
            <x14:sparkline>
              <xm:f>Vul_Water!E174:T174</xm:f>
              <xm:sqref>AB174</xm:sqref>
            </x14:sparkline>
            <x14:sparkline>
              <xm:f>Vul_Water!E175:T175</xm:f>
              <xm:sqref>AB175</xm:sqref>
            </x14:sparkline>
            <x14:sparkline>
              <xm:f>Vul_Water!E176:T176</xm:f>
              <xm:sqref>AB176</xm:sqref>
            </x14:sparkline>
            <x14:sparkline>
              <xm:f>Vul_Water!E177:T177</xm:f>
              <xm:sqref>AB177</xm:sqref>
            </x14:sparkline>
            <x14:sparkline>
              <xm:f>Vul_Water!E178:T178</xm:f>
              <xm:sqref>AB178</xm:sqref>
            </x14:sparkline>
            <x14:sparkline>
              <xm:f>Vul_Water!E179:T179</xm:f>
              <xm:sqref>AB179</xm:sqref>
            </x14:sparkline>
            <x14:sparkline>
              <xm:f>Vul_Water!E180:T180</xm:f>
              <xm:sqref>AB180</xm:sqref>
            </x14:sparkline>
            <x14:sparkline>
              <xm:f>Vul_Water!E181:T181</xm:f>
              <xm:sqref>AB181</xm:sqref>
            </x14:sparkline>
            <x14:sparkline>
              <xm:f>Vul_Water!E182:T182</xm:f>
              <xm:sqref>AB182</xm:sqref>
            </x14:sparkline>
            <x14:sparkline>
              <xm:f>Vul_Water!E183:T183</xm:f>
              <xm:sqref>AB183</xm:sqref>
            </x14:sparkline>
            <x14:sparkline>
              <xm:f>Vul_Water!E184:T184</xm:f>
              <xm:sqref>AB184</xm:sqref>
            </x14:sparkline>
            <x14:sparkline>
              <xm:f>Vul_Water!E185:T185</xm:f>
              <xm:sqref>AB185</xm:sqref>
            </x14:sparkline>
            <x14:sparkline>
              <xm:f>Vul_Water!E186:T186</xm:f>
              <xm:sqref>AB186</xm:sqref>
            </x14:sparkline>
            <x14:sparkline>
              <xm:f>Vul_Water!E187:T187</xm:f>
              <xm:sqref>AB187</xm:sqref>
            </x14:sparkline>
            <x14:sparkline>
              <xm:f>Vul_Water!E188:T188</xm:f>
              <xm:sqref>AB188</xm:sqref>
            </x14:sparkline>
            <x14:sparkline>
              <xm:f>Vul_Water!E189:T189</xm:f>
              <xm:sqref>AB189</xm:sqref>
            </x14:sparkline>
            <x14:sparkline>
              <xm:f>Vul_Water!E190:T190</xm:f>
              <xm:sqref>AB190</xm:sqref>
            </x14:sparkline>
            <x14:sparkline>
              <xm:f>Vul_Water!E191:T191</xm:f>
              <xm:sqref>AB191</xm:sqref>
            </x14:sparkline>
            <x14:sparkline>
              <xm:f>Vul_Water!E192:T192</xm:f>
              <xm:sqref>AB192</xm:sqref>
            </x14:sparkline>
            <x14:sparkline>
              <xm:f>Vul_Water!E193:T193</xm:f>
              <xm:sqref>AB193</xm:sqref>
            </x14:sparkline>
            <x14:sparkline>
              <xm:f>Vul_Water!E194:T194</xm:f>
              <xm:sqref>AB194</xm:sqref>
            </x14:sparkline>
            <x14:sparkline>
              <xm:f>Vul_Water!E195:T195</xm:f>
              <xm:sqref>AB195</xm:sqref>
            </x14:sparkline>
            <x14:sparkline>
              <xm:f>Vul_Water!E196:T196</xm:f>
              <xm:sqref>AB196</xm:sqref>
            </x14:sparkline>
            <x14:sparkline>
              <xm:f>Vul_Water!E197:T197</xm:f>
              <xm:sqref>AB197</xm:sqref>
            </x14:sparkline>
          </x14:sparklines>
        </x14:sparklineGroup>
      </x14:sparklineGroup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659</v>
      </c>
      <c r="H1" s="46"/>
      <c r="I1" s="46" t="s">
        <v>595</v>
      </c>
      <c r="J1" s="46"/>
      <c r="K1" s="46"/>
      <c r="L1" s="46"/>
      <c r="M1" s="47"/>
      <c r="N1" s="47"/>
    </row>
    <row r="2" spans="1:33">
      <c r="A2" t="s">
        <v>639</v>
      </c>
      <c r="E2" s="8" t="s">
        <v>423</v>
      </c>
      <c r="AA2" s="42">
        <f>MAX(AA6:AA197)</f>
        <v>120</v>
      </c>
    </row>
    <row r="3" spans="1:33">
      <c r="D3" s="35" t="s">
        <v>594</v>
      </c>
      <c r="E3" s="11">
        <f>mmean(E6:E197)</f>
        <v>0.44193558034226654</v>
      </c>
      <c r="F3" s="11">
        <f t="shared" ref="F3:T3" si="0">mmean(F6:F197)</f>
        <v>0.44017488945231487</v>
      </c>
      <c r="G3" s="11">
        <f t="shared" si="0"/>
        <v>0.44140274167420279</v>
      </c>
      <c r="H3" s="11">
        <f t="shared" si="0"/>
        <v>0.44110526504770065</v>
      </c>
      <c r="I3" s="11">
        <f t="shared" si="0"/>
        <v>0.43891895499095829</v>
      </c>
      <c r="J3" s="11">
        <f t="shared" si="0"/>
        <v>0.43837505240912533</v>
      </c>
      <c r="K3" s="11">
        <f t="shared" si="0"/>
        <v>0.4370029098405962</v>
      </c>
      <c r="L3" s="11">
        <f t="shared" si="0"/>
        <v>0.44016062332138894</v>
      </c>
      <c r="M3" s="11">
        <f t="shared" si="0"/>
        <v>0.43638537142860073</v>
      </c>
      <c r="N3" s="11">
        <f t="shared" si="0"/>
        <v>0.43382745847089405</v>
      </c>
      <c r="O3" s="11">
        <f t="shared" si="0"/>
        <v>0.43608938623954135</v>
      </c>
      <c r="P3" s="11">
        <f t="shared" si="0"/>
        <v>0.4393957487966752</v>
      </c>
      <c r="Q3" s="11">
        <f t="shared" si="0"/>
        <v>0.4394081343401815</v>
      </c>
      <c r="R3" s="11">
        <f t="shared" si="0"/>
        <v>0.44496041318467777</v>
      </c>
      <c r="S3" s="11">
        <f t="shared" si="0"/>
        <v>0.45400769164767502</v>
      </c>
      <c r="T3" s="11">
        <f t="shared" si="0"/>
        <v>0.45400769164767502</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578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Rwanda</v>
      </c>
      <c r="AF6" s="44">
        <f>$AA$2-AD6+1</f>
        <v>120</v>
      </c>
      <c r="AG6" s="45" t="str">
        <f>INDEX($V$6:$V$197,MATCH(AF6,$AA$6:$AA$197,0))</f>
        <v>Austria</v>
      </c>
    </row>
    <row r="7" spans="1:33">
      <c r="A7" s="37" t="s">
        <v>560</v>
      </c>
      <c r="B7" s="38">
        <v>1</v>
      </c>
      <c r="C7" s="32" t="s">
        <v>41</v>
      </c>
      <c r="D7" s="33" t="s">
        <v>42</v>
      </c>
      <c r="E7" s="11">
        <v>0.32566635529422239</v>
      </c>
      <c r="F7" s="11">
        <v>0.41424630907816234</v>
      </c>
      <c r="G7" s="11">
        <v>0.36632196708731368</v>
      </c>
      <c r="H7" s="11">
        <v>0.36689004102501371</v>
      </c>
      <c r="I7" s="11">
        <v>0.38226231138896533</v>
      </c>
      <c r="J7" s="11">
        <v>0.38557934886355322</v>
      </c>
      <c r="K7" s="11">
        <v>0.36355120584163858</v>
      </c>
      <c r="L7" s="11">
        <v>0.35096942960173116</v>
      </c>
      <c r="M7" s="11">
        <v>0.35534459300042381</v>
      </c>
      <c r="N7" s="11">
        <v>0.34458855686047768</v>
      </c>
      <c r="O7" s="11">
        <v>0.32914057888803661</v>
      </c>
      <c r="P7" s="11">
        <v>0.33626488037672275</v>
      </c>
      <c r="Q7" s="11">
        <v>0.3438300985752028</v>
      </c>
      <c r="R7" s="11">
        <v>0.37568204768426633</v>
      </c>
      <c r="S7" s="11">
        <v>0.40942344112689466</v>
      </c>
      <c r="T7" s="11">
        <v>0.40942344112689466</v>
      </c>
      <c r="U7" s="11"/>
      <c r="V7" s="33" t="str">
        <f t="shared" ref="V7:V70" si="1">D7</f>
        <v>Albania</v>
      </c>
      <c r="W7" s="30">
        <f t="shared" ref="W7:W70" si="2">SLOPE(E7:T7,$E$5:$T$5)</f>
        <v>6.3587023254957939E-4</v>
      </c>
      <c r="X7" s="10">
        <f t="shared" ref="X7:X70" si="3">PEARSON(E7:T7,$E$5:$T$5)</f>
        <v>0.10700741578321503</v>
      </c>
      <c r="Y7" s="36">
        <f t="shared" ref="Y7:Y70" si="4">IF(ISERROR(X7),0,X7*X7)</f>
        <v>1.1450587032601857E-2</v>
      </c>
      <c r="Z7" s="41" t="str">
        <f t="shared" ref="Z7:Z70" si="5">IF(Y7&gt;=$Z$4,-1000*W7,"")</f>
        <v/>
      </c>
      <c r="AA7" s="42" t="str">
        <f t="shared" ref="AA7:AA70" si="6">IF(ISNUMBER(Z7),RANK(Z7,$Z$6:$Z$197),"")</f>
        <v/>
      </c>
      <c r="AD7">
        <v>2</v>
      </c>
      <c r="AE7" s="31" t="str">
        <f t="shared" ref="AE7:AE35" si="7">INDEX($V$6:$V$197,MATCH(AD7,$AA$6:$AA$197,0))</f>
        <v>Montenegro</v>
      </c>
      <c r="AF7" s="44">
        <f t="shared" ref="AF7:AF35" si="8">$AA$2-AD7+1</f>
        <v>119</v>
      </c>
      <c r="AG7" s="45" t="str">
        <f t="shared" ref="AG7:AG35" si="9">INDEX($V$6:$V$197,MATCH(AF7,$AA$6:$AA$197,0))</f>
        <v>Swaziland</v>
      </c>
    </row>
    <row r="8" spans="1:33">
      <c r="A8" s="37" t="s">
        <v>536</v>
      </c>
      <c r="B8" s="38">
        <v>1</v>
      </c>
      <c r="C8" s="32" t="s">
        <v>43</v>
      </c>
      <c r="D8" s="33" t="s">
        <v>44</v>
      </c>
      <c r="E8" s="11">
        <v>0.48455943122920209</v>
      </c>
      <c r="F8" s="11">
        <v>0.42685247493404543</v>
      </c>
      <c r="G8" s="11">
        <v>0.46522599135386505</v>
      </c>
      <c r="H8" s="11">
        <v>0.43616152856110463</v>
      </c>
      <c r="I8" s="11">
        <v>0.46651484952076178</v>
      </c>
      <c r="J8" s="11">
        <v>0.46171515756415843</v>
      </c>
      <c r="K8" s="11">
        <v>0.44670452963336132</v>
      </c>
      <c r="L8" s="11">
        <v>0.48082719464836837</v>
      </c>
      <c r="M8" s="11">
        <v>0.43637707452030172</v>
      </c>
      <c r="N8" s="11">
        <v>0.42596014428283135</v>
      </c>
      <c r="O8" s="11">
        <v>0.4345024689388049</v>
      </c>
      <c r="P8" s="11">
        <v>0.40886035991175812</v>
      </c>
      <c r="Q8" s="11">
        <v>0.40476024221973056</v>
      </c>
      <c r="R8" s="11">
        <v>0.40382456334698569</v>
      </c>
      <c r="S8" s="11">
        <v>0.45806595961706237</v>
      </c>
      <c r="T8" s="11">
        <v>0.45806595961706237</v>
      </c>
      <c r="U8" s="11"/>
      <c r="V8" s="33" t="str">
        <f t="shared" si="1"/>
        <v>Algeria</v>
      </c>
      <c r="W8" s="30">
        <f t="shared" si="2"/>
        <v>-2.3470326544417137E-3</v>
      </c>
      <c r="X8" s="10">
        <f t="shared" si="3"/>
        <v>-0.43513004266337463</v>
      </c>
      <c r="Y8" s="36">
        <f t="shared" si="4"/>
        <v>0.18933815402823023</v>
      </c>
      <c r="Z8" s="41" t="str">
        <f t="shared" si="5"/>
        <v/>
      </c>
      <c r="AA8" s="42" t="str">
        <f t="shared" si="6"/>
        <v/>
      </c>
      <c r="AD8">
        <v>3</v>
      </c>
      <c r="AE8" s="31" t="str">
        <f t="shared" si="7"/>
        <v>Namibia</v>
      </c>
      <c r="AF8" s="44">
        <f t="shared" si="8"/>
        <v>118</v>
      </c>
      <c r="AG8" s="45" t="str">
        <f t="shared" si="9"/>
        <v>Tajikistan</v>
      </c>
    </row>
    <row r="9" spans="1:33">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Malawi</v>
      </c>
      <c r="AF9" s="44">
        <f t="shared" si="8"/>
        <v>117</v>
      </c>
      <c r="AG9" s="45" t="str">
        <f t="shared" si="9"/>
        <v>Ireland</v>
      </c>
    </row>
    <row r="10" spans="1:33">
      <c r="A10" s="37" t="s">
        <v>537</v>
      </c>
      <c r="B10" s="38">
        <v>1</v>
      </c>
      <c r="C10" s="32" t="s">
        <v>47</v>
      </c>
      <c r="D10" s="33" t="s">
        <v>48</v>
      </c>
      <c r="E10" s="11">
        <v>0.75337818100356957</v>
      </c>
      <c r="F10" s="11">
        <v>0.75504484767023605</v>
      </c>
      <c r="G10" s="11">
        <v>0.72337818100356943</v>
      </c>
      <c r="H10" s="11">
        <v>0.72837818100356955</v>
      </c>
      <c r="I10" s="11">
        <v>0.71837818100356954</v>
      </c>
      <c r="J10" s="11">
        <v>0.74004484767023604</v>
      </c>
      <c r="K10" s="11">
        <v>0.72504484767023614</v>
      </c>
      <c r="L10" s="11">
        <v>0.74004484767023604</v>
      </c>
      <c r="M10" s="11">
        <v>0.73332411616161108</v>
      </c>
      <c r="N10" s="11">
        <v>0.75219381313131939</v>
      </c>
      <c r="O10" s="11">
        <v>0.72812752525252777</v>
      </c>
      <c r="P10" s="11">
        <v>0.7310444444444445</v>
      </c>
      <c r="Q10" s="11">
        <v>0.72469236111111102</v>
      </c>
      <c r="R10" s="11">
        <v>0.72112826797386109</v>
      </c>
      <c r="S10" s="11">
        <v>0.71962826797386104</v>
      </c>
      <c r="T10" s="11">
        <v>0.71962826797386104</v>
      </c>
      <c r="U10" s="11"/>
      <c r="V10" s="33" t="str">
        <f t="shared" si="1"/>
        <v>Angola</v>
      </c>
      <c r="W10" s="30">
        <f t="shared" si="2"/>
        <v>-1.35409155439002E-3</v>
      </c>
      <c r="X10" s="10">
        <f t="shared" si="3"/>
        <v>-0.51593967844452804</v>
      </c>
      <c r="Y10" s="36">
        <f t="shared" si="4"/>
        <v>0.26619375179344301</v>
      </c>
      <c r="Z10" s="41">
        <f t="shared" si="5"/>
        <v>1.35409155439002</v>
      </c>
      <c r="AA10" s="42">
        <f t="shared" si="6"/>
        <v>44</v>
      </c>
      <c r="AD10">
        <v>5</v>
      </c>
      <c r="AE10" s="31" t="str">
        <f t="shared" si="7"/>
        <v>Mozambique</v>
      </c>
      <c r="AF10" s="44">
        <f t="shared" si="8"/>
        <v>116</v>
      </c>
      <c r="AG10" s="45" t="str">
        <f t="shared" si="9"/>
        <v>Somalia</v>
      </c>
    </row>
    <row r="11" spans="1:33">
      <c r="A11" s="37" t="s">
        <v>538</v>
      </c>
      <c r="B11" s="38">
        <v>1</v>
      </c>
      <c r="C11" s="32" t="s">
        <v>49</v>
      </c>
      <c r="D11" s="33" t="s">
        <v>50</v>
      </c>
      <c r="E11" s="11">
        <v>0.63693055555555567</v>
      </c>
      <c r="F11" s="11">
        <v>0.63756388888888882</v>
      </c>
      <c r="G11" s="11">
        <v>0.6398638888888889</v>
      </c>
      <c r="H11" s="11">
        <v>0.63883055555555546</v>
      </c>
      <c r="I11" s="11">
        <v>0.63946388888888883</v>
      </c>
      <c r="J11" s="11">
        <v>0.64176388888888891</v>
      </c>
      <c r="K11" s="11">
        <v>0.59556388888888889</v>
      </c>
      <c r="L11" s="11">
        <v>0.64269722222222214</v>
      </c>
      <c r="M11" s="11">
        <v>0.64149722222222216</v>
      </c>
      <c r="N11" s="11">
        <v>0.63696388888888889</v>
      </c>
      <c r="O11" s="11">
        <v>0.64284722222222224</v>
      </c>
      <c r="P11" s="11">
        <v>0.6432930555555556</v>
      </c>
      <c r="Q11" s="11">
        <v>0.63264513888888885</v>
      </c>
      <c r="R11" s="11">
        <v>0.63215347222222229</v>
      </c>
      <c r="S11" s="11">
        <v>0.63228680555555561</v>
      </c>
      <c r="T11" s="11">
        <v>0.63228680555555561</v>
      </c>
      <c r="U11" s="11"/>
      <c r="V11" s="33" t="str">
        <f t="shared" si="1"/>
        <v>Antigua and Barbuda</v>
      </c>
      <c r="W11" s="30">
        <f t="shared" si="2"/>
        <v>-1.816482843137217E-4</v>
      </c>
      <c r="X11" s="10">
        <f t="shared" si="3"/>
        <v>-7.6225978851294729E-2</v>
      </c>
      <c r="Y11" s="36">
        <f t="shared" si="4"/>
        <v>5.8103998518380315E-3</v>
      </c>
      <c r="Z11" s="41" t="str">
        <f t="shared" si="5"/>
        <v/>
      </c>
      <c r="AA11" s="42" t="str">
        <f t="shared" si="6"/>
        <v/>
      </c>
      <c r="AD11">
        <v>6</v>
      </c>
      <c r="AE11" s="31" t="str">
        <f t="shared" si="7"/>
        <v>Uzbekistan</v>
      </c>
      <c r="AF11" s="44">
        <f t="shared" si="8"/>
        <v>115</v>
      </c>
      <c r="AG11" s="45" t="str">
        <f t="shared" si="9"/>
        <v>Libyan Arab Jamahiriya</v>
      </c>
    </row>
    <row r="12" spans="1:33">
      <c r="A12" s="37"/>
      <c r="B12" s="38"/>
      <c r="C12" s="32" t="s">
        <v>51</v>
      </c>
      <c r="D12" s="33" t="s">
        <v>52</v>
      </c>
      <c r="E12" s="11">
        <v>0.22193105117778397</v>
      </c>
      <c r="F12" s="11">
        <v>0.22244053490393437</v>
      </c>
      <c r="G12" s="11">
        <v>0.22389811066151011</v>
      </c>
      <c r="H12" s="11">
        <v>0.22202235308575249</v>
      </c>
      <c r="I12" s="11">
        <v>0.22222088153571984</v>
      </c>
      <c r="J12" s="11">
        <v>0.22214202290219656</v>
      </c>
      <c r="K12" s="11">
        <v>0.222093727544627</v>
      </c>
      <c r="L12" s="11">
        <v>0.2203955809741498</v>
      </c>
      <c r="M12" s="11">
        <v>0.24682402996120403</v>
      </c>
      <c r="N12" s="11">
        <v>0.24476778360257909</v>
      </c>
      <c r="O12" s="11">
        <v>0.24702356229112069</v>
      </c>
      <c r="P12" s="11">
        <v>0.24395822856745411</v>
      </c>
      <c r="Q12" s="11">
        <v>0.23970949230374572</v>
      </c>
      <c r="R12" s="11">
        <v>0.24621531562103738</v>
      </c>
      <c r="S12" s="11">
        <v>0.24588198228770408</v>
      </c>
      <c r="T12" s="11">
        <v>0.24588198228770408</v>
      </c>
      <c r="U12" s="11"/>
      <c r="V12" s="33" t="str">
        <f t="shared" si="1"/>
        <v>Argentina</v>
      </c>
      <c r="W12" s="30">
        <f t="shared" si="2"/>
        <v>2.117200049238556E-3</v>
      </c>
      <c r="X12" s="10">
        <f t="shared" si="3"/>
        <v>0.8435854802085303</v>
      </c>
      <c r="Y12" s="36">
        <f t="shared" si="4"/>
        <v>0.71163646241865663</v>
      </c>
      <c r="Z12" s="41">
        <f t="shared" si="5"/>
        <v>-2.1172000492385559</v>
      </c>
      <c r="AA12" s="42">
        <f t="shared" si="6"/>
        <v>67</v>
      </c>
      <c r="AD12">
        <v>7</v>
      </c>
      <c r="AE12" s="31" t="str">
        <f t="shared" si="7"/>
        <v>Cambodia</v>
      </c>
      <c r="AF12" s="44">
        <f t="shared" si="8"/>
        <v>114</v>
      </c>
      <c r="AG12" s="45" t="str">
        <f t="shared" si="9"/>
        <v>Switzerland</v>
      </c>
    </row>
    <row r="13" spans="1:33">
      <c r="A13" s="37"/>
      <c r="B13" s="38"/>
      <c r="C13" s="32" t="s">
        <v>53</v>
      </c>
      <c r="D13" s="33" t="s">
        <v>54</v>
      </c>
      <c r="E13" s="11">
        <v>0.2898152787266885</v>
      </c>
      <c r="F13" s="11">
        <v>0.29854861206002176</v>
      </c>
      <c r="G13" s="11">
        <v>0.2822819453933551</v>
      </c>
      <c r="H13" s="11">
        <v>0.30434861206002178</v>
      </c>
      <c r="I13" s="11">
        <v>0.25974861206002176</v>
      </c>
      <c r="J13" s="11">
        <v>0.2951486120600218</v>
      </c>
      <c r="K13" s="11">
        <v>0.26681527872668848</v>
      </c>
      <c r="L13" s="11">
        <v>0.28014861206002178</v>
      </c>
      <c r="M13" s="11">
        <v>0.25514861206002176</v>
      </c>
      <c r="N13" s="11">
        <v>0.27848194539335513</v>
      </c>
      <c r="O13" s="11">
        <v>0.27681527872668849</v>
      </c>
      <c r="P13" s="11">
        <v>0.29361527872668841</v>
      </c>
      <c r="Q13" s="11">
        <v>0.31508421079336085</v>
      </c>
      <c r="R13" s="11">
        <v>0.31488307884836969</v>
      </c>
      <c r="S13" s="11">
        <v>0.39082599214949459</v>
      </c>
      <c r="T13" s="11">
        <v>0.39082599214949459</v>
      </c>
      <c r="U13" s="11"/>
      <c r="V13" s="33" t="str">
        <f t="shared" si="1"/>
        <v>Armenia</v>
      </c>
      <c r="W13" s="30">
        <f t="shared" si="2"/>
        <v>4.8902933810447803E-3</v>
      </c>
      <c r="X13" s="10">
        <f t="shared" si="3"/>
        <v>0.58728525873352011</v>
      </c>
      <c r="Y13" s="36">
        <f t="shared" si="4"/>
        <v>0.34490397512569765</v>
      </c>
      <c r="Z13" s="41">
        <f t="shared" si="5"/>
        <v>-4.8902933810447804</v>
      </c>
      <c r="AA13" s="42">
        <f t="shared" si="6"/>
        <v>98</v>
      </c>
      <c r="AD13">
        <v>8</v>
      </c>
      <c r="AE13" s="31" t="str">
        <f t="shared" si="7"/>
        <v>Brunei Darussalam</v>
      </c>
      <c r="AF13" s="44">
        <f t="shared" si="8"/>
        <v>113</v>
      </c>
      <c r="AG13" s="45" t="str">
        <f t="shared" si="9"/>
        <v>Germany</v>
      </c>
    </row>
    <row r="14" spans="1:33">
      <c r="A14" s="37"/>
      <c r="B14" s="38"/>
      <c r="C14" s="32" t="s">
        <v>55</v>
      </c>
      <c r="D14" s="33" t="s">
        <v>56</v>
      </c>
      <c r="E14" s="11">
        <v>0.3079902457162591</v>
      </c>
      <c r="F14" s="11">
        <v>0.30429024571625907</v>
      </c>
      <c r="G14" s="11">
        <v>0.30392357904959239</v>
      </c>
      <c r="H14" s="11">
        <v>0.30355691238292576</v>
      </c>
      <c r="I14" s="11">
        <v>0.30319024571625908</v>
      </c>
      <c r="J14" s="11">
        <v>0.3028235790495924</v>
      </c>
      <c r="K14" s="11">
        <v>0.30415691238292575</v>
      </c>
      <c r="L14" s="11">
        <v>0.30374262890234005</v>
      </c>
      <c r="M14" s="11">
        <v>0.30868920028726904</v>
      </c>
      <c r="N14" s="11">
        <v>0.30031665053387296</v>
      </c>
      <c r="O14" s="11">
        <v>0.3026471701793691</v>
      </c>
      <c r="P14" s="11">
        <v>0.30549966973741716</v>
      </c>
      <c r="Q14" s="11">
        <v>0.30684887198798672</v>
      </c>
      <c r="R14" s="11">
        <v>0.30967475580349624</v>
      </c>
      <c r="S14" s="11">
        <v>0.30937475580349622</v>
      </c>
      <c r="T14" s="11">
        <v>0.30937475580349622</v>
      </c>
      <c r="U14" s="11"/>
      <c r="V14" s="33" t="str">
        <f t="shared" si="1"/>
        <v>Australia</v>
      </c>
      <c r="W14" s="30">
        <f t="shared" si="2"/>
        <v>2.771567247292519E-4</v>
      </c>
      <c r="X14" s="10">
        <f t="shared" si="3"/>
        <v>0.45610966522304081</v>
      </c>
      <c r="Y14" s="36">
        <f t="shared" si="4"/>
        <v>0.20803602670987437</v>
      </c>
      <c r="Z14" s="41" t="str">
        <f t="shared" si="5"/>
        <v/>
      </c>
      <c r="AA14" s="42" t="str">
        <f t="shared" si="6"/>
        <v/>
      </c>
      <c r="AD14">
        <v>9</v>
      </c>
      <c r="AE14" s="31" t="str">
        <f t="shared" si="7"/>
        <v>Iran, Islamic Republic of</v>
      </c>
      <c r="AF14" s="44">
        <f t="shared" si="8"/>
        <v>112</v>
      </c>
      <c r="AG14" s="45" t="str">
        <f t="shared" si="9"/>
        <v>Hungary</v>
      </c>
    </row>
    <row r="15" spans="1:33">
      <c r="A15" s="37"/>
      <c r="B15" s="38"/>
      <c r="C15" s="32" t="s">
        <v>57</v>
      </c>
      <c r="D15" s="33" t="s">
        <v>58</v>
      </c>
      <c r="E15" s="11">
        <v>0.18300000000000002</v>
      </c>
      <c r="F15" s="11">
        <v>0.18800000000000003</v>
      </c>
      <c r="G15" s="11">
        <v>0.18466666666666667</v>
      </c>
      <c r="H15" s="11">
        <v>0.18966666666666665</v>
      </c>
      <c r="I15" s="11">
        <v>0.19299999999999998</v>
      </c>
      <c r="J15" s="11">
        <v>0.19466666666666665</v>
      </c>
      <c r="K15" s="11">
        <v>0.19443333333333332</v>
      </c>
      <c r="L15" s="11">
        <v>0.20420000000000002</v>
      </c>
      <c r="M15" s="11">
        <v>0.1973</v>
      </c>
      <c r="N15" s="11">
        <v>0.22593841991341665</v>
      </c>
      <c r="O15" s="11">
        <v>0.23054187695266667</v>
      </c>
      <c r="P15" s="11">
        <v>0.315187261230299</v>
      </c>
      <c r="Q15" s="11">
        <v>0.3246968701053416</v>
      </c>
      <c r="R15" s="11">
        <v>0.32438955020038324</v>
      </c>
      <c r="S15" s="11">
        <v>0.32402288353371661</v>
      </c>
      <c r="T15" s="11">
        <v>0.32402288353371661</v>
      </c>
      <c r="U15" s="11"/>
      <c r="V15" s="33" t="str">
        <f t="shared" si="1"/>
        <v>Austria</v>
      </c>
      <c r="W15" s="30">
        <f t="shared" si="2"/>
        <v>1.1409068277272595E-2</v>
      </c>
      <c r="X15" s="10">
        <f t="shared" si="3"/>
        <v>0.89510559126016498</v>
      </c>
      <c r="Y15" s="36">
        <f t="shared" si="4"/>
        <v>0.80121401950520954</v>
      </c>
      <c r="Z15" s="41">
        <f t="shared" si="5"/>
        <v>-11.409068277272596</v>
      </c>
      <c r="AA15" s="42">
        <f t="shared" si="6"/>
        <v>120</v>
      </c>
      <c r="AD15">
        <v>10</v>
      </c>
      <c r="AE15" s="31" t="str">
        <f t="shared" si="7"/>
        <v>Liberia</v>
      </c>
      <c r="AF15" s="44">
        <f t="shared" si="8"/>
        <v>111</v>
      </c>
      <c r="AG15" s="45" t="str">
        <f t="shared" si="9"/>
        <v>France</v>
      </c>
    </row>
    <row r="16" spans="1:33">
      <c r="A16" s="37"/>
      <c r="B16" s="38"/>
      <c r="C16" s="32" t="s">
        <v>59</v>
      </c>
      <c r="D16" s="33" t="s">
        <v>60</v>
      </c>
      <c r="E16" s="11">
        <v>0.22403887408523046</v>
      </c>
      <c r="F16" s="11">
        <v>0.25906377932167918</v>
      </c>
      <c r="G16" s="11">
        <v>0.26908488785254298</v>
      </c>
      <c r="H16" s="11">
        <v>0.29047101269086961</v>
      </c>
      <c r="I16" s="11">
        <v>0.30040867536120713</v>
      </c>
      <c r="J16" s="11">
        <v>0.3015077417470054</v>
      </c>
      <c r="K16" s="11">
        <v>0.23173382814911669</v>
      </c>
      <c r="L16" s="11">
        <v>0.23694580725339709</v>
      </c>
      <c r="M16" s="11">
        <v>0.24386777717342045</v>
      </c>
      <c r="N16" s="11">
        <v>0.25917451422466081</v>
      </c>
      <c r="O16" s="11">
        <v>0.28079720052083329</v>
      </c>
      <c r="P16" s="11">
        <v>0.28117359383768714</v>
      </c>
      <c r="Q16" s="11">
        <v>0.28826184825602291</v>
      </c>
      <c r="R16" s="11">
        <v>0.28701935813353413</v>
      </c>
      <c r="S16" s="11">
        <v>0.32642625165754169</v>
      </c>
      <c r="T16" s="11">
        <v>0.32642625165754169</v>
      </c>
      <c r="U16" s="11"/>
      <c r="V16" s="33" t="str">
        <f t="shared" si="1"/>
        <v>Azerbaijan</v>
      </c>
      <c r="W16" s="30">
        <f t="shared" si="2"/>
        <v>3.5881841889401746E-3</v>
      </c>
      <c r="X16" s="10">
        <f t="shared" si="3"/>
        <v>0.54584743598310037</v>
      </c>
      <c r="Y16" s="36">
        <f t="shared" si="4"/>
        <v>0.29794942336932484</v>
      </c>
      <c r="Z16" s="41">
        <f t="shared" si="5"/>
        <v>-3.5881841889401747</v>
      </c>
      <c r="AA16" s="42">
        <f t="shared" si="6"/>
        <v>86</v>
      </c>
      <c r="AD16">
        <v>11</v>
      </c>
      <c r="AE16" s="31" t="str">
        <f t="shared" si="7"/>
        <v>Guinea-Bissau</v>
      </c>
      <c r="AF16" s="44">
        <f t="shared" si="8"/>
        <v>110</v>
      </c>
      <c r="AG16" s="45" t="str">
        <f t="shared" si="9"/>
        <v>Sweden</v>
      </c>
    </row>
    <row r="17" spans="1:33">
      <c r="A17" s="37"/>
      <c r="B17" s="38"/>
      <c r="C17" s="32" t="s">
        <v>61</v>
      </c>
      <c r="D17" s="33" t="s">
        <v>62</v>
      </c>
      <c r="E17" s="11">
        <v>0.44026388888888884</v>
      </c>
      <c r="F17" s="11">
        <v>0.45520833333333349</v>
      </c>
      <c r="G17" s="11">
        <v>0.51293055555555556</v>
      </c>
      <c r="H17" s="11">
        <v>0.52259722222222227</v>
      </c>
      <c r="I17" s="11">
        <v>0.52226388888888886</v>
      </c>
      <c r="J17" s="11">
        <v>0.52193055555555556</v>
      </c>
      <c r="K17" s="11">
        <v>0.52156388888888883</v>
      </c>
      <c r="L17" s="11">
        <v>0.50453055555555548</v>
      </c>
      <c r="M17" s="11">
        <v>0.50416388888888897</v>
      </c>
      <c r="N17" s="11">
        <v>0.51546388888888883</v>
      </c>
      <c r="O17" s="11">
        <v>0.51843055555555562</v>
      </c>
      <c r="P17" s="11">
        <v>0.51976388888888891</v>
      </c>
      <c r="Q17" s="11">
        <v>0.51943055555555562</v>
      </c>
      <c r="R17" s="11">
        <v>0.51909722222222221</v>
      </c>
      <c r="S17" s="11">
        <v>0.51876388888888891</v>
      </c>
      <c r="T17" s="11">
        <v>0.51876388888888891</v>
      </c>
      <c r="U17" s="11"/>
      <c r="V17" s="33" t="str">
        <f t="shared" si="1"/>
        <v>Bahamas</v>
      </c>
      <c r="W17" s="30">
        <f t="shared" si="2"/>
        <v>2.9255718954248368E-3</v>
      </c>
      <c r="X17" s="10">
        <f t="shared" si="3"/>
        <v>0.56843968964274971</v>
      </c>
      <c r="Y17" s="36">
        <f t="shared" si="4"/>
        <v>0.32312368076114562</v>
      </c>
      <c r="Z17" s="41">
        <f t="shared" si="5"/>
        <v>-2.9255718954248366</v>
      </c>
      <c r="AA17" s="42">
        <f t="shared" si="6"/>
        <v>76</v>
      </c>
      <c r="AD17">
        <v>12</v>
      </c>
      <c r="AE17" s="31" t="str">
        <f t="shared" si="7"/>
        <v>Honduras</v>
      </c>
      <c r="AF17" s="44">
        <f t="shared" si="8"/>
        <v>109</v>
      </c>
      <c r="AG17" s="45" t="str">
        <f t="shared" si="9"/>
        <v>Djibouti</v>
      </c>
    </row>
    <row r="18" spans="1:33">
      <c r="A18" s="37"/>
      <c r="B18" s="38"/>
      <c r="C18" s="32" t="s">
        <v>63</v>
      </c>
      <c r="D18" s="33" t="s">
        <v>64</v>
      </c>
      <c r="E18" s="11">
        <v>0.46034722222222224</v>
      </c>
      <c r="F18" s="11">
        <v>0.46451388888888895</v>
      </c>
      <c r="G18" s="11">
        <v>0.46659722222222227</v>
      </c>
      <c r="H18" s="11">
        <v>0.4686805555555556</v>
      </c>
      <c r="I18" s="11">
        <v>0.46451388888888895</v>
      </c>
      <c r="J18" s="11">
        <v>0.45826388888888897</v>
      </c>
      <c r="K18" s="11">
        <v>0.45409722222222232</v>
      </c>
      <c r="L18" s="11">
        <v>0.45618055555555559</v>
      </c>
      <c r="M18" s="11">
        <v>0.4576511437908497</v>
      </c>
      <c r="N18" s="11">
        <v>0.45340277777777782</v>
      </c>
      <c r="O18" s="11">
        <v>0.46173611111111112</v>
      </c>
      <c r="P18" s="11">
        <v>0.4664587164750959</v>
      </c>
      <c r="Q18" s="11">
        <v>0.47449960317460321</v>
      </c>
      <c r="R18" s="11">
        <v>0.48931388888888888</v>
      </c>
      <c r="S18" s="11">
        <v>0.48924722222222222</v>
      </c>
      <c r="T18" s="11">
        <v>0.48924722222222222</v>
      </c>
      <c r="U18" s="11"/>
      <c r="V18" s="33" t="str">
        <f t="shared" si="1"/>
        <v>Bahrain</v>
      </c>
      <c r="W18" s="30">
        <f t="shared" si="2"/>
        <v>1.5994856681685495E-3</v>
      </c>
      <c r="X18" s="10">
        <f t="shared" si="3"/>
        <v>0.61993669616697566</v>
      </c>
      <c r="Y18" s="36">
        <f t="shared" si="4"/>
        <v>0.3843215072544251</v>
      </c>
      <c r="Z18" s="41">
        <f t="shared" si="5"/>
        <v>-1.5994856681685494</v>
      </c>
      <c r="AA18" s="42">
        <f t="shared" si="6"/>
        <v>62</v>
      </c>
      <c r="AD18">
        <v>13</v>
      </c>
      <c r="AE18" s="31" t="str">
        <f t="shared" si="7"/>
        <v>Sierra Leone</v>
      </c>
      <c r="AF18" s="44">
        <f t="shared" si="8"/>
        <v>108</v>
      </c>
      <c r="AG18" s="45" t="str">
        <f t="shared" si="9"/>
        <v>Norway</v>
      </c>
    </row>
    <row r="19" spans="1:33">
      <c r="A19" s="37"/>
      <c r="B19" s="38"/>
      <c r="C19" s="32" t="s">
        <v>65</v>
      </c>
      <c r="D19" s="33" t="s">
        <v>66</v>
      </c>
      <c r="E19" s="11">
        <v>0.56202976290068052</v>
      </c>
      <c r="F19" s="11">
        <v>0.55972976290068055</v>
      </c>
      <c r="G19" s="11">
        <v>0.55409642956734728</v>
      </c>
      <c r="H19" s="11">
        <v>0.55679642956734721</v>
      </c>
      <c r="I19" s="11">
        <v>0.57116309623401396</v>
      </c>
      <c r="J19" s="11">
        <v>0.55552976290068046</v>
      </c>
      <c r="K19" s="11">
        <v>0.55649642956734724</v>
      </c>
      <c r="L19" s="11">
        <v>0.55579642956734732</v>
      </c>
      <c r="M19" s="11">
        <v>0.57237552976613892</v>
      </c>
      <c r="N19" s="11">
        <v>0.56439464598668054</v>
      </c>
      <c r="O19" s="11">
        <v>0.55176388888888883</v>
      </c>
      <c r="P19" s="11">
        <v>0.55305871309488885</v>
      </c>
      <c r="Q19" s="11">
        <v>0.55591276722088889</v>
      </c>
      <c r="R19" s="11">
        <v>0.56581114627284712</v>
      </c>
      <c r="S19" s="11">
        <v>0.56501114627284721</v>
      </c>
      <c r="T19" s="11">
        <v>0.56501114627284721</v>
      </c>
      <c r="U19" s="11"/>
      <c r="V19" s="33" t="str">
        <f t="shared" si="1"/>
        <v>Bangladesh</v>
      </c>
      <c r="W19" s="30">
        <f t="shared" si="2"/>
        <v>1.897078742455853E-4</v>
      </c>
      <c r="X19" s="10">
        <f t="shared" si="3"/>
        <v>0.141459754807399</v>
      </c>
      <c r="Y19" s="36">
        <f t="shared" si="4"/>
        <v>2.0010862230169443E-2</v>
      </c>
      <c r="Z19" s="41" t="str">
        <f t="shared" si="5"/>
        <v/>
      </c>
      <c r="AA19" s="42" t="str">
        <f t="shared" si="6"/>
        <v/>
      </c>
      <c r="AD19">
        <v>14</v>
      </c>
      <c r="AE19" s="31" t="str">
        <f t="shared" si="7"/>
        <v>Venezuela, Bolivarian Republic of</v>
      </c>
      <c r="AF19" s="44">
        <f t="shared" si="8"/>
        <v>107</v>
      </c>
      <c r="AG19" s="45" t="str">
        <f t="shared" si="9"/>
        <v>Bosnia and Herzegovina</v>
      </c>
    </row>
    <row r="20" spans="1:33">
      <c r="A20" s="37"/>
      <c r="B20" s="38"/>
      <c r="C20" s="32" t="s">
        <v>67</v>
      </c>
      <c r="D20" s="33" t="s">
        <v>68</v>
      </c>
      <c r="E20" s="11">
        <v>0.55771180555555555</v>
      </c>
      <c r="F20" s="11">
        <v>0.55711180555555551</v>
      </c>
      <c r="G20" s="11">
        <v>0.55651180555555557</v>
      </c>
      <c r="H20" s="11">
        <v>0.55591180555555553</v>
      </c>
      <c r="I20" s="11">
        <v>0.55531180555555559</v>
      </c>
      <c r="J20" s="11">
        <v>0.55471180555555566</v>
      </c>
      <c r="K20" s="11">
        <v>0.55401180555555563</v>
      </c>
      <c r="L20" s="11">
        <v>0.55331180555555559</v>
      </c>
      <c r="M20" s="11">
        <v>0.54026805555555557</v>
      </c>
      <c r="N20" s="11">
        <v>0.49610451388888893</v>
      </c>
      <c r="O20" s="11">
        <v>0.53100347222222222</v>
      </c>
      <c r="P20" s="11">
        <v>0.52007326388888886</v>
      </c>
      <c r="Q20" s="11">
        <v>0.52140868055555556</v>
      </c>
      <c r="R20" s="11">
        <v>0.51985347222222222</v>
      </c>
      <c r="S20" s="11">
        <v>0.51905347222222231</v>
      </c>
      <c r="T20" s="11">
        <v>0.51905347222222231</v>
      </c>
      <c r="U20" s="11"/>
      <c r="V20" s="33" t="str">
        <f t="shared" si="1"/>
        <v>Barbados</v>
      </c>
      <c r="W20" s="30">
        <f t="shared" si="2"/>
        <v>-3.4417356004901914E-3</v>
      </c>
      <c r="X20" s="10">
        <f t="shared" si="3"/>
        <v>-0.82345035392706079</v>
      </c>
      <c r="Y20" s="36">
        <f t="shared" si="4"/>
        <v>0.67807048538260162</v>
      </c>
      <c r="Z20" s="41">
        <f t="shared" si="5"/>
        <v>3.4417356004901913</v>
      </c>
      <c r="AA20" s="42">
        <f t="shared" si="6"/>
        <v>28</v>
      </c>
      <c r="AD20">
        <v>15</v>
      </c>
      <c r="AE20" s="31" t="str">
        <f t="shared" si="7"/>
        <v>Tanzania, United Republic of</v>
      </c>
      <c r="AF20" s="44">
        <f t="shared" si="8"/>
        <v>106</v>
      </c>
      <c r="AG20" s="45" t="str">
        <f t="shared" si="9"/>
        <v>Georgia</v>
      </c>
    </row>
    <row r="21" spans="1:33">
      <c r="A21" s="37"/>
      <c r="B21" s="38"/>
      <c r="C21" s="32" t="s">
        <v>69</v>
      </c>
      <c r="D21" s="33" t="s">
        <v>70</v>
      </c>
      <c r="E21" s="11">
        <v>0.15499525750973611</v>
      </c>
      <c r="F21" s="11">
        <v>0.1804293071875753</v>
      </c>
      <c r="G21" s="11">
        <v>0.17786742062154903</v>
      </c>
      <c r="H21" s="11">
        <v>0.18020621008629026</v>
      </c>
      <c r="I21" s="11">
        <v>0.21382728123293612</v>
      </c>
      <c r="J21" s="11">
        <v>0.22298533738916071</v>
      </c>
      <c r="K21" s="11">
        <v>0.18338607141715199</v>
      </c>
      <c r="L21" s="11">
        <v>0.18642284840932363</v>
      </c>
      <c r="M21" s="11">
        <v>0.19595709782327073</v>
      </c>
      <c r="N21" s="11">
        <v>0.18927467756147451</v>
      </c>
      <c r="O21" s="11">
        <v>0.17611823850194905</v>
      </c>
      <c r="P21" s="11">
        <v>0.16434056357801843</v>
      </c>
      <c r="Q21" s="11">
        <v>0.16180022749692979</v>
      </c>
      <c r="R21" s="11">
        <v>0.16177371082104586</v>
      </c>
      <c r="S21" s="11">
        <v>0.19567414426875007</v>
      </c>
      <c r="T21" s="11">
        <v>0.19567414426875007</v>
      </c>
      <c r="U21" s="11"/>
      <c r="V21" s="33" t="str">
        <f t="shared" si="1"/>
        <v>Belarus</v>
      </c>
      <c r="W21" s="30">
        <f t="shared" si="2"/>
        <v>-1.2920723212186055E-4</v>
      </c>
      <c r="X21" s="10">
        <f t="shared" si="3"/>
        <v>-3.3038989806065309E-2</v>
      </c>
      <c r="Y21" s="36">
        <f t="shared" si="4"/>
        <v>1.0915748474052875E-3</v>
      </c>
      <c r="Z21" s="41" t="str">
        <f t="shared" si="5"/>
        <v/>
      </c>
      <c r="AA21" s="42" t="str">
        <f t="shared" si="6"/>
        <v/>
      </c>
      <c r="AD21">
        <v>16</v>
      </c>
      <c r="AE21" s="31" t="str">
        <f t="shared" si="7"/>
        <v>Zambia</v>
      </c>
      <c r="AF21" s="44">
        <f t="shared" si="8"/>
        <v>105</v>
      </c>
      <c r="AG21" s="45" t="str">
        <f t="shared" si="9"/>
        <v>Panama</v>
      </c>
    </row>
    <row r="22" spans="1:33">
      <c r="A22" s="37"/>
      <c r="B22" s="38"/>
      <c r="C22" s="32" t="s">
        <v>71</v>
      </c>
      <c r="D22" s="33" t="s">
        <v>72</v>
      </c>
      <c r="E22" s="11">
        <v>0.43535475450342737</v>
      </c>
      <c r="F22" s="11">
        <v>0.43525475450342738</v>
      </c>
      <c r="G22" s="11">
        <v>0.43515475450342739</v>
      </c>
      <c r="H22" s="11">
        <v>0.4350547545034274</v>
      </c>
      <c r="I22" s="11">
        <v>0.43495475450342735</v>
      </c>
      <c r="J22" s="11">
        <v>0.35152142117009405</v>
      </c>
      <c r="K22" s="11">
        <v>0.35145475450342739</v>
      </c>
      <c r="L22" s="11">
        <v>0.35138808783676073</v>
      </c>
      <c r="M22" s="11">
        <v>0.35132142117009407</v>
      </c>
      <c r="N22" s="11">
        <v>0.35125003389965698</v>
      </c>
      <c r="O22" s="11">
        <v>0.35114535699959887</v>
      </c>
      <c r="P22" s="11">
        <v>0.43443098970895644</v>
      </c>
      <c r="Q22" s="11">
        <v>0.43403542173560422</v>
      </c>
      <c r="R22" s="11">
        <v>0.43400208840227089</v>
      </c>
      <c r="S22" s="11">
        <v>0.43396875506893756</v>
      </c>
      <c r="T22" s="11">
        <v>0.43396875506893756</v>
      </c>
      <c r="U22" s="11"/>
      <c r="V22" s="33" t="str">
        <f t="shared" si="1"/>
        <v>Belgium</v>
      </c>
      <c r="W22" s="30">
        <f t="shared" si="2"/>
        <v>-9.6454131000874436E-5</v>
      </c>
      <c r="X22" s="10">
        <f t="shared" si="3"/>
        <v>-1.1028671497009196E-2</v>
      </c>
      <c r="Y22" s="36">
        <f t="shared" si="4"/>
        <v>1.2163159498894307E-4</v>
      </c>
      <c r="Z22" s="41" t="str">
        <f t="shared" si="5"/>
        <v/>
      </c>
      <c r="AA22" s="42" t="str">
        <f t="shared" si="6"/>
        <v/>
      </c>
      <c r="AD22">
        <v>17</v>
      </c>
      <c r="AE22" s="31" t="str">
        <f t="shared" si="7"/>
        <v>Indonesia</v>
      </c>
      <c r="AF22" s="44">
        <f t="shared" si="8"/>
        <v>104</v>
      </c>
      <c r="AG22" s="45" t="str">
        <f t="shared" si="9"/>
        <v>Chile</v>
      </c>
    </row>
    <row r="23" spans="1:33">
      <c r="A23" s="37"/>
      <c r="B23" s="38"/>
      <c r="C23" s="32" t="s">
        <v>73</v>
      </c>
      <c r="D23" s="33" t="s">
        <v>74</v>
      </c>
      <c r="E23" s="11">
        <v>0.38337499999999997</v>
      </c>
      <c r="F23" s="11">
        <v>0.38494166666666668</v>
      </c>
      <c r="G23" s="11">
        <v>0.36817499999999997</v>
      </c>
      <c r="H23" s="11">
        <v>0.39140833333333336</v>
      </c>
      <c r="I23" s="11">
        <v>0.37297499999999989</v>
      </c>
      <c r="J23" s="11">
        <v>0.38787499999999997</v>
      </c>
      <c r="K23" s="11">
        <v>0.3854083333333333</v>
      </c>
      <c r="L23" s="11">
        <v>0.39627499999999999</v>
      </c>
      <c r="M23" s="11">
        <v>0.33047500000000002</v>
      </c>
      <c r="N23" s="11">
        <v>0.32467500000000005</v>
      </c>
      <c r="O23" s="11">
        <v>0.38679166666666664</v>
      </c>
      <c r="P23" s="11">
        <v>0.36418452380954164</v>
      </c>
      <c r="Q23" s="11">
        <v>0.40554166666666663</v>
      </c>
      <c r="R23" s="11">
        <v>0.38397619047620829</v>
      </c>
      <c r="S23" s="11">
        <v>0.38314285714287499</v>
      </c>
      <c r="T23" s="11">
        <v>0.38314285714287499</v>
      </c>
      <c r="U23" s="11"/>
      <c r="V23" s="33" t="str">
        <f t="shared" si="1"/>
        <v>Belize</v>
      </c>
      <c r="W23" s="30">
        <f t="shared" si="2"/>
        <v>-6.0005252099631757E-5</v>
      </c>
      <c r="X23" s="10">
        <f t="shared" si="3"/>
        <v>-1.3161458610986649E-2</v>
      </c>
      <c r="Y23" s="36">
        <f t="shared" si="4"/>
        <v>1.7322399276871461E-4</v>
      </c>
      <c r="Z23" s="41" t="str">
        <f t="shared" si="5"/>
        <v/>
      </c>
      <c r="AA23" s="42" t="str">
        <f t="shared" si="6"/>
        <v/>
      </c>
      <c r="AD23">
        <v>18</v>
      </c>
      <c r="AE23" s="31" t="str">
        <f t="shared" si="7"/>
        <v>Myanmar</v>
      </c>
      <c r="AF23" s="44">
        <f t="shared" si="8"/>
        <v>103</v>
      </c>
      <c r="AG23" s="45" t="str">
        <f t="shared" si="9"/>
        <v>Czech Republic</v>
      </c>
    </row>
    <row r="24" spans="1:33">
      <c r="A24" s="37"/>
      <c r="B24" s="38"/>
      <c r="C24" s="32" t="s">
        <v>75</v>
      </c>
      <c r="D24" s="33" t="s">
        <v>76</v>
      </c>
      <c r="E24" s="11">
        <v>0.57646073867161862</v>
      </c>
      <c r="F24" s="11">
        <v>0.56432051282049889</v>
      </c>
      <c r="G24" s="11">
        <v>0.55084126984125581</v>
      </c>
      <c r="H24" s="11">
        <v>0.54069074074072687</v>
      </c>
      <c r="I24" s="11">
        <v>0.53086111111109713</v>
      </c>
      <c r="J24" s="11">
        <v>0.51736111111109717</v>
      </c>
      <c r="K24" s="11">
        <v>0.51379444444443056</v>
      </c>
      <c r="L24" s="11">
        <v>0.52222777777776397</v>
      </c>
      <c r="M24" s="11">
        <v>0.53214627882601384</v>
      </c>
      <c r="N24" s="11">
        <v>0.52755858585859727</v>
      </c>
      <c r="O24" s="11">
        <v>0.54267854938272209</v>
      </c>
      <c r="P24" s="11">
        <v>0.52601388888888889</v>
      </c>
      <c r="Q24" s="11">
        <v>0.52034722222222218</v>
      </c>
      <c r="R24" s="11">
        <v>0.51968055555555559</v>
      </c>
      <c r="S24" s="11">
        <v>0.51901388888888889</v>
      </c>
      <c r="T24" s="11">
        <v>0.51901388888888889</v>
      </c>
      <c r="U24" s="11"/>
      <c r="V24" s="33" t="str">
        <f t="shared" si="1"/>
        <v>Benin</v>
      </c>
      <c r="W24" s="30">
        <f t="shared" si="2"/>
        <v>-2.6951188537760345E-3</v>
      </c>
      <c r="X24" s="10">
        <f t="shared" si="3"/>
        <v>-0.71129497415132581</v>
      </c>
      <c r="Y24" s="36">
        <f t="shared" si="4"/>
        <v>0.50594054025293522</v>
      </c>
      <c r="Z24" s="41">
        <f t="shared" si="5"/>
        <v>2.6951188537760347</v>
      </c>
      <c r="AA24" s="42">
        <f t="shared" si="6"/>
        <v>32</v>
      </c>
      <c r="AD24">
        <v>19</v>
      </c>
      <c r="AE24" s="31" t="str">
        <f t="shared" si="7"/>
        <v>Lesotho</v>
      </c>
      <c r="AF24" s="44">
        <f t="shared" si="8"/>
        <v>102</v>
      </c>
      <c r="AG24" s="45" t="str">
        <f t="shared" si="9"/>
        <v>South Africa</v>
      </c>
    </row>
    <row r="25" spans="1:33">
      <c r="A25" s="37"/>
      <c r="B25" s="38"/>
      <c r="C25" s="32" t="s">
        <v>77</v>
      </c>
      <c r="D25" s="33" t="s">
        <v>78</v>
      </c>
      <c r="E25" s="11">
        <v>0.58482944844124696</v>
      </c>
      <c r="F25" s="11">
        <v>0.58319611510791369</v>
      </c>
      <c r="G25" s="11">
        <v>0.58156278177458043</v>
      </c>
      <c r="H25" s="11">
        <v>0.57992944844124705</v>
      </c>
      <c r="I25" s="11">
        <v>0.57829611510791368</v>
      </c>
      <c r="J25" s="11">
        <v>0.57652278177458038</v>
      </c>
      <c r="K25" s="11">
        <v>0.5746561151079137</v>
      </c>
      <c r="L25" s="11">
        <v>0.57263944844124703</v>
      </c>
      <c r="M25" s="11">
        <v>0.57067278177458036</v>
      </c>
      <c r="N25" s="11">
        <v>0.56900561755952384</v>
      </c>
      <c r="O25" s="11">
        <v>0.56713540276542118</v>
      </c>
      <c r="P25" s="11">
        <v>0.5650778588841876</v>
      </c>
      <c r="Q25" s="11">
        <v>0.56304610035400382</v>
      </c>
      <c r="R25" s="11">
        <v>0.56101639234875444</v>
      </c>
      <c r="S25" s="11">
        <v>0.55972433505708785</v>
      </c>
      <c r="T25" s="11">
        <v>0.55972433505708785</v>
      </c>
      <c r="U25" s="11"/>
      <c r="V25" s="33" t="str">
        <f t="shared" si="1"/>
        <v>Bhutan</v>
      </c>
      <c r="W25" s="30">
        <f t="shared" si="2"/>
        <v>-1.7912545673766358E-3</v>
      </c>
      <c r="X25" s="10">
        <f t="shared" si="3"/>
        <v>-0.99822963664161124</v>
      </c>
      <c r="Y25" s="36">
        <f t="shared" si="4"/>
        <v>0.99646240746964321</v>
      </c>
      <c r="Z25" s="41">
        <f t="shared" si="5"/>
        <v>1.7912545673766358</v>
      </c>
      <c r="AA25" s="42">
        <f t="shared" si="6"/>
        <v>39</v>
      </c>
      <c r="AD25">
        <v>20</v>
      </c>
      <c r="AE25" s="31" t="str">
        <f t="shared" si="7"/>
        <v>Maldives</v>
      </c>
      <c r="AF25" s="44">
        <f t="shared" si="8"/>
        <v>101</v>
      </c>
      <c r="AG25" s="45" t="str">
        <f t="shared" si="9"/>
        <v>Zimbabwe</v>
      </c>
    </row>
    <row r="26" spans="1:33">
      <c r="A26" s="37"/>
      <c r="B26" s="38"/>
      <c r="C26" s="32" t="s">
        <v>79</v>
      </c>
      <c r="D26" s="33" t="s">
        <v>430</v>
      </c>
      <c r="E26" s="11">
        <v>0.49552629928315278</v>
      </c>
      <c r="F26" s="11">
        <v>0.47655062360747719</v>
      </c>
      <c r="G26" s="11">
        <v>0.46895253223173622</v>
      </c>
      <c r="H26" s="11">
        <v>0.46260265063450406</v>
      </c>
      <c r="I26" s="11">
        <v>0.47590963261648606</v>
      </c>
      <c r="J26" s="11">
        <v>0.48369296594981942</v>
      </c>
      <c r="K26" s="11">
        <v>0.4852262992831527</v>
      </c>
      <c r="L26" s="11">
        <v>0.48842629928315273</v>
      </c>
      <c r="M26" s="11">
        <v>0.49188795136911101</v>
      </c>
      <c r="N26" s="11">
        <v>0.47384266787744439</v>
      </c>
      <c r="O26" s="11">
        <v>0.47245572049977774</v>
      </c>
      <c r="P26" s="11">
        <v>0.46253874168498604</v>
      </c>
      <c r="Q26" s="11">
        <v>0.46934783180936107</v>
      </c>
      <c r="R26" s="11">
        <v>0.46724675925927778</v>
      </c>
      <c r="S26" s="11">
        <v>0.46648009259261114</v>
      </c>
      <c r="T26" s="11">
        <v>0.46648009259261114</v>
      </c>
      <c r="U26" s="11"/>
      <c r="V26" s="33" t="str">
        <f t="shared" si="1"/>
        <v>Bolivia</v>
      </c>
      <c r="W26" s="30">
        <f t="shared" si="2"/>
        <v>-1.036968502318512E-3</v>
      </c>
      <c r="X26" s="10">
        <f t="shared" si="3"/>
        <v>-0.46964534444815031</v>
      </c>
      <c r="Y26" s="36">
        <f t="shared" si="4"/>
        <v>0.22056674956182176</v>
      </c>
      <c r="Z26" s="41" t="str">
        <f t="shared" si="5"/>
        <v/>
      </c>
      <c r="AA26" s="42" t="str">
        <f t="shared" si="6"/>
        <v/>
      </c>
      <c r="AD26">
        <v>21</v>
      </c>
      <c r="AE26" s="31" t="str">
        <f t="shared" si="7"/>
        <v>Korea, Democratic People's Republic of</v>
      </c>
      <c r="AF26" s="44">
        <f t="shared" si="8"/>
        <v>100</v>
      </c>
      <c r="AG26" s="45" t="str">
        <f t="shared" si="9"/>
        <v>Finland</v>
      </c>
    </row>
    <row r="27" spans="1:33">
      <c r="A27" s="37"/>
      <c r="B27" s="38"/>
      <c r="C27" s="32" t="s">
        <v>81</v>
      </c>
      <c r="D27" s="33" t="s">
        <v>82</v>
      </c>
      <c r="E27" s="11">
        <v>0.28552857182661112</v>
      </c>
      <c r="F27" s="11">
        <v>0.28982857182661109</v>
      </c>
      <c r="G27" s="11">
        <v>0.37579523849327773</v>
      </c>
      <c r="H27" s="11">
        <v>0.38342857182661111</v>
      </c>
      <c r="I27" s="11">
        <v>0.37272857182661112</v>
      </c>
      <c r="J27" s="11">
        <v>0.38869523849327781</v>
      </c>
      <c r="K27" s="11">
        <v>0.40219523849327782</v>
      </c>
      <c r="L27" s="11">
        <v>0.3890285718266111</v>
      </c>
      <c r="M27" s="11">
        <v>0.36046243035069442</v>
      </c>
      <c r="N27" s="11">
        <v>0.37530169152615273</v>
      </c>
      <c r="O27" s="11">
        <v>0.39288733062331943</v>
      </c>
      <c r="P27" s="11">
        <v>0.39073447203290274</v>
      </c>
      <c r="Q27" s="11">
        <v>0.40401094803219445</v>
      </c>
      <c r="R27" s="11">
        <v>0.40697359457673615</v>
      </c>
      <c r="S27" s="11">
        <v>0.40600692791006948</v>
      </c>
      <c r="T27" s="11">
        <v>0.40600692791006948</v>
      </c>
      <c r="U27" s="11"/>
      <c r="V27" s="33" t="str">
        <f t="shared" si="1"/>
        <v>Bosnia and Herzegovina</v>
      </c>
      <c r="W27" s="30">
        <f t="shared" si="2"/>
        <v>5.710959195326595E-3</v>
      </c>
      <c r="X27" s="10">
        <f t="shared" si="3"/>
        <v>0.72717428060528766</v>
      </c>
      <c r="Y27" s="36">
        <f t="shared" si="4"/>
        <v>0.52878243437381767</v>
      </c>
      <c r="Z27" s="41">
        <f t="shared" si="5"/>
        <v>-5.7109591953265948</v>
      </c>
      <c r="AA27" s="42">
        <f t="shared" si="6"/>
        <v>107</v>
      </c>
      <c r="AD27">
        <v>22</v>
      </c>
      <c r="AE27" s="31" t="str">
        <f t="shared" si="7"/>
        <v>Gabon</v>
      </c>
      <c r="AF27" s="44">
        <f t="shared" si="8"/>
        <v>99</v>
      </c>
      <c r="AG27" s="45" t="str">
        <f t="shared" si="9"/>
        <v>Canada</v>
      </c>
    </row>
    <row r="28" spans="1:33">
      <c r="A28" s="37"/>
      <c r="B28" s="38"/>
      <c r="C28" s="32" t="s">
        <v>83</v>
      </c>
      <c r="D28" s="33" t="s">
        <v>84</v>
      </c>
      <c r="E28" s="11">
        <v>0.63754347826086966</v>
      </c>
      <c r="F28" s="11">
        <v>0.59508067632850248</v>
      </c>
      <c r="G28" s="11">
        <v>0.58782500000000004</v>
      </c>
      <c r="H28" s="11">
        <v>0.57865144927536249</v>
      </c>
      <c r="I28" s="11">
        <v>0.57514999999999994</v>
      </c>
      <c r="J28" s="11">
        <v>0.60550000000000004</v>
      </c>
      <c r="K28" s="11">
        <v>0.54686250000000003</v>
      </c>
      <c r="L28" s="11">
        <v>0.58148435374149665</v>
      </c>
      <c r="M28" s="11">
        <v>0.53354957264957259</v>
      </c>
      <c r="N28" s="11">
        <v>0.53046991150442457</v>
      </c>
      <c r="O28" s="11">
        <v>0.53339483546330513</v>
      </c>
      <c r="P28" s="11">
        <v>0.54214552990774978</v>
      </c>
      <c r="Q28" s="11">
        <v>0.55085108546330508</v>
      </c>
      <c r="R28" s="11">
        <v>0.5406510854633052</v>
      </c>
      <c r="S28" s="11">
        <v>0.59556775212997171</v>
      </c>
      <c r="T28" s="11">
        <v>0.59556775212997171</v>
      </c>
      <c r="U28" s="11"/>
      <c r="V28" s="33" t="str">
        <f t="shared" si="1"/>
        <v>Botswana</v>
      </c>
      <c r="W28" s="30">
        <f t="shared" si="2"/>
        <v>-3.0604263245064783E-3</v>
      </c>
      <c r="X28" s="10">
        <f t="shared" si="3"/>
        <v>-0.45963397785261778</v>
      </c>
      <c r="Y28" s="36">
        <f t="shared" si="4"/>
        <v>0.21126339359662075</v>
      </c>
      <c r="Z28" s="41" t="str">
        <f t="shared" si="5"/>
        <v/>
      </c>
      <c r="AA28" s="42" t="str">
        <f t="shared" si="6"/>
        <v/>
      </c>
      <c r="AD28">
        <v>23</v>
      </c>
      <c r="AE28" s="31" t="str">
        <f t="shared" si="7"/>
        <v>Gambia</v>
      </c>
      <c r="AF28" s="44">
        <f t="shared" si="8"/>
        <v>98</v>
      </c>
      <c r="AG28" s="45" t="str">
        <f t="shared" si="9"/>
        <v>Armenia</v>
      </c>
    </row>
    <row r="29" spans="1:33">
      <c r="A29" s="37"/>
      <c r="B29" s="38"/>
      <c r="C29" s="32" t="s">
        <v>85</v>
      </c>
      <c r="D29" s="33" t="s">
        <v>86</v>
      </c>
      <c r="E29" s="11">
        <v>0.3754279042816982</v>
      </c>
      <c r="F29" s="11">
        <v>0.3731975390585161</v>
      </c>
      <c r="G29" s="11">
        <v>0.36545256251500152</v>
      </c>
      <c r="H29" s="11">
        <v>0.37599897769693696</v>
      </c>
      <c r="I29" s="11">
        <v>0.36997894592339575</v>
      </c>
      <c r="J29" s="11">
        <v>0.37395891414985449</v>
      </c>
      <c r="K29" s="11">
        <v>0.36597182011346735</v>
      </c>
      <c r="L29" s="11">
        <v>0.36354423998871827</v>
      </c>
      <c r="M29" s="11">
        <v>0.34878379087698197</v>
      </c>
      <c r="N29" s="11">
        <v>0.33775715794305866</v>
      </c>
      <c r="O29" s="11">
        <v>0.35160837887065405</v>
      </c>
      <c r="P29" s="11">
        <v>0.35537333105646823</v>
      </c>
      <c r="Q29" s="11">
        <v>0.39021195810565285</v>
      </c>
      <c r="R29" s="11">
        <v>0.39759643897994451</v>
      </c>
      <c r="S29" s="11">
        <v>0.39682977231327782</v>
      </c>
      <c r="T29" s="11">
        <v>0.39682977231327782</v>
      </c>
      <c r="U29" s="11"/>
      <c r="V29" s="33" t="str">
        <f t="shared" si="1"/>
        <v>Brazil</v>
      </c>
      <c r="W29" s="30">
        <f t="shared" si="2"/>
        <v>1.1711030904278752E-3</v>
      </c>
      <c r="X29" s="10">
        <f t="shared" si="3"/>
        <v>0.31167812172077719</v>
      </c>
      <c r="Y29" s="36">
        <f t="shared" si="4"/>
        <v>9.7143251559391602E-2</v>
      </c>
      <c r="Z29" s="41" t="str">
        <f t="shared" si="5"/>
        <v/>
      </c>
      <c r="AA29" s="42" t="str">
        <f t="shared" si="6"/>
        <v/>
      </c>
      <c r="AD29">
        <v>24</v>
      </c>
      <c r="AE29" s="31" t="str">
        <f t="shared" si="7"/>
        <v>Mauritania</v>
      </c>
      <c r="AF29" s="44">
        <f t="shared" si="8"/>
        <v>97</v>
      </c>
      <c r="AG29" s="45" t="str">
        <f t="shared" si="9"/>
        <v>Lithuania</v>
      </c>
    </row>
    <row r="30" spans="1:33">
      <c r="A30" s="37"/>
      <c r="B30" s="38"/>
      <c r="C30" s="32" t="s">
        <v>87</v>
      </c>
      <c r="D30" s="33" t="s">
        <v>88</v>
      </c>
      <c r="E30" s="11">
        <v>0.48752777777777778</v>
      </c>
      <c r="F30" s="11">
        <v>0.48669444444444449</v>
      </c>
      <c r="G30" s="11">
        <v>0.48086111111111113</v>
      </c>
      <c r="H30" s="11">
        <v>0.48502777777777778</v>
      </c>
      <c r="I30" s="11">
        <v>0.48419444444444443</v>
      </c>
      <c r="J30" s="11">
        <v>0.48336111111111113</v>
      </c>
      <c r="K30" s="11">
        <v>0.48256111111111116</v>
      </c>
      <c r="L30" s="11">
        <v>0.47842777777777773</v>
      </c>
      <c r="M30" s="11">
        <v>0.41846111111111112</v>
      </c>
      <c r="N30" s="11">
        <v>0.41536944444444446</v>
      </c>
      <c r="O30" s="11">
        <v>0.39436111111111111</v>
      </c>
      <c r="P30" s="11">
        <v>0.43946111111111114</v>
      </c>
      <c r="Q30" s="11">
        <v>0.38789444444444449</v>
      </c>
      <c r="R30" s="11">
        <v>0.42952222222223613</v>
      </c>
      <c r="S30" s="11">
        <v>0.42878888888890282</v>
      </c>
      <c r="T30" s="11">
        <v>0.42878888888890282</v>
      </c>
      <c r="U30" s="11"/>
      <c r="V30" s="33" t="str">
        <f t="shared" si="1"/>
        <v>Brunei Darussalam</v>
      </c>
      <c r="W30" s="30">
        <f t="shared" si="2"/>
        <v>-6.0183210784305738E-3</v>
      </c>
      <c r="X30" s="10">
        <f t="shared" si="3"/>
        <v>-0.79157472274271889</v>
      </c>
      <c r="Y30" s="36">
        <f t="shared" si="4"/>
        <v>0.62659054168521233</v>
      </c>
      <c r="Z30" s="41">
        <f t="shared" si="5"/>
        <v>6.0183210784305734</v>
      </c>
      <c r="AA30" s="42">
        <f t="shared" si="6"/>
        <v>8</v>
      </c>
      <c r="AD30">
        <v>25</v>
      </c>
      <c r="AE30" s="31" t="str">
        <f t="shared" si="7"/>
        <v>Qatar</v>
      </c>
      <c r="AF30" s="44">
        <f t="shared" si="8"/>
        <v>96</v>
      </c>
      <c r="AG30" s="45" t="str">
        <f t="shared" si="9"/>
        <v>Papua New Guinea</v>
      </c>
    </row>
    <row r="31" spans="1:33">
      <c r="A31" s="37"/>
      <c r="B31" s="38"/>
      <c r="C31" s="32" t="s">
        <v>89</v>
      </c>
      <c r="D31" s="33" t="s">
        <v>90</v>
      </c>
      <c r="E31" s="11">
        <v>0.29566681764670505</v>
      </c>
      <c r="F31" s="11">
        <v>0.31336845232081101</v>
      </c>
      <c r="G31" s="11">
        <v>0.30998654869262193</v>
      </c>
      <c r="H31" s="11">
        <v>0.28734837056494406</v>
      </c>
      <c r="I31" s="11">
        <v>0.28648924200402986</v>
      </c>
      <c r="J31" s="11">
        <v>0.29940039106510258</v>
      </c>
      <c r="K31" s="11">
        <v>0.29746794682392702</v>
      </c>
      <c r="L31" s="11">
        <v>0.29805275293923944</v>
      </c>
      <c r="M31" s="11">
        <v>0.28716933410236661</v>
      </c>
      <c r="N31" s="11">
        <v>0.31845782858772992</v>
      </c>
      <c r="O31" s="11">
        <v>0.30211800521761617</v>
      </c>
      <c r="P31" s="11">
        <v>0.28789344681081075</v>
      </c>
      <c r="Q31" s="11">
        <v>0.30349958594369364</v>
      </c>
      <c r="R31" s="11">
        <v>0.28781130440307029</v>
      </c>
      <c r="S31" s="11">
        <v>0.35364620490632043</v>
      </c>
      <c r="T31" s="11">
        <v>0.35364620490632043</v>
      </c>
      <c r="U31" s="11"/>
      <c r="V31" s="33" t="str">
        <f t="shared" si="1"/>
        <v>Bulgaria</v>
      </c>
      <c r="W31" s="30">
        <f t="shared" si="2"/>
        <v>2.0150567273442667E-3</v>
      </c>
      <c r="X31" s="10">
        <f t="shared" si="3"/>
        <v>0.45048353723112894</v>
      </c>
      <c r="Y31" s="36">
        <f t="shared" si="4"/>
        <v>0.20293541731626993</v>
      </c>
      <c r="Z31" s="41" t="str">
        <f t="shared" si="5"/>
        <v/>
      </c>
      <c r="AA31" s="42" t="str">
        <f t="shared" si="6"/>
        <v/>
      </c>
      <c r="AD31">
        <v>26</v>
      </c>
      <c r="AE31" s="31" t="str">
        <f t="shared" si="7"/>
        <v>China</v>
      </c>
      <c r="AF31" s="44">
        <f t="shared" si="8"/>
        <v>95</v>
      </c>
      <c r="AG31" s="45" t="str">
        <f t="shared" si="9"/>
        <v>Cuba</v>
      </c>
    </row>
    <row r="32" spans="1:33">
      <c r="A32" s="37"/>
      <c r="B32" s="38"/>
      <c r="C32" s="32" t="s">
        <v>91</v>
      </c>
      <c r="D32" s="33" t="s">
        <v>92</v>
      </c>
      <c r="E32" s="11">
        <v>0.63454086615890759</v>
      </c>
      <c r="F32" s="11">
        <v>0.64141672653255555</v>
      </c>
      <c r="G32" s="11">
        <v>0.6392500598658889</v>
      </c>
      <c r="H32" s="11">
        <v>0.63708339319922225</v>
      </c>
      <c r="I32" s="11">
        <v>0.6415833931992222</v>
      </c>
      <c r="J32" s="11">
        <v>0.63941672653255555</v>
      </c>
      <c r="K32" s="11">
        <v>0.63718339319922224</v>
      </c>
      <c r="L32" s="11">
        <v>0.63495005986588893</v>
      </c>
      <c r="M32" s="11">
        <v>0.62500156106518057</v>
      </c>
      <c r="N32" s="11">
        <v>0.62403105486684718</v>
      </c>
      <c r="O32" s="11">
        <v>0.62534687857959714</v>
      </c>
      <c r="P32" s="11">
        <v>0.62799213888888883</v>
      </c>
      <c r="Q32" s="11">
        <v>0.62492638888888885</v>
      </c>
      <c r="R32" s="11">
        <v>0.62470734126984717</v>
      </c>
      <c r="S32" s="11">
        <v>0.62400734126984714</v>
      </c>
      <c r="T32" s="11">
        <v>0.62400734126984714</v>
      </c>
      <c r="U32" s="11"/>
      <c r="V32" s="33" t="str">
        <f t="shared" si="1"/>
        <v>Burkina Faso</v>
      </c>
      <c r="W32" s="30">
        <f t="shared" si="2"/>
        <v>-1.2773549394640218E-3</v>
      </c>
      <c r="X32" s="10">
        <f t="shared" si="3"/>
        <v>-0.85602271194343571</v>
      </c>
      <c r="Y32" s="36">
        <f t="shared" si="4"/>
        <v>0.73277488336299434</v>
      </c>
      <c r="Z32" s="41">
        <f t="shared" si="5"/>
        <v>1.2773549394640218</v>
      </c>
      <c r="AA32" s="42">
        <f t="shared" si="6"/>
        <v>45</v>
      </c>
      <c r="AD32">
        <v>27</v>
      </c>
      <c r="AE32" s="31" t="str">
        <f t="shared" si="7"/>
        <v>Suriname</v>
      </c>
      <c r="AF32" s="44">
        <f t="shared" si="8"/>
        <v>94</v>
      </c>
      <c r="AG32" s="45" t="str">
        <f t="shared" si="9"/>
        <v>United States</v>
      </c>
    </row>
    <row r="33" spans="1:33">
      <c r="A33" s="37"/>
      <c r="B33" s="38"/>
      <c r="C33" s="32" t="s">
        <v>93</v>
      </c>
      <c r="D33" s="33" t="s">
        <v>94</v>
      </c>
      <c r="E33" s="11">
        <v>0.66839841108858333</v>
      </c>
      <c r="F33" s="11">
        <v>0.64803174442191669</v>
      </c>
      <c r="G33" s="11">
        <v>0.64933174442191666</v>
      </c>
      <c r="H33" s="11">
        <v>0.65729841108858333</v>
      </c>
      <c r="I33" s="11">
        <v>0.65026507775525</v>
      </c>
      <c r="J33" s="11">
        <v>0.65823174442191668</v>
      </c>
      <c r="K33" s="11">
        <v>0.66283174442191661</v>
      </c>
      <c r="L33" s="11">
        <v>0.65576507775525006</v>
      </c>
      <c r="M33" s="11">
        <v>0.67079831649833344</v>
      </c>
      <c r="N33" s="11">
        <v>0.69006180203045842</v>
      </c>
      <c r="O33" s="11">
        <v>0.67029853770262504</v>
      </c>
      <c r="P33" s="11">
        <v>0.66989861111112503</v>
      </c>
      <c r="Q33" s="11">
        <v>0.68499722222220838</v>
      </c>
      <c r="R33" s="11">
        <v>0.68438842592591664</v>
      </c>
      <c r="S33" s="11">
        <v>0.6838884259259167</v>
      </c>
      <c r="T33" s="11">
        <v>0.6838884259259167</v>
      </c>
      <c r="U33" s="11"/>
      <c r="V33" s="33" t="str">
        <f t="shared" si="1"/>
        <v>Burundi</v>
      </c>
      <c r="W33" s="30">
        <f t="shared" si="2"/>
        <v>2.3939588092970615E-3</v>
      </c>
      <c r="X33" s="10">
        <f t="shared" si="3"/>
        <v>0.80404316641746132</v>
      </c>
      <c r="Y33" s="36">
        <f t="shared" si="4"/>
        <v>0.64648541346261734</v>
      </c>
      <c r="Z33" s="41">
        <f t="shared" si="5"/>
        <v>-2.3939588092970614</v>
      </c>
      <c r="AA33" s="42">
        <f t="shared" si="6"/>
        <v>69</v>
      </c>
      <c r="AD33">
        <v>28</v>
      </c>
      <c r="AE33" s="31" t="str">
        <f t="shared" si="7"/>
        <v>Barbados</v>
      </c>
      <c r="AF33" s="44">
        <f t="shared" si="8"/>
        <v>93</v>
      </c>
      <c r="AG33" s="45" t="str">
        <f t="shared" si="9"/>
        <v>Cyprus</v>
      </c>
    </row>
    <row r="34" spans="1:33">
      <c r="A34" s="37"/>
      <c r="B34" s="38"/>
      <c r="C34" s="32" t="s">
        <v>95</v>
      </c>
      <c r="D34" s="33" t="s">
        <v>96</v>
      </c>
      <c r="E34" s="11">
        <v>0.58064106606606269</v>
      </c>
      <c r="F34" s="11">
        <v>0.57474106606606268</v>
      </c>
      <c r="G34" s="11">
        <v>0.57379939939939606</v>
      </c>
      <c r="H34" s="11">
        <v>0.57588025525525188</v>
      </c>
      <c r="I34" s="11">
        <v>0.57462552552552226</v>
      </c>
      <c r="J34" s="11">
        <v>0.57504196696696352</v>
      </c>
      <c r="K34" s="11">
        <v>0.57028430930930596</v>
      </c>
      <c r="L34" s="11">
        <v>0.57023948948948611</v>
      </c>
      <c r="M34" s="11">
        <v>0.55382102102100861</v>
      </c>
      <c r="N34" s="11">
        <v>0.5356710210210176</v>
      </c>
      <c r="O34" s="11">
        <v>0.50946640390391962</v>
      </c>
      <c r="P34" s="11">
        <v>0.50779565058478882</v>
      </c>
      <c r="Q34" s="11">
        <v>0.50673468567249713</v>
      </c>
      <c r="R34" s="11">
        <v>0.50509711538462077</v>
      </c>
      <c r="S34" s="11">
        <v>0.50899006410256942</v>
      </c>
      <c r="T34" s="11">
        <v>0.50899006410256942</v>
      </c>
      <c r="U34" s="11"/>
      <c r="V34" s="33" t="str">
        <f t="shared" si="1"/>
        <v>Cambodia</v>
      </c>
      <c r="W34" s="30">
        <f t="shared" si="2"/>
        <v>-6.2110420273806307E-3</v>
      </c>
      <c r="X34" s="10">
        <f t="shared" si="3"/>
        <v>-0.92146700264853409</v>
      </c>
      <c r="Y34" s="36">
        <f t="shared" si="4"/>
        <v>0.84910143697007356</v>
      </c>
      <c r="Z34" s="41">
        <f t="shared" si="5"/>
        <v>6.211042027380631</v>
      </c>
      <c r="AA34" s="42">
        <f t="shared" si="6"/>
        <v>7</v>
      </c>
      <c r="AD34">
        <v>29</v>
      </c>
      <c r="AE34" s="31" t="str">
        <f t="shared" si="7"/>
        <v>Laos</v>
      </c>
      <c r="AF34" s="44">
        <f t="shared" si="8"/>
        <v>92</v>
      </c>
      <c r="AG34" s="45" t="str">
        <f t="shared" si="9"/>
        <v>Jordan</v>
      </c>
    </row>
    <row r="35" spans="1:33">
      <c r="A35" s="37"/>
      <c r="B35" s="38"/>
      <c r="C35" s="32" t="s">
        <v>97</v>
      </c>
      <c r="D35" s="33" t="s">
        <v>98</v>
      </c>
      <c r="E35" s="11">
        <v>0.47272685961966671</v>
      </c>
      <c r="F35" s="11">
        <v>0.447860192953</v>
      </c>
      <c r="G35" s="11">
        <v>0.47132685961966669</v>
      </c>
      <c r="H35" s="11">
        <v>0.46979352628633336</v>
      </c>
      <c r="I35" s="11">
        <v>0.46909352628633333</v>
      </c>
      <c r="J35" s="11">
        <v>0.46506019295300005</v>
      </c>
      <c r="K35" s="11">
        <v>0.47109352628633339</v>
      </c>
      <c r="L35" s="11">
        <v>0.47546019295300002</v>
      </c>
      <c r="M35" s="11">
        <v>0.45910762024608331</v>
      </c>
      <c r="N35" s="11">
        <v>0.45642003635345835</v>
      </c>
      <c r="O35" s="11">
        <v>0.47938727709766665</v>
      </c>
      <c r="P35" s="11">
        <v>0.48500877354799998</v>
      </c>
      <c r="Q35" s="11">
        <v>0.46556081390800003</v>
      </c>
      <c r="R35" s="11">
        <v>0.46416074682766673</v>
      </c>
      <c r="S35" s="11">
        <v>0.46279408016100004</v>
      </c>
      <c r="T35" s="11">
        <v>0.46279408016100004</v>
      </c>
      <c r="U35" s="11"/>
      <c r="V35" s="33" t="str">
        <f t="shared" si="1"/>
        <v>Cameroon</v>
      </c>
      <c r="W35" s="30">
        <f t="shared" si="2"/>
        <v>7.484749817126277E-5</v>
      </c>
      <c r="X35" s="10">
        <f t="shared" si="3"/>
        <v>3.9551045933450102E-2</v>
      </c>
      <c r="Y35" s="36">
        <f t="shared" si="4"/>
        <v>1.5642852344298799E-3</v>
      </c>
      <c r="Z35" s="41" t="str">
        <f t="shared" si="5"/>
        <v/>
      </c>
      <c r="AA35" s="42" t="str">
        <f t="shared" si="6"/>
        <v/>
      </c>
      <c r="AD35">
        <v>30</v>
      </c>
      <c r="AE35" s="31" t="str">
        <f t="shared" si="7"/>
        <v>Kiribati</v>
      </c>
      <c r="AF35" s="44">
        <f t="shared" si="8"/>
        <v>91</v>
      </c>
      <c r="AG35" s="45" t="str">
        <f t="shared" si="9"/>
        <v>Fiji</v>
      </c>
    </row>
    <row r="36" spans="1:33">
      <c r="A36" s="37"/>
      <c r="B36" s="38"/>
      <c r="C36" s="32" t="s">
        <v>99</v>
      </c>
      <c r="D36" s="33" t="s">
        <v>100</v>
      </c>
      <c r="E36" s="11">
        <v>0.21702329966295628</v>
      </c>
      <c r="F36" s="11">
        <v>0.2167472129801479</v>
      </c>
      <c r="G36" s="11">
        <v>0.21757892059047415</v>
      </c>
      <c r="H36" s="11">
        <v>0.21671411767800752</v>
      </c>
      <c r="I36" s="11">
        <v>0.21575902870203001</v>
      </c>
      <c r="J36" s="11">
        <v>0.2181398057263271</v>
      </c>
      <c r="K36" s="11">
        <v>0.22772120547562333</v>
      </c>
      <c r="L36" s="11">
        <v>0.23228686170097498</v>
      </c>
      <c r="M36" s="11">
        <v>0.22630825616774122</v>
      </c>
      <c r="N36" s="11">
        <v>0.22099353808895417</v>
      </c>
      <c r="O36" s="11">
        <v>0.21755665952370332</v>
      </c>
      <c r="P36" s="11">
        <v>0.20748650148885503</v>
      </c>
      <c r="Q36" s="11">
        <v>0.28387157243162497</v>
      </c>
      <c r="R36" s="11">
        <v>0.28990022172949997</v>
      </c>
      <c r="S36" s="11">
        <v>0.28973355506283333</v>
      </c>
      <c r="T36" s="11">
        <v>0.28973355506283333</v>
      </c>
      <c r="U36" s="11"/>
      <c r="V36" s="33" t="str">
        <f t="shared" si="1"/>
        <v>Canada</v>
      </c>
      <c r="W36" s="30">
        <f t="shared" si="2"/>
        <v>4.9300627267445923E-3</v>
      </c>
      <c r="X36" s="10">
        <f t="shared" si="3"/>
        <v>0.75007128663555467</v>
      </c>
      <c r="Y36" s="36">
        <f t="shared" si="4"/>
        <v>0.56260693503511638</v>
      </c>
      <c r="Z36" s="41">
        <f t="shared" si="5"/>
        <v>-4.930062726744592</v>
      </c>
      <c r="AA36" s="42">
        <f t="shared" si="6"/>
        <v>99</v>
      </c>
    </row>
    <row r="37" spans="1:33">
      <c r="A37" s="37"/>
      <c r="B37" s="38"/>
      <c r="C37" s="32" t="s">
        <v>101</v>
      </c>
      <c r="D37" s="33" t="s">
        <v>102</v>
      </c>
      <c r="E37" s="11">
        <v>0.57147817460317463</v>
      </c>
      <c r="F37" s="11">
        <v>0.5097464285714286</v>
      </c>
      <c r="G37" s="11">
        <v>0.56820858585858591</v>
      </c>
      <c r="H37" s="11">
        <v>0.54648585858585863</v>
      </c>
      <c r="I37" s="11">
        <v>0.56152449494949497</v>
      </c>
      <c r="J37" s="11">
        <v>0.51813510101010107</v>
      </c>
      <c r="K37" s="11">
        <v>0.52384722222222224</v>
      </c>
      <c r="L37" s="11">
        <v>0.53068055555555549</v>
      </c>
      <c r="M37" s="11">
        <v>0.55918055555555557</v>
      </c>
      <c r="N37" s="11">
        <v>0.5293472222222223</v>
      </c>
      <c r="O37" s="11">
        <v>0.5276805555555556</v>
      </c>
      <c r="P37" s="11">
        <v>0.51644722222222228</v>
      </c>
      <c r="Q37" s="11">
        <v>0.52854722222222228</v>
      </c>
      <c r="R37" s="11">
        <v>0.52731388888888897</v>
      </c>
      <c r="S37" s="11">
        <v>0.52608055555555555</v>
      </c>
      <c r="T37" s="11">
        <v>0.52608055555555555</v>
      </c>
      <c r="U37" s="11"/>
      <c r="V37" s="33" t="str">
        <f t="shared" si="1"/>
        <v>Cape Verde</v>
      </c>
      <c r="W37" s="30">
        <f t="shared" si="2"/>
        <v>-1.9157700959171549E-3</v>
      </c>
      <c r="X37" s="10">
        <f t="shared" si="3"/>
        <v>-0.47200274455822833</v>
      </c>
      <c r="Y37" s="36">
        <f t="shared" si="4"/>
        <v>0.22278659087050015</v>
      </c>
      <c r="Z37" s="41" t="str">
        <f t="shared" si="5"/>
        <v/>
      </c>
      <c r="AA37" s="42" t="str">
        <f t="shared" si="6"/>
        <v/>
      </c>
    </row>
    <row r="38" spans="1:33">
      <c r="A38" s="37"/>
      <c r="B38" s="38"/>
      <c r="C38" s="32" t="s">
        <v>103</v>
      </c>
      <c r="D38" s="33" t="s">
        <v>104</v>
      </c>
      <c r="E38" s="11">
        <v>0.76633333333333342</v>
      </c>
      <c r="F38" s="11">
        <v>0.73953333333333326</v>
      </c>
      <c r="G38" s="11">
        <v>0.74106666666666665</v>
      </c>
      <c r="H38" s="11">
        <v>0.75093333333333334</v>
      </c>
      <c r="I38" s="11">
        <v>0.74246666666666672</v>
      </c>
      <c r="J38" s="11">
        <v>0.7406666666666667</v>
      </c>
      <c r="K38" s="11">
        <v>0.74022222222222223</v>
      </c>
      <c r="L38" s="11">
        <v>0.74477777777777776</v>
      </c>
      <c r="M38" s="11">
        <v>0.75266666666666671</v>
      </c>
      <c r="N38" s="11">
        <v>0.75555555555555554</v>
      </c>
      <c r="O38" s="11">
        <v>0.76677777777777767</v>
      </c>
      <c r="P38" s="11">
        <v>0.77623333333333333</v>
      </c>
      <c r="Q38" s="11">
        <v>0.77763333333333351</v>
      </c>
      <c r="R38" s="11">
        <v>0.77736666666666665</v>
      </c>
      <c r="S38" s="11">
        <v>0.77710000000000001</v>
      </c>
      <c r="T38" s="11">
        <v>0.77710000000000001</v>
      </c>
      <c r="U38" s="11"/>
      <c r="V38" s="33" t="str">
        <f t="shared" si="1"/>
        <v>Central African Republic</v>
      </c>
      <c r="W38" s="30">
        <f t="shared" si="2"/>
        <v>2.515114379084968E-3</v>
      </c>
      <c r="X38" s="10">
        <f t="shared" si="3"/>
        <v>0.76101918584463235</v>
      </c>
      <c r="Y38" s="36">
        <f t="shared" si="4"/>
        <v>0.57915020122362704</v>
      </c>
      <c r="Z38" s="41">
        <f t="shared" si="5"/>
        <v>-2.5151143790849679</v>
      </c>
      <c r="AA38" s="42">
        <f t="shared" si="6"/>
        <v>73</v>
      </c>
    </row>
    <row r="39" spans="1:33">
      <c r="A39" s="37"/>
      <c r="B39" s="38"/>
      <c r="C39" s="32" t="s">
        <v>105</v>
      </c>
      <c r="D39" s="33" t="s">
        <v>106</v>
      </c>
      <c r="E39" s="11">
        <v>0.59175</v>
      </c>
      <c r="F39" s="11">
        <v>0.59291666666666665</v>
      </c>
      <c r="G39" s="11">
        <v>0.5924166666666667</v>
      </c>
      <c r="H39" s="11">
        <v>0.58691666666666664</v>
      </c>
      <c r="I39" s="11">
        <v>0.5880833333333334</v>
      </c>
      <c r="J39" s="11">
        <v>0.57924999999999993</v>
      </c>
      <c r="K39" s="11">
        <v>0.58861666666666668</v>
      </c>
      <c r="L39" s="11">
        <v>0.5879833333333333</v>
      </c>
      <c r="M39" s="11">
        <v>0.58734999999999993</v>
      </c>
      <c r="N39" s="11">
        <v>0.58671666666666666</v>
      </c>
      <c r="O39" s="11">
        <v>0.58774999999999999</v>
      </c>
      <c r="P39" s="11">
        <v>0.58865000000000001</v>
      </c>
      <c r="Q39" s="11">
        <v>0.58955000000000002</v>
      </c>
      <c r="R39" s="11">
        <v>0.58878333333333333</v>
      </c>
      <c r="S39" s="11">
        <v>0.58801666666666674</v>
      </c>
      <c r="T39" s="11">
        <v>0.58801666666666674</v>
      </c>
      <c r="U39" s="11"/>
      <c r="V39" s="33" t="str">
        <f t="shared" si="1"/>
        <v>Chad</v>
      </c>
      <c r="W39" s="30">
        <f t="shared" si="2"/>
        <v>-1.4093137254901649E-4</v>
      </c>
      <c r="X39" s="10">
        <f t="shared" si="3"/>
        <v>-0.21961179288015786</v>
      </c>
      <c r="Y39" s="36">
        <f t="shared" si="4"/>
        <v>4.8229339572037358E-2</v>
      </c>
      <c r="Z39" s="41" t="str">
        <f t="shared" si="5"/>
        <v/>
      </c>
      <c r="AA39" s="42" t="str">
        <f t="shared" si="6"/>
        <v/>
      </c>
    </row>
    <row r="40" spans="1:33">
      <c r="A40" s="37"/>
      <c r="B40" s="38"/>
      <c r="C40" s="32" t="s">
        <v>107</v>
      </c>
      <c r="D40" s="33" t="s">
        <v>108</v>
      </c>
      <c r="E40" s="11">
        <v>0.20350000000000001</v>
      </c>
      <c r="F40" s="11">
        <v>0.20799999999999999</v>
      </c>
      <c r="G40" s="11">
        <v>0.20083333333333334</v>
      </c>
      <c r="H40" s="11">
        <v>0.20366666666666666</v>
      </c>
      <c r="I40" s="11">
        <v>0.23316666666666666</v>
      </c>
      <c r="J40" s="11">
        <v>0.22266666666666665</v>
      </c>
      <c r="K40" s="11">
        <v>0.20210000000000003</v>
      </c>
      <c r="L40" s="11">
        <v>0.20653333333333332</v>
      </c>
      <c r="M40" s="11">
        <v>0.20596666666666666</v>
      </c>
      <c r="N40" s="11">
        <v>0.19206666666666669</v>
      </c>
      <c r="O40" s="11">
        <v>0.19316666666666668</v>
      </c>
      <c r="P40" s="11">
        <v>0.22936666666666664</v>
      </c>
      <c r="Q40" s="11">
        <v>0.23723333333333332</v>
      </c>
      <c r="R40" s="11">
        <v>0.29663999322148787</v>
      </c>
      <c r="S40" s="11">
        <v>0.2961733265548212</v>
      </c>
      <c r="T40" s="11">
        <v>0.2961733265548212</v>
      </c>
      <c r="U40" s="11"/>
      <c r="V40" s="33" t="str">
        <f t="shared" si="1"/>
        <v>Chile</v>
      </c>
      <c r="W40" s="30">
        <f t="shared" si="2"/>
        <v>5.4228819641735692E-3</v>
      </c>
      <c r="X40" s="10">
        <f t="shared" si="3"/>
        <v>0.69712326416694548</v>
      </c>
      <c r="Y40" s="36">
        <f t="shared" si="4"/>
        <v>0.48598084544277687</v>
      </c>
      <c r="Z40" s="41">
        <f t="shared" si="5"/>
        <v>-5.4228819641735688</v>
      </c>
      <c r="AA40" s="42">
        <f t="shared" si="6"/>
        <v>104</v>
      </c>
    </row>
    <row r="41" spans="1:33">
      <c r="A41" s="37"/>
      <c r="B41" s="38"/>
      <c r="C41" s="32" t="s">
        <v>109</v>
      </c>
      <c r="D41" s="33" t="s">
        <v>110</v>
      </c>
      <c r="E41" s="11">
        <v>0.24835189187595361</v>
      </c>
      <c r="F41" s="11">
        <v>0.2418852252092869</v>
      </c>
      <c r="G41" s="11">
        <v>0.2370852252092869</v>
      </c>
      <c r="H41" s="11">
        <v>0.23561855854262026</v>
      </c>
      <c r="I41" s="11">
        <v>0.23415189187595353</v>
      </c>
      <c r="J41" s="11">
        <v>0.23268522520928694</v>
      </c>
      <c r="K41" s="11">
        <v>0.22911107541701714</v>
      </c>
      <c r="L41" s="11">
        <v>0.22961855854262025</v>
      </c>
      <c r="M41" s="11">
        <v>0.22808522520928695</v>
      </c>
      <c r="N41" s="11">
        <v>0.22823801341636751</v>
      </c>
      <c r="O41" s="11">
        <v>0.21438954474904506</v>
      </c>
      <c r="P41" s="11">
        <v>0.20121405318634</v>
      </c>
      <c r="Q41" s="11">
        <v>0.17909070734086172</v>
      </c>
      <c r="R41" s="11">
        <v>0.172875</v>
      </c>
      <c r="S41" s="11">
        <v>0.21241025649719547</v>
      </c>
      <c r="T41" s="11">
        <v>0.21241025649719547</v>
      </c>
      <c r="U41" s="11"/>
      <c r="V41" s="33" t="str">
        <f t="shared" si="1"/>
        <v>China</v>
      </c>
      <c r="W41" s="30">
        <f t="shared" si="2"/>
        <v>-3.6228794919416617E-3</v>
      </c>
      <c r="X41" s="10">
        <f t="shared" si="3"/>
        <v>-0.80631547678413928</v>
      </c>
      <c r="Y41" s="36">
        <f t="shared" si="4"/>
        <v>0.65014464810163386</v>
      </c>
      <c r="Z41" s="41">
        <f t="shared" si="5"/>
        <v>3.6228794919416618</v>
      </c>
      <c r="AA41" s="42">
        <f t="shared" si="6"/>
        <v>26</v>
      </c>
    </row>
    <row r="42" spans="1:33">
      <c r="A42" s="37"/>
      <c r="B42" s="38"/>
      <c r="C42" s="32" t="s">
        <v>111</v>
      </c>
      <c r="D42" s="33" t="s">
        <v>112</v>
      </c>
      <c r="E42" s="11">
        <v>0.27894168866657404</v>
      </c>
      <c r="F42" s="11">
        <v>0.29872505822715439</v>
      </c>
      <c r="G42" s="11">
        <v>0.29602650212244541</v>
      </c>
      <c r="H42" s="11">
        <v>0.34295555555555562</v>
      </c>
      <c r="I42" s="11">
        <v>0.32542222222222222</v>
      </c>
      <c r="J42" s="11">
        <v>0.32122222222222224</v>
      </c>
      <c r="K42" s="11">
        <v>0.3250555555555556</v>
      </c>
      <c r="L42" s="11">
        <v>0.32388888888888895</v>
      </c>
      <c r="M42" s="11">
        <v>0.31438888888888888</v>
      </c>
      <c r="N42" s="11">
        <v>0.31155555555555559</v>
      </c>
      <c r="O42" s="11">
        <v>0.31872222222222224</v>
      </c>
      <c r="P42" s="11">
        <v>0.3315555555555556</v>
      </c>
      <c r="Q42" s="11">
        <v>0.3293888888888889</v>
      </c>
      <c r="R42" s="11">
        <v>0.32888888888888895</v>
      </c>
      <c r="S42" s="11">
        <v>0.3283888888888889</v>
      </c>
      <c r="T42" s="11">
        <v>0.3283888888888889</v>
      </c>
      <c r="U42" s="11"/>
      <c r="V42" s="33" t="str">
        <f t="shared" si="1"/>
        <v>Colombia</v>
      </c>
      <c r="W42" s="30">
        <f t="shared" si="2"/>
        <v>1.9811138083845343E-3</v>
      </c>
      <c r="X42" s="10">
        <f t="shared" si="3"/>
        <v>0.5894567365363923</v>
      </c>
      <c r="Y42" s="36">
        <f t="shared" si="4"/>
        <v>0.34745924424813379</v>
      </c>
      <c r="Z42" s="41">
        <f t="shared" si="5"/>
        <v>-1.9811138083845343</v>
      </c>
      <c r="AA42" s="42">
        <f t="shared" si="6"/>
        <v>66</v>
      </c>
    </row>
    <row r="43" spans="1:33">
      <c r="A43" s="37"/>
      <c r="B43" s="38"/>
      <c r="C43" s="32" t="s">
        <v>113</v>
      </c>
      <c r="D43" s="33" t="s">
        <v>114</v>
      </c>
      <c r="E43" s="11">
        <v>0.65527777777777774</v>
      </c>
      <c r="F43" s="11">
        <v>0.60701111111111106</v>
      </c>
      <c r="G43" s="11">
        <v>0.62624444444444449</v>
      </c>
      <c r="H43" s="11">
        <v>0.62214444444444439</v>
      </c>
      <c r="I43" s="11">
        <v>0.64804444444444453</v>
      </c>
      <c r="J43" s="11">
        <v>0.5956111111111112</v>
      </c>
      <c r="K43" s="11">
        <v>0.61734444444444447</v>
      </c>
      <c r="L43" s="11">
        <v>0.67907777777777778</v>
      </c>
      <c r="M43" s="11">
        <v>0.59247777777777777</v>
      </c>
      <c r="N43" s="11">
        <v>0.61587777777777786</v>
      </c>
      <c r="O43" s="11">
        <v>0.64761111111111114</v>
      </c>
      <c r="P43" s="11">
        <v>0.63417777777777784</v>
      </c>
      <c r="Q43" s="11">
        <v>0.63741111111111115</v>
      </c>
      <c r="R43" s="11">
        <v>0.63731111111111116</v>
      </c>
      <c r="S43" s="11">
        <v>0.63721111111111117</v>
      </c>
      <c r="T43" s="11">
        <v>0.63721111111111117</v>
      </c>
      <c r="U43" s="11"/>
      <c r="V43" s="33" t="str">
        <f t="shared" si="1"/>
        <v>Comoros</v>
      </c>
      <c r="W43" s="30">
        <f t="shared" si="2"/>
        <v>6.6568627450980917E-4</v>
      </c>
      <c r="X43" s="10">
        <f t="shared" si="3"/>
        <v>0.14210263571978632</v>
      </c>
      <c r="Y43" s="36">
        <f t="shared" si="4"/>
        <v>2.0193159078510291E-2</v>
      </c>
      <c r="Z43" s="41" t="str">
        <f t="shared" si="5"/>
        <v/>
      </c>
      <c r="AA43" s="42" t="str">
        <f t="shared" si="6"/>
        <v/>
      </c>
    </row>
    <row r="44" spans="1:33">
      <c r="A44" s="37"/>
      <c r="B44" s="38"/>
      <c r="C44" s="32" t="s">
        <v>115</v>
      </c>
      <c r="D44" s="33" t="s">
        <v>116</v>
      </c>
      <c r="E44" s="11">
        <v>0.626</v>
      </c>
      <c r="F44" s="11">
        <v>0.58869999999999989</v>
      </c>
      <c r="G44" s="11">
        <v>0.61973333333333336</v>
      </c>
      <c r="H44" s="11">
        <v>0.62409999999999999</v>
      </c>
      <c r="I44" s="11">
        <v>0.62346666666666661</v>
      </c>
      <c r="J44" s="11">
        <v>0.622</v>
      </c>
      <c r="K44" s="11">
        <v>0.61386666666666667</v>
      </c>
      <c r="L44" s="11">
        <v>0.61906666666666665</v>
      </c>
      <c r="M44" s="11">
        <v>0.59260000000000002</v>
      </c>
      <c r="N44" s="11">
        <v>0.58002874149658334</v>
      </c>
      <c r="O44" s="11">
        <v>0.59630612244899994</v>
      </c>
      <c r="P44" s="11">
        <v>0.61401122448979173</v>
      </c>
      <c r="Q44" s="11">
        <v>0.58324523809524997</v>
      </c>
      <c r="R44" s="11">
        <v>0.58563996598637502</v>
      </c>
      <c r="S44" s="11">
        <v>0.58500663265304165</v>
      </c>
      <c r="T44" s="11">
        <v>0.58500663265304165</v>
      </c>
      <c r="U44" s="11"/>
      <c r="V44" s="33" t="str">
        <f t="shared" si="1"/>
        <v>Congo</v>
      </c>
      <c r="W44" s="30">
        <f t="shared" si="2"/>
        <v>-2.541576630653184E-3</v>
      </c>
      <c r="X44" s="10">
        <f t="shared" si="3"/>
        <v>-0.68008060951006266</v>
      </c>
      <c r="Y44" s="36">
        <f t="shared" si="4"/>
        <v>0.46250963543157836</v>
      </c>
      <c r="Z44" s="41">
        <f t="shared" si="5"/>
        <v>2.541576630653184</v>
      </c>
      <c r="AA44" s="42">
        <f t="shared" si="6"/>
        <v>36</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0.547875</v>
      </c>
      <c r="F46" s="11">
        <v>0.55847499999999994</v>
      </c>
      <c r="G46" s="11">
        <v>0.54907500000000009</v>
      </c>
      <c r="H46" s="11">
        <v>0.55300833333333332</v>
      </c>
      <c r="I46" s="11">
        <v>0.54860833333333325</v>
      </c>
      <c r="J46" s="11">
        <v>0.5542083333333333</v>
      </c>
      <c r="K46" s="11">
        <v>0.54830833333333329</v>
      </c>
      <c r="L46" s="11">
        <v>0.55740833333333339</v>
      </c>
      <c r="M46" s="11">
        <v>0.56150833333333339</v>
      </c>
      <c r="N46" s="11">
        <v>0.57060833333333338</v>
      </c>
      <c r="O46" s="11">
        <v>0.54470833333333335</v>
      </c>
      <c r="P46" s="11">
        <v>0.56550833333333339</v>
      </c>
      <c r="Q46" s="11">
        <v>0.56297499999999989</v>
      </c>
      <c r="R46" s="11">
        <v>0.56210833333333332</v>
      </c>
      <c r="S46" s="11">
        <v>0.56124166666666664</v>
      </c>
      <c r="T46" s="11">
        <v>0.56124166666666664</v>
      </c>
      <c r="U46" s="11"/>
      <c r="V46" s="33" t="str">
        <f t="shared" si="1"/>
        <v>Costa Rica</v>
      </c>
      <c r="W46" s="30">
        <f t="shared" si="2"/>
        <v>8.9901960784313632E-4</v>
      </c>
      <c r="X46" s="10">
        <f t="shared" si="3"/>
        <v>0.57086908893466259</v>
      </c>
      <c r="Y46" s="36">
        <f t="shared" si="4"/>
        <v>0.32589151670109173</v>
      </c>
      <c r="Z46" s="41">
        <f t="shared" si="5"/>
        <v>-0.89901960784313628</v>
      </c>
      <c r="AA46" s="42">
        <f t="shared" si="6"/>
        <v>54</v>
      </c>
    </row>
    <row r="47" spans="1:33">
      <c r="A47" s="37"/>
      <c r="B47" s="38"/>
      <c r="C47" s="32" t="s">
        <v>121</v>
      </c>
      <c r="D47" s="33" t="s">
        <v>582</v>
      </c>
      <c r="E47" s="11">
        <v>0.47815877976191667</v>
      </c>
      <c r="F47" s="11">
        <v>0.45993100198413889</v>
      </c>
      <c r="G47" s="11">
        <v>0.48105810926383241</v>
      </c>
      <c r="H47" s="11">
        <v>0.4858753506431428</v>
      </c>
      <c r="I47" s="11">
        <v>0.47215143849207547</v>
      </c>
      <c r="J47" s="11">
        <v>0.47089489087302777</v>
      </c>
      <c r="K47" s="11">
        <v>0.48526364087302776</v>
      </c>
      <c r="L47" s="11">
        <v>0.50552822420636112</v>
      </c>
      <c r="M47" s="11">
        <v>0.49767268518519447</v>
      </c>
      <c r="N47" s="11">
        <v>0.49424489087302775</v>
      </c>
      <c r="O47" s="11">
        <v>0.5045776289682361</v>
      </c>
      <c r="P47" s="11">
        <v>0.50223090277777782</v>
      </c>
      <c r="Q47" s="11">
        <v>0.49026661706348612</v>
      </c>
      <c r="R47" s="11">
        <v>0.49166036706348609</v>
      </c>
      <c r="S47" s="11">
        <v>0.49056036706348616</v>
      </c>
      <c r="T47" s="11">
        <v>0.49056036706348616</v>
      </c>
      <c r="U47" s="11"/>
      <c r="V47" s="33" t="str">
        <f t="shared" si="1"/>
        <v>C™te d'Ivoire</v>
      </c>
      <c r="W47" s="30">
        <f t="shared" si="2"/>
        <v>1.6741322655722478E-3</v>
      </c>
      <c r="X47" s="10">
        <f t="shared" si="3"/>
        <v>0.62569592166536292</v>
      </c>
      <c r="Y47" s="36">
        <f t="shared" si="4"/>
        <v>0.39149538638866799</v>
      </c>
      <c r="Z47" s="41">
        <f t="shared" si="5"/>
        <v>-1.6741322655722479</v>
      </c>
      <c r="AA47" s="42">
        <f t="shared" si="6"/>
        <v>63</v>
      </c>
    </row>
    <row r="48" spans="1:33">
      <c r="A48" s="37"/>
      <c r="B48" s="38"/>
      <c r="C48" s="32" t="s">
        <v>123</v>
      </c>
      <c r="D48" s="33" t="s">
        <v>124</v>
      </c>
      <c r="E48" s="11">
        <v>0.25304102009350443</v>
      </c>
      <c r="F48" s="11">
        <v>0.25302221658778457</v>
      </c>
      <c r="G48" s="11">
        <v>0.25970018367808306</v>
      </c>
      <c r="H48" s="11">
        <v>0.25531350627486993</v>
      </c>
      <c r="I48" s="11">
        <v>0.25948208489388269</v>
      </c>
      <c r="J48" s="11">
        <v>0.25360448007389819</v>
      </c>
      <c r="K48" s="11">
        <v>0.26469783444053668</v>
      </c>
      <c r="L48" s="11">
        <v>0.24545254467754471</v>
      </c>
      <c r="M48" s="11">
        <v>0.26761732627276108</v>
      </c>
      <c r="N48" s="11">
        <v>0.26953441043083898</v>
      </c>
      <c r="O48" s="11">
        <v>0.26464768556748325</v>
      </c>
      <c r="P48" s="11">
        <v>0.2666977642276423</v>
      </c>
      <c r="Q48" s="11">
        <v>0.27151295525975233</v>
      </c>
      <c r="R48" s="11">
        <v>0.27107962192641893</v>
      </c>
      <c r="S48" s="11">
        <v>0.27064628859308565</v>
      </c>
      <c r="T48" s="11">
        <v>0.27064628859308565</v>
      </c>
      <c r="U48" s="11"/>
      <c r="V48" s="33" t="str">
        <f t="shared" si="1"/>
        <v>Croatia</v>
      </c>
      <c r="W48" s="30">
        <f t="shared" si="2"/>
        <v>1.3331781140126975E-3</v>
      </c>
      <c r="X48" s="10">
        <f t="shared" si="3"/>
        <v>0.77456374356529045</v>
      </c>
      <c r="Y48" s="36">
        <f t="shared" si="4"/>
        <v>0.59994899284587699</v>
      </c>
      <c r="Z48" s="41">
        <f t="shared" si="5"/>
        <v>-1.3331781140126975</v>
      </c>
      <c r="AA48" s="42">
        <f t="shared" si="6"/>
        <v>58</v>
      </c>
    </row>
    <row r="49" spans="1:27">
      <c r="A49" s="37"/>
      <c r="B49" s="38"/>
      <c r="C49" s="32" t="s">
        <v>125</v>
      </c>
      <c r="D49" s="33" t="s">
        <v>126</v>
      </c>
      <c r="E49" s="11">
        <v>0.41388689222397224</v>
      </c>
      <c r="F49" s="11">
        <v>0.40512022555730559</v>
      </c>
      <c r="G49" s="11">
        <v>0.39802022555730554</v>
      </c>
      <c r="H49" s="11">
        <v>0.40758689222397226</v>
      </c>
      <c r="I49" s="11">
        <v>0.39882022555730562</v>
      </c>
      <c r="J49" s="11">
        <v>0.39672022555730552</v>
      </c>
      <c r="K49" s="11">
        <v>0.39838689222397222</v>
      </c>
      <c r="L49" s="11">
        <v>0.3936447033526364</v>
      </c>
      <c r="M49" s="11">
        <v>0.40238777837005557</v>
      </c>
      <c r="N49" s="11">
        <v>0.39654296336272221</v>
      </c>
      <c r="O49" s="11">
        <v>0.41160548293393057</v>
      </c>
      <c r="P49" s="11">
        <v>0.40738181220572223</v>
      </c>
      <c r="Q49" s="11">
        <v>0.4039354207482222</v>
      </c>
      <c r="R49" s="11">
        <v>0.48429063958918056</v>
      </c>
      <c r="S49" s="11">
        <v>0.48425730625584729</v>
      </c>
      <c r="T49" s="11">
        <v>0.48425730625584729</v>
      </c>
      <c r="U49" s="11"/>
      <c r="V49" s="33" t="str">
        <f t="shared" si="1"/>
        <v>Cuba</v>
      </c>
      <c r="W49" s="30">
        <f t="shared" si="2"/>
        <v>4.6147327242408139E-3</v>
      </c>
      <c r="X49" s="10">
        <f t="shared" si="3"/>
        <v>0.65808332212263143</v>
      </c>
      <c r="Y49" s="36">
        <f t="shared" si="4"/>
        <v>0.43307365885595911</v>
      </c>
      <c r="Z49" s="41">
        <f t="shared" si="5"/>
        <v>-4.614732724240814</v>
      </c>
      <c r="AA49" s="42">
        <f t="shared" si="6"/>
        <v>95</v>
      </c>
    </row>
    <row r="50" spans="1:27">
      <c r="A50" s="37"/>
      <c r="B50" s="38"/>
      <c r="C50" s="32" t="s">
        <v>127</v>
      </c>
      <c r="D50" s="33" t="s">
        <v>128</v>
      </c>
      <c r="E50" s="11">
        <v>0.26600000000000001</v>
      </c>
      <c r="F50" s="11">
        <v>0.28079999999999999</v>
      </c>
      <c r="G50" s="11">
        <v>0.29726666666666662</v>
      </c>
      <c r="H50" s="11">
        <v>0.29706666666666665</v>
      </c>
      <c r="I50" s="11">
        <v>0.28353333333333336</v>
      </c>
      <c r="J50" s="11">
        <v>0.30833333333333335</v>
      </c>
      <c r="K50" s="11">
        <v>0.30809999999999998</v>
      </c>
      <c r="L50" s="11">
        <v>0.30786666666666668</v>
      </c>
      <c r="M50" s="11">
        <v>0.30763333333333337</v>
      </c>
      <c r="N50" s="11">
        <v>0.32081814159291666</v>
      </c>
      <c r="O50" s="11">
        <v>0.33345392953929159</v>
      </c>
      <c r="P50" s="11">
        <v>0.30943840579708332</v>
      </c>
      <c r="Q50" s="11">
        <v>0.31666320021911792</v>
      </c>
      <c r="R50" s="11">
        <v>0.34133050161812495</v>
      </c>
      <c r="S50" s="11">
        <v>0.34099716828479165</v>
      </c>
      <c r="T50" s="11">
        <v>0.34099716828479165</v>
      </c>
      <c r="U50" s="11"/>
      <c r="V50" s="33" t="str">
        <f t="shared" si="1"/>
        <v>Cyprus</v>
      </c>
      <c r="W50" s="30">
        <f t="shared" si="2"/>
        <v>4.2844871737260691E-3</v>
      </c>
      <c r="X50" s="10">
        <f t="shared" si="3"/>
        <v>0.91528386967834996</v>
      </c>
      <c r="Y50" s="36">
        <f t="shared" si="4"/>
        <v>0.83774456209337467</v>
      </c>
      <c r="Z50" s="41">
        <f t="shared" si="5"/>
        <v>-4.2844871737260695</v>
      </c>
      <c r="AA50" s="42">
        <f t="shared" si="6"/>
        <v>93</v>
      </c>
    </row>
    <row r="51" spans="1:27">
      <c r="A51" s="37"/>
      <c r="B51" s="38"/>
      <c r="C51" s="32" t="s">
        <v>129</v>
      </c>
      <c r="D51" s="33" t="s">
        <v>130</v>
      </c>
      <c r="E51" s="11">
        <v>0.21040091777995837</v>
      </c>
      <c r="F51" s="11">
        <v>0.217267584446625</v>
      </c>
      <c r="G51" s="11">
        <v>0.21913425111329174</v>
      </c>
      <c r="H51" s="11">
        <v>0.21266758444662504</v>
      </c>
      <c r="I51" s="11">
        <v>0.21120091777995834</v>
      </c>
      <c r="J51" s="11">
        <v>0.21140091777995837</v>
      </c>
      <c r="K51" s="11">
        <v>0.21156758444662505</v>
      </c>
      <c r="L51" s="11">
        <v>0.21006758444662502</v>
      </c>
      <c r="M51" s="11">
        <v>0.21528483561941669</v>
      </c>
      <c r="N51" s="11">
        <v>0.20924031642116669</v>
      </c>
      <c r="O51" s="11">
        <v>0.20663122196695838</v>
      </c>
      <c r="P51" s="11">
        <v>0.23179851973683338</v>
      </c>
      <c r="Q51" s="11">
        <v>0.21223254727354171</v>
      </c>
      <c r="R51" s="11">
        <v>0.30623816006597404</v>
      </c>
      <c r="S51" s="11">
        <v>0.30623816006597404</v>
      </c>
      <c r="T51" s="11">
        <v>0.30623816006597404</v>
      </c>
      <c r="U51" s="11"/>
      <c r="V51" s="33" t="str">
        <f t="shared" si="1"/>
        <v>Czech Republic</v>
      </c>
      <c r="W51" s="30">
        <f t="shared" si="2"/>
        <v>5.3926087691074558E-3</v>
      </c>
      <c r="X51" s="10">
        <f t="shared" si="3"/>
        <v>0.68082055729221047</v>
      </c>
      <c r="Y51" s="36">
        <f t="shared" si="4"/>
        <v>0.46351663123167602</v>
      </c>
      <c r="Z51" s="41">
        <f t="shared" si="5"/>
        <v>-5.392608769107456</v>
      </c>
      <c r="AA51" s="42">
        <f t="shared" si="6"/>
        <v>103</v>
      </c>
    </row>
    <row r="52" spans="1:27">
      <c r="A52" s="37"/>
      <c r="B52" s="38"/>
      <c r="C52" s="32" t="s">
        <v>131</v>
      </c>
      <c r="D52" s="33" t="s">
        <v>132</v>
      </c>
      <c r="E52" s="11">
        <v>0.11526731839483334</v>
      </c>
      <c r="F52" s="11">
        <v>0.11190065172816667</v>
      </c>
      <c r="G52" s="11">
        <v>0.11353398506150002</v>
      </c>
      <c r="H52" s="11">
        <v>0.11516731839483334</v>
      </c>
      <c r="I52" s="11">
        <v>0.11846731839483333</v>
      </c>
      <c r="J52" s="11">
        <v>0.11676731839483334</v>
      </c>
      <c r="K52" s="11">
        <v>0.12150065172816667</v>
      </c>
      <c r="L52" s="11">
        <v>0.12623398506149999</v>
      </c>
      <c r="M52" s="11">
        <v>0.10644988967341663</v>
      </c>
      <c r="N52" s="11">
        <v>0.10268979726750004</v>
      </c>
      <c r="O52" s="11">
        <v>0.10228455546025002</v>
      </c>
      <c r="P52" s="11">
        <v>0.14456110370413836</v>
      </c>
      <c r="Q52" s="11">
        <v>0.14650173283854792</v>
      </c>
      <c r="R52" s="11">
        <v>0.14832243799975012</v>
      </c>
      <c r="S52" s="11">
        <v>0.1478891046664168</v>
      </c>
      <c r="T52" s="11">
        <v>0.1478891046664168</v>
      </c>
      <c r="U52" s="11"/>
      <c r="V52" s="33" t="str">
        <f t="shared" si="1"/>
        <v>Denmark</v>
      </c>
      <c r="W52" s="30">
        <f t="shared" si="2"/>
        <v>2.4351256151578255E-3</v>
      </c>
      <c r="X52" s="10">
        <f t="shared" si="3"/>
        <v>0.6769172036915807</v>
      </c>
      <c r="Y52" s="36">
        <f t="shared" si="4"/>
        <v>0.45821690065362897</v>
      </c>
      <c r="Z52" s="41">
        <f t="shared" si="5"/>
        <v>-2.4351256151578253</v>
      </c>
      <c r="AA52" s="42">
        <f t="shared" si="6"/>
        <v>72</v>
      </c>
    </row>
    <row r="53" spans="1:27">
      <c r="A53" s="37"/>
      <c r="B53" s="38"/>
      <c r="C53" s="32" t="s">
        <v>133</v>
      </c>
      <c r="D53" s="33" t="s">
        <v>134</v>
      </c>
      <c r="E53" s="11">
        <v>0.52163888888888899</v>
      </c>
      <c r="F53" s="11">
        <v>0.49043888888888887</v>
      </c>
      <c r="G53" s="11">
        <v>0.50423888888888901</v>
      </c>
      <c r="H53" s="11">
        <v>0.53137222222222225</v>
      </c>
      <c r="I53" s="11">
        <v>0.53683888888888898</v>
      </c>
      <c r="J53" s="11">
        <v>0.49730555555555561</v>
      </c>
      <c r="K53" s="11">
        <v>0.47470555555555555</v>
      </c>
      <c r="L53" s="11">
        <v>0.55377222222222222</v>
      </c>
      <c r="M53" s="11">
        <v>0.56117222222222229</v>
      </c>
      <c r="N53" s="11">
        <v>0.56190555555555566</v>
      </c>
      <c r="O53" s="11">
        <v>0.58430555555555552</v>
      </c>
      <c r="P53" s="11">
        <v>0.59274145299145298</v>
      </c>
      <c r="Q53" s="11">
        <v>0.57963888888888893</v>
      </c>
      <c r="R53" s="11">
        <v>0.57897222222222222</v>
      </c>
      <c r="S53" s="11">
        <v>0.57830555555555552</v>
      </c>
      <c r="T53" s="11">
        <v>0.57830555555555552</v>
      </c>
      <c r="U53" s="11"/>
      <c r="V53" s="33" t="str">
        <f t="shared" si="1"/>
        <v>Djibouti</v>
      </c>
      <c r="W53" s="30">
        <f t="shared" si="2"/>
        <v>6.388310708898939E-3</v>
      </c>
      <c r="X53" s="10">
        <f t="shared" si="3"/>
        <v>0.80016840089311381</v>
      </c>
      <c r="Y53" s="36">
        <f t="shared" si="4"/>
        <v>0.64026946978784294</v>
      </c>
      <c r="Z53" s="41">
        <f t="shared" si="5"/>
        <v>-6.3883107088989393</v>
      </c>
      <c r="AA53" s="42">
        <f t="shared" si="6"/>
        <v>109</v>
      </c>
    </row>
    <row r="54" spans="1:27">
      <c r="A54" s="37"/>
      <c r="B54" s="38"/>
      <c r="C54" s="32" t="s">
        <v>135</v>
      </c>
      <c r="D54" s="33" t="s">
        <v>136</v>
      </c>
      <c r="E54" s="11">
        <v>0.53018055555555554</v>
      </c>
      <c r="F54" s="11">
        <v>0.52961388888888894</v>
      </c>
      <c r="G54" s="11">
        <v>0.52904722222222222</v>
      </c>
      <c r="H54" s="11">
        <v>0.5234805555555555</v>
      </c>
      <c r="I54" s="11">
        <v>0.51124722222222219</v>
      </c>
      <c r="J54" s="11">
        <v>0.52734722222222219</v>
      </c>
      <c r="K54" s="11">
        <v>0.51841388888888884</v>
      </c>
      <c r="L54" s="11">
        <v>0.5228138888888888</v>
      </c>
      <c r="M54" s="11">
        <v>0.48988055555555549</v>
      </c>
      <c r="N54" s="11">
        <v>0.46661388888888888</v>
      </c>
      <c r="O54" s="11">
        <v>0.47543055555555558</v>
      </c>
      <c r="P54" s="11">
        <v>0.5006138888888888</v>
      </c>
      <c r="Q54" s="11">
        <v>0.4726305555555555</v>
      </c>
      <c r="R54" s="11">
        <v>0.53689722222222225</v>
      </c>
      <c r="S54" s="11">
        <v>0.53633055555555553</v>
      </c>
      <c r="T54" s="11">
        <v>0.53633055555555553</v>
      </c>
      <c r="U54" s="11"/>
      <c r="V54" s="33" t="str">
        <f t="shared" si="1"/>
        <v>Dominica</v>
      </c>
      <c r="W54" s="30">
        <f t="shared" si="2"/>
        <v>-1.0501225490196092E-3</v>
      </c>
      <c r="X54" s="10">
        <f t="shared" si="3"/>
        <v>-0.20625577698020089</v>
      </c>
      <c r="Y54" s="36">
        <f t="shared" si="4"/>
        <v>4.254144553770637E-2</v>
      </c>
      <c r="Z54" s="41" t="str">
        <f t="shared" si="5"/>
        <v/>
      </c>
      <c r="AA54" s="42" t="str">
        <f t="shared" si="6"/>
        <v/>
      </c>
    </row>
    <row r="55" spans="1:27">
      <c r="A55" s="37"/>
      <c r="B55" s="38"/>
      <c r="C55" s="32" t="s">
        <v>137</v>
      </c>
      <c r="D55" s="33" t="s">
        <v>138</v>
      </c>
      <c r="E55" s="11">
        <v>0.45393000331345262</v>
      </c>
      <c r="F55" s="11">
        <v>0.45429481812826739</v>
      </c>
      <c r="G55" s="11">
        <v>0.45964563638838801</v>
      </c>
      <c r="H55" s="11">
        <v>0.4471045511170702</v>
      </c>
      <c r="I55" s="11">
        <v>0.46583959927304863</v>
      </c>
      <c r="J55" s="11">
        <v>0.45813714811106193</v>
      </c>
      <c r="K55" s="11">
        <v>0.46701889220234155</v>
      </c>
      <c r="L55" s="11">
        <v>0.45702836867682795</v>
      </c>
      <c r="M55" s="11">
        <v>0.44599330883326721</v>
      </c>
      <c r="N55" s="11">
        <v>0.44598158190968085</v>
      </c>
      <c r="O55" s="11">
        <v>0.45993158190968081</v>
      </c>
      <c r="P55" s="11">
        <v>0.46078158190968083</v>
      </c>
      <c r="Q55" s="11">
        <v>0.45121491524301421</v>
      </c>
      <c r="R55" s="11">
        <v>0.44998158190968085</v>
      </c>
      <c r="S55" s="11">
        <v>0.44874824857634749</v>
      </c>
      <c r="T55" s="11">
        <v>0.44874824857634749</v>
      </c>
      <c r="U55" s="11"/>
      <c r="V55" s="33" t="str">
        <f t="shared" si="1"/>
        <v>Dominican Republic</v>
      </c>
      <c r="W55" s="30">
        <f t="shared" si="2"/>
        <v>-4.7018233917035525E-4</v>
      </c>
      <c r="X55" s="10">
        <f t="shared" si="3"/>
        <v>-0.32830137404775828</v>
      </c>
      <c r="Y55" s="36">
        <f t="shared" si="4"/>
        <v>0.10778179220164609</v>
      </c>
      <c r="Z55" s="41" t="str">
        <f t="shared" si="5"/>
        <v/>
      </c>
      <c r="AA55" s="42" t="str">
        <f t="shared" si="6"/>
        <v/>
      </c>
    </row>
    <row r="56" spans="1:27">
      <c r="C56" s="32" t="s">
        <v>139</v>
      </c>
      <c r="D56" s="33" t="s">
        <v>140</v>
      </c>
      <c r="E56" s="11">
        <v>0.3105674712547149</v>
      </c>
      <c r="F56" s="11">
        <v>0.31691343898325958</v>
      </c>
      <c r="G56" s="11">
        <v>0.33394160642039267</v>
      </c>
      <c r="H56" s="11">
        <v>0.35614748797460288</v>
      </c>
      <c r="I56" s="11">
        <v>0.33537279640118139</v>
      </c>
      <c r="J56" s="11">
        <v>0.32254567681034035</v>
      </c>
      <c r="K56" s="11">
        <v>0.33978756004739569</v>
      </c>
      <c r="L56" s="11">
        <v>0.32668756004739574</v>
      </c>
      <c r="M56" s="11">
        <v>0.3252367391362026</v>
      </c>
      <c r="N56" s="11">
        <v>0.29807621894513092</v>
      </c>
      <c r="O56" s="11">
        <v>0.31870994084363874</v>
      </c>
      <c r="P56" s="11">
        <v>0.30797084005015213</v>
      </c>
      <c r="Q56" s="11">
        <v>0.29503627710650376</v>
      </c>
      <c r="R56" s="11">
        <v>0.29594445936870378</v>
      </c>
      <c r="S56" s="11">
        <v>0.29484445936870379</v>
      </c>
      <c r="T56" s="11">
        <v>0.29484445936870379</v>
      </c>
      <c r="U56" s="11"/>
      <c r="V56" s="33" t="str">
        <f t="shared" si="1"/>
        <v>Ecuador</v>
      </c>
      <c r="W56" s="30">
        <f t="shared" si="2"/>
        <v>-2.688659775249356E-3</v>
      </c>
      <c r="X56" s="10">
        <f t="shared" si="3"/>
        <v>-0.6835548300428117</v>
      </c>
      <c r="Y56" s="36">
        <f t="shared" si="4"/>
        <v>0.46724720567485717</v>
      </c>
      <c r="Z56" s="41">
        <f t="shared" si="5"/>
        <v>2.6886597752493562</v>
      </c>
      <c r="AA56" s="42">
        <f t="shared" si="6"/>
        <v>33</v>
      </c>
    </row>
    <row r="57" spans="1:27">
      <c r="C57" s="32" t="s">
        <v>141</v>
      </c>
      <c r="D57" s="33" t="s">
        <v>142</v>
      </c>
      <c r="E57" s="11">
        <v>0.22700000000000001</v>
      </c>
      <c r="F57" s="11">
        <v>0.24873333333333333</v>
      </c>
      <c r="G57" s="11">
        <v>0.23880000000000001</v>
      </c>
      <c r="H57" s="11">
        <v>0.22553333333333334</v>
      </c>
      <c r="I57" s="11">
        <v>0.22093333333333331</v>
      </c>
      <c r="J57" s="11">
        <v>0.21966666666666665</v>
      </c>
      <c r="K57" s="11">
        <v>0.21166666666666664</v>
      </c>
      <c r="L57" s="11">
        <v>0.21199999999999999</v>
      </c>
      <c r="M57" s="11">
        <v>0.19400000000000003</v>
      </c>
      <c r="N57" s="11">
        <v>0.18400000000000002</v>
      </c>
      <c r="O57" s="11">
        <v>0.20233333333333334</v>
      </c>
      <c r="P57" s="11">
        <v>0.2006</v>
      </c>
      <c r="Q57" s="11">
        <v>0.20553333333333335</v>
      </c>
      <c r="R57" s="11">
        <v>0.20713333333333331</v>
      </c>
      <c r="S57" s="11">
        <v>0.29039999999999999</v>
      </c>
      <c r="T57" s="11">
        <v>0.29039999999999999</v>
      </c>
      <c r="U57" s="11"/>
      <c r="V57" s="33" t="str">
        <f t="shared" si="1"/>
        <v>Egypt</v>
      </c>
      <c r="W57" s="30">
        <f t="shared" si="2"/>
        <v>9.3284313725490171E-4</v>
      </c>
      <c r="X57" s="10">
        <f t="shared" si="3"/>
        <v>0.14472783948316104</v>
      </c>
      <c r="Y57" s="36">
        <f t="shared" si="4"/>
        <v>2.0946147521463628E-2</v>
      </c>
      <c r="Z57" s="41" t="str">
        <f t="shared" si="5"/>
        <v/>
      </c>
      <c r="AA57" s="42" t="str">
        <f t="shared" si="6"/>
        <v/>
      </c>
    </row>
    <row r="58" spans="1:27">
      <c r="C58" s="32" t="s">
        <v>143</v>
      </c>
      <c r="D58" s="33" t="s">
        <v>144</v>
      </c>
      <c r="E58" s="11">
        <v>0.37078179067905531</v>
      </c>
      <c r="F58" s="11">
        <v>0.36431512401238869</v>
      </c>
      <c r="G58" s="11">
        <v>0.38618179067905539</v>
      </c>
      <c r="H58" s="11">
        <v>0.36304845734572194</v>
      </c>
      <c r="I58" s="11">
        <v>0.35591512401238862</v>
      </c>
      <c r="J58" s="11">
        <v>0.39211512401238863</v>
      </c>
      <c r="K58" s="11">
        <v>0.39431512401238861</v>
      </c>
      <c r="L58" s="11">
        <v>0.39151512401238869</v>
      </c>
      <c r="M58" s="11">
        <v>0.39684969695359701</v>
      </c>
      <c r="N58" s="11">
        <v>0.39334618950702177</v>
      </c>
      <c r="O58" s="11">
        <v>0.37220636681200986</v>
      </c>
      <c r="P58" s="11">
        <v>0.38639169998592288</v>
      </c>
      <c r="Q58" s="11">
        <v>0.36790157200582141</v>
      </c>
      <c r="R58" s="11">
        <v>0.37682791751886296</v>
      </c>
      <c r="S58" s="11">
        <v>0.37632791751886302</v>
      </c>
      <c r="T58" s="11">
        <v>0.37632791751886302</v>
      </c>
      <c r="U58" s="11"/>
      <c r="V58" s="33" t="str">
        <f t="shared" si="1"/>
        <v>El Salvador</v>
      </c>
      <c r="W58" s="30">
        <f t="shared" si="2"/>
        <v>4.3582891264413857E-4</v>
      </c>
      <c r="X58" s="10">
        <f t="shared" si="3"/>
        <v>0.1622683501231077</v>
      </c>
      <c r="Y58" s="36">
        <f t="shared" si="4"/>
        <v>2.6331017451675466E-2</v>
      </c>
      <c r="Z58" s="41" t="str">
        <f t="shared" si="5"/>
        <v/>
      </c>
      <c r="AA58" s="42" t="str">
        <f t="shared" si="6"/>
        <v/>
      </c>
    </row>
    <row r="59" spans="1:27">
      <c r="C59" s="32" t="s">
        <v>145</v>
      </c>
      <c r="D59" s="33" t="s">
        <v>146</v>
      </c>
      <c r="E59" s="11">
        <v>0.70366666666666677</v>
      </c>
      <c r="F59" s="11">
        <v>0.70366666666666677</v>
      </c>
      <c r="G59" s="11">
        <v>0.70366666666666677</v>
      </c>
      <c r="H59" s="11">
        <v>0.70366666666666677</v>
      </c>
      <c r="I59" s="11">
        <v>0.70366666666666677</v>
      </c>
      <c r="J59" s="11">
        <v>0.70366666666666677</v>
      </c>
      <c r="K59" s="11">
        <v>0.70363333333333333</v>
      </c>
      <c r="L59" s="11">
        <v>0.70360000000000011</v>
      </c>
      <c r="M59" s="11">
        <v>0.70356666666666667</v>
      </c>
      <c r="N59" s="11">
        <v>0.70353333333333345</v>
      </c>
      <c r="O59" s="11">
        <v>0.70350000000000001</v>
      </c>
      <c r="P59" s="11">
        <v>0.70323333333333338</v>
      </c>
      <c r="Q59" s="11">
        <v>0.70296666666666674</v>
      </c>
      <c r="R59" s="11">
        <v>0.70269999999999999</v>
      </c>
      <c r="S59" s="11">
        <v>0.70243333333333335</v>
      </c>
      <c r="T59" s="11">
        <v>0.70243333333333335</v>
      </c>
      <c r="U59" s="11"/>
      <c r="V59" s="33" t="str">
        <f t="shared" si="1"/>
        <v>Equatorial Guinea</v>
      </c>
      <c r="W59" s="30">
        <f t="shared" si="2"/>
        <v>-8.1862745098046044E-5</v>
      </c>
      <c r="X59" s="10">
        <f t="shared" si="3"/>
        <v>-0.85579156438977844</v>
      </c>
      <c r="Y59" s="36">
        <f t="shared" si="4"/>
        <v>0.73237920168070425</v>
      </c>
      <c r="Z59" s="41">
        <f t="shared" si="5"/>
        <v>8.1862745098046044E-2</v>
      </c>
      <c r="AA59" s="42">
        <f t="shared" si="6"/>
        <v>50</v>
      </c>
    </row>
    <row r="60" spans="1:27">
      <c r="C60" s="32" t="s">
        <v>147</v>
      </c>
      <c r="D60" s="33" t="s">
        <v>148</v>
      </c>
      <c r="E60" s="11">
        <v>0.65036695699744729</v>
      </c>
      <c r="F60" s="11">
        <v>0.68408325923352908</v>
      </c>
      <c r="G60" s="11">
        <v>0.70439867288809188</v>
      </c>
      <c r="H60" s="11">
        <v>0.69522532288107308</v>
      </c>
      <c r="I60" s="11">
        <v>0.61860209664278665</v>
      </c>
      <c r="J60" s="11">
        <v>0.68944256446646224</v>
      </c>
      <c r="K60" s="11">
        <v>0.70735417160931935</v>
      </c>
      <c r="L60" s="11">
        <v>0.67182083827598615</v>
      </c>
      <c r="M60" s="11">
        <v>0.71320771915131942</v>
      </c>
      <c r="N60" s="11">
        <v>0.7633506874767777</v>
      </c>
      <c r="O60" s="11">
        <v>0.73685439068098602</v>
      </c>
      <c r="P60" s="11">
        <v>0.64541260364844433</v>
      </c>
      <c r="Q60" s="11">
        <v>0.63989879767827773</v>
      </c>
      <c r="R60" s="11">
        <v>0.64061944444444441</v>
      </c>
      <c r="S60" s="11">
        <v>0.63988611111111104</v>
      </c>
      <c r="T60" s="11">
        <v>0.63988611111111104</v>
      </c>
      <c r="U60" s="11"/>
      <c r="V60" s="33" t="str">
        <f t="shared" si="1"/>
        <v>Eritrea</v>
      </c>
      <c r="W60" s="30">
        <f t="shared" si="2"/>
        <v>-1.9076128602968053E-3</v>
      </c>
      <c r="X60" s="10">
        <f t="shared" si="3"/>
        <v>-0.22178224396884799</v>
      </c>
      <c r="Y60" s="36">
        <f t="shared" si="4"/>
        <v>4.9187363739857611E-2</v>
      </c>
      <c r="Z60" s="41" t="str">
        <f t="shared" si="5"/>
        <v/>
      </c>
      <c r="AA60" s="42" t="str">
        <f t="shared" si="6"/>
        <v/>
      </c>
    </row>
    <row r="61" spans="1:27">
      <c r="C61" s="32" t="s">
        <v>149</v>
      </c>
      <c r="D61" s="33" t="s">
        <v>150</v>
      </c>
      <c r="E61" s="11">
        <v>0.35658732100777774</v>
      </c>
      <c r="F61" s="11">
        <v>0.37178732100777778</v>
      </c>
      <c r="G61" s="11">
        <v>0.36198732100777775</v>
      </c>
      <c r="H61" s="11">
        <v>0.36718732100777779</v>
      </c>
      <c r="I61" s="11">
        <v>0.36405398767444447</v>
      </c>
      <c r="J61" s="11">
        <v>0.3659206543411111</v>
      </c>
      <c r="K61" s="11">
        <v>0.35592065434111114</v>
      </c>
      <c r="L61" s="11">
        <v>0.37258732100777775</v>
      </c>
      <c r="M61" s="11">
        <v>0.35275713557594446</v>
      </c>
      <c r="N61" s="11">
        <v>0.3390605963106112</v>
      </c>
      <c r="O61" s="11">
        <v>0.3371803440496528</v>
      </c>
      <c r="P61" s="11">
        <v>0.33099324970131944</v>
      </c>
      <c r="Q61" s="11">
        <v>0.40752911557040278</v>
      </c>
      <c r="R61" s="11">
        <v>0.39737384801190273</v>
      </c>
      <c r="S61" s="11">
        <v>0.3973405146785694</v>
      </c>
      <c r="T61" s="11">
        <v>0.3973405146785694</v>
      </c>
      <c r="U61" s="11"/>
      <c r="V61" s="33" t="str">
        <f t="shared" si="1"/>
        <v>Estonia</v>
      </c>
      <c r="W61" s="30">
        <f t="shared" si="2"/>
        <v>1.8386474913215675E-3</v>
      </c>
      <c r="X61" s="10">
        <f t="shared" si="3"/>
        <v>0.38156044630809782</v>
      </c>
      <c r="Y61" s="36">
        <f t="shared" si="4"/>
        <v>0.14558837418683479</v>
      </c>
      <c r="Z61" s="41" t="str">
        <f t="shared" si="5"/>
        <v/>
      </c>
      <c r="AA61" s="42" t="str">
        <f t="shared" si="6"/>
        <v/>
      </c>
    </row>
    <row r="62" spans="1:27">
      <c r="C62" s="32" t="s">
        <v>151</v>
      </c>
      <c r="D62" s="33" t="s">
        <v>152</v>
      </c>
      <c r="E62" s="11">
        <v>0.6366533460024163</v>
      </c>
      <c r="F62" s="11">
        <v>0.6296533460024164</v>
      </c>
      <c r="G62" s="11">
        <v>0.6259866793357497</v>
      </c>
      <c r="H62" s="11">
        <v>0.632320012669083</v>
      </c>
      <c r="I62" s="11">
        <v>0.63365334600241641</v>
      </c>
      <c r="J62" s="11">
        <v>0.64165334600241641</v>
      </c>
      <c r="K62" s="11">
        <v>0.63792001266908305</v>
      </c>
      <c r="L62" s="11">
        <v>0.63085334600241638</v>
      </c>
      <c r="M62" s="11">
        <v>0.65344003186320798</v>
      </c>
      <c r="N62" s="11">
        <v>0.6331340170450509</v>
      </c>
      <c r="O62" s="11">
        <v>0.63356285043560379</v>
      </c>
      <c r="P62" s="11">
        <v>0.63143311063563456</v>
      </c>
      <c r="Q62" s="11">
        <v>0.63056069251266988</v>
      </c>
      <c r="R62" s="11">
        <v>0.62995670992658659</v>
      </c>
      <c r="S62" s="11">
        <v>0.62945670992658653</v>
      </c>
      <c r="T62" s="11">
        <v>0.62945670992658653</v>
      </c>
      <c r="U62" s="11"/>
      <c r="V62" s="33" t="str">
        <f t="shared" si="1"/>
        <v>Ethiopia</v>
      </c>
      <c r="W62" s="30">
        <f t="shared" si="2"/>
        <v>-1.918158550655704E-4</v>
      </c>
      <c r="X62" s="10">
        <f t="shared" si="3"/>
        <v>-0.14083817778936394</v>
      </c>
      <c r="Y62" s="36">
        <f t="shared" si="4"/>
        <v>1.9835392323028486E-2</v>
      </c>
      <c r="Z62" s="41" t="str">
        <f t="shared" si="5"/>
        <v/>
      </c>
      <c r="AA62" s="42" t="str">
        <f t="shared" si="6"/>
        <v/>
      </c>
    </row>
    <row r="63" spans="1:27">
      <c r="C63" s="32" t="s">
        <v>153</v>
      </c>
      <c r="D63" s="33" t="s">
        <v>154</v>
      </c>
      <c r="E63" s="11">
        <v>0.46849346405227771</v>
      </c>
      <c r="F63" s="11">
        <v>0.45422679738561111</v>
      </c>
      <c r="G63" s="11">
        <v>0.46662679738561108</v>
      </c>
      <c r="H63" s="11">
        <v>0.46569346405227768</v>
      </c>
      <c r="I63" s="11">
        <v>0.4647601307189444</v>
      </c>
      <c r="J63" s="11">
        <v>0.46382679738561111</v>
      </c>
      <c r="K63" s="11">
        <v>0.46299346405227776</v>
      </c>
      <c r="L63" s="11">
        <v>0.46216013071894446</v>
      </c>
      <c r="M63" s="11">
        <v>0.43808905228756939</v>
      </c>
      <c r="N63" s="11">
        <v>0.45474101307190273</v>
      </c>
      <c r="O63" s="11">
        <v>0.47312091503269443</v>
      </c>
      <c r="P63" s="11">
        <v>0.47810964052286103</v>
      </c>
      <c r="Q63" s="11">
        <v>0.47779444444444436</v>
      </c>
      <c r="R63" s="11">
        <v>0.4674130718954444</v>
      </c>
      <c r="S63" s="11">
        <v>0.54987973856211114</v>
      </c>
      <c r="T63" s="11">
        <v>0.54987973856211114</v>
      </c>
      <c r="U63" s="11"/>
      <c r="V63" s="33" t="str">
        <f t="shared" si="1"/>
        <v>Fiji</v>
      </c>
      <c r="W63" s="30">
        <f t="shared" si="2"/>
        <v>3.9307778258382371E-3</v>
      </c>
      <c r="X63" s="10">
        <f t="shared" si="3"/>
        <v>0.60750369668030091</v>
      </c>
      <c r="Y63" s="36">
        <f t="shared" si="4"/>
        <v>0.36906074148023105</v>
      </c>
      <c r="Z63" s="41">
        <f t="shared" si="5"/>
        <v>-3.9307778258382369</v>
      </c>
      <c r="AA63" s="42">
        <f t="shared" si="6"/>
        <v>91</v>
      </c>
    </row>
    <row r="64" spans="1:27">
      <c r="C64" s="32" t="s">
        <v>155</v>
      </c>
      <c r="D64" s="33" t="s">
        <v>156</v>
      </c>
      <c r="E64" s="11">
        <v>0.17172575757575001</v>
      </c>
      <c r="F64" s="11">
        <v>0.17849242424241665</v>
      </c>
      <c r="G64" s="11">
        <v>0.17692575757575002</v>
      </c>
      <c r="H64" s="11">
        <v>0.18535909090908334</v>
      </c>
      <c r="I64" s="11">
        <v>0.18379242424241668</v>
      </c>
      <c r="J64" s="11">
        <v>0.18055909090908337</v>
      </c>
      <c r="K64" s="11">
        <v>0.17345909090908337</v>
      </c>
      <c r="L64" s="11">
        <v>0.17802575757575001</v>
      </c>
      <c r="M64" s="11">
        <v>0.17670433634991667</v>
      </c>
      <c r="N64" s="11">
        <v>0.17528038640804167</v>
      </c>
      <c r="O64" s="11">
        <v>0.17090513509479166</v>
      </c>
      <c r="P64" s="11">
        <v>0.24356322036381947</v>
      </c>
      <c r="Q64" s="11">
        <v>0.24431251461452774</v>
      </c>
      <c r="R64" s="11">
        <v>0.23943289891852779</v>
      </c>
      <c r="S64" s="11">
        <v>0.23893289891852776</v>
      </c>
      <c r="T64" s="11">
        <v>0.23893289891852776</v>
      </c>
      <c r="U64" s="11"/>
      <c r="V64" s="33" t="str">
        <f t="shared" si="1"/>
        <v>Finland</v>
      </c>
      <c r="W64" s="30">
        <f t="shared" si="2"/>
        <v>4.9797954677942187E-3</v>
      </c>
      <c r="X64" s="10">
        <f t="shared" si="3"/>
        <v>0.77148411004469175</v>
      </c>
      <c r="Y64" s="36">
        <f t="shared" si="4"/>
        <v>0.59518773205145004</v>
      </c>
      <c r="Z64" s="41">
        <f t="shared" si="5"/>
        <v>-4.9797954677942187</v>
      </c>
      <c r="AA64" s="42">
        <f t="shared" si="6"/>
        <v>100</v>
      </c>
    </row>
    <row r="65" spans="3:27">
      <c r="C65" s="32" t="s">
        <v>157</v>
      </c>
      <c r="D65" s="33" t="s">
        <v>158</v>
      </c>
      <c r="E65" s="11">
        <v>0.13343055555555558</v>
      </c>
      <c r="F65" s="11">
        <v>0.13313055555555556</v>
      </c>
      <c r="G65" s="11">
        <v>0.13449722222222221</v>
      </c>
      <c r="H65" s="11">
        <v>0.13419722222222222</v>
      </c>
      <c r="I65" s="11">
        <v>0.1338972222222222</v>
      </c>
      <c r="J65" s="11">
        <v>0.1335972222222222</v>
      </c>
      <c r="K65" s="11">
        <v>0.13329722222222221</v>
      </c>
      <c r="L65" s="11">
        <v>0.13299722222222221</v>
      </c>
      <c r="M65" s="11">
        <v>0.13269722222222222</v>
      </c>
      <c r="N65" s="11">
        <v>0.13239722222222222</v>
      </c>
      <c r="O65" s="11">
        <v>0.13584152925538887</v>
      </c>
      <c r="P65" s="11">
        <v>0.1972229876214204</v>
      </c>
      <c r="Q65" s="11">
        <v>0.19723529328821207</v>
      </c>
      <c r="R65" s="11">
        <v>0.21931915048971207</v>
      </c>
      <c r="S65" s="11">
        <v>0.21895248382304541</v>
      </c>
      <c r="T65" s="11">
        <v>0.21895248382304541</v>
      </c>
      <c r="U65" s="11"/>
      <c r="V65" s="33" t="str">
        <f t="shared" si="1"/>
        <v>France</v>
      </c>
      <c r="W65" s="30">
        <f t="shared" si="2"/>
        <v>6.3976466690974032E-3</v>
      </c>
      <c r="X65" s="10">
        <f t="shared" si="3"/>
        <v>0.81784576078754367</v>
      </c>
      <c r="Y65" s="36">
        <f t="shared" si="4"/>
        <v>0.66887168843815614</v>
      </c>
      <c r="Z65" s="41">
        <f t="shared" si="5"/>
        <v>-6.3976466690974032</v>
      </c>
      <c r="AA65" s="42">
        <f t="shared" si="6"/>
        <v>111</v>
      </c>
    </row>
    <row r="66" spans="3:27">
      <c r="C66" s="32" t="s">
        <v>159</v>
      </c>
      <c r="D66" s="33" t="s">
        <v>160</v>
      </c>
      <c r="E66" s="11">
        <v>0.58867564102562497</v>
      </c>
      <c r="F66" s="11">
        <v>0.55877564102562494</v>
      </c>
      <c r="G66" s="11">
        <v>0.56554230769229175</v>
      </c>
      <c r="H66" s="11">
        <v>0.57230897435895833</v>
      </c>
      <c r="I66" s="11">
        <v>0.58740897435895834</v>
      </c>
      <c r="J66" s="11">
        <v>0.554175641025625</v>
      </c>
      <c r="K66" s="11">
        <v>0.57967564102562497</v>
      </c>
      <c r="L66" s="11">
        <v>0.58350897435895843</v>
      </c>
      <c r="M66" s="11">
        <v>0.4881615384615417</v>
      </c>
      <c r="N66" s="11">
        <v>0.54137179487179166</v>
      </c>
      <c r="O66" s="11">
        <v>0.54718974358975003</v>
      </c>
      <c r="P66" s="11">
        <v>0.53467564102562504</v>
      </c>
      <c r="Q66" s="11">
        <v>0.53386153846154161</v>
      </c>
      <c r="R66" s="11">
        <v>0.52907435897437505</v>
      </c>
      <c r="S66" s="11">
        <v>0.52827435897437502</v>
      </c>
      <c r="T66" s="11">
        <v>0.52827435897437502</v>
      </c>
      <c r="U66" s="11"/>
      <c r="V66" s="33" t="str">
        <f t="shared" si="1"/>
        <v>Gabon</v>
      </c>
      <c r="W66" s="30">
        <f t="shared" si="2"/>
        <v>-3.9176941930594957E-3</v>
      </c>
      <c r="X66" s="10">
        <f t="shared" si="3"/>
        <v>-0.67396645583194859</v>
      </c>
      <c r="Y66" s="36">
        <f t="shared" si="4"/>
        <v>0.4542307835866779</v>
      </c>
      <c r="Z66" s="41">
        <f t="shared" si="5"/>
        <v>3.9176941930594955</v>
      </c>
      <c r="AA66" s="42">
        <f t="shared" si="6"/>
        <v>22</v>
      </c>
    </row>
    <row r="67" spans="3:27">
      <c r="C67" s="32" t="s">
        <v>161</v>
      </c>
      <c r="D67" s="33" t="s">
        <v>162</v>
      </c>
      <c r="E67" s="11">
        <v>0.57201388888888893</v>
      </c>
      <c r="F67" s="11">
        <v>0.58358055555555566</v>
      </c>
      <c r="G67" s="11">
        <v>0.58264722222222221</v>
      </c>
      <c r="H67" s="11">
        <v>0.51171388888888891</v>
      </c>
      <c r="I67" s="11">
        <v>0.52244722222222217</v>
      </c>
      <c r="J67" s="11">
        <v>0.52484722222222235</v>
      </c>
      <c r="K67" s="11">
        <v>0.49102499999999999</v>
      </c>
      <c r="L67" s="11">
        <v>0.51386944444444449</v>
      </c>
      <c r="M67" s="11">
        <v>0.50452673041893059</v>
      </c>
      <c r="N67" s="11">
        <v>0.48810559701491663</v>
      </c>
      <c r="O67" s="11">
        <v>0.52506565656565285</v>
      </c>
      <c r="P67" s="11">
        <v>0.4988288647343056</v>
      </c>
      <c r="Q67" s="11">
        <v>0.51640383986926397</v>
      </c>
      <c r="R67" s="11">
        <v>0.51657991452993057</v>
      </c>
      <c r="S67" s="11">
        <v>0.51517991452993062</v>
      </c>
      <c r="T67" s="11">
        <v>0.51517991452993062</v>
      </c>
      <c r="U67" s="11"/>
      <c r="V67" s="33" t="str">
        <f t="shared" si="1"/>
        <v>Gambia</v>
      </c>
      <c r="W67" s="30">
        <f t="shared" si="2"/>
        <v>-3.8361559238064115E-3</v>
      </c>
      <c r="X67" s="10">
        <f t="shared" si="3"/>
        <v>-0.61545737346637941</v>
      </c>
      <c r="Y67" s="36">
        <f t="shared" si="4"/>
        <v>0.37878777855413442</v>
      </c>
      <c r="Z67" s="41">
        <f t="shared" si="5"/>
        <v>3.8361559238064116</v>
      </c>
      <c r="AA67" s="42">
        <f t="shared" si="6"/>
        <v>23</v>
      </c>
    </row>
    <row r="68" spans="3:27">
      <c r="C68" s="32" t="s">
        <v>163</v>
      </c>
      <c r="D68" s="33" t="s">
        <v>164</v>
      </c>
      <c r="E68" s="11">
        <v>0.34523025328744156</v>
      </c>
      <c r="F68" s="11">
        <v>0.34063025328744151</v>
      </c>
      <c r="G68" s="11">
        <v>0.33900265243818445</v>
      </c>
      <c r="H68" s="11">
        <v>0.33809691995410818</v>
      </c>
      <c r="I68" s="11">
        <v>0.32683025328744153</v>
      </c>
      <c r="J68" s="11">
        <v>0.35584136439855257</v>
      </c>
      <c r="K68" s="11">
        <v>0.32785247550966379</v>
      </c>
      <c r="L68" s="11">
        <v>0.33486358662077481</v>
      </c>
      <c r="M68" s="11">
        <v>0.336874697731886</v>
      </c>
      <c r="N68" s="11">
        <v>0.35221914217633038</v>
      </c>
      <c r="O68" s="11">
        <v>0.34166935483869443</v>
      </c>
      <c r="P68" s="11">
        <v>0.36658690476190275</v>
      </c>
      <c r="Q68" s="11">
        <v>0.35975877129827771</v>
      </c>
      <c r="R68" s="11">
        <v>0.42824918137749063</v>
      </c>
      <c r="S68" s="11">
        <v>0.42811584804415731</v>
      </c>
      <c r="T68" s="11">
        <v>0.42811584804415731</v>
      </c>
      <c r="U68" s="11"/>
      <c r="V68" s="33" t="str">
        <f t="shared" si="1"/>
        <v>Georgia</v>
      </c>
      <c r="W68" s="30">
        <f t="shared" si="2"/>
        <v>5.6467834665455642E-3</v>
      </c>
      <c r="X68" s="10">
        <f t="shared" si="3"/>
        <v>0.75137900622294784</v>
      </c>
      <c r="Y68" s="36">
        <f t="shared" si="4"/>
        <v>0.56457041099258465</v>
      </c>
      <c r="Z68" s="41">
        <f t="shared" si="5"/>
        <v>-5.6467834665455641</v>
      </c>
      <c r="AA68" s="42">
        <f t="shared" si="6"/>
        <v>106</v>
      </c>
    </row>
    <row r="69" spans="3:27">
      <c r="C69" s="32" t="s">
        <v>165</v>
      </c>
      <c r="D69" s="33" t="s">
        <v>166</v>
      </c>
      <c r="E69" s="11">
        <v>0.14731944444444445</v>
      </c>
      <c r="F69" s="11">
        <v>0.14905277777777778</v>
      </c>
      <c r="G69" s="11">
        <v>0.14578611111111112</v>
      </c>
      <c r="H69" s="11">
        <v>0.1441861111111111</v>
      </c>
      <c r="I69" s="11">
        <v>0.14758611111111111</v>
      </c>
      <c r="J69" s="11">
        <v>0.14931944444444445</v>
      </c>
      <c r="K69" s="11">
        <v>0.14588611111111111</v>
      </c>
      <c r="L69" s="11">
        <v>0.14911944444444444</v>
      </c>
      <c r="M69" s="11">
        <v>0.15235277777777778</v>
      </c>
      <c r="N69" s="11">
        <v>0.14725277777777779</v>
      </c>
      <c r="O69" s="11">
        <v>0.15048611111111113</v>
      </c>
      <c r="P69" s="11">
        <v>0.15434485598440278</v>
      </c>
      <c r="Q69" s="11">
        <v>0.16188611111111112</v>
      </c>
      <c r="R69" s="11">
        <v>0.26158304538302779</v>
      </c>
      <c r="S69" s="11">
        <v>0.26144971204969442</v>
      </c>
      <c r="T69" s="11">
        <v>0.26144971204969442</v>
      </c>
      <c r="U69" s="11"/>
      <c r="V69" s="33" t="str">
        <f t="shared" si="1"/>
        <v>Germany</v>
      </c>
      <c r="W69" s="30">
        <f t="shared" si="2"/>
        <v>6.8627328196830253E-3</v>
      </c>
      <c r="X69" s="10">
        <f t="shared" si="3"/>
        <v>0.72124912026410248</v>
      </c>
      <c r="Y69" s="36">
        <f t="shared" si="4"/>
        <v>0.52020029348174179</v>
      </c>
      <c r="Z69" s="41">
        <f t="shared" si="5"/>
        <v>-6.8627328196830257</v>
      </c>
      <c r="AA69" s="42">
        <f t="shared" si="6"/>
        <v>113</v>
      </c>
    </row>
    <row r="70" spans="3:27">
      <c r="C70" s="32" t="s">
        <v>167</v>
      </c>
      <c r="D70" s="33" t="s">
        <v>168</v>
      </c>
      <c r="E70" s="11">
        <v>0.45578103523879171</v>
      </c>
      <c r="F70" s="11">
        <v>0.44632166023879166</v>
      </c>
      <c r="G70" s="11">
        <v>0.45363566486842138</v>
      </c>
      <c r="H70" s="11">
        <v>0.46412489488791447</v>
      </c>
      <c r="I70" s="11">
        <v>0.45275181445957086</v>
      </c>
      <c r="J70" s="11">
        <v>0.46318040232739932</v>
      </c>
      <c r="K70" s="11">
        <v>0.47031083819445674</v>
      </c>
      <c r="L70" s="11">
        <v>0.46077631148849263</v>
      </c>
      <c r="M70" s="11">
        <v>0.48156384906413691</v>
      </c>
      <c r="N70" s="11">
        <v>0.45756645833333326</v>
      </c>
      <c r="O70" s="11">
        <v>0.45607656250000006</v>
      </c>
      <c r="P70" s="11">
        <v>0.43753343253966664</v>
      </c>
      <c r="Q70" s="11">
        <v>0.43867026515149998</v>
      </c>
      <c r="R70" s="11">
        <v>0.43907803030304166</v>
      </c>
      <c r="S70" s="11">
        <v>0.43784469696970835</v>
      </c>
      <c r="T70" s="11">
        <v>0.43784469696970835</v>
      </c>
      <c r="U70" s="11"/>
      <c r="V70" s="33" t="str">
        <f t="shared" si="1"/>
        <v>Ghana</v>
      </c>
      <c r="W70" s="30">
        <f t="shared" si="2"/>
        <v>-1.364653998478372E-3</v>
      </c>
      <c r="X70" s="10">
        <f t="shared" si="3"/>
        <v>-0.49513713863815495</v>
      </c>
      <c r="Y70" s="36">
        <f t="shared" si="4"/>
        <v>0.24516078605877947</v>
      </c>
      <c r="Z70" s="41" t="str">
        <f t="shared" si="5"/>
        <v/>
      </c>
      <c r="AA70" s="42" t="str">
        <f t="shared" si="6"/>
        <v/>
      </c>
    </row>
    <row r="71" spans="3:27">
      <c r="C71" s="32" t="s">
        <v>169</v>
      </c>
      <c r="D71" s="33" t="s">
        <v>170</v>
      </c>
      <c r="E71" s="11">
        <v>0.1736388888888889</v>
      </c>
      <c r="F71" s="11">
        <v>0.1718388888888889</v>
      </c>
      <c r="G71" s="11">
        <v>0.17670555555555559</v>
      </c>
      <c r="H71" s="11">
        <v>0.17490555555555556</v>
      </c>
      <c r="I71" s="11">
        <v>0.17643888888888892</v>
      </c>
      <c r="J71" s="11">
        <v>0.17130555555555557</v>
      </c>
      <c r="K71" s="11">
        <v>0.18107222222222222</v>
      </c>
      <c r="L71" s="11">
        <v>0.1975055555555556</v>
      </c>
      <c r="M71" s="11">
        <v>0.18560555555555558</v>
      </c>
      <c r="N71" s="11">
        <v>0.18370555555555557</v>
      </c>
      <c r="O71" s="11">
        <v>0.18847222222222224</v>
      </c>
      <c r="P71" s="11">
        <v>0.18980555555555556</v>
      </c>
      <c r="Q71" s="11">
        <v>0.22794137638063891</v>
      </c>
      <c r="R71" s="11">
        <v>0.21587738095238893</v>
      </c>
      <c r="S71" s="11">
        <v>0.21554404761905555</v>
      </c>
      <c r="T71" s="11">
        <v>0.21554404761905555</v>
      </c>
      <c r="U71" s="11"/>
      <c r="V71" s="33" t="str">
        <f t="shared" ref="V71:V134" si="10">D71</f>
        <v>Greece</v>
      </c>
      <c r="W71" s="30">
        <f t="shared" ref="W71:W134" si="11">SLOPE(E71:T71,$E$5:$T$5)</f>
        <v>3.3534660459346808E-3</v>
      </c>
      <c r="X71" s="10">
        <f t="shared" ref="X71:X134" si="12">PEARSON(E71:T71,$E$5:$T$5)</f>
        <v>0.86208082115874696</v>
      </c>
      <c r="Y71" s="36">
        <f t="shared" ref="Y71:Y134" si="13">IF(ISERROR(X71),0,X71*X71)</f>
        <v>0.74318334220973947</v>
      </c>
      <c r="Z71" s="41">
        <f t="shared" ref="Z71:Z134" si="14">IF(Y71&gt;=$Z$4,-1000*W71,"")</f>
        <v>-3.353466045934681</v>
      </c>
      <c r="AA71" s="42">
        <f t="shared" ref="AA71:AA134" si="15">IF(ISNUMBER(Z71),RANK(Z71,$Z$6:$Z$197),"")</f>
        <v>82</v>
      </c>
    </row>
    <row r="72" spans="3:27">
      <c r="C72" s="32" t="s">
        <v>171</v>
      </c>
      <c r="D72" s="33" t="s">
        <v>172</v>
      </c>
      <c r="E72" s="11">
        <v>0.60218055555555561</v>
      </c>
      <c r="F72" s="11">
        <v>0.6044638888888888</v>
      </c>
      <c r="G72" s="11">
        <v>0.60466388888888889</v>
      </c>
      <c r="H72" s="11">
        <v>0.60486388888888887</v>
      </c>
      <c r="I72" s="11">
        <v>0.58006388888888882</v>
      </c>
      <c r="J72" s="11">
        <v>0.63026388888888885</v>
      </c>
      <c r="K72" s="11">
        <v>0.63039722222222216</v>
      </c>
      <c r="L72" s="11">
        <v>0.63053055555555548</v>
      </c>
      <c r="M72" s="11">
        <v>0.6306638888888888</v>
      </c>
      <c r="N72" s="11">
        <v>0.63079722222222223</v>
      </c>
      <c r="O72" s="11">
        <v>0.63093055555555555</v>
      </c>
      <c r="P72" s="11">
        <v>0.63079722222222223</v>
      </c>
      <c r="Q72" s="11">
        <v>0.6306638888888888</v>
      </c>
      <c r="R72" s="11">
        <v>0.63053055555555548</v>
      </c>
      <c r="S72" s="11">
        <v>0.63039722222222216</v>
      </c>
      <c r="T72" s="11">
        <v>0.63039722222222216</v>
      </c>
      <c r="U72" s="11"/>
      <c r="V72" s="33" t="str">
        <f t="shared" si="10"/>
        <v>Grenada</v>
      </c>
      <c r="W72" s="30">
        <f t="shared" si="11"/>
        <v>2.4072303921568602E-3</v>
      </c>
      <c r="X72" s="10">
        <f t="shared" si="12"/>
        <v>0.71632447487045126</v>
      </c>
      <c r="Y72" s="36">
        <f t="shared" si="13"/>
        <v>0.51312075329842777</v>
      </c>
      <c r="Z72" s="41">
        <f t="shared" si="14"/>
        <v>-2.4072303921568601</v>
      </c>
      <c r="AA72" s="42">
        <f t="shared" si="15"/>
        <v>70</v>
      </c>
    </row>
    <row r="73" spans="3:27">
      <c r="C73" s="32" t="s">
        <v>173</v>
      </c>
      <c r="D73" s="33" t="s">
        <v>174</v>
      </c>
      <c r="E73" s="11">
        <v>0.45579576023391671</v>
      </c>
      <c r="F73" s="11">
        <v>0.46346242690058337</v>
      </c>
      <c r="G73" s="11">
        <v>0.45612909356725001</v>
      </c>
      <c r="H73" s="11">
        <v>0.45546242690058336</v>
      </c>
      <c r="I73" s="11">
        <v>0.44979576023391671</v>
      </c>
      <c r="J73" s="11">
        <v>0.43857353801169441</v>
      </c>
      <c r="K73" s="11">
        <v>0.45231798245613891</v>
      </c>
      <c r="L73" s="11">
        <v>0.45772909356725</v>
      </c>
      <c r="M73" s="11">
        <v>0.45541173890608339</v>
      </c>
      <c r="N73" s="11">
        <v>0.44251406250000008</v>
      </c>
      <c r="O73" s="11">
        <v>0.44317053571429166</v>
      </c>
      <c r="P73" s="11">
        <v>0.4364234063745</v>
      </c>
      <c r="Q73" s="11">
        <v>0.4424360511844167</v>
      </c>
      <c r="R73" s="11">
        <v>0.45490676100629174</v>
      </c>
      <c r="S73" s="11">
        <v>0.45414009433962504</v>
      </c>
      <c r="T73" s="11">
        <v>0.45414009433962504</v>
      </c>
      <c r="U73" s="11"/>
      <c r="V73" s="33" t="str">
        <f t="shared" si="10"/>
        <v>Guatemala</v>
      </c>
      <c r="W73" s="30">
        <f t="shared" si="11"/>
        <v>-5.5743963875792347E-4</v>
      </c>
      <c r="X73" s="10">
        <f t="shared" si="12"/>
        <v>-0.34258691216494508</v>
      </c>
      <c r="Y73" s="36">
        <f t="shared" si="13"/>
        <v>0.1173657923867118</v>
      </c>
      <c r="Z73" s="41" t="str">
        <f t="shared" si="14"/>
        <v/>
      </c>
      <c r="AA73" s="42" t="str">
        <f t="shared" si="15"/>
        <v/>
      </c>
    </row>
    <row r="74" spans="3:27">
      <c r="C74" s="32" t="s">
        <v>175</v>
      </c>
      <c r="D74" s="33" t="s">
        <v>176</v>
      </c>
      <c r="E74" s="11">
        <v>0.5323494543650793</v>
      </c>
      <c r="F74" s="11">
        <v>0.51679289998878808</v>
      </c>
      <c r="G74" s="11">
        <v>0.51624240331491711</v>
      </c>
      <c r="H74" s="11">
        <v>0.50568973634651604</v>
      </c>
      <c r="I74" s="11">
        <v>0.51348774509803929</v>
      </c>
      <c r="J74" s="11">
        <v>0.51351591646390915</v>
      </c>
      <c r="K74" s="11">
        <v>0.53979166666666667</v>
      </c>
      <c r="L74" s="11">
        <v>0.54968055555555562</v>
      </c>
      <c r="M74" s="11">
        <v>0.55472439236111104</v>
      </c>
      <c r="N74" s="11">
        <v>0.53579950980391666</v>
      </c>
      <c r="O74" s="11">
        <v>0.54779437134501385</v>
      </c>
      <c r="P74" s="11">
        <v>0.54984285714287495</v>
      </c>
      <c r="Q74" s="11">
        <v>0.55499255050506946</v>
      </c>
      <c r="R74" s="11">
        <v>0.55530572916668053</v>
      </c>
      <c r="S74" s="11">
        <v>0.55450572916668051</v>
      </c>
      <c r="T74" s="11">
        <v>0.55450572916668051</v>
      </c>
      <c r="U74" s="11"/>
      <c r="V74" s="33" t="str">
        <f t="shared" si="10"/>
        <v>Guinea</v>
      </c>
      <c r="W74" s="30">
        <f t="shared" si="11"/>
        <v>3.1102621148083481E-3</v>
      </c>
      <c r="X74" s="10">
        <f t="shared" si="12"/>
        <v>0.81249668753857907</v>
      </c>
      <c r="Y74" s="36">
        <f t="shared" si="13"/>
        <v>0.66015086726116334</v>
      </c>
      <c r="Z74" s="41">
        <f t="shared" si="14"/>
        <v>-3.1102621148083482</v>
      </c>
      <c r="AA74" s="42">
        <f t="shared" si="15"/>
        <v>79</v>
      </c>
    </row>
    <row r="75" spans="3:27">
      <c r="C75" s="32" t="s">
        <v>177</v>
      </c>
      <c r="D75" s="33" t="s">
        <v>178</v>
      </c>
      <c r="E75" s="11">
        <v>0.55506448412698417</v>
      </c>
      <c r="F75" s="11">
        <v>0.55675401234567901</v>
      </c>
      <c r="G75" s="11">
        <v>0.5904138888888889</v>
      </c>
      <c r="H75" s="11">
        <v>0.5437805555555556</v>
      </c>
      <c r="I75" s="11">
        <v>0.56214722222222224</v>
      </c>
      <c r="J75" s="11">
        <v>0.57384722222222229</v>
      </c>
      <c r="K75" s="11">
        <v>0.55860277777777778</v>
      </c>
      <c r="L75" s="11">
        <v>0.565025</v>
      </c>
      <c r="M75" s="11">
        <v>0.56478055555555551</v>
      </c>
      <c r="N75" s="11">
        <v>0.55620277777777771</v>
      </c>
      <c r="O75" s="11">
        <v>0.53929166666666672</v>
      </c>
      <c r="P75" s="11">
        <v>0.50221388888888885</v>
      </c>
      <c r="Q75" s="11">
        <v>0.49541388888888888</v>
      </c>
      <c r="R75" s="11">
        <v>0.49528055555555556</v>
      </c>
      <c r="S75" s="11">
        <v>0.49514722222222218</v>
      </c>
      <c r="T75" s="11">
        <v>0.49514722222222218</v>
      </c>
      <c r="U75" s="11"/>
      <c r="V75" s="33" t="str">
        <f t="shared" si="10"/>
        <v>Guinea-Bissau</v>
      </c>
      <c r="W75" s="30">
        <f t="shared" si="11"/>
        <v>-5.5605432682332232E-3</v>
      </c>
      <c r="X75" s="10">
        <f t="shared" si="12"/>
        <v>-0.81101406701296885</v>
      </c>
      <c r="Y75" s="36">
        <f t="shared" si="13"/>
        <v>0.65774381689291639</v>
      </c>
      <c r="Z75" s="41">
        <f t="shared" si="14"/>
        <v>5.5605432682332232</v>
      </c>
      <c r="AA75" s="42">
        <f t="shared" si="15"/>
        <v>11</v>
      </c>
    </row>
    <row r="76" spans="3:27">
      <c r="C76" s="32" t="s">
        <v>179</v>
      </c>
      <c r="D76" s="33" t="s">
        <v>180</v>
      </c>
      <c r="E76" s="11">
        <v>0.51309259259259721</v>
      </c>
      <c r="F76" s="11">
        <v>0.49992592592593049</v>
      </c>
      <c r="G76" s="11">
        <v>0.5084259259259305</v>
      </c>
      <c r="H76" s="11">
        <v>0.51359259259259726</v>
      </c>
      <c r="I76" s="11">
        <v>0.5220925925925971</v>
      </c>
      <c r="J76" s="11">
        <v>0.52892592592593057</v>
      </c>
      <c r="K76" s="11">
        <v>0.51544814814815287</v>
      </c>
      <c r="L76" s="11">
        <v>0.52197037037037497</v>
      </c>
      <c r="M76" s="11">
        <v>0.5093490740740555</v>
      </c>
      <c r="N76" s="11">
        <v>0.5034638888889027</v>
      </c>
      <c r="O76" s="11">
        <v>0.51612599206349996</v>
      </c>
      <c r="P76" s="11">
        <v>0.4980468253968055</v>
      </c>
      <c r="Q76" s="11">
        <v>0.50624940476188884</v>
      </c>
      <c r="R76" s="11">
        <v>0.49609087301588889</v>
      </c>
      <c r="S76" s="11">
        <v>0.49599087301588884</v>
      </c>
      <c r="T76" s="11">
        <v>0.49599087301588884</v>
      </c>
      <c r="U76" s="11"/>
      <c r="V76" s="33" t="str">
        <f t="shared" si="10"/>
        <v>Guyana</v>
      </c>
      <c r="W76" s="30">
        <f t="shared" si="11"/>
        <v>-1.162279217242301E-3</v>
      </c>
      <c r="X76" s="10">
        <f t="shared" si="12"/>
        <v>-0.53362951435895367</v>
      </c>
      <c r="Y76" s="36">
        <f t="shared" si="13"/>
        <v>0.28476045859497273</v>
      </c>
      <c r="Z76" s="41">
        <f t="shared" si="14"/>
        <v>1.1622792172423009</v>
      </c>
      <c r="AA76" s="42">
        <f t="shared" si="15"/>
        <v>46</v>
      </c>
    </row>
    <row r="77" spans="3:27">
      <c r="C77" s="32" t="s">
        <v>181</v>
      </c>
      <c r="D77" s="33" t="s">
        <v>182</v>
      </c>
      <c r="E77" s="11">
        <v>0.64520138888888889</v>
      </c>
      <c r="F77" s="11">
        <v>0.62122743055555552</v>
      </c>
      <c r="G77" s="11">
        <v>0.60563425925925929</v>
      </c>
      <c r="H77" s="11">
        <v>0.59825462962962961</v>
      </c>
      <c r="I77" s="11">
        <v>0.58326388888888892</v>
      </c>
      <c r="J77" s="11">
        <v>0.56426388888888901</v>
      </c>
      <c r="K77" s="11">
        <v>0.55828611111111115</v>
      </c>
      <c r="L77" s="11">
        <v>0.58064166666666661</v>
      </c>
      <c r="M77" s="11">
        <v>0.58633055555555558</v>
      </c>
      <c r="N77" s="11">
        <v>0.58535277777777772</v>
      </c>
      <c r="O77" s="11">
        <v>0.59437499999999999</v>
      </c>
      <c r="P77" s="11">
        <v>0.61179722222222221</v>
      </c>
      <c r="Q77" s="11">
        <v>0.58116388888888892</v>
      </c>
      <c r="R77" s="11">
        <v>0.57886388888888896</v>
      </c>
      <c r="S77" s="11">
        <v>0.57656388888888899</v>
      </c>
      <c r="T77" s="11">
        <v>0.57656388888888899</v>
      </c>
      <c r="U77" s="11"/>
      <c r="V77" s="33" t="str">
        <f t="shared" si="10"/>
        <v>Haiti</v>
      </c>
      <c r="W77" s="30">
        <f t="shared" si="11"/>
        <v>-2.3842669185729802E-3</v>
      </c>
      <c r="X77" s="10">
        <f t="shared" si="12"/>
        <v>-0.51723199034892997</v>
      </c>
      <c r="Y77" s="36">
        <f t="shared" si="13"/>
        <v>0.26752893184031556</v>
      </c>
      <c r="Z77" s="41">
        <f t="shared" si="14"/>
        <v>2.3842669185729801</v>
      </c>
      <c r="AA77" s="42">
        <f t="shared" si="15"/>
        <v>37</v>
      </c>
    </row>
    <row r="78" spans="3:27">
      <c r="C78" s="32" t="s">
        <v>183</v>
      </c>
      <c r="D78" s="33" t="s">
        <v>184</v>
      </c>
      <c r="E78" s="11">
        <v>0.46382308247504173</v>
      </c>
      <c r="F78" s="11">
        <v>0.45631318664170828</v>
      </c>
      <c r="G78" s="11">
        <v>0.47875792348381357</v>
      </c>
      <c r="H78" s="11">
        <v>0.45024048927328736</v>
      </c>
      <c r="I78" s="11">
        <v>0.4795788769232705</v>
      </c>
      <c r="J78" s="11">
        <v>0.44568437890138374</v>
      </c>
      <c r="K78" s="11">
        <v>0.49593818664170836</v>
      </c>
      <c r="L78" s="11">
        <v>0.47923818664170836</v>
      </c>
      <c r="M78" s="11">
        <v>0.45323458177279169</v>
      </c>
      <c r="N78" s="11">
        <v>0.42817222222220841</v>
      </c>
      <c r="O78" s="11">
        <v>0.42568690476191673</v>
      </c>
      <c r="P78" s="11">
        <v>0.39226031746033335</v>
      </c>
      <c r="Q78" s="11">
        <v>0.38101031746033337</v>
      </c>
      <c r="R78" s="11">
        <v>0.40952048133595836</v>
      </c>
      <c r="S78" s="11">
        <v>0.40875381466929173</v>
      </c>
      <c r="T78" s="11">
        <v>0.40875381466929173</v>
      </c>
      <c r="U78" s="11"/>
      <c r="V78" s="33" t="str">
        <f t="shared" si="10"/>
        <v>Honduras</v>
      </c>
      <c r="W78" s="30">
        <f t="shared" si="11"/>
        <v>-5.5434015407881902E-3</v>
      </c>
      <c r="X78" s="10">
        <f t="shared" si="12"/>
        <v>-0.76504813190693455</v>
      </c>
      <c r="Y78" s="36">
        <f t="shared" si="13"/>
        <v>0.58529864413429034</v>
      </c>
      <c r="Z78" s="41">
        <f t="shared" si="14"/>
        <v>5.5434015407881905</v>
      </c>
      <c r="AA78" s="42">
        <f t="shared" si="15"/>
        <v>12</v>
      </c>
    </row>
    <row r="79" spans="3:27">
      <c r="C79" s="32" t="s">
        <v>185</v>
      </c>
      <c r="D79" s="33" t="s">
        <v>186</v>
      </c>
      <c r="E79" s="11">
        <v>0.16814583385659124</v>
      </c>
      <c r="F79" s="11">
        <v>0.1700825845013475</v>
      </c>
      <c r="G79" s="11">
        <v>0.16873478695176</v>
      </c>
      <c r="H79" s="11">
        <v>0.16890094607523876</v>
      </c>
      <c r="I79" s="11">
        <v>0.16900870957139749</v>
      </c>
      <c r="J79" s="11">
        <v>0.16741397090749999</v>
      </c>
      <c r="K79" s="11">
        <v>0.16684730424083336</v>
      </c>
      <c r="L79" s="11">
        <v>0.16461397090749999</v>
      </c>
      <c r="M79" s="11">
        <v>0.17316503879341669</v>
      </c>
      <c r="N79" s="11">
        <v>0.16645071045383333</v>
      </c>
      <c r="O79" s="11">
        <v>0.16785628124320837</v>
      </c>
      <c r="P79" s="11">
        <v>0.24358980637138725</v>
      </c>
      <c r="Q79" s="11">
        <v>0.24456279296640041</v>
      </c>
      <c r="R79" s="11">
        <v>0.25686608207798806</v>
      </c>
      <c r="S79" s="11">
        <v>0.25619941541132141</v>
      </c>
      <c r="T79" s="11">
        <v>0.25619941541132141</v>
      </c>
      <c r="U79" s="11"/>
      <c r="V79" s="33" t="str">
        <f t="shared" si="10"/>
        <v>Hungary</v>
      </c>
      <c r="W79" s="30">
        <f t="shared" si="11"/>
        <v>6.797593984357299E-3</v>
      </c>
      <c r="X79" s="10">
        <f t="shared" si="12"/>
        <v>0.80871174741266338</v>
      </c>
      <c r="Y79" s="36">
        <f t="shared" si="13"/>
        <v>0.65401469040324345</v>
      </c>
      <c r="Z79" s="41">
        <f t="shared" si="14"/>
        <v>-6.7975939843572988</v>
      </c>
      <c r="AA79" s="42">
        <f t="shared" si="15"/>
        <v>112</v>
      </c>
    </row>
    <row r="80" spans="3:27">
      <c r="C80" s="32" t="s">
        <v>187</v>
      </c>
      <c r="D80" s="33" t="s">
        <v>188</v>
      </c>
      <c r="E80" s="11">
        <v>0.38811111111111113</v>
      </c>
      <c r="F80" s="11">
        <v>0.3812444444444445</v>
      </c>
      <c r="G80" s="11">
        <v>0.38771111111111112</v>
      </c>
      <c r="H80" s="11">
        <v>0.38751111111111114</v>
      </c>
      <c r="I80" s="11">
        <v>0.38731111111111111</v>
      </c>
      <c r="J80" s="11">
        <v>0.38711111111111113</v>
      </c>
      <c r="K80" s="11">
        <v>0.38711111111111113</v>
      </c>
      <c r="L80" s="11">
        <v>0.38711111111111113</v>
      </c>
      <c r="M80" s="11">
        <v>0.38711111111111113</v>
      </c>
      <c r="N80" s="11">
        <v>0.38211111111111107</v>
      </c>
      <c r="O80" s="11">
        <v>0.38711111111111113</v>
      </c>
      <c r="P80" s="11">
        <v>0.3870777777777778</v>
      </c>
      <c r="Q80" s="11">
        <v>0.38704444444444447</v>
      </c>
      <c r="R80" s="11">
        <v>0.38701111111111114</v>
      </c>
      <c r="S80" s="11">
        <v>0.47031111111111112</v>
      </c>
      <c r="T80" s="11">
        <v>0.47031111111111112</v>
      </c>
      <c r="U80" s="11"/>
      <c r="V80" s="33" t="str">
        <f t="shared" si="10"/>
        <v>Iceland</v>
      </c>
      <c r="W80" s="30">
        <f t="shared" si="11"/>
        <v>3.4740196078431366E-3</v>
      </c>
      <c r="X80" s="10">
        <f t="shared" si="12"/>
        <v>0.57631567347988777</v>
      </c>
      <c r="Y80" s="36">
        <f t="shared" si="13"/>
        <v>0.33213975549857661</v>
      </c>
      <c r="Z80" s="41">
        <f t="shared" si="14"/>
        <v>-3.4740196078431365</v>
      </c>
      <c r="AA80" s="42">
        <f t="shared" si="15"/>
        <v>84</v>
      </c>
    </row>
    <row r="81" spans="3:27">
      <c r="C81" s="32" t="s">
        <v>189</v>
      </c>
      <c r="D81" s="33" t="s">
        <v>190</v>
      </c>
      <c r="E81" s="11">
        <v>0.61081605902016667</v>
      </c>
      <c r="F81" s="11">
        <v>0.61044939235350004</v>
      </c>
      <c r="G81" s="11">
        <v>0.61111841796786326</v>
      </c>
      <c r="H81" s="11">
        <v>0.60696419597938078</v>
      </c>
      <c r="I81" s="11">
        <v>0.60264006596191333</v>
      </c>
      <c r="J81" s="11">
        <v>0.59737278372880542</v>
      </c>
      <c r="K81" s="11">
        <v>0.59240680109136867</v>
      </c>
      <c r="L81" s="11">
        <v>0.58811499431015291</v>
      </c>
      <c r="M81" s="11">
        <v>0.58390002762747761</v>
      </c>
      <c r="N81" s="11">
        <v>0.60148395526287501</v>
      </c>
      <c r="O81" s="11">
        <v>0.59600010572837503</v>
      </c>
      <c r="P81" s="11">
        <v>0.59693241399949992</v>
      </c>
      <c r="Q81" s="11">
        <v>0.59050012290708331</v>
      </c>
      <c r="R81" s="11">
        <v>0.58556039763087497</v>
      </c>
      <c r="S81" s="11">
        <v>0.58509373096420836</v>
      </c>
      <c r="T81" s="11">
        <v>0.58509373096420836</v>
      </c>
      <c r="U81" s="11"/>
      <c r="V81" s="33" t="str">
        <f t="shared" si="10"/>
        <v>India</v>
      </c>
      <c r="W81" s="30">
        <f t="shared" si="11"/>
        <v>-1.7184909678895838E-3</v>
      </c>
      <c r="X81" s="10">
        <f t="shared" si="12"/>
        <v>-0.83268051131992249</v>
      </c>
      <c r="Y81" s="36">
        <f t="shared" si="13"/>
        <v>0.69335683393200753</v>
      </c>
      <c r="Z81" s="41">
        <f t="shared" si="14"/>
        <v>1.7184909678895839</v>
      </c>
      <c r="AA81" s="42">
        <f t="shared" si="15"/>
        <v>40</v>
      </c>
    </row>
    <row r="82" spans="3:27">
      <c r="C82" s="32" t="s">
        <v>191</v>
      </c>
      <c r="D82" s="33" t="s">
        <v>192</v>
      </c>
      <c r="E82" s="11">
        <v>0.42540521815007848</v>
      </c>
      <c r="F82" s="11">
        <v>0.4166052181500785</v>
      </c>
      <c r="G82" s="11">
        <v>0.40447188481674523</v>
      </c>
      <c r="H82" s="11">
        <v>0.39400521815007855</v>
      </c>
      <c r="I82" s="11">
        <v>0.38353855148341182</v>
      </c>
      <c r="J82" s="11">
        <v>0.36140521815007842</v>
      </c>
      <c r="K82" s="11">
        <v>0.33770521815007853</v>
      </c>
      <c r="L82" s="11">
        <v>0.36317188481674512</v>
      </c>
      <c r="M82" s="11">
        <v>0.39538686334258966</v>
      </c>
      <c r="N82" s="11">
        <v>0.37869596737345135</v>
      </c>
      <c r="O82" s="11">
        <v>0.36175283876604597</v>
      </c>
      <c r="P82" s="11">
        <v>0.36344091792896266</v>
      </c>
      <c r="Q82" s="11">
        <v>0.35735631521579597</v>
      </c>
      <c r="R82" s="11">
        <v>0.34676747051883766</v>
      </c>
      <c r="S82" s="11">
        <v>0.34490080385217098</v>
      </c>
      <c r="T82" s="11">
        <v>0.34490080385217098</v>
      </c>
      <c r="U82" s="11"/>
      <c r="V82" s="33" t="str">
        <f t="shared" si="10"/>
        <v>Indonesia</v>
      </c>
      <c r="W82" s="30">
        <f t="shared" si="11"/>
        <v>-4.5412799847533531E-3</v>
      </c>
      <c r="X82" s="10">
        <f t="shared" si="12"/>
        <v>-0.80123114294222919</v>
      </c>
      <c r="Y82" s="36">
        <f t="shared" si="13"/>
        <v>0.64197134442051096</v>
      </c>
      <c r="Z82" s="41">
        <f t="shared" si="14"/>
        <v>4.5412799847533529</v>
      </c>
      <c r="AA82" s="42">
        <f t="shared" si="15"/>
        <v>17</v>
      </c>
    </row>
    <row r="83" spans="3:27">
      <c r="C83" s="32" t="s">
        <v>193</v>
      </c>
      <c r="D83" s="33" t="s">
        <v>194</v>
      </c>
      <c r="E83" s="11">
        <v>0.32542541271729281</v>
      </c>
      <c r="F83" s="11">
        <v>0.31699985647996171</v>
      </c>
      <c r="G83" s="11">
        <v>0.30375890087218854</v>
      </c>
      <c r="H83" s="11">
        <v>0.284286275732474</v>
      </c>
      <c r="I83" s="11">
        <v>0.30672102624690445</v>
      </c>
      <c r="J83" s="11">
        <v>0.30988204775187023</v>
      </c>
      <c r="K83" s="11">
        <v>0.30342169241841777</v>
      </c>
      <c r="L83" s="11">
        <v>0.27755254431660442</v>
      </c>
      <c r="M83" s="11">
        <v>0.26493698227499651</v>
      </c>
      <c r="N83" s="11">
        <v>0.2575684756841915</v>
      </c>
      <c r="O83" s="11">
        <v>0.2306524431291036</v>
      </c>
      <c r="P83" s="11">
        <v>0.22530424513302441</v>
      </c>
      <c r="Q83" s="11">
        <v>0.22506384759729112</v>
      </c>
      <c r="R83" s="11">
        <v>0.26000691788049446</v>
      </c>
      <c r="S83" s="11">
        <v>0.25914025121382778</v>
      </c>
      <c r="T83" s="11">
        <v>0.25914025121382778</v>
      </c>
      <c r="U83" s="11"/>
      <c r="V83" s="33" t="str">
        <f t="shared" si="10"/>
        <v>Iran, Islamic Republic of</v>
      </c>
      <c r="W83" s="30">
        <f t="shared" si="11"/>
        <v>-5.7014215592533493E-3</v>
      </c>
      <c r="X83" s="10">
        <f t="shared" si="12"/>
        <v>-0.8230755385132682</v>
      </c>
      <c r="Y83" s="36">
        <f t="shared" si="13"/>
        <v>0.6774533420989064</v>
      </c>
      <c r="Z83" s="41">
        <f t="shared" si="14"/>
        <v>5.7014215592533493</v>
      </c>
      <c r="AA83" s="42">
        <f t="shared" si="15"/>
        <v>9</v>
      </c>
    </row>
    <row r="84" spans="3:27">
      <c r="C84" s="32" t="s">
        <v>195</v>
      </c>
      <c r="D84" s="33" t="s">
        <v>196</v>
      </c>
      <c r="E84" s="11">
        <v>0.5927701194184839</v>
      </c>
      <c r="F84" s="11">
        <v>0.59198824786324789</v>
      </c>
      <c r="G84" s="11">
        <v>0.57596793873312568</v>
      </c>
      <c r="H84" s="11">
        <v>0.56052579365079369</v>
      </c>
      <c r="I84" s="11">
        <v>0.54268813131313143</v>
      </c>
      <c r="J84" s="11">
        <v>0.52469888888888894</v>
      </c>
      <c r="K84" s="11">
        <v>0.50644052287581676</v>
      </c>
      <c r="L84" s="11">
        <v>0.5686972222222223</v>
      </c>
      <c r="M84" s="11">
        <v>0.57149722222222221</v>
      </c>
      <c r="N84" s="11">
        <v>0.56583796296297217</v>
      </c>
      <c r="O84" s="11">
        <v>0.54820426767676389</v>
      </c>
      <c r="P84" s="11">
        <v>0.53626222222222231</v>
      </c>
      <c r="Q84" s="11">
        <v>0.54002991452993065</v>
      </c>
      <c r="R84" s="11">
        <v>0.53684722222222225</v>
      </c>
      <c r="S84" s="11">
        <v>0.5370138888888889</v>
      </c>
      <c r="T84" s="11">
        <v>0.5370138888888889</v>
      </c>
      <c r="U84" s="11"/>
      <c r="V84" s="33" t="str">
        <f t="shared" si="10"/>
        <v>Iraq</v>
      </c>
      <c r="W84" s="30">
        <f t="shared" si="11"/>
        <v>-2.8121515702262054E-3</v>
      </c>
      <c r="X84" s="10">
        <f t="shared" si="12"/>
        <v>-0.55435463199766544</v>
      </c>
      <c r="Y84" s="36">
        <f t="shared" si="13"/>
        <v>0.30730905801726704</v>
      </c>
      <c r="Z84" s="41">
        <f t="shared" si="14"/>
        <v>2.8121515702262054</v>
      </c>
      <c r="AA84" s="42">
        <f t="shared" si="15"/>
        <v>31</v>
      </c>
    </row>
    <row r="85" spans="3:27">
      <c r="C85" s="32" t="s">
        <v>197</v>
      </c>
      <c r="D85" s="33" t="s">
        <v>198</v>
      </c>
      <c r="E85" s="11">
        <v>0.26950000000000002</v>
      </c>
      <c r="F85" s="11">
        <v>0.26910000000000001</v>
      </c>
      <c r="G85" s="11">
        <v>0.26369999999999999</v>
      </c>
      <c r="H85" s="11">
        <v>0.28663333333333335</v>
      </c>
      <c r="I85" s="11">
        <v>0.28289999999999998</v>
      </c>
      <c r="J85" s="11">
        <v>0.27750000000000002</v>
      </c>
      <c r="K85" s="11">
        <v>0.27203333333333335</v>
      </c>
      <c r="L85" s="11">
        <v>0.27489999999999998</v>
      </c>
      <c r="M85" s="11">
        <v>0.28610000000000002</v>
      </c>
      <c r="N85" s="11">
        <v>0.27063333333333334</v>
      </c>
      <c r="O85" s="11">
        <v>0.27350000000000002</v>
      </c>
      <c r="P85" s="11">
        <v>0.36636666666666673</v>
      </c>
      <c r="Q85" s="11">
        <v>0.37256666666666671</v>
      </c>
      <c r="R85" s="11">
        <v>0.37210000000000004</v>
      </c>
      <c r="S85" s="11">
        <v>0.37163333333333343</v>
      </c>
      <c r="T85" s="11">
        <v>0.37163333333333343</v>
      </c>
      <c r="U85" s="11"/>
      <c r="V85" s="33" t="str">
        <f t="shared" si="10"/>
        <v>Ireland</v>
      </c>
      <c r="W85" s="30">
        <f t="shared" si="11"/>
        <v>7.9441176470588272E-3</v>
      </c>
      <c r="X85" s="10">
        <f t="shared" si="12"/>
        <v>0.81792111864612993</v>
      </c>
      <c r="Y85" s="36">
        <f t="shared" si="13"/>
        <v>0.66899495632733652</v>
      </c>
      <c r="Z85" s="41">
        <f t="shared" si="14"/>
        <v>-7.9441176470588273</v>
      </c>
      <c r="AA85" s="42">
        <f t="shared" si="15"/>
        <v>117</v>
      </c>
    </row>
    <row r="86" spans="3:27">
      <c r="C86" s="32" t="s">
        <v>199</v>
      </c>
      <c r="D86" s="33" t="s">
        <v>200</v>
      </c>
      <c r="E86" s="11">
        <v>0.27868055555555554</v>
      </c>
      <c r="F86" s="11">
        <v>0.28184722222222219</v>
      </c>
      <c r="G86" s="11">
        <v>0.28834722222222225</v>
      </c>
      <c r="H86" s="11">
        <v>0.29484722222222221</v>
      </c>
      <c r="I86" s="11">
        <v>0.29468055555555556</v>
      </c>
      <c r="J86" s="11">
        <v>0.2878472222222222</v>
      </c>
      <c r="K86" s="11">
        <v>0.27611388888888894</v>
      </c>
      <c r="L86" s="11">
        <v>0.28438055555555558</v>
      </c>
      <c r="M86" s="11">
        <v>0.26264722222222225</v>
      </c>
      <c r="N86" s="11">
        <v>0.29424722222222227</v>
      </c>
      <c r="O86" s="11">
        <v>0.26584722222222223</v>
      </c>
      <c r="P86" s="11">
        <v>0.26748055555555555</v>
      </c>
      <c r="Q86" s="11">
        <v>0.25744722222222222</v>
      </c>
      <c r="R86" s="11">
        <v>0.25741388888888889</v>
      </c>
      <c r="S86" s="11">
        <v>0.25738055555555556</v>
      </c>
      <c r="T86" s="11">
        <v>0.25738055555555556</v>
      </c>
      <c r="U86" s="11"/>
      <c r="V86" s="33" t="str">
        <f t="shared" si="10"/>
        <v>Israel</v>
      </c>
      <c r="W86" s="30">
        <f t="shared" si="11"/>
        <v>-2.326715686274509E-3</v>
      </c>
      <c r="X86" s="10">
        <f t="shared" si="12"/>
        <v>-0.76163502677127404</v>
      </c>
      <c r="Y86" s="36">
        <f t="shared" si="13"/>
        <v>0.58008791400487936</v>
      </c>
      <c r="Z86" s="41">
        <f t="shared" si="14"/>
        <v>2.3267156862745089</v>
      </c>
      <c r="AA86" s="42">
        <f t="shared" si="15"/>
        <v>38</v>
      </c>
    </row>
    <row r="87" spans="3:27">
      <c r="C87" s="32" t="s">
        <v>201</v>
      </c>
      <c r="D87" s="33" t="s">
        <v>202</v>
      </c>
      <c r="E87" s="11">
        <v>0.22031804689072254</v>
      </c>
      <c r="F87" s="11">
        <v>0.22855138022405588</v>
      </c>
      <c r="G87" s="11">
        <v>0.22845138022405589</v>
      </c>
      <c r="H87" s="11">
        <v>0.22835138022405585</v>
      </c>
      <c r="I87" s="11">
        <v>0.22491804689072251</v>
      </c>
      <c r="J87" s="11">
        <v>0.22815138022405587</v>
      </c>
      <c r="K87" s="11">
        <v>0.23135138022405588</v>
      </c>
      <c r="L87" s="11">
        <v>0.23288471355738918</v>
      </c>
      <c r="M87" s="11">
        <v>0.24370868223018086</v>
      </c>
      <c r="N87" s="11">
        <v>0.23828047304587438</v>
      </c>
      <c r="O87" s="11">
        <v>0.24176086177565126</v>
      </c>
      <c r="P87" s="11">
        <v>0.24124410198041182</v>
      </c>
      <c r="Q87" s="11">
        <v>0.23242867842367251</v>
      </c>
      <c r="R87" s="11">
        <v>0.24642076055604747</v>
      </c>
      <c r="S87" s="11">
        <v>0.24615409388938084</v>
      </c>
      <c r="T87" s="11">
        <v>0.24615409388938084</v>
      </c>
      <c r="U87" s="11"/>
      <c r="V87" s="33" t="str">
        <f t="shared" si="10"/>
        <v>Italy</v>
      </c>
      <c r="W87" s="30">
        <f t="shared" si="11"/>
        <v>1.5656998391200083E-3</v>
      </c>
      <c r="X87" s="10">
        <f t="shared" si="12"/>
        <v>0.8835359462891007</v>
      </c>
      <c r="Y87" s="36">
        <f t="shared" si="13"/>
        <v>0.78063576838497661</v>
      </c>
      <c r="Z87" s="41">
        <f t="shared" si="14"/>
        <v>-1.5656998391200083</v>
      </c>
      <c r="AA87" s="42">
        <f t="shared" si="15"/>
        <v>60</v>
      </c>
    </row>
    <row r="88" spans="3:27">
      <c r="C88" s="32" t="s">
        <v>203</v>
      </c>
      <c r="D88" s="33" t="s">
        <v>204</v>
      </c>
      <c r="E88" s="11">
        <v>0.55648302469134714</v>
      </c>
      <c r="F88" s="11">
        <v>0.53108302469134716</v>
      </c>
      <c r="G88" s="11">
        <v>0.56068302469134712</v>
      </c>
      <c r="H88" s="11">
        <v>0.56028302469134716</v>
      </c>
      <c r="I88" s="11">
        <v>0.55988302469134721</v>
      </c>
      <c r="J88" s="11">
        <v>0.55948302469134725</v>
      </c>
      <c r="K88" s="11">
        <v>0.55918302469134717</v>
      </c>
      <c r="L88" s="11">
        <v>0.5455496913580139</v>
      </c>
      <c r="M88" s="11">
        <v>0.58895339506172217</v>
      </c>
      <c r="N88" s="11">
        <v>0.54631451545530563</v>
      </c>
      <c r="O88" s="11">
        <v>0.54950412326388887</v>
      </c>
      <c r="P88" s="11">
        <v>0.56563237847222225</v>
      </c>
      <c r="Q88" s="11">
        <v>0.58395722222222213</v>
      </c>
      <c r="R88" s="11">
        <v>0.57506388888888893</v>
      </c>
      <c r="S88" s="11">
        <v>0.57473055555555552</v>
      </c>
      <c r="T88" s="11">
        <v>0.57473055555555552</v>
      </c>
      <c r="U88" s="11"/>
      <c r="V88" s="33" t="str">
        <f t="shared" si="10"/>
        <v>Jamaica</v>
      </c>
      <c r="W88" s="30">
        <f t="shared" si="11"/>
        <v>1.7757901374604208E-3</v>
      </c>
      <c r="X88" s="10">
        <f t="shared" si="12"/>
        <v>0.56162774764735524</v>
      </c>
      <c r="Y88" s="36">
        <f t="shared" si="13"/>
        <v>0.31542572692744131</v>
      </c>
      <c r="Z88" s="41">
        <f t="shared" si="14"/>
        <v>-1.7757901374604208</v>
      </c>
      <c r="AA88" s="42">
        <f t="shared" si="15"/>
        <v>65</v>
      </c>
    </row>
    <row r="89" spans="3:27">
      <c r="C89" s="32" t="s">
        <v>205</v>
      </c>
      <c r="D89" s="33" t="s">
        <v>206</v>
      </c>
      <c r="E89" s="11">
        <v>0.24994444444444444</v>
      </c>
      <c r="F89" s="11">
        <v>0.24974444444444446</v>
      </c>
      <c r="G89" s="11">
        <v>0.25287777777777776</v>
      </c>
      <c r="H89" s="11">
        <v>0.24934444444444445</v>
      </c>
      <c r="I89" s="11">
        <v>0.25581111111111116</v>
      </c>
      <c r="J89" s="11">
        <v>0.25394444444444447</v>
      </c>
      <c r="K89" s="11">
        <v>0.25201111111111113</v>
      </c>
      <c r="L89" s="11">
        <v>0.25174444444444449</v>
      </c>
      <c r="M89" s="11">
        <v>0.25147777777777774</v>
      </c>
      <c r="N89" s="11">
        <v>0.25121111111111111</v>
      </c>
      <c r="O89" s="11">
        <v>0.25261111111111112</v>
      </c>
      <c r="P89" s="11">
        <v>0.25067777777777778</v>
      </c>
      <c r="Q89" s="11">
        <v>0.25041111111111114</v>
      </c>
      <c r="R89" s="11">
        <v>0.25014444444444445</v>
      </c>
      <c r="S89" s="11">
        <v>0.24987777777777778</v>
      </c>
      <c r="T89" s="11">
        <v>0.24987777777777778</v>
      </c>
      <c r="U89" s="11"/>
      <c r="V89" s="33" t="str">
        <f t="shared" si="10"/>
        <v>Japan</v>
      </c>
      <c r="W89" s="30">
        <f t="shared" si="11"/>
        <v>-9.5588235294117937E-5</v>
      </c>
      <c r="X89" s="10">
        <f t="shared" si="12"/>
        <v>-0.25741929378427264</v>
      </c>
      <c r="Y89" s="36">
        <f t="shared" si="13"/>
        <v>6.6264692812393666E-2</v>
      </c>
      <c r="Z89" s="41" t="str">
        <f t="shared" si="14"/>
        <v/>
      </c>
      <c r="AA89" s="42" t="str">
        <f t="shared" si="15"/>
        <v/>
      </c>
    </row>
    <row r="90" spans="3:27">
      <c r="C90" s="32" t="s">
        <v>207</v>
      </c>
      <c r="D90" s="33" t="s">
        <v>208</v>
      </c>
      <c r="E90" s="11">
        <v>0.3434186507936508</v>
      </c>
      <c r="F90" s="11">
        <v>0.36171865079365079</v>
      </c>
      <c r="G90" s="11">
        <v>0.36668531746031752</v>
      </c>
      <c r="H90" s="11">
        <v>0.37831865079365085</v>
      </c>
      <c r="I90" s="11">
        <v>0.35495198412698409</v>
      </c>
      <c r="J90" s="11">
        <v>0.37158531746031742</v>
      </c>
      <c r="K90" s="11">
        <v>0.36825198412698407</v>
      </c>
      <c r="L90" s="11">
        <v>0.36752608401084008</v>
      </c>
      <c r="M90" s="11">
        <v>0.37524440298507461</v>
      </c>
      <c r="N90" s="11">
        <v>0.37747708400300012</v>
      </c>
      <c r="O90" s="11">
        <v>0.36844166118240645</v>
      </c>
      <c r="P90" s="11">
        <v>0.36023274939969435</v>
      </c>
      <c r="Q90" s="11">
        <v>0.37288107406639237</v>
      </c>
      <c r="R90" s="11">
        <v>0.36843706985105285</v>
      </c>
      <c r="S90" s="11">
        <v>0.4517037365177195</v>
      </c>
      <c r="T90" s="11">
        <v>0.4517037365177195</v>
      </c>
      <c r="U90" s="11"/>
      <c r="V90" s="33" t="str">
        <f t="shared" si="10"/>
        <v>Jordan</v>
      </c>
      <c r="W90" s="30">
        <f t="shared" si="11"/>
        <v>4.1486090884535077E-3</v>
      </c>
      <c r="X90" s="10">
        <f t="shared" si="12"/>
        <v>0.65218351550482023</v>
      </c>
      <c r="Y90" s="36">
        <f t="shared" si="13"/>
        <v>0.42534333789622608</v>
      </c>
      <c r="Z90" s="41">
        <f t="shared" si="14"/>
        <v>-4.1486090884535081</v>
      </c>
      <c r="AA90" s="42">
        <f t="shared" si="15"/>
        <v>92</v>
      </c>
    </row>
    <row r="91" spans="3:27">
      <c r="C91" s="32" t="s">
        <v>209</v>
      </c>
      <c r="D91" s="33" t="s">
        <v>210</v>
      </c>
      <c r="E91" s="11">
        <v>0.36199069301689613</v>
      </c>
      <c r="F91" s="11">
        <v>0.35915631714555701</v>
      </c>
      <c r="G91" s="11">
        <v>0.35956348749905948</v>
      </c>
      <c r="H91" s="11">
        <v>0.36078710751493537</v>
      </c>
      <c r="I91" s="11">
        <v>0.35667618770277176</v>
      </c>
      <c r="J91" s="11">
        <v>0.35787196562687368</v>
      </c>
      <c r="K91" s="11">
        <v>0.35906960544976091</v>
      </c>
      <c r="L91" s="11">
        <v>0.3617664773328359</v>
      </c>
      <c r="M91" s="11">
        <v>0.36116297293491689</v>
      </c>
      <c r="N91" s="11">
        <v>0.36119458584440589</v>
      </c>
      <c r="O91" s="11">
        <v>0.36556977346523239</v>
      </c>
      <c r="P91" s="11">
        <v>0.36534397332355506</v>
      </c>
      <c r="Q91" s="11">
        <v>0.36751717449827065</v>
      </c>
      <c r="R91" s="11">
        <v>0.37524837860988886</v>
      </c>
      <c r="S91" s="11">
        <v>0.37478171194322224</v>
      </c>
      <c r="T91" s="11">
        <v>0.37478171194322224</v>
      </c>
      <c r="U91" s="11"/>
      <c r="V91" s="33" t="str">
        <f t="shared" si="10"/>
        <v>Kazakhstan</v>
      </c>
      <c r="W91" s="30">
        <f t="shared" si="11"/>
        <v>1.0779923480249603E-3</v>
      </c>
      <c r="X91" s="10">
        <f t="shared" si="12"/>
        <v>0.83298438049069945</v>
      </c>
      <c r="Y91" s="36">
        <f t="shared" si="13"/>
        <v>0.69386297814147435</v>
      </c>
      <c r="Z91" s="41">
        <f t="shared" si="14"/>
        <v>-1.0779923480249602</v>
      </c>
      <c r="AA91" s="42">
        <f t="shared" si="15"/>
        <v>55</v>
      </c>
    </row>
    <row r="92" spans="3:27">
      <c r="C92" s="32" t="s">
        <v>211</v>
      </c>
      <c r="D92" s="33" t="s">
        <v>212</v>
      </c>
      <c r="E92" s="11">
        <v>0.49537272025197682</v>
      </c>
      <c r="F92" s="11">
        <v>0.50188517795327536</v>
      </c>
      <c r="G92" s="11">
        <v>0.54678081264361034</v>
      </c>
      <c r="H92" s="11">
        <v>0.5177441170798246</v>
      </c>
      <c r="I92" s="11">
        <v>0.51570935633170645</v>
      </c>
      <c r="J92" s="11">
        <v>0.53906106733647707</v>
      </c>
      <c r="K92" s="11">
        <v>0.52668684258761933</v>
      </c>
      <c r="L92" s="11">
        <v>0.50216451417533137</v>
      </c>
      <c r="M92" s="11">
        <v>0.50217509938856464</v>
      </c>
      <c r="N92" s="11">
        <v>0.5082826130251149</v>
      </c>
      <c r="O92" s="11">
        <v>0.50740252709078493</v>
      </c>
      <c r="P92" s="11">
        <v>0.51123376980084068</v>
      </c>
      <c r="Q92" s="11">
        <v>0.51105023615125733</v>
      </c>
      <c r="R92" s="11">
        <v>0.51184520470471562</v>
      </c>
      <c r="S92" s="11">
        <v>0.51134520470471567</v>
      </c>
      <c r="T92" s="11">
        <v>0.51134520470471567</v>
      </c>
      <c r="U92" s="11"/>
      <c r="V92" s="33" t="str">
        <f t="shared" si="10"/>
        <v>Kenya</v>
      </c>
      <c r="W92" s="30">
        <f t="shared" si="11"/>
        <v>-4.8057781109403172E-4</v>
      </c>
      <c r="X92" s="10">
        <f t="shared" si="12"/>
        <v>-0.16853576541909698</v>
      </c>
      <c r="Y92" s="36">
        <f t="shared" si="13"/>
        <v>2.8404304225400887E-2</v>
      </c>
      <c r="Z92" s="41" t="str">
        <f t="shared" si="14"/>
        <v/>
      </c>
      <c r="AA92" s="42" t="str">
        <f t="shared" si="15"/>
        <v/>
      </c>
    </row>
    <row r="93" spans="3:27">
      <c r="C93" s="32" t="s">
        <v>213</v>
      </c>
      <c r="D93" s="33" t="s">
        <v>214</v>
      </c>
      <c r="E93" s="11">
        <v>0.59677777777777774</v>
      </c>
      <c r="F93" s="11">
        <v>0.59457777777777776</v>
      </c>
      <c r="G93" s="11">
        <v>0.59237777777777778</v>
      </c>
      <c r="H93" s="11">
        <v>0.5901777777777778</v>
      </c>
      <c r="I93" s="11">
        <v>0.58797777777777782</v>
      </c>
      <c r="J93" s="11">
        <v>0.58577777777777784</v>
      </c>
      <c r="K93" s="11">
        <v>0.58557777777777775</v>
      </c>
      <c r="L93" s="11">
        <v>0.57704444444444436</v>
      </c>
      <c r="M93" s="11">
        <v>0.57851111111111109</v>
      </c>
      <c r="N93" s="11">
        <v>0.52997777777777777</v>
      </c>
      <c r="O93" s="11">
        <v>0.58477777777777773</v>
      </c>
      <c r="P93" s="11">
        <v>0.58464444444444441</v>
      </c>
      <c r="Q93" s="11">
        <v>0.55451111111111107</v>
      </c>
      <c r="R93" s="11">
        <v>0.55437777777777775</v>
      </c>
      <c r="S93" s="11">
        <v>0.55424444444444443</v>
      </c>
      <c r="T93" s="11">
        <v>0.55424444444444443</v>
      </c>
      <c r="U93" s="11"/>
      <c r="V93" s="33" t="str">
        <f t="shared" si="10"/>
        <v>Kiribati</v>
      </c>
      <c r="W93" s="30">
        <f t="shared" si="11"/>
        <v>-3.0808823529411785E-3</v>
      </c>
      <c r="X93" s="10">
        <f t="shared" si="12"/>
        <v>-0.75092075905945443</v>
      </c>
      <c r="Y93" s="36">
        <f t="shared" si="13"/>
        <v>0.56388198638642717</v>
      </c>
      <c r="Z93" s="41">
        <f t="shared" si="14"/>
        <v>3.0808823529411784</v>
      </c>
      <c r="AA93" s="42">
        <f t="shared" si="15"/>
        <v>30</v>
      </c>
    </row>
    <row r="94" spans="3:27">
      <c r="C94" s="32" t="s">
        <v>215</v>
      </c>
      <c r="D94" s="33" t="s">
        <v>216</v>
      </c>
      <c r="E94" s="11">
        <v>0.58615277777777786</v>
      </c>
      <c r="F94" s="11">
        <v>0.58911944444444442</v>
      </c>
      <c r="G94" s="11">
        <v>0.60208611111111121</v>
      </c>
      <c r="H94" s="11">
        <v>0.60338611111111107</v>
      </c>
      <c r="I94" s="11">
        <v>0.59135277777777784</v>
      </c>
      <c r="J94" s="11">
        <v>0.63265277777777784</v>
      </c>
      <c r="K94" s="11">
        <v>0.60218611111111109</v>
      </c>
      <c r="L94" s="11">
        <v>0.56505277777777774</v>
      </c>
      <c r="M94" s="11">
        <v>0.56958611111111113</v>
      </c>
      <c r="N94" s="11">
        <v>0.57578611111111111</v>
      </c>
      <c r="O94" s="11">
        <v>0.57031944444444449</v>
      </c>
      <c r="P94" s="11">
        <v>0.53471944444444441</v>
      </c>
      <c r="Q94" s="11">
        <v>0.5541194444444445</v>
      </c>
      <c r="R94" s="11">
        <v>0.55351944444444445</v>
      </c>
      <c r="S94" s="11">
        <v>0.55291944444444441</v>
      </c>
      <c r="T94" s="11">
        <v>0.55291944444444441</v>
      </c>
      <c r="U94" s="11"/>
      <c r="V94" s="33" t="str">
        <f t="shared" si="10"/>
        <v>Korea, Democratic People's Republic of</v>
      </c>
      <c r="W94" s="30">
        <f t="shared" si="11"/>
        <v>-4.0139705882352977E-3</v>
      </c>
      <c r="X94" s="10">
        <f t="shared" si="12"/>
        <v>-0.74922734560428073</v>
      </c>
      <c r="Y94" s="36">
        <f t="shared" si="13"/>
        <v>0.56134161540123628</v>
      </c>
      <c r="Z94" s="41">
        <f t="shared" si="14"/>
        <v>4.0139705882352974</v>
      </c>
      <c r="AA94" s="42">
        <f t="shared" si="15"/>
        <v>21</v>
      </c>
    </row>
    <row r="95" spans="3:27">
      <c r="C95" s="32" t="s">
        <v>217</v>
      </c>
      <c r="D95" s="33" t="s">
        <v>218</v>
      </c>
      <c r="E95" s="11">
        <v>0.30559722222222224</v>
      </c>
      <c r="F95" s="11">
        <v>0.30679722222222222</v>
      </c>
      <c r="G95" s="11">
        <v>0.30966388888888891</v>
      </c>
      <c r="H95" s="11">
        <v>0.31419722222222218</v>
      </c>
      <c r="I95" s="11">
        <v>0.31706388888888887</v>
      </c>
      <c r="J95" s="11">
        <v>0.31659722222222225</v>
      </c>
      <c r="K95" s="11">
        <v>0.30953055555555553</v>
      </c>
      <c r="L95" s="11">
        <v>0.31579722222222223</v>
      </c>
      <c r="M95" s="11">
        <v>0.32039722222222222</v>
      </c>
      <c r="N95" s="11">
        <v>0.31166388888888891</v>
      </c>
      <c r="O95" s="11">
        <v>0.31293055555555555</v>
      </c>
      <c r="P95" s="11">
        <v>0.31589722222222222</v>
      </c>
      <c r="Q95" s="11">
        <v>0.31553055555555559</v>
      </c>
      <c r="R95" s="11">
        <v>0.31516388888888885</v>
      </c>
      <c r="S95" s="11">
        <v>0.31479722222222223</v>
      </c>
      <c r="T95" s="11">
        <v>0.31479722222222223</v>
      </c>
      <c r="U95" s="11"/>
      <c r="V95" s="33" t="str">
        <f t="shared" si="10"/>
        <v>Korea, Republic of</v>
      </c>
      <c r="W95" s="30">
        <f t="shared" si="11"/>
        <v>4.3970588235294123E-4</v>
      </c>
      <c r="X95" s="10">
        <f t="shared" si="12"/>
        <v>0.53096344412445884</v>
      </c>
      <c r="Y95" s="36">
        <f t="shared" si="13"/>
        <v>0.28192217899650734</v>
      </c>
      <c r="Z95" s="41">
        <f t="shared" si="14"/>
        <v>-0.43970588235294122</v>
      </c>
      <c r="AA95" s="42">
        <f t="shared" si="15"/>
        <v>52</v>
      </c>
    </row>
    <row r="96" spans="3:27">
      <c r="C96" s="32" t="s">
        <v>219</v>
      </c>
      <c r="D96" s="33" t="s">
        <v>220</v>
      </c>
      <c r="E96" s="11">
        <v>0.42668055555555556</v>
      </c>
      <c r="F96" s="11">
        <v>0.43886944444444431</v>
      </c>
      <c r="G96" s="11">
        <v>0.43953055555555559</v>
      </c>
      <c r="H96" s="11">
        <v>0.434636111111111</v>
      </c>
      <c r="I96" s="11">
        <v>0.43976150793650803</v>
      </c>
      <c r="J96" s="11">
        <v>0.45443055555555562</v>
      </c>
      <c r="K96" s="11">
        <v>0.46199337606837609</v>
      </c>
      <c r="L96" s="11">
        <v>0.44040555555555555</v>
      </c>
      <c r="M96" s="11">
        <v>0.44162222222222219</v>
      </c>
      <c r="N96" s="11">
        <v>0.45492222222222223</v>
      </c>
      <c r="O96" s="11">
        <v>0.4548888888888889</v>
      </c>
      <c r="P96" s="11">
        <v>0.45416111111111118</v>
      </c>
      <c r="Q96" s="11">
        <v>0.45144137426900582</v>
      </c>
      <c r="R96" s="11">
        <v>0.45140804093567249</v>
      </c>
      <c r="S96" s="11">
        <v>0.49121388888888889</v>
      </c>
      <c r="T96" s="11">
        <v>0.49121388888888889</v>
      </c>
      <c r="U96" s="11"/>
      <c r="V96" s="33" t="str">
        <f t="shared" si="10"/>
        <v>Kuwait</v>
      </c>
      <c r="W96" s="30">
        <f t="shared" si="11"/>
        <v>2.9609846755841353E-3</v>
      </c>
      <c r="X96" s="10">
        <f t="shared" si="12"/>
        <v>0.7828194129946382</v>
      </c>
      <c r="Y96" s="36">
        <f t="shared" si="13"/>
        <v>0.61280623336126994</v>
      </c>
      <c r="Z96" s="41">
        <f t="shared" si="14"/>
        <v>-2.9609846755841351</v>
      </c>
      <c r="AA96" s="42">
        <f t="shared" si="15"/>
        <v>77</v>
      </c>
    </row>
    <row r="97" spans="3:27">
      <c r="C97" s="32" t="s">
        <v>221</v>
      </c>
      <c r="D97" s="33" t="s">
        <v>222</v>
      </c>
      <c r="E97" s="11">
        <v>0.34072558619145804</v>
      </c>
      <c r="F97" s="11">
        <v>0.36110979986457892</v>
      </c>
      <c r="G97" s="11">
        <v>0.35263861432831889</v>
      </c>
      <c r="H97" s="11">
        <v>0.33707825393272878</v>
      </c>
      <c r="I97" s="11">
        <v>0.33491016326078754</v>
      </c>
      <c r="J97" s="11">
        <v>0.34153640012876862</v>
      </c>
      <c r="K97" s="11">
        <v>0.32374608335616478</v>
      </c>
      <c r="L97" s="11">
        <v>0.33990129006064557</v>
      </c>
      <c r="M97" s="11">
        <v>0.33056427290165769</v>
      </c>
      <c r="N97" s="11">
        <v>0.3253395640542463</v>
      </c>
      <c r="O97" s="11">
        <v>0.33861798910390212</v>
      </c>
      <c r="P97" s="11">
        <v>0.3347763466584624</v>
      </c>
      <c r="Q97" s="11">
        <v>0.34938139164097598</v>
      </c>
      <c r="R97" s="11">
        <v>0.34924761628355011</v>
      </c>
      <c r="S97" s="11">
        <v>0.42067985543947722</v>
      </c>
      <c r="T97" s="11">
        <v>0.42067985543947722</v>
      </c>
      <c r="U97" s="11"/>
      <c r="V97" s="33" t="str">
        <f t="shared" si="10"/>
        <v>Kyrgyzstan</v>
      </c>
      <c r="W97" s="30">
        <f t="shared" si="11"/>
        <v>2.9809804053976211E-3</v>
      </c>
      <c r="X97" s="10">
        <f t="shared" si="12"/>
        <v>0.4855874586667091</v>
      </c>
      <c r="Y97" s="36">
        <f t="shared" si="13"/>
        <v>0.23579518001439292</v>
      </c>
      <c r="Z97" s="41" t="str">
        <f t="shared" si="14"/>
        <v/>
      </c>
      <c r="AA97" s="42" t="str">
        <f t="shared" si="15"/>
        <v/>
      </c>
    </row>
    <row r="98" spans="3:27">
      <c r="C98" s="32" t="s">
        <v>223</v>
      </c>
      <c r="D98" s="33" t="s">
        <v>436</v>
      </c>
      <c r="E98" s="11">
        <v>0.60119444444444448</v>
      </c>
      <c r="F98" s="11">
        <v>0.60132777777777779</v>
      </c>
      <c r="G98" s="11">
        <v>0.59979444444444452</v>
      </c>
      <c r="H98" s="11">
        <v>0.59992777777777773</v>
      </c>
      <c r="I98" s="11">
        <v>0.59339444444444445</v>
      </c>
      <c r="J98" s="11">
        <v>0.59186111111111106</v>
      </c>
      <c r="K98" s="11">
        <v>0.59172777777777774</v>
      </c>
      <c r="L98" s="11">
        <v>0.59159444444444442</v>
      </c>
      <c r="M98" s="11">
        <v>0.58812777777777769</v>
      </c>
      <c r="N98" s="11">
        <v>0.58799444444444449</v>
      </c>
      <c r="O98" s="11">
        <v>0.5786944444444444</v>
      </c>
      <c r="P98" s="11">
        <v>0.5659277777777777</v>
      </c>
      <c r="Q98" s="11">
        <v>0.56399444444444435</v>
      </c>
      <c r="R98" s="11">
        <v>0.56206111111111101</v>
      </c>
      <c r="S98" s="11">
        <v>0.56012777777777778</v>
      </c>
      <c r="T98" s="11">
        <v>0.56012777777777778</v>
      </c>
      <c r="U98" s="11"/>
      <c r="V98" s="33" t="str">
        <f t="shared" si="10"/>
        <v>Laos</v>
      </c>
      <c r="W98" s="30">
        <f t="shared" si="11"/>
        <v>-3.1806372549019655E-3</v>
      </c>
      <c r="X98" s="10">
        <f t="shared" si="12"/>
        <v>-0.95476794100593387</v>
      </c>
      <c r="Y98" s="36">
        <f t="shared" si="13"/>
        <v>0.91158182117271047</v>
      </c>
      <c r="Z98" s="41">
        <f t="shared" si="14"/>
        <v>3.1806372549019652</v>
      </c>
      <c r="AA98" s="42">
        <f t="shared" si="15"/>
        <v>29</v>
      </c>
    </row>
    <row r="99" spans="3:27">
      <c r="C99" s="32" t="s">
        <v>225</v>
      </c>
      <c r="D99" s="33" t="s">
        <v>226</v>
      </c>
      <c r="E99" s="11">
        <v>0.1891964999429028</v>
      </c>
      <c r="F99" s="11">
        <v>0.2094298332762361</v>
      </c>
      <c r="G99" s="11">
        <v>0.19132983327623612</v>
      </c>
      <c r="H99" s="11">
        <v>0.18822983327623613</v>
      </c>
      <c r="I99" s="11">
        <v>0.19012983327623612</v>
      </c>
      <c r="J99" s="11">
        <v>0.19702983327623613</v>
      </c>
      <c r="K99" s="11">
        <v>0.18872983327623613</v>
      </c>
      <c r="L99" s="11">
        <v>0.19042983327623611</v>
      </c>
      <c r="M99" s="11">
        <v>0.19092183908044447</v>
      </c>
      <c r="N99" s="11">
        <v>0.19152409426273609</v>
      </c>
      <c r="O99" s="11">
        <v>0.2032609890109861</v>
      </c>
      <c r="P99" s="11">
        <v>0.19210461041952778</v>
      </c>
      <c r="Q99" s="11">
        <v>0.19325913299665276</v>
      </c>
      <c r="R99" s="11">
        <v>0.25297058404556944</v>
      </c>
      <c r="S99" s="11">
        <v>0.25290391737890278</v>
      </c>
      <c r="T99" s="11">
        <v>0.25290391737890278</v>
      </c>
      <c r="U99" s="11"/>
      <c r="V99" s="33" t="str">
        <f t="shared" si="10"/>
        <v>Latvia</v>
      </c>
      <c r="W99" s="30">
        <f t="shared" si="11"/>
        <v>3.3793239974435037E-3</v>
      </c>
      <c r="X99" s="10">
        <f t="shared" si="12"/>
        <v>0.65410805265630345</v>
      </c>
      <c r="Y99" s="36">
        <f t="shared" si="13"/>
        <v>0.42785734454982144</v>
      </c>
      <c r="Z99" s="41">
        <f t="shared" si="14"/>
        <v>-3.3793239974435036</v>
      </c>
      <c r="AA99" s="42">
        <f t="shared" si="15"/>
        <v>83</v>
      </c>
    </row>
    <row r="100" spans="3:27">
      <c r="C100" s="32" t="s">
        <v>227</v>
      </c>
      <c r="D100" s="33" t="s">
        <v>228</v>
      </c>
      <c r="E100" s="11">
        <v>0.31218055555555557</v>
      </c>
      <c r="F100" s="11">
        <v>0.29678055555555555</v>
      </c>
      <c r="G100" s="11">
        <v>0.28804722222222223</v>
      </c>
      <c r="H100" s="11">
        <v>0.29598055555555558</v>
      </c>
      <c r="I100" s="11">
        <v>0.29891388888888887</v>
      </c>
      <c r="J100" s="11">
        <v>0.30276694577352475</v>
      </c>
      <c r="K100" s="11">
        <v>0.29590027910685807</v>
      </c>
      <c r="L100" s="11">
        <v>0.29403361244019138</v>
      </c>
      <c r="M100" s="11">
        <v>0.33701069577352466</v>
      </c>
      <c r="N100" s="11">
        <v>0.33116482336276681</v>
      </c>
      <c r="O100" s="11">
        <v>0.28418055555555555</v>
      </c>
      <c r="P100" s="11">
        <v>0.27064722222222221</v>
      </c>
      <c r="Q100" s="11">
        <v>0.29236858252882475</v>
      </c>
      <c r="R100" s="11">
        <v>0.3520933510473247</v>
      </c>
      <c r="S100" s="11">
        <v>0.35189335104732472</v>
      </c>
      <c r="T100" s="11">
        <v>0.35189335104732472</v>
      </c>
      <c r="U100" s="11"/>
      <c r="V100" s="33" t="str">
        <f t="shared" si="10"/>
        <v>Lebanon</v>
      </c>
      <c r="W100" s="30">
        <f t="shared" si="11"/>
        <v>2.7090147528671072E-3</v>
      </c>
      <c r="X100" s="10">
        <f t="shared" si="12"/>
        <v>0.48814255681370716</v>
      </c>
      <c r="Y100" s="36">
        <f t="shared" si="13"/>
        <v>0.23828315577262332</v>
      </c>
      <c r="Z100" s="41" t="str">
        <f t="shared" si="14"/>
        <v/>
      </c>
      <c r="AA100" s="42" t="str">
        <f t="shared" si="15"/>
        <v/>
      </c>
    </row>
    <row r="101" spans="3:27">
      <c r="C101" s="32" t="s">
        <v>229</v>
      </c>
      <c r="D101" s="33" t="s">
        <v>230</v>
      </c>
      <c r="E101" s="11">
        <v>0.63265277777777773</v>
      </c>
      <c r="F101" s="11">
        <v>0.6876944444444445</v>
      </c>
      <c r="G101" s="11">
        <v>0.64586111111111111</v>
      </c>
      <c r="H101" s="11">
        <v>0.65569444444444447</v>
      </c>
      <c r="I101" s="11">
        <v>0.61719444444444438</v>
      </c>
      <c r="J101" s="11">
        <v>0.60036111111111123</v>
      </c>
      <c r="K101" s="11">
        <v>0.59176111111111107</v>
      </c>
      <c r="L101" s="11">
        <v>0.61816111111111116</v>
      </c>
      <c r="M101" s="11">
        <v>0.60789444444444463</v>
      </c>
      <c r="N101" s="11">
        <v>0.59096111111111105</v>
      </c>
      <c r="O101" s="11">
        <v>0.57486111111111116</v>
      </c>
      <c r="P101" s="11">
        <v>0.59199444444444438</v>
      </c>
      <c r="Q101" s="11">
        <v>0.60412777777777771</v>
      </c>
      <c r="R101" s="11">
        <v>0.60292777777777773</v>
      </c>
      <c r="S101" s="11">
        <v>0.60172777777777775</v>
      </c>
      <c r="T101" s="11">
        <v>0.60172777777777775</v>
      </c>
      <c r="U101" s="11"/>
      <c r="V101" s="33" t="str">
        <f t="shared" si="10"/>
        <v>Lesotho</v>
      </c>
      <c r="W101" s="30">
        <f t="shared" si="11"/>
        <v>-4.1681985294117693E-3</v>
      </c>
      <c r="X101" s="10">
        <f t="shared" si="12"/>
        <v>-0.69171846284716731</v>
      </c>
      <c r="Y101" s="36">
        <f t="shared" si="13"/>
        <v>0.47847443184364796</v>
      </c>
      <c r="Z101" s="41">
        <f t="shared" si="14"/>
        <v>4.1681985294117689</v>
      </c>
      <c r="AA101" s="42">
        <f t="shared" si="15"/>
        <v>19</v>
      </c>
    </row>
    <row r="102" spans="3:27">
      <c r="C102" s="32" t="s">
        <v>231</v>
      </c>
      <c r="D102" s="33" t="s">
        <v>232</v>
      </c>
      <c r="E102" s="11">
        <v>0.72168055555555555</v>
      </c>
      <c r="F102" s="11">
        <v>0.71191388888888885</v>
      </c>
      <c r="G102" s="11">
        <v>0.67714722222222223</v>
      </c>
      <c r="H102" s="11">
        <v>0.68904722222222226</v>
      </c>
      <c r="I102" s="11">
        <v>0.65594722222222224</v>
      </c>
      <c r="J102" s="11">
        <v>0.69451388888888888</v>
      </c>
      <c r="K102" s="11">
        <v>0.65015198412698416</v>
      </c>
      <c r="L102" s="11">
        <v>0.65912341269841279</v>
      </c>
      <c r="M102" s="11">
        <v>0.67142817460317461</v>
      </c>
      <c r="N102" s="11">
        <v>0.67539960317460324</v>
      </c>
      <c r="O102" s="11">
        <v>0.66937103174603163</v>
      </c>
      <c r="P102" s="11">
        <v>0.66847579365079357</v>
      </c>
      <c r="Q102" s="11">
        <v>0.62424722222222229</v>
      </c>
      <c r="R102" s="11">
        <v>0.62311388888888886</v>
      </c>
      <c r="S102" s="11">
        <v>0.62198055555555554</v>
      </c>
      <c r="T102" s="11">
        <v>0.62198055555555554</v>
      </c>
      <c r="U102" s="11"/>
      <c r="V102" s="33" t="str">
        <f t="shared" si="10"/>
        <v>Liberia</v>
      </c>
      <c r="W102" s="30">
        <f t="shared" si="11"/>
        <v>-5.5767156862745115E-3</v>
      </c>
      <c r="X102" s="10">
        <f t="shared" si="12"/>
        <v>-0.84976052884634623</v>
      </c>
      <c r="Y102" s="36">
        <f t="shared" si="13"/>
        <v>0.72209295638522197</v>
      </c>
      <c r="Z102" s="41">
        <f t="shared" si="14"/>
        <v>5.5767156862745111</v>
      </c>
      <c r="AA102" s="42">
        <f t="shared" si="15"/>
        <v>10</v>
      </c>
    </row>
    <row r="103" spans="3:27">
      <c r="C103" s="32" t="s">
        <v>233</v>
      </c>
      <c r="D103" s="33" t="s">
        <v>234</v>
      </c>
      <c r="E103" s="11">
        <v>0.42080821584831596</v>
      </c>
      <c r="F103" s="11">
        <v>0.41073283235800057</v>
      </c>
      <c r="G103" s="11">
        <v>0.44268981789383227</v>
      </c>
      <c r="H103" s="11">
        <v>0.40461721763084718</v>
      </c>
      <c r="I103" s="11">
        <v>0.41615055096418058</v>
      </c>
      <c r="J103" s="11">
        <v>0.43601721763084728</v>
      </c>
      <c r="K103" s="11">
        <v>0.5091505509641806</v>
      </c>
      <c r="L103" s="11">
        <v>0.51561721763084722</v>
      </c>
      <c r="M103" s="11">
        <v>0.45759306703397223</v>
      </c>
      <c r="N103" s="11">
        <v>0.52464865079363887</v>
      </c>
      <c r="O103" s="11">
        <v>0.51133555555555554</v>
      </c>
      <c r="P103" s="11">
        <v>0.49137698412697223</v>
      </c>
      <c r="Q103" s="11">
        <v>0.4933055555555555</v>
      </c>
      <c r="R103" s="11">
        <v>0.50704365079363889</v>
      </c>
      <c r="S103" s="11">
        <v>0.50674365079363881</v>
      </c>
      <c r="T103" s="11">
        <v>0.50674365079363881</v>
      </c>
      <c r="U103" s="11"/>
      <c r="V103" s="33" t="str">
        <f t="shared" si="10"/>
        <v>Libyan Arab Jamahiriya</v>
      </c>
      <c r="W103" s="30">
        <f t="shared" si="11"/>
        <v>7.2572150554676036E-3</v>
      </c>
      <c r="X103" s="10">
        <f t="shared" si="12"/>
        <v>0.79310073558483607</v>
      </c>
      <c r="Y103" s="36">
        <f t="shared" si="13"/>
        <v>0.62900877678520806</v>
      </c>
      <c r="Z103" s="41">
        <f t="shared" si="14"/>
        <v>-7.2572150554676034</v>
      </c>
      <c r="AA103" s="42">
        <f t="shared" si="15"/>
        <v>115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0.22354653921769449</v>
      </c>
      <c r="F105" s="11">
        <v>0.22697987255102778</v>
      </c>
      <c r="G105" s="11">
        <v>0.21874653921769446</v>
      </c>
      <c r="H105" s="11">
        <v>0.21384653921769445</v>
      </c>
      <c r="I105" s="11">
        <v>0.21394653921769444</v>
      </c>
      <c r="J105" s="11">
        <v>0.21904653921769446</v>
      </c>
      <c r="K105" s="11">
        <v>0.21584653921769448</v>
      </c>
      <c r="L105" s="11">
        <v>0.22431320588436113</v>
      </c>
      <c r="M105" s="11">
        <v>0.21226766848815282</v>
      </c>
      <c r="N105" s="11">
        <v>0.19474435783223612</v>
      </c>
      <c r="O105" s="11">
        <v>0.22495939330361114</v>
      </c>
      <c r="P105" s="11">
        <v>0.23846988976415276</v>
      </c>
      <c r="Q105" s="11">
        <v>0.23665391818598605</v>
      </c>
      <c r="R105" s="11">
        <v>0.24037260273973607</v>
      </c>
      <c r="S105" s="11">
        <v>0.32350593607306943</v>
      </c>
      <c r="T105" s="11">
        <v>0.32350593607306943</v>
      </c>
      <c r="U105" s="11"/>
      <c r="V105" s="33" t="str">
        <f t="shared" si="10"/>
        <v>Lithuania</v>
      </c>
      <c r="W105" s="30">
        <f t="shared" si="11"/>
        <v>4.8871448982006705E-3</v>
      </c>
      <c r="X105" s="10">
        <f t="shared" si="12"/>
        <v>0.63674493377091257</v>
      </c>
      <c r="Y105" s="36">
        <f t="shared" si="13"/>
        <v>0.40544411068292385</v>
      </c>
      <c r="Z105" s="41">
        <f t="shared" si="14"/>
        <v>-4.8871448982006704</v>
      </c>
      <c r="AA105" s="42">
        <f t="shared" si="15"/>
        <v>97</v>
      </c>
    </row>
    <row r="106" spans="3:27">
      <c r="C106" s="32" t="s">
        <v>239</v>
      </c>
      <c r="D106" s="33" t="s">
        <v>240</v>
      </c>
      <c r="E106" s="11">
        <v>0.28783333333333333</v>
      </c>
      <c r="F106" s="11">
        <v>0.28753333333333336</v>
      </c>
      <c r="G106" s="11">
        <v>0.28723333333333334</v>
      </c>
      <c r="H106" s="11">
        <v>0.28693333333333332</v>
      </c>
      <c r="I106" s="11">
        <v>0.28663333333333335</v>
      </c>
      <c r="J106" s="11">
        <v>0.20299999999999999</v>
      </c>
      <c r="K106" s="11">
        <v>0.22166666666666668</v>
      </c>
      <c r="L106" s="11">
        <v>0.18533333333333335</v>
      </c>
      <c r="M106" s="11">
        <v>0.214</v>
      </c>
      <c r="N106" s="11">
        <v>0.221</v>
      </c>
      <c r="O106" s="11">
        <v>0.21466666666666667</v>
      </c>
      <c r="P106" s="11">
        <v>0.20986666666666665</v>
      </c>
      <c r="Q106" s="11">
        <v>0.27006666666666668</v>
      </c>
      <c r="R106" s="11">
        <v>0.27026666666666666</v>
      </c>
      <c r="S106" s="11">
        <v>0.35380000000000006</v>
      </c>
      <c r="T106" s="11">
        <v>0.35380000000000006</v>
      </c>
      <c r="U106" s="11"/>
      <c r="V106" s="33" t="str">
        <f t="shared" si="10"/>
        <v>Luxembourg</v>
      </c>
      <c r="W106" s="30">
        <f t="shared" si="11"/>
        <v>1.5590686274509825E-3</v>
      </c>
      <c r="X106" s="10">
        <f t="shared" si="12"/>
        <v>0.14372235652170151</v>
      </c>
      <c r="Y106" s="36">
        <f t="shared" si="13"/>
        <v>2.0656115764151078E-2</v>
      </c>
      <c r="Z106" s="41" t="str">
        <f t="shared" si="14"/>
        <v/>
      </c>
      <c r="AA106" s="42" t="str">
        <f t="shared" si="15"/>
        <v/>
      </c>
    </row>
    <row r="107" spans="3:27">
      <c r="C107" s="32" t="s">
        <v>241</v>
      </c>
      <c r="D107" s="33" t="s">
        <v>242</v>
      </c>
      <c r="E107" s="11">
        <v>0.56305892673730629</v>
      </c>
      <c r="F107" s="11">
        <v>0.55937271984075454</v>
      </c>
      <c r="G107" s="11">
        <v>0.5623531796108695</v>
      </c>
      <c r="H107" s="11">
        <v>0.56366697271431787</v>
      </c>
      <c r="I107" s="11">
        <v>0.56331409915109942</v>
      </c>
      <c r="J107" s="11">
        <v>0.57462789225454769</v>
      </c>
      <c r="K107" s="11">
        <v>0.57092583692627963</v>
      </c>
      <c r="L107" s="11">
        <v>0.56053826630481063</v>
      </c>
      <c r="M107" s="11">
        <v>0.57344490472289822</v>
      </c>
      <c r="N107" s="11">
        <v>0.56462202336694001</v>
      </c>
      <c r="O107" s="11">
        <v>0.57276369003360661</v>
      </c>
      <c r="P107" s="11">
        <v>0.56512823805623158</v>
      </c>
      <c r="Q107" s="11">
        <v>0.56759109116356488</v>
      </c>
      <c r="R107" s="11">
        <v>0.56657091427700712</v>
      </c>
      <c r="S107" s="11">
        <v>0.56600424761034052</v>
      </c>
      <c r="T107" s="11">
        <v>0.56600424761034052</v>
      </c>
      <c r="U107" s="11"/>
      <c r="V107" s="33" t="str">
        <f t="shared" si="10"/>
        <v>Madagascar</v>
      </c>
      <c r="W107" s="30">
        <f t="shared" si="11"/>
        <v>3.080514418267006E-4</v>
      </c>
      <c r="X107" s="10">
        <f t="shared" si="12"/>
        <v>0.32118694416600918</v>
      </c>
      <c r="Y107" s="36">
        <f t="shared" si="13"/>
        <v>0.1031610531026991</v>
      </c>
      <c r="Z107" s="41" t="str">
        <f t="shared" si="14"/>
        <v/>
      </c>
      <c r="AA107" s="42" t="str">
        <f t="shared" si="15"/>
        <v/>
      </c>
    </row>
    <row r="108" spans="3:27">
      <c r="C108" s="32" t="s">
        <v>243</v>
      </c>
      <c r="D108" s="33" t="s">
        <v>244</v>
      </c>
      <c r="E108" s="11">
        <v>0.5905637426900695</v>
      </c>
      <c r="F108" s="11">
        <v>0.56893040935673611</v>
      </c>
      <c r="G108" s="11">
        <v>0.55896374269006943</v>
      </c>
      <c r="H108" s="11">
        <v>0.56566374269006947</v>
      </c>
      <c r="I108" s="11">
        <v>0.53403040935673618</v>
      </c>
      <c r="J108" s="11">
        <v>0.5190637426900695</v>
      </c>
      <c r="K108" s="11">
        <v>0.51419707602340281</v>
      </c>
      <c r="L108" s="11">
        <v>0.53933040935673615</v>
      </c>
      <c r="M108" s="11">
        <v>0.50488070175440269</v>
      </c>
      <c r="N108" s="11">
        <v>0.49597527777777778</v>
      </c>
      <c r="O108" s="11">
        <v>0.49355916666665273</v>
      </c>
      <c r="P108" s="11">
        <v>0.47856652777777775</v>
      </c>
      <c r="Q108" s="11">
        <v>0.47389541666665275</v>
      </c>
      <c r="R108" s="11">
        <v>0.48975170634919446</v>
      </c>
      <c r="S108" s="11">
        <v>0.48891837301586105</v>
      </c>
      <c r="T108" s="11">
        <v>0.48891837301586105</v>
      </c>
      <c r="U108" s="11"/>
      <c r="V108" s="33" t="str">
        <f t="shared" si="10"/>
        <v>Malawi</v>
      </c>
      <c r="W108" s="30">
        <f t="shared" si="11"/>
        <v>-6.9955433897262928E-3</v>
      </c>
      <c r="X108" s="10">
        <f t="shared" si="12"/>
        <v>-0.91757094486691715</v>
      </c>
      <c r="Y108" s="36">
        <f t="shared" si="13"/>
        <v>0.84193643886396707</v>
      </c>
      <c r="Z108" s="41">
        <f t="shared" si="14"/>
        <v>6.9955433897262926</v>
      </c>
      <c r="AA108" s="42">
        <f t="shared" si="15"/>
        <v>4</v>
      </c>
    </row>
    <row r="109" spans="3:27">
      <c r="C109" s="32" t="s">
        <v>245</v>
      </c>
      <c r="D109" s="33" t="s">
        <v>246</v>
      </c>
      <c r="E109" s="11">
        <v>0.39694444444444438</v>
      </c>
      <c r="F109" s="11">
        <v>0.49151111111111107</v>
      </c>
      <c r="G109" s="11">
        <v>0.48718888888888889</v>
      </c>
      <c r="H109" s="11">
        <v>0.48120000000000002</v>
      </c>
      <c r="I109" s="11">
        <v>0.49354444444444451</v>
      </c>
      <c r="J109" s="11">
        <v>0.48227777777777781</v>
      </c>
      <c r="K109" s="11">
        <v>0.47791111111111112</v>
      </c>
      <c r="L109" s="11">
        <v>0.49104444444444445</v>
      </c>
      <c r="M109" s="11">
        <v>0.46251111111111104</v>
      </c>
      <c r="N109" s="11">
        <v>0.50314444444444451</v>
      </c>
      <c r="O109" s="11">
        <v>0.47044444444444444</v>
      </c>
      <c r="P109" s="11">
        <v>0.47224444444444447</v>
      </c>
      <c r="Q109" s="11">
        <v>0.46904444444444443</v>
      </c>
      <c r="R109" s="11">
        <v>0.46751111111111116</v>
      </c>
      <c r="S109" s="11">
        <v>0.46597777777777782</v>
      </c>
      <c r="T109" s="11">
        <v>0.46597777777777782</v>
      </c>
      <c r="U109" s="11"/>
      <c r="V109" s="33" t="str">
        <f t="shared" si="10"/>
        <v>Malaysia</v>
      </c>
      <c r="W109" s="30">
        <f t="shared" si="11"/>
        <v>3.1854575163399099E-4</v>
      </c>
      <c r="X109" s="10">
        <f t="shared" si="12"/>
        <v>6.4022924401894971E-2</v>
      </c>
      <c r="Y109" s="36">
        <f t="shared" si="13"/>
        <v>4.0989348489707585E-3</v>
      </c>
      <c r="Z109" s="41" t="str">
        <f t="shared" si="14"/>
        <v/>
      </c>
      <c r="AA109" s="42" t="str">
        <f t="shared" si="15"/>
        <v/>
      </c>
    </row>
    <row r="110" spans="3:27">
      <c r="C110" s="32" t="s">
        <v>247</v>
      </c>
      <c r="D110" s="33" t="s">
        <v>248</v>
      </c>
      <c r="E110" s="11">
        <v>0.69967361111111115</v>
      </c>
      <c r="F110" s="11">
        <v>0.70258472222222224</v>
      </c>
      <c r="G110" s="11">
        <v>0.68049583333333341</v>
      </c>
      <c r="H110" s="11">
        <v>0.67674027777777779</v>
      </c>
      <c r="I110" s="11">
        <v>0.67631805555555558</v>
      </c>
      <c r="J110" s="11">
        <v>0.66756249999999995</v>
      </c>
      <c r="K110" s="11">
        <v>0.6574402777777778</v>
      </c>
      <c r="L110" s="11">
        <v>0.65537361111111103</v>
      </c>
      <c r="M110" s="11">
        <v>0.6525777777777777</v>
      </c>
      <c r="N110" s="11">
        <v>0.64978194444444437</v>
      </c>
      <c r="O110" s="11">
        <v>0.6416736111111111</v>
      </c>
      <c r="P110" s="11">
        <v>0.64593194444444446</v>
      </c>
      <c r="Q110" s="11">
        <v>0.64435694444444447</v>
      </c>
      <c r="R110" s="11">
        <v>0.64215694444444438</v>
      </c>
      <c r="S110" s="11">
        <v>0.63995694444444451</v>
      </c>
      <c r="T110" s="11">
        <v>0.63995694444444451</v>
      </c>
      <c r="U110" s="11"/>
      <c r="V110" s="33" t="str">
        <f t="shared" si="10"/>
        <v>Maldives</v>
      </c>
      <c r="W110" s="30">
        <f t="shared" si="11"/>
        <v>-4.1044219771241832E-3</v>
      </c>
      <c r="X110" s="10">
        <f t="shared" si="12"/>
        <v>-0.93950567210391955</v>
      </c>
      <c r="Y110" s="36">
        <f t="shared" si="13"/>
        <v>0.88267090791543756</v>
      </c>
      <c r="Z110" s="41">
        <f t="shared" si="14"/>
        <v>4.1044219771241837</v>
      </c>
      <c r="AA110" s="42">
        <f t="shared" si="15"/>
        <v>20</v>
      </c>
    </row>
    <row r="111" spans="3:27">
      <c r="C111" s="32" t="s">
        <v>249</v>
      </c>
      <c r="D111" s="33" t="s">
        <v>250</v>
      </c>
      <c r="E111" s="11">
        <v>0.71773658530498141</v>
      </c>
      <c r="F111" s="11">
        <v>0.71955348285922671</v>
      </c>
      <c r="G111" s="11">
        <v>0.71555466411098934</v>
      </c>
      <c r="H111" s="11">
        <v>0.72317927163198237</v>
      </c>
      <c r="I111" s="11">
        <v>0.72084951624680527</v>
      </c>
      <c r="J111" s="11">
        <v>0.71683014636449471</v>
      </c>
      <c r="K111" s="11">
        <v>0.72276167388949075</v>
      </c>
      <c r="L111" s="11">
        <v>0.7286239361702127</v>
      </c>
      <c r="M111" s="11">
        <v>0.72537095959595954</v>
      </c>
      <c r="N111" s="11">
        <v>0.6995598837209398</v>
      </c>
      <c r="O111" s="11">
        <v>0.72458942652330594</v>
      </c>
      <c r="P111" s="11">
        <v>0.71898226950354793</v>
      </c>
      <c r="Q111" s="11">
        <v>0.71214931271477744</v>
      </c>
      <c r="R111" s="11">
        <v>0.71264106529208326</v>
      </c>
      <c r="S111" s="11">
        <v>0.71170773195875003</v>
      </c>
      <c r="T111" s="11">
        <v>0.71170773195875003</v>
      </c>
      <c r="U111" s="11"/>
      <c r="V111" s="33" t="str">
        <f t="shared" si="10"/>
        <v>Mali</v>
      </c>
      <c r="W111" s="30">
        <f t="shared" si="11"/>
        <v>-5.4541095978107338E-4</v>
      </c>
      <c r="X111" s="10">
        <f t="shared" si="12"/>
        <v>-0.36508950339854057</v>
      </c>
      <c r="Y111" s="36">
        <f t="shared" si="13"/>
        <v>0.13329034549179297</v>
      </c>
      <c r="Z111" s="41" t="str">
        <f t="shared" si="14"/>
        <v/>
      </c>
      <c r="AA111" s="42" t="str">
        <f t="shared" si="15"/>
        <v/>
      </c>
    </row>
    <row r="112" spans="3:27">
      <c r="C112" s="32" t="s">
        <v>251</v>
      </c>
      <c r="D112" s="33" t="s">
        <v>252</v>
      </c>
      <c r="E112" s="11">
        <v>0.26616666666666666</v>
      </c>
      <c r="F112" s="11">
        <v>0.26066666666666666</v>
      </c>
      <c r="G112" s="11">
        <v>0.26183333333333331</v>
      </c>
      <c r="H112" s="11">
        <v>0.25966666666666666</v>
      </c>
      <c r="I112" s="11">
        <v>0.26583333333333337</v>
      </c>
      <c r="J112" s="11">
        <v>0.26533333333333337</v>
      </c>
      <c r="K112" s="11">
        <v>0.25993333333333335</v>
      </c>
      <c r="L112" s="11">
        <v>0.26453333333333334</v>
      </c>
      <c r="M112" s="11">
        <v>0.31096666666666667</v>
      </c>
      <c r="N112" s="11">
        <v>0.26289999999999997</v>
      </c>
      <c r="O112" s="11">
        <v>0.27932926829266669</v>
      </c>
      <c r="P112" s="11">
        <v>0.25395625000000005</v>
      </c>
      <c r="Q112" s="11">
        <v>0.29978749999999998</v>
      </c>
      <c r="R112" s="11">
        <v>0.31654705882354167</v>
      </c>
      <c r="S112" s="11">
        <v>0.31618039215687505</v>
      </c>
      <c r="T112" s="11">
        <v>0.31618039215687505</v>
      </c>
      <c r="U112" s="11"/>
      <c r="V112" s="33" t="str">
        <f t="shared" si="10"/>
        <v>Malta</v>
      </c>
      <c r="W112" s="30">
        <f t="shared" si="11"/>
        <v>3.6426414984041082E-3</v>
      </c>
      <c r="X112" s="10">
        <f t="shared" si="12"/>
        <v>0.72359973380410081</v>
      </c>
      <c r="Y112" s="36">
        <f t="shared" si="13"/>
        <v>0.52359657476136556</v>
      </c>
      <c r="Z112" s="41">
        <f t="shared" si="14"/>
        <v>-3.642641498404108</v>
      </c>
      <c r="AA112" s="42">
        <f t="shared" si="15"/>
        <v>87</v>
      </c>
    </row>
    <row r="113" spans="3:27">
      <c r="C113" s="32" t="s">
        <v>253</v>
      </c>
      <c r="D113" s="33" t="s">
        <v>254</v>
      </c>
      <c r="E113" s="11">
        <v>0.5454444444444444</v>
      </c>
      <c r="F113" s="11">
        <v>0.54487777777777779</v>
      </c>
      <c r="G113" s="11">
        <v>0.54431111111111108</v>
      </c>
      <c r="H113" s="11">
        <v>0.54374444444444447</v>
      </c>
      <c r="I113" s="11">
        <v>0.54317777777777776</v>
      </c>
      <c r="J113" s="11">
        <v>0.54261111111111104</v>
      </c>
      <c r="K113" s="11">
        <v>0.54207777777777777</v>
      </c>
      <c r="L113" s="11">
        <v>0.54154444444444438</v>
      </c>
      <c r="M113" s="11">
        <v>0.54101111111111111</v>
      </c>
      <c r="N113" s="11">
        <v>0.54110277777777771</v>
      </c>
      <c r="O113" s="11">
        <v>0.54056944444444444</v>
      </c>
      <c r="P113" s="11">
        <v>0.54017777777777776</v>
      </c>
      <c r="Q113" s="11">
        <v>0.53957777777777771</v>
      </c>
      <c r="R113" s="11">
        <v>0.53897777777777778</v>
      </c>
      <c r="S113" s="11">
        <v>0.53837777777777773</v>
      </c>
      <c r="T113" s="11">
        <v>0.53837777777777773</v>
      </c>
      <c r="U113" s="11"/>
      <c r="V113" s="33" t="str">
        <f t="shared" si="10"/>
        <v>Marshall Islands</v>
      </c>
      <c r="W113" s="30">
        <f t="shared" si="11"/>
        <v>-4.7254901960784481E-4</v>
      </c>
      <c r="X113" s="10">
        <f t="shared" si="12"/>
        <v>-0.99546033587732863</v>
      </c>
      <c r="Y113" s="36">
        <f t="shared" si="13"/>
        <v>0.99094128030500395</v>
      </c>
      <c r="Z113" s="41">
        <f t="shared" si="14"/>
        <v>0.47254901960784479</v>
      </c>
      <c r="AA113" s="42">
        <f t="shared" si="15"/>
        <v>49</v>
      </c>
    </row>
    <row r="114" spans="3:27">
      <c r="C114" s="32" t="s">
        <v>255</v>
      </c>
      <c r="D114" s="33" t="s">
        <v>256</v>
      </c>
      <c r="E114" s="11">
        <v>0.69582228915662647</v>
      </c>
      <c r="F114" s="11">
        <v>0.70736571038251361</v>
      </c>
      <c r="G114" s="11">
        <v>0.73720546448087443</v>
      </c>
      <c r="H114" s="11">
        <v>0.77747213114754088</v>
      </c>
      <c r="I114" s="11">
        <v>0.7377387978142077</v>
      </c>
      <c r="J114" s="11">
        <v>0.71300546448087443</v>
      </c>
      <c r="K114" s="11">
        <v>0.71293148148148155</v>
      </c>
      <c r="L114" s="11">
        <v>0.73485833333333339</v>
      </c>
      <c r="M114" s="11">
        <v>0.69722499999999998</v>
      </c>
      <c r="N114" s="11">
        <v>0.682925</v>
      </c>
      <c r="O114" s="11">
        <v>0.70862499999999995</v>
      </c>
      <c r="P114" s="11">
        <v>0.68235416666666671</v>
      </c>
      <c r="Q114" s="11">
        <v>0.68025000000000002</v>
      </c>
      <c r="R114" s="11">
        <v>0.68325000000000002</v>
      </c>
      <c r="S114" s="11">
        <v>0.68291666666666673</v>
      </c>
      <c r="T114" s="11">
        <v>0.68291666666666673</v>
      </c>
      <c r="U114" s="11"/>
      <c r="V114" s="33" t="str">
        <f t="shared" si="10"/>
        <v>Mauritania</v>
      </c>
      <c r="W114" s="30">
        <f t="shared" si="11"/>
        <v>-3.7017334021879839E-3</v>
      </c>
      <c r="X114" s="10">
        <f t="shared" si="12"/>
        <v>-0.63596118030407667</v>
      </c>
      <c r="Y114" s="36">
        <f t="shared" si="13"/>
        <v>0.40444662285375432</v>
      </c>
      <c r="Z114" s="41">
        <f t="shared" si="14"/>
        <v>3.7017334021879837</v>
      </c>
      <c r="AA114" s="42">
        <f t="shared" si="15"/>
        <v>24</v>
      </c>
    </row>
    <row r="115" spans="3:27">
      <c r="C115" s="32" t="s">
        <v>257</v>
      </c>
      <c r="D115" s="33" t="s">
        <v>258</v>
      </c>
      <c r="E115" s="11">
        <v>0.42606394129979036</v>
      </c>
      <c r="F115" s="11">
        <v>0.42626394129979034</v>
      </c>
      <c r="G115" s="11">
        <v>0.42646394129979032</v>
      </c>
      <c r="H115" s="11">
        <v>0.42666394129979035</v>
      </c>
      <c r="I115" s="11">
        <v>0.42686394129979033</v>
      </c>
      <c r="J115" s="11">
        <v>0.42706394129979031</v>
      </c>
      <c r="K115" s="11">
        <v>0.42719727463312368</v>
      </c>
      <c r="L115" s="11">
        <v>0.427330607966457</v>
      </c>
      <c r="M115" s="11">
        <v>0.42667777777777777</v>
      </c>
      <c r="N115" s="11">
        <v>0.42681111111111109</v>
      </c>
      <c r="O115" s="11">
        <v>0.42694444444444452</v>
      </c>
      <c r="P115" s="11">
        <v>0.42684444444444453</v>
      </c>
      <c r="Q115" s="11">
        <v>0.42674444444444443</v>
      </c>
      <c r="R115" s="11">
        <v>0.42664444444444455</v>
      </c>
      <c r="S115" s="11">
        <v>0.42654444444444445</v>
      </c>
      <c r="T115" s="11">
        <v>0.42654444444444445</v>
      </c>
      <c r="U115" s="11"/>
      <c r="V115" s="33" t="str">
        <f t="shared" si="10"/>
        <v>Mauritius</v>
      </c>
      <c r="W115" s="30">
        <f t="shared" si="11"/>
        <v>1.6204217536075565E-5</v>
      </c>
      <c r="X115" s="10">
        <f t="shared" si="12"/>
        <v>0.23700898785879759</v>
      </c>
      <c r="Y115" s="36">
        <f t="shared" si="13"/>
        <v>5.6173260325851668E-2</v>
      </c>
      <c r="Z115" s="41" t="str">
        <f t="shared" si="14"/>
        <v/>
      </c>
      <c r="AA115" s="42" t="str">
        <f t="shared" si="15"/>
        <v/>
      </c>
    </row>
    <row r="116" spans="3:27">
      <c r="C116" s="32" t="s">
        <v>259</v>
      </c>
      <c r="D116" s="33" t="s">
        <v>260</v>
      </c>
      <c r="E116" s="11">
        <v>0.38439008964143878</v>
      </c>
      <c r="F116" s="11">
        <v>0.39957658565737497</v>
      </c>
      <c r="G116" s="11">
        <v>0.3849607523240417</v>
      </c>
      <c r="H116" s="11">
        <v>0.39886615205843756</v>
      </c>
      <c r="I116" s="11">
        <v>0.41091372841965917</v>
      </c>
      <c r="J116" s="11">
        <v>0.41129480411687047</v>
      </c>
      <c r="K116" s="11">
        <v>0.41157571381142549</v>
      </c>
      <c r="L116" s="11">
        <v>0.41685662350598046</v>
      </c>
      <c r="M116" s="11">
        <v>0.41437915006641085</v>
      </c>
      <c r="N116" s="11">
        <v>0.40765370185921584</v>
      </c>
      <c r="O116" s="11">
        <v>0.41194936666666671</v>
      </c>
      <c r="P116" s="11">
        <v>0.41569287414967176</v>
      </c>
      <c r="Q116" s="11">
        <v>0.41373445764506439</v>
      </c>
      <c r="R116" s="11">
        <v>0.44236097489095222</v>
      </c>
      <c r="S116" s="11">
        <v>0.44186097489095216</v>
      </c>
      <c r="T116" s="11">
        <v>0.44186097489095216</v>
      </c>
      <c r="U116" s="11"/>
      <c r="V116" s="33" t="str">
        <f t="shared" si="10"/>
        <v>Mexico</v>
      </c>
      <c r="W116" s="30">
        <f t="shared" si="11"/>
        <v>3.2345012659672537E-3</v>
      </c>
      <c r="X116" s="10">
        <f t="shared" si="12"/>
        <v>0.88164604200082108</v>
      </c>
      <c r="Y116" s="36">
        <f t="shared" si="13"/>
        <v>0.77729974337571361</v>
      </c>
      <c r="Z116" s="41">
        <f t="shared" si="14"/>
        <v>-3.2345012659672538</v>
      </c>
      <c r="AA116" s="42">
        <f t="shared" si="15"/>
        <v>81</v>
      </c>
    </row>
    <row r="117" spans="3:27">
      <c r="C117" s="32" t="s">
        <v>261</v>
      </c>
      <c r="D117" s="33" t="s">
        <v>262</v>
      </c>
      <c r="E117" s="11">
        <v>0.59561111111111109</v>
      </c>
      <c r="F117" s="11">
        <v>0.59654444444444443</v>
      </c>
      <c r="G117" s="11">
        <v>0.59747777777777777</v>
      </c>
      <c r="H117" s="11">
        <v>0.59841111111111112</v>
      </c>
      <c r="I117" s="11">
        <v>0.59934444444444435</v>
      </c>
      <c r="J117" s="11">
        <v>0.6002777777777778</v>
      </c>
      <c r="K117" s="11">
        <v>0.6002777777777778</v>
      </c>
      <c r="L117" s="11">
        <v>0.6002777777777778</v>
      </c>
      <c r="M117" s="11">
        <v>0.6002777777777778</v>
      </c>
      <c r="N117" s="11">
        <v>0.6002777777777778</v>
      </c>
      <c r="O117" s="11">
        <v>0.6002777777777778</v>
      </c>
      <c r="P117" s="11">
        <v>0.60014444444444448</v>
      </c>
      <c r="Q117" s="11">
        <v>0.60001111111111116</v>
      </c>
      <c r="R117" s="11">
        <v>0.59987777777777773</v>
      </c>
      <c r="S117" s="11">
        <v>0.59974444444444441</v>
      </c>
      <c r="T117" s="11">
        <v>0.59974444444444441</v>
      </c>
      <c r="U117" s="11"/>
      <c r="V117" s="33" t="str">
        <f t="shared" si="10"/>
        <v>Micronesia, Federated States of</v>
      </c>
      <c r="W117" s="30">
        <f t="shared" si="11"/>
        <v>2.2058823529411833E-4</v>
      </c>
      <c r="X117" s="10">
        <f t="shared" si="12"/>
        <v>0.70811108786555166</v>
      </c>
      <c r="Y117" s="36">
        <f t="shared" si="13"/>
        <v>0.50142131275813506</v>
      </c>
      <c r="Z117" s="41">
        <f t="shared" si="14"/>
        <v>-0.22058823529411833</v>
      </c>
      <c r="AA117" s="42">
        <f t="shared" si="15"/>
        <v>51</v>
      </c>
    </row>
    <row r="118" spans="3:27">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0"/>
        <v>Moldova, Republic of</v>
      </c>
      <c r="W118" s="30" t="e">
        <f t="shared" si="11"/>
        <v>#N/A</v>
      </c>
      <c r="X118" s="10" t="e">
        <f t="shared" si="12"/>
        <v>#N/A</v>
      </c>
      <c r="Y118" s="36">
        <f t="shared" si="13"/>
        <v>0</v>
      </c>
      <c r="Z118" s="41" t="str">
        <f t="shared" si="14"/>
        <v/>
      </c>
      <c r="AA118" s="42" t="str">
        <f t="shared" si="15"/>
        <v/>
      </c>
    </row>
    <row r="119" spans="3:27">
      <c r="C119" s="32" t="s">
        <v>265</v>
      </c>
      <c r="D119" s="33" t="s">
        <v>266</v>
      </c>
      <c r="E119" s="11">
        <v>0.44933333333333331</v>
      </c>
      <c r="F119" s="11">
        <v>0.44933333333333331</v>
      </c>
      <c r="G119" s="11">
        <v>0.44933333333333331</v>
      </c>
      <c r="H119" s="11">
        <v>0.44933333333333331</v>
      </c>
      <c r="I119" s="11">
        <v>0.44933333333333331</v>
      </c>
      <c r="J119" s="11">
        <v>0.44933333333333331</v>
      </c>
      <c r="K119" s="11">
        <v>0.44933333333333331</v>
      </c>
      <c r="L119" s="11">
        <v>0.44933333333333331</v>
      </c>
      <c r="M119" s="11">
        <v>0.44933333333333331</v>
      </c>
      <c r="N119" s="11">
        <v>0.44933333333333331</v>
      </c>
      <c r="O119" s="11">
        <v>0.44933333333333331</v>
      </c>
      <c r="P119" s="11">
        <v>0.44933333333333331</v>
      </c>
      <c r="Q119" s="11">
        <v>0.44933333333333331</v>
      </c>
      <c r="R119" s="11">
        <v>0.44933333333333331</v>
      </c>
      <c r="S119" s="11">
        <v>0.44933333333333331</v>
      </c>
      <c r="T119" s="11">
        <v>0.44933333333333331</v>
      </c>
      <c r="U119" s="11"/>
      <c r="V119" s="33" t="str">
        <f t="shared" si="10"/>
        <v>Monaco</v>
      </c>
      <c r="W119" s="30">
        <f t="shared" si="11"/>
        <v>0</v>
      </c>
      <c r="X119" s="10">
        <f t="shared" si="12"/>
        <v>0</v>
      </c>
      <c r="Y119" s="36">
        <f t="shared" si="13"/>
        <v>0</v>
      </c>
      <c r="Z119" s="41" t="str">
        <f t="shared" si="14"/>
        <v/>
      </c>
      <c r="AA119" s="42" t="str">
        <f t="shared" si="15"/>
        <v/>
      </c>
    </row>
    <row r="120" spans="3:27">
      <c r="C120" s="32" t="s">
        <v>267</v>
      </c>
      <c r="D120" s="33" t="s">
        <v>583</v>
      </c>
      <c r="E120" s="11">
        <v>0.28096122801156947</v>
      </c>
      <c r="F120" s="11">
        <v>0.27509456134490279</v>
      </c>
      <c r="G120" s="11">
        <v>0.33756122801156946</v>
      </c>
      <c r="H120" s="11">
        <v>0.29669456134490285</v>
      </c>
      <c r="I120" s="11">
        <v>0.27582789467823615</v>
      </c>
      <c r="J120" s="11">
        <v>0.29234218039252186</v>
      </c>
      <c r="K120" s="11">
        <v>0.28055646610680757</v>
      </c>
      <c r="L120" s="11">
        <v>0.29877075182109331</v>
      </c>
      <c r="M120" s="11">
        <v>0.28450797442117065</v>
      </c>
      <c r="N120" s="11">
        <v>0.2741068889233314</v>
      </c>
      <c r="O120" s="11">
        <v>0.26376252480157542</v>
      </c>
      <c r="P120" s="11">
        <v>0.25461396247240281</v>
      </c>
      <c r="Q120" s="11">
        <v>0.26444840809486114</v>
      </c>
      <c r="R120" s="11">
        <v>0.33984478908508886</v>
      </c>
      <c r="S120" s="11">
        <v>0.33901145575175545</v>
      </c>
      <c r="T120" s="11">
        <v>0.33901145575175545</v>
      </c>
      <c r="U120" s="11"/>
      <c r="V120" s="33" t="str">
        <f t="shared" si="10"/>
        <v xml:space="preserve">Macedonia </v>
      </c>
      <c r="W120" s="30">
        <f t="shared" si="11"/>
        <v>1.6346610641239643E-3</v>
      </c>
      <c r="X120" s="10">
        <f t="shared" si="12"/>
        <v>0.26492832417103362</v>
      </c>
      <c r="Y120" s="36">
        <f t="shared" si="13"/>
        <v>7.0187016948072278E-2</v>
      </c>
      <c r="Z120" s="41" t="str">
        <f t="shared" si="14"/>
        <v/>
      </c>
      <c r="AA120" s="42" t="str">
        <f t="shared" si="15"/>
        <v/>
      </c>
    </row>
    <row r="121" spans="3:27">
      <c r="C121" s="32" t="s">
        <v>269</v>
      </c>
      <c r="D121" s="33" t="s">
        <v>270</v>
      </c>
      <c r="E121" s="11">
        <v>0.41650408060306576</v>
      </c>
      <c r="F121" s="11">
        <v>0.45088187520311623</v>
      </c>
      <c r="G121" s="11">
        <v>0.44748838119252571</v>
      </c>
      <c r="H121" s="11">
        <v>0.44876302191551493</v>
      </c>
      <c r="I121" s="11">
        <v>0.43498852113173747</v>
      </c>
      <c r="J121" s="11">
        <v>0.51324827423229624</v>
      </c>
      <c r="K121" s="11">
        <v>0.48723297839360019</v>
      </c>
      <c r="L121" s="11">
        <v>0.49719968861759972</v>
      </c>
      <c r="M121" s="11">
        <v>0.45828908313909072</v>
      </c>
      <c r="N121" s="11">
        <v>0.46882162604820543</v>
      </c>
      <c r="O121" s="11">
        <v>0.47865110323087418</v>
      </c>
      <c r="P121" s="11">
        <v>0.47670253327898943</v>
      </c>
      <c r="Q121" s="11">
        <v>0.48087972646560773</v>
      </c>
      <c r="R121" s="11">
        <v>0.48177434640520916</v>
      </c>
      <c r="S121" s="11">
        <v>0.49735081699344447</v>
      </c>
      <c r="T121" s="11">
        <v>0.49735081699344447</v>
      </c>
      <c r="U121" s="11"/>
      <c r="V121" s="33" t="str">
        <f t="shared" si="10"/>
        <v>Mongolia</v>
      </c>
      <c r="W121" s="30">
        <f t="shared" si="11"/>
        <v>3.6880306101900896E-3</v>
      </c>
      <c r="X121" s="10">
        <f t="shared" si="12"/>
        <v>0.66963048681102921</v>
      </c>
      <c r="Y121" s="36">
        <f t="shared" si="13"/>
        <v>0.44840498886677599</v>
      </c>
      <c r="Z121" s="41">
        <f t="shared" si="14"/>
        <v>-3.6880306101900895</v>
      </c>
      <c r="AA121" s="42">
        <f t="shared" si="15"/>
        <v>89</v>
      </c>
    </row>
    <row r="122" spans="3:27">
      <c r="C122" s="32" t="s">
        <v>271</v>
      </c>
      <c r="D122" s="33" t="s">
        <v>272</v>
      </c>
      <c r="E122" s="11">
        <v>0.55322222222222217</v>
      </c>
      <c r="F122" s="11">
        <v>0.55152222222222214</v>
      </c>
      <c r="G122" s="11">
        <v>0.54982222222222221</v>
      </c>
      <c r="H122" s="11">
        <v>0.54812222222222218</v>
      </c>
      <c r="I122" s="11">
        <v>0.54642222222222225</v>
      </c>
      <c r="J122" s="11">
        <v>0.54472222222222222</v>
      </c>
      <c r="K122" s="11">
        <v>0.54382222222222221</v>
      </c>
      <c r="L122" s="11">
        <v>0.54292222222222219</v>
      </c>
      <c r="M122" s="11">
        <v>0.54202222222222218</v>
      </c>
      <c r="N122" s="11">
        <v>0.54112222222222217</v>
      </c>
      <c r="O122" s="11">
        <v>0.54022222222222216</v>
      </c>
      <c r="P122" s="11">
        <v>0.54078888888888887</v>
      </c>
      <c r="Q122" s="11">
        <v>0.44802222222222216</v>
      </c>
      <c r="R122" s="11">
        <v>0.44858888888888887</v>
      </c>
      <c r="S122" s="11">
        <v>0.44915555555555553</v>
      </c>
      <c r="T122" s="11">
        <v>0.44915555555555553</v>
      </c>
      <c r="U122" s="11"/>
      <c r="V122" s="33" t="str">
        <f t="shared" si="10"/>
        <v>Montenegro</v>
      </c>
      <c r="W122" s="30">
        <f t="shared" si="11"/>
        <v>-7.31936274509804E-3</v>
      </c>
      <c r="X122" s="10">
        <f t="shared" si="12"/>
        <v>-0.80303240305502677</v>
      </c>
      <c r="Y122" s="36">
        <f t="shared" si="13"/>
        <v>0.64486104035633096</v>
      </c>
      <c r="Z122" s="41">
        <f t="shared" si="14"/>
        <v>7.3193627450980401</v>
      </c>
      <c r="AA122" s="42">
        <f t="shared" si="15"/>
        <v>2</v>
      </c>
    </row>
    <row r="123" spans="3:27">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0"/>
        <v>Morocco</v>
      </c>
      <c r="W123" s="30" t="e">
        <f t="shared" si="11"/>
        <v>#N/A</v>
      </c>
      <c r="X123" s="10" t="e">
        <f t="shared" si="12"/>
        <v>#N/A</v>
      </c>
      <c r="Y123" s="36">
        <f t="shared" si="13"/>
        <v>0</v>
      </c>
      <c r="Z123" s="41" t="str">
        <f t="shared" si="14"/>
        <v/>
      </c>
      <c r="AA123" s="42" t="str">
        <f t="shared" si="15"/>
        <v/>
      </c>
    </row>
    <row r="124" spans="3:27">
      <c r="C124" s="32" t="s">
        <v>275</v>
      </c>
      <c r="D124" s="33" t="s">
        <v>276</v>
      </c>
      <c r="E124" s="11">
        <v>0.74010658551809716</v>
      </c>
      <c r="F124" s="11">
        <v>0.7202732521847639</v>
      </c>
      <c r="G124" s="11">
        <v>0.69877325218476383</v>
      </c>
      <c r="H124" s="11">
        <v>0.70643991885143054</v>
      </c>
      <c r="I124" s="11">
        <v>0.67910658551809722</v>
      </c>
      <c r="J124" s="11">
        <v>0.6717732521847638</v>
      </c>
      <c r="K124" s="11">
        <v>0.67633991885143052</v>
      </c>
      <c r="L124" s="11">
        <v>0.67757325218476383</v>
      </c>
      <c r="M124" s="11">
        <v>0.66801972222222217</v>
      </c>
      <c r="N124" s="11">
        <v>0.66875564613526395</v>
      </c>
      <c r="O124" s="11">
        <v>0.6641030555555556</v>
      </c>
      <c r="P124" s="11">
        <v>0.67106977657005562</v>
      </c>
      <c r="Q124" s="11">
        <v>0.63353504993759724</v>
      </c>
      <c r="R124" s="11">
        <v>0.62653055555555559</v>
      </c>
      <c r="S124" s="11">
        <v>0.62523055555555562</v>
      </c>
      <c r="T124" s="11">
        <v>0.62523055555555562</v>
      </c>
      <c r="U124" s="11"/>
      <c r="V124" s="33" t="str">
        <f t="shared" si="10"/>
        <v>Mozambique</v>
      </c>
      <c r="W124" s="30">
        <f t="shared" si="11"/>
        <v>-6.6712117392014629E-3</v>
      </c>
      <c r="X124" s="10">
        <f t="shared" si="12"/>
        <v>-0.94390961603882362</v>
      </c>
      <c r="Y124" s="36">
        <f t="shared" si="13"/>
        <v>0.89096536325055942</v>
      </c>
      <c r="Z124" s="41">
        <f t="shared" si="14"/>
        <v>6.6712117392014632</v>
      </c>
      <c r="AA124" s="42">
        <f t="shared" si="15"/>
        <v>5</v>
      </c>
    </row>
    <row r="125" spans="3:27">
      <c r="C125" s="32" t="s">
        <v>277</v>
      </c>
      <c r="D125" s="33" t="s">
        <v>278</v>
      </c>
      <c r="E125" s="11">
        <v>0.57334931865828087</v>
      </c>
      <c r="F125" s="11">
        <v>0.57262187554577526</v>
      </c>
      <c r="G125" s="11">
        <v>0.57003831787378967</v>
      </c>
      <c r="H125" s="11">
        <v>0.56892285707641499</v>
      </c>
      <c r="I125" s="11">
        <v>0.56095183178534569</v>
      </c>
      <c r="J125" s="11">
        <v>0.53413747182695859</v>
      </c>
      <c r="K125" s="11">
        <v>0.53065514681348014</v>
      </c>
      <c r="L125" s="11">
        <v>0.52759035861556136</v>
      </c>
      <c r="M125" s="11">
        <v>0.52364568430728964</v>
      </c>
      <c r="N125" s="11">
        <v>0.51990578591605552</v>
      </c>
      <c r="O125" s="11">
        <v>0.52151286990091794</v>
      </c>
      <c r="P125" s="11">
        <v>0.52031276982284147</v>
      </c>
      <c r="Q125" s="11">
        <v>0.5190105656403472</v>
      </c>
      <c r="R125" s="11">
        <v>0.51809006813417191</v>
      </c>
      <c r="S125" s="11">
        <v>0.5201605476939305</v>
      </c>
      <c r="T125" s="11">
        <v>0.5201605476939305</v>
      </c>
      <c r="U125" s="11"/>
      <c r="V125" s="33" t="str">
        <f t="shared" si="10"/>
        <v>Myanmar</v>
      </c>
      <c r="W125" s="30">
        <f t="shared" si="11"/>
        <v>-4.2415579367175316E-3</v>
      </c>
      <c r="X125" s="10">
        <f t="shared" si="12"/>
        <v>-0.8945766964685985</v>
      </c>
      <c r="Y125" s="36">
        <f t="shared" si="13"/>
        <v>0.80026746586467101</v>
      </c>
      <c r="Z125" s="41">
        <f t="shared" si="14"/>
        <v>4.2415579367175313</v>
      </c>
      <c r="AA125" s="42">
        <f t="shared" si="15"/>
        <v>18</v>
      </c>
    </row>
    <row r="126" spans="3:27">
      <c r="C126" s="32" t="s">
        <v>279</v>
      </c>
      <c r="D126" s="33" t="s">
        <v>280</v>
      </c>
      <c r="E126" s="11">
        <v>0.6532070057189584</v>
      </c>
      <c r="F126" s="11">
        <v>0.65067367238562512</v>
      </c>
      <c r="G126" s="11">
        <v>0.65814033905229163</v>
      </c>
      <c r="H126" s="11">
        <v>0.64894033905229165</v>
      </c>
      <c r="I126" s="11">
        <v>0.66474033905229168</v>
      </c>
      <c r="J126" s="11">
        <v>0.62220700571895826</v>
      </c>
      <c r="K126" s="11">
        <v>0.615473672385625</v>
      </c>
      <c r="L126" s="11">
        <v>0.58374033905229172</v>
      </c>
      <c r="M126" s="11">
        <v>0.55637873210633337</v>
      </c>
      <c r="N126" s="11">
        <v>0.58556462167687495</v>
      </c>
      <c r="O126" s="11">
        <v>0.58770352170354168</v>
      </c>
      <c r="P126" s="11">
        <v>0.57051406314062503</v>
      </c>
      <c r="Q126" s="11">
        <v>0.57303958333333338</v>
      </c>
      <c r="R126" s="11">
        <v>0.57298072916666676</v>
      </c>
      <c r="S126" s="11">
        <v>0.57201406250000009</v>
      </c>
      <c r="T126" s="11">
        <v>0.57201406250000009</v>
      </c>
      <c r="U126" s="11"/>
      <c r="V126" s="33" t="str">
        <f t="shared" si="10"/>
        <v>Namibia</v>
      </c>
      <c r="W126" s="30">
        <f t="shared" si="11"/>
        <v>-7.0728260257955245E-3</v>
      </c>
      <c r="X126" s="10">
        <f t="shared" si="12"/>
        <v>-0.87844938040369236</v>
      </c>
      <c r="Y126" s="36">
        <f t="shared" si="13"/>
        <v>0.77167331393163097</v>
      </c>
      <c r="Z126" s="41">
        <f t="shared" si="14"/>
        <v>7.0728260257955249</v>
      </c>
      <c r="AA126" s="42">
        <f t="shared" si="15"/>
        <v>3</v>
      </c>
    </row>
    <row r="127" spans="3:27">
      <c r="C127" s="32" t="s">
        <v>281</v>
      </c>
      <c r="D127" s="33" t="s">
        <v>282</v>
      </c>
      <c r="E127" s="11">
        <v>0.68411111111111111</v>
      </c>
      <c r="F127" s="11">
        <v>0.68411111111111111</v>
      </c>
      <c r="G127" s="11">
        <v>0.68411111111111111</v>
      </c>
      <c r="H127" s="11">
        <v>0.68411111111111111</v>
      </c>
      <c r="I127" s="11">
        <v>0.68411111111111111</v>
      </c>
      <c r="J127" s="11">
        <v>0.68411111111111111</v>
      </c>
      <c r="K127" s="11">
        <v>0.68411111111111111</v>
      </c>
      <c r="L127" s="11">
        <v>0.68411111111111111</v>
      </c>
      <c r="M127" s="11">
        <v>0.68411111111111111</v>
      </c>
      <c r="N127" s="11">
        <v>0.68411111111111111</v>
      </c>
      <c r="O127" s="11">
        <v>0.68411111111111111</v>
      </c>
      <c r="P127" s="11">
        <v>0.68411111111111111</v>
      </c>
      <c r="Q127" s="11">
        <v>0.68411111111111111</v>
      </c>
      <c r="R127" s="11">
        <v>0.68411111111111111</v>
      </c>
      <c r="S127" s="11">
        <v>0.68411111111111111</v>
      </c>
      <c r="T127" s="11">
        <v>0.68411111111111111</v>
      </c>
      <c r="U127" s="11"/>
      <c r="V127" s="33" t="str">
        <f t="shared" si="10"/>
        <v>Nauru</v>
      </c>
      <c r="W127" s="30">
        <f t="shared" si="11"/>
        <v>0</v>
      </c>
      <c r="X127" s="10" t="e">
        <f t="shared" si="12"/>
        <v>#DIV/0!</v>
      </c>
      <c r="Y127" s="36">
        <f t="shared" si="13"/>
        <v>0</v>
      </c>
      <c r="Z127" s="41" t="str">
        <f t="shared" si="14"/>
        <v/>
      </c>
      <c r="AA127" s="42" t="str">
        <f t="shared" si="15"/>
        <v/>
      </c>
    </row>
    <row r="128" spans="3:27">
      <c r="C128" s="32" t="s">
        <v>283</v>
      </c>
      <c r="D128" s="33" t="s">
        <v>284</v>
      </c>
      <c r="E128" s="11">
        <v>0.52490846720214179</v>
      </c>
      <c r="F128" s="11">
        <v>0.51995149646203853</v>
      </c>
      <c r="G128" s="11">
        <v>0.51490488143048385</v>
      </c>
      <c r="H128" s="11">
        <v>0.50819159973226236</v>
      </c>
      <c r="I128" s="11">
        <v>0.50656796232549262</v>
      </c>
      <c r="J128" s="11">
        <v>0.5055452539412818</v>
      </c>
      <c r="K128" s="11">
        <v>0.4950827546787348</v>
      </c>
      <c r="L128" s="11">
        <v>0.49428275467873473</v>
      </c>
      <c r="M128" s="11">
        <v>0.49514942134540135</v>
      </c>
      <c r="N128" s="11">
        <v>0.49268275467873474</v>
      </c>
      <c r="O128" s="11">
        <v>0.49188275467873471</v>
      </c>
      <c r="P128" s="11">
        <v>0.49441608801206804</v>
      </c>
      <c r="Q128" s="11">
        <v>0.49694942134540138</v>
      </c>
      <c r="R128" s="11">
        <v>0.49614942134540135</v>
      </c>
      <c r="S128" s="11">
        <v>0.5433422794984305</v>
      </c>
      <c r="T128" s="11">
        <v>0.5433422794984305</v>
      </c>
      <c r="U128" s="11"/>
      <c r="V128" s="33" t="str">
        <f t="shared" si="10"/>
        <v>Nepal</v>
      </c>
      <c r="W128" s="30">
        <f t="shared" si="11"/>
        <v>1.6674815832313098E-4</v>
      </c>
      <c r="X128" s="10">
        <f t="shared" si="12"/>
        <v>4.6128068969569162E-2</v>
      </c>
      <c r="Y128" s="36">
        <f t="shared" si="13"/>
        <v>2.1277987468613295E-3</v>
      </c>
      <c r="Z128" s="41" t="str">
        <f t="shared" si="14"/>
        <v/>
      </c>
      <c r="AA128" s="42" t="str">
        <f t="shared" si="15"/>
        <v/>
      </c>
    </row>
    <row r="129" spans="3:27">
      <c r="C129" s="32" t="s">
        <v>285</v>
      </c>
      <c r="D129" s="33" t="s">
        <v>286</v>
      </c>
      <c r="E129" s="11">
        <v>0.26595833333333335</v>
      </c>
      <c r="F129" s="11">
        <v>0.264625</v>
      </c>
      <c r="G129" s="11">
        <v>0.26329166666666665</v>
      </c>
      <c r="H129" s="11">
        <v>0.26195833333333335</v>
      </c>
      <c r="I129" s="11">
        <v>0.260625</v>
      </c>
      <c r="J129" s="11">
        <v>0.23095833333333329</v>
      </c>
      <c r="K129" s="11">
        <v>0.25815833333333332</v>
      </c>
      <c r="L129" s="11">
        <v>0.257025</v>
      </c>
      <c r="M129" s="11">
        <v>0.25589166666666668</v>
      </c>
      <c r="N129" s="11">
        <v>0.25475833333333336</v>
      </c>
      <c r="O129" s="11">
        <v>0.25362499999999999</v>
      </c>
      <c r="P129" s="11">
        <v>0.29209329642011417</v>
      </c>
      <c r="Q129" s="11">
        <v>0.29119329642011416</v>
      </c>
      <c r="R129" s="11">
        <v>0.2902932964201142</v>
      </c>
      <c r="S129" s="11">
        <v>0.28939329642011419</v>
      </c>
      <c r="T129" s="11">
        <v>0.28939329642011419</v>
      </c>
      <c r="U129" s="11"/>
      <c r="V129" s="33" t="str">
        <f t="shared" si="10"/>
        <v>Netherlands</v>
      </c>
      <c r="W129" s="30">
        <f t="shared" si="11"/>
        <v>2.2881220143719811E-3</v>
      </c>
      <c r="X129" s="10">
        <f t="shared" si="12"/>
        <v>0.61072068763104415</v>
      </c>
      <c r="Y129" s="36">
        <f t="shared" si="13"/>
        <v>0.37297975830053542</v>
      </c>
      <c r="Z129" s="41">
        <f t="shared" si="14"/>
        <v>-2.2881220143719809</v>
      </c>
      <c r="AA129" s="42">
        <f t="shared" si="15"/>
        <v>68</v>
      </c>
    </row>
    <row r="130" spans="3:27">
      <c r="C130" s="32" t="s">
        <v>287</v>
      </c>
      <c r="D130" s="33" t="s">
        <v>288</v>
      </c>
      <c r="E130" s="11">
        <v>0.19397021103672477</v>
      </c>
      <c r="F130" s="11">
        <v>0.18550354437005812</v>
      </c>
      <c r="G130" s="11">
        <v>0.18037021103672476</v>
      </c>
      <c r="H130" s="11">
        <v>0.17190354437005814</v>
      </c>
      <c r="I130" s="11">
        <v>0.19677021103672479</v>
      </c>
      <c r="J130" s="11">
        <v>0.18330354437005814</v>
      </c>
      <c r="K130" s="11">
        <v>0.19813687770339147</v>
      </c>
      <c r="L130" s="11">
        <v>0.20297021103672477</v>
      </c>
      <c r="M130" s="11">
        <v>0.18780354437005811</v>
      </c>
      <c r="N130" s="11">
        <v>0.20930354437005813</v>
      </c>
      <c r="O130" s="11">
        <v>0.20747021103672478</v>
      </c>
      <c r="P130" s="11">
        <v>0.20560354437005812</v>
      </c>
      <c r="Q130" s="11">
        <v>0.20540354437005812</v>
      </c>
      <c r="R130" s="11">
        <v>0.20520354437005808</v>
      </c>
      <c r="S130" s="11">
        <v>0.20500354437005811</v>
      </c>
      <c r="T130" s="11">
        <v>0.20500354437005811</v>
      </c>
      <c r="U130" s="11"/>
      <c r="V130" s="33" t="str">
        <f t="shared" si="10"/>
        <v>New Zealand</v>
      </c>
      <c r="W130" s="30">
        <f t="shared" si="11"/>
        <v>1.7568627450980387E-3</v>
      </c>
      <c r="X130" s="10">
        <f t="shared" si="12"/>
        <v>0.73291368446707872</v>
      </c>
      <c r="Y130" s="36">
        <f t="shared" si="13"/>
        <v>0.53716246887910868</v>
      </c>
      <c r="Z130" s="41">
        <f t="shared" si="14"/>
        <v>-1.7568627450980387</v>
      </c>
      <c r="AA130" s="42">
        <f t="shared" si="15"/>
        <v>64</v>
      </c>
    </row>
    <row r="131" spans="3:27">
      <c r="C131" s="32" t="s">
        <v>289</v>
      </c>
      <c r="D131" s="33" t="s">
        <v>290</v>
      </c>
      <c r="E131" s="11">
        <v>0.40138577651515156</v>
      </c>
      <c r="F131" s="11">
        <v>0.40265244318181814</v>
      </c>
      <c r="G131" s="11">
        <v>0.39597538690476192</v>
      </c>
      <c r="H131" s="11">
        <v>0.40700395833333336</v>
      </c>
      <c r="I131" s="11">
        <v>0.41104840277777771</v>
      </c>
      <c r="J131" s="11">
        <v>0.40342618055555551</v>
      </c>
      <c r="K131" s="11">
        <v>0.40913729166666668</v>
      </c>
      <c r="L131" s="11">
        <v>0.40140395833333337</v>
      </c>
      <c r="M131" s="11">
        <v>0.39219959349591665</v>
      </c>
      <c r="N131" s="11">
        <v>0.39740372975275001</v>
      </c>
      <c r="O131" s="11">
        <v>0.39511646341462497</v>
      </c>
      <c r="P131" s="11">
        <v>0.38561539763112501</v>
      </c>
      <c r="Q131" s="11">
        <v>0.39939829059829163</v>
      </c>
      <c r="R131" s="11">
        <v>0.39786359649120834</v>
      </c>
      <c r="S131" s="11">
        <v>0.39739692982454167</v>
      </c>
      <c r="T131" s="11">
        <v>0.39739692982454167</v>
      </c>
      <c r="U131" s="11"/>
      <c r="V131" s="33" t="str">
        <f t="shared" si="10"/>
        <v>Nicaragua</v>
      </c>
      <c r="W131" s="30">
        <f t="shared" si="11"/>
        <v>-6.4679375070381736E-4</v>
      </c>
      <c r="X131" s="10">
        <f t="shared" si="12"/>
        <v>-0.48353019347111376</v>
      </c>
      <c r="Y131" s="36">
        <f t="shared" si="13"/>
        <v>0.2338014479982127</v>
      </c>
      <c r="Z131" s="41" t="str">
        <f t="shared" si="14"/>
        <v/>
      </c>
      <c r="AA131" s="42" t="str">
        <f t="shared" si="15"/>
        <v/>
      </c>
    </row>
    <row r="132" spans="3:27">
      <c r="C132" s="32" t="s">
        <v>291</v>
      </c>
      <c r="D132" s="33" t="s">
        <v>292</v>
      </c>
      <c r="E132" s="11">
        <v>0.59661872331296562</v>
      </c>
      <c r="F132" s="11">
        <v>0.59648687967096825</v>
      </c>
      <c r="G132" s="11">
        <v>0.60135503602897089</v>
      </c>
      <c r="H132" s="11">
        <v>0.60455652295057172</v>
      </c>
      <c r="I132" s="11">
        <v>0.59946192436170831</v>
      </c>
      <c r="J132" s="11">
        <v>0.604328591028375</v>
      </c>
      <c r="K132" s="11">
        <v>0.60596192436170837</v>
      </c>
      <c r="L132" s="11">
        <v>0.60759525769504164</v>
      </c>
      <c r="M132" s="11">
        <v>0.60269447998104175</v>
      </c>
      <c r="N132" s="11">
        <v>0.60768348082595836</v>
      </c>
      <c r="O132" s="11">
        <v>0.61092209146170828</v>
      </c>
      <c r="P132" s="11">
        <v>0.60406395614220831</v>
      </c>
      <c r="Q132" s="11">
        <v>0.6023125143890834</v>
      </c>
      <c r="R132" s="11">
        <v>0.60216956806733335</v>
      </c>
      <c r="S132" s="11">
        <v>0.60203623473400003</v>
      </c>
      <c r="T132" s="11">
        <v>0.60203623473400003</v>
      </c>
      <c r="U132" s="11"/>
      <c r="V132" s="33" t="str">
        <f t="shared" si="10"/>
        <v>Niger</v>
      </c>
      <c r="W132" s="30">
        <f t="shared" si="11"/>
        <v>3.0531423354770309E-4</v>
      </c>
      <c r="X132" s="10">
        <f t="shared" si="12"/>
        <v>0.37864725134648031</v>
      </c>
      <c r="Y132" s="36">
        <f t="shared" si="13"/>
        <v>0.14337374095224464</v>
      </c>
      <c r="Z132" s="41" t="str">
        <f t="shared" si="14"/>
        <v/>
      </c>
      <c r="AA132" s="42" t="str">
        <f t="shared" si="15"/>
        <v/>
      </c>
    </row>
    <row r="133" spans="3:27">
      <c r="C133" s="32" t="s">
        <v>293</v>
      </c>
      <c r="D133" s="33" t="s">
        <v>294</v>
      </c>
      <c r="E133" s="11">
        <v>0.5279127971870553</v>
      </c>
      <c r="F133" s="11">
        <v>0.52816661887824246</v>
      </c>
      <c r="G133" s="11">
        <v>0.53017441267730503</v>
      </c>
      <c r="H133" s="11">
        <v>0.53072204861111116</v>
      </c>
      <c r="I133" s="11">
        <v>0.53277899305555565</v>
      </c>
      <c r="J133" s="11">
        <v>0.53483593750000002</v>
      </c>
      <c r="K133" s="11">
        <v>0.54185177083333336</v>
      </c>
      <c r="L133" s="11">
        <v>0.53732934027777779</v>
      </c>
      <c r="M133" s="11">
        <v>0.5351383637152779</v>
      </c>
      <c r="N133" s="11">
        <v>0.53465305555557074</v>
      </c>
      <c r="O133" s="11">
        <v>0.53690206349205749</v>
      </c>
      <c r="P133" s="11">
        <v>0.52972857732731271</v>
      </c>
      <c r="Q133" s="11">
        <v>0.527057400000014</v>
      </c>
      <c r="R133" s="11">
        <v>0.52439781111111117</v>
      </c>
      <c r="S133" s="11">
        <v>0.52319781111111119</v>
      </c>
      <c r="T133" s="11">
        <v>0.52319781111111119</v>
      </c>
      <c r="U133" s="11"/>
      <c r="V133" s="33" t="str">
        <f t="shared" si="10"/>
        <v>Nigeria</v>
      </c>
      <c r="W133" s="30">
        <f t="shared" si="11"/>
        <v>-3.9213698437217081E-4</v>
      </c>
      <c r="X133" s="10">
        <f t="shared" si="12"/>
        <v>-0.34409814630355179</v>
      </c>
      <c r="Y133" s="36">
        <f t="shared" si="13"/>
        <v>0.11840353428954054</v>
      </c>
      <c r="Z133" s="41" t="str">
        <f t="shared" si="14"/>
        <v/>
      </c>
      <c r="AA133" s="42" t="str">
        <f t="shared" si="15"/>
        <v/>
      </c>
    </row>
    <row r="134" spans="3:27">
      <c r="C134" s="32" t="s">
        <v>295</v>
      </c>
      <c r="D134" s="33" t="s">
        <v>296</v>
      </c>
      <c r="E134" s="11">
        <v>0.11458333333333333</v>
      </c>
      <c r="F134" s="11">
        <v>0.13048333333333331</v>
      </c>
      <c r="G134" s="11">
        <v>0.10971666666666668</v>
      </c>
      <c r="H134" s="11">
        <v>0.11228333333333333</v>
      </c>
      <c r="I134" s="11">
        <v>0.11985</v>
      </c>
      <c r="J134" s="11">
        <v>0.10241666666666667</v>
      </c>
      <c r="K134" s="11">
        <v>0.10701666666666665</v>
      </c>
      <c r="L134" s="11">
        <v>0.11828333333333334</v>
      </c>
      <c r="M134" s="11">
        <v>0.11788333333333334</v>
      </c>
      <c r="N134" s="11">
        <v>0.10581666666666667</v>
      </c>
      <c r="O134" s="11">
        <v>9.7083333333333341E-2</v>
      </c>
      <c r="P134" s="11">
        <v>0.17777238325281805</v>
      </c>
      <c r="Q134" s="11">
        <v>0.19100571658615137</v>
      </c>
      <c r="R134" s="11">
        <v>0.19090571658615138</v>
      </c>
      <c r="S134" s="11">
        <v>0.19080571658615139</v>
      </c>
      <c r="T134" s="11">
        <v>0.19080571658615139</v>
      </c>
      <c r="U134" s="11"/>
      <c r="V134" s="33" t="str">
        <f t="shared" si="10"/>
        <v>Norway</v>
      </c>
      <c r="W134" s="30">
        <f t="shared" si="11"/>
        <v>5.7410260964289124E-3</v>
      </c>
      <c r="X134" s="10">
        <f t="shared" si="12"/>
        <v>0.73345167013136092</v>
      </c>
      <c r="Y134" s="36">
        <f t="shared" si="13"/>
        <v>0.53795135241848269</v>
      </c>
      <c r="Z134" s="41">
        <f t="shared" si="14"/>
        <v>-5.7410260964289126</v>
      </c>
      <c r="AA134" s="42">
        <f t="shared" si="15"/>
        <v>108</v>
      </c>
    </row>
    <row r="135" spans="3:27">
      <c r="C135" s="32" t="s">
        <v>297</v>
      </c>
      <c r="D135" s="33" t="s">
        <v>298</v>
      </c>
      <c r="E135" s="11">
        <v>0.4634186507936508</v>
      </c>
      <c r="F135" s="11">
        <v>0.44853134920634913</v>
      </c>
      <c r="G135" s="11">
        <v>0.43419629629629625</v>
      </c>
      <c r="H135" s="11">
        <v>0.41932222222222215</v>
      </c>
      <c r="I135" s="11">
        <v>0.41932740240240235</v>
      </c>
      <c r="J135" s="11">
        <v>0.41944371345029241</v>
      </c>
      <c r="K135" s="11">
        <v>0.41903845029239761</v>
      </c>
      <c r="L135" s="11">
        <v>0.41863318713450298</v>
      </c>
      <c r="M135" s="11">
        <v>0.421949474474488</v>
      </c>
      <c r="N135" s="11">
        <v>0.42580582437275982</v>
      </c>
      <c r="O135" s="11">
        <v>0.43934722222222217</v>
      </c>
      <c r="P135" s="11">
        <v>0.43928055555555551</v>
      </c>
      <c r="Q135" s="11">
        <v>0.44538813131313892</v>
      </c>
      <c r="R135" s="11">
        <v>0.43914722222222219</v>
      </c>
      <c r="S135" s="11">
        <v>0.43908055555555547</v>
      </c>
      <c r="T135" s="11">
        <v>0.43908055555555547</v>
      </c>
      <c r="U135" s="11"/>
      <c r="V135" s="33" t="str">
        <f t="shared" ref="V135:V197" si="16">D135</f>
        <v>Oman</v>
      </c>
      <c r="W135" s="30">
        <f t="shared" ref="W135:W197" si="17">SLOPE(E135:T135,$E$5:$T$5)</f>
        <v>9.4014186006590472E-5</v>
      </c>
      <c r="X135" s="10">
        <f t="shared" ref="X135:X197" si="18">PEARSON(E135:T135,$E$5:$T$5)</f>
        <v>3.3704972383024043E-2</v>
      </c>
      <c r="Y135" s="36">
        <f t="shared" ref="Y135:Y197" si="19">IF(ISERROR(X135),0,X135*X135)</f>
        <v>1.1360251633404134E-3</v>
      </c>
      <c r="Z135" s="41" t="str">
        <f t="shared" ref="Z135:Z197" si="20">IF(Y135&gt;=$Z$4,-1000*W135,"")</f>
        <v/>
      </c>
      <c r="AA135" s="42" t="str">
        <f t="shared" ref="AA135:AA197" si="21">IF(ISNUMBER(Z135),RANK(Z135,$Z$6:$Z$197),"")</f>
        <v/>
      </c>
    </row>
    <row r="136" spans="3:27">
      <c r="C136" s="32" t="s">
        <v>299</v>
      </c>
      <c r="D136" s="33" t="s">
        <v>300</v>
      </c>
      <c r="E136" s="11">
        <v>0.43946735078578403</v>
      </c>
      <c r="F136" s="11">
        <v>0.42959094357515398</v>
      </c>
      <c r="G136" s="11">
        <v>0.43116616629978283</v>
      </c>
      <c r="H136" s="11">
        <v>0.42848713080168777</v>
      </c>
      <c r="I136" s="11">
        <v>0.43063842736491781</v>
      </c>
      <c r="J136" s="11">
        <v>0.41878252917110242</v>
      </c>
      <c r="K136" s="11">
        <v>0.41141590758666319</v>
      </c>
      <c r="L136" s="11">
        <v>0.40883821777901197</v>
      </c>
      <c r="M136" s="11">
        <v>0.40581069247484569</v>
      </c>
      <c r="N136" s="11">
        <v>0.39683675484594688</v>
      </c>
      <c r="O136" s="11">
        <v>0.40076204378608571</v>
      </c>
      <c r="P136" s="11">
        <v>0.39582777777777783</v>
      </c>
      <c r="Q136" s="11">
        <v>0.40264684225252784</v>
      </c>
      <c r="R136" s="11">
        <v>0.40470611528861111</v>
      </c>
      <c r="S136" s="11">
        <v>0.40400611528861113</v>
      </c>
      <c r="T136" s="11">
        <v>0.40400611528861113</v>
      </c>
      <c r="U136" s="11"/>
      <c r="V136" s="33" t="str">
        <f t="shared" si="16"/>
        <v>Pakistan</v>
      </c>
      <c r="W136" s="30">
        <f t="shared" si="17"/>
        <v>-2.6010094350137603E-3</v>
      </c>
      <c r="X136" s="10">
        <f t="shared" si="18"/>
        <v>-0.87507439956184863</v>
      </c>
      <c r="Y136" s="36">
        <f t="shared" si="19"/>
        <v>0.76575520476852987</v>
      </c>
      <c r="Z136" s="41">
        <f t="shared" si="20"/>
        <v>2.6010094350137605</v>
      </c>
      <c r="AA136" s="42">
        <f t="shared" si="21"/>
        <v>35</v>
      </c>
    </row>
    <row r="137" spans="3:27">
      <c r="C137" s="32" t="s">
        <v>301</v>
      </c>
      <c r="D137" s="33" t="s">
        <v>302</v>
      </c>
      <c r="E137" s="11">
        <v>0.51511111111111108</v>
      </c>
      <c r="F137" s="11">
        <v>0.51561111111111113</v>
      </c>
      <c r="G137" s="11">
        <v>0.51611111111111108</v>
      </c>
      <c r="H137" s="11">
        <v>0.51661111111111113</v>
      </c>
      <c r="I137" s="11">
        <v>0.51711111111111108</v>
      </c>
      <c r="J137" s="11">
        <v>0.51761111111111113</v>
      </c>
      <c r="K137" s="11">
        <v>0.51521111111111118</v>
      </c>
      <c r="L137" s="11">
        <v>0.51281111111111111</v>
      </c>
      <c r="M137" s="11">
        <v>0.51041111111111104</v>
      </c>
      <c r="N137" s="11">
        <v>0.50801111111111108</v>
      </c>
      <c r="O137" s="11">
        <v>0.50561111111111112</v>
      </c>
      <c r="P137" s="11">
        <v>0.50374444444444444</v>
      </c>
      <c r="Q137" s="11">
        <v>0.50187777777777776</v>
      </c>
      <c r="R137" s="11">
        <v>0.50001111111111107</v>
      </c>
      <c r="S137" s="11">
        <v>0.49814444444444445</v>
      </c>
      <c r="T137" s="11">
        <v>0.49814444444444445</v>
      </c>
      <c r="U137" s="11"/>
      <c r="V137" s="33" t="str">
        <f t="shared" si="16"/>
        <v>Palau</v>
      </c>
      <c r="W137" s="30">
        <f t="shared" si="17"/>
        <v>-1.4247549019607848E-3</v>
      </c>
      <c r="X137" s="10">
        <f t="shared" si="18"/>
        <v>-0.93602989526812341</v>
      </c>
      <c r="Y137" s="36">
        <f t="shared" si="19"/>
        <v>0.87615196483565405</v>
      </c>
      <c r="Z137" s="41">
        <f t="shared" si="20"/>
        <v>1.4247549019607848</v>
      </c>
      <c r="AA137" s="42">
        <f t="shared" si="21"/>
        <v>43</v>
      </c>
    </row>
    <row r="138" spans="3:27">
      <c r="C138" s="32" t="s">
        <v>303</v>
      </c>
      <c r="D138" s="33" t="s">
        <v>304</v>
      </c>
      <c r="E138" s="11">
        <v>0.40387363138687499</v>
      </c>
      <c r="F138" s="11">
        <v>0.401273631386875</v>
      </c>
      <c r="G138" s="11">
        <v>0.39437297779210373</v>
      </c>
      <c r="H138" s="11">
        <v>0.41440215702790084</v>
      </c>
      <c r="I138" s="11">
        <v>0.40734470056926497</v>
      </c>
      <c r="J138" s="11">
        <v>0.40637788929441748</v>
      </c>
      <c r="K138" s="11">
        <v>0.45104029805354168</v>
      </c>
      <c r="L138" s="11">
        <v>0.45270696472020827</v>
      </c>
      <c r="M138" s="11">
        <v>0.44655961070558331</v>
      </c>
      <c r="N138" s="11">
        <v>0.44697475669100001</v>
      </c>
      <c r="O138" s="11">
        <v>0.45686678832116662</v>
      </c>
      <c r="P138" s="11">
        <v>0.45411009732358337</v>
      </c>
      <c r="Q138" s="11">
        <v>0.47121350364962494</v>
      </c>
      <c r="R138" s="11">
        <v>0.46917989659366666</v>
      </c>
      <c r="S138" s="11">
        <v>0.4678465632603333</v>
      </c>
      <c r="T138" s="11">
        <v>0.4678465632603333</v>
      </c>
      <c r="U138" s="11"/>
      <c r="V138" s="33" t="str">
        <f t="shared" si="16"/>
        <v>Panama</v>
      </c>
      <c r="W138" s="30">
        <f t="shared" si="17"/>
        <v>5.4715861958548042E-3</v>
      </c>
      <c r="X138" s="10">
        <f t="shared" si="18"/>
        <v>0.92389974867493829</v>
      </c>
      <c r="Y138" s="36">
        <f t="shared" si="19"/>
        <v>0.85359074560161419</v>
      </c>
      <c r="Z138" s="41">
        <f t="shared" si="20"/>
        <v>-5.4715861958548047</v>
      </c>
      <c r="AA138" s="42">
        <f t="shared" si="21"/>
        <v>105</v>
      </c>
    </row>
    <row r="139" spans="3:27">
      <c r="C139" s="32" t="s">
        <v>305</v>
      </c>
      <c r="D139" s="33" t="s">
        <v>306</v>
      </c>
      <c r="E139" s="11">
        <v>0.58091066593772023</v>
      </c>
      <c r="F139" s="11">
        <v>0.58112255244754485</v>
      </c>
      <c r="G139" s="11">
        <v>0.58146051504895924</v>
      </c>
      <c r="H139" s="11">
        <v>0.60629520202019449</v>
      </c>
      <c r="I139" s="11">
        <v>0.60659520202019446</v>
      </c>
      <c r="J139" s="11">
        <v>0.60689520202019442</v>
      </c>
      <c r="K139" s="11">
        <v>0.6070952020201944</v>
      </c>
      <c r="L139" s="11">
        <v>0.60729520202019438</v>
      </c>
      <c r="M139" s="11">
        <v>0.5904611111111111</v>
      </c>
      <c r="N139" s="11">
        <v>0.64198357487923619</v>
      </c>
      <c r="O139" s="11">
        <v>0.64444097222223617</v>
      </c>
      <c r="P139" s="11">
        <v>0.64969111111111111</v>
      </c>
      <c r="Q139" s="11">
        <v>0.64265777777777777</v>
      </c>
      <c r="R139" s="11">
        <v>0.64156141975306946</v>
      </c>
      <c r="S139" s="11">
        <v>0.64159475308640279</v>
      </c>
      <c r="T139" s="11">
        <v>0.64159475308640279</v>
      </c>
      <c r="U139" s="11"/>
      <c r="V139" s="33" t="str">
        <f t="shared" si="16"/>
        <v>Papua New Guinea</v>
      </c>
      <c r="W139" s="30">
        <f t="shared" si="17"/>
        <v>4.7970651344316486E-3</v>
      </c>
      <c r="X139" s="10">
        <f t="shared" si="18"/>
        <v>0.88491027959723012</v>
      </c>
      <c r="Y139" s="36">
        <f t="shared" si="19"/>
        <v>0.78306620293684803</v>
      </c>
      <c r="Z139" s="41">
        <f t="shared" si="20"/>
        <v>-4.7970651344316488</v>
      </c>
      <c r="AA139" s="42">
        <f t="shared" si="21"/>
        <v>96</v>
      </c>
    </row>
    <row r="140" spans="3:27">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16"/>
        <v>Paraguay</v>
      </c>
      <c r="W140" s="30" t="e">
        <f t="shared" si="17"/>
        <v>#N/A</v>
      </c>
      <c r="X140" s="10" t="e">
        <f t="shared" si="18"/>
        <v>#N/A</v>
      </c>
      <c r="Y140" s="36">
        <f t="shared" si="19"/>
        <v>0</v>
      </c>
      <c r="Z140" s="41" t="str">
        <f t="shared" si="20"/>
        <v/>
      </c>
      <c r="AA140" s="42" t="str">
        <f t="shared" si="21"/>
        <v/>
      </c>
    </row>
    <row r="141" spans="3:27">
      <c r="C141" s="32" t="s">
        <v>309</v>
      </c>
      <c r="D141" s="33" t="s">
        <v>310</v>
      </c>
      <c r="E141" s="11">
        <v>0.44273823249618055</v>
      </c>
      <c r="F141" s="11">
        <v>0.45620559360729157</v>
      </c>
      <c r="G141" s="11">
        <v>0.45315559360729168</v>
      </c>
      <c r="H141" s="11">
        <v>0.44843892694062504</v>
      </c>
      <c r="I141" s="11">
        <v>0.43538892694062503</v>
      </c>
      <c r="J141" s="11">
        <v>0.42733892694062497</v>
      </c>
      <c r="K141" s="11">
        <v>0.42553892694062495</v>
      </c>
      <c r="L141" s="11">
        <v>0.42707226027395834</v>
      </c>
      <c r="M141" s="11">
        <v>0.41923767123287492</v>
      </c>
      <c r="N141" s="11">
        <v>0.42361574074074992</v>
      </c>
      <c r="O141" s="11">
        <v>0.42808070776254165</v>
      </c>
      <c r="P141" s="11">
        <v>0.42611757990866667</v>
      </c>
      <c r="Q141" s="11">
        <v>0.42028082191779159</v>
      </c>
      <c r="R141" s="11">
        <v>0.43218424657533322</v>
      </c>
      <c r="S141" s="11">
        <v>0.43201757990866668</v>
      </c>
      <c r="T141" s="11">
        <v>0.43201757990866668</v>
      </c>
      <c r="U141" s="11"/>
      <c r="V141" s="33" t="str">
        <f t="shared" si="16"/>
        <v>Peru</v>
      </c>
      <c r="W141" s="30">
        <f t="shared" si="17"/>
        <v>-1.5208182385392783E-3</v>
      </c>
      <c r="X141" s="10">
        <f t="shared" si="18"/>
        <v>-0.64001625462354805</v>
      </c>
      <c r="Y141" s="36">
        <f t="shared" si="19"/>
        <v>0.4096208061823543</v>
      </c>
      <c r="Z141" s="41">
        <f t="shared" si="20"/>
        <v>1.5208182385392783</v>
      </c>
      <c r="AA141" s="42">
        <f t="shared" si="21"/>
        <v>42</v>
      </c>
    </row>
    <row r="142" spans="3:27">
      <c r="C142" s="32" t="s">
        <v>311</v>
      </c>
      <c r="D142" s="33" t="s">
        <v>312</v>
      </c>
      <c r="E142" s="11">
        <v>0.32264017268643463</v>
      </c>
      <c r="F142" s="11">
        <v>0.32584978285041771</v>
      </c>
      <c r="G142" s="11">
        <v>0.32394128842097075</v>
      </c>
      <c r="H142" s="11">
        <v>0.33365904856284279</v>
      </c>
      <c r="I142" s="11">
        <v>0.31166853784549198</v>
      </c>
      <c r="J142" s="11">
        <v>0.31470827139384278</v>
      </c>
      <c r="K142" s="11">
        <v>0.30939773383575486</v>
      </c>
      <c r="L142" s="11">
        <v>0.31075969267140485</v>
      </c>
      <c r="M142" s="11">
        <v>0.34214580498865277</v>
      </c>
      <c r="N142" s="11">
        <v>0.34056027777777781</v>
      </c>
      <c r="O142" s="11">
        <v>0.34556627777777776</v>
      </c>
      <c r="P142" s="11">
        <v>0.36118537581698612</v>
      </c>
      <c r="Q142" s="11">
        <v>0.35187017973856943</v>
      </c>
      <c r="R142" s="11">
        <v>0.35733949161423606</v>
      </c>
      <c r="S142" s="11">
        <v>0.35610615828090281</v>
      </c>
      <c r="T142" s="11">
        <v>0.35610615828090281</v>
      </c>
      <c r="U142" s="11"/>
      <c r="V142" s="33" t="str">
        <f t="shared" si="16"/>
        <v>Philippines</v>
      </c>
      <c r="W142" s="30">
        <f t="shared" si="17"/>
        <v>3.0182128265944666E-3</v>
      </c>
      <c r="X142" s="10">
        <f t="shared" si="18"/>
        <v>0.77831605207440879</v>
      </c>
      <c r="Y142" s="36">
        <f t="shared" si="19"/>
        <v>0.60577587691669377</v>
      </c>
      <c r="Z142" s="41">
        <f t="shared" si="20"/>
        <v>-3.0182128265944668</v>
      </c>
      <c r="AA142" s="42">
        <f t="shared" si="21"/>
        <v>78</v>
      </c>
    </row>
    <row r="143" spans="3:27">
      <c r="C143" s="32" t="s">
        <v>313</v>
      </c>
      <c r="D143" s="33" t="s">
        <v>314</v>
      </c>
      <c r="E143" s="11">
        <v>0.16105754120763888</v>
      </c>
      <c r="F143" s="11">
        <v>0.17265754120763888</v>
      </c>
      <c r="G143" s="11">
        <v>0.15759087454097223</v>
      </c>
      <c r="H143" s="11">
        <v>0.15752420787430557</v>
      </c>
      <c r="I143" s="11">
        <v>0.15412420787430556</v>
      </c>
      <c r="J143" s="11">
        <v>0.1623908745409722</v>
      </c>
      <c r="K143" s="11">
        <v>0.15745754120763888</v>
      </c>
      <c r="L143" s="11">
        <v>0.15252420787430557</v>
      </c>
      <c r="M143" s="11">
        <v>0.14897594828880559</v>
      </c>
      <c r="N143" s="11">
        <v>0.15059905277997224</v>
      </c>
      <c r="O143" s="11">
        <v>0.13533102023447222</v>
      </c>
      <c r="P143" s="11">
        <v>0.14151446564609724</v>
      </c>
      <c r="Q143" s="11">
        <v>0.14328364439468053</v>
      </c>
      <c r="R143" s="11">
        <v>0.13544029423984721</v>
      </c>
      <c r="S143" s="11">
        <v>0.21701914281086368</v>
      </c>
      <c r="T143" s="11">
        <v>0.21701914281086368</v>
      </c>
      <c r="U143" s="11"/>
      <c r="V143" s="33" t="str">
        <f t="shared" si="16"/>
        <v>Poland</v>
      </c>
      <c r="W143" s="30">
        <f t="shared" si="17"/>
        <v>1.1714885268571116E-3</v>
      </c>
      <c r="X143" s="10">
        <f t="shared" si="18"/>
        <v>0.2300114137433763</v>
      </c>
      <c r="Y143" s="36">
        <f t="shared" si="19"/>
        <v>5.2905250452226639E-2</v>
      </c>
      <c r="Z143" s="41" t="str">
        <f t="shared" si="20"/>
        <v/>
      </c>
      <c r="AA143" s="42" t="str">
        <f t="shared" si="21"/>
        <v/>
      </c>
    </row>
    <row r="144" spans="3:27">
      <c r="C144" s="32" t="s">
        <v>315</v>
      </c>
      <c r="D144" s="33" t="s">
        <v>316</v>
      </c>
      <c r="E144" s="11">
        <v>0.26495317156237502</v>
      </c>
      <c r="F144" s="11">
        <v>0.27385317156237504</v>
      </c>
      <c r="G144" s="11">
        <v>0.27108650489570835</v>
      </c>
      <c r="H144" s="11">
        <v>0.27498650489570836</v>
      </c>
      <c r="I144" s="11">
        <v>0.27555317156237497</v>
      </c>
      <c r="J144" s="11">
        <v>0.26611983822904167</v>
      </c>
      <c r="K144" s="11">
        <v>0.28005317156237503</v>
      </c>
      <c r="L144" s="11">
        <v>0.28398650489570837</v>
      </c>
      <c r="M144" s="11">
        <v>0.28679526451466669</v>
      </c>
      <c r="N144" s="11">
        <v>0.27835833333333332</v>
      </c>
      <c r="O144" s="11">
        <v>0.30229166666666668</v>
      </c>
      <c r="P144" s="11">
        <v>0.32105699953014816</v>
      </c>
      <c r="Q144" s="11">
        <v>0.31671527459954246</v>
      </c>
      <c r="R144" s="11">
        <v>0.31568194126620913</v>
      </c>
      <c r="S144" s="11">
        <v>0.3146486079328758</v>
      </c>
      <c r="T144" s="11">
        <v>0.3146486079328758</v>
      </c>
      <c r="U144" s="11"/>
      <c r="V144" s="33" t="str">
        <f t="shared" si="16"/>
        <v>Portugal</v>
      </c>
      <c r="W144" s="30">
        <f t="shared" si="17"/>
        <v>3.8808693068800109E-3</v>
      </c>
      <c r="X144" s="10">
        <f t="shared" si="18"/>
        <v>0.9062530929212107</v>
      </c>
      <c r="Y144" s="36">
        <f t="shared" si="19"/>
        <v>0.82129466842926058</v>
      </c>
      <c r="Z144" s="41">
        <f t="shared" si="20"/>
        <v>-3.8808693068800109</v>
      </c>
      <c r="AA144" s="42">
        <f t="shared" si="21"/>
        <v>90</v>
      </c>
    </row>
    <row r="145" spans="3:27">
      <c r="C145" s="32" t="s">
        <v>317</v>
      </c>
      <c r="D145" s="33" t="s">
        <v>318</v>
      </c>
      <c r="E145" s="11">
        <v>0.44152029914529595</v>
      </c>
      <c r="F145" s="11">
        <v>0.44413824786324457</v>
      </c>
      <c r="G145" s="11">
        <v>0.44034594017093703</v>
      </c>
      <c r="H145" s="11">
        <v>0.43879722222221901</v>
      </c>
      <c r="I145" s="11">
        <v>0.43692799145298827</v>
      </c>
      <c r="J145" s="11">
        <v>0.43602029914529589</v>
      </c>
      <c r="K145" s="11">
        <v>0.43585363247862929</v>
      </c>
      <c r="L145" s="11">
        <v>0.43568696581196259</v>
      </c>
      <c r="M145" s="11">
        <v>0.45189850427350425</v>
      </c>
      <c r="N145" s="11">
        <v>0.37544978632478632</v>
      </c>
      <c r="O145" s="11">
        <v>0.37111645299145296</v>
      </c>
      <c r="P145" s="11">
        <v>0.47771388888888894</v>
      </c>
      <c r="Q145" s="11">
        <v>0.39424722222222225</v>
      </c>
      <c r="R145" s="11">
        <v>0.39411388888888893</v>
      </c>
      <c r="S145" s="11">
        <v>0.39398055555555556</v>
      </c>
      <c r="T145" s="11">
        <v>0.39398055555555556</v>
      </c>
      <c r="U145" s="11"/>
      <c r="V145" s="33" t="str">
        <f t="shared" si="16"/>
        <v>Qatar</v>
      </c>
      <c r="W145" s="30">
        <f t="shared" si="17"/>
        <v>-3.6450980392153821E-3</v>
      </c>
      <c r="X145" s="10">
        <f t="shared" si="18"/>
        <v>-0.56493704211589346</v>
      </c>
      <c r="Y145" s="36">
        <f t="shared" si="19"/>
        <v>0.31915386155465481</v>
      </c>
      <c r="Z145" s="41">
        <f t="shared" si="20"/>
        <v>3.645098039215382</v>
      </c>
      <c r="AA145" s="42">
        <f t="shared" si="21"/>
        <v>25</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0.39523248109320225</v>
      </c>
      <c r="F147" s="11">
        <v>0.40433907115447915</v>
      </c>
      <c r="G147" s="11">
        <v>0.40563700853145596</v>
      </c>
      <c r="H147" s="11">
        <v>0.40298102138681308</v>
      </c>
      <c r="I147" s="11">
        <v>0.4183836511638177</v>
      </c>
      <c r="J147" s="11">
        <v>0.41292300392960618</v>
      </c>
      <c r="K147" s="11">
        <v>0.40630085243064951</v>
      </c>
      <c r="L147" s="11">
        <v>0.40653885883679669</v>
      </c>
      <c r="M147" s="11">
        <v>0.41006449164058295</v>
      </c>
      <c r="N147" s="11">
        <v>0.41535011583541165</v>
      </c>
      <c r="O147" s="11">
        <v>0.41232525527460645</v>
      </c>
      <c r="P147" s="11">
        <v>0.415464878460444</v>
      </c>
      <c r="Q147" s="11">
        <v>0.41515230426057309</v>
      </c>
      <c r="R147" s="11">
        <v>0.41681126822112474</v>
      </c>
      <c r="S147" s="11">
        <v>0.4227065486317097</v>
      </c>
      <c r="T147" s="11">
        <v>0.4227065486317097</v>
      </c>
      <c r="U147" s="11"/>
      <c r="V147" s="33" t="str">
        <f t="shared" si="16"/>
        <v>Russian Federation</v>
      </c>
      <c r="W147" s="30">
        <f t="shared" si="17"/>
        <v>1.3097057258106822E-3</v>
      </c>
      <c r="X147" s="10">
        <f t="shared" si="18"/>
        <v>0.82840525126602438</v>
      </c>
      <c r="Y147" s="36">
        <f t="shared" si="19"/>
        <v>0.68625526032512496</v>
      </c>
      <c r="Z147" s="41">
        <f t="shared" si="20"/>
        <v>-1.3097057258106821</v>
      </c>
      <c r="AA147" s="42">
        <f t="shared" si="21"/>
        <v>57</v>
      </c>
    </row>
    <row r="148" spans="3:27">
      <c r="C148" s="32" t="s">
        <v>323</v>
      </c>
      <c r="D148" s="33" t="s">
        <v>324</v>
      </c>
      <c r="E148" s="11">
        <v>0.76334523809523802</v>
      </c>
      <c r="F148" s="11">
        <v>0.65989166666666665</v>
      </c>
      <c r="G148" s="11">
        <v>0.65643229166666661</v>
      </c>
      <c r="H148" s="11">
        <v>0.65128963414634145</v>
      </c>
      <c r="I148" s="11">
        <v>0.6061552155504234</v>
      </c>
      <c r="J148" s="11">
        <v>0.59434722222222225</v>
      </c>
      <c r="K148" s="11">
        <v>0.57882083333333345</v>
      </c>
      <c r="L148" s="11">
        <v>0.58661591995221019</v>
      </c>
      <c r="M148" s="11">
        <v>0.57292500000000002</v>
      </c>
      <c r="N148" s="11">
        <v>0.57162101449275005</v>
      </c>
      <c r="O148" s="11">
        <v>0.56389311594204172</v>
      </c>
      <c r="P148" s="11">
        <v>0.57325036231883331</v>
      </c>
      <c r="Q148" s="11">
        <v>0.57779444444445838</v>
      </c>
      <c r="R148" s="11">
        <v>0.57691879844962501</v>
      </c>
      <c r="S148" s="11">
        <v>0.5764521317829584</v>
      </c>
      <c r="T148" s="11">
        <v>0.5764521317829584</v>
      </c>
      <c r="U148" s="11"/>
      <c r="V148" s="33" t="str">
        <f t="shared" si="16"/>
        <v>Rwanda</v>
      </c>
      <c r="W148" s="30">
        <f t="shared" si="17"/>
        <v>-8.5913390608423571E-3</v>
      </c>
      <c r="X148" s="10">
        <f t="shared" si="18"/>
        <v>-0.77290589465842985</v>
      </c>
      <c r="Y148" s="36">
        <f t="shared" si="19"/>
        <v>0.59738352199774791</v>
      </c>
      <c r="Z148" s="41">
        <f t="shared" si="20"/>
        <v>8.5913390608423565</v>
      </c>
      <c r="AA148" s="42">
        <f t="shared" si="21"/>
        <v>1</v>
      </c>
    </row>
    <row r="149" spans="3:27">
      <c r="C149" s="32" t="s">
        <v>325</v>
      </c>
      <c r="D149" s="33" t="s">
        <v>326</v>
      </c>
      <c r="E149" s="11">
        <v>0.61481150793650796</v>
      </c>
      <c r="F149" s="11">
        <v>0.57106388888888882</v>
      </c>
      <c r="G149" s="11">
        <v>0.5796972222222222</v>
      </c>
      <c r="H149" s="11">
        <v>0.57999722222222216</v>
      </c>
      <c r="I149" s="11">
        <v>0.56863055555555553</v>
      </c>
      <c r="J149" s="11">
        <v>0.5755972222222222</v>
      </c>
      <c r="K149" s="11">
        <v>0.58079722222222219</v>
      </c>
      <c r="L149" s="11">
        <v>0.56611626984126973</v>
      </c>
      <c r="M149" s="11">
        <v>0.58536388888888879</v>
      </c>
      <c r="N149" s="11">
        <v>0.56806388888888304</v>
      </c>
      <c r="O149" s="11">
        <v>0.55586805555555552</v>
      </c>
      <c r="P149" s="11">
        <v>0.57569722222222219</v>
      </c>
      <c r="Q149" s="11">
        <v>0.60115138888888886</v>
      </c>
      <c r="R149" s="11">
        <v>0.60129305555555546</v>
      </c>
      <c r="S149" s="11">
        <v>0.62414305555555549</v>
      </c>
      <c r="T149" s="11">
        <v>0.62414305555555549</v>
      </c>
      <c r="U149" s="11"/>
      <c r="V149" s="33" t="str">
        <f t="shared" si="16"/>
        <v>Saint Kitts and Nevis</v>
      </c>
      <c r="W149" s="30">
        <f t="shared" si="17"/>
        <v>1.7497242647058543E-3</v>
      </c>
      <c r="X149" s="10">
        <f t="shared" si="18"/>
        <v>0.39504702741964703</v>
      </c>
      <c r="Y149" s="36">
        <f t="shared" si="19"/>
        <v>0.15606215387309935</v>
      </c>
      <c r="Z149" s="41" t="str">
        <f t="shared" si="20"/>
        <v/>
      </c>
      <c r="AA149" s="42" t="str">
        <f t="shared" si="21"/>
        <v/>
      </c>
    </row>
    <row r="150" spans="3:27">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16"/>
        <v>Saint Lucia</v>
      </c>
      <c r="W150" s="30" t="e">
        <f t="shared" si="17"/>
        <v>#N/A</v>
      </c>
      <c r="X150" s="10" t="e">
        <f t="shared" si="18"/>
        <v>#N/A</v>
      </c>
      <c r="Y150" s="36">
        <f t="shared" si="19"/>
        <v>0</v>
      </c>
      <c r="Z150" s="41" t="str">
        <f t="shared" si="20"/>
        <v/>
      </c>
      <c r="AA150" s="42" t="str">
        <f t="shared" si="21"/>
        <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6"/>
        <v>Saint Vincent and the Grenadines</v>
      </c>
      <c r="W151" s="30" t="e">
        <f t="shared" si="17"/>
        <v>#N/A</v>
      </c>
      <c r="X151" s="10" t="e">
        <f t="shared" si="18"/>
        <v>#N/A</v>
      </c>
      <c r="Y151" s="36">
        <f t="shared" si="19"/>
        <v>0</v>
      </c>
      <c r="Z151" s="41" t="str">
        <f t="shared" si="20"/>
        <v/>
      </c>
      <c r="AA151" s="42" t="str">
        <f t="shared" si="21"/>
        <v/>
      </c>
    </row>
    <row r="152" spans="3:27">
      <c r="C152" s="32" t="s">
        <v>331</v>
      </c>
      <c r="D152" s="33" t="s">
        <v>332</v>
      </c>
      <c r="E152" s="11">
        <v>0.58971604938271593</v>
      </c>
      <c r="F152" s="11">
        <v>0.58958271604938262</v>
      </c>
      <c r="G152" s="11">
        <v>0.5877827160493827</v>
      </c>
      <c r="H152" s="11">
        <v>0.58931604938271598</v>
      </c>
      <c r="I152" s="11">
        <v>0.56309059829059827</v>
      </c>
      <c r="J152" s="11">
        <v>0.58677777777777773</v>
      </c>
      <c r="K152" s="11">
        <v>0.58577777777777784</v>
      </c>
      <c r="L152" s="11">
        <v>0.58477777777777773</v>
      </c>
      <c r="M152" s="11">
        <v>0.60004444444444438</v>
      </c>
      <c r="N152" s="11">
        <v>0.59961111111111109</v>
      </c>
      <c r="O152" s="11">
        <v>0.5991777777777777</v>
      </c>
      <c r="P152" s="11">
        <v>0.59937777777777779</v>
      </c>
      <c r="Q152" s="11">
        <v>0.59881111111111107</v>
      </c>
      <c r="R152" s="11">
        <v>0.59834444444444446</v>
      </c>
      <c r="S152" s="11">
        <v>0.59801111111111116</v>
      </c>
      <c r="T152" s="11">
        <v>0.59801111111111116</v>
      </c>
      <c r="U152" s="11"/>
      <c r="V152" s="33" t="str">
        <f t="shared" si="16"/>
        <v>Samoa</v>
      </c>
      <c r="W152" s="30">
        <f t="shared" si="17"/>
        <v>1.1888331657449376E-3</v>
      </c>
      <c r="X152" s="10">
        <f t="shared" si="18"/>
        <v>0.59083096341490293</v>
      </c>
      <c r="Y152" s="36">
        <f t="shared" si="19"/>
        <v>0.34908122732978236</v>
      </c>
      <c r="Z152" s="41">
        <f t="shared" si="20"/>
        <v>-1.1888331657449376</v>
      </c>
      <c r="AA152" s="42">
        <f t="shared" si="21"/>
        <v>56</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16"/>
        <v>Sao Tome and Principe</v>
      </c>
      <c r="W154" s="30" t="e">
        <f t="shared" si="17"/>
        <v>#N/A</v>
      </c>
      <c r="X154" s="10" t="e">
        <f t="shared" si="18"/>
        <v>#N/A</v>
      </c>
      <c r="Y154" s="36">
        <f t="shared" si="19"/>
        <v>0</v>
      </c>
      <c r="Z154" s="41" t="str">
        <f t="shared" si="20"/>
        <v/>
      </c>
      <c r="AA154" s="42" t="str">
        <f t="shared" si="21"/>
        <v/>
      </c>
    </row>
    <row r="155" spans="3:27">
      <c r="C155" s="32" t="s">
        <v>337</v>
      </c>
      <c r="D155" s="33" t="s">
        <v>338</v>
      </c>
      <c r="E155" s="11">
        <v>0.42289443098622809</v>
      </c>
      <c r="F155" s="11">
        <v>0.42487842246163332</v>
      </c>
      <c r="G155" s="11">
        <v>0.44029697385195271</v>
      </c>
      <c r="H155" s="11">
        <v>0.43470430111941982</v>
      </c>
      <c r="I155" s="11">
        <v>0.44555567129630558</v>
      </c>
      <c r="J155" s="11">
        <v>0.4535223379629722</v>
      </c>
      <c r="K155" s="11">
        <v>0.43812233796297223</v>
      </c>
      <c r="L155" s="11">
        <v>0.43605567129630551</v>
      </c>
      <c r="M155" s="11">
        <v>0.45786319444443052</v>
      </c>
      <c r="N155" s="11">
        <v>0.41157579365080549</v>
      </c>
      <c r="O155" s="11">
        <v>0.43022936507934717</v>
      </c>
      <c r="P155" s="11">
        <v>0.44889613526568056</v>
      </c>
      <c r="Q155" s="11">
        <v>0.43457858708972225</v>
      </c>
      <c r="R155" s="11">
        <v>0.45302817114851385</v>
      </c>
      <c r="S155" s="11">
        <v>0.45329483781518048</v>
      </c>
      <c r="T155" s="11">
        <v>0.45329483781518048</v>
      </c>
      <c r="U155" s="11"/>
      <c r="V155" s="33" t="str">
        <f t="shared" si="16"/>
        <v>Saudi Arabia</v>
      </c>
      <c r="W155" s="30">
        <f t="shared" si="17"/>
        <v>1.1962022347123795E-3</v>
      </c>
      <c r="X155" s="10">
        <f t="shared" si="18"/>
        <v>0.42957666742839201</v>
      </c>
      <c r="Y155" s="36">
        <f t="shared" si="19"/>
        <v>0.18453611319888333</v>
      </c>
      <c r="Z155" s="41" t="str">
        <f t="shared" si="20"/>
        <v/>
      </c>
      <c r="AA155" s="42" t="str">
        <f t="shared" si="21"/>
        <v/>
      </c>
    </row>
    <row r="156" spans="3:27">
      <c r="C156" s="32" t="s">
        <v>339</v>
      </c>
      <c r="D156" s="33" t="s">
        <v>340</v>
      </c>
      <c r="E156" s="11">
        <v>0.63223562642554032</v>
      </c>
      <c r="F156" s="11">
        <v>0.63863562642554039</v>
      </c>
      <c r="G156" s="11">
        <v>0.62503562642554045</v>
      </c>
      <c r="H156" s="11">
        <v>0.64976895975887372</v>
      </c>
      <c r="I156" s="11">
        <v>0.63950229309220707</v>
      </c>
      <c r="J156" s="11">
        <v>0.63090229309220702</v>
      </c>
      <c r="K156" s="11">
        <v>0.64356895975887374</v>
      </c>
      <c r="L156" s="11">
        <v>0.65290229309220715</v>
      </c>
      <c r="M156" s="11">
        <v>0.64598265435351443</v>
      </c>
      <c r="N156" s="11">
        <v>0.63765146584173904</v>
      </c>
      <c r="O156" s="11">
        <v>0.63784632014974274</v>
      </c>
      <c r="P156" s="11">
        <v>0.63066961591214976</v>
      </c>
      <c r="Q156" s="11">
        <v>0.65862961131969133</v>
      </c>
      <c r="R156" s="11">
        <v>0.65805784813873303</v>
      </c>
      <c r="S156" s="11">
        <v>0.65762451480539974</v>
      </c>
      <c r="T156" s="11">
        <v>0.65762451480539974</v>
      </c>
      <c r="U156" s="11"/>
      <c r="V156" s="33" t="str">
        <f t="shared" si="16"/>
        <v>Senegal</v>
      </c>
      <c r="W156" s="30">
        <f t="shared" si="17"/>
        <v>1.4983800765672357E-3</v>
      </c>
      <c r="X156" s="10">
        <f t="shared" si="18"/>
        <v>0.63880224752155945</v>
      </c>
      <c r="Y156" s="36">
        <f t="shared" si="19"/>
        <v>0.40806831143859573</v>
      </c>
      <c r="Z156" s="41">
        <f t="shared" si="20"/>
        <v>-1.4983800765672357</v>
      </c>
      <c r="AA156" s="42">
        <f t="shared" si="21"/>
        <v>59</v>
      </c>
    </row>
    <row r="157" spans="3:27">
      <c r="C157" s="32" t="s">
        <v>341</v>
      </c>
      <c r="D157" s="33" t="s">
        <v>342</v>
      </c>
      <c r="E157" s="11">
        <v>0.30022520851145301</v>
      </c>
      <c r="F157" s="11">
        <v>0.30182520851145306</v>
      </c>
      <c r="G157" s="11">
        <v>0.30675854184478635</v>
      </c>
      <c r="H157" s="11">
        <v>0.30002520851145298</v>
      </c>
      <c r="I157" s="11">
        <v>0.30162520851145297</v>
      </c>
      <c r="J157" s="11">
        <v>0.30155854184478631</v>
      </c>
      <c r="K157" s="11">
        <v>0.30475854184478635</v>
      </c>
      <c r="L157" s="11">
        <v>0.30129187517811967</v>
      </c>
      <c r="M157" s="11">
        <v>0.302825208511453</v>
      </c>
      <c r="N157" s="11">
        <v>0.30435854184478633</v>
      </c>
      <c r="O157" s="11">
        <v>0.30089187517811966</v>
      </c>
      <c r="P157" s="11">
        <v>0.29419982419127066</v>
      </c>
      <c r="Q157" s="11">
        <v>0.28229144858713323</v>
      </c>
      <c r="R157" s="11">
        <v>0.29565907194294511</v>
      </c>
      <c r="S157" s="11">
        <v>0.30059072176136487</v>
      </c>
      <c r="T157" s="11">
        <v>0.30059072176136487</v>
      </c>
      <c r="U157" s="11"/>
      <c r="V157" s="33" t="str">
        <f t="shared" si="16"/>
        <v>Serbia</v>
      </c>
      <c r="W157" s="30">
        <f t="shared" si="17"/>
        <v>-5.1064901100422971E-4</v>
      </c>
      <c r="X157" s="10">
        <f t="shared" si="18"/>
        <v>-0.43295418872826241</v>
      </c>
      <c r="Y157" s="36">
        <f t="shared" si="19"/>
        <v>0.18744932953734786</v>
      </c>
      <c r="Z157" s="41" t="str">
        <f t="shared" si="20"/>
        <v/>
      </c>
      <c r="AA157" s="42" t="str">
        <f t="shared" si="21"/>
        <v/>
      </c>
    </row>
    <row r="158" spans="3:27">
      <c r="C158" s="32" t="s">
        <v>343</v>
      </c>
      <c r="D158" s="33" t="s">
        <v>344</v>
      </c>
      <c r="E158" s="11">
        <v>0.54094444444444445</v>
      </c>
      <c r="F158" s="11">
        <v>0.53724444444444441</v>
      </c>
      <c r="G158" s="11">
        <v>0.54021111111111109</v>
      </c>
      <c r="H158" s="11">
        <v>0.51651111111111103</v>
      </c>
      <c r="I158" s="11">
        <v>0.52614444444444441</v>
      </c>
      <c r="J158" s="11">
        <v>0.53411111111111109</v>
      </c>
      <c r="K158" s="11">
        <v>0.53681111111111113</v>
      </c>
      <c r="L158" s="11">
        <v>0.53784444444444446</v>
      </c>
      <c r="M158" s="11">
        <v>0.53721111111111108</v>
      </c>
      <c r="N158" s="11">
        <v>0.53199444444444444</v>
      </c>
      <c r="O158" s="11">
        <v>0.51844444444444437</v>
      </c>
      <c r="P158" s="11">
        <v>0.52556111111111103</v>
      </c>
      <c r="Q158" s="11">
        <v>0.48934444444444442</v>
      </c>
      <c r="R158" s="11">
        <v>0.52146111111111104</v>
      </c>
      <c r="S158" s="11">
        <v>0.52066111111111113</v>
      </c>
      <c r="T158" s="11">
        <v>0.52066111111111113</v>
      </c>
      <c r="U158" s="11"/>
      <c r="V158" s="33" t="str">
        <f t="shared" si="16"/>
        <v>Seychelles</v>
      </c>
      <c r="W158" s="30">
        <f t="shared" si="17"/>
        <v>-1.5707107843137254E-3</v>
      </c>
      <c r="X158" s="10">
        <f t="shared" si="18"/>
        <v>-0.56998348701666024</v>
      </c>
      <c r="Y158" s="36">
        <f t="shared" si="19"/>
        <v>0.32488117547167128</v>
      </c>
      <c r="Z158" s="41">
        <f t="shared" si="20"/>
        <v>1.5707107843137254</v>
      </c>
      <c r="AA158" s="42">
        <f t="shared" si="21"/>
        <v>41</v>
      </c>
    </row>
    <row r="159" spans="3:27">
      <c r="C159" s="32" t="s">
        <v>345</v>
      </c>
      <c r="D159" s="33" t="s">
        <v>346</v>
      </c>
      <c r="E159" s="11">
        <v>0.66048811569301258</v>
      </c>
      <c r="F159" s="11">
        <v>0.65847402634593344</v>
      </c>
      <c r="G159" s="11">
        <v>0.63478324150596876</v>
      </c>
      <c r="H159" s="11">
        <v>0.65504722222222223</v>
      </c>
      <c r="I159" s="11">
        <v>0.62461388888888891</v>
      </c>
      <c r="J159" s="11">
        <v>0.60918055555555561</v>
      </c>
      <c r="K159" s="11">
        <v>0.62608055555555553</v>
      </c>
      <c r="L159" s="11">
        <v>0.65798055555555546</v>
      </c>
      <c r="M159" s="11">
        <v>0.62654722222222226</v>
      </c>
      <c r="N159" s="11">
        <v>0.58011388888888893</v>
      </c>
      <c r="O159" s="11">
        <v>0.59034722222222225</v>
      </c>
      <c r="P159" s="11">
        <v>0.58981388888888897</v>
      </c>
      <c r="Q159" s="11">
        <v>0.58928055555555547</v>
      </c>
      <c r="R159" s="11">
        <v>0.5887472222222222</v>
      </c>
      <c r="S159" s="11">
        <v>0.58821388888888881</v>
      </c>
      <c r="T159" s="11">
        <v>0.58821388888888881</v>
      </c>
      <c r="U159" s="11"/>
      <c r="V159" s="33" t="str">
        <f t="shared" si="16"/>
        <v>Sierra Leone</v>
      </c>
      <c r="W159" s="30">
        <f t="shared" si="17"/>
        <v>-5.298369707536249E-3</v>
      </c>
      <c r="X159" s="10">
        <f t="shared" si="18"/>
        <v>-0.84460050470264314</v>
      </c>
      <c r="Y159" s="36">
        <f t="shared" si="19"/>
        <v>0.71335001254395947</v>
      </c>
      <c r="Z159" s="41">
        <f t="shared" si="20"/>
        <v>5.2983697075362493</v>
      </c>
      <c r="AA159" s="42">
        <f t="shared" si="21"/>
        <v>13</v>
      </c>
    </row>
    <row r="160" spans="3:27">
      <c r="C160" s="32" t="s">
        <v>347</v>
      </c>
      <c r="D160" s="33" t="s">
        <v>348</v>
      </c>
      <c r="E160" s="11">
        <v>0.43186111111111108</v>
      </c>
      <c r="F160" s="11">
        <v>0.43186111111111108</v>
      </c>
      <c r="G160" s="11">
        <v>0.43186111111111108</v>
      </c>
      <c r="H160" s="11">
        <v>0.43186111111111108</v>
      </c>
      <c r="I160" s="11">
        <v>0.43186111111111108</v>
      </c>
      <c r="J160" s="11">
        <v>0.43186111111111108</v>
      </c>
      <c r="K160" s="11">
        <v>0.43186111111111108</v>
      </c>
      <c r="L160" s="11">
        <v>0.43186111111111108</v>
      </c>
      <c r="M160" s="11">
        <v>0.43186111111111108</v>
      </c>
      <c r="N160" s="11">
        <v>0.43186111111111108</v>
      </c>
      <c r="O160" s="11">
        <v>0.43186111111111108</v>
      </c>
      <c r="P160" s="11">
        <v>0.43186111111111108</v>
      </c>
      <c r="Q160" s="11">
        <v>0.43186111111111108</v>
      </c>
      <c r="R160" s="11">
        <v>0.43186111111111108</v>
      </c>
      <c r="S160" s="11">
        <v>0.43186111111111108</v>
      </c>
      <c r="T160" s="11">
        <v>0.43186111111111108</v>
      </c>
      <c r="U160" s="11"/>
      <c r="V160" s="33" t="str">
        <f t="shared" si="16"/>
        <v>Singapore</v>
      </c>
      <c r="W160" s="30">
        <f t="shared" si="17"/>
        <v>0</v>
      </c>
      <c r="X160" s="10" t="e">
        <f t="shared" si="18"/>
        <v>#DIV/0!</v>
      </c>
      <c r="Y160" s="36">
        <f t="shared" si="19"/>
        <v>0</v>
      </c>
      <c r="Z160" s="41" t="str">
        <f t="shared" si="20"/>
        <v/>
      </c>
      <c r="AA160" s="42" t="str">
        <f t="shared" si="21"/>
        <v/>
      </c>
    </row>
    <row r="161" spans="3:27">
      <c r="C161" s="32" t="s">
        <v>349</v>
      </c>
      <c r="D161" s="33" t="s">
        <v>350</v>
      </c>
      <c r="E161" s="11">
        <v>0.27118163282272084</v>
      </c>
      <c r="F161" s="11">
        <v>0.27899760012270125</v>
      </c>
      <c r="G161" s="11">
        <v>0.28140974796004709</v>
      </c>
      <c r="H161" s="11">
        <v>0.2814505789822821</v>
      </c>
      <c r="I161" s="11">
        <v>0.28262394653893169</v>
      </c>
      <c r="J161" s="11">
        <v>0.29674133820381215</v>
      </c>
      <c r="K161" s="11">
        <v>0.30071231011237415</v>
      </c>
      <c r="L161" s="11">
        <v>0.28568457446809253</v>
      </c>
      <c r="M161" s="11">
        <v>0.29051536919085585</v>
      </c>
      <c r="N161" s="11">
        <v>0.28106166547019834</v>
      </c>
      <c r="O161" s="11">
        <v>0.28337305295951498</v>
      </c>
      <c r="P161" s="11">
        <v>0.28506088534106544</v>
      </c>
      <c r="Q161" s="11">
        <v>0.2880441418542804</v>
      </c>
      <c r="R161" s="11">
        <v>0.28312171972987871</v>
      </c>
      <c r="S161" s="11">
        <v>0.34176447914543906</v>
      </c>
      <c r="T161" s="11">
        <v>0.34176447914543906</v>
      </c>
      <c r="U161" s="11"/>
      <c r="V161" s="33" t="str">
        <f t="shared" si="16"/>
        <v>Slovakia</v>
      </c>
      <c r="W161" s="30">
        <f t="shared" si="17"/>
        <v>2.7190910053561525E-3</v>
      </c>
      <c r="X161" s="10">
        <f t="shared" si="18"/>
        <v>0.62948675895366368</v>
      </c>
      <c r="Y161" s="36">
        <f t="shared" si="19"/>
        <v>0.39625357969798791</v>
      </c>
      <c r="Z161" s="41">
        <f t="shared" si="20"/>
        <v>-2.7190910053561526</v>
      </c>
      <c r="AA161" s="42">
        <f t="shared" si="21"/>
        <v>75</v>
      </c>
    </row>
    <row r="162" spans="3:27">
      <c r="C162" s="32" t="s">
        <v>351</v>
      </c>
      <c r="D162" s="33" t="s">
        <v>352</v>
      </c>
      <c r="E162" s="11">
        <v>0.3392017973856209</v>
      </c>
      <c r="F162" s="11">
        <v>0.33746846405228759</v>
      </c>
      <c r="G162" s="11">
        <v>0.34240179738562088</v>
      </c>
      <c r="H162" s="11">
        <v>0.34066846405228751</v>
      </c>
      <c r="I162" s="11">
        <v>0.3956017973856209</v>
      </c>
      <c r="J162" s="11">
        <v>0.32553513071895424</v>
      </c>
      <c r="K162" s="11">
        <v>0.34763513071895424</v>
      </c>
      <c r="L162" s="11">
        <v>0.33220261276127611</v>
      </c>
      <c r="M162" s="11">
        <v>0.34850179738562098</v>
      </c>
      <c r="N162" s="11">
        <v>0.34302567750677504</v>
      </c>
      <c r="O162" s="11">
        <v>0.33851879084967318</v>
      </c>
      <c r="P162" s="11">
        <v>0.35811212737127374</v>
      </c>
      <c r="Q162" s="11">
        <v>0.34948611111111116</v>
      </c>
      <c r="R162" s="11">
        <v>0.35000599182681685</v>
      </c>
      <c r="S162" s="11">
        <v>0.35050599182681691</v>
      </c>
      <c r="T162" s="11">
        <v>0.35050599182681691</v>
      </c>
      <c r="U162" s="11"/>
      <c r="V162" s="33" t="str">
        <f t="shared" si="16"/>
        <v>Slovenia</v>
      </c>
      <c r="W162" s="30">
        <f t="shared" si="17"/>
        <v>4.5149584648582626E-4</v>
      </c>
      <c r="X162" s="10">
        <f t="shared" si="18"/>
        <v>0.14056120067292041</v>
      </c>
      <c r="Y162" s="36">
        <f t="shared" si="19"/>
        <v>1.9757451134613E-2</v>
      </c>
      <c r="Z162" s="41" t="str">
        <f t="shared" si="20"/>
        <v/>
      </c>
      <c r="AA162" s="42" t="str">
        <f t="shared" si="21"/>
        <v/>
      </c>
    </row>
    <row r="163" spans="3:27">
      <c r="C163" s="32" t="s">
        <v>353</v>
      </c>
      <c r="D163" s="33" t="s">
        <v>354</v>
      </c>
      <c r="E163" s="11">
        <v>0.62627777777777782</v>
      </c>
      <c r="F163" s="11">
        <v>0.64261111111111102</v>
      </c>
      <c r="G163" s="11">
        <v>0.64227777777777773</v>
      </c>
      <c r="H163" s="11">
        <v>0.64194444444444443</v>
      </c>
      <c r="I163" s="11">
        <v>0.64161111111111113</v>
      </c>
      <c r="J163" s="11">
        <v>0.6129444444444444</v>
      </c>
      <c r="K163" s="11">
        <v>0.64084444444444444</v>
      </c>
      <c r="L163" s="11">
        <v>0.5737444444444445</v>
      </c>
      <c r="M163" s="11">
        <v>0.59664444444444442</v>
      </c>
      <c r="N163" s="11">
        <v>0.60621111111111103</v>
      </c>
      <c r="O163" s="11">
        <v>0.63744444444444437</v>
      </c>
      <c r="P163" s="11">
        <v>0.62857777777777779</v>
      </c>
      <c r="Q163" s="11">
        <v>0.6380444444444443</v>
      </c>
      <c r="R163" s="11">
        <v>0.63751111111111103</v>
      </c>
      <c r="S163" s="11">
        <v>0.63697777777777775</v>
      </c>
      <c r="T163" s="11">
        <v>0.63697777777777775</v>
      </c>
      <c r="U163" s="11"/>
      <c r="V163" s="33" t="str">
        <f t="shared" si="16"/>
        <v>Solomon Islands</v>
      </c>
      <c r="W163" s="30">
        <f t="shared" si="17"/>
        <v>-7.3529411764709047E-5</v>
      </c>
      <c r="X163" s="10">
        <f t="shared" si="18"/>
        <v>-1.7457069209201009E-2</v>
      </c>
      <c r="Y163" s="36">
        <f t="shared" si="19"/>
        <v>3.0474926537483397E-4</v>
      </c>
      <c r="Z163" s="41" t="str">
        <f t="shared" si="20"/>
        <v/>
      </c>
      <c r="AA163" s="42" t="str">
        <f t="shared" si="21"/>
        <v/>
      </c>
    </row>
    <row r="164" spans="3:27">
      <c r="C164" s="32" t="s">
        <v>355</v>
      </c>
      <c r="D164" s="33" t="s">
        <v>356</v>
      </c>
      <c r="E164" s="11">
        <v>0.57857206119162641</v>
      </c>
      <c r="F164" s="11">
        <v>0.57819272270345412</v>
      </c>
      <c r="G164" s="11">
        <v>0.5780114360285501</v>
      </c>
      <c r="H164" s="11">
        <v>0.60217733567700005</v>
      </c>
      <c r="I164" s="11">
        <v>0.62574400234366678</v>
      </c>
      <c r="J164" s="11">
        <v>0.63633447853414293</v>
      </c>
      <c r="K164" s="11">
        <v>0.64686593377382851</v>
      </c>
      <c r="L164" s="11">
        <v>0.65773115079365085</v>
      </c>
      <c r="M164" s="11">
        <v>0.66796746031746024</v>
      </c>
      <c r="N164" s="11">
        <v>0.67415740740740748</v>
      </c>
      <c r="O164" s="11">
        <v>0.6732407407407407</v>
      </c>
      <c r="P164" s="11">
        <v>0.67172792397660819</v>
      </c>
      <c r="Q164" s="11">
        <v>0.67600555555555564</v>
      </c>
      <c r="R164" s="11">
        <v>0.67527222222222216</v>
      </c>
      <c r="S164" s="11">
        <v>0.6745388888888888</v>
      </c>
      <c r="T164" s="11">
        <v>0.6745388888888888</v>
      </c>
      <c r="U164" s="11"/>
      <c r="V164" s="33" t="str">
        <f t="shared" si="16"/>
        <v>Somalia</v>
      </c>
      <c r="W164" s="30">
        <f t="shared" si="17"/>
        <v>7.3894921996986848E-3</v>
      </c>
      <c r="X164" s="10">
        <f t="shared" si="18"/>
        <v>0.91307484948467443</v>
      </c>
      <c r="Y164" s="36">
        <f t="shared" si="19"/>
        <v>0.8337056807614609</v>
      </c>
      <c r="Z164" s="41">
        <f t="shared" si="20"/>
        <v>-7.3894921996986849</v>
      </c>
      <c r="AA164" s="42">
        <f t="shared" si="21"/>
        <v>116</v>
      </c>
    </row>
    <row r="165" spans="3:27">
      <c r="C165" s="32" t="s">
        <v>357</v>
      </c>
      <c r="D165" s="33" t="s">
        <v>358</v>
      </c>
      <c r="E165" s="11">
        <v>0.42573902133458708</v>
      </c>
      <c r="F165" s="11">
        <v>0.43284695973623005</v>
      </c>
      <c r="G165" s="11">
        <v>0.42654236796028938</v>
      </c>
      <c r="H165" s="11">
        <v>0.42783666187359232</v>
      </c>
      <c r="I165" s="11">
        <v>0.43591983155966957</v>
      </c>
      <c r="J165" s="11">
        <v>0.44185693587743552</v>
      </c>
      <c r="K165" s="11">
        <v>0.43919946056168052</v>
      </c>
      <c r="L165" s="11">
        <v>0.4632086519125922</v>
      </c>
      <c r="M165" s="11">
        <v>0.46304970796900391</v>
      </c>
      <c r="N165" s="11">
        <v>0.46628370181407847</v>
      </c>
      <c r="O165" s="11">
        <v>0.48344965986395838</v>
      </c>
      <c r="P165" s="11">
        <v>0.48442160919541671</v>
      </c>
      <c r="Q165" s="11">
        <v>0.48909758620691668</v>
      </c>
      <c r="R165" s="11">
        <v>0.4896861781609167</v>
      </c>
      <c r="S165" s="11">
        <v>0.48888617816091662</v>
      </c>
      <c r="T165" s="11">
        <v>0.48888617816091662</v>
      </c>
      <c r="U165" s="11"/>
      <c r="V165" s="33" t="str">
        <f t="shared" si="16"/>
        <v>South Africa</v>
      </c>
      <c r="W165" s="30">
        <f t="shared" si="17"/>
        <v>5.2209077445869679E-3</v>
      </c>
      <c r="X165" s="10">
        <f t="shared" si="18"/>
        <v>0.96277836462727873</v>
      </c>
      <c r="Y165" s="36">
        <f t="shared" si="19"/>
        <v>0.92694217939437729</v>
      </c>
      <c r="Z165" s="41">
        <f t="shared" si="20"/>
        <v>-5.2209077445869676</v>
      </c>
      <c r="AA165" s="42">
        <f t="shared" si="21"/>
        <v>102</v>
      </c>
    </row>
    <row r="166" spans="3:27">
      <c r="C166" s="32" t="s">
        <v>359</v>
      </c>
      <c r="D166" s="33" t="s">
        <v>360</v>
      </c>
      <c r="E166" s="11">
        <v>0.23189040914605555</v>
      </c>
      <c r="F166" s="11">
        <v>0.20675707581272226</v>
      </c>
      <c r="G166" s="11">
        <v>0.20495707581272224</v>
      </c>
      <c r="H166" s="11">
        <v>0.20315707581272224</v>
      </c>
      <c r="I166" s="11">
        <v>0.20802374247938893</v>
      </c>
      <c r="J166" s="11">
        <v>0.20455707581272223</v>
      </c>
      <c r="K166" s="11">
        <v>0.21109040914605559</v>
      </c>
      <c r="L166" s="11">
        <v>0.23595707581272221</v>
      </c>
      <c r="M166" s="11">
        <v>0.20387192965609724</v>
      </c>
      <c r="N166" s="11">
        <v>0.20778637769247221</v>
      </c>
      <c r="O166" s="11">
        <v>0.25196097709455556</v>
      </c>
      <c r="P166" s="11">
        <v>0.23488704795597226</v>
      </c>
      <c r="Q166" s="11">
        <v>0.21937160381022225</v>
      </c>
      <c r="R166" s="11">
        <v>0.2354459414528085</v>
      </c>
      <c r="S166" s="11">
        <v>0.27419260811947516</v>
      </c>
      <c r="T166" s="11">
        <v>0.27419260811947516</v>
      </c>
      <c r="U166" s="11"/>
      <c r="V166" s="33" t="str">
        <f t="shared" si="16"/>
        <v>Spain</v>
      </c>
      <c r="W166" s="30">
        <f t="shared" si="17"/>
        <v>3.4934832100520672E-3</v>
      </c>
      <c r="X166" s="10">
        <f t="shared" si="18"/>
        <v>0.68580256176862719</v>
      </c>
      <c r="Y166" s="36">
        <f t="shared" si="19"/>
        <v>0.47032515372841172</v>
      </c>
      <c r="Z166" s="41">
        <f t="shared" si="20"/>
        <v>-3.4934832100520672</v>
      </c>
      <c r="AA166" s="42">
        <f t="shared" si="21"/>
        <v>85</v>
      </c>
    </row>
    <row r="167" spans="3:27">
      <c r="C167" s="32" t="s">
        <v>361</v>
      </c>
      <c r="D167" s="33" t="s">
        <v>362</v>
      </c>
      <c r="E167" s="11">
        <v>0.47188888888888886</v>
      </c>
      <c r="F167" s="11">
        <v>0.48045555555555547</v>
      </c>
      <c r="G167" s="11">
        <v>0.48235555555555559</v>
      </c>
      <c r="H167" s="11">
        <v>0.47925555555555555</v>
      </c>
      <c r="I167" s="11">
        <v>0.4728222222222222</v>
      </c>
      <c r="J167" s="11">
        <v>0.4680555555555555</v>
      </c>
      <c r="K167" s="11">
        <v>0.45992222222222218</v>
      </c>
      <c r="L167" s="11">
        <v>0.48012222222222217</v>
      </c>
      <c r="M167" s="11">
        <v>0.47198888888888885</v>
      </c>
      <c r="N167" s="11">
        <v>0.48218888888888883</v>
      </c>
      <c r="O167" s="11">
        <v>0.47572222222222216</v>
      </c>
      <c r="P167" s="11">
        <v>0.47405555555555551</v>
      </c>
      <c r="Q167" s="11">
        <v>0.4723888888888888</v>
      </c>
      <c r="R167" s="11">
        <v>0.4723888888888888</v>
      </c>
      <c r="S167" s="11">
        <v>0.4723888888888888</v>
      </c>
      <c r="T167" s="11">
        <v>0.4723888888888888</v>
      </c>
      <c r="U167" s="11"/>
      <c r="V167" s="33" t="str">
        <f t="shared" si="16"/>
        <v>Sri Lanka</v>
      </c>
      <c r="W167" s="30">
        <f t="shared" si="17"/>
        <v>-2.3995098039216145E-4</v>
      </c>
      <c r="X167" s="10">
        <f t="shared" si="18"/>
        <v>-0.19802582404128122</v>
      </c>
      <c r="Y167" s="36">
        <f t="shared" si="19"/>
        <v>3.921422698722847E-2</v>
      </c>
      <c r="Z167" s="41" t="str">
        <f t="shared" si="20"/>
        <v/>
      </c>
      <c r="AA167" s="42" t="str">
        <f t="shared" si="21"/>
        <v/>
      </c>
    </row>
    <row r="168" spans="3:27">
      <c r="C168" s="32" t="s">
        <v>363</v>
      </c>
      <c r="D168" s="33" t="s">
        <v>364</v>
      </c>
      <c r="E168" s="11">
        <v>0.62111147499037977</v>
      </c>
      <c r="F168" s="11">
        <v>0.62124386364760997</v>
      </c>
      <c r="G168" s="11">
        <v>0.62294536620293683</v>
      </c>
      <c r="H168" s="11">
        <v>0.6229752189472475</v>
      </c>
      <c r="I168" s="11">
        <v>0.62467828162531014</v>
      </c>
      <c r="J168" s="11">
        <v>0.64284314642009088</v>
      </c>
      <c r="K168" s="11">
        <v>0.63447252937443099</v>
      </c>
      <c r="L168" s="11">
        <v>0.63944872084069004</v>
      </c>
      <c r="M168" s="11">
        <v>0.6230287851879841</v>
      </c>
      <c r="N168" s="11">
        <v>0.64036148737174525</v>
      </c>
      <c r="O168" s="11">
        <v>0.65396417377855609</v>
      </c>
      <c r="P168" s="11">
        <v>0.63258676879369269</v>
      </c>
      <c r="Q168" s="11">
        <v>0.61643225658261935</v>
      </c>
      <c r="R168" s="11">
        <v>0.61298057584923804</v>
      </c>
      <c r="S168" s="11">
        <v>0.6151662346890634</v>
      </c>
      <c r="T168" s="11">
        <v>0.6151662346890634</v>
      </c>
      <c r="U168" s="11"/>
      <c r="V168" s="33" t="str">
        <f t="shared" si="16"/>
        <v>Sudan</v>
      </c>
      <c r="W168" s="30">
        <f t="shared" si="17"/>
        <v>-3.3011125123963311E-4</v>
      </c>
      <c r="X168" s="10">
        <f t="shared" si="18"/>
        <v>-0.13266713953373763</v>
      </c>
      <c r="Y168" s="36">
        <f t="shared" si="19"/>
        <v>1.7600569912064209E-2</v>
      </c>
      <c r="Z168" s="41" t="str">
        <f t="shared" si="20"/>
        <v/>
      </c>
      <c r="AA168" s="42" t="str">
        <f t="shared" si="21"/>
        <v/>
      </c>
    </row>
    <row r="169" spans="3:27">
      <c r="C169" s="32" t="s">
        <v>365</v>
      </c>
      <c r="D169" s="33" t="s">
        <v>366</v>
      </c>
      <c r="E169" s="11">
        <v>0.31926510721246643</v>
      </c>
      <c r="F169" s="11">
        <v>0.30835399610135511</v>
      </c>
      <c r="G169" s="11">
        <v>0.32910955165691097</v>
      </c>
      <c r="H169" s="11">
        <v>0.33319844054579972</v>
      </c>
      <c r="I169" s="11">
        <v>0.33062066276802182</v>
      </c>
      <c r="J169" s="11">
        <v>0.33470955165691096</v>
      </c>
      <c r="K169" s="11">
        <v>0.33022066276802198</v>
      </c>
      <c r="L169" s="11">
        <v>0.315244444444435</v>
      </c>
      <c r="M169" s="11">
        <v>0.31858888888890768</v>
      </c>
      <c r="N169" s="11">
        <v>0.28860576519914322</v>
      </c>
      <c r="O169" s="11">
        <v>0.30595238095237082</v>
      </c>
      <c r="P169" s="11">
        <v>0.27162838164249226</v>
      </c>
      <c r="Q169" s="11">
        <v>0.25699468599033642</v>
      </c>
      <c r="R169" s="11">
        <v>0.23218888888888889</v>
      </c>
      <c r="S169" s="11">
        <v>0.3149555555555556</v>
      </c>
      <c r="T169" s="11">
        <v>0.3149555555555556</v>
      </c>
      <c r="U169" s="11"/>
      <c r="V169" s="33" t="str">
        <f t="shared" si="16"/>
        <v>Suriname</v>
      </c>
      <c r="W169" s="30">
        <f t="shared" si="17"/>
        <v>-3.5426708133235877E-3</v>
      </c>
      <c r="X169" s="10">
        <f t="shared" si="18"/>
        <v>-0.56844714336276292</v>
      </c>
      <c r="Y169" s="36">
        <f t="shared" si="19"/>
        <v>0.32313215479728552</v>
      </c>
      <c r="Z169" s="41">
        <f t="shared" si="20"/>
        <v>3.5426708133235878</v>
      </c>
      <c r="AA169" s="42">
        <f t="shared" si="21"/>
        <v>27</v>
      </c>
    </row>
    <row r="170" spans="3:27">
      <c r="C170" s="32" t="s">
        <v>367</v>
      </c>
      <c r="D170" s="33" t="s">
        <v>368</v>
      </c>
      <c r="E170" s="11">
        <v>0.46457459425717867</v>
      </c>
      <c r="F170" s="11">
        <v>0.45705418227215988</v>
      </c>
      <c r="G170" s="11">
        <v>0.45715081148564285</v>
      </c>
      <c r="H170" s="11">
        <v>0.45004238451935069</v>
      </c>
      <c r="I170" s="11">
        <v>0.45996111111111121</v>
      </c>
      <c r="J170" s="11">
        <v>0.46319444444444446</v>
      </c>
      <c r="K170" s="11">
        <v>0.53201017478152313</v>
      </c>
      <c r="L170" s="11">
        <v>0.56050287141073663</v>
      </c>
      <c r="M170" s="11">
        <v>0.56563882646691643</v>
      </c>
      <c r="N170" s="11">
        <v>0.56203882646691639</v>
      </c>
      <c r="O170" s="11">
        <v>0.57623377028714107</v>
      </c>
      <c r="P170" s="11">
        <v>0.53910043695380783</v>
      </c>
      <c r="Q170" s="11">
        <v>0.56131167290886397</v>
      </c>
      <c r="R170" s="11">
        <v>0.59712777777777781</v>
      </c>
      <c r="S170" s="11">
        <v>0.5966611111111112</v>
      </c>
      <c r="T170" s="11">
        <v>0.5966611111111112</v>
      </c>
      <c r="U170" s="11"/>
      <c r="V170" s="33" t="str">
        <f t="shared" si="16"/>
        <v>Swaziland</v>
      </c>
      <c r="W170" s="30">
        <f t="shared" si="17"/>
        <v>1.1105517459792907E-2</v>
      </c>
      <c r="X170" s="10">
        <f t="shared" si="18"/>
        <v>0.91221606853351356</v>
      </c>
      <c r="Y170" s="36">
        <f t="shared" si="19"/>
        <v>0.8321381556907399</v>
      </c>
      <c r="Z170" s="41">
        <f t="shared" si="20"/>
        <v>-11.105517459792907</v>
      </c>
      <c r="AA170" s="42">
        <f t="shared" si="21"/>
        <v>119</v>
      </c>
    </row>
    <row r="171" spans="3:27">
      <c r="C171" s="32" t="s">
        <v>369</v>
      </c>
      <c r="D171" s="33" t="s">
        <v>370</v>
      </c>
      <c r="E171" s="11">
        <v>0.17073978956541669</v>
      </c>
      <c r="F171" s="11">
        <v>0.17233978956541671</v>
      </c>
      <c r="G171" s="11">
        <v>0.17227312289874999</v>
      </c>
      <c r="H171" s="11">
        <v>0.17553978956541669</v>
      </c>
      <c r="I171" s="11">
        <v>0.17713978956541668</v>
      </c>
      <c r="J171" s="11">
        <v>0.17373978956541669</v>
      </c>
      <c r="K171" s="11">
        <v>0.17863978956541668</v>
      </c>
      <c r="L171" s="11">
        <v>0.18020645623208334</v>
      </c>
      <c r="M171" s="11">
        <v>0.16643655913979166</v>
      </c>
      <c r="N171" s="11">
        <v>0.17192668172691669</v>
      </c>
      <c r="O171" s="11">
        <v>0.18326883815887499</v>
      </c>
      <c r="P171" s="11">
        <v>0.26543877781970832</v>
      </c>
      <c r="Q171" s="11">
        <v>0.26788509536441668</v>
      </c>
      <c r="R171" s="11">
        <v>0.24579700431583337</v>
      </c>
      <c r="S171" s="11">
        <v>0.24566367098250005</v>
      </c>
      <c r="T171" s="11">
        <v>0.24566367098250005</v>
      </c>
      <c r="U171" s="11"/>
      <c r="V171" s="33" t="str">
        <f t="shared" si="16"/>
        <v>Sweden</v>
      </c>
      <c r="W171" s="30">
        <f t="shared" si="17"/>
        <v>6.3952471582305759E-3</v>
      </c>
      <c r="X171" s="10">
        <f t="shared" si="18"/>
        <v>0.78793642803467889</v>
      </c>
      <c r="Y171" s="36">
        <f t="shared" si="19"/>
        <v>0.6208438146240487</v>
      </c>
      <c r="Z171" s="41">
        <f t="shared" si="20"/>
        <v>-6.3952471582305757</v>
      </c>
      <c r="AA171" s="42">
        <f t="shared" si="21"/>
        <v>110</v>
      </c>
    </row>
    <row r="172" spans="3:27">
      <c r="C172" s="32" t="s">
        <v>371</v>
      </c>
      <c r="D172" s="33" t="s">
        <v>372</v>
      </c>
      <c r="E172" s="11">
        <v>0.17338732681337499</v>
      </c>
      <c r="F172" s="11">
        <v>0.16348732681337499</v>
      </c>
      <c r="G172" s="11">
        <v>0.16692066014670834</v>
      </c>
      <c r="H172" s="11">
        <v>0.16702066014670836</v>
      </c>
      <c r="I172" s="11">
        <v>0.17378732681337503</v>
      </c>
      <c r="J172" s="11">
        <v>0.18055399348004167</v>
      </c>
      <c r="K172" s="11">
        <v>0.18055399348004167</v>
      </c>
      <c r="L172" s="11">
        <v>0.18722066014670835</v>
      </c>
      <c r="M172" s="11">
        <v>0.20050000000000001</v>
      </c>
      <c r="N172" s="11">
        <v>0.18716666666666668</v>
      </c>
      <c r="O172" s="11">
        <v>0.18049999999999999</v>
      </c>
      <c r="P172" s="11">
        <v>0.18873333333333334</v>
      </c>
      <c r="Q172" s="11">
        <v>0.20030000000000001</v>
      </c>
      <c r="R172" s="11">
        <v>0.2835333333333333</v>
      </c>
      <c r="S172" s="11">
        <v>0.28343333333333331</v>
      </c>
      <c r="T172" s="11">
        <v>0.28343333333333331</v>
      </c>
      <c r="U172" s="11"/>
      <c r="V172" s="33" t="str">
        <f t="shared" si="16"/>
        <v>Switzerland</v>
      </c>
      <c r="W172" s="30">
        <f t="shared" si="17"/>
        <v>7.2495751234470584E-3</v>
      </c>
      <c r="X172" s="10">
        <f t="shared" si="18"/>
        <v>0.80753023311184557</v>
      </c>
      <c r="Y172" s="36">
        <f t="shared" si="19"/>
        <v>0.65210507738967161</v>
      </c>
      <c r="Z172" s="41">
        <f t="shared" si="20"/>
        <v>-7.249575123447058</v>
      </c>
      <c r="AA172" s="42">
        <f t="shared" si="21"/>
        <v>114</v>
      </c>
    </row>
    <row r="173" spans="3:27">
      <c r="C173" s="32" t="s">
        <v>373</v>
      </c>
      <c r="D173" s="33" t="s">
        <v>374</v>
      </c>
      <c r="E173" s="11">
        <v>0.32583547972824917</v>
      </c>
      <c r="F173" s="11">
        <v>0.31093927547254741</v>
      </c>
      <c r="G173" s="11">
        <v>0.31726034359874816</v>
      </c>
      <c r="H173" s="11">
        <v>0.29754766180123199</v>
      </c>
      <c r="I173" s="11">
        <v>0.31162623474665568</v>
      </c>
      <c r="J173" s="11">
        <v>0.31145956807998904</v>
      </c>
      <c r="K173" s="11">
        <v>0.27731512363554461</v>
      </c>
      <c r="L173" s="11">
        <v>0.29650401252443354</v>
      </c>
      <c r="M173" s="11">
        <v>0.29902623474665574</v>
      </c>
      <c r="N173" s="11">
        <v>0.30947969569108819</v>
      </c>
      <c r="O173" s="11">
        <v>0.33048995998457248</v>
      </c>
      <c r="P173" s="11">
        <v>0.31551785468360932</v>
      </c>
      <c r="Q173" s="11">
        <v>0.30685833253380018</v>
      </c>
      <c r="R173" s="11">
        <v>0.30749389080763018</v>
      </c>
      <c r="S173" s="11">
        <v>0.35359805836100522</v>
      </c>
      <c r="T173" s="11">
        <v>0.35359805836100522</v>
      </c>
      <c r="U173" s="11"/>
      <c r="V173" s="33" t="str">
        <f t="shared" si="16"/>
        <v>Syrian Arab Republic</v>
      </c>
      <c r="W173" s="30">
        <f t="shared" si="17"/>
        <v>1.7187899270625793E-3</v>
      </c>
      <c r="X173" s="10">
        <f t="shared" si="18"/>
        <v>0.4146168179157631</v>
      </c>
      <c r="Y173" s="36">
        <f t="shared" si="19"/>
        <v>0.17190710569859305</v>
      </c>
      <c r="Z173" s="41" t="str">
        <f t="shared" si="20"/>
        <v/>
      </c>
      <c r="AA173" s="42" t="str">
        <f t="shared" si="21"/>
        <v/>
      </c>
    </row>
    <row r="174" spans="3:27">
      <c r="C174" s="32" t="s">
        <v>375</v>
      </c>
      <c r="D174" s="33" t="s">
        <v>376</v>
      </c>
      <c r="E174" s="11">
        <v>0.39525841894977165</v>
      </c>
      <c r="F174" s="11">
        <v>0.34772508561643828</v>
      </c>
      <c r="G174" s="11">
        <v>0.36019175228310507</v>
      </c>
      <c r="H174" s="11">
        <v>0.37599175228310505</v>
      </c>
      <c r="I174" s="11">
        <v>0.36512508561643831</v>
      </c>
      <c r="J174" s="11">
        <v>0.36592508561643827</v>
      </c>
      <c r="K174" s="11">
        <v>0.3576250856164383</v>
      </c>
      <c r="L174" s="11">
        <v>0.37265841894977164</v>
      </c>
      <c r="M174" s="11">
        <v>0.35935841894977166</v>
      </c>
      <c r="N174" s="11">
        <v>0.3677250856164383</v>
      </c>
      <c r="O174" s="11">
        <v>0.38942508561643829</v>
      </c>
      <c r="P174" s="11">
        <v>0.41100265751495962</v>
      </c>
      <c r="Q174" s="11">
        <v>0.43303795376048509</v>
      </c>
      <c r="R174" s="11">
        <v>0.43306626119455621</v>
      </c>
      <c r="S174" s="11">
        <v>0.51636626119455631</v>
      </c>
      <c r="T174" s="11">
        <v>0.51636626119455631</v>
      </c>
      <c r="U174" s="11"/>
      <c r="V174" s="33" t="str">
        <f t="shared" si="16"/>
        <v>Tajikistan</v>
      </c>
      <c r="W174" s="30">
        <f t="shared" si="17"/>
        <v>8.4994578394107876E-3</v>
      </c>
      <c r="X174" s="10">
        <f t="shared" si="18"/>
        <v>0.7650770460506725</v>
      </c>
      <c r="Y174" s="36">
        <f t="shared" si="19"/>
        <v>0.58534288639362286</v>
      </c>
      <c r="Z174" s="41">
        <f t="shared" si="20"/>
        <v>-8.4994578394107876</v>
      </c>
      <c r="AA174" s="42">
        <f t="shared" si="21"/>
        <v>118</v>
      </c>
    </row>
    <row r="175" spans="3:27">
      <c r="C175" s="32" t="s">
        <v>377</v>
      </c>
      <c r="D175" s="33" t="s">
        <v>378</v>
      </c>
      <c r="E175" s="11">
        <v>0.55626766890516199</v>
      </c>
      <c r="F175" s="11">
        <v>0.55689220594219913</v>
      </c>
      <c r="G175" s="11">
        <v>0.55480619670052134</v>
      </c>
      <c r="H175" s="11">
        <v>0.55770645895926119</v>
      </c>
      <c r="I175" s="11">
        <v>0.53059769872311557</v>
      </c>
      <c r="J175" s="11">
        <v>0.53136699550448863</v>
      </c>
      <c r="K175" s="11">
        <v>0.52223845022018489</v>
      </c>
      <c r="L175" s="11">
        <v>0.50610796703296024</v>
      </c>
      <c r="M175" s="11">
        <v>0.51396752023933345</v>
      </c>
      <c r="N175" s="11">
        <v>0.50680451754387501</v>
      </c>
      <c r="O175" s="11">
        <v>0.49252500000000005</v>
      </c>
      <c r="P175" s="11">
        <v>0.50313824561404175</v>
      </c>
      <c r="Q175" s="11">
        <v>0.4997025877192916</v>
      </c>
      <c r="R175" s="11">
        <v>0.49869713541666666</v>
      </c>
      <c r="S175" s="11">
        <v>0.49796380208333341</v>
      </c>
      <c r="T175" s="11">
        <v>0.49796380208333341</v>
      </c>
      <c r="U175" s="11"/>
      <c r="V175" s="33" t="str">
        <f t="shared" si="16"/>
        <v>Tanzania, United Republic of</v>
      </c>
      <c r="W175" s="30">
        <f t="shared" si="17"/>
        <v>-4.7128384733578351E-3</v>
      </c>
      <c r="X175" s="10">
        <f t="shared" si="18"/>
        <v>-0.92463021480904839</v>
      </c>
      <c r="Y175" s="36">
        <f t="shared" si="19"/>
        <v>0.85494103413782696</v>
      </c>
      <c r="Z175" s="41">
        <f t="shared" si="20"/>
        <v>4.7128384733578352</v>
      </c>
      <c r="AA175" s="42">
        <f t="shared" si="21"/>
        <v>15</v>
      </c>
    </row>
    <row r="176" spans="3:27">
      <c r="C176" s="32" t="s">
        <v>379</v>
      </c>
      <c r="D176" s="33" t="s">
        <v>380</v>
      </c>
      <c r="E176" s="11">
        <v>0.40993896242057248</v>
      </c>
      <c r="F176" s="11">
        <v>0.39845494843222157</v>
      </c>
      <c r="G176" s="11">
        <v>0.38491596205777029</v>
      </c>
      <c r="H176" s="11">
        <v>0.36670254746999148</v>
      </c>
      <c r="I176" s="11">
        <v>0.3550350627432361</v>
      </c>
      <c r="J176" s="11">
        <v>0.35293506274323616</v>
      </c>
      <c r="K176" s="11">
        <v>0.3507017294099028</v>
      </c>
      <c r="L176" s="11">
        <v>0.34846839607656949</v>
      </c>
      <c r="M176" s="11">
        <v>0.41346094663744443</v>
      </c>
      <c r="N176" s="11">
        <v>0.42184641812865276</v>
      </c>
      <c r="O176" s="11">
        <v>0.42918323282165277</v>
      </c>
      <c r="P176" s="11">
        <v>0.42631418128656945</v>
      </c>
      <c r="Q176" s="11">
        <v>0.41944973501461114</v>
      </c>
      <c r="R176" s="11">
        <v>0.42158567251461115</v>
      </c>
      <c r="S176" s="11">
        <v>0.42101900584794444</v>
      </c>
      <c r="T176" s="11">
        <v>0.42101900584794444</v>
      </c>
      <c r="U176" s="11"/>
      <c r="V176" s="33" t="str">
        <f t="shared" si="16"/>
        <v>Thailand</v>
      </c>
      <c r="W176" s="30">
        <f t="shared" si="17"/>
        <v>3.6709502906681537E-3</v>
      </c>
      <c r="X176" s="10">
        <f t="shared" si="18"/>
        <v>0.56264551986517464</v>
      </c>
      <c r="Y176" s="36">
        <f t="shared" si="19"/>
        <v>0.31656998102435263</v>
      </c>
      <c r="Z176" s="41">
        <f t="shared" si="20"/>
        <v>-3.6709502906681535</v>
      </c>
      <c r="AA176" s="42">
        <f t="shared" si="21"/>
        <v>88</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0.62914689474423735</v>
      </c>
      <c r="F178" s="11">
        <v>0.6347241839405483</v>
      </c>
      <c r="G178" s="11">
        <v>0.65613148474293681</v>
      </c>
      <c r="H178" s="11">
        <v>0.69086956700627689</v>
      </c>
      <c r="I178" s="11">
        <v>0.68165007746788808</v>
      </c>
      <c r="J178" s="11">
        <v>0.67242507746788827</v>
      </c>
      <c r="K178" s="11">
        <v>0.68650007746788821</v>
      </c>
      <c r="L178" s="11">
        <v>0.69222846392207149</v>
      </c>
      <c r="M178" s="11">
        <v>0.68374469898183399</v>
      </c>
      <c r="N178" s="11">
        <v>0.68775572222222214</v>
      </c>
      <c r="O178" s="11">
        <v>0.67972188755019758</v>
      </c>
      <c r="P178" s="11">
        <v>0.67851964769647199</v>
      </c>
      <c r="Q178" s="11">
        <v>0.64350406504063784</v>
      </c>
      <c r="R178" s="11">
        <v>0.61277184959351283</v>
      </c>
      <c r="S178" s="11">
        <v>0.61182367886180555</v>
      </c>
      <c r="T178" s="11">
        <v>0.61182367886180555</v>
      </c>
      <c r="U178" s="11"/>
      <c r="V178" s="33" t="str">
        <f t="shared" si="16"/>
        <v>Togo</v>
      </c>
      <c r="W178" s="30">
        <f t="shared" si="17"/>
        <v>-2.1337442606766907E-3</v>
      </c>
      <c r="X178" s="10">
        <f t="shared" si="18"/>
        <v>-0.33097991303441565</v>
      </c>
      <c r="Y178" s="36">
        <f t="shared" si="19"/>
        <v>0.10954770283226935</v>
      </c>
      <c r="Z178" s="41" t="str">
        <f t="shared" si="20"/>
        <v/>
      </c>
      <c r="AA178" s="42" t="str">
        <f t="shared" si="21"/>
        <v/>
      </c>
    </row>
    <row r="179" spans="3:27">
      <c r="C179" s="32" t="s">
        <v>385</v>
      </c>
      <c r="D179" s="33" t="s">
        <v>386</v>
      </c>
      <c r="E179" s="11">
        <v>0.5692013888889027</v>
      </c>
      <c r="F179" s="11">
        <v>0.56910138888890283</v>
      </c>
      <c r="G179" s="11">
        <v>0.56813333333334726</v>
      </c>
      <c r="H179" s="11">
        <v>0.56942222222223615</v>
      </c>
      <c r="I179" s="11">
        <v>0.57126666666668058</v>
      </c>
      <c r="J179" s="11">
        <v>0.57338888888890283</v>
      </c>
      <c r="K179" s="11">
        <v>0.57590000000001385</v>
      </c>
      <c r="L179" s="11">
        <v>0.55841111111112485</v>
      </c>
      <c r="M179" s="11">
        <v>0.46825555555555559</v>
      </c>
      <c r="N179" s="11">
        <v>0.50268333333331938</v>
      </c>
      <c r="O179" s="11">
        <v>0.57119444444444445</v>
      </c>
      <c r="P179" s="11">
        <v>0.58995555555556944</v>
      </c>
      <c r="Q179" s="11">
        <v>0.60568888888890282</v>
      </c>
      <c r="R179" s="11">
        <v>0.58139444444444444</v>
      </c>
      <c r="S179" s="11">
        <v>0.58096111111111115</v>
      </c>
      <c r="T179" s="11">
        <v>0.58096111111111115</v>
      </c>
      <c r="U179" s="11"/>
      <c r="V179" s="33" t="str">
        <f t="shared" si="16"/>
        <v>Tonga</v>
      </c>
      <c r="W179" s="30">
        <f t="shared" si="17"/>
        <v>9.0130718954144326E-4</v>
      </c>
      <c r="X179" s="10">
        <f t="shared" si="18"/>
        <v>0.1287096725917303</v>
      </c>
      <c r="Y179" s="36">
        <f t="shared" si="19"/>
        <v>1.656617981867041E-2</v>
      </c>
      <c r="Z179" s="41" t="str">
        <f t="shared" si="20"/>
        <v/>
      </c>
      <c r="AA179" s="42" t="str">
        <f t="shared" si="21"/>
        <v/>
      </c>
    </row>
    <row r="180" spans="3:27">
      <c r="C180" s="32" t="s">
        <v>387</v>
      </c>
      <c r="D180" s="33" t="s">
        <v>388</v>
      </c>
      <c r="E180" s="11">
        <v>0.52759722222222216</v>
      </c>
      <c r="F180" s="11">
        <v>0.52719722222222221</v>
      </c>
      <c r="G180" s="11">
        <v>0.52679722222222225</v>
      </c>
      <c r="H180" s="11">
        <v>0.52639722222222218</v>
      </c>
      <c r="I180" s="11">
        <v>0.52599722222222223</v>
      </c>
      <c r="J180" s="11">
        <v>0.52559722222222216</v>
      </c>
      <c r="K180" s="11">
        <v>0.52513055555555554</v>
      </c>
      <c r="L180" s="11">
        <v>0.52466388888888893</v>
      </c>
      <c r="M180" s="11">
        <v>0.54472500000001389</v>
      </c>
      <c r="N180" s="11">
        <v>0.55403358585858598</v>
      </c>
      <c r="O180" s="11">
        <v>0.56988358585858589</v>
      </c>
      <c r="P180" s="11">
        <v>0.55300025252525264</v>
      </c>
      <c r="Q180" s="11">
        <v>0.60678358585858594</v>
      </c>
      <c r="R180" s="11">
        <v>0.55186691919191933</v>
      </c>
      <c r="S180" s="11">
        <v>0.55130025252525261</v>
      </c>
      <c r="T180" s="11">
        <v>0.55130025252525261</v>
      </c>
      <c r="U180" s="11"/>
      <c r="V180" s="33" t="str">
        <f t="shared" si="16"/>
        <v>Trinidad and Tobago</v>
      </c>
      <c r="W180" s="30">
        <f t="shared" si="17"/>
        <v>3.213752970885355E-3</v>
      </c>
      <c r="X180" s="10">
        <f t="shared" si="18"/>
        <v>0.68409149833187455</v>
      </c>
      <c r="Y180" s="36">
        <f t="shared" si="19"/>
        <v>0.4679811780899491</v>
      </c>
      <c r="Z180" s="41">
        <f t="shared" si="20"/>
        <v>-3.2137529708853552</v>
      </c>
      <c r="AA180" s="42">
        <f t="shared" si="21"/>
        <v>80</v>
      </c>
    </row>
    <row r="181" spans="3:27">
      <c r="C181" s="32" t="s">
        <v>389</v>
      </c>
      <c r="D181" s="33" t="s">
        <v>390</v>
      </c>
      <c r="E181" s="11">
        <v>0.47078873518677072</v>
      </c>
      <c r="F181" s="11">
        <v>0.39207895874361981</v>
      </c>
      <c r="G181" s="11">
        <v>0.42999864239915569</v>
      </c>
      <c r="H181" s="11">
        <v>0.43126859887922225</v>
      </c>
      <c r="I181" s="11">
        <v>0.42752687314430832</v>
      </c>
      <c r="J181" s="11">
        <v>0.45088852868729573</v>
      </c>
      <c r="K181" s="11">
        <v>0.45782591583549287</v>
      </c>
      <c r="L181" s="11">
        <v>0.47460390011897413</v>
      </c>
      <c r="M181" s="11">
        <v>0.4351276284348764</v>
      </c>
      <c r="N181" s="11">
        <v>0.41380117440981995</v>
      </c>
      <c r="O181" s="11">
        <v>0.41046825396824632</v>
      </c>
      <c r="P181" s="11">
        <v>0.41300919893835353</v>
      </c>
      <c r="Q181" s="11">
        <v>0.42431205570771785</v>
      </c>
      <c r="R181" s="11">
        <v>0.42567415419565746</v>
      </c>
      <c r="S181" s="11">
        <v>0.47104834584760785</v>
      </c>
      <c r="T181" s="11">
        <v>0.47104834584760785</v>
      </c>
      <c r="U181" s="11"/>
      <c r="V181" s="33" t="str">
        <f t="shared" si="16"/>
        <v>Tunisia</v>
      </c>
      <c r="W181" s="30">
        <f t="shared" si="17"/>
        <v>6.5447403600637371E-4</v>
      </c>
      <c r="X181" s="10">
        <f t="shared" si="18"/>
        <v>0.1219205172748597</v>
      </c>
      <c r="Y181" s="36">
        <f t="shared" si="19"/>
        <v>1.4864612532569361E-2</v>
      </c>
      <c r="Z181" s="41" t="str">
        <f t="shared" si="20"/>
        <v/>
      </c>
      <c r="AA181" s="42" t="str">
        <f t="shared" si="21"/>
        <v/>
      </c>
    </row>
    <row r="182" spans="3:27">
      <c r="C182" s="32" t="s">
        <v>391</v>
      </c>
      <c r="D182" s="33" t="s">
        <v>392</v>
      </c>
      <c r="E182" s="11">
        <v>0.292016191499056</v>
      </c>
      <c r="F182" s="11">
        <v>0.28503841372127825</v>
      </c>
      <c r="G182" s="11">
        <v>0.27639396927683374</v>
      </c>
      <c r="H182" s="11">
        <v>0.25941619149905598</v>
      </c>
      <c r="I182" s="11">
        <v>0.25588285816572265</v>
      </c>
      <c r="J182" s="11">
        <v>0.25068285816572261</v>
      </c>
      <c r="K182" s="11">
        <v>0.238816191499056</v>
      </c>
      <c r="L182" s="11">
        <v>0.2439097388095931</v>
      </c>
      <c r="M182" s="11">
        <v>0.24632671325000807</v>
      </c>
      <c r="N182" s="11">
        <v>0.23686099112944559</v>
      </c>
      <c r="O182" s="11">
        <v>0.22501095262353557</v>
      </c>
      <c r="P182" s="11">
        <v>0.22229401734730556</v>
      </c>
      <c r="Q182" s="11">
        <v>0.23418530284492808</v>
      </c>
      <c r="R182" s="11">
        <v>0.2318801572289535</v>
      </c>
      <c r="S182" s="11">
        <v>0.27747978221928676</v>
      </c>
      <c r="T182" s="11">
        <v>0.27747978221928676</v>
      </c>
      <c r="U182" s="11"/>
      <c r="V182" s="33" t="str">
        <f t="shared" si="16"/>
        <v>Turkey</v>
      </c>
      <c r="W182" s="30">
        <f t="shared" si="17"/>
        <v>-2.0587769400654894E-3</v>
      </c>
      <c r="X182" s="10">
        <f t="shared" si="18"/>
        <v>-0.43944842993196054</v>
      </c>
      <c r="Y182" s="36">
        <f t="shared" si="19"/>
        <v>0.19311492256966523</v>
      </c>
      <c r="Z182" s="41" t="str">
        <f t="shared" si="20"/>
        <v/>
      </c>
      <c r="AA182" s="42" t="str">
        <f t="shared" si="21"/>
        <v/>
      </c>
    </row>
    <row r="183" spans="3:27">
      <c r="C183" s="32" t="s">
        <v>393</v>
      </c>
      <c r="D183" s="33" t="s">
        <v>394</v>
      </c>
      <c r="E183" s="11">
        <v>0.38091666666666674</v>
      </c>
      <c r="F183" s="11">
        <v>0.4140833333333333</v>
      </c>
      <c r="G183" s="11">
        <v>0.38224999999999998</v>
      </c>
      <c r="H183" s="11">
        <v>0.35708333333333336</v>
      </c>
      <c r="I183" s="11">
        <v>0.35358333333333331</v>
      </c>
      <c r="J183" s="11">
        <v>0.34841666666666665</v>
      </c>
      <c r="K183" s="11">
        <v>0.34758333333333336</v>
      </c>
      <c r="L183" s="11">
        <v>0.35008333333333336</v>
      </c>
      <c r="M183" s="11">
        <v>0.34591666666666665</v>
      </c>
      <c r="N183" s="11">
        <v>0.34341666666666665</v>
      </c>
      <c r="O183" s="11">
        <v>0.34258333333333341</v>
      </c>
      <c r="P183" s="11">
        <v>0.34351666666666664</v>
      </c>
      <c r="Q183" s="11">
        <v>0.35111666666666669</v>
      </c>
      <c r="R183" s="11">
        <v>0.35038333333333332</v>
      </c>
      <c r="S183" s="11">
        <v>0.34965000000000002</v>
      </c>
      <c r="T183" s="11">
        <v>0.34965000000000002</v>
      </c>
      <c r="U183" s="11"/>
      <c r="V183" s="33" t="str">
        <f t="shared" si="16"/>
        <v>Turkmenistan</v>
      </c>
      <c r="W183" s="30">
        <f t="shared" si="17"/>
        <v>-2.6870098039215684E-3</v>
      </c>
      <c r="X183" s="10">
        <f t="shared" si="18"/>
        <v>-0.66367785815597957</v>
      </c>
      <c r="Y183" s="36">
        <f t="shared" si="19"/>
        <v>0.44046829940650856</v>
      </c>
      <c r="Z183" s="41">
        <f t="shared" si="20"/>
        <v>2.6870098039215682</v>
      </c>
      <c r="AA183" s="42">
        <f t="shared" si="21"/>
        <v>34</v>
      </c>
    </row>
    <row r="184" spans="3:27">
      <c r="C184" s="32" t="s">
        <v>395</v>
      </c>
      <c r="D184" s="33" t="s">
        <v>396</v>
      </c>
      <c r="E184" s="11">
        <v>0.62077777777777776</v>
      </c>
      <c r="F184" s="11">
        <v>0.62011111111111106</v>
      </c>
      <c r="G184" s="11">
        <v>0.61944444444444435</v>
      </c>
      <c r="H184" s="11">
        <v>0.61877777777777776</v>
      </c>
      <c r="I184" s="11">
        <v>0.61811111111111106</v>
      </c>
      <c r="J184" s="11">
        <v>0.61744444444444435</v>
      </c>
      <c r="K184" s="11">
        <v>0.61674444444444443</v>
      </c>
      <c r="L184" s="11">
        <v>0.61604444444444439</v>
      </c>
      <c r="M184" s="11">
        <v>0.61534444444444436</v>
      </c>
      <c r="N184" s="11">
        <v>0.61464444444444444</v>
      </c>
      <c r="O184" s="11">
        <v>0.6139444444444444</v>
      </c>
      <c r="P184" s="11">
        <v>0.61317777777777771</v>
      </c>
      <c r="Q184" s="11">
        <v>0.61241111111111113</v>
      </c>
      <c r="R184" s="11">
        <v>0.61164444444444444</v>
      </c>
      <c r="S184" s="11">
        <v>0.61087777777777774</v>
      </c>
      <c r="T184" s="11">
        <v>0.61087777777777774</v>
      </c>
      <c r="U184" s="11"/>
      <c r="V184" s="33" t="str">
        <f t="shared" si="16"/>
        <v>Tuvalu</v>
      </c>
      <c r="W184" s="30">
        <f t="shared" si="17"/>
        <v>-6.9215686274509605E-4</v>
      </c>
      <c r="X184" s="10">
        <f t="shared" si="18"/>
        <v>-0.99899561875739373</v>
      </c>
      <c r="Y184" s="36">
        <f t="shared" si="19"/>
        <v>0.99799224629646799</v>
      </c>
      <c r="Z184" s="41">
        <f t="shared" si="20"/>
        <v>0.69215686274509602</v>
      </c>
      <c r="AA184" s="42">
        <f t="shared" si="21"/>
        <v>48</v>
      </c>
    </row>
    <row r="185" spans="3:27">
      <c r="C185" s="32" t="s">
        <v>397</v>
      </c>
      <c r="D185" s="33" t="s">
        <v>398</v>
      </c>
      <c r="E185" s="11">
        <v>0.5448208333333473</v>
      </c>
      <c r="F185" s="11">
        <v>0.53857638888890269</v>
      </c>
      <c r="G185" s="11">
        <v>0.54566527777779161</v>
      </c>
      <c r="H185" s="11">
        <v>0.53442083333334722</v>
      </c>
      <c r="I185" s="11">
        <v>0.52484305555556932</v>
      </c>
      <c r="J185" s="11">
        <v>0.52359861111112493</v>
      </c>
      <c r="K185" s="11">
        <v>0.50902083333334724</v>
      </c>
      <c r="L185" s="11">
        <v>0.51888750000001393</v>
      </c>
      <c r="M185" s="11">
        <v>0.5219495459401805</v>
      </c>
      <c r="N185" s="11">
        <v>0.53187536687630554</v>
      </c>
      <c r="O185" s="11">
        <v>0.53198641975309713</v>
      </c>
      <c r="P185" s="11">
        <v>0.5299067901234723</v>
      </c>
      <c r="Q185" s="11">
        <v>0.5263292676767638</v>
      </c>
      <c r="R185" s="11">
        <v>0.52523114552605554</v>
      </c>
      <c r="S185" s="11">
        <v>0.52496447885938891</v>
      </c>
      <c r="T185" s="11">
        <v>0.52496447885938891</v>
      </c>
      <c r="U185" s="11"/>
      <c r="V185" s="33" t="str">
        <f t="shared" si="16"/>
        <v>Uganda</v>
      </c>
      <c r="W185" s="30">
        <f t="shared" si="17"/>
        <v>-9.1674832561349894E-4</v>
      </c>
      <c r="X185" s="10">
        <f t="shared" si="18"/>
        <v>-0.46604362905896307</v>
      </c>
      <c r="Y185" s="36">
        <f t="shared" si="19"/>
        <v>0.21719666418644837</v>
      </c>
      <c r="Z185" s="41" t="str">
        <f t="shared" si="20"/>
        <v/>
      </c>
      <c r="AA185" s="42" t="str">
        <f t="shared" si="21"/>
        <v/>
      </c>
    </row>
    <row r="186" spans="3:27">
      <c r="C186" s="32" t="s">
        <v>399</v>
      </c>
      <c r="D186" s="33" t="s">
        <v>400</v>
      </c>
      <c r="E186" s="11">
        <v>0.35907383337429949</v>
      </c>
      <c r="F186" s="11">
        <v>0.36067266633185069</v>
      </c>
      <c r="G186" s="11">
        <v>0.36497664246616907</v>
      </c>
      <c r="H186" s="11">
        <v>0.36860586189107031</v>
      </c>
      <c r="I186" s="11">
        <v>0.37173268767467854</v>
      </c>
      <c r="J186" s="11">
        <v>0.381848948715027</v>
      </c>
      <c r="K186" s="11">
        <v>0.36195133425300496</v>
      </c>
      <c r="L186" s="11">
        <v>0.35876187320963404</v>
      </c>
      <c r="M186" s="11">
        <v>0.38848158752743828</v>
      </c>
      <c r="N186" s="11">
        <v>0.36587253666584701</v>
      </c>
      <c r="O186" s="11">
        <v>0.36459256767884818</v>
      </c>
      <c r="P186" s="11">
        <v>0.36551013952559447</v>
      </c>
      <c r="Q186" s="11">
        <v>0.36970039884166206</v>
      </c>
      <c r="R186" s="11">
        <v>0.36985403688584489</v>
      </c>
      <c r="S186" s="11">
        <v>0.39913664553686984</v>
      </c>
      <c r="T186" s="11">
        <v>0.39913664553686984</v>
      </c>
      <c r="U186" s="11"/>
      <c r="V186" s="33" t="str">
        <f t="shared" si="16"/>
        <v>Ukraine</v>
      </c>
      <c r="W186" s="30">
        <f t="shared" si="17"/>
        <v>1.5825289155991351E-3</v>
      </c>
      <c r="X186" s="10">
        <f t="shared" si="18"/>
        <v>0.57028959183914563</v>
      </c>
      <c r="Y186" s="36">
        <f t="shared" si="19"/>
        <v>0.32523021856005929</v>
      </c>
      <c r="Z186" s="41">
        <f t="shared" si="20"/>
        <v>-1.5825289155991351</v>
      </c>
      <c r="AA186" s="42">
        <f t="shared" si="21"/>
        <v>61</v>
      </c>
    </row>
    <row r="187" spans="3:27">
      <c r="C187" s="32" t="s">
        <v>401</v>
      </c>
      <c r="D187" s="33" t="s">
        <v>402</v>
      </c>
      <c r="E187" s="11">
        <v>0.46325419896640824</v>
      </c>
      <c r="F187" s="11">
        <v>0.46407983091787436</v>
      </c>
      <c r="G187" s="11">
        <v>0.46472870370370373</v>
      </c>
      <c r="H187" s="11">
        <v>0.45828518518518518</v>
      </c>
      <c r="I187" s="11">
        <v>0.46366660206718341</v>
      </c>
      <c r="J187" s="11">
        <v>0.46412499999999995</v>
      </c>
      <c r="K187" s="11">
        <v>0.49054722222222219</v>
      </c>
      <c r="L187" s="11">
        <v>0.49058055555555552</v>
      </c>
      <c r="M187" s="11">
        <v>0.49061388888888885</v>
      </c>
      <c r="N187" s="11">
        <v>0.49064722222222218</v>
      </c>
      <c r="O187" s="11">
        <v>0.49068055555555551</v>
      </c>
      <c r="P187" s="11">
        <v>0.49058055555555552</v>
      </c>
      <c r="Q187" s="11">
        <v>0.49048055555555553</v>
      </c>
      <c r="R187" s="11">
        <v>0.49038055555555554</v>
      </c>
      <c r="S187" s="11">
        <v>0.49028055555555555</v>
      </c>
      <c r="T187" s="11">
        <v>0.49028055555555555</v>
      </c>
      <c r="U187" s="11"/>
      <c r="V187" s="33" t="str">
        <f t="shared" si="16"/>
        <v>United Arab Emirates</v>
      </c>
      <c r="W187" s="30">
        <f t="shared" si="17"/>
        <v>2.4109444975889474E-3</v>
      </c>
      <c r="X187" s="10">
        <f t="shared" si="18"/>
        <v>0.83113054902885253</v>
      </c>
      <c r="Y187" s="36">
        <f t="shared" si="19"/>
        <v>0.69077798952900182</v>
      </c>
      <c r="Z187" s="41">
        <f t="shared" si="20"/>
        <v>-2.4109444975889476</v>
      </c>
      <c r="AA187" s="42">
        <f t="shared" si="21"/>
        <v>71</v>
      </c>
    </row>
    <row r="188" spans="3:27">
      <c r="C188" s="32" t="s">
        <v>403</v>
      </c>
      <c r="D188" s="33" t="s">
        <v>404</v>
      </c>
      <c r="E188" s="11">
        <v>0.33512500000000006</v>
      </c>
      <c r="F188" s="11">
        <v>0.32999166666666663</v>
      </c>
      <c r="G188" s="11">
        <v>0.33652500000000002</v>
      </c>
      <c r="H188" s="11">
        <v>0.33639166666666664</v>
      </c>
      <c r="I188" s="11">
        <v>0.33625833333333333</v>
      </c>
      <c r="J188" s="11">
        <v>0.33445833333333336</v>
      </c>
      <c r="K188" s="11">
        <v>0.33769166666666672</v>
      </c>
      <c r="L188" s="11">
        <v>0.33759166666666668</v>
      </c>
      <c r="M188" s="11">
        <v>0.33582500000000004</v>
      </c>
      <c r="N188" s="11">
        <v>0.33405833333333335</v>
      </c>
      <c r="O188" s="11">
        <v>0.33729166666666671</v>
      </c>
      <c r="P188" s="11">
        <v>0.33549166666666669</v>
      </c>
      <c r="Q188" s="11">
        <v>0.34202500000000002</v>
      </c>
      <c r="R188" s="11">
        <v>0.3418916666666667</v>
      </c>
      <c r="S188" s="11">
        <v>0.34175833333333333</v>
      </c>
      <c r="T188" s="11">
        <v>0.34175833333333333</v>
      </c>
      <c r="U188" s="11"/>
      <c r="V188" s="33" t="str">
        <f t="shared" si="16"/>
        <v>United Kingdom</v>
      </c>
      <c r="W188" s="30">
        <f t="shared" si="17"/>
        <v>5.2696078431372598E-4</v>
      </c>
      <c r="X188" s="10">
        <f t="shared" si="18"/>
        <v>0.75046487209317148</v>
      </c>
      <c r="Y188" s="36">
        <f t="shared" si="19"/>
        <v>0.56319752424582026</v>
      </c>
      <c r="Z188" s="41">
        <f t="shared" si="20"/>
        <v>-0.52696078431372595</v>
      </c>
      <c r="AA188" s="42">
        <f t="shared" si="21"/>
        <v>53</v>
      </c>
    </row>
    <row r="189" spans="3:27">
      <c r="C189" s="32" t="s">
        <v>405</v>
      </c>
      <c r="D189" s="33" t="s">
        <v>406</v>
      </c>
      <c r="E189" s="11">
        <v>0.13159837765655555</v>
      </c>
      <c r="F189" s="11">
        <v>0.12933171098988888</v>
      </c>
      <c r="G189" s="11">
        <v>0.13039837765655554</v>
      </c>
      <c r="H189" s="11">
        <v>0.12979837765655555</v>
      </c>
      <c r="I189" s="11">
        <v>0.12919837765655556</v>
      </c>
      <c r="J189" s="11">
        <v>0.12859837765655555</v>
      </c>
      <c r="K189" s="11">
        <v>0.12803171098988889</v>
      </c>
      <c r="L189" s="11">
        <v>0.12746504432322223</v>
      </c>
      <c r="M189" s="11">
        <v>0.12291747255430557</v>
      </c>
      <c r="N189" s="11">
        <v>0.12174290452213889</v>
      </c>
      <c r="O189" s="11">
        <v>0.12286532623038889</v>
      </c>
      <c r="P189" s="11">
        <v>0.12187645461534723</v>
      </c>
      <c r="Q189" s="11">
        <v>0.12206122461618056</v>
      </c>
      <c r="R189" s="11">
        <v>0.21072992016943057</v>
      </c>
      <c r="S189" s="11">
        <v>0.21022992016943057</v>
      </c>
      <c r="T189" s="11">
        <v>0.21022992016943057</v>
      </c>
      <c r="U189" s="11"/>
      <c r="V189" s="33" t="str">
        <f t="shared" si="16"/>
        <v>United States</v>
      </c>
      <c r="W189" s="30">
        <f t="shared" si="17"/>
        <v>4.3262202025205285E-3</v>
      </c>
      <c r="X189" s="10">
        <f t="shared" si="18"/>
        <v>0.60687798204939969</v>
      </c>
      <c r="Y189" s="36">
        <f t="shared" si="19"/>
        <v>0.3683008850963515</v>
      </c>
      <c r="Z189" s="41">
        <f t="shared" si="20"/>
        <v>-4.3262202025205285</v>
      </c>
      <c r="AA189" s="42">
        <f t="shared" si="21"/>
        <v>94</v>
      </c>
    </row>
    <row r="190" spans="3:27">
      <c r="C190" s="32" t="s">
        <v>407</v>
      </c>
      <c r="D190" s="33" t="s">
        <v>408</v>
      </c>
      <c r="E190" s="11">
        <v>0.21298782051283335</v>
      </c>
      <c r="F190" s="11">
        <v>0.21938782051283334</v>
      </c>
      <c r="G190" s="11">
        <v>0.2141211538461667</v>
      </c>
      <c r="H190" s="11">
        <v>0.21885448717949998</v>
      </c>
      <c r="I190" s="11">
        <v>0.21192115384616672</v>
      </c>
      <c r="J190" s="11">
        <v>0.25665448717949996</v>
      </c>
      <c r="K190" s="11">
        <v>0.21142115384616669</v>
      </c>
      <c r="L190" s="11">
        <v>0.2678544871795</v>
      </c>
      <c r="M190" s="11">
        <v>0.23885705128204168</v>
      </c>
      <c r="N190" s="11">
        <v>0.18653012820512502</v>
      </c>
      <c r="O190" s="11">
        <v>0.17645705128204167</v>
      </c>
      <c r="P190" s="11">
        <v>0.18621653005462502</v>
      </c>
      <c r="Q190" s="11">
        <v>0.15640697103583331</v>
      </c>
      <c r="R190" s="11">
        <v>0.18436382113820834</v>
      </c>
      <c r="S190" s="11">
        <v>0.26248473968862096</v>
      </c>
      <c r="T190" s="11">
        <v>0.26248473968862096</v>
      </c>
      <c r="U190" s="11"/>
      <c r="V190" s="33" t="str">
        <f t="shared" si="16"/>
        <v>Uruguay</v>
      </c>
      <c r="W190" s="30">
        <f t="shared" si="17"/>
        <v>-3.9887445148111103E-4</v>
      </c>
      <c r="X190" s="10">
        <f t="shared" si="18"/>
        <v>-5.6212313101614078E-2</v>
      </c>
      <c r="Y190" s="36">
        <f t="shared" si="19"/>
        <v>3.1598241442338938E-3</v>
      </c>
      <c r="Z190" s="41" t="str">
        <f t="shared" si="20"/>
        <v/>
      </c>
      <c r="AA190" s="42" t="str">
        <f t="shared" si="21"/>
        <v/>
      </c>
    </row>
    <row r="191" spans="3:27">
      <c r="C191" s="32" t="s">
        <v>409</v>
      </c>
      <c r="D191" s="33" t="s">
        <v>410</v>
      </c>
      <c r="E191" s="11">
        <v>0.48506944444444439</v>
      </c>
      <c r="F191" s="11">
        <v>0.49043611111111113</v>
      </c>
      <c r="G191" s="11">
        <v>0.45969166666666667</v>
      </c>
      <c r="H191" s="11">
        <v>0.44061388888888892</v>
      </c>
      <c r="I191" s="11">
        <v>0.43653611111111107</v>
      </c>
      <c r="J191" s="11">
        <v>0.43245833333333339</v>
      </c>
      <c r="K191" s="11">
        <v>0.41654722222222224</v>
      </c>
      <c r="L191" s="11">
        <v>0.39730277777777778</v>
      </c>
      <c r="M191" s="11">
        <v>0.38916944444444446</v>
      </c>
      <c r="N191" s="11">
        <v>0.38436944444444449</v>
      </c>
      <c r="O191" s="11">
        <v>0.38956944444444441</v>
      </c>
      <c r="P191" s="11">
        <v>0.3878361111111111</v>
      </c>
      <c r="Q191" s="11">
        <v>0.39610277777777775</v>
      </c>
      <c r="R191" s="11">
        <v>0.39603611111111109</v>
      </c>
      <c r="S191" s="11">
        <v>0.39596944444444443</v>
      </c>
      <c r="T191" s="11">
        <v>0.39596944444444443</v>
      </c>
      <c r="U191" s="11"/>
      <c r="V191" s="33" t="str">
        <f t="shared" si="16"/>
        <v>Uzbekistan</v>
      </c>
      <c r="W191" s="30">
        <f t="shared" si="17"/>
        <v>-6.3608660130718957E-3</v>
      </c>
      <c r="X191" s="10">
        <f t="shared" si="18"/>
        <v>-0.86025715438024541</v>
      </c>
      <c r="Y191" s="36">
        <f t="shared" si="19"/>
        <v>0.74004237166239739</v>
      </c>
      <c r="Z191" s="41">
        <f t="shared" si="20"/>
        <v>6.3608660130718961</v>
      </c>
      <c r="AA191" s="42">
        <f t="shared" si="21"/>
        <v>6</v>
      </c>
    </row>
    <row r="192" spans="3:27">
      <c r="C192" s="32" t="s">
        <v>411</v>
      </c>
      <c r="D192" s="33" t="s">
        <v>412</v>
      </c>
      <c r="E192" s="11">
        <v>0.59044444444444444</v>
      </c>
      <c r="F192" s="11">
        <v>0.58827777777777779</v>
      </c>
      <c r="G192" s="11">
        <v>0.59444444444444444</v>
      </c>
      <c r="H192" s="11">
        <v>0.59727777777777791</v>
      </c>
      <c r="I192" s="11">
        <v>0.59844444444444445</v>
      </c>
      <c r="J192" s="11">
        <v>0.59127777777777779</v>
      </c>
      <c r="K192" s="11">
        <v>0.59067777777777775</v>
      </c>
      <c r="L192" s="11">
        <v>0.59674444444444452</v>
      </c>
      <c r="M192" s="11">
        <v>0.59281111111111118</v>
      </c>
      <c r="N192" s="11">
        <v>0.59554444444444454</v>
      </c>
      <c r="O192" s="11">
        <v>0.5916111111111112</v>
      </c>
      <c r="P192" s="11">
        <v>0.59257777777777787</v>
      </c>
      <c r="Q192" s="11">
        <v>0.58354444444444453</v>
      </c>
      <c r="R192" s="11">
        <v>0.5828444444444445</v>
      </c>
      <c r="S192" s="11">
        <v>0.58214444444444446</v>
      </c>
      <c r="T192" s="11">
        <v>0.58214444444444446</v>
      </c>
      <c r="U192" s="11"/>
      <c r="V192" s="33" t="str">
        <f t="shared" si="16"/>
        <v>Vanuatu</v>
      </c>
      <c r="W192" s="30">
        <f t="shared" si="17"/>
        <v>-7.1200980392156549E-4</v>
      </c>
      <c r="X192" s="10">
        <f t="shared" si="18"/>
        <v>-0.61776968809440003</v>
      </c>
      <c r="Y192" s="36">
        <f t="shared" si="19"/>
        <v>0.38163938752825227</v>
      </c>
      <c r="Z192" s="41">
        <f t="shared" si="20"/>
        <v>0.71200980392156543</v>
      </c>
      <c r="AA192" s="42">
        <f t="shared" si="21"/>
        <v>47</v>
      </c>
    </row>
    <row r="193" spans="3:27">
      <c r="C193" s="32" t="s">
        <v>413</v>
      </c>
      <c r="D193" s="33" t="s">
        <v>414</v>
      </c>
      <c r="E193" s="11">
        <v>0.33501249999999999</v>
      </c>
      <c r="F193" s="11">
        <v>0.33571250000000002</v>
      </c>
      <c r="G193" s="11">
        <v>0.3280791666666667</v>
      </c>
      <c r="H193" s="11">
        <v>0.33711249999999998</v>
      </c>
      <c r="I193" s="11">
        <v>0.33947916666666661</v>
      </c>
      <c r="J193" s="11">
        <v>0.34184583333333335</v>
      </c>
      <c r="K193" s="11">
        <v>0.32306249999999997</v>
      </c>
      <c r="L193" s="11">
        <v>0.31261250000000002</v>
      </c>
      <c r="M193" s="11">
        <v>0.30695817307691664</v>
      </c>
      <c r="N193" s="11">
        <v>0.28609952830187502</v>
      </c>
      <c r="O193" s="11">
        <v>0.29702216981133334</v>
      </c>
      <c r="P193" s="11">
        <v>0.3018432389937083</v>
      </c>
      <c r="Q193" s="11">
        <v>0.28103773584904168</v>
      </c>
      <c r="R193" s="11">
        <v>0.2776333333333334</v>
      </c>
      <c r="S193" s="11">
        <v>0.27706666666666674</v>
      </c>
      <c r="T193" s="11">
        <v>0.27706666666666674</v>
      </c>
      <c r="U193" s="11"/>
      <c r="V193" s="33" t="str">
        <f t="shared" si="16"/>
        <v>Venezuela, Bolivarian Republic of</v>
      </c>
      <c r="W193" s="30">
        <f t="shared" si="17"/>
        <v>-4.8459903392599844E-3</v>
      </c>
      <c r="X193" s="10">
        <f t="shared" si="18"/>
        <v>-0.92757021499754633</v>
      </c>
      <c r="Y193" s="36">
        <f t="shared" si="19"/>
        <v>0.86038650375059433</v>
      </c>
      <c r="Z193" s="41">
        <f t="shared" si="20"/>
        <v>4.8459903392599841</v>
      </c>
      <c r="AA193" s="42">
        <f t="shared" si="21"/>
        <v>14</v>
      </c>
    </row>
    <row r="194" spans="3:27">
      <c r="C194" s="32" t="s">
        <v>415</v>
      </c>
      <c r="D194" s="33" t="s">
        <v>416</v>
      </c>
      <c r="E194" s="11">
        <v>0.36023249429329379</v>
      </c>
      <c r="F194" s="11">
        <v>0.35115124834953787</v>
      </c>
      <c r="G194" s="11">
        <v>0.34926666666666667</v>
      </c>
      <c r="H194" s="11">
        <v>0.32023333333333337</v>
      </c>
      <c r="I194" s="11">
        <v>0.31120000000000009</v>
      </c>
      <c r="J194" s="11">
        <v>0.30383333333333334</v>
      </c>
      <c r="K194" s="11">
        <v>0.37813333333333338</v>
      </c>
      <c r="L194" s="11">
        <v>0.37076666666666669</v>
      </c>
      <c r="M194" s="11">
        <v>0.36173333333333341</v>
      </c>
      <c r="N194" s="11">
        <v>0.35103333333333336</v>
      </c>
      <c r="O194" s="11">
        <v>0.34533333333333333</v>
      </c>
      <c r="P194" s="11">
        <v>0.37453333333333338</v>
      </c>
      <c r="Q194" s="11">
        <v>0.37540000000000001</v>
      </c>
      <c r="R194" s="11">
        <v>0.37460000000000004</v>
      </c>
      <c r="S194" s="11">
        <v>0.37380000000000008</v>
      </c>
      <c r="T194" s="11">
        <v>0.37380000000000008</v>
      </c>
      <c r="U194" s="11"/>
      <c r="V194" s="33" t="str">
        <f t="shared" si="16"/>
        <v>Viet Nam</v>
      </c>
      <c r="W194" s="30">
        <f t="shared" si="17"/>
        <v>2.6964897407695141E-3</v>
      </c>
      <c r="X194" s="10">
        <f t="shared" si="18"/>
        <v>0.53473358510973734</v>
      </c>
      <c r="Y194" s="36">
        <f t="shared" si="19"/>
        <v>0.28594000704431272</v>
      </c>
      <c r="Z194" s="41">
        <f t="shared" si="20"/>
        <v>-2.6964897407695143</v>
      </c>
      <c r="AA194" s="42">
        <f t="shared" si="21"/>
        <v>74</v>
      </c>
    </row>
    <row r="195" spans="3:27">
      <c r="C195" s="32" t="s">
        <v>417</v>
      </c>
      <c r="D195" s="33" t="s">
        <v>418</v>
      </c>
      <c r="E195" s="11">
        <v>0.63108365173092107</v>
      </c>
      <c r="F195" s="11">
        <v>0.6537127005324993</v>
      </c>
      <c r="G195" s="11">
        <v>0.66083802421820093</v>
      </c>
      <c r="H195" s="11">
        <v>0.66624720551740813</v>
      </c>
      <c r="I195" s="11">
        <v>0.6668955735602774</v>
      </c>
      <c r="J195" s="11">
        <v>0.66833382199881142</v>
      </c>
      <c r="K195" s="11">
        <v>0.66948287151831209</v>
      </c>
      <c r="L195" s="11">
        <v>0.67194953818497882</v>
      </c>
      <c r="M195" s="11">
        <v>0.67965340315726019</v>
      </c>
      <c r="N195" s="11">
        <v>0.67134525517703503</v>
      </c>
      <c r="O195" s="11">
        <v>0.67549074159955269</v>
      </c>
      <c r="P195" s="11">
        <v>0.69002025137382572</v>
      </c>
      <c r="Q195" s="11">
        <v>0.66150969633636747</v>
      </c>
      <c r="R195" s="11">
        <v>0.66399444990957568</v>
      </c>
      <c r="S195" s="11">
        <v>0.66302778324290901</v>
      </c>
      <c r="T195" s="11">
        <v>0.66302778324290901</v>
      </c>
      <c r="U195" s="11"/>
      <c r="V195" s="33" t="str">
        <f t="shared" si="16"/>
        <v>Yemen</v>
      </c>
      <c r="W195" s="30">
        <f t="shared" si="17"/>
        <v>1.1813080978498476E-3</v>
      </c>
      <c r="X195" s="10">
        <f t="shared" si="18"/>
        <v>0.44701155804993603</v>
      </c>
      <c r="Y195" s="36">
        <f t="shared" si="19"/>
        <v>0.19981933303023133</v>
      </c>
      <c r="Z195" s="41" t="str">
        <f t="shared" si="20"/>
        <v/>
      </c>
      <c r="AA195" s="42" t="str">
        <f t="shared" si="21"/>
        <v/>
      </c>
    </row>
    <row r="196" spans="3:27">
      <c r="C196" s="32" t="s">
        <v>419</v>
      </c>
      <c r="D196" s="33" t="s">
        <v>420</v>
      </c>
      <c r="E196" s="11">
        <v>0.58504969476500002</v>
      </c>
      <c r="F196" s="11">
        <v>0.51748302809833335</v>
      </c>
      <c r="G196" s="11">
        <v>0.51991636143166675</v>
      </c>
      <c r="H196" s="11">
        <v>0.56734969476499997</v>
      </c>
      <c r="I196" s="11">
        <v>0.52978302809833344</v>
      </c>
      <c r="J196" s="11">
        <v>0.53388302809833332</v>
      </c>
      <c r="K196" s="11">
        <v>0.54381636143166678</v>
      </c>
      <c r="L196" s="11">
        <v>0.56208302809833344</v>
      </c>
      <c r="M196" s="11">
        <v>0.54673252147954166</v>
      </c>
      <c r="N196" s="11">
        <v>0.52239095791320844</v>
      </c>
      <c r="O196" s="11">
        <v>0.5141966496440834</v>
      </c>
      <c r="P196" s="11">
        <v>0.50824508564437509</v>
      </c>
      <c r="Q196" s="11">
        <v>0.49394439469666668</v>
      </c>
      <c r="R196" s="11">
        <v>0.48938466029725003</v>
      </c>
      <c r="S196" s="11">
        <v>0.48915132696391667</v>
      </c>
      <c r="T196" s="11">
        <v>0.48915132696391667</v>
      </c>
      <c r="U196" s="11"/>
      <c r="V196" s="33" t="str">
        <f t="shared" si="16"/>
        <v>Zambia</v>
      </c>
      <c r="W196" s="30">
        <f t="shared" si="17"/>
        <v>-4.60604154629467E-3</v>
      </c>
      <c r="X196" s="10">
        <f t="shared" si="18"/>
        <v>-0.74539360962623136</v>
      </c>
      <c r="Y196" s="36">
        <f t="shared" si="19"/>
        <v>0.55561163327162255</v>
      </c>
      <c r="Z196" s="41">
        <f t="shared" si="20"/>
        <v>4.6060415462946702</v>
      </c>
      <c r="AA196" s="42">
        <f t="shared" si="21"/>
        <v>16</v>
      </c>
    </row>
    <row r="197" spans="3:27">
      <c r="C197" s="32" t="s">
        <v>421</v>
      </c>
      <c r="D197" s="33" t="s">
        <v>422</v>
      </c>
      <c r="E197" s="11">
        <v>0.47999790252452884</v>
      </c>
      <c r="F197" s="11">
        <v>0.50095789708831517</v>
      </c>
      <c r="G197" s="11">
        <v>0.48249709758153775</v>
      </c>
      <c r="H197" s="11">
        <v>0.51220750338752785</v>
      </c>
      <c r="I197" s="11">
        <v>0.4998408367208611</v>
      </c>
      <c r="J197" s="11">
        <v>0.48830750338752776</v>
      </c>
      <c r="K197" s="11">
        <v>0.49344083672086114</v>
      </c>
      <c r="L197" s="11">
        <v>0.54690750338752769</v>
      </c>
      <c r="M197" s="11">
        <v>0.54337696476965269</v>
      </c>
      <c r="N197" s="11">
        <v>0.55474947403023611</v>
      </c>
      <c r="O197" s="11">
        <v>0.52368175287356944</v>
      </c>
      <c r="P197" s="11">
        <v>0.56762105058969448</v>
      </c>
      <c r="Q197" s="11">
        <v>0.54800820142769446</v>
      </c>
      <c r="R197" s="11">
        <v>0.54816654006552779</v>
      </c>
      <c r="S197" s="11">
        <v>0.54736654006552776</v>
      </c>
      <c r="T197" s="11">
        <v>0.54736654006552776</v>
      </c>
      <c r="U197" s="11"/>
      <c r="V197" s="33" t="str">
        <f t="shared" si="16"/>
        <v>Zimbabwe</v>
      </c>
      <c r="W197" s="30">
        <f t="shared" si="17"/>
        <v>5.1325591019506312E-3</v>
      </c>
      <c r="X197" s="10">
        <f t="shared" si="18"/>
        <v>0.82620283873217182</v>
      </c>
      <c r="Y197" s="36">
        <f t="shared" si="19"/>
        <v>0.68261113072909907</v>
      </c>
      <c r="Z197" s="41">
        <f t="shared" si="20"/>
        <v>-5.1325591019506316</v>
      </c>
      <c r="AA197" s="42">
        <f t="shared" si="21"/>
        <v>101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Vul_Food!E6:T6</xm:f>
              <xm:sqref>AB6</xm:sqref>
            </x14:sparkline>
            <x14:sparkline>
              <xm:f>Vul_Food!E7:T7</xm:f>
              <xm:sqref>AB7</xm:sqref>
            </x14:sparkline>
            <x14:sparkline>
              <xm:f>Vul_Food!E8:T8</xm:f>
              <xm:sqref>AB8</xm:sqref>
            </x14:sparkline>
            <x14:sparkline>
              <xm:f>Vul_Food!E9:T9</xm:f>
              <xm:sqref>AB9</xm:sqref>
            </x14:sparkline>
            <x14:sparkline>
              <xm:f>Vul_Food!E10:T10</xm:f>
              <xm:sqref>AB10</xm:sqref>
            </x14:sparkline>
            <x14:sparkline>
              <xm:f>Vul_Food!E11:T11</xm:f>
              <xm:sqref>AB11</xm:sqref>
            </x14:sparkline>
            <x14:sparkline>
              <xm:f>Vul_Food!E12:T12</xm:f>
              <xm:sqref>AB12</xm:sqref>
            </x14:sparkline>
            <x14:sparkline>
              <xm:f>Vul_Food!E13:T13</xm:f>
              <xm:sqref>AB13</xm:sqref>
            </x14:sparkline>
            <x14:sparkline>
              <xm:f>Vul_Food!E14:T14</xm:f>
              <xm:sqref>AB14</xm:sqref>
            </x14:sparkline>
            <x14:sparkline>
              <xm:f>Vul_Food!E15:T15</xm:f>
              <xm:sqref>AB15</xm:sqref>
            </x14:sparkline>
            <x14:sparkline>
              <xm:f>Vul_Food!E16:T16</xm:f>
              <xm:sqref>AB16</xm:sqref>
            </x14:sparkline>
            <x14:sparkline>
              <xm:f>Vul_Food!E17:T17</xm:f>
              <xm:sqref>AB17</xm:sqref>
            </x14:sparkline>
            <x14:sparkline>
              <xm:f>Vul_Food!E18:T18</xm:f>
              <xm:sqref>AB18</xm:sqref>
            </x14:sparkline>
            <x14:sparkline>
              <xm:f>Vul_Food!E19:T19</xm:f>
              <xm:sqref>AB19</xm:sqref>
            </x14:sparkline>
            <x14:sparkline>
              <xm:f>Vul_Food!E20:T20</xm:f>
              <xm:sqref>AB20</xm:sqref>
            </x14:sparkline>
            <x14:sparkline>
              <xm:f>Vul_Food!E21:T21</xm:f>
              <xm:sqref>AB21</xm:sqref>
            </x14:sparkline>
            <x14:sparkline>
              <xm:f>Vul_Food!E22:T22</xm:f>
              <xm:sqref>AB22</xm:sqref>
            </x14:sparkline>
            <x14:sparkline>
              <xm:f>Vul_Food!E23:T23</xm:f>
              <xm:sqref>AB23</xm:sqref>
            </x14:sparkline>
            <x14:sparkline>
              <xm:f>Vul_Food!E24:T24</xm:f>
              <xm:sqref>AB24</xm:sqref>
            </x14:sparkline>
            <x14:sparkline>
              <xm:f>Vul_Food!E25:T25</xm:f>
              <xm:sqref>AB25</xm:sqref>
            </x14:sparkline>
            <x14:sparkline>
              <xm:f>Vul_Food!E26:T26</xm:f>
              <xm:sqref>AB26</xm:sqref>
            </x14:sparkline>
            <x14:sparkline>
              <xm:f>Vul_Food!E27:T27</xm:f>
              <xm:sqref>AB27</xm:sqref>
            </x14:sparkline>
            <x14:sparkline>
              <xm:f>Vul_Food!E28:T28</xm:f>
              <xm:sqref>AB28</xm:sqref>
            </x14:sparkline>
            <x14:sparkline>
              <xm:f>Vul_Food!E29:T29</xm:f>
              <xm:sqref>AB29</xm:sqref>
            </x14:sparkline>
            <x14:sparkline>
              <xm:f>Vul_Food!E30:T30</xm:f>
              <xm:sqref>AB30</xm:sqref>
            </x14:sparkline>
            <x14:sparkline>
              <xm:f>Vul_Food!E31:T31</xm:f>
              <xm:sqref>AB31</xm:sqref>
            </x14:sparkline>
            <x14:sparkline>
              <xm:f>Vul_Food!E32:T32</xm:f>
              <xm:sqref>AB32</xm:sqref>
            </x14:sparkline>
            <x14:sparkline>
              <xm:f>Vul_Food!E33:T33</xm:f>
              <xm:sqref>AB33</xm:sqref>
            </x14:sparkline>
            <x14:sparkline>
              <xm:f>Vul_Food!E34:T34</xm:f>
              <xm:sqref>AB34</xm:sqref>
            </x14:sparkline>
            <x14:sparkline>
              <xm:f>Vul_Food!E35:T35</xm:f>
              <xm:sqref>AB35</xm:sqref>
            </x14:sparkline>
            <x14:sparkline>
              <xm:f>Vul_Food!E36:T36</xm:f>
              <xm:sqref>AB36</xm:sqref>
            </x14:sparkline>
            <x14:sparkline>
              <xm:f>Vul_Food!E37:T37</xm:f>
              <xm:sqref>AB37</xm:sqref>
            </x14:sparkline>
            <x14:sparkline>
              <xm:f>Vul_Food!E38:T38</xm:f>
              <xm:sqref>AB38</xm:sqref>
            </x14:sparkline>
            <x14:sparkline>
              <xm:f>Vul_Food!E39:T39</xm:f>
              <xm:sqref>AB39</xm:sqref>
            </x14:sparkline>
            <x14:sparkline>
              <xm:f>Vul_Food!E40:T40</xm:f>
              <xm:sqref>AB40</xm:sqref>
            </x14:sparkline>
            <x14:sparkline>
              <xm:f>Vul_Food!E41:T41</xm:f>
              <xm:sqref>AB41</xm:sqref>
            </x14:sparkline>
            <x14:sparkline>
              <xm:f>Vul_Food!E42:T42</xm:f>
              <xm:sqref>AB42</xm:sqref>
            </x14:sparkline>
            <x14:sparkline>
              <xm:f>Vul_Food!E43:T43</xm:f>
              <xm:sqref>AB43</xm:sqref>
            </x14:sparkline>
            <x14:sparkline>
              <xm:f>Vul_Food!E44:T44</xm:f>
              <xm:sqref>AB44</xm:sqref>
            </x14:sparkline>
            <x14:sparkline>
              <xm:f>Vul_Food!E45:T45</xm:f>
              <xm:sqref>AB45</xm:sqref>
            </x14:sparkline>
            <x14:sparkline>
              <xm:f>Vul_Food!E46:T46</xm:f>
              <xm:sqref>AB46</xm:sqref>
            </x14:sparkline>
            <x14:sparkline>
              <xm:f>Vul_Food!E47:T47</xm:f>
              <xm:sqref>AB47</xm:sqref>
            </x14:sparkline>
            <x14:sparkline>
              <xm:f>Vul_Food!E48:T48</xm:f>
              <xm:sqref>AB48</xm:sqref>
            </x14:sparkline>
            <x14:sparkline>
              <xm:f>Vul_Food!E49:T49</xm:f>
              <xm:sqref>AB49</xm:sqref>
            </x14:sparkline>
            <x14:sparkline>
              <xm:f>Vul_Food!E50:T50</xm:f>
              <xm:sqref>AB50</xm:sqref>
            </x14:sparkline>
            <x14:sparkline>
              <xm:f>Vul_Food!E51:T51</xm:f>
              <xm:sqref>AB51</xm:sqref>
            </x14:sparkline>
            <x14:sparkline>
              <xm:f>Vul_Food!E52:T52</xm:f>
              <xm:sqref>AB52</xm:sqref>
            </x14:sparkline>
            <x14:sparkline>
              <xm:f>Vul_Food!E53:T53</xm:f>
              <xm:sqref>AB53</xm:sqref>
            </x14:sparkline>
            <x14:sparkline>
              <xm:f>Vul_Food!E54:T54</xm:f>
              <xm:sqref>AB54</xm:sqref>
            </x14:sparkline>
            <x14:sparkline>
              <xm:f>Vul_Food!E55:T55</xm:f>
              <xm:sqref>AB55</xm:sqref>
            </x14:sparkline>
            <x14:sparkline>
              <xm:f>Vul_Food!E56:T56</xm:f>
              <xm:sqref>AB56</xm:sqref>
            </x14:sparkline>
            <x14:sparkline>
              <xm:f>Vul_Food!E57:T57</xm:f>
              <xm:sqref>AB57</xm:sqref>
            </x14:sparkline>
            <x14:sparkline>
              <xm:f>Vul_Food!E58:T58</xm:f>
              <xm:sqref>AB58</xm:sqref>
            </x14:sparkline>
            <x14:sparkline>
              <xm:f>Vul_Food!E59:T59</xm:f>
              <xm:sqref>AB59</xm:sqref>
            </x14:sparkline>
            <x14:sparkline>
              <xm:f>Vul_Food!E60:T60</xm:f>
              <xm:sqref>AB60</xm:sqref>
            </x14:sparkline>
            <x14:sparkline>
              <xm:f>Vul_Food!E61:T61</xm:f>
              <xm:sqref>AB61</xm:sqref>
            </x14:sparkline>
            <x14:sparkline>
              <xm:f>Vul_Food!E62:T62</xm:f>
              <xm:sqref>AB62</xm:sqref>
            </x14:sparkline>
            <x14:sparkline>
              <xm:f>Vul_Food!E63:T63</xm:f>
              <xm:sqref>AB63</xm:sqref>
            </x14:sparkline>
            <x14:sparkline>
              <xm:f>Vul_Food!E64:T64</xm:f>
              <xm:sqref>AB64</xm:sqref>
            </x14:sparkline>
            <x14:sparkline>
              <xm:f>Vul_Food!E65:T65</xm:f>
              <xm:sqref>AB65</xm:sqref>
            </x14:sparkline>
            <x14:sparkline>
              <xm:f>Vul_Food!E66:T66</xm:f>
              <xm:sqref>AB66</xm:sqref>
            </x14:sparkline>
            <x14:sparkline>
              <xm:f>Vul_Food!E67:T67</xm:f>
              <xm:sqref>AB67</xm:sqref>
            </x14:sparkline>
            <x14:sparkline>
              <xm:f>Vul_Food!E68:T68</xm:f>
              <xm:sqref>AB68</xm:sqref>
            </x14:sparkline>
            <x14:sparkline>
              <xm:f>Vul_Food!E69:T69</xm:f>
              <xm:sqref>AB69</xm:sqref>
            </x14:sparkline>
            <x14:sparkline>
              <xm:f>Vul_Food!E70:T70</xm:f>
              <xm:sqref>AB70</xm:sqref>
            </x14:sparkline>
            <x14:sparkline>
              <xm:f>Vul_Food!E71:T71</xm:f>
              <xm:sqref>AB71</xm:sqref>
            </x14:sparkline>
            <x14:sparkline>
              <xm:f>Vul_Food!E72:T72</xm:f>
              <xm:sqref>AB72</xm:sqref>
            </x14:sparkline>
            <x14:sparkline>
              <xm:f>Vul_Food!E73:T73</xm:f>
              <xm:sqref>AB73</xm:sqref>
            </x14:sparkline>
            <x14:sparkline>
              <xm:f>Vul_Food!E74:T74</xm:f>
              <xm:sqref>AB74</xm:sqref>
            </x14:sparkline>
            <x14:sparkline>
              <xm:f>Vul_Food!E75:T75</xm:f>
              <xm:sqref>AB75</xm:sqref>
            </x14:sparkline>
            <x14:sparkline>
              <xm:f>Vul_Food!E76:T76</xm:f>
              <xm:sqref>AB76</xm:sqref>
            </x14:sparkline>
            <x14:sparkline>
              <xm:f>Vul_Food!E77:T77</xm:f>
              <xm:sqref>AB77</xm:sqref>
            </x14:sparkline>
            <x14:sparkline>
              <xm:f>Vul_Food!E78:T78</xm:f>
              <xm:sqref>AB78</xm:sqref>
            </x14:sparkline>
            <x14:sparkline>
              <xm:f>Vul_Food!E79:T79</xm:f>
              <xm:sqref>AB79</xm:sqref>
            </x14:sparkline>
            <x14:sparkline>
              <xm:f>Vul_Food!E80:T80</xm:f>
              <xm:sqref>AB80</xm:sqref>
            </x14:sparkline>
            <x14:sparkline>
              <xm:f>Vul_Food!E81:T81</xm:f>
              <xm:sqref>AB81</xm:sqref>
            </x14:sparkline>
            <x14:sparkline>
              <xm:f>Vul_Food!E82:T82</xm:f>
              <xm:sqref>AB82</xm:sqref>
            </x14:sparkline>
            <x14:sparkline>
              <xm:f>Vul_Food!E83:T83</xm:f>
              <xm:sqref>AB83</xm:sqref>
            </x14:sparkline>
            <x14:sparkline>
              <xm:f>Vul_Food!E84:T84</xm:f>
              <xm:sqref>AB84</xm:sqref>
            </x14:sparkline>
            <x14:sparkline>
              <xm:f>Vul_Food!E85:T85</xm:f>
              <xm:sqref>AB85</xm:sqref>
            </x14:sparkline>
            <x14:sparkline>
              <xm:f>Vul_Food!E86:T86</xm:f>
              <xm:sqref>AB86</xm:sqref>
            </x14:sparkline>
            <x14:sparkline>
              <xm:f>Vul_Food!E87:T87</xm:f>
              <xm:sqref>AB87</xm:sqref>
            </x14:sparkline>
            <x14:sparkline>
              <xm:f>Vul_Food!E88:T88</xm:f>
              <xm:sqref>AB88</xm:sqref>
            </x14:sparkline>
            <x14:sparkline>
              <xm:f>Vul_Food!E89:T89</xm:f>
              <xm:sqref>AB89</xm:sqref>
            </x14:sparkline>
            <x14:sparkline>
              <xm:f>Vul_Food!E90:T90</xm:f>
              <xm:sqref>AB90</xm:sqref>
            </x14:sparkline>
            <x14:sparkline>
              <xm:f>Vul_Food!E91:T91</xm:f>
              <xm:sqref>AB91</xm:sqref>
            </x14:sparkline>
            <x14:sparkline>
              <xm:f>Vul_Food!E92:T92</xm:f>
              <xm:sqref>AB92</xm:sqref>
            </x14:sparkline>
            <x14:sparkline>
              <xm:f>Vul_Food!E93:T93</xm:f>
              <xm:sqref>AB93</xm:sqref>
            </x14:sparkline>
            <x14:sparkline>
              <xm:f>Vul_Food!E94:T94</xm:f>
              <xm:sqref>AB94</xm:sqref>
            </x14:sparkline>
            <x14:sparkline>
              <xm:f>Vul_Food!E95:T95</xm:f>
              <xm:sqref>AB95</xm:sqref>
            </x14:sparkline>
            <x14:sparkline>
              <xm:f>Vul_Food!E96:T96</xm:f>
              <xm:sqref>AB96</xm:sqref>
            </x14:sparkline>
            <x14:sparkline>
              <xm:f>Vul_Food!E97:T97</xm:f>
              <xm:sqref>AB97</xm:sqref>
            </x14:sparkline>
            <x14:sparkline>
              <xm:f>Vul_Food!E98:T98</xm:f>
              <xm:sqref>AB98</xm:sqref>
            </x14:sparkline>
            <x14:sparkline>
              <xm:f>Vul_Food!E99:T99</xm:f>
              <xm:sqref>AB99</xm:sqref>
            </x14:sparkline>
            <x14:sparkline>
              <xm:f>Vul_Food!E100:T100</xm:f>
              <xm:sqref>AB100</xm:sqref>
            </x14:sparkline>
            <x14:sparkline>
              <xm:f>Vul_Food!E101:T101</xm:f>
              <xm:sqref>AB101</xm:sqref>
            </x14:sparkline>
            <x14:sparkline>
              <xm:f>Vul_Food!E102:T102</xm:f>
              <xm:sqref>AB102</xm:sqref>
            </x14:sparkline>
            <x14:sparkline>
              <xm:f>Vul_Food!E103:T103</xm:f>
              <xm:sqref>AB103</xm:sqref>
            </x14:sparkline>
            <x14:sparkline>
              <xm:f>Vul_Food!E104:T104</xm:f>
              <xm:sqref>AB104</xm:sqref>
            </x14:sparkline>
            <x14:sparkline>
              <xm:f>Vul_Food!E105:T105</xm:f>
              <xm:sqref>AB105</xm:sqref>
            </x14:sparkline>
            <x14:sparkline>
              <xm:f>Vul_Food!E106:T106</xm:f>
              <xm:sqref>AB106</xm:sqref>
            </x14:sparkline>
            <x14:sparkline>
              <xm:f>Vul_Food!E107:T107</xm:f>
              <xm:sqref>AB107</xm:sqref>
            </x14:sparkline>
            <x14:sparkline>
              <xm:f>Vul_Food!E108:T108</xm:f>
              <xm:sqref>AB108</xm:sqref>
            </x14:sparkline>
            <x14:sparkline>
              <xm:f>Vul_Food!E109:T109</xm:f>
              <xm:sqref>AB109</xm:sqref>
            </x14:sparkline>
            <x14:sparkline>
              <xm:f>Vul_Food!E110:T110</xm:f>
              <xm:sqref>AB110</xm:sqref>
            </x14:sparkline>
            <x14:sparkline>
              <xm:f>Vul_Food!E111:T111</xm:f>
              <xm:sqref>AB111</xm:sqref>
            </x14:sparkline>
            <x14:sparkline>
              <xm:f>Vul_Food!E112:T112</xm:f>
              <xm:sqref>AB112</xm:sqref>
            </x14:sparkline>
            <x14:sparkline>
              <xm:f>Vul_Food!E113:T113</xm:f>
              <xm:sqref>AB113</xm:sqref>
            </x14:sparkline>
            <x14:sparkline>
              <xm:f>Vul_Food!E114:T114</xm:f>
              <xm:sqref>AB114</xm:sqref>
            </x14:sparkline>
            <x14:sparkline>
              <xm:f>Vul_Food!E115:T115</xm:f>
              <xm:sqref>AB115</xm:sqref>
            </x14:sparkline>
            <x14:sparkline>
              <xm:f>Vul_Food!E116:T116</xm:f>
              <xm:sqref>AB116</xm:sqref>
            </x14:sparkline>
            <x14:sparkline>
              <xm:f>Vul_Food!E117:T117</xm:f>
              <xm:sqref>AB117</xm:sqref>
            </x14:sparkline>
            <x14:sparkline>
              <xm:f>Vul_Food!E118:T118</xm:f>
              <xm:sqref>AB118</xm:sqref>
            </x14:sparkline>
            <x14:sparkline>
              <xm:f>Vul_Food!E119:T119</xm:f>
              <xm:sqref>AB119</xm:sqref>
            </x14:sparkline>
            <x14:sparkline>
              <xm:f>Vul_Food!E120:T120</xm:f>
              <xm:sqref>AB120</xm:sqref>
            </x14:sparkline>
            <x14:sparkline>
              <xm:f>Vul_Food!E121:T121</xm:f>
              <xm:sqref>AB121</xm:sqref>
            </x14:sparkline>
            <x14:sparkline>
              <xm:f>Vul_Food!E122:T122</xm:f>
              <xm:sqref>AB122</xm:sqref>
            </x14:sparkline>
            <x14:sparkline>
              <xm:f>Vul_Food!E123:T123</xm:f>
              <xm:sqref>AB123</xm:sqref>
            </x14:sparkline>
            <x14:sparkline>
              <xm:f>Vul_Food!E124:T124</xm:f>
              <xm:sqref>AB124</xm:sqref>
            </x14:sparkline>
            <x14:sparkline>
              <xm:f>Vul_Food!E125:T125</xm:f>
              <xm:sqref>AB125</xm:sqref>
            </x14:sparkline>
            <x14:sparkline>
              <xm:f>Vul_Food!E126:T126</xm:f>
              <xm:sqref>AB126</xm:sqref>
            </x14:sparkline>
            <x14:sparkline>
              <xm:f>Vul_Food!E127:T127</xm:f>
              <xm:sqref>AB127</xm:sqref>
            </x14:sparkline>
            <x14:sparkline>
              <xm:f>Vul_Food!E128:T128</xm:f>
              <xm:sqref>AB128</xm:sqref>
            </x14:sparkline>
            <x14:sparkline>
              <xm:f>Vul_Food!E129:T129</xm:f>
              <xm:sqref>AB129</xm:sqref>
            </x14:sparkline>
            <x14:sparkline>
              <xm:f>Vul_Food!E130:T130</xm:f>
              <xm:sqref>AB130</xm:sqref>
            </x14:sparkline>
            <x14:sparkline>
              <xm:f>Vul_Food!E131:T131</xm:f>
              <xm:sqref>AB131</xm:sqref>
            </x14:sparkline>
            <x14:sparkline>
              <xm:f>Vul_Food!E132:T132</xm:f>
              <xm:sqref>AB132</xm:sqref>
            </x14:sparkline>
            <x14:sparkline>
              <xm:f>Vul_Food!E133:T133</xm:f>
              <xm:sqref>AB133</xm:sqref>
            </x14:sparkline>
            <x14:sparkline>
              <xm:f>Vul_Food!E134:T134</xm:f>
              <xm:sqref>AB134</xm:sqref>
            </x14:sparkline>
            <x14:sparkline>
              <xm:f>Vul_Food!E135:T135</xm:f>
              <xm:sqref>AB135</xm:sqref>
            </x14:sparkline>
            <x14:sparkline>
              <xm:f>Vul_Food!E136:T136</xm:f>
              <xm:sqref>AB136</xm:sqref>
            </x14:sparkline>
            <x14:sparkline>
              <xm:f>Vul_Food!E137:T137</xm:f>
              <xm:sqref>AB137</xm:sqref>
            </x14:sparkline>
            <x14:sparkline>
              <xm:f>Vul_Food!E138:T138</xm:f>
              <xm:sqref>AB138</xm:sqref>
            </x14:sparkline>
            <x14:sparkline>
              <xm:f>Vul_Food!E139:T139</xm:f>
              <xm:sqref>AB139</xm:sqref>
            </x14:sparkline>
            <x14:sparkline>
              <xm:f>Vul_Food!E140:T140</xm:f>
              <xm:sqref>AB140</xm:sqref>
            </x14:sparkline>
            <x14:sparkline>
              <xm:f>Vul_Food!E141:T141</xm:f>
              <xm:sqref>AB141</xm:sqref>
            </x14:sparkline>
            <x14:sparkline>
              <xm:f>Vul_Food!E142:T142</xm:f>
              <xm:sqref>AB142</xm:sqref>
            </x14:sparkline>
            <x14:sparkline>
              <xm:f>Vul_Food!E143:T143</xm:f>
              <xm:sqref>AB143</xm:sqref>
            </x14:sparkline>
            <x14:sparkline>
              <xm:f>Vul_Food!E144:T144</xm:f>
              <xm:sqref>AB144</xm:sqref>
            </x14:sparkline>
            <x14:sparkline>
              <xm:f>Vul_Food!E145:T145</xm:f>
              <xm:sqref>AB145</xm:sqref>
            </x14:sparkline>
            <x14:sparkline>
              <xm:f>Vul_Food!E146:T146</xm:f>
              <xm:sqref>AB146</xm:sqref>
            </x14:sparkline>
            <x14:sparkline>
              <xm:f>Vul_Food!E147:T147</xm:f>
              <xm:sqref>AB147</xm:sqref>
            </x14:sparkline>
            <x14:sparkline>
              <xm:f>Vul_Food!E148:T148</xm:f>
              <xm:sqref>AB148</xm:sqref>
            </x14:sparkline>
            <x14:sparkline>
              <xm:f>Vul_Food!E149:T149</xm:f>
              <xm:sqref>AB149</xm:sqref>
            </x14:sparkline>
            <x14:sparkline>
              <xm:f>Vul_Food!E150:T150</xm:f>
              <xm:sqref>AB150</xm:sqref>
            </x14:sparkline>
            <x14:sparkline>
              <xm:f>Vul_Food!E151:T151</xm:f>
              <xm:sqref>AB151</xm:sqref>
            </x14:sparkline>
            <x14:sparkline>
              <xm:f>Vul_Food!E152:T152</xm:f>
              <xm:sqref>AB152</xm:sqref>
            </x14:sparkline>
            <x14:sparkline>
              <xm:f>Vul_Food!E153:T153</xm:f>
              <xm:sqref>AB153</xm:sqref>
            </x14:sparkline>
            <x14:sparkline>
              <xm:f>Vul_Food!E154:T154</xm:f>
              <xm:sqref>AB154</xm:sqref>
            </x14:sparkline>
            <x14:sparkline>
              <xm:f>Vul_Food!E155:T155</xm:f>
              <xm:sqref>AB155</xm:sqref>
            </x14:sparkline>
            <x14:sparkline>
              <xm:f>Vul_Food!E156:T156</xm:f>
              <xm:sqref>AB156</xm:sqref>
            </x14:sparkline>
            <x14:sparkline>
              <xm:f>Vul_Food!E157:T157</xm:f>
              <xm:sqref>AB157</xm:sqref>
            </x14:sparkline>
            <x14:sparkline>
              <xm:f>Vul_Food!E158:T158</xm:f>
              <xm:sqref>AB158</xm:sqref>
            </x14:sparkline>
            <x14:sparkline>
              <xm:f>Vul_Food!E159:T159</xm:f>
              <xm:sqref>AB159</xm:sqref>
            </x14:sparkline>
            <x14:sparkline>
              <xm:f>Vul_Food!E160:T160</xm:f>
              <xm:sqref>AB160</xm:sqref>
            </x14:sparkline>
            <x14:sparkline>
              <xm:f>Vul_Food!E161:T161</xm:f>
              <xm:sqref>AB161</xm:sqref>
            </x14:sparkline>
            <x14:sparkline>
              <xm:f>Vul_Food!E162:T162</xm:f>
              <xm:sqref>AB162</xm:sqref>
            </x14:sparkline>
            <x14:sparkline>
              <xm:f>Vul_Food!E163:T163</xm:f>
              <xm:sqref>AB163</xm:sqref>
            </x14:sparkline>
            <x14:sparkline>
              <xm:f>Vul_Food!E164:T164</xm:f>
              <xm:sqref>AB164</xm:sqref>
            </x14:sparkline>
            <x14:sparkline>
              <xm:f>Vul_Food!E165:T165</xm:f>
              <xm:sqref>AB165</xm:sqref>
            </x14:sparkline>
            <x14:sparkline>
              <xm:f>Vul_Food!E166:T166</xm:f>
              <xm:sqref>AB166</xm:sqref>
            </x14:sparkline>
            <x14:sparkline>
              <xm:f>Vul_Food!E167:T167</xm:f>
              <xm:sqref>AB167</xm:sqref>
            </x14:sparkline>
            <x14:sparkline>
              <xm:f>Vul_Food!E168:T168</xm:f>
              <xm:sqref>AB168</xm:sqref>
            </x14:sparkline>
            <x14:sparkline>
              <xm:f>Vul_Food!E169:T169</xm:f>
              <xm:sqref>AB169</xm:sqref>
            </x14:sparkline>
            <x14:sparkline>
              <xm:f>Vul_Food!E170:T170</xm:f>
              <xm:sqref>AB170</xm:sqref>
            </x14:sparkline>
            <x14:sparkline>
              <xm:f>Vul_Food!E171:T171</xm:f>
              <xm:sqref>AB171</xm:sqref>
            </x14:sparkline>
            <x14:sparkline>
              <xm:f>Vul_Food!E172:T172</xm:f>
              <xm:sqref>AB172</xm:sqref>
            </x14:sparkline>
            <x14:sparkline>
              <xm:f>Vul_Food!E173:T173</xm:f>
              <xm:sqref>AB173</xm:sqref>
            </x14:sparkline>
            <x14:sparkline>
              <xm:f>Vul_Food!E174:T174</xm:f>
              <xm:sqref>AB174</xm:sqref>
            </x14:sparkline>
            <x14:sparkline>
              <xm:f>Vul_Food!E175:T175</xm:f>
              <xm:sqref>AB175</xm:sqref>
            </x14:sparkline>
            <x14:sparkline>
              <xm:f>Vul_Food!E176:T176</xm:f>
              <xm:sqref>AB176</xm:sqref>
            </x14:sparkline>
            <x14:sparkline>
              <xm:f>Vul_Food!E177:T177</xm:f>
              <xm:sqref>AB177</xm:sqref>
            </x14:sparkline>
            <x14:sparkline>
              <xm:f>Vul_Food!E178:T178</xm:f>
              <xm:sqref>AB178</xm:sqref>
            </x14:sparkline>
            <x14:sparkline>
              <xm:f>Vul_Food!E179:T179</xm:f>
              <xm:sqref>AB179</xm:sqref>
            </x14:sparkline>
            <x14:sparkline>
              <xm:f>Vul_Food!E180:T180</xm:f>
              <xm:sqref>AB180</xm:sqref>
            </x14:sparkline>
            <x14:sparkline>
              <xm:f>Vul_Food!E181:T181</xm:f>
              <xm:sqref>AB181</xm:sqref>
            </x14:sparkline>
            <x14:sparkline>
              <xm:f>Vul_Food!E182:T182</xm:f>
              <xm:sqref>AB182</xm:sqref>
            </x14:sparkline>
            <x14:sparkline>
              <xm:f>Vul_Food!E183:T183</xm:f>
              <xm:sqref>AB183</xm:sqref>
            </x14:sparkline>
            <x14:sparkline>
              <xm:f>Vul_Food!E184:T184</xm:f>
              <xm:sqref>AB184</xm:sqref>
            </x14:sparkline>
            <x14:sparkline>
              <xm:f>Vul_Food!E185:T185</xm:f>
              <xm:sqref>AB185</xm:sqref>
            </x14:sparkline>
            <x14:sparkline>
              <xm:f>Vul_Food!E186:T186</xm:f>
              <xm:sqref>AB186</xm:sqref>
            </x14:sparkline>
            <x14:sparkline>
              <xm:f>Vul_Food!E187:T187</xm:f>
              <xm:sqref>AB187</xm:sqref>
            </x14:sparkline>
            <x14:sparkline>
              <xm:f>Vul_Food!E188:T188</xm:f>
              <xm:sqref>AB188</xm:sqref>
            </x14:sparkline>
            <x14:sparkline>
              <xm:f>Vul_Food!E189:T189</xm:f>
              <xm:sqref>AB189</xm:sqref>
            </x14:sparkline>
            <x14:sparkline>
              <xm:f>Vul_Food!E190:T190</xm:f>
              <xm:sqref>AB190</xm:sqref>
            </x14:sparkline>
            <x14:sparkline>
              <xm:f>Vul_Food!E191:T191</xm:f>
              <xm:sqref>AB191</xm:sqref>
            </x14:sparkline>
            <x14:sparkline>
              <xm:f>Vul_Food!E192:T192</xm:f>
              <xm:sqref>AB192</xm:sqref>
            </x14:sparkline>
            <x14:sparkline>
              <xm:f>Vul_Food!E193:T193</xm:f>
              <xm:sqref>AB193</xm:sqref>
            </x14:sparkline>
            <x14:sparkline>
              <xm:f>Vul_Food!E194:T194</xm:f>
              <xm:sqref>AB194</xm:sqref>
            </x14:sparkline>
            <x14:sparkline>
              <xm:f>Vul_Food!E195:T195</xm:f>
              <xm:sqref>AB195</xm:sqref>
            </x14:sparkline>
            <x14:sparkline>
              <xm:f>Vul_Food!E196:T196</xm:f>
              <xm:sqref>AB196</xm:sqref>
            </x14:sparkline>
            <x14:sparkline>
              <xm:f>Vul_Food!E197:T197</xm:f>
              <xm:sqref>AB197</xm:sqref>
            </x14:sparkline>
          </x14:sparklines>
        </x14:sparklineGroup>
      </x14:sparklineGroups>
    </ex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660</v>
      </c>
      <c r="H1" s="46"/>
      <c r="I1" s="46" t="s">
        <v>595</v>
      </c>
      <c r="J1" s="46"/>
      <c r="K1" s="46"/>
      <c r="L1" s="46"/>
      <c r="M1" s="47"/>
      <c r="N1" s="47"/>
    </row>
    <row r="2" spans="1:33">
      <c r="A2" t="s">
        <v>639</v>
      </c>
      <c r="E2" s="8" t="s">
        <v>423</v>
      </c>
      <c r="AA2" s="42">
        <f>MAX(AA6:AA197)</f>
        <v>152</v>
      </c>
    </row>
    <row r="3" spans="1:33">
      <c r="D3" s="35" t="s">
        <v>594</v>
      </c>
      <c r="E3" s="11">
        <f>mmean(E6:E197)</f>
        <v>0.37548315186754372</v>
      </c>
      <c r="F3" s="11">
        <f t="shared" ref="F3:T3" si="0">mmean(F6:F197)</f>
        <v>0.37368183382876646</v>
      </c>
      <c r="G3" s="11">
        <f t="shared" si="0"/>
        <v>0.37299237008400044</v>
      </c>
      <c r="H3" s="11">
        <f t="shared" si="0"/>
        <v>0.37287469063054929</v>
      </c>
      <c r="I3" s="11">
        <f t="shared" si="0"/>
        <v>0.37188565433298171</v>
      </c>
      <c r="J3" s="11">
        <f t="shared" si="0"/>
        <v>0.36961313403299578</v>
      </c>
      <c r="K3" s="11">
        <f t="shared" si="0"/>
        <v>0.36899279831558285</v>
      </c>
      <c r="L3" s="11">
        <f t="shared" si="0"/>
        <v>0.36756360565039592</v>
      </c>
      <c r="M3" s="11">
        <f t="shared" si="0"/>
        <v>0.36694638157303328</v>
      </c>
      <c r="N3" s="11">
        <f t="shared" si="0"/>
        <v>0.3658914711134813</v>
      </c>
      <c r="O3" s="11">
        <f t="shared" si="0"/>
        <v>0.3643743767323826</v>
      </c>
      <c r="P3" s="11">
        <f t="shared" si="0"/>
        <v>0.36250472702635461</v>
      </c>
      <c r="Q3" s="11">
        <f t="shared" si="0"/>
        <v>0.35871476070403546</v>
      </c>
      <c r="R3" s="11">
        <f t="shared" si="0"/>
        <v>0.35692979547249815</v>
      </c>
      <c r="S3" s="11">
        <f t="shared" si="0"/>
        <v>0.35686527171850413</v>
      </c>
      <c r="T3" s="11">
        <f t="shared" si="0"/>
        <v>0.35686527171850413</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543</v>
      </c>
      <c r="B6" s="38">
        <v>1</v>
      </c>
      <c r="C6" s="32" t="s">
        <v>39</v>
      </c>
      <c r="D6" s="33" t="s">
        <v>40</v>
      </c>
      <c r="E6" s="11">
        <v>0.72410208441357737</v>
      </c>
      <c r="F6" s="11">
        <v>0.72409005189325237</v>
      </c>
      <c r="G6" s="11">
        <v>0.72411086490138243</v>
      </c>
      <c r="H6" s="11">
        <v>0.72411476734040681</v>
      </c>
      <c r="I6" s="11">
        <v>0.72282388606276415</v>
      </c>
      <c r="J6" s="11">
        <v>0.72290796909886212</v>
      </c>
      <c r="K6" s="11">
        <v>0.72319455499321172</v>
      </c>
      <c r="L6" s="11">
        <v>0.74816212491666667</v>
      </c>
      <c r="M6" s="11">
        <v>0.74734653763170733</v>
      </c>
      <c r="N6" s="11">
        <v>0.75227089189959362</v>
      </c>
      <c r="O6" s="11">
        <v>0.75284971522073185</v>
      </c>
      <c r="P6" s="11">
        <v>0.75569024399430906</v>
      </c>
      <c r="Q6" s="11">
        <v>0.75019872583495939</v>
      </c>
      <c r="R6" s="11">
        <v>0.7442619117760163</v>
      </c>
      <c r="S6" s="11">
        <v>0.74375070394268283</v>
      </c>
      <c r="T6" s="11">
        <v>0.74375070394268283</v>
      </c>
      <c r="U6" s="11"/>
      <c r="V6" s="33" t="str">
        <f>D6</f>
        <v>Afghanistan</v>
      </c>
      <c r="W6" s="30">
        <f>SLOPE(E6:T6,$E$5:$T$5)</f>
        <v>2.1660611341404014E-3</v>
      </c>
      <c r="X6" s="10">
        <f>PEARSON(E6:T6,$E$5:$T$5)</f>
        <v>0.77876091342854059</v>
      </c>
      <c r="Y6" s="36">
        <f>IF(ISERROR(X6),0,X6*X6)</f>
        <v>0.60646856028405494</v>
      </c>
      <c r="Z6" s="41">
        <f>IF(Y6&gt;=$Z$4,-1000*W6,"")</f>
        <v>-2.1660611341404015</v>
      </c>
      <c r="AA6" s="42">
        <f>IF(ISNUMBER(Z6),RANK(Z6,$Z$6:$Z$197),"")</f>
        <v>135</v>
      </c>
      <c r="AD6">
        <v>1</v>
      </c>
      <c r="AE6" s="31" t="str">
        <f>INDEX($V$6:$V$197,MATCH(AD6,$AA$6:$AA$197,0))</f>
        <v>Bhutan</v>
      </c>
      <c r="AF6" s="44">
        <f>$AA$2-AD6+1</f>
        <v>152</v>
      </c>
      <c r="AG6" s="45" t="str">
        <f>INDEX($V$6:$V$197,MATCH(AF6,$AA$6:$AA$197,0))</f>
        <v>Belgium</v>
      </c>
    </row>
    <row r="7" spans="1:33">
      <c r="A7" s="37" t="s">
        <v>547</v>
      </c>
      <c r="B7" s="38">
        <v>1</v>
      </c>
      <c r="C7" s="32" t="s">
        <v>41</v>
      </c>
      <c r="D7" s="33" t="s">
        <v>42</v>
      </c>
      <c r="E7" s="11">
        <v>0.22651971037682928</v>
      </c>
      <c r="F7" s="11">
        <v>0.20499154968459368</v>
      </c>
      <c r="G7" s="11">
        <v>0.20313664660089434</v>
      </c>
      <c r="H7" s="11">
        <v>0.19780574198321169</v>
      </c>
      <c r="I7" s="11">
        <v>0.21113533881410571</v>
      </c>
      <c r="J7" s="11">
        <v>0.2029215313611383</v>
      </c>
      <c r="K7" s="11">
        <v>0.19968714120447165</v>
      </c>
      <c r="L7" s="11">
        <v>0.194020901972114</v>
      </c>
      <c r="M7" s="11">
        <v>0.19513896883833337</v>
      </c>
      <c r="N7" s="11">
        <v>0.19581726106691069</v>
      </c>
      <c r="O7" s="11">
        <v>0.19344200498158534</v>
      </c>
      <c r="P7" s="11">
        <v>0.193386106399797</v>
      </c>
      <c r="Q7" s="11">
        <v>0.19382109224101632</v>
      </c>
      <c r="R7" s="11">
        <v>0.18991718325308968</v>
      </c>
      <c r="S7" s="11">
        <v>0.19077455555975634</v>
      </c>
      <c r="T7" s="11">
        <v>0.19077455555975634</v>
      </c>
      <c r="U7" s="11"/>
      <c r="V7" s="33" t="str">
        <f t="shared" ref="V7:V70" si="1">D7</f>
        <v>Albania</v>
      </c>
      <c r="W7" s="30">
        <f t="shared" ref="W7:W70" si="2">SLOPE(E7:T7,$E$5:$T$5)</f>
        <v>-1.5947176804837915E-3</v>
      </c>
      <c r="X7" s="10">
        <f t="shared" ref="X7:X70" si="3">PEARSON(E7:T7,$E$5:$T$5)</f>
        <v>-0.80577842195155369</v>
      </c>
      <c r="Y7" s="36">
        <f t="shared" ref="Y7:Y70" si="4">IF(ISERROR(X7),0,X7*X7)</f>
        <v>0.64927886528273615</v>
      </c>
      <c r="Z7" s="41">
        <f t="shared" ref="Z7:Z70" si="5">IF(Y7&gt;=$Z$4,-1000*W7,"")</f>
        <v>1.5947176804837915</v>
      </c>
      <c r="AA7" s="42">
        <f t="shared" ref="AA7:AA70" si="6">IF(ISNUMBER(Z7),RANK(Z7,$Z$6:$Z$197),"")</f>
        <v>72</v>
      </c>
      <c r="AD7">
        <v>2</v>
      </c>
      <c r="AE7" s="31" t="str">
        <f t="shared" ref="AE7:AE35" si="7">INDEX($V$6:$V$197,MATCH(AD7,$AA$6:$AA$197,0))</f>
        <v>Equatorial Guinea</v>
      </c>
      <c r="AF7" s="44">
        <f t="shared" ref="AF7:AF35" si="8">$AA$2-AD7+1</f>
        <v>151</v>
      </c>
      <c r="AG7" s="45" t="str">
        <f t="shared" ref="AG7:AG35" si="9">INDEX($V$6:$V$197,MATCH(AF7,$AA$6:$AA$197,0))</f>
        <v>Lesotho</v>
      </c>
    </row>
    <row r="8" spans="1:33">
      <c r="A8" s="37" t="s">
        <v>545</v>
      </c>
      <c r="B8" s="38">
        <v>1</v>
      </c>
      <c r="C8" s="32" t="s">
        <v>43</v>
      </c>
      <c r="D8" s="33" t="s">
        <v>44</v>
      </c>
      <c r="E8" s="11">
        <v>0.34015643586739869</v>
      </c>
      <c r="F8" s="11">
        <v>0.33711905741873999</v>
      </c>
      <c r="G8" s="11">
        <v>0.3339711045263824</v>
      </c>
      <c r="H8" s="11">
        <v>0.33079590659947167</v>
      </c>
      <c r="I8" s="11">
        <v>0.32760422199004063</v>
      </c>
      <c r="J8" s="11">
        <v>0.32434550567930903</v>
      </c>
      <c r="K8" s="11">
        <v>0.32266190274593504</v>
      </c>
      <c r="L8" s="11">
        <v>0.32082467915158536</v>
      </c>
      <c r="M8" s="11">
        <v>0.32005789842611115</v>
      </c>
      <c r="N8" s="11">
        <v>0.31922981946880785</v>
      </c>
      <c r="O8" s="11">
        <v>0.318617825230122</v>
      </c>
      <c r="P8" s="11">
        <v>0.3166683406830218</v>
      </c>
      <c r="Q8" s="11">
        <v>0.31477836645880752</v>
      </c>
      <c r="R8" s="11">
        <v>0.31365893999004063</v>
      </c>
      <c r="S8" s="11">
        <v>0.31366765795837398</v>
      </c>
      <c r="T8" s="11">
        <v>0.31366765795837398</v>
      </c>
      <c r="U8" s="11"/>
      <c r="V8" s="33" t="str">
        <f t="shared" si="1"/>
        <v>Algeria</v>
      </c>
      <c r="W8" s="30">
        <f t="shared" si="2"/>
        <v>-1.7441825510849829E-3</v>
      </c>
      <c r="X8" s="10">
        <f t="shared" si="3"/>
        <v>-0.96363179330458926</v>
      </c>
      <c r="Y8" s="36">
        <f t="shared" si="4"/>
        <v>0.92858623306741861</v>
      </c>
      <c r="Z8" s="41">
        <f t="shared" si="5"/>
        <v>1.7441825510849829</v>
      </c>
      <c r="AA8" s="42">
        <f t="shared" si="6"/>
        <v>66</v>
      </c>
      <c r="AD8">
        <v>3</v>
      </c>
      <c r="AE8" s="31" t="str">
        <f t="shared" si="7"/>
        <v>Laos</v>
      </c>
      <c r="AF8" s="44">
        <f t="shared" si="8"/>
        <v>150</v>
      </c>
      <c r="AG8" s="45" t="str">
        <f t="shared" si="9"/>
        <v>Marshall Islands</v>
      </c>
    </row>
    <row r="9" spans="1:33">
      <c r="A9" s="37" t="s">
        <v>577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Nepal</v>
      </c>
      <c r="AF9" s="44">
        <f t="shared" si="8"/>
        <v>149</v>
      </c>
      <c r="AG9" s="45" t="str">
        <f t="shared" si="9"/>
        <v>Saint Lucia</v>
      </c>
    </row>
    <row r="10" spans="1:33">
      <c r="A10" s="37" t="s">
        <v>544</v>
      </c>
      <c r="B10" s="38">
        <v>1</v>
      </c>
      <c r="C10" s="32" t="s">
        <v>47</v>
      </c>
      <c r="D10" s="33" t="s">
        <v>48</v>
      </c>
      <c r="E10" s="11">
        <v>0.66241914212182929</v>
      </c>
      <c r="F10" s="11">
        <v>0.66239720500166666</v>
      </c>
      <c r="G10" s="11">
        <v>0.6854626576890247</v>
      </c>
      <c r="H10" s="11">
        <v>0.67343389245975638</v>
      </c>
      <c r="I10" s="11">
        <v>0.65710659081048806</v>
      </c>
      <c r="J10" s="11">
        <v>0.65593973610788636</v>
      </c>
      <c r="K10" s="11">
        <v>0.66415952865439032</v>
      </c>
      <c r="L10" s="11">
        <v>0.66955116181666663</v>
      </c>
      <c r="M10" s="11">
        <v>0.65303930306219526</v>
      </c>
      <c r="N10" s="11">
        <v>0.65832118537430906</v>
      </c>
      <c r="O10" s="11">
        <v>0.65551106388467495</v>
      </c>
      <c r="P10" s="11">
        <v>0.65702964026374</v>
      </c>
      <c r="Q10" s="11">
        <v>0.63831997776376725</v>
      </c>
      <c r="R10" s="11">
        <v>0.6225818730789433</v>
      </c>
      <c r="S10" s="11">
        <v>0.62207669279061006</v>
      </c>
      <c r="T10" s="11">
        <v>0.62207669279061006</v>
      </c>
      <c r="U10" s="11"/>
      <c r="V10" s="33" t="str">
        <f t="shared" si="1"/>
        <v>Angola</v>
      </c>
      <c r="W10" s="30">
        <f t="shared" si="2"/>
        <v>-3.1966561253306326E-3</v>
      </c>
      <c r="X10" s="10">
        <f t="shared" si="3"/>
        <v>-0.81989760937335898</v>
      </c>
      <c r="Y10" s="36">
        <f t="shared" si="4"/>
        <v>0.67223208985614913</v>
      </c>
      <c r="Z10" s="41">
        <f t="shared" si="5"/>
        <v>3.1966561253306325</v>
      </c>
      <c r="AA10" s="42">
        <f t="shared" si="6"/>
        <v>32</v>
      </c>
      <c r="AD10">
        <v>5</v>
      </c>
      <c r="AE10" s="31" t="str">
        <f t="shared" si="7"/>
        <v>Cambodia</v>
      </c>
      <c r="AF10" s="44">
        <f t="shared" si="8"/>
        <v>148</v>
      </c>
      <c r="AG10" s="45" t="str">
        <f t="shared" si="9"/>
        <v>Swaziland</v>
      </c>
    </row>
    <row r="11" spans="1:33">
      <c r="A11" s="37" t="s">
        <v>546</v>
      </c>
      <c r="B11" s="38">
        <v>1</v>
      </c>
      <c r="C11" s="32" t="s">
        <v>49</v>
      </c>
      <c r="D11" s="33" t="s">
        <v>50</v>
      </c>
      <c r="E11" s="11">
        <v>0.27331499274796761</v>
      </c>
      <c r="F11" s="11">
        <v>0.2729914155121953</v>
      </c>
      <c r="G11" s="11">
        <v>0.27266783827642299</v>
      </c>
      <c r="H11" s="11">
        <v>0.27230198461788641</v>
      </c>
      <c r="I11" s="11">
        <v>0.27193613095934982</v>
      </c>
      <c r="J11" s="11">
        <v>0.27157027730081329</v>
      </c>
      <c r="K11" s="11">
        <v>0.27120442364227665</v>
      </c>
      <c r="L11" s="11">
        <v>0.27083856998373995</v>
      </c>
      <c r="M11" s="11">
        <v>0.2724838480354066</v>
      </c>
      <c r="N11" s="11">
        <v>0.27083856998373995</v>
      </c>
      <c r="O11" s="11">
        <v>0.27083856998373995</v>
      </c>
      <c r="P11" s="11">
        <v>0.27083856998373995</v>
      </c>
      <c r="Q11" s="11">
        <v>0.27083856998373995</v>
      </c>
      <c r="R11" s="11">
        <v>0.27083856998373995</v>
      </c>
      <c r="S11" s="11">
        <v>0.27083856998373995</v>
      </c>
      <c r="T11" s="11">
        <v>0.27083856998373995</v>
      </c>
      <c r="U11" s="11"/>
      <c r="V11" s="33" t="str">
        <f t="shared" si="1"/>
        <v>Antigua and Barbuda</v>
      </c>
      <c r="W11" s="30">
        <f t="shared" si="2"/>
        <v>-1.6061729793933111E-4</v>
      </c>
      <c r="X11" s="10">
        <f t="shared" si="3"/>
        <v>-0.84829709560714228</v>
      </c>
      <c r="Y11" s="36">
        <f t="shared" si="4"/>
        <v>0.71960796241551306</v>
      </c>
      <c r="Z11" s="41">
        <f t="shared" si="5"/>
        <v>0.16061729793933111</v>
      </c>
      <c r="AA11" s="42">
        <f t="shared" si="6"/>
        <v>125</v>
      </c>
      <c r="AD11">
        <v>6</v>
      </c>
      <c r="AE11" s="31" t="str">
        <f t="shared" si="7"/>
        <v>Yemen</v>
      </c>
      <c r="AF11" s="44">
        <f t="shared" si="8"/>
        <v>147</v>
      </c>
      <c r="AG11" s="45" t="str">
        <f t="shared" si="9"/>
        <v>Kenya</v>
      </c>
    </row>
    <row r="12" spans="1:33">
      <c r="A12" s="37"/>
      <c r="B12" s="38"/>
      <c r="C12" s="32" t="s">
        <v>51</v>
      </c>
      <c r="D12" s="33" t="s">
        <v>52</v>
      </c>
      <c r="E12" s="11">
        <v>0.2681342915483334</v>
      </c>
      <c r="F12" s="11">
        <v>0.26737801618849605</v>
      </c>
      <c r="G12" s="11">
        <v>0.26655060971028471</v>
      </c>
      <c r="H12" s="11">
        <v>0.26574849339951234</v>
      </c>
      <c r="I12" s="11">
        <v>0.26489233893577269</v>
      </c>
      <c r="J12" s="11">
        <v>0.26412914719410568</v>
      </c>
      <c r="K12" s="11">
        <v>0.2635079300432927</v>
      </c>
      <c r="L12" s="11">
        <v>0.26289988362418698</v>
      </c>
      <c r="M12" s="11">
        <v>0.26230313801808963</v>
      </c>
      <c r="N12" s="11">
        <v>0.26171769322500005</v>
      </c>
      <c r="O12" s="11">
        <v>0.26111354924491897</v>
      </c>
      <c r="P12" s="11">
        <v>0.26041822936754755</v>
      </c>
      <c r="Q12" s="11">
        <v>0.25973274688855014</v>
      </c>
      <c r="R12" s="11">
        <v>0.25905555709247968</v>
      </c>
      <c r="S12" s="11">
        <v>0.25905555709247968</v>
      </c>
      <c r="T12" s="11">
        <v>0.25905555709247968</v>
      </c>
      <c r="U12" s="11"/>
      <c r="V12" s="33" t="str">
        <f t="shared" si="1"/>
        <v>Argentina</v>
      </c>
      <c r="W12" s="30">
        <f t="shared" si="2"/>
        <v>-6.3724190480149792E-4</v>
      </c>
      <c r="X12" s="10">
        <f t="shared" si="3"/>
        <v>-0.99241345968303774</v>
      </c>
      <c r="Y12" s="36">
        <f t="shared" si="4"/>
        <v>0.98488447496005638</v>
      </c>
      <c r="Z12" s="41">
        <f t="shared" si="5"/>
        <v>0.63724190480149789</v>
      </c>
      <c r="AA12" s="42">
        <f t="shared" si="6"/>
        <v>118</v>
      </c>
      <c r="AD12">
        <v>7</v>
      </c>
      <c r="AE12" s="31" t="str">
        <f t="shared" si="7"/>
        <v>Maldives</v>
      </c>
      <c r="AF12" s="44">
        <f t="shared" si="8"/>
        <v>146</v>
      </c>
      <c r="AG12" s="45" t="str">
        <f t="shared" si="9"/>
        <v>Tanzania, United Republic of</v>
      </c>
    </row>
    <row r="13" spans="1:33">
      <c r="A13" s="37"/>
      <c r="B13" s="38"/>
      <c r="C13" s="32" t="s">
        <v>53</v>
      </c>
      <c r="D13" s="33" t="s">
        <v>54</v>
      </c>
      <c r="E13" s="11">
        <v>0.18735414058121966</v>
      </c>
      <c r="F13" s="11">
        <v>0.18724802390369932</v>
      </c>
      <c r="G13" s="11">
        <v>0.18620982093886199</v>
      </c>
      <c r="H13" s="11">
        <v>0.18609164249044738</v>
      </c>
      <c r="I13" s="11">
        <v>0.19719200863373998</v>
      </c>
      <c r="J13" s="11">
        <v>0.18553152576703266</v>
      </c>
      <c r="K13" s="11">
        <v>0.19733070691504062</v>
      </c>
      <c r="L13" s="11">
        <v>0.18582182681219531</v>
      </c>
      <c r="M13" s="11">
        <v>0.17977024416825235</v>
      </c>
      <c r="N13" s="11">
        <v>0.17924429938495934</v>
      </c>
      <c r="O13" s="11">
        <v>0.18744309950853669</v>
      </c>
      <c r="P13" s="11">
        <v>0.1899769628752033</v>
      </c>
      <c r="Q13" s="11">
        <v>0.19144234840609772</v>
      </c>
      <c r="R13" s="11">
        <v>0.17918139480365869</v>
      </c>
      <c r="S13" s="11">
        <v>0.17594614318532534</v>
      </c>
      <c r="T13" s="11">
        <v>0.17594614318532534</v>
      </c>
      <c r="U13" s="11"/>
      <c r="V13" s="33" t="str">
        <f t="shared" si="1"/>
        <v>Armenia</v>
      </c>
      <c r="W13" s="30">
        <f t="shared" si="2"/>
        <v>-6.5949853141188705E-4</v>
      </c>
      <c r="X13" s="10">
        <f t="shared" si="3"/>
        <v>-0.48188586473824435</v>
      </c>
      <c r="Y13" s="36">
        <f t="shared" si="4"/>
        <v>0.23221398663452553</v>
      </c>
      <c r="Z13" s="41" t="str">
        <f t="shared" si="5"/>
        <v/>
      </c>
      <c r="AA13" s="42" t="str">
        <f t="shared" si="6"/>
        <v/>
      </c>
      <c r="AD13">
        <v>8</v>
      </c>
      <c r="AE13" s="31" t="str">
        <f t="shared" si="7"/>
        <v>Bangladesh</v>
      </c>
      <c r="AF13" s="44">
        <f t="shared" si="8"/>
        <v>145</v>
      </c>
      <c r="AG13" s="45" t="str">
        <f t="shared" si="9"/>
        <v>Liberia</v>
      </c>
    </row>
    <row r="14" spans="1:33">
      <c r="A14" s="37"/>
      <c r="B14" s="38"/>
      <c r="C14" s="32" t="s">
        <v>55</v>
      </c>
      <c r="D14" s="33" t="s">
        <v>56</v>
      </c>
      <c r="E14" s="11">
        <v>0.25080557519105701</v>
      </c>
      <c r="F14" s="11">
        <v>0.24991336529004071</v>
      </c>
      <c r="G14" s="11">
        <v>0.24863162693374005</v>
      </c>
      <c r="H14" s="11">
        <v>0.24818728695142303</v>
      </c>
      <c r="I14" s="11">
        <v>0.2472470120097563</v>
      </c>
      <c r="J14" s="11">
        <v>0.24629860698678863</v>
      </c>
      <c r="K14" s="11">
        <v>0.24506649258678861</v>
      </c>
      <c r="L14" s="11">
        <v>0.24181958143882132</v>
      </c>
      <c r="M14" s="11">
        <v>0.23857267029085363</v>
      </c>
      <c r="N14" s="11">
        <v>0.23549649085020333</v>
      </c>
      <c r="O14" s="11">
        <v>0.23208697807621961</v>
      </c>
      <c r="P14" s="11">
        <v>0.22920594546510864</v>
      </c>
      <c r="Q14" s="11">
        <v>0.23001818114668046</v>
      </c>
      <c r="R14" s="11">
        <v>0.23132635178760172</v>
      </c>
      <c r="S14" s="11">
        <v>0.23297301845426835</v>
      </c>
      <c r="T14" s="11">
        <v>0.23297301845426835</v>
      </c>
      <c r="U14" s="11"/>
      <c r="V14" s="33" t="str">
        <f t="shared" si="1"/>
        <v>Australia</v>
      </c>
      <c r="W14" s="30">
        <f t="shared" si="2"/>
        <v>-1.5748461257208495E-3</v>
      </c>
      <c r="X14" s="10">
        <f t="shared" si="3"/>
        <v>-0.94075943175906518</v>
      </c>
      <c r="Y14" s="36">
        <f t="shared" si="4"/>
        <v>0.88502830844363922</v>
      </c>
      <c r="Z14" s="41">
        <f t="shared" si="5"/>
        <v>1.5748461257208495</v>
      </c>
      <c r="AA14" s="42">
        <f t="shared" si="6"/>
        <v>73</v>
      </c>
      <c r="AD14">
        <v>9</v>
      </c>
      <c r="AE14" s="31" t="str">
        <f t="shared" si="7"/>
        <v>Senegal</v>
      </c>
      <c r="AF14" s="44">
        <f t="shared" si="8"/>
        <v>144</v>
      </c>
      <c r="AG14" s="45" t="str">
        <f t="shared" si="9"/>
        <v>Netherlands</v>
      </c>
    </row>
    <row r="15" spans="1:33">
      <c r="A15" s="37"/>
      <c r="B15" s="38"/>
      <c r="C15" s="32" t="s">
        <v>57</v>
      </c>
      <c r="D15" s="33" t="s">
        <v>58</v>
      </c>
      <c r="E15" s="11">
        <v>0.12832598189634167</v>
      </c>
      <c r="F15" s="11">
        <v>0.12740425452804902</v>
      </c>
      <c r="G15" s="11">
        <v>0.12602968163130099</v>
      </c>
      <c r="H15" s="11">
        <v>0.12477868597032532</v>
      </c>
      <c r="I15" s="11">
        <v>0.12479516998414632</v>
      </c>
      <c r="J15" s="11">
        <v>0.12376449952642299</v>
      </c>
      <c r="K15" s="11">
        <v>0.12212904599329304</v>
      </c>
      <c r="L15" s="11">
        <v>0.12159034042764234</v>
      </c>
      <c r="M15" s="11">
        <v>0.12161179746361798</v>
      </c>
      <c r="N15" s="11">
        <v>0.11857107563780502</v>
      </c>
      <c r="O15" s="11">
        <v>0.11690648389329268</v>
      </c>
      <c r="P15" s="11">
        <v>0.11378139728861801</v>
      </c>
      <c r="Q15" s="11">
        <v>0.11049068466768301</v>
      </c>
      <c r="R15" s="11">
        <v>9.0121760664634329E-2</v>
      </c>
      <c r="S15" s="11">
        <v>8.8881760664634324E-2</v>
      </c>
      <c r="T15" s="11">
        <v>8.8881760664634324E-2</v>
      </c>
      <c r="U15" s="11"/>
      <c r="V15" s="33" t="str">
        <f t="shared" si="1"/>
        <v>Austria</v>
      </c>
      <c r="W15" s="30">
        <f t="shared" si="2"/>
        <v>-2.5559909148852255E-3</v>
      </c>
      <c r="X15" s="10">
        <f t="shared" si="3"/>
        <v>-0.87869894890779399</v>
      </c>
      <c r="Y15" s="36">
        <f t="shared" si="4"/>
        <v>0.7721118428116619</v>
      </c>
      <c r="Z15" s="41">
        <f t="shared" si="5"/>
        <v>2.5559909148852253</v>
      </c>
      <c r="AA15" s="42">
        <f t="shared" si="6"/>
        <v>41</v>
      </c>
      <c r="AD15">
        <v>10</v>
      </c>
      <c r="AE15" s="31" t="str">
        <f t="shared" si="7"/>
        <v>Uganda</v>
      </c>
      <c r="AF15" s="44">
        <f t="shared" si="8"/>
        <v>143</v>
      </c>
      <c r="AG15" s="45" t="str">
        <f t="shared" si="9"/>
        <v>Zambia</v>
      </c>
    </row>
    <row r="16" spans="1:33">
      <c r="A16" s="37"/>
      <c r="B16" s="38"/>
      <c r="C16" s="32" t="s">
        <v>59</v>
      </c>
      <c r="D16" s="33" t="s">
        <v>60</v>
      </c>
      <c r="E16" s="11">
        <v>0.18384970150894334</v>
      </c>
      <c r="F16" s="11">
        <v>0.18203699562800835</v>
      </c>
      <c r="G16" s="11">
        <v>0.17961924793028472</v>
      </c>
      <c r="H16" s="11">
        <v>0.17800527598577234</v>
      </c>
      <c r="I16" s="11">
        <v>0.17524993123219534</v>
      </c>
      <c r="J16" s="11">
        <v>0.179252408189675</v>
      </c>
      <c r="K16" s="11">
        <v>0.1772243099339027</v>
      </c>
      <c r="L16" s="11">
        <v>0.17139157994398402</v>
      </c>
      <c r="M16" s="11">
        <v>0.16872848017573197</v>
      </c>
      <c r="N16" s="11">
        <v>0.16640267752073165</v>
      </c>
      <c r="O16" s="11">
        <v>0.16310073234939035</v>
      </c>
      <c r="P16" s="11">
        <v>0.1624407591245258</v>
      </c>
      <c r="Q16" s="11">
        <v>0.15924332632933624</v>
      </c>
      <c r="R16" s="11">
        <v>0.15798763117556933</v>
      </c>
      <c r="S16" s="11">
        <v>0.15800720725723597</v>
      </c>
      <c r="T16" s="11">
        <v>0.15800720725723597</v>
      </c>
      <c r="U16" s="11"/>
      <c r="V16" s="33" t="str">
        <f t="shared" si="1"/>
        <v>Azerbaijan</v>
      </c>
      <c r="W16" s="30">
        <f t="shared" si="2"/>
        <v>-1.9299714334828247E-3</v>
      </c>
      <c r="X16" s="10">
        <f t="shared" si="3"/>
        <v>-0.97670767043009932</v>
      </c>
      <c r="Y16" s="36">
        <f t="shared" si="4"/>
        <v>0.95395787347699146</v>
      </c>
      <c r="Z16" s="41">
        <f t="shared" si="5"/>
        <v>1.9299714334828246</v>
      </c>
      <c r="AA16" s="42">
        <f t="shared" si="6"/>
        <v>62</v>
      </c>
      <c r="AD16">
        <v>11</v>
      </c>
      <c r="AE16" s="31" t="str">
        <f t="shared" si="7"/>
        <v>Benin</v>
      </c>
      <c r="AF16" s="44">
        <f t="shared" si="8"/>
        <v>142</v>
      </c>
      <c r="AG16" s="45" t="str">
        <f t="shared" si="9"/>
        <v>Guinea-Bissau</v>
      </c>
    </row>
    <row r="17" spans="1:33">
      <c r="A17" s="37"/>
      <c r="B17" s="38"/>
      <c r="C17" s="32" t="s">
        <v>61</v>
      </c>
      <c r="D17" s="33" t="s">
        <v>62</v>
      </c>
      <c r="E17" s="11">
        <v>0.28471808698678863</v>
      </c>
      <c r="F17" s="11">
        <v>0.284503431325</v>
      </c>
      <c r="G17" s="11">
        <v>0.28402820655752031</v>
      </c>
      <c r="H17" s="11">
        <v>0.28332841281609766</v>
      </c>
      <c r="I17" s="11">
        <v>0.28228016599613831</v>
      </c>
      <c r="J17" s="11">
        <v>0.28096825119556929</v>
      </c>
      <c r="K17" s="11">
        <v>0.27978170904853661</v>
      </c>
      <c r="L17" s="11">
        <v>0.27810853123495932</v>
      </c>
      <c r="M17" s="11">
        <v>0.27640332864097567</v>
      </c>
      <c r="N17" s="11">
        <v>0.27470077541861798</v>
      </c>
      <c r="O17" s="11">
        <v>0.2730516398540247</v>
      </c>
      <c r="P17" s="11">
        <v>0.27136119185433616</v>
      </c>
      <c r="Q17" s="11">
        <v>0.27002610076355005</v>
      </c>
      <c r="R17" s="11">
        <v>0.26870718853455294</v>
      </c>
      <c r="S17" s="11">
        <v>0.26870718853455294</v>
      </c>
      <c r="T17" s="11">
        <v>0.26870718853455294</v>
      </c>
      <c r="U17" s="11"/>
      <c r="V17" s="33" t="str">
        <f t="shared" si="1"/>
        <v>Bahamas</v>
      </c>
      <c r="W17" s="30">
        <f t="shared" si="2"/>
        <v>-1.2746037043661681E-3</v>
      </c>
      <c r="X17" s="10">
        <f t="shared" si="3"/>
        <v>-0.98836033641214638</v>
      </c>
      <c r="Y17" s="36">
        <f t="shared" si="4"/>
        <v>0.97685615459273112</v>
      </c>
      <c r="Z17" s="41">
        <f t="shared" si="5"/>
        <v>1.274603704366168</v>
      </c>
      <c r="AA17" s="42">
        <f t="shared" si="6"/>
        <v>89</v>
      </c>
      <c r="AD17">
        <v>12</v>
      </c>
      <c r="AE17" s="31" t="str">
        <f t="shared" si="7"/>
        <v>Djibouti</v>
      </c>
      <c r="AF17" s="44">
        <f t="shared" si="8"/>
        <v>141</v>
      </c>
      <c r="AG17" s="45" t="str">
        <f t="shared" si="9"/>
        <v>Malawi</v>
      </c>
    </row>
    <row r="18" spans="1:33">
      <c r="A18" s="37"/>
      <c r="B18" s="38"/>
      <c r="C18" s="32" t="s">
        <v>63</v>
      </c>
      <c r="D18" s="33" t="s">
        <v>64</v>
      </c>
      <c r="E18" s="11">
        <v>0.19598545289329264</v>
      </c>
      <c r="F18" s="11">
        <v>0.19513629226829265</v>
      </c>
      <c r="G18" s="11">
        <v>0.19436225359451234</v>
      </c>
      <c r="H18" s="11">
        <v>0.19364341817276434</v>
      </c>
      <c r="I18" s="11">
        <v>0.19297825275967495</v>
      </c>
      <c r="J18" s="11">
        <v>0.19232593227857728</v>
      </c>
      <c r="K18" s="11">
        <v>0.19165257705731731</v>
      </c>
      <c r="L18" s="11">
        <v>0.1910096849096343</v>
      </c>
      <c r="M18" s="11">
        <v>0.19033615521260164</v>
      </c>
      <c r="N18" s="11">
        <v>0.18967225323333362</v>
      </c>
      <c r="O18" s="11">
        <v>0.1672188390589433</v>
      </c>
      <c r="P18" s="11">
        <v>0.1658272779275069</v>
      </c>
      <c r="Q18" s="11">
        <v>0.1644408387472901</v>
      </c>
      <c r="R18" s="11">
        <v>0.19786106623373997</v>
      </c>
      <c r="S18" s="11">
        <v>0.19786106623373997</v>
      </c>
      <c r="T18" s="11">
        <v>0.19786106623373997</v>
      </c>
      <c r="U18" s="11"/>
      <c r="V18" s="33" t="str">
        <f t="shared" si="1"/>
        <v>Bahrain</v>
      </c>
      <c r="W18" s="30">
        <f t="shared" si="2"/>
        <v>-7.102747135773077E-4</v>
      </c>
      <c r="X18" s="10">
        <f t="shared" si="3"/>
        <v>-0.29104431883017257</v>
      </c>
      <c r="Y18" s="36">
        <f t="shared" si="4"/>
        <v>8.4706795523319139E-2</v>
      </c>
      <c r="Z18" s="41" t="str">
        <f t="shared" si="5"/>
        <v/>
      </c>
      <c r="AA18" s="42" t="str">
        <f t="shared" si="6"/>
        <v/>
      </c>
      <c r="AD18">
        <v>13</v>
      </c>
      <c r="AE18" s="31" t="str">
        <f t="shared" si="7"/>
        <v>Comoros</v>
      </c>
      <c r="AF18" s="44">
        <f t="shared" si="8"/>
        <v>140</v>
      </c>
      <c r="AG18" s="45" t="str">
        <f t="shared" si="9"/>
        <v>Zimbabwe</v>
      </c>
    </row>
    <row r="19" spans="1:33">
      <c r="A19" s="37"/>
      <c r="B19" s="38"/>
      <c r="C19" s="32" t="s">
        <v>65</v>
      </c>
      <c r="D19" s="33" t="s">
        <v>66</v>
      </c>
      <c r="E19" s="11">
        <v>0.54281162506723601</v>
      </c>
      <c r="F19" s="11">
        <v>0.53293950782520338</v>
      </c>
      <c r="G19" s="11">
        <v>0.52544699245276438</v>
      </c>
      <c r="H19" s="11">
        <v>0.51650301339447158</v>
      </c>
      <c r="I19" s="11">
        <v>0.50794234126032534</v>
      </c>
      <c r="J19" s="11">
        <v>0.49935498559910602</v>
      </c>
      <c r="K19" s="11">
        <v>0.49382150255081303</v>
      </c>
      <c r="L19" s="11">
        <v>0.48805184503089433</v>
      </c>
      <c r="M19" s="11">
        <v>0.48272237791723599</v>
      </c>
      <c r="N19" s="11">
        <v>0.47635439437650429</v>
      </c>
      <c r="O19" s="11">
        <v>0.46833708511532529</v>
      </c>
      <c r="P19" s="11">
        <v>0.46078682294810319</v>
      </c>
      <c r="Q19" s="11">
        <v>0.45511447635120622</v>
      </c>
      <c r="R19" s="11">
        <v>0.44611763008333333</v>
      </c>
      <c r="S19" s="11">
        <v>0.44986606134833335</v>
      </c>
      <c r="T19" s="11">
        <v>0.44986606134833335</v>
      </c>
      <c r="U19" s="11"/>
      <c r="V19" s="33" t="str">
        <f t="shared" si="1"/>
        <v>Bangladesh</v>
      </c>
      <c r="W19" s="30">
        <f t="shared" si="2"/>
        <v>-6.5325985318779754E-3</v>
      </c>
      <c r="X19" s="10">
        <f t="shared" si="3"/>
        <v>-0.98930687157282116</v>
      </c>
      <c r="Y19" s="36">
        <f t="shared" si="4"/>
        <v>0.97872808614120244</v>
      </c>
      <c r="Z19" s="41">
        <f t="shared" si="5"/>
        <v>6.5325985318779756</v>
      </c>
      <c r="AA19" s="42">
        <f t="shared" si="6"/>
        <v>8</v>
      </c>
      <c r="AD19">
        <v>14</v>
      </c>
      <c r="AE19" s="31" t="str">
        <f t="shared" si="7"/>
        <v>Egypt</v>
      </c>
      <c r="AF19" s="44">
        <f t="shared" si="8"/>
        <v>139</v>
      </c>
      <c r="AG19" s="45" t="str">
        <f t="shared" si="9"/>
        <v>Central African Republic</v>
      </c>
    </row>
    <row r="20" spans="1:33">
      <c r="A20" s="37"/>
      <c r="B20" s="38"/>
      <c r="C20" s="32" t="s">
        <v>67</v>
      </c>
      <c r="D20" s="33" t="s">
        <v>68</v>
      </c>
      <c r="E20" s="11">
        <v>0.2700388491773173</v>
      </c>
      <c r="F20" s="11">
        <v>0.27016021789699202</v>
      </c>
      <c r="G20" s="11">
        <v>0.27001458202321138</v>
      </c>
      <c r="H20" s="11">
        <v>0.26975824338780496</v>
      </c>
      <c r="I20" s="11">
        <v>0.26940179200878062</v>
      </c>
      <c r="J20" s="11">
        <v>0.26720172998936315</v>
      </c>
      <c r="K20" s="11">
        <v>0.26157968727466124</v>
      </c>
      <c r="L20" s="11">
        <v>0.25847874288703271</v>
      </c>
      <c r="M20" s="11">
        <v>0.25232671827676173</v>
      </c>
      <c r="N20" s="11">
        <v>0.24597525831876721</v>
      </c>
      <c r="O20" s="11">
        <v>0.24316381613044732</v>
      </c>
      <c r="P20" s="11">
        <v>0.24257793014220877</v>
      </c>
      <c r="Q20" s="11">
        <v>0.24272275774608423</v>
      </c>
      <c r="R20" s="11">
        <v>0.24327881004158569</v>
      </c>
      <c r="S20" s="11">
        <v>0.2439915640465857</v>
      </c>
      <c r="T20" s="11">
        <v>0.2439915640465857</v>
      </c>
      <c r="U20" s="11"/>
      <c r="V20" s="33" t="str">
        <f t="shared" si="1"/>
        <v>Barbados</v>
      </c>
      <c r="W20" s="30">
        <f t="shared" si="2"/>
        <v>-2.3959361079825886E-3</v>
      </c>
      <c r="X20" s="10">
        <f t="shared" si="3"/>
        <v>-0.93955563929243424</v>
      </c>
      <c r="Y20" s="36">
        <f t="shared" si="4"/>
        <v>0.88276479932621477</v>
      </c>
      <c r="Z20" s="41">
        <f t="shared" si="5"/>
        <v>2.3959361079825885</v>
      </c>
      <c r="AA20" s="42">
        <f t="shared" si="6"/>
        <v>47</v>
      </c>
      <c r="AD20">
        <v>15</v>
      </c>
      <c r="AE20" s="31" t="str">
        <f t="shared" si="7"/>
        <v>Madagascar</v>
      </c>
      <c r="AF20" s="44">
        <f t="shared" si="8"/>
        <v>138</v>
      </c>
      <c r="AG20" s="45" t="str">
        <f t="shared" si="9"/>
        <v>South Africa</v>
      </c>
    </row>
    <row r="21" spans="1:33">
      <c r="A21" s="37"/>
      <c r="B21" s="38"/>
      <c r="C21" s="32" t="s">
        <v>69</v>
      </c>
      <c r="D21" s="33" t="s">
        <v>70</v>
      </c>
      <c r="E21" s="11">
        <v>0.23641714664414629</v>
      </c>
      <c r="F21" s="11">
        <v>0.2358888111001626</v>
      </c>
      <c r="G21" s="11">
        <v>0.23634844761581295</v>
      </c>
      <c r="H21" s="11">
        <v>0.23648089734276434</v>
      </c>
      <c r="I21" s="11">
        <v>0.23815557899609763</v>
      </c>
      <c r="J21" s="11">
        <v>0.23479324326516268</v>
      </c>
      <c r="K21" s="11">
        <v>0.23616365527109764</v>
      </c>
      <c r="L21" s="11">
        <v>0.23754486387008134</v>
      </c>
      <c r="M21" s="11">
        <v>0.23572993193138228</v>
      </c>
      <c r="N21" s="11">
        <v>0.23363781816174797</v>
      </c>
      <c r="O21" s="11">
        <v>0.2327511941110163</v>
      </c>
      <c r="P21" s="11">
        <v>0.22973407257739864</v>
      </c>
      <c r="Q21" s="11">
        <v>0.22540984433784569</v>
      </c>
      <c r="R21" s="11">
        <v>0.22401624648073162</v>
      </c>
      <c r="S21" s="11">
        <v>0.22401940104573168</v>
      </c>
      <c r="T21" s="11">
        <v>0.22401940104573168</v>
      </c>
      <c r="U21" s="11"/>
      <c r="V21" s="33" t="str">
        <f t="shared" si="1"/>
        <v>Belarus</v>
      </c>
      <c r="W21" s="30">
        <f t="shared" si="2"/>
        <v>-9.6193446791523001E-4</v>
      </c>
      <c r="X21" s="10">
        <f t="shared" si="3"/>
        <v>-0.86646421058747503</v>
      </c>
      <c r="Y21" s="36">
        <f t="shared" si="4"/>
        <v>0.75076022822897626</v>
      </c>
      <c r="Z21" s="41">
        <f t="shared" si="5"/>
        <v>0.96193446791522996</v>
      </c>
      <c r="AA21" s="42">
        <f t="shared" si="6"/>
        <v>102</v>
      </c>
      <c r="AD21">
        <v>16</v>
      </c>
      <c r="AE21" s="31" t="str">
        <f t="shared" si="7"/>
        <v>Iceland</v>
      </c>
      <c r="AF21" s="44">
        <f t="shared" si="8"/>
        <v>137</v>
      </c>
      <c r="AG21" s="45" t="str">
        <f t="shared" si="9"/>
        <v>Guyana</v>
      </c>
    </row>
    <row r="22" spans="1:33">
      <c r="A22" s="37"/>
      <c r="B22" s="38"/>
      <c r="C22" s="32" t="s">
        <v>71</v>
      </c>
      <c r="D22" s="33" t="s">
        <v>72</v>
      </c>
      <c r="E22" s="11">
        <v>7.6515904140243979E-2</v>
      </c>
      <c r="F22" s="11">
        <v>7.5657243743293023E-2</v>
      </c>
      <c r="G22" s="11">
        <v>7.4644111801625987E-2</v>
      </c>
      <c r="H22" s="11">
        <v>7.4126914819308984E-2</v>
      </c>
      <c r="I22" s="11">
        <v>7.4105652796341653E-2</v>
      </c>
      <c r="J22" s="11">
        <v>7.3263252561991996E-2</v>
      </c>
      <c r="K22" s="11">
        <v>7.2255258353658688E-2</v>
      </c>
      <c r="L22" s="11">
        <v>7.1905800730691333E-2</v>
      </c>
      <c r="M22" s="11">
        <v>7.141967644105697E-2</v>
      </c>
      <c r="N22" s="11">
        <v>7.2022983045731653E-2</v>
      </c>
      <c r="O22" s="11">
        <v>0.10324951458265613</v>
      </c>
      <c r="P22" s="11">
        <v>0.13163983062025744</v>
      </c>
      <c r="Q22" s="11">
        <v>0.16248500844647712</v>
      </c>
      <c r="R22" s="11">
        <v>0.17765888003963434</v>
      </c>
      <c r="S22" s="11">
        <v>0.17765888003963434</v>
      </c>
      <c r="T22" s="11">
        <v>0.17765888003963434</v>
      </c>
      <c r="U22" s="11"/>
      <c r="V22" s="33" t="str">
        <f t="shared" si="1"/>
        <v>Belgium</v>
      </c>
      <c r="W22" s="30">
        <f t="shared" si="2"/>
        <v>7.8279982474458998E-3</v>
      </c>
      <c r="X22" s="10">
        <f t="shared" si="3"/>
        <v>0.83706433317798756</v>
      </c>
      <c r="Y22" s="36">
        <f t="shared" si="4"/>
        <v>0.70067669787870901</v>
      </c>
      <c r="Z22" s="41">
        <f t="shared" si="5"/>
        <v>-7.8279982474458993</v>
      </c>
      <c r="AA22" s="42">
        <f t="shared" si="6"/>
        <v>152</v>
      </c>
      <c r="AD22">
        <v>17</v>
      </c>
      <c r="AE22" s="31" t="str">
        <f t="shared" si="7"/>
        <v>India</v>
      </c>
      <c r="AF22" s="44">
        <f t="shared" si="8"/>
        <v>136</v>
      </c>
      <c r="AG22" s="45" t="str">
        <f t="shared" si="9"/>
        <v>Japan</v>
      </c>
    </row>
    <row r="23" spans="1:33">
      <c r="A23" s="37"/>
      <c r="B23" s="38"/>
      <c r="C23" s="32" t="s">
        <v>73</v>
      </c>
      <c r="D23" s="33" t="s">
        <v>74</v>
      </c>
      <c r="E23" s="11">
        <v>0.31063011388495937</v>
      </c>
      <c r="F23" s="11">
        <v>0.31369706800061004</v>
      </c>
      <c r="G23" s="11">
        <v>0.31387056670621966</v>
      </c>
      <c r="H23" s="11">
        <v>0.31089656529719534</v>
      </c>
      <c r="I23" s="11">
        <v>0.31224538425678872</v>
      </c>
      <c r="J23" s="11">
        <v>0.31264705052743935</v>
      </c>
      <c r="K23" s="11">
        <v>0.31883351782142738</v>
      </c>
      <c r="L23" s="11">
        <v>0.31656794010870842</v>
      </c>
      <c r="M23" s="11">
        <v>0.30391989889042009</v>
      </c>
      <c r="N23" s="11">
        <v>0.30212247259066854</v>
      </c>
      <c r="O23" s="11">
        <v>0.3000373925481935</v>
      </c>
      <c r="P23" s="11">
        <v>0.30025470992036607</v>
      </c>
      <c r="Q23" s="11">
        <v>0.29777193897493687</v>
      </c>
      <c r="R23" s="11">
        <v>0.29609158042320693</v>
      </c>
      <c r="S23" s="11">
        <v>0.29440399568191067</v>
      </c>
      <c r="T23" s="11">
        <v>0.29440399568191067</v>
      </c>
      <c r="U23" s="11"/>
      <c r="V23" s="33" t="str">
        <f t="shared" si="1"/>
        <v>Belize</v>
      </c>
      <c r="W23" s="30">
        <f t="shared" si="2"/>
        <v>-1.4965535093588837E-3</v>
      </c>
      <c r="X23" s="10">
        <f t="shared" si="3"/>
        <v>-0.85219103248847639</v>
      </c>
      <c r="Y23" s="36">
        <f t="shared" si="4"/>
        <v>0.72622955585377547</v>
      </c>
      <c r="Z23" s="41">
        <f t="shared" si="5"/>
        <v>1.4965535093588838</v>
      </c>
      <c r="AA23" s="42">
        <f t="shared" si="6"/>
        <v>77</v>
      </c>
      <c r="AD23">
        <v>18</v>
      </c>
      <c r="AE23" s="31" t="str">
        <f t="shared" si="7"/>
        <v>Bolivia</v>
      </c>
      <c r="AF23" s="44">
        <f t="shared" si="8"/>
        <v>135</v>
      </c>
      <c r="AG23" s="45" t="str">
        <f t="shared" si="9"/>
        <v>Afghanistan</v>
      </c>
    </row>
    <row r="24" spans="1:33">
      <c r="A24" s="37"/>
      <c r="B24" s="38"/>
      <c r="C24" s="32" t="s">
        <v>75</v>
      </c>
      <c r="D24" s="33" t="s">
        <v>76</v>
      </c>
      <c r="E24" s="11">
        <v>0.62667747775365867</v>
      </c>
      <c r="F24" s="11">
        <v>0.61251384704918699</v>
      </c>
      <c r="G24" s="11">
        <v>0.6187452964018294</v>
      </c>
      <c r="H24" s="11">
        <v>0.60355786023536606</v>
      </c>
      <c r="I24" s="11">
        <v>0.59264787448313039</v>
      </c>
      <c r="J24" s="11">
        <v>0.59088426531260174</v>
      </c>
      <c r="K24" s="11">
        <v>0.58382338715040671</v>
      </c>
      <c r="L24" s="11">
        <v>0.57962600243983775</v>
      </c>
      <c r="M24" s="11">
        <v>0.56827797776666666</v>
      </c>
      <c r="N24" s="11">
        <v>0.56163749631382132</v>
      </c>
      <c r="O24" s="11">
        <v>0.55181460664999993</v>
      </c>
      <c r="P24" s="11">
        <v>0.55314473924342844</v>
      </c>
      <c r="Q24" s="11">
        <v>0.55314952919173455</v>
      </c>
      <c r="R24" s="11">
        <v>0.53605364439248004</v>
      </c>
      <c r="S24" s="11">
        <v>0.54434731144248005</v>
      </c>
      <c r="T24" s="11">
        <v>0.54434731144248005</v>
      </c>
      <c r="U24" s="11"/>
      <c r="V24" s="33" t="str">
        <f t="shared" si="1"/>
        <v>Benin</v>
      </c>
      <c r="W24" s="30">
        <f t="shared" si="2"/>
        <v>-5.9326125679768308E-3</v>
      </c>
      <c r="X24" s="10">
        <f t="shared" si="3"/>
        <v>-0.9763157459281594</v>
      </c>
      <c r="Y24" s="36">
        <f t="shared" si="4"/>
        <v>0.95319243574725832</v>
      </c>
      <c r="Z24" s="41">
        <f t="shared" si="5"/>
        <v>5.9326125679768307</v>
      </c>
      <c r="AA24" s="42">
        <f t="shared" si="6"/>
        <v>11</v>
      </c>
      <c r="AD24">
        <v>19</v>
      </c>
      <c r="AE24" s="31" t="str">
        <f t="shared" si="7"/>
        <v>Indonesia</v>
      </c>
      <c r="AF24" s="44">
        <f t="shared" si="8"/>
        <v>134</v>
      </c>
      <c r="AG24" s="45" t="str">
        <f t="shared" si="9"/>
        <v>Namibia</v>
      </c>
    </row>
    <row r="25" spans="1:33">
      <c r="A25" s="37"/>
      <c r="B25" s="38"/>
      <c r="C25" s="32" t="s">
        <v>77</v>
      </c>
      <c r="D25" s="33" t="s">
        <v>78</v>
      </c>
      <c r="E25" s="11">
        <v>0.57084376658028468</v>
      </c>
      <c r="F25" s="11">
        <v>0.62073510870487825</v>
      </c>
      <c r="G25" s="11">
        <v>0.60446823474085365</v>
      </c>
      <c r="H25" s="11">
        <v>0.5786088681540652</v>
      </c>
      <c r="I25" s="11">
        <v>0.54611296859532532</v>
      </c>
      <c r="J25" s="11">
        <v>0.52162916605040655</v>
      </c>
      <c r="K25" s="11">
        <v>0.51067566345589432</v>
      </c>
      <c r="L25" s="11">
        <v>0.51401573044674798</v>
      </c>
      <c r="M25" s="11">
        <v>0.4847065534603659</v>
      </c>
      <c r="N25" s="11">
        <v>0.47079544206260165</v>
      </c>
      <c r="O25" s="11">
        <v>0.46159644410467493</v>
      </c>
      <c r="P25" s="11">
        <v>0.44684834155192404</v>
      </c>
      <c r="Q25" s="11">
        <v>0.45739813182161254</v>
      </c>
      <c r="R25" s="11">
        <v>0.46372791161463428</v>
      </c>
      <c r="S25" s="11">
        <v>0.43863246616296764</v>
      </c>
      <c r="T25" s="11">
        <v>0.43863246616296764</v>
      </c>
      <c r="U25" s="11"/>
      <c r="V25" s="33" t="str">
        <f t="shared" si="1"/>
        <v>Bhutan</v>
      </c>
      <c r="W25" s="30">
        <f t="shared" si="2"/>
        <v>-1.1961043942476187E-2</v>
      </c>
      <c r="X25" s="10">
        <f t="shared" si="3"/>
        <v>-0.94390721198528815</v>
      </c>
      <c r="Y25" s="36">
        <f t="shared" si="4"/>
        <v>0.89096082483783967</v>
      </c>
      <c r="Z25" s="41">
        <f t="shared" si="5"/>
        <v>11.961043942476186</v>
      </c>
      <c r="AA25" s="42">
        <f t="shared" si="6"/>
        <v>1</v>
      </c>
      <c r="AD25">
        <v>20</v>
      </c>
      <c r="AE25" s="31" t="str">
        <f t="shared" si="7"/>
        <v>Pakistan</v>
      </c>
      <c r="AF25" s="44">
        <f t="shared" si="8"/>
        <v>133</v>
      </c>
      <c r="AG25" s="45" t="str">
        <f t="shared" si="9"/>
        <v>Burundi</v>
      </c>
    </row>
    <row r="26" spans="1:33">
      <c r="A26" s="37"/>
      <c r="B26" s="38"/>
      <c r="C26" s="32" t="s">
        <v>79</v>
      </c>
      <c r="D26" s="33" t="s">
        <v>430</v>
      </c>
      <c r="E26" s="11">
        <v>0.43236413103239862</v>
      </c>
      <c r="F26" s="11">
        <v>0.42319324312191059</v>
      </c>
      <c r="G26" s="11">
        <v>0.4206496135393496</v>
      </c>
      <c r="H26" s="11">
        <v>0.4120453167810163</v>
      </c>
      <c r="I26" s="11">
        <v>0.405192943987358</v>
      </c>
      <c r="J26" s="11">
        <v>0.39955892673800825</v>
      </c>
      <c r="K26" s="11">
        <v>0.3963834080254473</v>
      </c>
      <c r="L26" s="11">
        <v>0.39114689829674792</v>
      </c>
      <c r="M26" s="11">
        <v>0.39112792654894335</v>
      </c>
      <c r="N26" s="11">
        <v>0.390897857101626</v>
      </c>
      <c r="O26" s="11">
        <v>0.38188538541686995</v>
      </c>
      <c r="P26" s="11">
        <v>0.37609570469130094</v>
      </c>
      <c r="Q26" s="11">
        <v>0.37052813841410598</v>
      </c>
      <c r="R26" s="11">
        <v>0.36879620338065067</v>
      </c>
      <c r="S26" s="11">
        <v>0.36599866497231731</v>
      </c>
      <c r="T26" s="11">
        <v>0.36599866497231731</v>
      </c>
      <c r="U26" s="11"/>
      <c r="V26" s="33" t="str">
        <f t="shared" si="1"/>
        <v>Bolivia</v>
      </c>
      <c r="W26" s="30">
        <f t="shared" si="2"/>
        <v>-4.3993788677811367E-3</v>
      </c>
      <c r="X26" s="10">
        <f t="shared" si="3"/>
        <v>-0.9866230063333179</v>
      </c>
      <c r="Y26" s="36">
        <f t="shared" si="4"/>
        <v>0.97342495662619422</v>
      </c>
      <c r="Z26" s="41">
        <f t="shared" si="5"/>
        <v>4.3993788677811363</v>
      </c>
      <c r="AA26" s="42">
        <f t="shared" si="6"/>
        <v>18</v>
      </c>
      <c r="AD26">
        <v>21</v>
      </c>
      <c r="AE26" s="31" t="str">
        <f t="shared" si="7"/>
        <v>Haiti</v>
      </c>
      <c r="AF26" s="44">
        <f t="shared" si="8"/>
        <v>132</v>
      </c>
      <c r="AG26" s="45" t="str">
        <f t="shared" si="9"/>
        <v>Mali</v>
      </c>
    </row>
    <row r="27" spans="1:33">
      <c r="A27" s="37"/>
      <c r="B27" s="38"/>
      <c r="C27" s="32" t="s">
        <v>81</v>
      </c>
      <c r="D27" s="33" t="s">
        <v>82</v>
      </c>
      <c r="E27" s="11">
        <v>0.20014097891516261</v>
      </c>
      <c r="F27" s="11">
        <v>0.19359625180682929</v>
      </c>
      <c r="G27" s="11">
        <v>0.22272403146829264</v>
      </c>
      <c r="H27" s="11">
        <v>0.20015055354207331</v>
      </c>
      <c r="I27" s="11">
        <v>0.18362837623000031</v>
      </c>
      <c r="J27" s="11">
        <v>0.19311887393093496</v>
      </c>
      <c r="K27" s="11">
        <v>0.18039615735264233</v>
      </c>
      <c r="L27" s="11">
        <v>0.17976720492447162</v>
      </c>
      <c r="M27" s="11">
        <v>0.17981820243906535</v>
      </c>
      <c r="N27" s="11">
        <v>0.17969044087386199</v>
      </c>
      <c r="O27" s="11">
        <v>0.176445021308862</v>
      </c>
      <c r="P27" s="11">
        <v>0.17637457365558282</v>
      </c>
      <c r="Q27" s="11">
        <v>0.17749382731023053</v>
      </c>
      <c r="R27" s="11">
        <v>0.17612778190776435</v>
      </c>
      <c r="S27" s="11">
        <v>0.17568384679276436</v>
      </c>
      <c r="T27" s="11">
        <v>0.17568384679276436</v>
      </c>
      <c r="U27" s="11"/>
      <c r="V27" s="33" t="str">
        <f t="shared" si="1"/>
        <v>Bosnia and Herzegovina</v>
      </c>
      <c r="W27" s="30">
        <f t="shared" si="2"/>
        <v>-2.1358817078297775E-3</v>
      </c>
      <c r="X27" s="10">
        <f t="shared" si="3"/>
        <v>-0.77595490577709991</v>
      </c>
      <c r="Y27" s="36">
        <f t="shared" si="4"/>
        <v>0.60210601579954803</v>
      </c>
      <c r="Z27" s="41">
        <f t="shared" si="5"/>
        <v>2.1358817078297774</v>
      </c>
      <c r="AA27" s="42">
        <f t="shared" si="6"/>
        <v>56</v>
      </c>
      <c r="AD27">
        <v>22</v>
      </c>
      <c r="AE27" s="31" t="str">
        <f t="shared" si="7"/>
        <v>Switzerland</v>
      </c>
      <c r="AF27" s="44">
        <f t="shared" si="8"/>
        <v>131</v>
      </c>
      <c r="AG27" s="45" t="str">
        <f t="shared" si="9"/>
        <v>Botswana</v>
      </c>
    </row>
    <row r="28" spans="1:33">
      <c r="A28" s="37"/>
      <c r="B28" s="38"/>
      <c r="C28" s="32" t="s">
        <v>83</v>
      </c>
      <c r="D28" s="33" t="s">
        <v>84</v>
      </c>
      <c r="E28" s="11">
        <v>0.48721092828756096</v>
      </c>
      <c r="F28" s="11">
        <v>0.49560194472638225</v>
      </c>
      <c r="G28" s="11">
        <v>0.50519698723821171</v>
      </c>
      <c r="H28" s="11">
        <v>0.51542143769004067</v>
      </c>
      <c r="I28" s="11">
        <v>0.52440098334044738</v>
      </c>
      <c r="J28" s="11">
        <v>0.53261182244873995</v>
      </c>
      <c r="K28" s="11">
        <v>0.53479543077703273</v>
      </c>
      <c r="L28" s="11">
        <v>0.53532573506792691</v>
      </c>
      <c r="M28" s="11">
        <v>0.53724895387117899</v>
      </c>
      <c r="N28" s="11">
        <v>0.53269776461085361</v>
      </c>
      <c r="O28" s="11">
        <v>0.53241522453077239</v>
      </c>
      <c r="P28" s="11">
        <v>0.52098574521432284</v>
      </c>
      <c r="Q28" s="11">
        <v>0.51483098087149048</v>
      </c>
      <c r="R28" s="11">
        <v>0.51021669987585361</v>
      </c>
      <c r="S28" s="11">
        <v>0.5345275842991869</v>
      </c>
      <c r="T28" s="11">
        <v>0.5345275842991869</v>
      </c>
      <c r="U28" s="11"/>
      <c r="V28" s="33" t="str">
        <f t="shared" si="1"/>
        <v>Botswana</v>
      </c>
      <c r="W28" s="30">
        <f t="shared" si="2"/>
        <v>1.818274185441124E-3</v>
      </c>
      <c r="X28" s="10">
        <f t="shared" si="3"/>
        <v>0.55479332666897152</v>
      </c>
      <c r="Y28" s="36">
        <f t="shared" si="4"/>
        <v>0.30779563531642412</v>
      </c>
      <c r="Z28" s="41">
        <f t="shared" si="5"/>
        <v>-1.818274185441124</v>
      </c>
      <c r="AA28" s="42">
        <f t="shared" si="6"/>
        <v>131</v>
      </c>
      <c r="AD28">
        <v>23</v>
      </c>
      <c r="AE28" s="31" t="str">
        <f t="shared" si="7"/>
        <v>Korea, Republic of</v>
      </c>
      <c r="AF28" s="44">
        <f t="shared" si="8"/>
        <v>130</v>
      </c>
      <c r="AG28" s="45" t="str">
        <f t="shared" si="9"/>
        <v>Mozambique</v>
      </c>
    </row>
    <row r="29" spans="1:33">
      <c r="A29" s="37"/>
      <c r="B29" s="38"/>
      <c r="C29" s="32" t="s">
        <v>85</v>
      </c>
      <c r="D29" s="33" t="s">
        <v>86</v>
      </c>
      <c r="E29" s="11">
        <v>0.29167120571764232</v>
      </c>
      <c r="F29" s="11">
        <v>0.28960491557918733</v>
      </c>
      <c r="G29" s="11">
        <v>0.28790545416918728</v>
      </c>
      <c r="H29" s="11">
        <v>0.28624985498971561</v>
      </c>
      <c r="I29" s="11">
        <v>0.28468534280699198</v>
      </c>
      <c r="J29" s="11">
        <v>0.283083420067683</v>
      </c>
      <c r="K29" s="11">
        <v>0.28091910870208675</v>
      </c>
      <c r="L29" s="11">
        <v>0.27887106930283218</v>
      </c>
      <c r="M29" s="11">
        <v>0.27621812048491862</v>
      </c>
      <c r="N29" s="11">
        <v>0.27425462320997313</v>
      </c>
      <c r="O29" s="11">
        <v>0.27321438745088084</v>
      </c>
      <c r="P29" s="11">
        <v>0.27260338822296765</v>
      </c>
      <c r="Q29" s="11">
        <v>0.24709431262138234</v>
      </c>
      <c r="R29" s="11">
        <v>0.24590086790760168</v>
      </c>
      <c r="S29" s="11">
        <v>0.24590565239260168</v>
      </c>
      <c r="T29" s="11">
        <v>0.24590565239260168</v>
      </c>
      <c r="U29" s="11"/>
      <c r="V29" s="33" t="str">
        <f t="shared" si="1"/>
        <v>Brazil</v>
      </c>
      <c r="W29" s="30">
        <f t="shared" si="2"/>
        <v>-3.2729254440589705E-3</v>
      </c>
      <c r="X29" s="10">
        <f t="shared" si="3"/>
        <v>-0.92656017274537672</v>
      </c>
      <c r="Y29" s="36">
        <f t="shared" si="4"/>
        <v>0.85851375371794236</v>
      </c>
      <c r="Z29" s="41">
        <f t="shared" si="5"/>
        <v>3.2729254440589703</v>
      </c>
      <c r="AA29" s="42">
        <f t="shared" si="6"/>
        <v>31</v>
      </c>
      <c r="AD29">
        <v>24</v>
      </c>
      <c r="AE29" s="31" t="str">
        <f t="shared" si="7"/>
        <v>Mexico</v>
      </c>
      <c r="AF29" s="44">
        <f t="shared" si="8"/>
        <v>129</v>
      </c>
      <c r="AG29" s="45" t="str">
        <f t="shared" si="9"/>
        <v>Turkmenistan</v>
      </c>
    </row>
    <row r="30" spans="1:33">
      <c r="A30" s="37"/>
      <c r="B30" s="38"/>
      <c r="C30" s="32" t="s">
        <v>87</v>
      </c>
      <c r="D30" s="33" t="s">
        <v>88</v>
      </c>
      <c r="E30" s="11">
        <v>0.32114135694613838</v>
      </c>
      <c r="F30" s="11">
        <v>0.32035916730365871</v>
      </c>
      <c r="G30" s="11">
        <v>0.31961136790508138</v>
      </c>
      <c r="H30" s="11">
        <v>0.31889348720569138</v>
      </c>
      <c r="I30" s="11">
        <v>0.31820072845752034</v>
      </c>
      <c r="J30" s="11">
        <v>0.31752317296138233</v>
      </c>
      <c r="K30" s="11">
        <v>0.31601089787520337</v>
      </c>
      <c r="L30" s="11">
        <v>0.31450041140691071</v>
      </c>
      <c r="M30" s="11">
        <v>0.31554738076517608</v>
      </c>
      <c r="N30" s="11">
        <v>0.31659109809092156</v>
      </c>
      <c r="O30" s="11">
        <v>0.31763497801829293</v>
      </c>
      <c r="P30" s="11">
        <v>0.31869152518902466</v>
      </c>
      <c r="Q30" s="11">
        <v>0.31975864146544736</v>
      </c>
      <c r="R30" s="11">
        <v>0.31503344554674806</v>
      </c>
      <c r="S30" s="11">
        <v>0.31503344554674806</v>
      </c>
      <c r="T30" s="11">
        <v>0.31503344554674806</v>
      </c>
      <c r="U30" s="11"/>
      <c r="V30" s="33" t="str">
        <f t="shared" si="1"/>
        <v>Brunei Darussalam</v>
      </c>
      <c r="W30" s="30">
        <f t="shared" si="2"/>
        <v>-2.8917888091772469E-4</v>
      </c>
      <c r="X30" s="10">
        <f t="shared" si="3"/>
        <v>-0.64211364860283315</v>
      </c>
      <c r="Y30" s="36">
        <f t="shared" si="4"/>
        <v>0.41230993772204272</v>
      </c>
      <c r="Z30" s="41">
        <f t="shared" si="5"/>
        <v>0.2891788809177247</v>
      </c>
      <c r="AA30" s="42">
        <f t="shared" si="6"/>
        <v>124</v>
      </c>
      <c r="AD30">
        <v>25</v>
      </c>
      <c r="AE30" s="31" t="str">
        <f t="shared" si="7"/>
        <v>Togo</v>
      </c>
      <c r="AF30" s="44">
        <f t="shared" si="8"/>
        <v>128</v>
      </c>
      <c r="AG30" s="45" t="str">
        <f t="shared" si="9"/>
        <v>Kyrgyzstan</v>
      </c>
    </row>
    <row r="31" spans="1:33">
      <c r="A31" s="37"/>
      <c r="B31" s="38"/>
      <c r="C31" s="32" t="s">
        <v>89</v>
      </c>
      <c r="D31" s="33" t="s">
        <v>90</v>
      </c>
      <c r="E31" s="11">
        <v>0.16244353442784562</v>
      </c>
      <c r="F31" s="11">
        <v>0.16538331881776433</v>
      </c>
      <c r="G31" s="11">
        <v>0.1652092574060163</v>
      </c>
      <c r="H31" s="11">
        <v>0.16273200374914634</v>
      </c>
      <c r="I31" s="11">
        <v>0.16221553029682934</v>
      </c>
      <c r="J31" s="11">
        <v>0.16392344506117898</v>
      </c>
      <c r="K31" s="11">
        <v>0.16267797634191067</v>
      </c>
      <c r="L31" s="11">
        <v>0.16191124963654499</v>
      </c>
      <c r="M31" s="11">
        <v>0.16060413740154503</v>
      </c>
      <c r="N31" s="11">
        <v>0.1584862151778457</v>
      </c>
      <c r="O31" s="11">
        <v>0.15584648198882131</v>
      </c>
      <c r="P31" s="11">
        <v>0.15547342216319787</v>
      </c>
      <c r="Q31" s="11">
        <v>0.15337707139668047</v>
      </c>
      <c r="R31" s="11">
        <v>0.15239218723882134</v>
      </c>
      <c r="S31" s="11">
        <v>0.15239218723882134</v>
      </c>
      <c r="T31" s="11">
        <v>0.15239218723882134</v>
      </c>
      <c r="U31" s="11"/>
      <c r="V31" s="33" t="str">
        <f t="shared" si="1"/>
        <v>Bulgaria</v>
      </c>
      <c r="W31" s="30">
        <f t="shared" si="2"/>
        <v>-9.5043977852553557E-4</v>
      </c>
      <c r="X31" s="10">
        <f t="shared" si="3"/>
        <v>-0.93844433893929591</v>
      </c>
      <c r="Y31" s="36">
        <f t="shared" si="4"/>
        <v>0.88067777728721208</v>
      </c>
      <c r="Z31" s="41">
        <f t="shared" si="5"/>
        <v>0.95043977852553552</v>
      </c>
      <c r="AA31" s="42">
        <f t="shared" si="6"/>
        <v>104</v>
      </c>
      <c r="AD31">
        <v>26</v>
      </c>
      <c r="AE31" s="31" t="str">
        <f t="shared" si="7"/>
        <v>Finland</v>
      </c>
      <c r="AF31" s="44">
        <f t="shared" si="8"/>
        <v>127</v>
      </c>
      <c r="AG31" s="45" t="str">
        <f t="shared" si="9"/>
        <v>Montenegro</v>
      </c>
    </row>
    <row r="32" spans="1:33">
      <c r="A32" s="37"/>
      <c r="B32" s="38"/>
      <c r="C32" s="32" t="s">
        <v>91</v>
      </c>
      <c r="D32" s="33" t="s">
        <v>92</v>
      </c>
      <c r="E32" s="11">
        <v>0.66808563834756096</v>
      </c>
      <c r="F32" s="11">
        <v>0.66743935418211409</v>
      </c>
      <c r="G32" s="11">
        <v>0.66152425965000006</v>
      </c>
      <c r="H32" s="11">
        <v>0.65567677270162605</v>
      </c>
      <c r="I32" s="11">
        <v>0.65356472830406542</v>
      </c>
      <c r="J32" s="11">
        <v>0.65816021154146365</v>
      </c>
      <c r="K32" s="11">
        <v>0.65366698677256097</v>
      </c>
      <c r="L32" s="11">
        <v>0.65298698833821167</v>
      </c>
      <c r="M32" s="11">
        <v>0.65960526057256097</v>
      </c>
      <c r="N32" s="11">
        <v>0.66680837154146377</v>
      </c>
      <c r="O32" s="11">
        <v>0.67841054049369942</v>
      </c>
      <c r="P32" s="11">
        <v>0.66418144582012195</v>
      </c>
      <c r="Q32" s="11">
        <v>0.66032463084573201</v>
      </c>
      <c r="R32" s="11">
        <v>0.65455189131890268</v>
      </c>
      <c r="S32" s="11">
        <v>0.6424463920355693</v>
      </c>
      <c r="T32" s="11">
        <v>0.6424463920355693</v>
      </c>
      <c r="U32" s="11"/>
      <c r="V32" s="33" t="str">
        <f t="shared" si="1"/>
        <v>Burkina Faso</v>
      </c>
      <c r="W32" s="30">
        <f t="shared" si="2"/>
        <v>-7.687521132580035E-4</v>
      </c>
      <c r="X32" s="10">
        <f t="shared" si="3"/>
        <v>-0.39322053071018903</v>
      </c>
      <c r="Y32" s="36">
        <f t="shared" si="4"/>
        <v>0.15462238577200271</v>
      </c>
      <c r="Z32" s="41" t="str">
        <f t="shared" si="5"/>
        <v/>
      </c>
      <c r="AA32" s="42" t="str">
        <f t="shared" si="6"/>
        <v/>
      </c>
      <c r="AD32">
        <v>27</v>
      </c>
      <c r="AE32" s="31" t="str">
        <f t="shared" si="7"/>
        <v>Denmark</v>
      </c>
      <c r="AF32" s="44">
        <f t="shared" si="8"/>
        <v>126</v>
      </c>
      <c r="AG32" s="45" t="str">
        <f t="shared" si="9"/>
        <v>Thailand</v>
      </c>
    </row>
    <row r="33" spans="1:33">
      <c r="A33" s="37"/>
      <c r="B33" s="38"/>
      <c r="C33" s="32" t="s">
        <v>93</v>
      </c>
      <c r="D33" s="33" t="s">
        <v>94</v>
      </c>
      <c r="E33" s="11">
        <v>0.71971825455569116</v>
      </c>
      <c r="F33" s="11">
        <v>0.73022763185975625</v>
      </c>
      <c r="G33" s="11">
        <v>0.7298795997166666</v>
      </c>
      <c r="H33" s="11">
        <v>0.7295283969439027</v>
      </c>
      <c r="I33" s="11">
        <v>0.72731908202520323</v>
      </c>
      <c r="J33" s="11">
        <v>0.72197527644634152</v>
      </c>
      <c r="K33" s="11">
        <v>0.71801189342479699</v>
      </c>
      <c r="L33" s="11">
        <v>0.71544692172804891</v>
      </c>
      <c r="M33" s="11">
        <v>0.7127098790735773</v>
      </c>
      <c r="N33" s="11">
        <v>0.72971611004390269</v>
      </c>
      <c r="O33" s="11">
        <v>0.73434262523780502</v>
      </c>
      <c r="P33" s="11">
        <v>0.74372038993699208</v>
      </c>
      <c r="Q33" s="11">
        <v>0.74793497584024404</v>
      </c>
      <c r="R33" s="11">
        <v>0.73730150792804905</v>
      </c>
      <c r="S33" s="11">
        <v>0.75509215096138238</v>
      </c>
      <c r="T33" s="11">
        <v>0.75509215096138238</v>
      </c>
      <c r="U33" s="11"/>
      <c r="V33" s="33" t="str">
        <f t="shared" si="1"/>
        <v>Burundi</v>
      </c>
      <c r="W33" s="30">
        <f t="shared" si="2"/>
        <v>1.9267189725609877E-3</v>
      </c>
      <c r="X33" s="10">
        <f t="shared" si="3"/>
        <v>0.69349706232203612</v>
      </c>
      <c r="Y33" s="36">
        <f t="shared" si="4"/>
        <v>0.48093817544929407</v>
      </c>
      <c r="Z33" s="41">
        <f t="shared" si="5"/>
        <v>-1.9267189725609877</v>
      </c>
      <c r="AA33" s="42">
        <f t="shared" si="6"/>
        <v>133</v>
      </c>
      <c r="AD33">
        <v>28</v>
      </c>
      <c r="AE33" s="31" t="str">
        <f t="shared" si="7"/>
        <v>Sudan</v>
      </c>
      <c r="AF33" s="44">
        <f t="shared" si="8"/>
        <v>125</v>
      </c>
      <c r="AG33" s="45" t="str">
        <f t="shared" si="9"/>
        <v>Antigua and Barbuda</v>
      </c>
    </row>
    <row r="34" spans="1:33">
      <c r="A34" s="37"/>
      <c r="B34" s="38"/>
      <c r="C34" s="32" t="s">
        <v>95</v>
      </c>
      <c r="D34" s="33" t="s">
        <v>96</v>
      </c>
      <c r="E34" s="11">
        <v>0.67104587110447156</v>
      </c>
      <c r="F34" s="11">
        <v>0.68505746122845534</v>
      </c>
      <c r="G34" s="11">
        <v>0.66297818841869927</v>
      </c>
      <c r="H34" s="11">
        <v>0.63448664593780502</v>
      </c>
      <c r="I34" s="11">
        <v>0.61166423393374003</v>
      </c>
      <c r="J34" s="11">
        <v>0.59364602261410571</v>
      </c>
      <c r="K34" s="11">
        <v>0.60110315626321165</v>
      </c>
      <c r="L34" s="11">
        <v>0.59479748417642286</v>
      </c>
      <c r="M34" s="11">
        <v>0.60024676009247968</v>
      </c>
      <c r="N34" s="11">
        <v>0.59333826268211409</v>
      </c>
      <c r="O34" s="11">
        <v>0.5838742699493904</v>
      </c>
      <c r="P34" s="11">
        <v>0.57527849456869928</v>
      </c>
      <c r="Q34" s="11">
        <v>0.55892114661158543</v>
      </c>
      <c r="R34" s="11">
        <v>0.55525215773292702</v>
      </c>
      <c r="S34" s="11">
        <v>0.54193295852459367</v>
      </c>
      <c r="T34" s="11">
        <v>0.54193295852459367</v>
      </c>
      <c r="U34" s="11"/>
      <c r="V34" s="33" t="str">
        <f t="shared" si="1"/>
        <v>Cambodia</v>
      </c>
      <c r="W34" s="30">
        <f t="shared" si="2"/>
        <v>-8.799694704461675E-3</v>
      </c>
      <c r="X34" s="10">
        <f t="shared" si="3"/>
        <v>-0.9529833481007306</v>
      </c>
      <c r="Y34" s="36">
        <f t="shared" si="4"/>
        <v>0.90817726175727831</v>
      </c>
      <c r="Z34" s="41">
        <f t="shared" si="5"/>
        <v>8.7996947044616753</v>
      </c>
      <c r="AA34" s="42">
        <f t="shared" si="6"/>
        <v>5</v>
      </c>
      <c r="AD34">
        <v>29</v>
      </c>
      <c r="AE34" s="31" t="str">
        <f t="shared" si="7"/>
        <v>Uruguay</v>
      </c>
      <c r="AF34" s="44">
        <f t="shared" si="8"/>
        <v>124</v>
      </c>
      <c r="AG34" s="45" t="str">
        <f t="shared" si="9"/>
        <v>Brunei Darussalam</v>
      </c>
    </row>
    <row r="35" spans="1:33">
      <c r="A35" s="37"/>
      <c r="B35" s="38"/>
      <c r="C35" s="32" t="s">
        <v>97</v>
      </c>
      <c r="D35" s="33" t="s">
        <v>98</v>
      </c>
      <c r="E35" s="11">
        <v>0.61340780256065064</v>
      </c>
      <c r="F35" s="11">
        <v>0.60833187974898395</v>
      </c>
      <c r="G35" s="11">
        <v>0.6066958257880084</v>
      </c>
      <c r="H35" s="11">
        <v>0.60502537342219531</v>
      </c>
      <c r="I35" s="11">
        <v>0.601291758589797</v>
      </c>
      <c r="J35" s="11">
        <v>0.60203149081861806</v>
      </c>
      <c r="K35" s="11">
        <v>0.60225802634646364</v>
      </c>
      <c r="L35" s="11">
        <v>0.60262350731829273</v>
      </c>
      <c r="M35" s="11">
        <v>0.60243420330195141</v>
      </c>
      <c r="N35" s="11">
        <v>0.60055681921154502</v>
      </c>
      <c r="O35" s="11">
        <v>0.59695930801995933</v>
      </c>
      <c r="P35" s="11">
        <v>0.59311567861967507</v>
      </c>
      <c r="Q35" s="11">
        <v>0.58939706382199197</v>
      </c>
      <c r="R35" s="11">
        <v>0.58418109739280499</v>
      </c>
      <c r="S35" s="11">
        <v>0.58859942625113826</v>
      </c>
      <c r="T35" s="11">
        <v>0.58859942625113826</v>
      </c>
      <c r="U35" s="11"/>
      <c r="V35" s="33" t="str">
        <f t="shared" si="1"/>
        <v>Cameroon</v>
      </c>
      <c r="W35" s="30">
        <f t="shared" si="2"/>
        <v>-1.6247804971602818E-3</v>
      </c>
      <c r="X35" s="10">
        <f t="shared" si="3"/>
        <v>-0.94297481292252061</v>
      </c>
      <c r="Y35" s="36">
        <f t="shared" si="4"/>
        <v>0.88920149780626279</v>
      </c>
      <c r="Z35" s="41">
        <f t="shared" si="5"/>
        <v>1.6247804971602819</v>
      </c>
      <c r="AA35" s="42">
        <f t="shared" si="6"/>
        <v>70</v>
      </c>
      <c r="AD35">
        <v>30</v>
      </c>
      <c r="AE35" s="31" t="str">
        <f t="shared" si="7"/>
        <v>Rwanda</v>
      </c>
      <c r="AF35" s="44">
        <f t="shared" si="8"/>
        <v>123</v>
      </c>
      <c r="AG35" s="45" t="str">
        <f t="shared" si="9"/>
        <v>Ukraine</v>
      </c>
    </row>
    <row r="36" spans="1:33">
      <c r="A36" s="37"/>
      <c r="B36" s="38"/>
      <c r="C36" s="32" t="s">
        <v>99</v>
      </c>
      <c r="D36" s="33" t="s">
        <v>100</v>
      </c>
      <c r="E36" s="11">
        <v>0.27208366116463428</v>
      </c>
      <c r="F36" s="11">
        <v>0.27122679430040669</v>
      </c>
      <c r="G36" s="11">
        <v>0.27037968353374003</v>
      </c>
      <c r="H36" s="11">
        <v>0.26975940203536602</v>
      </c>
      <c r="I36" s="11">
        <v>0.26881599858577226</v>
      </c>
      <c r="J36" s="11">
        <v>0.26742869269715469</v>
      </c>
      <c r="K36" s="11">
        <v>0.26645597261483761</v>
      </c>
      <c r="L36" s="11">
        <v>0.26597918749186994</v>
      </c>
      <c r="M36" s="11">
        <v>0.26222393082418693</v>
      </c>
      <c r="N36" s="11">
        <v>0.26228314570121963</v>
      </c>
      <c r="O36" s="11">
        <v>0.26284642561890265</v>
      </c>
      <c r="P36" s="11">
        <v>0.26269075853658563</v>
      </c>
      <c r="Q36" s="11">
        <v>0.26216286381199194</v>
      </c>
      <c r="R36" s="11">
        <v>0.26163496908739825</v>
      </c>
      <c r="S36" s="11">
        <v>0.26163496908739825</v>
      </c>
      <c r="T36" s="11">
        <v>0.26163496908739825</v>
      </c>
      <c r="U36" s="11"/>
      <c r="V36" s="33" t="str">
        <f t="shared" si="1"/>
        <v>Canada</v>
      </c>
      <c r="W36" s="30">
        <f t="shared" si="2"/>
        <v>-7.7653906616452972E-4</v>
      </c>
      <c r="X36" s="10">
        <f t="shared" si="3"/>
        <v>-0.95283627393801684</v>
      </c>
      <c r="Y36" s="36">
        <f t="shared" si="4"/>
        <v>0.90789696493208349</v>
      </c>
      <c r="Z36" s="41">
        <f t="shared" si="5"/>
        <v>0.77653906616452972</v>
      </c>
      <c r="AA36" s="42">
        <f t="shared" si="6"/>
        <v>113</v>
      </c>
    </row>
    <row r="37" spans="1:33">
      <c r="A37" s="37"/>
      <c r="B37" s="38"/>
      <c r="C37" s="32" t="s">
        <v>101</v>
      </c>
      <c r="D37" s="33" t="s">
        <v>102</v>
      </c>
      <c r="E37" s="11">
        <v>0.38119371696439036</v>
      </c>
      <c r="F37" s="11">
        <v>0.37382295087739864</v>
      </c>
      <c r="G37" s="11">
        <v>0.37976081796333333</v>
      </c>
      <c r="H37" s="11">
        <v>0.37811808807971564</v>
      </c>
      <c r="I37" s="11">
        <v>0.37616872039154464</v>
      </c>
      <c r="J37" s="11">
        <v>0.38145442643048799</v>
      </c>
      <c r="K37" s="11">
        <v>0.38058408972947161</v>
      </c>
      <c r="L37" s="11">
        <v>0.37735926631016264</v>
      </c>
      <c r="M37" s="11">
        <v>0.36509394152296765</v>
      </c>
      <c r="N37" s="11">
        <v>0.38022570063455302</v>
      </c>
      <c r="O37" s="11">
        <v>0.37137904126158566</v>
      </c>
      <c r="P37" s="11">
        <v>0.38048037369336057</v>
      </c>
      <c r="Q37" s="11">
        <v>0.36779673614139569</v>
      </c>
      <c r="R37" s="11">
        <v>0.35321975940447164</v>
      </c>
      <c r="S37" s="11">
        <v>0.34200295472280495</v>
      </c>
      <c r="T37" s="11">
        <v>0.34200295472280495</v>
      </c>
      <c r="U37" s="11"/>
      <c r="V37" s="33" t="str">
        <f t="shared" si="1"/>
        <v>Cape Verde</v>
      </c>
      <c r="W37" s="30">
        <f t="shared" si="2"/>
        <v>-2.0880897647494239E-3</v>
      </c>
      <c r="X37" s="10">
        <f t="shared" si="3"/>
        <v>-0.73772289329882024</v>
      </c>
      <c r="Y37" s="36">
        <f t="shared" si="4"/>
        <v>0.54423506729718252</v>
      </c>
      <c r="Z37" s="41">
        <f t="shared" si="5"/>
        <v>2.0880897647494239</v>
      </c>
      <c r="AA37" s="42">
        <f t="shared" si="6"/>
        <v>58</v>
      </c>
    </row>
    <row r="38" spans="1:33">
      <c r="A38" s="37"/>
      <c r="B38" s="38"/>
      <c r="C38" s="32" t="s">
        <v>103</v>
      </c>
      <c r="D38" s="33" t="s">
        <v>104</v>
      </c>
      <c r="E38" s="11">
        <v>0.70229563802134176</v>
      </c>
      <c r="F38" s="11">
        <v>0.71331261032601645</v>
      </c>
      <c r="G38" s="11">
        <v>0.69125013140479707</v>
      </c>
      <c r="H38" s="11">
        <v>0.70087354132345536</v>
      </c>
      <c r="I38" s="11">
        <v>0.72866038043821169</v>
      </c>
      <c r="J38" s="11">
        <v>0.73097501759065064</v>
      </c>
      <c r="K38" s="11">
        <v>0.73576958145569138</v>
      </c>
      <c r="L38" s="11">
        <v>0.73530851122154495</v>
      </c>
      <c r="M38" s="11">
        <v>0.74436989520813024</v>
      </c>
      <c r="N38" s="11">
        <v>0.73734771395203269</v>
      </c>
      <c r="O38" s="11">
        <v>0.73201469508983763</v>
      </c>
      <c r="P38" s="11">
        <v>0.74180849030487828</v>
      </c>
      <c r="Q38" s="11">
        <v>0.73502021404356388</v>
      </c>
      <c r="R38" s="11">
        <v>0.73207768574634169</v>
      </c>
      <c r="S38" s="11">
        <v>0.74696979882967496</v>
      </c>
      <c r="T38" s="11">
        <v>0.74696979882967496</v>
      </c>
      <c r="U38" s="11"/>
      <c r="V38" s="33" t="str">
        <f t="shared" si="1"/>
        <v>Central African Republic</v>
      </c>
      <c r="W38" s="30">
        <f t="shared" si="2"/>
        <v>2.9045734602187304E-3</v>
      </c>
      <c r="X38" s="10">
        <f t="shared" si="3"/>
        <v>0.80462145816719655</v>
      </c>
      <c r="Y38" s="36">
        <f t="shared" si="4"/>
        <v>0.64741569094310558</v>
      </c>
      <c r="Z38" s="41">
        <f t="shared" si="5"/>
        <v>-2.9045734602187303</v>
      </c>
      <c r="AA38" s="42">
        <f t="shared" si="6"/>
        <v>139</v>
      </c>
    </row>
    <row r="39" spans="1:33">
      <c r="A39" s="37"/>
      <c r="B39" s="38"/>
      <c r="C39" s="32" t="s">
        <v>105</v>
      </c>
      <c r="D39" s="33" t="s">
        <v>106</v>
      </c>
      <c r="E39" s="11">
        <v>0.68449069269065077</v>
      </c>
      <c r="F39" s="11">
        <v>0.67956719572276436</v>
      </c>
      <c r="G39" s="11">
        <v>0.6675170789</v>
      </c>
      <c r="H39" s="11">
        <v>0.68267516578983767</v>
      </c>
      <c r="I39" s="11">
        <v>0.68623608752479692</v>
      </c>
      <c r="J39" s="11">
        <v>0.69274792118983763</v>
      </c>
      <c r="K39" s="11">
        <v>0.69411376063658581</v>
      </c>
      <c r="L39" s="11">
        <v>0.67569534836626044</v>
      </c>
      <c r="M39" s="11">
        <v>0.6863244699487806</v>
      </c>
      <c r="N39" s="11">
        <v>0.68226490763414682</v>
      </c>
      <c r="O39" s="11">
        <v>0.68789809780813027</v>
      </c>
      <c r="P39" s="11">
        <v>0.68267581595447169</v>
      </c>
      <c r="Q39" s="11">
        <v>0.670971560989431</v>
      </c>
      <c r="R39" s="11">
        <v>0.66198388141300835</v>
      </c>
      <c r="S39" s="11">
        <v>0.66454908478300834</v>
      </c>
      <c r="T39" s="11">
        <v>0.66454908478300834</v>
      </c>
      <c r="U39" s="11"/>
      <c r="V39" s="33" t="str">
        <f t="shared" si="1"/>
        <v>Chad</v>
      </c>
      <c r="W39" s="30">
        <f t="shared" si="2"/>
        <v>-1.0803612231141814E-3</v>
      </c>
      <c r="X39" s="10">
        <f t="shared" si="3"/>
        <v>-0.50034143988387336</v>
      </c>
      <c r="Y39" s="36">
        <f t="shared" si="4"/>
        <v>0.25034155646506767</v>
      </c>
      <c r="Z39" s="41">
        <f t="shared" si="5"/>
        <v>1.0803612231141815</v>
      </c>
      <c r="AA39" s="42">
        <f t="shared" si="6"/>
        <v>94</v>
      </c>
    </row>
    <row r="40" spans="1:33">
      <c r="A40" s="37"/>
      <c r="B40" s="38"/>
      <c r="C40" s="32" t="s">
        <v>107</v>
      </c>
      <c r="D40" s="33" t="s">
        <v>108</v>
      </c>
      <c r="E40" s="11">
        <v>0.26863230368695129</v>
      </c>
      <c r="F40" s="11">
        <v>0.26699190884499996</v>
      </c>
      <c r="G40" s="11">
        <v>0.26436157668178867</v>
      </c>
      <c r="H40" s="11">
        <v>0.26250949035321164</v>
      </c>
      <c r="I40" s="11">
        <v>0.26088615304678864</v>
      </c>
      <c r="J40" s="11">
        <v>0.25918669625711399</v>
      </c>
      <c r="K40" s="11">
        <v>0.25779934770792701</v>
      </c>
      <c r="L40" s="11">
        <v>0.25648058604000001</v>
      </c>
      <c r="M40" s="11">
        <v>0.25544044060914667</v>
      </c>
      <c r="N40" s="11">
        <v>0.2546387406024393</v>
      </c>
      <c r="O40" s="11">
        <v>0.25395498550028467</v>
      </c>
      <c r="P40" s="11">
        <v>0.25347104025101624</v>
      </c>
      <c r="Q40" s="11">
        <v>0.25292958927548803</v>
      </c>
      <c r="R40" s="11">
        <v>0.25256205479329269</v>
      </c>
      <c r="S40" s="11">
        <v>0.25251833124329265</v>
      </c>
      <c r="T40" s="11">
        <v>0.25251833124329265</v>
      </c>
      <c r="U40" s="11"/>
      <c r="V40" s="33" t="str">
        <f t="shared" si="1"/>
        <v>Chile</v>
      </c>
      <c r="W40" s="30">
        <f t="shared" si="2"/>
        <v>-1.0800974353704599E-3</v>
      </c>
      <c r="X40" s="10">
        <f t="shared" si="3"/>
        <v>-0.95349198337109109</v>
      </c>
      <c r="Y40" s="36">
        <f t="shared" si="4"/>
        <v>0.90914696235293702</v>
      </c>
      <c r="Z40" s="41">
        <f t="shared" si="5"/>
        <v>1.0800974353704598</v>
      </c>
      <c r="AA40" s="42">
        <f t="shared" si="6"/>
        <v>95</v>
      </c>
    </row>
    <row r="41" spans="1:33">
      <c r="A41" s="37"/>
      <c r="B41" s="38"/>
      <c r="C41" s="32" t="s">
        <v>109</v>
      </c>
      <c r="D41" s="33" t="s">
        <v>110</v>
      </c>
      <c r="E41" s="11">
        <v>0.35949287598378071</v>
      </c>
      <c r="F41" s="11">
        <v>0.35768705255386202</v>
      </c>
      <c r="G41" s="11">
        <v>0.35608941070227668</v>
      </c>
      <c r="H41" s="11">
        <v>0.35425348431483766</v>
      </c>
      <c r="I41" s="11">
        <v>0.35266691126825195</v>
      </c>
      <c r="J41" s="11">
        <v>0.35102418381666661</v>
      </c>
      <c r="K41" s="11">
        <v>0.34954206237215457</v>
      </c>
      <c r="L41" s="11">
        <v>0.34589124363512197</v>
      </c>
      <c r="M41" s="11">
        <v>0.34239894767930895</v>
      </c>
      <c r="N41" s="11">
        <v>0.34091326992334697</v>
      </c>
      <c r="O41" s="11">
        <v>0.33954931615193784</v>
      </c>
      <c r="P41" s="11">
        <v>0.33826204815411942</v>
      </c>
      <c r="Q41" s="11">
        <v>0.3371397788808943</v>
      </c>
      <c r="R41" s="11">
        <v>0.33596023584185658</v>
      </c>
      <c r="S41" s="11">
        <v>0.33523785766463438</v>
      </c>
      <c r="T41" s="11">
        <v>0.33523785766463438</v>
      </c>
      <c r="U41" s="11"/>
      <c r="V41" s="33" t="str">
        <f t="shared" si="1"/>
        <v>China</v>
      </c>
      <c r="W41" s="30">
        <f t="shared" si="2"/>
        <v>-1.7922001972677545E-3</v>
      </c>
      <c r="X41" s="10">
        <f t="shared" si="3"/>
        <v>-0.98713112637804756</v>
      </c>
      <c r="Y41" s="36">
        <f t="shared" si="4"/>
        <v>0.97442786066439291</v>
      </c>
      <c r="Z41" s="41">
        <f t="shared" si="5"/>
        <v>1.7922001972677546</v>
      </c>
      <c r="AA41" s="42">
        <f t="shared" si="6"/>
        <v>65</v>
      </c>
    </row>
    <row r="42" spans="1:33">
      <c r="A42" s="37"/>
      <c r="B42" s="38"/>
      <c r="C42" s="32" t="s">
        <v>111</v>
      </c>
      <c r="D42" s="33" t="s">
        <v>112</v>
      </c>
      <c r="E42" s="11">
        <v>0.30340879043150437</v>
      </c>
      <c r="F42" s="11">
        <v>0.30221954634186998</v>
      </c>
      <c r="G42" s="11">
        <v>0.30060612728780506</v>
      </c>
      <c r="H42" s="11">
        <v>0.29915001680150438</v>
      </c>
      <c r="I42" s="11">
        <v>0.29776158249991908</v>
      </c>
      <c r="J42" s="11">
        <v>0.29630340006252032</v>
      </c>
      <c r="K42" s="11">
        <v>0.29439103116723603</v>
      </c>
      <c r="L42" s="11">
        <v>0.29253453216792707</v>
      </c>
      <c r="M42" s="11">
        <v>0.2908930501501627</v>
      </c>
      <c r="N42" s="11">
        <v>0.28933006677520334</v>
      </c>
      <c r="O42" s="11">
        <v>0.28768018634020337</v>
      </c>
      <c r="P42" s="11">
        <v>0.28678135006201927</v>
      </c>
      <c r="Q42" s="11">
        <v>0.28591587485472908</v>
      </c>
      <c r="R42" s="11">
        <v>0.28497731522207337</v>
      </c>
      <c r="S42" s="11">
        <v>0.28498104470374003</v>
      </c>
      <c r="T42" s="11">
        <v>0.28498104470374003</v>
      </c>
      <c r="U42" s="11"/>
      <c r="V42" s="33" t="str">
        <f t="shared" si="1"/>
        <v>Colombia</v>
      </c>
      <c r="W42" s="30">
        <f t="shared" si="2"/>
        <v>-1.3652102769513628E-3</v>
      </c>
      <c r="X42" s="10">
        <f t="shared" si="3"/>
        <v>-0.98701366584830175</v>
      </c>
      <c r="Y42" s="36">
        <f t="shared" si="4"/>
        <v>0.97419597657130308</v>
      </c>
      <c r="Z42" s="41">
        <f t="shared" si="5"/>
        <v>1.3652102769513628</v>
      </c>
      <c r="AA42" s="42">
        <f t="shared" si="6"/>
        <v>84</v>
      </c>
    </row>
    <row r="43" spans="1:33">
      <c r="A43" s="37"/>
      <c r="B43" s="38"/>
      <c r="C43" s="32" t="s">
        <v>113</v>
      </c>
      <c r="D43" s="33" t="s">
        <v>114</v>
      </c>
      <c r="E43" s="11">
        <v>0.543626935169919</v>
      </c>
      <c r="F43" s="11">
        <v>0.53516330233495935</v>
      </c>
      <c r="G43" s="11">
        <v>0.53192966358617888</v>
      </c>
      <c r="H43" s="11">
        <v>0.52324505513739872</v>
      </c>
      <c r="I43" s="11">
        <v>0.51791898622276422</v>
      </c>
      <c r="J43" s="11">
        <v>0.50435329612357727</v>
      </c>
      <c r="K43" s="11">
        <v>0.49766752072357739</v>
      </c>
      <c r="L43" s="11">
        <v>0.5050826771906507</v>
      </c>
      <c r="M43" s="11">
        <v>0.53326096947398405</v>
      </c>
      <c r="N43" s="11">
        <v>0.53261850954105705</v>
      </c>
      <c r="O43" s="11">
        <v>0.50613028487479694</v>
      </c>
      <c r="P43" s="11">
        <v>0.49916687285616557</v>
      </c>
      <c r="Q43" s="11">
        <v>0.4739381461867212</v>
      </c>
      <c r="R43" s="11">
        <v>0.47017419506727665</v>
      </c>
      <c r="S43" s="11">
        <v>0.46185542531727664</v>
      </c>
      <c r="T43" s="11">
        <v>0.46185542531727664</v>
      </c>
      <c r="U43" s="11"/>
      <c r="V43" s="33" t="str">
        <f t="shared" si="1"/>
        <v>Comoros</v>
      </c>
      <c r="W43" s="30">
        <f t="shared" si="2"/>
        <v>-4.8411705505262536E-3</v>
      </c>
      <c r="X43" s="10">
        <f t="shared" si="3"/>
        <v>-0.84507113719431903</v>
      </c>
      <c r="Y43" s="36">
        <f t="shared" si="4"/>
        <v>0.71414522691889959</v>
      </c>
      <c r="Z43" s="41">
        <f t="shared" si="5"/>
        <v>4.8411705505262539</v>
      </c>
      <c r="AA43" s="42">
        <f t="shared" si="6"/>
        <v>13</v>
      </c>
    </row>
    <row r="44" spans="1:33">
      <c r="A44" s="37"/>
      <c r="B44" s="38"/>
      <c r="C44" s="32" t="s">
        <v>115</v>
      </c>
      <c r="D44" s="33" t="s">
        <v>116</v>
      </c>
      <c r="E44" s="11">
        <v>0.58275831210963436</v>
      </c>
      <c r="F44" s="11">
        <v>0.58545263599654507</v>
      </c>
      <c r="G44" s="11">
        <v>0.58965213676373995</v>
      </c>
      <c r="H44" s="11">
        <v>0.59245011649231738</v>
      </c>
      <c r="I44" s="11">
        <v>0.59501708409804899</v>
      </c>
      <c r="J44" s="11">
        <v>0.59651246924707324</v>
      </c>
      <c r="K44" s="11">
        <v>0.59602327544516265</v>
      </c>
      <c r="L44" s="11">
        <v>0.59610591930646362</v>
      </c>
      <c r="M44" s="11">
        <v>0.5957923422413417</v>
      </c>
      <c r="N44" s="11">
        <v>0.60157033279682925</v>
      </c>
      <c r="O44" s="11">
        <v>0.60109226666066407</v>
      </c>
      <c r="P44" s="11">
        <v>0.59486867469699201</v>
      </c>
      <c r="Q44" s="11">
        <v>0.59497448764640926</v>
      </c>
      <c r="R44" s="11">
        <v>0.58867577901406531</v>
      </c>
      <c r="S44" s="11">
        <v>0.59279020535239868</v>
      </c>
      <c r="T44" s="11">
        <v>0.59279020535239868</v>
      </c>
      <c r="U44" s="11"/>
      <c r="V44" s="33" t="str">
        <f t="shared" si="1"/>
        <v>Congo</v>
      </c>
      <c r="W44" s="30">
        <f t="shared" si="2"/>
        <v>4.3534400243882475E-4</v>
      </c>
      <c r="X44" s="10">
        <f t="shared" si="3"/>
        <v>0.41347057643655438</v>
      </c>
      <c r="Y44" s="36">
        <f t="shared" si="4"/>
        <v>0.17095791757877657</v>
      </c>
      <c r="Z44" s="41" t="str">
        <f t="shared" si="5"/>
        <v/>
      </c>
      <c r="AA44" s="42" t="str">
        <f t="shared" si="6"/>
        <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0.25165738689910572</v>
      </c>
      <c r="F46" s="11">
        <v>0.25077112926231732</v>
      </c>
      <c r="G46" s="11">
        <v>0.25133528280886203</v>
      </c>
      <c r="H46" s="11">
        <v>0.24918551872207331</v>
      </c>
      <c r="I46" s="11">
        <v>0.24812556056195137</v>
      </c>
      <c r="J46" s="11">
        <v>0.24740930565182931</v>
      </c>
      <c r="K46" s="11">
        <v>0.24821042976504068</v>
      </c>
      <c r="L46" s="11">
        <v>0.24708400725658533</v>
      </c>
      <c r="M46" s="11">
        <v>0.24529280520813032</v>
      </c>
      <c r="N46" s="11">
        <v>0.244556811764675</v>
      </c>
      <c r="O46" s="11">
        <v>0.24314220021621968</v>
      </c>
      <c r="P46" s="11">
        <v>0.24251142485387547</v>
      </c>
      <c r="Q46" s="11">
        <v>0.24213682738153122</v>
      </c>
      <c r="R46" s="11">
        <v>0.24164319778085364</v>
      </c>
      <c r="S46" s="11">
        <v>0.24170299665252029</v>
      </c>
      <c r="T46" s="11">
        <v>0.24170299665252029</v>
      </c>
      <c r="U46" s="11"/>
      <c r="V46" s="33" t="str">
        <f t="shared" si="1"/>
        <v>Costa Rica</v>
      </c>
      <c r="W46" s="30">
        <f t="shared" si="2"/>
        <v>-7.5094010026947823E-4</v>
      </c>
      <c r="X46" s="10">
        <f t="shared" si="3"/>
        <v>-0.97986969460039741</v>
      </c>
      <c r="Y46" s="36">
        <f t="shared" si="4"/>
        <v>0.96014461839627607</v>
      </c>
      <c r="Z46" s="41">
        <f t="shared" si="5"/>
        <v>0.75094010026947822</v>
      </c>
      <c r="AA46" s="42">
        <f t="shared" si="6"/>
        <v>115</v>
      </c>
    </row>
    <row r="47" spans="1:33">
      <c r="A47" s="37"/>
      <c r="B47" s="38"/>
      <c r="C47" s="32" t="s">
        <v>121</v>
      </c>
      <c r="D47" s="33" t="s">
        <v>582</v>
      </c>
      <c r="E47" s="11">
        <v>0.62024247838191071</v>
      </c>
      <c r="F47" s="11">
        <v>0.61862159717556942</v>
      </c>
      <c r="G47" s="11">
        <v>0.61452463117459366</v>
      </c>
      <c r="H47" s="11">
        <v>0.61026741337020318</v>
      </c>
      <c r="I47" s="11">
        <v>0.60750073231402457</v>
      </c>
      <c r="J47" s="11">
        <v>0.60691794518975628</v>
      </c>
      <c r="K47" s="11">
        <v>0.60314560482231727</v>
      </c>
      <c r="L47" s="11">
        <v>0.60662776503199189</v>
      </c>
      <c r="M47" s="11">
        <v>0.60934369182825232</v>
      </c>
      <c r="N47" s="11">
        <v>0.59577637827894325</v>
      </c>
      <c r="O47" s="11">
        <v>0.59288842680979703</v>
      </c>
      <c r="P47" s="11">
        <v>0.58569330112829299</v>
      </c>
      <c r="Q47" s="11">
        <v>0.57782915737195129</v>
      </c>
      <c r="R47" s="11">
        <v>0.57412294636703276</v>
      </c>
      <c r="S47" s="11">
        <v>0.58205856039369941</v>
      </c>
      <c r="T47" s="11">
        <v>0.58205856039369941</v>
      </c>
      <c r="U47" s="11"/>
      <c r="V47" s="33" t="str">
        <f t="shared" si="1"/>
        <v>C™te d'Ivoire</v>
      </c>
      <c r="W47" s="30">
        <f t="shared" si="2"/>
        <v>-2.9803418351304349E-3</v>
      </c>
      <c r="X47" s="10">
        <f t="shared" si="3"/>
        <v>-0.94432599136689399</v>
      </c>
      <c r="Y47" s="36">
        <f t="shared" si="4"/>
        <v>0.89175157797106719</v>
      </c>
      <c r="Z47" s="41">
        <f t="shared" si="5"/>
        <v>2.9803418351304347</v>
      </c>
      <c r="AA47" s="42">
        <f t="shared" si="6"/>
        <v>35</v>
      </c>
    </row>
    <row r="48" spans="1:33">
      <c r="A48" s="37"/>
      <c r="B48" s="38"/>
      <c r="C48" s="32" t="s">
        <v>123</v>
      </c>
      <c r="D48" s="33" t="s">
        <v>124</v>
      </c>
      <c r="E48" s="11">
        <v>0.16363066733865864</v>
      </c>
      <c r="F48" s="11">
        <v>0.16365173843280498</v>
      </c>
      <c r="G48" s="11">
        <v>0.16324723153760168</v>
      </c>
      <c r="H48" s="11">
        <v>0.16355363495089434</v>
      </c>
      <c r="I48" s="11">
        <v>0.1623457227549597</v>
      </c>
      <c r="J48" s="11">
        <v>0.16159028994817101</v>
      </c>
      <c r="K48" s="11">
        <v>0.15593050244243903</v>
      </c>
      <c r="L48" s="11">
        <v>0.15542491450109766</v>
      </c>
      <c r="M48" s="11">
        <v>0.15563403366658535</v>
      </c>
      <c r="N48" s="11">
        <v>0.15109282758020331</v>
      </c>
      <c r="O48" s="11">
        <v>0.15293827617552866</v>
      </c>
      <c r="P48" s="11">
        <v>0.15067392006402433</v>
      </c>
      <c r="Q48" s="11">
        <v>0.14864836142800833</v>
      </c>
      <c r="R48" s="11">
        <v>0.147917899608496</v>
      </c>
      <c r="S48" s="11">
        <v>0.147893012343496</v>
      </c>
      <c r="T48" s="11">
        <v>0.147893012343496</v>
      </c>
      <c r="U48" s="11"/>
      <c r="V48" s="33" t="str">
        <f t="shared" si="1"/>
        <v>Croatia</v>
      </c>
      <c r="W48" s="30">
        <f t="shared" si="2"/>
        <v>-1.2984778972581937E-3</v>
      </c>
      <c r="X48" s="10">
        <f t="shared" si="3"/>
        <v>-0.9694034322937215</v>
      </c>
      <c r="Y48" s="36">
        <f t="shared" si="4"/>
        <v>0.93974301454284792</v>
      </c>
      <c r="Z48" s="41">
        <f t="shared" si="5"/>
        <v>1.2984778972581936</v>
      </c>
      <c r="AA48" s="42">
        <f t="shared" si="6"/>
        <v>88</v>
      </c>
    </row>
    <row r="49" spans="1:27">
      <c r="A49" s="37"/>
      <c r="B49" s="38"/>
      <c r="C49" s="32" t="s">
        <v>125</v>
      </c>
      <c r="D49" s="33" t="s">
        <v>126</v>
      </c>
      <c r="E49" s="11">
        <v>0.25681782683829263</v>
      </c>
      <c r="F49" s="11">
        <v>0.25585122906922764</v>
      </c>
      <c r="G49" s="11">
        <v>0.25512953860032533</v>
      </c>
      <c r="H49" s="11">
        <v>0.25417755277995963</v>
      </c>
      <c r="I49" s="11">
        <v>0.25354766088061004</v>
      </c>
      <c r="J49" s="11">
        <v>0.25267247257052866</v>
      </c>
      <c r="K49" s="11">
        <v>0.25194164397999996</v>
      </c>
      <c r="L49" s="11">
        <v>0.25069741230056936</v>
      </c>
      <c r="M49" s="11">
        <v>0.24669171052260164</v>
      </c>
      <c r="N49" s="11">
        <v>0.24309498749524402</v>
      </c>
      <c r="O49" s="11">
        <v>0.23868729974268299</v>
      </c>
      <c r="P49" s="11">
        <v>0.23456518011433622</v>
      </c>
      <c r="Q49" s="11">
        <v>0.23067978451558277</v>
      </c>
      <c r="R49" s="11">
        <v>0.22997501351528463</v>
      </c>
      <c r="S49" s="11">
        <v>0.22987630146528462</v>
      </c>
      <c r="T49" s="11">
        <v>0.22987630146528462</v>
      </c>
      <c r="U49" s="11"/>
      <c r="V49" s="33" t="str">
        <f t="shared" si="1"/>
        <v>Cuba</v>
      </c>
      <c r="W49" s="30">
        <f t="shared" si="2"/>
        <v>-2.1519493095538229E-3</v>
      </c>
      <c r="X49" s="10">
        <f t="shared" si="3"/>
        <v>-0.96286937641829795</v>
      </c>
      <c r="Y49" s="36">
        <f t="shared" si="4"/>
        <v>0.92711743604416197</v>
      </c>
      <c r="Z49" s="41">
        <f t="shared" si="5"/>
        <v>2.1519493095538227</v>
      </c>
      <c r="AA49" s="42">
        <f t="shared" si="6"/>
        <v>55</v>
      </c>
    </row>
    <row r="50" spans="1:27">
      <c r="A50" s="37"/>
      <c r="B50" s="38"/>
      <c r="C50" s="32" t="s">
        <v>127</v>
      </c>
      <c r="D50" s="33" t="s">
        <v>128</v>
      </c>
      <c r="E50" s="11">
        <v>0.16063397541971566</v>
      </c>
      <c r="F50" s="11">
        <v>0.15983409339308965</v>
      </c>
      <c r="G50" s="11">
        <v>0.15899803250467501</v>
      </c>
      <c r="H50" s="11">
        <v>0.15814922314314378</v>
      </c>
      <c r="I50" s="11">
        <v>0.15729561703364522</v>
      </c>
      <c r="J50" s="11">
        <v>0.15646591336317103</v>
      </c>
      <c r="K50" s="11">
        <v>0.15843316505674801</v>
      </c>
      <c r="L50" s="11">
        <v>0.15750519987447167</v>
      </c>
      <c r="M50" s="11">
        <v>0.15598316419869934</v>
      </c>
      <c r="N50" s="11">
        <v>0.15471977623524402</v>
      </c>
      <c r="O50" s="11">
        <v>0.15510595456158538</v>
      </c>
      <c r="P50" s="11">
        <v>0.15343251478150435</v>
      </c>
      <c r="Q50" s="11">
        <v>0.15304540752845536</v>
      </c>
      <c r="R50" s="11">
        <v>0.15266496694207332</v>
      </c>
      <c r="S50" s="11">
        <v>0.15266496694207332</v>
      </c>
      <c r="T50" s="11">
        <v>0.15266496694207332</v>
      </c>
      <c r="U50" s="11"/>
      <c r="V50" s="33" t="str">
        <f t="shared" si="1"/>
        <v>Cyprus</v>
      </c>
      <c r="W50" s="30">
        <f t="shared" si="2"/>
        <v>-5.5122874214979471E-4</v>
      </c>
      <c r="X50" s="10">
        <f t="shared" si="3"/>
        <v>-0.96547381413344269</v>
      </c>
      <c r="Y50" s="36">
        <f t="shared" si="4"/>
        <v>0.93213968577737749</v>
      </c>
      <c r="Z50" s="41">
        <f t="shared" si="5"/>
        <v>0.55122874214979467</v>
      </c>
      <c r="AA50" s="42">
        <f t="shared" si="6"/>
        <v>121</v>
      </c>
    </row>
    <row r="51" spans="1:27">
      <c r="A51" s="37"/>
      <c r="B51" s="38"/>
      <c r="C51" s="32" t="s">
        <v>129</v>
      </c>
      <c r="D51" s="33" t="s">
        <v>130</v>
      </c>
      <c r="E51" s="11">
        <v>0.12659970312906499</v>
      </c>
      <c r="F51" s="11">
        <v>0.12444299864552867</v>
      </c>
      <c r="G51" s="11">
        <v>0.12405133481239831</v>
      </c>
      <c r="H51" s="11">
        <v>0.12204178480040669</v>
      </c>
      <c r="I51" s="11">
        <v>0.12140947056077267</v>
      </c>
      <c r="J51" s="11">
        <v>0.12016740022357732</v>
      </c>
      <c r="K51" s="11">
        <v>0.1193836288550813</v>
      </c>
      <c r="L51" s="11">
        <v>0.11901449163292699</v>
      </c>
      <c r="M51" s="11">
        <v>0.11902340319126031</v>
      </c>
      <c r="N51" s="11">
        <v>0.11823618466829265</v>
      </c>
      <c r="O51" s="11">
        <v>0.11608425069817098</v>
      </c>
      <c r="P51" s="11">
        <v>0.11371708460806242</v>
      </c>
      <c r="Q51" s="11">
        <v>0.11230985347730356</v>
      </c>
      <c r="R51" s="11">
        <v>0.11381140283434965</v>
      </c>
      <c r="S51" s="11">
        <v>0.11381140283434965</v>
      </c>
      <c r="T51" s="11">
        <v>0.11381140283434965</v>
      </c>
      <c r="U51" s="11"/>
      <c r="V51" s="33" t="str">
        <f t="shared" si="1"/>
        <v>Czech Republic</v>
      </c>
      <c r="W51" s="30">
        <f t="shared" si="2"/>
        <v>-8.9405552048611302E-4</v>
      </c>
      <c r="X51" s="10">
        <f t="shared" si="3"/>
        <v>-0.9686176419219571</v>
      </c>
      <c r="Y51" s="36">
        <f t="shared" si="4"/>
        <v>0.93822013624245271</v>
      </c>
      <c r="Z51" s="41">
        <f t="shared" si="5"/>
        <v>0.89405552048611303</v>
      </c>
      <c r="AA51" s="42">
        <f t="shared" si="6"/>
        <v>105</v>
      </c>
    </row>
    <row r="52" spans="1:27">
      <c r="A52" s="37"/>
      <c r="B52" s="38"/>
      <c r="C52" s="32" t="s">
        <v>131</v>
      </c>
      <c r="D52" s="33" t="s">
        <v>132</v>
      </c>
      <c r="E52" s="11">
        <v>0.12320998916056931</v>
      </c>
      <c r="F52" s="11">
        <v>0.1218560076678863</v>
      </c>
      <c r="G52" s="11">
        <v>0.12058576601260164</v>
      </c>
      <c r="H52" s="11">
        <v>0.11914560565813033</v>
      </c>
      <c r="I52" s="11">
        <v>0.118610323352439</v>
      </c>
      <c r="J52" s="11">
        <v>0.11761650446138232</v>
      </c>
      <c r="K52" s="11">
        <v>0.11696948370325233</v>
      </c>
      <c r="L52" s="11">
        <v>0.11646067432723599</v>
      </c>
      <c r="M52" s="11">
        <v>0.11089719828455298</v>
      </c>
      <c r="N52" s="11">
        <v>0.10632559216056932</v>
      </c>
      <c r="O52" s="11">
        <v>0.10788754701219529</v>
      </c>
      <c r="P52" s="11">
        <v>0.11117383271375343</v>
      </c>
      <c r="Q52" s="11">
        <v>7.599081760230357E-2</v>
      </c>
      <c r="R52" s="11">
        <v>7.4776257775406682E-2</v>
      </c>
      <c r="S52" s="11">
        <v>7.4776257775406682E-2</v>
      </c>
      <c r="T52" s="11">
        <v>7.4776257775406682E-2</v>
      </c>
      <c r="U52" s="11"/>
      <c r="V52" s="33" t="str">
        <f t="shared" si="1"/>
        <v>Denmark</v>
      </c>
      <c r="W52" s="30">
        <f t="shared" si="2"/>
        <v>-3.4838761395275387E-3</v>
      </c>
      <c r="X52" s="10">
        <f t="shared" si="3"/>
        <v>-0.87949178737955036</v>
      </c>
      <c r="Y52" s="36">
        <f t="shared" si="4"/>
        <v>0.77350580406807623</v>
      </c>
      <c r="Z52" s="41">
        <f t="shared" si="5"/>
        <v>3.4838761395275388</v>
      </c>
      <c r="AA52" s="42">
        <f t="shared" si="6"/>
        <v>27</v>
      </c>
    </row>
    <row r="53" spans="1:27">
      <c r="A53" s="37"/>
      <c r="B53" s="38"/>
      <c r="C53" s="32" t="s">
        <v>133</v>
      </c>
      <c r="D53" s="33" t="s">
        <v>134</v>
      </c>
      <c r="E53" s="11">
        <v>0.67493220739776427</v>
      </c>
      <c r="F53" s="11">
        <v>0.67306551765304901</v>
      </c>
      <c r="G53" s="11">
        <v>0.65898411155264236</v>
      </c>
      <c r="H53" s="11">
        <v>0.64324128769654498</v>
      </c>
      <c r="I53" s="11">
        <v>0.62828465878394335</v>
      </c>
      <c r="J53" s="11">
        <v>0.62727654758353657</v>
      </c>
      <c r="K53" s="11">
        <v>0.62714201599613839</v>
      </c>
      <c r="L53" s="11">
        <v>0.62277328942418697</v>
      </c>
      <c r="M53" s="11">
        <v>0.61495195152012194</v>
      </c>
      <c r="N53" s="11">
        <v>0.62143485411727661</v>
      </c>
      <c r="O53" s="11">
        <v>0.60774210073434964</v>
      </c>
      <c r="P53" s="11">
        <v>0.6028312472403794</v>
      </c>
      <c r="Q53" s="11">
        <v>0.59056303013177514</v>
      </c>
      <c r="R53" s="11">
        <v>0.60270099025853663</v>
      </c>
      <c r="S53" s="11">
        <v>0.59786200954186997</v>
      </c>
      <c r="T53" s="11">
        <v>0.59786200954186997</v>
      </c>
      <c r="U53" s="11"/>
      <c r="V53" s="33" t="str">
        <f t="shared" si="1"/>
        <v>Djibouti</v>
      </c>
      <c r="W53" s="30">
        <f t="shared" si="2"/>
        <v>-5.1878031826373024E-3</v>
      </c>
      <c r="X53" s="10">
        <f t="shared" si="3"/>
        <v>-0.939300043415354</v>
      </c>
      <c r="Y53" s="36">
        <f t="shared" si="4"/>
        <v>0.88228457156008588</v>
      </c>
      <c r="Z53" s="41">
        <f t="shared" si="5"/>
        <v>5.1878031826373023</v>
      </c>
      <c r="AA53" s="42">
        <f t="shared" si="6"/>
        <v>12</v>
      </c>
    </row>
    <row r="54" spans="1:27">
      <c r="A54" s="37"/>
      <c r="B54" s="38"/>
      <c r="C54" s="32" t="s">
        <v>135</v>
      </c>
      <c r="D54" s="33" t="s">
        <v>136</v>
      </c>
      <c r="E54" s="11">
        <v>0.33635608298601638</v>
      </c>
      <c r="F54" s="11">
        <v>0.3427878831243496</v>
      </c>
      <c r="G54" s="11">
        <v>0.34384338253101637</v>
      </c>
      <c r="H54" s="11">
        <v>0.33966321804873995</v>
      </c>
      <c r="I54" s="11">
        <v>0.33818308911313011</v>
      </c>
      <c r="J54" s="11">
        <v>0.33844345756585364</v>
      </c>
      <c r="K54" s="11">
        <v>0.33790185863857736</v>
      </c>
      <c r="L54" s="11">
        <v>0.33593570568130104</v>
      </c>
      <c r="M54" s="11">
        <v>0.33695800867796771</v>
      </c>
      <c r="N54" s="11">
        <v>0.33650321795796767</v>
      </c>
      <c r="O54" s="11">
        <v>0.33556772816130104</v>
      </c>
      <c r="P54" s="11">
        <v>0.33273997180296772</v>
      </c>
      <c r="Q54" s="11">
        <v>0.33788050488630111</v>
      </c>
      <c r="R54" s="11">
        <v>0.33227421576296773</v>
      </c>
      <c r="S54" s="11">
        <v>0.33222062355796772</v>
      </c>
      <c r="T54" s="11">
        <v>0.33222062355796772</v>
      </c>
      <c r="U54" s="11"/>
      <c r="V54" s="33" t="str">
        <f t="shared" si="1"/>
        <v>Dominica</v>
      </c>
      <c r="W54" s="30">
        <f t="shared" si="2"/>
        <v>-5.858317734312369E-4</v>
      </c>
      <c r="X54" s="10">
        <f t="shared" si="3"/>
        <v>-0.80046607010844495</v>
      </c>
      <c r="Y54" s="36">
        <f t="shared" si="4"/>
        <v>0.64074592939485786</v>
      </c>
      <c r="Z54" s="41">
        <f t="shared" si="5"/>
        <v>0.58583177343123694</v>
      </c>
      <c r="AA54" s="42">
        <f t="shared" si="6"/>
        <v>120</v>
      </c>
    </row>
    <row r="55" spans="1:27">
      <c r="A55" s="37"/>
      <c r="B55" s="38"/>
      <c r="C55" s="32" t="s">
        <v>137</v>
      </c>
      <c r="D55" s="33" t="s">
        <v>138</v>
      </c>
      <c r="E55" s="11">
        <v>0.32239795051174808</v>
      </c>
      <c r="F55" s="11">
        <v>0.32083896126121969</v>
      </c>
      <c r="G55" s="11">
        <v>0.3175281178319514</v>
      </c>
      <c r="H55" s="11">
        <v>0.31705251329178874</v>
      </c>
      <c r="I55" s="11">
        <v>0.31434185333817105</v>
      </c>
      <c r="J55" s="11">
        <v>0.31090320634853669</v>
      </c>
      <c r="K55" s="11">
        <v>0.30863122435451229</v>
      </c>
      <c r="L55" s="11">
        <v>0.31007724372654499</v>
      </c>
      <c r="M55" s="11">
        <v>0.31789566230548799</v>
      </c>
      <c r="N55" s="11">
        <v>0.31333257612552867</v>
      </c>
      <c r="O55" s="11">
        <v>0.30494002815211402</v>
      </c>
      <c r="P55" s="11">
        <v>0.30605500708609773</v>
      </c>
      <c r="Q55" s="11">
        <v>0.30476273383544733</v>
      </c>
      <c r="R55" s="11">
        <v>0.30137465637979699</v>
      </c>
      <c r="S55" s="11">
        <v>0.301047450179797</v>
      </c>
      <c r="T55" s="11">
        <v>0.301047450179797</v>
      </c>
      <c r="U55" s="11"/>
      <c r="V55" s="33" t="str">
        <f t="shared" si="1"/>
        <v>Dominican Republic</v>
      </c>
      <c r="W55" s="30">
        <f t="shared" si="2"/>
        <v>-1.3702126190781858E-3</v>
      </c>
      <c r="X55" s="10">
        <f t="shared" si="3"/>
        <v>-0.91255569834686601</v>
      </c>
      <c r="Y55" s="36">
        <f t="shared" si="4"/>
        <v>0.83275790258533633</v>
      </c>
      <c r="Z55" s="41">
        <f t="shared" si="5"/>
        <v>1.3702126190781858</v>
      </c>
      <c r="AA55" s="42">
        <f t="shared" si="6"/>
        <v>83</v>
      </c>
    </row>
    <row r="56" spans="1:27">
      <c r="C56" s="32" t="s">
        <v>139</v>
      </c>
      <c r="D56" s="33" t="s">
        <v>140</v>
      </c>
      <c r="E56" s="11">
        <v>0.30809688268134167</v>
      </c>
      <c r="F56" s="11">
        <v>0.30564116422548804</v>
      </c>
      <c r="G56" s="11">
        <v>0.30567058536878067</v>
      </c>
      <c r="H56" s="11">
        <v>0.30380944859536602</v>
      </c>
      <c r="I56" s="11">
        <v>0.30270571065443097</v>
      </c>
      <c r="J56" s="11">
        <v>0.30193906730687003</v>
      </c>
      <c r="K56" s="11">
        <v>0.29590404692817096</v>
      </c>
      <c r="L56" s="11">
        <v>0.29254332602918703</v>
      </c>
      <c r="M56" s="11">
        <v>0.29043515523955299</v>
      </c>
      <c r="N56" s="11">
        <v>0.28814103611967501</v>
      </c>
      <c r="O56" s="11">
        <v>0.28578558883329269</v>
      </c>
      <c r="P56" s="11">
        <v>0.28512343252829297</v>
      </c>
      <c r="Q56" s="11">
        <v>0.28420604794504073</v>
      </c>
      <c r="R56" s="11">
        <v>0.28347892096386201</v>
      </c>
      <c r="S56" s="11">
        <v>0.28313069973219535</v>
      </c>
      <c r="T56" s="11">
        <v>0.28313069973219535</v>
      </c>
      <c r="U56" s="11"/>
      <c r="V56" s="33" t="str">
        <f t="shared" si="1"/>
        <v>Ecuador</v>
      </c>
      <c r="W56" s="30">
        <f t="shared" si="2"/>
        <v>-1.9366297638573635E-3</v>
      </c>
      <c r="X56" s="10">
        <f t="shared" si="3"/>
        <v>-0.97322833896499439</v>
      </c>
      <c r="Y56" s="36">
        <f t="shared" si="4"/>
        <v>0.94717339976456205</v>
      </c>
      <c r="Z56" s="41">
        <f t="shared" si="5"/>
        <v>1.9366297638573635</v>
      </c>
      <c r="AA56" s="42">
        <f t="shared" si="6"/>
        <v>61</v>
      </c>
    </row>
    <row r="57" spans="1:27">
      <c r="C57" s="32" t="s">
        <v>141</v>
      </c>
      <c r="D57" s="33" t="s">
        <v>142</v>
      </c>
      <c r="E57" s="11">
        <v>0.39080640336158567</v>
      </c>
      <c r="F57" s="11">
        <v>0.38621465331617899</v>
      </c>
      <c r="G57" s="11">
        <v>0.38179985756865858</v>
      </c>
      <c r="H57" s="11">
        <v>0.37805372454406533</v>
      </c>
      <c r="I57" s="11">
        <v>0.37457212235329268</v>
      </c>
      <c r="J57" s="11">
        <v>0.3713250262605286</v>
      </c>
      <c r="K57" s="11">
        <v>0.3691680427841057</v>
      </c>
      <c r="L57" s="11">
        <v>0.36719067258695132</v>
      </c>
      <c r="M57" s="11">
        <v>0.3652539545252847</v>
      </c>
      <c r="N57" s="11">
        <v>0.35168168450077225</v>
      </c>
      <c r="O57" s="11">
        <v>0.33804735403589431</v>
      </c>
      <c r="P57" s="11">
        <v>0.33558529788827918</v>
      </c>
      <c r="Q57" s="11">
        <v>0.33360675456277783</v>
      </c>
      <c r="R57" s="11">
        <v>0.32847364468853668</v>
      </c>
      <c r="S57" s="11">
        <v>0.32825992783853669</v>
      </c>
      <c r="T57" s="11">
        <v>0.32825992783853669</v>
      </c>
      <c r="U57" s="11"/>
      <c r="V57" s="33" t="str">
        <f t="shared" si="1"/>
        <v>Egypt</v>
      </c>
      <c r="W57" s="30">
        <f t="shared" si="2"/>
        <v>-4.6645758247910972E-3</v>
      </c>
      <c r="X57" s="10">
        <f t="shared" si="3"/>
        <v>-0.97820497610182988</v>
      </c>
      <c r="Y57" s="36">
        <f t="shared" si="4"/>
        <v>0.95688497527038152</v>
      </c>
      <c r="Z57" s="41">
        <f t="shared" si="5"/>
        <v>4.6645758247910969</v>
      </c>
      <c r="AA57" s="42">
        <f t="shared" si="6"/>
        <v>14</v>
      </c>
    </row>
    <row r="58" spans="1:27">
      <c r="C58" s="32" t="s">
        <v>143</v>
      </c>
      <c r="D58" s="33" t="s">
        <v>144</v>
      </c>
      <c r="E58" s="11">
        <v>0.34041992224910572</v>
      </c>
      <c r="F58" s="11">
        <v>0.34070466521288639</v>
      </c>
      <c r="G58" s="11">
        <v>0.33602016746845531</v>
      </c>
      <c r="H58" s="11">
        <v>0.33295304535231734</v>
      </c>
      <c r="I58" s="11">
        <v>0.32840552053207334</v>
      </c>
      <c r="J58" s="11">
        <v>0.32486040555962087</v>
      </c>
      <c r="K58" s="11">
        <v>0.32497685117399738</v>
      </c>
      <c r="L58" s="11">
        <v>0.32229361921593508</v>
      </c>
      <c r="M58" s="11">
        <v>0.31879061300372624</v>
      </c>
      <c r="N58" s="11">
        <v>0.31717613610651779</v>
      </c>
      <c r="O58" s="11">
        <v>0.3146516776176424</v>
      </c>
      <c r="P58" s="11">
        <v>0.31592634785498658</v>
      </c>
      <c r="Q58" s="11">
        <v>0.31549502118021677</v>
      </c>
      <c r="R58" s="11">
        <v>0.31411041902792702</v>
      </c>
      <c r="S58" s="11">
        <v>0.32143745585292705</v>
      </c>
      <c r="T58" s="11">
        <v>0.32143745585292705</v>
      </c>
      <c r="U58" s="11"/>
      <c r="V58" s="33" t="str">
        <f t="shared" si="1"/>
        <v>El Salvador</v>
      </c>
      <c r="W58" s="30">
        <f t="shared" si="2"/>
        <v>-1.6156517174720814E-3</v>
      </c>
      <c r="X58" s="10">
        <f t="shared" si="3"/>
        <v>-0.85825871300530665</v>
      </c>
      <c r="Y58" s="36">
        <f t="shared" si="4"/>
        <v>0.73660801844952528</v>
      </c>
      <c r="Z58" s="41">
        <f t="shared" si="5"/>
        <v>1.6156517174720815</v>
      </c>
      <c r="AA58" s="42">
        <f t="shared" si="6"/>
        <v>71</v>
      </c>
    </row>
    <row r="59" spans="1:27">
      <c r="C59" s="32" t="s">
        <v>145</v>
      </c>
      <c r="D59" s="33" t="s">
        <v>146</v>
      </c>
      <c r="E59" s="11">
        <v>0.63019143607711403</v>
      </c>
      <c r="F59" s="11">
        <v>0.62977222723475634</v>
      </c>
      <c r="G59" s="11">
        <v>0.63654600013252027</v>
      </c>
      <c r="H59" s="11">
        <v>0.6381787224912604</v>
      </c>
      <c r="I59" s="11">
        <v>0.61810661059430894</v>
      </c>
      <c r="J59" s="11">
        <v>0.57961158061626028</v>
      </c>
      <c r="K59" s="11">
        <v>0.57214942125000001</v>
      </c>
      <c r="L59" s="11">
        <v>0.56053544133841471</v>
      </c>
      <c r="M59" s="11">
        <v>0.54574290515187007</v>
      </c>
      <c r="N59" s="11">
        <v>0.53456719534613828</v>
      </c>
      <c r="O59" s="11">
        <v>0.52488168752784559</v>
      </c>
      <c r="P59" s="11">
        <v>0.52493804263650434</v>
      </c>
      <c r="Q59" s="11">
        <v>0.52197706048833326</v>
      </c>
      <c r="R59" s="11">
        <v>0.51326536953040669</v>
      </c>
      <c r="S59" s="11">
        <v>0.51413522516540666</v>
      </c>
      <c r="T59" s="11">
        <v>0.51413522516540666</v>
      </c>
      <c r="U59" s="11"/>
      <c r="V59" s="33" t="str">
        <f t="shared" si="1"/>
        <v>Equatorial Guinea</v>
      </c>
      <c r="W59" s="30">
        <f t="shared" si="2"/>
        <v>-9.8520510886346852E-3</v>
      </c>
      <c r="X59" s="10">
        <f t="shared" si="3"/>
        <v>-0.95459347423743313</v>
      </c>
      <c r="Y59" s="36">
        <f t="shared" si="4"/>
        <v>0.91124870105669287</v>
      </c>
      <c r="Z59" s="41">
        <f t="shared" si="5"/>
        <v>9.8520510886346848</v>
      </c>
      <c r="AA59" s="42">
        <f t="shared" si="6"/>
        <v>2</v>
      </c>
    </row>
    <row r="60" spans="1:27">
      <c r="C60" s="32" t="s">
        <v>147</v>
      </c>
      <c r="D60" s="33" t="s">
        <v>148</v>
      </c>
      <c r="E60" s="11">
        <v>0.60262450499878073</v>
      </c>
      <c r="F60" s="11">
        <v>0.60013254671239868</v>
      </c>
      <c r="G60" s="11">
        <v>0.56526777154150432</v>
      </c>
      <c r="H60" s="11">
        <v>0.57549288529654508</v>
      </c>
      <c r="I60" s="11">
        <v>0.57353804956544741</v>
      </c>
      <c r="J60" s="11">
        <v>0.55997154757906542</v>
      </c>
      <c r="K60" s="11">
        <v>0.56480606683739876</v>
      </c>
      <c r="L60" s="11">
        <v>0.56313973100874004</v>
      </c>
      <c r="M60" s="11">
        <v>0.6066724925097563</v>
      </c>
      <c r="N60" s="11">
        <v>0.64301285155914634</v>
      </c>
      <c r="O60" s="11">
        <v>0.62186263929024399</v>
      </c>
      <c r="P60" s="11">
        <v>0.6028936473681572</v>
      </c>
      <c r="Q60" s="11">
        <v>0.58540840392981042</v>
      </c>
      <c r="R60" s="11">
        <v>0.5690585126093497</v>
      </c>
      <c r="S60" s="11">
        <v>0.57713329485934972</v>
      </c>
      <c r="T60" s="11">
        <v>0.57713329485934972</v>
      </c>
      <c r="U60" s="11"/>
      <c r="V60" s="33" t="str">
        <f t="shared" si="1"/>
        <v>Eritrea</v>
      </c>
      <c r="W60" s="30">
        <f t="shared" si="2"/>
        <v>3.5687816486133247E-4</v>
      </c>
      <c r="X60" s="10">
        <f t="shared" si="3"/>
        <v>7.1352125819141021E-2</v>
      </c>
      <c r="Y60" s="36">
        <f t="shared" si="4"/>
        <v>5.0911258589105305E-3</v>
      </c>
      <c r="Z60" s="41" t="str">
        <f t="shared" si="5"/>
        <v/>
      </c>
      <c r="AA60" s="42" t="str">
        <f t="shared" si="6"/>
        <v/>
      </c>
    </row>
    <row r="61" spans="1:27">
      <c r="C61" s="32" t="s">
        <v>149</v>
      </c>
      <c r="D61" s="33" t="s">
        <v>150</v>
      </c>
      <c r="E61" s="11">
        <v>0.28071269982028463</v>
      </c>
      <c r="F61" s="11">
        <v>0.27186046345560994</v>
      </c>
      <c r="G61" s="11">
        <v>0.26999121633776429</v>
      </c>
      <c r="H61" s="11">
        <v>0.27107786184020333</v>
      </c>
      <c r="I61" s="11">
        <v>0.27148958197585366</v>
      </c>
      <c r="J61" s="11">
        <v>0.26574774627691061</v>
      </c>
      <c r="K61" s="11">
        <v>0.26945891088313029</v>
      </c>
      <c r="L61" s="11">
        <v>0.27166480433841461</v>
      </c>
      <c r="M61" s="11">
        <v>0.27492176561256104</v>
      </c>
      <c r="N61" s="11">
        <v>0.27777317332699197</v>
      </c>
      <c r="O61" s="11">
        <v>0.27620336979536592</v>
      </c>
      <c r="P61" s="11">
        <v>0.27447648862027124</v>
      </c>
      <c r="Q61" s="11">
        <v>0.27566367619895682</v>
      </c>
      <c r="R61" s="11">
        <v>0.27183735758597566</v>
      </c>
      <c r="S61" s="11">
        <v>0.27574724440264231</v>
      </c>
      <c r="T61" s="11">
        <v>0.27574724440264231</v>
      </c>
      <c r="U61" s="11"/>
      <c r="V61" s="33" t="str">
        <f t="shared" si="1"/>
        <v>Estonia</v>
      </c>
      <c r="W61" s="30">
        <f t="shared" si="2"/>
        <v>2.0443002458062304E-4</v>
      </c>
      <c r="X61" s="10">
        <f t="shared" si="3"/>
        <v>0.26479503545706035</v>
      </c>
      <c r="Y61" s="36">
        <f t="shared" si="4"/>
        <v>7.011641080270585E-2</v>
      </c>
      <c r="Z61" s="41" t="str">
        <f t="shared" si="5"/>
        <v/>
      </c>
      <c r="AA61" s="42" t="str">
        <f t="shared" si="6"/>
        <v/>
      </c>
    </row>
    <row r="62" spans="1:27">
      <c r="C62" s="32" t="s">
        <v>151</v>
      </c>
      <c r="D62" s="33" t="s">
        <v>152</v>
      </c>
      <c r="E62" s="11">
        <v>0.67041341277483768</v>
      </c>
      <c r="F62" s="11">
        <v>0.67060165096422775</v>
      </c>
      <c r="G62" s="11">
        <v>0.67189533370203269</v>
      </c>
      <c r="H62" s="11">
        <v>0.66750840298455305</v>
      </c>
      <c r="I62" s="11">
        <v>0.67111214544552877</v>
      </c>
      <c r="J62" s="11">
        <v>0.67520278685203261</v>
      </c>
      <c r="K62" s="11">
        <v>0.67921378612113836</v>
      </c>
      <c r="L62" s="11">
        <v>0.66055562296321169</v>
      </c>
      <c r="M62" s="11">
        <v>0.66558680297987838</v>
      </c>
      <c r="N62" s="11">
        <v>0.68513561122472921</v>
      </c>
      <c r="O62" s="11">
        <v>0.66803899408868583</v>
      </c>
      <c r="P62" s="11">
        <v>0.6584743832971548</v>
      </c>
      <c r="Q62" s="11">
        <v>0.65345055261361795</v>
      </c>
      <c r="R62" s="11">
        <v>0.6406936143166666</v>
      </c>
      <c r="S62" s="11">
        <v>0.63856876798333329</v>
      </c>
      <c r="T62" s="11">
        <v>0.63856876798333329</v>
      </c>
      <c r="U62" s="11"/>
      <c r="V62" s="33" t="str">
        <f t="shared" si="1"/>
        <v>Ethiopia</v>
      </c>
      <c r="W62" s="30">
        <f t="shared" si="2"/>
        <v>-2.1548872951905138E-3</v>
      </c>
      <c r="X62" s="10">
        <f t="shared" si="3"/>
        <v>-0.72330304949062685</v>
      </c>
      <c r="Y62" s="36">
        <f t="shared" si="4"/>
        <v>0.52316730140244017</v>
      </c>
      <c r="Z62" s="41">
        <f t="shared" si="5"/>
        <v>2.1548872951905138</v>
      </c>
      <c r="AA62" s="42">
        <f t="shared" si="6"/>
        <v>54</v>
      </c>
    </row>
    <row r="63" spans="1:27">
      <c r="C63" s="32" t="s">
        <v>153</v>
      </c>
      <c r="D63" s="33" t="s">
        <v>154</v>
      </c>
      <c r="E63" s="11">
        <v>0.41051924808967494</v>
      </c>
      <c r="F63" s="11">
        <v>0.40113674920495962</v>
      </c>
      <c r="G63" s="11">
        <v>0.40025311794187002</v>
      </c>
      <c r="H63" s="11">
        <v>0.40081131175626034</v>
      </c>
      <c r="I63" s="11">
        <v>0.41134351260768298</v>
      </c>
      <c r="J63" s="11">
        <v>0.40966806469699196</v>
      </c>
      <c r="K63" s="11">
        <v>0.41121523435878071</v>
      </c>
      <c r="L63" s="11">
        <v>0.40842215670390264</v>
      </c>
      <c r="M63" s="11">
        <v>0.40474982625735806</v>
      </c>
      <c r="N63" s="11">
        <v>0.41407168338455297</v>
      </c>
      <c r="O63" s="11">
        <v>0.4070615093905286</v>
      </c>
      <c r="P63" s="11">
        <v>0.40238757749235798</v>
      </c>
      <c r="Q63" s="11">
        <v>0.40097764492459365</v>
      </c>
      <c r="R63" s="11">
        <v>0.40201436736394336</v>
      </c>
      <c r="S63" s="11">
        <v>0.39586019168394332</v>
      </c>
      <c r="T63" s="11">
        <v>0.39586019168394332</v>
      </c>
      <c r="U63" s="11"/>
      <c r="V63" s="33" t="str">
        <f t="shared" si="1"/>
        <v>Fiji</v>
      </c>
      <c r="W63" s="30">
        <f t="shared" si="2"/>
        <v>-4.9770243736794008E-4</v>
      </c>
      <c r="X63" s="10">
        <f t="shared" si="3"/>
        <v>-0.41774799768281357</v>
      </c>
      <c r="Y63" s="36">
        <f t="shared" si="4"/>
        <v>0.174513389568</v>
      </c>
      <c r="Z63" s="41" t="str">
        <f t="shared" si="5"/>
        <v/>
      </c>
      <c r="AA63" s="42" t="str">
        <f t="shared" si="6"/>
        <v/>
      </c>
    </row>
    <row r="64" spans="1:27">
      <c r="C64" s="32" t="s">
        <v>155</v>
      </c>
      <c r="D64" s="33" t="s">
        <v>156</v>
      </c>
      <c r="E64" s="11">
        <v>0.11354961430792698</v>
      </c>
      <c r="F64" s="11">
        <v>0.11260094162784569</v>
      </c>
      <c r="G64" s="11">
        <v>0.11198153724044735</v>
      </c>
      <c r="H64" s="11">
        <v>0.11127188895060998</v>
      </c>
      <c r="I64" s="11">
        <v>0.11060126505101632</v>
      </c>
      <c r="J64" s="11">
        <v>0.10989893383434964</v>
      </c>
      <c r="K64" s="11">
        <v>0.10833793822926829</v>
      </c>
      <c r="L64" s="11">
        <v>0.10786149546971567</v>
      </c>
      <c r="M64" s="11">
        <v>0.10679939417357731</v>
      </c>
      <c r="N64" s="11">
        <v>0.10539826848719534</v>
      </c>
      <c r="O64" s="11">
        <v>0.10460302897967498</v>
      </c>
      <c r="P64" s="11">
        <v>0.10182305542276432</v>
      </c>
      <c r="Q64" s="11">
        <v>5.7429553410569351E-2</v>
      </c>
      <c r="R64" s="11">
        <v>6.4116376601626016E-2</v>
      </c>
      <c r="S64" s="11">
        <v>6.4116376601626016E-2</v>
      </c>
      <c r="T64" s="11">
        <v>6.4116376601626016E-2</v>
      </c>
      <c r="U64" s="11"/>
      <c r="V64" s="33" t="str">
        <f t="shared" si="1"/>
        <v>Finland</v>
      </c>
      <c r="W64" s="30">
        <f t="shared" si="2"/>
        <v>-3.6480938235533308E-3</v>
      </c>
      <c r="X64" s="10">
        <f t="shared" si="3"/>
        <v>-0.82798324487766239</v>
      </c>
      <c r="Y64" s="36">
        <f t="shared" si="4"/>
        <v>0.685556253798143</v>
      </c>
      <c r="Z64" s="41">
        <f t="shared" si="5"/>
        <v>3.6480938235533307</v>
      </c>
      <c r="AA64" s="42">
        <f t="shared" si="6"/>
        <v>26</v>
      </c>
    </row>
    <row r="65" spans="3:27">
      <c r="C65" s="32" t="s">
        <v>157</v>
      </c>
      <c r="D65" s="33" t="s">
        <v>158</v>
      </c>
      <c r="E65" s="11">
        <v>0.12581565092784566</v>
      </c>
      <c r="F65" s="11">
        <v>0.12503795047906499</v>
      </c>
      <c r="G65" s="11">
        <v>0.12359772970508136</v>
      </c>
      <c r="H65" s="11">
        <v>0.12349084226443102</v>
      </c>
      <c r="I65" s="11">
        <v>0.12254655644979702</v>
      </c>
      <c r="J65" s="11">
        <v>0.12094373404979698</v>
      </c>
      <c r="K65" s="11">
        <v>0.12003096948313034</v>
      </c>
      <c r="L65" s="11">
        <v>0.11911007483516266</v>
      </c>
      <c r="M65" s="11">
        <v>0.11902657856117899</v>
      </c>
      <c r="N65" s="11">
        <v>0.11578048066117901</v>
      </c>
      <c r="O65" s="11">
        <v>0.11513205755792699</v>
      </c>
      <c r="P65" s="11">
        <v>0.11299278016565067</v>
      </c>
      <c r="Q65" s="11">
        <v>0.10723420196036598</v>
      </c>
      <c r="R65" s="11">
        <v>0.10888232294207334</v>
      </c>
      <c r="S65" s="11">
        <v>0.10323565627540669</v>
      </c>
      <c r="T65" s="11">
        <v>0.10323565627540669</v>
      </c>
      <c r="U65" s="11"/>
      <c r="V65" s="33" t="str">
        <f t="shared" si="1"/>
        <v>France</v>
      </c>
      <c r="W65" s="30">
        <f t="shared" si="2"/>
        <v>-1.5280570011059235E-3</v>
      </c>
      <c r="X65" s="10">
        <f t="shared" si="3"/>
        <v>-0.96581222359560592</v>
      </c>
      <c r="Y65" s="36">
        <f t="shared" si="4"/>
        <v>0.93279325124668866</v>
      </c>
      <c r="Z65" s="41">
        <f t="shared" si="5"/>
        <v>1.5280570011059236</v>
      </c>
      <c r="AA65" s="42">
        <f t="shared" si="6"/>
        <v>74</v>
      </c>
    </row>
    <row r="66" spans="3:27">
      <c r="C66" s="32" t="s">
        <v>159</v>
      </c>
      <c r="D66" s="33" t="s">
        <v>160</v>
      </c>
      <c r="E66" s="11">
        <v>0.45399633135483763</v>
      </c>
      <c r="F66" s="11">
        <v>0.44453022187361801</v>
      </c>
      <c r="G66" s="11">
        <v>0.4414974394393904</v>
      </c>
      <c r="H66" s="11">
        <v>0.44050351991345543</v>
      </c>
      <c r="I66" s="11">
        <v>0.44086573708459365</v>
      </c>
      <c r="J66" s="11">
        <v>0.44032434710906526</v>
      </c>
      <c r="K66" s="11">
        <v>0.43953121967524394</v>
      </c>
      <c r="L66" s="11">
        <v>0.43811349672219535</v>
      </c>
      <c r="M66" s="11">
        <v>0.43676249147983759</v>
      </c>
      <c r="N66" s="11">
        <v>0.43605687133808974</v>
      </c>
      <c r="O66" s="11">
        <v>0.43526138713934964</v>
      </c>
      <c r="P66" s="11">
        <v>0.43398977354712737</v>
      </c>
      <c r="Q66" s="11">
        <v>0.43118236611234434</v>
      </c>
      <c r="R66" s="11">
        <v>0.42796699500410568</v>
      </c>
      <c r="S66" s="11">
        <v>0.427066413977439</v>
      </c>
      <c r="T66" s="11">
        <v>0.427066413977439</v>
      </c>
      <c r="U66" s="11"/>
      <c r="V66" s="33" t="str">
        <f t="shared" si="1"/>
        <v>Gabon</v>
      </c>
      <c r="W66" s="30">
        <f t="shared" si="2"/>
        <v>-1.3954766634913251E-3</v>
      </c>
      <c r="X66" s="10">
        <f t="shared" si="3"/>
        <v>-0.9477706221614971</v>
      </c>
      <c r="Y66" s="36">
        <f t="shared" si="4"/>
        <v>0.89826915223239134</v>
      </c>
      <c r="Z66" s="41">
        <f t="shared" si="5"/>
        <v>1.3954766634913252</v>
      </c>
      <c r="AA66" s="42">
        <f t="shared" si="6"/>
        <v>80</v>
      </c>
    </row>
    <row r="67" spans="3:27">
      <c r="C67" s="32" t="s">
        <v>161</v>
      </c>
      <c r="D67" s="33" t="s">
        <v>162</v>
      </c>
      <c r="E67" s="11">
        <v>0.60160058687150431</v>
      </c>
      <c r="F67" s="11">
        <v>0.59898767987504054</v>
      </c>
      <c r="G67" s="11">
        <v>0.59143822775691068</v>
      </c>
      <c r="H67" s="11">
        <v>0.59556555473252037</v>
      </c>
      <c r="I67" s="11">
        <v>0.60472481895853669</v>
      </c>
      <c r="J67" s="11">
        <v>0.59756490393455308</v>
      </c>
      <c r="K67" s="11">
        <v>0.5847738636689026</v>
      </c>
      <c r="L67" s="11">
        <v>0.58288849840243939</v>
      </c>
      <c r="M67" s="11">
        <v>0.57380621065264237</v>
      </c>
      <c r="N67" s="11">
        <v>0.56557655693617903</v>
      </c>
      <c r="O67" s="11">
        <v>0.61935636645426828</v>
      </c>
      <c r="P67" s="11">
        <v>0.61528418791802175</v>
      </c>
      <c r="Q67" s="11">
        <v>0.5853072936679542</v>
      </c>
      <c r="R67" s="11">
        <v>0.5743970397203253</v>
      </c>
      <c r="S67" s="11">
        <v>0.55491159923699196</v>
      </c>
      <c r="T67" s="11">
        <v>0.55491159923699196</v>
      </c>
      <c r="U67" s="11"/>
      <c r="V67" s="33" t="str">
        <f t="shared" si="1"/>
        <v>Gambia</v>
      </c>
      <c r="W67" s="30">
        <f t="shared" si="2"/>
        <v>-2.1130920491600701E-3</v>
      </c>
      <c r="X67" s="10">
        <f t="shared" si="3"/>
        <v>-0.5209774820574844</v>
      </c>
      <c r="Y67" s="36">
        <f t="shared" si="4"/>
        <v>0.27141753681095648</v>
      </c>
      <c r="Z67" s="41">
        <f t="shared" si="5"/>
        <v>2.1130920491600702</v>
      </c>
      <c r="AA67" s="42">
        <f t="shared" si="6"/>
        <v>57</v>
      </c>
    </row>
    <row r="68" spans="3:27">
      <c r="C68" s="32" t="s">
        <v>163</v>
      </c>
      <c r="D68" s="33" t="s">
        <v>164</v>
      </c>
      <c r="E68" s="11">
        <v>0.18589707810516265</v>
      </c>
      <c r="F68" s="11">
        <v>0.18363016687686998</v>
      </c>
      <c r="G68" s="11">
        <v>0.18312741676788635</v>
      </c>
      <c r="H68" s="11">
        <v>0.18223605415061003</v>
      </c>
      <c r="I68" s="11">
        <v>0.18374504620162599</v>
      </c>
      <c r="J68" s="11">
        <v>0.18658678117752028</v>
      </c>
      <c r="K68" s="11">
        <v>0.19219966979532532</v>
      </c>
      <c r="L68" s="11">
        <v>0.19738096444085362</v>
      </c>
      <c r="M68" s="11">
        <v>0.18940198322329305</v>
      </c>
      <c r="N68" s="11">
        <v>0.18539847118056932</v>
      </c>
      <c r="O68" s="11">
        <v>0.17552944045065066</v>
      </c>
      <c r="P68" s="11">
        <v>0.17786565738124685</v>
      </c>
      <c r="Q68" s="11">
        <v>0.18689201479688342</v>
      </c>
      <c r="R68" s="11">
        <v>0.1886277989126017</v>
      </c>
      <c r="S68" s="11">
        <v>0.18078274333760169</v>
      </c>
      <c r="T68" s="11">
        <v>0.18078274333760169</v>
      </c>
      <c r="U68" s="11"/>
      <c r="V68" s="33" t="str">
        <f t="shared" si="1"/>
        <v>Georgia</v>
      </c>
      <c r="W68" s="30">
        <f t="shared" si="2"/>
        <v>-2.002186478741227E-4</v>
      </c>
      <c r="X68" s="10">
        <f t="shared" si="3"/>
        <v>-0.17691289891990331</v>
      </c>
      <c r="Y68" s="36">
        <f t="shared" si="4"/>
        <v>3.1298173804243927E-2</v>
      </c>
      <c r="Z68" s="41" t="str">
        <f t="shared" si="5"/>
        <v/>
      </c>
      <c r="AA68" s="42" t="str">
        <f t="shared" si="6"/>
        <v/>
      </c>
    </row>
    <row r="69" spans="3:27">
      <c r="C69" s="32" t="s">
        <v>165</v>
      </c>
      <c r="D69" s="33" t="s">
        <v>166</v>
      </c>
      <c r="E69" s="11">
        <v>0.1245854842682927</v>
      </c>
      <c r="F69" s="11">
        <v>0.12372416052764233</v>
      </c>
      <c r="G69" s="11">
        <v>0.12236690182764237</v>
      </c>
      <c r="H69" s="11">
        <v>0.12100151304634167</v>
      </c>
      <c r="I69" s="11">
        <v>0.12014018930569133</v>
      </c>
      <c r="J69" s="11">
        <v>0.11944959727235803</v>
      </c>
      <c r="K69" s="11">
        <v>0.11810533137439035</v>
      </c>
      <c r="L69" s="11">
        <v>0.11843586222439033</v>
      </c>
      <c r="M69" s="11">
        <v>0.11759566136707338</v>
      </c>
      <c r="N69" s="11">
        <v>0.11733285888374002</v>
      </c>
      <c r="O69" s="11">
        <v>0.114414609245935</v>
      </c>
      <c r="P69" s="11">
        <v>0.11255462910230356</v>
      </c>
      <c r="Q69" s="11">
        <v>0.10180204733265615</v>
      </c>
      <c r="R69" s="11">
        <v>9.1359709465447317E-2</v>
      </c>
      <c r="S69" s="11">
        <v>9.1359709465447317E-2</v>
      </c>
      <c r="T69" s="11">
        <v>9.1359709465447317E-2</v>
      </c>
      <c r="U69" s="11"/>
      <c r="V69" s="33" t="str">
        <f t="shared" si="1"/>
        <v>Germany</v>
      </c>
      <c r="W69" s="30">
        <f t="shared" si="2"/>
        <v>-2.2271033428582776E-3</v>
      </c>
      <c r="X69" s="10">
        <f t="shared" si="3"/>
        <v>-0.89163534369459974</v>
      </c>
      <c r="Y69" s="36">
        <f t="shared" si="4"/>
        <v>0.79501358612538697</v>
      </c>
      <c r="Z69" s="41">
        <f t="shared" si="5"/>
        <v>2.2271033428582774</v>
      </c>
      <c r="AA69" s="42">
        <f t="shared" si="6"/>
        <v>51</v>
      </c>
    </row>
    <row r="70" spans="3:27">
      <c r="C70" s="32" t="s">
        <v>167</v>
      </c>
      <c r="D70" s="33" t="s">
        <v>168</v>
      </c>
      <c r="E70" s="11">
        <v>0.54905413874597564</v>
      </c>
      <c r="F70" s="11">
        <v>0.54534843694402468</v>
      </c>
      <c r="G70" s="11">
        <v>0.5420369408747564</v>
      </c>
      <c r="H70" s="11">
        <v>0.53981505880394332</v>
      </c>
      <c r="I70" s="11">
        <v>0.53747762042077263</v>
      </c>
      <c r="J70" s="11">
        <v>0.54298839180577241</v>
      </c>
      <c r="K70" s="11">
        <v>0.54684996475487835</v>
      </c>
      <c r="L70" s="11">
        <v>0.54551415139532533</v>
      </c>
      <c r="M70" s="11">
        <v>0.56371022604552878</v>
      </c>
      <c r="N70" s="11">
        <v>0.56383591152012202</v>
      </c>
      <c r="O70" s="11">
        <v>0.54560979743739868</v>
      </c>
      <c r="P70" s="11">
        <v>0.53904400894424143</v>
      </c>
      <c r="Q70" s="11">
        <v>0.52532984801693783</v>
      </c>
      <c r="R70" s="11">
        <v>0.51789973317662596</v>
      </c>
      <c r="S70" s="11">
        <v>0.52234998760995932</v>
      </c>
      <c r="T70" s="11">
        <v>0.52234998760995932</v>
      </c>
      <c r="U70" s="11"/>
      <c r="V70" s="33" t="str">
        <f t="shared" si="1"/>
        <v>Ghana</v>
      </c>
      <c r="W70" s="30">
        <f t="shared" si="2"/>
        <v>-1.4738126873194578E-3</v>
      </c>
      <c r="X70" s="10">
        <f t="shared" si="3"/>
        <v>-0.52382579231970616</v>
      </c>
      <c r="Y70" s="36">
        <f t="shared" si="4"/>
        <v>0.27439346069936793</v>
      </c>
      <c r="Z70" s="41">
        <f t="shared" si="5"/>
        <v>1.4738126873194577</v>
      </c>
      <c r="AA70" s="42">
        <f t="shared" si="6"/>
        <v>78</v>
      </c>
    </row>
    <row r="71" spans="3:27">
      <c r="C71" s="32" t="s">
        <v>169</v>
      </c>
      <c r="D71" s="33" t="s">
        <v>170</v>
      </c>
      <c r="E71" s="11">
        <v>0.13920046952947165</v>
      </c>
      <c r="F71" s="11">
        <v>0.13890128307113833</v>
      </c>
      <c r="G71" s="11">
        <v>0.13743136490548799</v>
      </c>
      <c r="H71" s="11">
        <v>0.13845738169918698</v>
      </c>
      <c r="I71" s="11">
        <v>0.13799559361483765</v>
      </c>
      <c r="J71" s="11">
        <v>0.13802974048983765</v>
      </c>
      <c r="K71" s="11">
        <v>0.13801292870447171</v>
      </c>
      <c r="L71" s="11">
        <v>0.13325648548279154</v>
      </c>
      <c r="M71" s="11">
        <v>0.13036183087899741</v>
      </c>
      <c r="N71" s="11">
        <v>0.12762977790121965</v>
      </c>
      <c r="O71" s="11">
        <v>0.12576324253861798</v>
      </c>
      <c r="P71" s="11">
        <v>0.12072260715074541</v>
      </c>
      <c r="Q71" s="11">
        <v>0.11749806932384858</v>
      </c>
      <c r="R71" s="11">
        <v>0.10871743393597567</v>
      </c>
      <c r="S71" s="11">
        <v>0.10871743393597567</v>
      </c>
      <c r="T71" s="11">
        <v>0.10871743393597567</v>
      </c>
      <c r="U71" s="11"/>
      <c r="V71" s="33" t="str">
        <f t="shared" ref="V71:V134" si="10">D71</f>
        <v>Greece</v>
      </c>
      <c r="W71" s="30">
        <f t="shared" ref="W71:W134" si="11">SLOPE(E71:T71,$E$5:$T$5)</f>
        <v>-2.3094266569419555E-3</v>
      </c>
      <c r="X71" s="10">
        <f t="shared" ref="X71:X134" si="12">PEARSON(E71:T71,$E$5:$T$5)</f>
        <v>-0.93816558916112347</v>
      </c>
      <c r="Y71" s="36">
        <f t="shared" ref="Y71:Y134" si="13">IF(ISERROR(X71),0,X71*X71)</f>
        <v>0.88015467268603786</v>
      </c>
      <c r="Z71" s="41">
        <f t="shared" ref="Z71:Z134" si="14">IF(Y71&gt;=$Z$4,-1000*W71,"")</f>
        <v>2.3094266569419557</v>
      </c>
      <c r="AA71" s="42">
        <f t="shared" ref="AA71:AA134" si="15">IF(ISNUMBER(Z71),RANK(Z71,$Z$6:$Z$197),"")</f>
        <v>48</v>
      </c>
    </row>
    <row r="72" spans="3:27">
      <c r="C72" s="32" t="s">
        <v>171</v>
      </c>
      <c r="D72" s="33" t="s">
        <v>172</v>
      </c>
      <c r="E72" s="11">
        <v>0.35952781693613839</v>
      </c>
      <c r="F72" s="11">
        <v>0.3578602499489027</v>
      </c>
      <c r="G72" s="11">
        <v>0.3535301673940654</v>
      </c>
      <c r="H72" s="11">
        <v>0.34591303931556938</v>
      </c>
      <c r="I72" s="11">
        <v>0.34354965595121967</v>
      </c>
      <c r="J72" s="11">
        <v>0.34244884294308964</v>
      </c>
      <c r="K72" s="11">
        <v>0.34138453399999996</v>
      </c>
      <c r="L72" s="11">
        <v>0.35750801753292699</v>
      </c>
      <c r="M72" s="11">
        <v>0.33947802993495935</v>
      </c>
      <c r="N72" s="11">
        <v>0.34091261910695136</v>
      </c>
      <c r="O72" s="11">
        <v>0.33981661777105704</v>
      </c>
      <c r="P72" s="11">
        <v>0.34043572301479702</v>
      </c>
      <c r="Q72" s="11">
        <v>0.33953053986979703</v>
      </c>
      <c r="R72" s="11">
        <v>0.34015023169398401</v>
      </c>
      <c r="S72" s="11">
        <v>0.33739873701231732</v>
      </c>
      <c r="T72" s="11">
        <v>0.33739873701231732</v>
      </c>
      <c r="U72" s="11"/>
      <c r="V72" s="33" t="str">
        <f t="shared" si="10"/>
        <v>Grenada</v>
      </c>
      <c r="W72" s="30">
        <f t="shared" si="11"/>
        <v>-1.2602382991735402E-3</v>
      </c>
      <c r="X72" s="10">
        <f t="shared" si="12"/>
        <v>-0.77829621215194467</v>
      </c>
      <c r="Y72" s="36">
        <f t="shared" si="13"/>
        <v>0.60574499385006486</v>
      </c>
      <c r="Z72" s="41">
        <f t="shared" si="14"/>
        <v>1.2602382991735401</v>
      </c>
      <c r="AA72" s="42">
        <f t="shared" si="15"/>
        <v>91</v>
      </c>
    </row>
    <row r="73" spans="3:27">
      <c r="C73" s="32" t="s">
        <v>173</v>
      </c>
      <c r="D73" s="33" t="s">
        <v>174</v>
      </c>
      <c r="E73" s="11">
        <v>0.35680174686499999</v>
      </c>
      <c r="F73" s="11">
        <v>0.35700500309394334</v>
      </c>
      <c r="G73" s="11">
        <v>0.35602941356658535</v>
      </c>
      <c r="H73" s="11">
        <v>0.35014202248504073</v>
      </c>
      <c r="I73" s="11">
        <v>0.34538672857012198</v>
      </c>
      <c r="J73" s="11">
        <v>0.34373102573678871</v>
      </c>
      <c r="K73" s="11">
        <v>0.34003998164158561</v>
      </c>
      <c r="L73" s="11">
        <v>0.337999807949797</v>
      </c>
      <c r="M73" s="11">
        <v>0.33816336149882131</v>
      </c>
      <c r="N73" s="11">
        <v>0.33298718693731733</v>
      </c>
      <c r="O73" s="11">
        <v>0.33134630125487835</v>
      </c>
      <c r="P73" s="11">
        <v>0.3297776345828729</v>
      </c>
      <c r="Q73" s="11">
        <v>0.32870845280082678</v>
      </c>
      <c r="R73" s="11">
        <v>0.328049617674187</v>
      </c>
      <c r="S73" s="11">
        <v>0.32892905944252032</v>
      </c>
      <c r="T73" s="11">
        <v>0.32892905944252032</v>
      </c>
      <c r="U73" s="11"/>
      <c r="V73" s="33" t="str">
        <f t="shared" si="10"/>
        <v>Guatemala</v>
      </c>
      <c r="W73" s="30">
        <f t="shared" si="11"/>
        <v>-2.1704993700942315E-3</v>
      </c>
      <c r="X73" s="10">
        <f t="shared" si="12"/>
        <v>-0.96407587227198144</v>
      </c>
      <c r="Y73" s="36">
        <f t="shared" si="13"/>
        <v>0.92944228749698188</v>
      </c>
      <c r="Z73" s="41">
        <f t="shared" si="14"/>
        <v>2.1704993700942317</v>
      </c>
      <c r="AA73" s="42">
        <f t="shared" si="15"/>
        <v>53</v>
      </c>
    </row>
    <row r="74" spans="3:27">
      <c r="C74" s="32" t="s">
        <v>175</v>
      </c>
      <c r="D74" s="33" t="s">
        <v>176</v>
      </c>
      <c r="E74" s="11">
        <v>0.62684215081715466</v>
      </c>
      <c r="F74" s="11">
        <v>0.62479020779865868</v>
      </c>
      <c r="G74" s="11">
        <v>0.62356287015105705</v>
      </c>
      <c r="H74" s="11">
        <v>0.62387685858187003</v>
      </c>
      <c r="I74" s="11">
        <v>0.62663274370524402</v>
      </c>
      <c r="J74" s="11">
        <v>0.62372570384455306</v>
      </c>
      <c r="K74" s="11">
        <v>0.61970493085975631</v>
      </c>
      <c r="L74" s="11">
        <v>0.61711562636459372</v>
      </c>
      <c r="M74" s="11">
        <v>0.62049426523699203</v>
      </c>
      <c r="N74" s="11">
        <v>0.61744139358902472</v>
      </c>
      <c r="O74" s="11">
        <v>0.61865866777235801</v>
      </c>
      <c r="P74" s="11">
        <v>0.62370281585406528</v>
      </c>
      <c r="Q74" s="11">
        <v>0.62594893211544733</v>
      </c>
      <c r="R74" s="11">
        <v>0.60425793506686987</v>
      </c>
      <c r="S74" s="11">
        <v>0.61333346965020319</v>
      </c>
      <c r="T74" s="11">
        <v>0.61333346965020319</v>
      </c>
      <c r="U74" s="11"/>
      <c r="V74" s="33" t="str">
        <f t="shared" si="10"/>
        <v>Guinea</v>
      </c>
      <c r="W74" s="30">
        <f t="shared" si="11"/>
        <v>-8.7430894973099954E-4</v>
      </c>
      <c r="X74" s="10">
        <f t="shared" si="12"/>
        <v>-0.68282923649401128</v>
      </c>
      <c r="Y74" s="36">
        <f t="shared" si="13"/>
        <v>0.4662557662109944</v>
      </c>
      <c r="Z74" s="41">
        <f t="shared" si="14"/>
        <v>0.87430894973099949</v>
      </c>
      <c r="AA74" s="42">
        <f t="shared" si="15"/>
        <v>107</v>
      </c>
    </row>
    <row r="75" spans="3:27">
      <c r="C75" s="32" t="s">
        <v>177</v>
      </c>
      <c r="D75" s="33" t="s">
        <v>178</v>
      </c>
      <c r="E75" s="11">
        <v>0.66167561132020336</v>
      </c>
      <c r="F75" s="11">
        <v>0.71270031174186999</v>
      </c>
      <c r="G75" s="11">
        <v>0.6965387803813009</v>
      </c>
      <c r="H75" s="11">
        <v>0.7325471863747971</v>
      </c>
      <c r="I75" s="11">
        <v>0.67672291975731724</v>
      </c>
      <c r="J75" s="11">
        <v>0.73262784320853669</v>
      </c>
      <c r="K75" s="11">
        <v>0.68189693667682938</v>
      </c>
      <c r="L75" s="11">
        <v>0.71345002594268303</v>
      </c>
      <c r="M75" s="11">
        <v>0.71394950005487834</v>
      </c>
      <c r="N75" s="11">
        <v>0.72054912781219527</v>
      </c>
      <c r="O75" s="11">
        <v>0.74262715434796778</v>
      </c>
      <c r="P75" s="11">
        <v>0.74393245381219542</v>
      </c>
      <c r="Q75" s="11">
        <v>0.75481969415772365</v>
      </c>
      <c r="R75" s="11">
        <v>0.77468996610203267</v>
      </c>
      <c r="S75" s="11">
        <v>0.71582602225203262</v>
      </c>
      <c r="T75" s="11">
        <v>0.71582602225203262</v>
      </c>
      <c r="U75" s="11"/>
      <c r="V75" s="33" t="str">
        <f t="shared" si="10"/>
        <v>Guinea-Bissau</v>
      </c>
      <c r="W75" s="30">
        <f t="shared" si="11"/>
        <v>3.7498902282110847E-3</v>
      </c>
      <c r="X75" s="10">
        <f t="shared" si="12"/>
        <v>0.6065530016981634</v>
      </c>
      <c r="Y75" s="36">
        <f t="shared" si="13"/>
        <v>0.36790654386905219</v>
      </c>
      <c r="Z75" s="41">
        <f t="shared" si="14"/>
        <v>-3.7498902282110849</v>
      </c>
      <c r="AA75" s="42">
        <f t="shared" si="15"/>
        <v>142</v>
      </c>
    </row>
    <row r="76" spans="3:27">
      <c r="C76" s="32" t="s">
        <v>179</v>
      </c>
      <c r="D76" s="33" t="s">
        <v>180</v>
      </c>
      <c r="E76" s="11">
        <v>0.37542099567593495</v>
      </c>
      <c r="F76" s="11">
        <v>0.37150566665422763</v>
      </c>
      <c r="G76" s="11">
        <v>0.3698960940437806</v>
      </c>
      <c r="H76" s="11">
        <v>0.36464586586747966</v>
      </c>
      <c r="I76" s="11">
        <v>0.36195009790272364</v>
      </c>
      <c r="J76" s="11">
        <v>0.35735169704528474</v>
      </c>
      <c r="K76" s="11">
        <v>0.35958384923048797</v>
      </c>
      <c r="L76" s="11">
        <v>0.35883870675821167</v>
      </c>
      <c r="M76" s="11">
        <v>0.35905556358585367</v>
      </c>
      <c r="N76" s="11">
        <v>0.37167080820000004</v>
      </c>
      <c r="O76" s="11">
        <v>0.40572412549186998</v>
      </c>
      <c r="P76" s="11">
        <v>0.38944371012920082</v>
      </c>
      <c r="Q76" s="11">
        <v>0.39488304412303554</v>
      </c>
      <c r="R76" s="11">
        <v>0.38971930600589433</v>
      </c>
      <c r="S76" s="11">
        <v>0.40169011207256095</v>
      </c>
      <c r="T76" s="11">
        <v>0.40169011207256095</v>
      </c>
      <c r="U76" s="11"/>
      <c r="V76" s="33" t="str">
        <f t="shared" si="10"/>
        <v>Guyana</v>
      </c>
      <c r="W76" s="30">
        <f t="shared" si="11"/>
        <v>2.5697347556256204E-3</v>
      </c>
      <c r="X76" s="10">
        <f t="shared" si="12"/>
        <v>0.70537183903883005</v>
      </c>
      <c r="Y76" s="36">
        <f t="shared" si="13"/>
        <v>0.49754943130902118</v>
      </c>
      <c r="Z76" s="41">
        <f t="shared" si="14"/>
        <v>-2.5697347556256203</v>
      </c>
      <c r="AA76" s="42">
        <f t="shared" si="15"/>
        <v>137</v>
      </c>
    </row>
    <row r="77" spans="3:27">
      <c r="C77" s="32" t="s">
        <v>181</v>
      </c>
      <c r="D77" s="33" t="s">
        <v>182</v>
      </c>
      <c r="E77" s="11">
        <v>0.59511022870528463</v>
      </c>
      <c r="F77" s="11">
        <v>0.56741287418902464</v>
      </c>
      <c r="G77" s="11">
        <v>0.57934697333699203</v>
      </c>
      <c r="H77" s="11">
        <v>0.56228941982398406</v>
      </c>
      <c r="I77" s="11">
        <v>0.53512388610813044</v>
      </c>
      <c r="J77" s="11">
        <v>0.5203292537842682</v>
      </c>
      <c r="K77" s="11">
        <v>0.51406167445020345</v>
      </c>
      <c r="L77" s="11">
        <v>0.5068099940280083</v>
      </c>
      <c r="M77" s="11">
        <v>0.49694887342922761</v>
      </c>
      <c r="N77" s="11">
        <v>0.50313206415121969</v>
      </c>
      <c r="O77" s="11">
        <v>0.49187057005028462</v>
      </c>
      <c r="P77" s="11">
        <v>0.51219983992127371</v>
      </c>
      <c r="Q77" s="11">
        <v>0.53113985723604351</v>
      </c>
      <c r="R77" s="11">
        <v>0.52222763554471563</v>
      </c>
      <c r="S77" s="11">
        <v>0.52683303064471565</v>
      </c>
      <c r="T77" s="11">
        <v>0.52683303064471565</v>
      </c>
      <c r="U77" s="11"/>
      <c r="V77" s="33" t="str">
        <f t="shared" si="10"/>
        <v>Haiti</v>
      </c>
      <c r="W77" s="30">
        <f t="shared" si="11"/>
        <v>-4.1261270727422118E-3</v>
      </c>
      <c r="X77" s="10">
        <f t="shared" si="12"/>
        <v>-0.65033073673664377</v>
      </c>
      <c r="Y77" s="36">
        <f t="shared" si="13"/>
        <v>0.42293006714442588</v>
      </c>
      <c r="Z77" s="41">
        <f t="shared" si="14"/>
        <v>4.1261270727422117</v>
      </c>
      <c r="AA77" s="42">
        <f t="shared" si="15"/>
        <v>21</v>
      </c>
    </row>
    <row r="78" spans="3:27">
      <c r="C78" s="32" t="s">
        <v>183</v>
      </c>
      <c r="D78" s="33" t="s">
        <v>184</v>
      </c>
      <c r="E78" s="11">
        <v>0.3630738917042276</v>
      </c>
      <c r="F78" s="11">
        <v>0.36343929399577263</v>
      </c>
      <c r="G78" s="11">
        <v>0.35676620295585365</v>
      </c>
      <c r="H78" s="11">
        <v>0.357635070802439</v>
      </c>
      <c r="I78" s="11">
        <v>0.35986626254390264</v>
      </c>
      <c r="J78" s="11">
        <v>0.34035565012313035</v>
      </c>
      <c r="K78" s="11">
        <v>0.33274025361219534</v>
      </c>
      <c r="L78" s="11">
        <v>0.33028324894390271</v>
      </c>
      <c r="M78" s="11">
        <v>0.33251950299983773</v>
      </c>
      <c r="N78" s="11">
        <v>0.33268265464617902</v>
      </c>
      <c r="O78" s="11">
        <v>0.33583139385410571</v>
      </c>
      <c r="P78" s="11">
        <v>0.33669166844913295</v>
      </c>
      <c r="Q78" s="11">
        <v>0.32609823425611112</v>
      </c>
      <c r="R78" s="11">
        <v>0.33450281402337406</v>
      </c>
      <c r="S78" s="11">
        <v>0.33022319382670734</v>
      </c>
      <c r="T78" s="11">
        <v>0.33022319382670734</v>
      </c>
      <c r="U78" s="11"/>
      <c r="V78" s="33" t="str">
        <f t="shared" si="10"/>
        <v>Honduras</v>
      </c>
      <c r="W78" s="30">
        <f t="shared" si="11"/>
        <v>-2.4059978829198592E-3</v>
      </c>
      <c r="X78" s="10">
        <f t="shared" si="12"/>
        <v>-0.84824688782353119</v>
      </c>
      <c r="Y78" s="36">
        <f t="shared" si="13"/>
        <v>0.7195227827023063</v>
      </c>
      <c r="Z78" s="41">
        <f t="shared" si="14"/>
        <v>2.4059978829198592</v>
      </c>
      <c r="AA78" s="42">
        <f t="shared" si="15"/>
        <v>46</v>
      </c>
    </row>
    <row r="79" spans="3:27">
      <c r="C79" s="32" t="s">
        <v>185</v>
      </c>
      <c r="D79" s="33" t="s">
        <v>186</v>
      </c>
      <c r="E79" s="11">
        <v>0.26669599112808967</v>
      </c>
      <c r="F79" s="11">
        <v>0.2647236255556506</v>
      </c>
      <c r="G79" s="11">
        <v>0.26329597543036592</v>
      </c>
      <c r="H79" s="11">
        <v>0.26361396094650436</v>
      </c>
      <c r="I79" s="11">
        <v>0.26304834347089434</v>
      </c>
      <c r="J79" s="11">
        <v>0.2609827956452847</v>
      </c>
      <c r="K79" s="11">
        <v>0.257812209931301</v>
      </c>
      <c r="L79" s="11">
        <v>0.25730841717231734</v>
      </c>
      <c r="M79" s="11">
        <v>0.25695927670731733</v>
      </c>
      <c r="N79" s="11">
        <v>0.25495265249898397</v>
      </c>
      <c r="O79" s="11">
        <v>0.26306001203048796</v>
      </c>
      <c r="P79" s="11">
        <v>0.2578597041880083</v>
      </c>
      <c r="Q79" s="11">
        <v>0.26061016057317105</v>
      </c>
      <c r="R79" s="11">
        <v>0.27386520232418704</v>
      </c>
      <c r="S79" s="11">
        <v>0.27386520232418704</v>
      </c>
      <c r="T79" s="11">
        <v>0.27386520232418704</v>
      </c>
      <c r="U79" s="11"/>
      <c r="V79" s="33" t="str">
        <f t="shared" si="10"/>
        <v>Hungary</v>
      </c>
      <c r="W79" s="30">
        <f t="shared" si="11"/>
        <v>4.1285845968872003E-4</v>
      </c>
      <c r="X79" s="10">
        <f t="shared" si="12"/>
        <v>0.31977699328482112</v>
      </c>
      <c r="Y79" s="36">
        <f t="shared" si="13"/>
        <v>0.10225732543428054</v>
      </c>
      <c r="Z79" s="41" t="str">
        <f t="shared" si="14"/>
        <v/>
      </c>
      <c r="AA79" s="42" t="str">
        <f t="shared" si="15"/>
        <v/>
      </c>
    </row>
    <row r="80" spans="3:27">
      <c r="C80" s="32" t="s">
        <v>187</v>
      </c>
      <c r="D80" s="33" t="s">
        <v>188</v>
      </c>
      <c r="E80" s="11">
        <v>0.10359248025101635</v>
      </c>
      <c r="F80" s="11">
        <v>0.10138849702073165</v>
      </c>
      <c r="G80" s="11">
        <v>0.10171296907499999</v>
      </c>
      <c r="H80" s="11">
        <v>0.10119191267398399</v>
      </c>
      <c r="I80" s="11">
        <v>9.9467604240447358E-2</v>
      </c>
      <c r="J80" s="11">
        <v>9.8458742961382337E-2</v>
      </c>
      <c r="K80" s="11">
        <v>9.6934100472764309E-2</v>
      </c>
      <c r="L80" s="11">
        <v>9.6775311642683007E-2</v>
      </c>
      <c r="M80" s="11">
        <v>9.6104327690650651E-2</v>
      </c>
      <c r="N80" s="11">
        <v>9.1896758372764328E-2</v>
      </c>
      <c r="O80" s="11">
        <v>7.7689384176829343E-2</v>
      </c>
      <c r="P80" s="11">
        <v>6.7792902666328189E-2</v>
      </c>
      <c r="Q80" s="11">
        <v>5.5134860180217127E-2</v>
      </c>
      <c r="R80" s="11">
        <v>4.312283395426833E-2</v>
      </c>
      <c r="S80" s="11">
        <v>4.312283395426833E-2</v>
      </c>
      <c r="T80" s="11">
        <v>4.312283395426833E-2</v>
      </c>
      <c r="U80" s="11"/>
      <c r="V80" s="33" t="str">
        <f t="shared" si="10"/>
        <v>Iceland</v>
      </c>
      <c r="W80" s="30">
        <f t="shared" si="11"/>
        <v>-4.5071411592365069E-3</v>
      </c>
      <c r="X80" s="10">
        <f t="shared" si="12"/>
        <v>-0.90743360583426247</v>
      </c>
      <c r="Y80" s="36">
        <f t="shared" si="13"/>
        <v>0.8234357489973716</v>
      </c>
      <c r="Z80" s="41">
        <f t="shared" si="14"/>
        <v>4.5071411592365065</v>
      </c>
      <c r="AA80" s="42">
        <f t="shared" si="15"/>
        <v>16</v>
      </c>
    </row>
    <row r="81" spans="3:27">
      <c r="C81" s="32" t="s">
        <v>189</v>
      </c>
      <c r="D81" s="33" t="s">
        <v>190</v>
      </c>
      <c r="E81" s="11">
        <v>0.4953234575962604</v>
      </c>
      <c r="F81" s="11">
        <v>0.48847559705869931</v>
      </c>
      <c r="G81" s="11">
        <v>0.48553147362784571</v>
      </c>
      <c r="H81" s="11">
        <v>0.4804227285394716</v>
      </c>
      <c r="I81" s="11">
        <v>0.47479977484272357</v>
      </c>
      <c r="J81" s="11">
        <v>0.46853848686386201</v>
      </c>
      <c r="K81" s="11">
        <v>0.46621819285036598</v>
      </c>
      <c r="L81" s="11">
        <v>0.45772150797308969</v>
      </c>
      <c r="M81" s="11">
        <v>0.45577309098585367</v>
      </c>
      <c r="N81" s="11">
        <v>0.45078086369239861</v>
      </c>
      <c r="O81" s="11">
        <v>0.44403334215361795</v>
      </c>
      <c r="P81" s="11">
        <v>0.44016505060314376</v>
      </c>
      <c r="Q81" s="11">
        <v>0.43661004545031185</v>
      </c>
      <c r="R81" s="11">
        <v>0.433420887253049</v>
      </c>
      <c r="S81" s="11">
        <v>0.43266031465971566</v>
      </c>
      <c r="T81" s="11">
        <v>0.43266031465971566</v>
      </c>
      <c r="U81" s="11"/>
      <c r="V81" s="33" t="str">
        <f t="shared" si="10"/>
        <v>India</v>
      </c>
      <c r="W81" s="30">
        <f t="shared" si="11"/>
        <v>-4.4798611924258495E-3</v>
      </c>
      <c r="X81" s="10">
        <f t="shared" si="12"/>
        <v>-0.99119758011412717</v>
      </c>
      <c r="Y81" s="36">
        <f t="shared" si="13"/>
        <v>0.98247264282410152</v>
      </c>
      <c r="Z81" s="41">
        <f t="shared" si="14"/>
        <v>4.4798611924258491</v>
      </c>
      <c r="AA81" s="42">
        <f t="shared" si="15"/>
        <v>17</v>
      </c>
    </row>
    <row r="82" spans="3:27">
      <c r="C82" s="32" t="s">
        <v>191</v>
      </c>
      <c r="D82" s="33" t="s">
        <v>192</v>
      </c>
      <c r="E82" s="11">
        <v>0.3789768786331304</v>
      </c>
      <c r="F82" s="11">
        <v>0.37375583785528471</v>
      </c>
      <c r="G82" s="11">
        <v>0.36855959382540671</v>
      </c>
      <c r="H82" s="11">
        <v>0.36344969125894333</v>
      </c>
      <c r="I82" s="11">
        <v>0.35844946348922768</v>
      </c>
      <c r="J82" s="11">
        <v>0.35357078043495943</v>
      </c>
      <c r="K82" s="11">
        <v>0.34973046944776431</v>
      </c>
      <c r="L82" s="11">
        <v>0.34758495638260167</v>
      </c>
      <c r="M82" s="11">
        <v>0.34446742154191073</v>
      </c>
      <c r="N82" s="11">
        <v>0.33845415564028469</v>
      </c>
      <c r="O82" s="11">
        <v>0.33303252928646371</v>
      </c>
      <c r="P82" s="11">
        <v>0.32714987019078606</v>
      </c>
      <c r="Q82" s="11">
        <v>0.32145144916258817</v>
      </c>
      <c r="R82" s="11">
        <v>0.31883117764191066</v>
      </c>
      <c r="S82" s="11">
        <v>0.31908440318357728</v>
      </c>
      <c r="T82" s="11">
        <v>0.31908440318357728</v>
      </c>
      <c r="U82" s="11"/>
      <c r="V82" s="33" t="str">
        <f t="shared" si="10"/>
        <v>Indonesia</v>
      </c>
      <c r="W82" s="30">
        <f t="shared" si="11"/>
        <v>-4.2541873889056564E-3</v>
      </c>
      <c r="X82" s="10">
        <f t="shared" si="12"/>
        <v>-0.99251301532311897</v>
      </c>
      <c r="Y82" s="36">
        <f t="shared" si="13"/>
        <v>0.9850820855857898</v>
      </c>
      <c r="Z82" s="41">
        <f t="shared" si="14"/>
        <v>4.2541873889056561</v>
      </c>
      <c r="AA82" s="42">
        <f t="shared" si="15"/>
        <v>19</v>
      </c>
    </row>
    <row r="83" spans="3:27">
      <c r="C83" s="32" t="s">
        <v>193</v>
      </c>
      <c r="D83" s="33" t="s">
        <v>194</v>
      </c>
      <c r="E83" s="11">
        <v>0.265195286595935</v>
      </c>
      <c r="F83" s="11">
        <v>0.26219243959073169</v>
      </c>
      <c r="G83" s="11">
        <v>0.25946250799142301</v>
      </c>
      <c r="H83" s="11">
        <v>0.25676728921048803</v>
      </c>
      <c r="I83" s="11">
        <v>0.25415902615914637</v>
      </c>
      <c r="J83" s="11">
        <v>0.251601715187805</v>
      </c>
      <c r="K83" s="11">
        <v>0.24995370494646366</v>
      </c>
      <c r="L83" s="11">
        <v>0.24835579825800838</v>
      </c>
      <c r="M83" s="11">
        <v>0.24678770651369938</v>
      </c>
      <c r="N83" s="11">
        <v>0.24517959070890269</v>
      </c>
      <c r="O83" s="11">
        <v>0.24345704913528463</v>
      </c>
      <c r="P83" s="11">
        <v>0.24231271684280506</v>
      </c>
      <c r="Q83" s="11">
        <v>0.24117591111061007</v>
      </c>
      <c r="R83" s="11">
        <v>0.24005867829747965</v>
      </c>
      <c r="S83" s="11">
        <v>0.24010208850414635</v>
      </c>
      <c r="T83" s="11">
        <v>0.24010208850414635</v>
      </c>
      <c r="U83" s="11"/>
      <c r="V83" s="33" t="str">
        <f t="shared" si="10"/>
        <v>Iran, Islamic Republic of</v>
      </c>
      <c r="W83" s="30">
        <f t="shared" si="11"/>
        <v>-1.7012867573069125E-3</v>
      </c>
      <c r="X83" s="10">
        <f t="shared" si="12"/>
        <v>-0.97520674686478781</v>
      </c>
      <c r="Y83" s="36">
        <f t="shared" si="13"/>
        <v>0.95102819913060233</v>
      </c>
      <c r="Z83" s="41">
        <f t="shared" si="14"/>
        <v>1.7012867573069126</v>
      </c>
      <c r="AA83" s="42">
        <f t="shared" si="15"/>
        <v>68</v>
      </c>
    </row>
    <row r="84" spans="3:27">
      <c r="C84" s="32" t="s">
        <v>195</v>
      </c>
      <c r="D84" s="33" t="s">
        <v>196</v>
      </c>
      <c r="E84" s="11">
        <v>0.41498525083398402</v>
      </c>
      <c r="F84" s="11">
        <v>0.41157303767280501</v>
      </c>
      <c r="G84" s="11">
        <v>0.40432134414109772</v>
      </c>
      <c r="H84" s="11">
        <v>0.50024213078191071</v>
      </c>
      <c r="I84" s="11">
        <v>0.47686977983617895</v>
      </c>
      <c r="J84" s="11">
        <v>0.43993315725873999</v>
      </c>
      <c r="K84" s="11">
        <v>0.43597805405853668</v>
      </c>
      <c r="L84" s="11">
        <v>0.41989684436361796</v>
      </c>
      <c r="M84" s="11">
        <v>0.42852054076300833</v>
      </c>
      <c r="N84" s="11">
        <v>0.40355960501548793</v>
      </c>
      <c r="O84" s="11">
        <v>0.40798407585695129</v>
      </c>
      <c r="P84" s="11">
        <v>0.44828135358970189</v>
      </c>
      <c r="Q84" s="11">
        <v>0.43733555874688373</v>
      </c>
      <c r="R84" s="11">
        <v>0.41442951381304899</v>
      </c>
      <c r="S84" s="11">
        <v>0.40383943072471568</v>
      </c>
      <c r="T84" s="11">
        <v>0.40383943072471568</v>
      </c>
      <c r="U84" s="11"/>
      <c r="V84" s="33" t="str">
        <f t="shared" si="10"/>
        <v>Iraq</v>
      </c>
      <c r="W84" s="30">
        <f t="shared" si="11"/>
        <v>-1.7223375225764769E-3</v>
      </c>
      <c r="X84" s="10">
        <f t="shared" si="12"/>
        <v>-0.29327590362516259</v>
      </c>
      <c r="Y84" s="36">
        <f t="shared" si="13"/>
        <v>8.6010755647155657E-2</v>
      </c>
      <c r="Z84" s="41" t="str">
        <f t="shared" si="14"/>
        <v/>
      </c>
      <c r="AA84" s="42" t="str">
        <f t="shared" si="15"/>
        <v/>
      </c>
    </row>
    <row r="85" spans="3:27">
      <c r="C85" s="32" t="s">
        <v>197</v>
      </c>
      <c r="D85" s="33" t="s">
        <v>198</v>
      </c>
      <c r="E85" s="11">
        <v>6.3758129653455356E-2</v>
      </c>
      <c r="F85" s="11">
        <v>6.3959024871138317E-2</v>
      </c>
      <c r="G85" s="11">
        <v>6.3382684316463656E-2</v>
      </c>
      <c r="H85" s="11">
        <v>6.2668945387805E-2</v>
      </c>
      <c r="I85" s="11">
        <v>6.3112930036382339E-2</v>
      </c>
      <c r="J85" s="11">
        <v>6.1594313058943369E-2</v>
      </c>
      <c r="K85" s="11">
        <v>5.9524928791463656E-2</v>
      </c>
      <c r="L85" s="11">
        <v>5.718399980853666E-2</v>
      </c>
      <c r="M85" s="11">
        <v>5.5562583020731998E-2</v>
      </c>
      <c r="N85" s="11">
        <v>5.3590759728862014E-2</v>
      </c>
      <c r="O85" s="11">
        <v>5.1579912046748021E-2</v>
      </c>
      <c r="P85" s="11">
        <v>5.0653396776423019E-2</v>
      </c>
      <c r="Q85" s="11">
        <v>7.1364442481707341E-2</v>
      </c>
      <c r="R85" s="11">
        <v>6.9664024772358016E-2</v>
      </c>
      <c r="S85" s="11">
        <v>6.9960691439024683E-2</v>
      </c>
      <c r="T85" s="11">
        <v>6.9960691439024683E-2</v>
      </c>
      <c r="U85" s="11"/>
      <c r="V85" s="33" t="str">
        <f t="shared" si="10"/>
        <v>Ireland</v>
      </c>
      <c r="W85" s="30">
        <f t="shared" si="11"/>
        <v>2.3779654289664726E-4</v>
      </c>
      <c r="X85" s="10">
        <f t="shared" si="12"/>
        <v>0.17049392948159997</v>
      </c>
      <c r="Y85" s="36">
        <f t="shared" si="13"/>
        <v>2.9068179990076784E-2</v>
      </c>
      <c r="Z85" s="41" t="str">
        <f t="shared" si="14"/>
        <v/>
      </c>
      <c r="AA85" s="42" t="str">
        <f t="shared" si="15"/>
        <v/>
      </c>
    </row>
    <row r="86" spans="3:27">
      <c r="C86" s="32" t="s">
        <v>199</v>
      </c>
      <c r="D86" s="33" t="s">
        <v>200</v>
      </c>
      <c r="E86" s="11">
        <v>0.12826437581934969</v>
      </c>
      <c r="F86" s="11">
        <v>0.12904076859573166</v>
      </c>
      <c r="G86" s="11">
        <v>0.130676880385</v>
      </c>
      <c r="H86" s="11">
        <v>0.13182321389731735</v>
      </c>
      <c r="I86" s="11">
        <v>0.13252855626378071</v>
      </c>
      <c r="J86" s="11">
        <v>0.13249051831638234</v>
      </c>
      <c r="K86" s="11">
        <v>0.13200488210443098</v>
      </c>
      <c r="L86" s="11">
        <v>0.13389100720268302</v>
      </c>
      <c r="M86" s="11">
        <v>0.13456362671065067</v>
      </c>
      <c r="N86" s="11">
        <v>0.13357980368861799</v>
      </c>
      <c r="O86" s="11">
        <v>0.13411970823934968</v>
      </c>
      <c r="P86" s="11">
        <v>0.13438403798128759</v>
      </c>
      <c r="Q86" s="11">
        <v>0.13425120811517607</v>
      </c>
      <c r="R86" s="11">
        <v>0.12897605154369932</v>
      </c>
      <c r="S86" s="11">
        <v>0.12897605154369932</v>
      </c>
      <c r="T86" s="11">
        <v>0.12897605154369932</v>
      </c>
      <c r="U86" s="11"/>
      <c r="V86" s="33" t="str">
        <f t="shared" si="10"/>
        <v>Israel</v>
      </c>
      <c r="W86" s="30">
        <f t="shared" si="11"/>
        <v>5.8100515872291963E-5</v>
      </c>
      <c r="X86" s="10">
        <f t="shared" si="12"/>
        <v>0.12008544888476967</v>
      </c>
      <c r="Y86" s="36">
        <f t="shared" si="13"/>
        <v>1.4420515033856629E-2</v>
      </c>
      <c r="Z86" s="41" t="str">
        <f t="shared" si="14"/>
        <v/>
      </c>
      <c r="AA86" s="42" t="str">
        <f t="shared" si="15"/>
        <v/>
      </c>
    </row>
    <row r="87" spans="3:27">
      <c r="C87" s="32" t="s">
        <v>201</v>
      </c>
      <c r="D87" s="33" t="s">
        <v>202</v>
      </c>
      <c r="E87" s="11">
        <v>0.11319345277032535</v>
      </c>
      <c r="F87" s="11">
        <v>0.112119227551626</v>
      </c>
      <c r="G87" s="11">
        <v>0.11111492103211401</v>
      </c>
      <c r="H87" s="11">
        <v>0.11077972020365866</v>
      </c>
      <c r="I87" s="11">
        <v>0.10946159254593497</v>
      </c>
      <c r="J87" s="11">
        <v>0.10808818033536603</v>
      </c>
      <c r="K87" s="11">
        <v>0.10758506088800833</v>
      </c>
      <c r="L87" s="11">
        <v>0.10725917721300836</v>
      </c>
      <c r="M87" s="11">
        <v>0.10772308073948435</v>
      </c>
      <c r="N87" s="11">
        <v>0.104349152739264</v>
      </c>
      <c r="O87" s="11">
        <v>0.10911001399288633</v>
      </c>
      <c r="P87" s="11">
        <v>0.10904347557689721</v>
      </c>
      <c r="Q87" s="11">
        <v>0.10596498052134168</v>
      </c>
      <c r="R87" s="11">
        <v>0.10135581879911947</v>
      </c>
      <c r="S87" s="11">
        <v>0.102271374354675</v>
      </c>
      <c r="T87" s="11">
        <v>0.102271374354675</v>
      </c>
      <c r="U87" s="11"/>
      <c r="V87" s="33" t="str">
        <f t="shared" si="10"/>
        <v>Italy</v>
      </c>
      <c r="W87" s="30">
        <f t="shared" si="11"/>
        <v>-6.6117282487401601E-4</v>
      </c>
      <c r="X87" s="10">
        <f t="shared" si="12"/>
        <v>-0.8812328767012424</v>
      </c>
      <c r="Y87" s="36">
        <f t="shared" si="13"/>
        <v>0.77657138297914707</v>
      </c>
      <c r="Z87" s="41">
        <f t="shared" si="14"/>
        <v>0.66117282487401596</v>
      </c>
      <c r="AA87" s="42">
        <f t="shared" si="15"/>
        <v>117</v>
      </c>
    </row>
    <row r="88" spans="3:27">
      <c r="C88" s="32" t="s">
        <v>203</v>
      </c>
      <c r="D88" s="33" t="s">
        <v>204</v>
      </c>
      <c r="E88" s="11">
        <v>0.34025785801117903</v>
      </c>
      <c r="F88" s="11">
        <v>0.33711371557784564</v>
      </c>
      <c r="G88" s="11">
        <v>0.3269745375817073</v>
      </c>
      <c r="H88" s="11">
        <v>0.32771742137955301</v>
      </c>
      <c r="I88" s="11">
        <v>0.32817211686357733</v>
      </c>
      <c r="J88" s="11">
        <v>0.3271405699331304</v>
      </c>
      <c r="K88" s="11">
        <v>0.329431419935935</v>
      </c>
      <c r="L88" s="11">
        <v>0.32442444219959371</v>
      </c>
      <c r="M88" s="11">
        <v>0.32518663602130099</v>
      </c>
      <c r="N88" s="11">
        <v>0.32442005322357736</v>
      </c>
      <c r="O88" s="11">
        <v>0.32430624586434964</v>
      </c>
      <c r="P88" s="11">
        <v>0.32388391905101638</v>
      </c>
      <c r="Q88" s="11">
        <v>0.32333981108048798</v>
      </c>
      <c r="R88" s="11">
        <v>0.32223042829678866</v>
      </c>
      <c r="S88" s="11">
        <v>0.32276088349345533</v>
      </c>
      <c r="T88" s="11">
        <v>0.32276088349345533</v>
      </c>
      <c r="U88" s="11"/>
      <c r="V88" s="33" t="str">
        <f t="shared" si="10"/>
        <v>Jamaica</v>
      </c>
      <c r="W88" s="30">
        <f t="shared" si="11"/>
        <v>-8.8100888387619984E-4</v>
      </c>
      <c r="X88" s="10">
        <f t="shared" si="12"/>
        <v>-0.82124228299453972</v>
      </c>
      <c r="Y88" s="36">
        <f t="shared" si="13"/>
        <v>0.67443888737808366</v>
      </c>
      <c r="Z88" s="41">
        <f t="shared" si="14"/>
        <v>0.8810088838761998</v>
      </c>
      <c r="AA88" s="42">
        <f t="shared" si="15"/>
        <v>106</v>
      </c>
    </row>
    <row r="89" spans="3:27">
      <c r="C89" s="32" t="s">
        <v>205</v>
      </c>
      <c r="D89" s="33" t="s">
        <v>206</v>
      </c>
      <c r="E89" s="11">
        <v>0.27661003245528459</v>
      </c>
      <c r="F89" s="11">
        <v>0.27440051682520333</v>
      </c>
      <c r="G89" s="11">
        <v>0.27331766786178863</v>
      </c>
      <c r="H89" s="11">
        <v>0.27272343678455296</v>
      </c>
      <c r="I89" s="11">
        <v>0.27217736830894329</v>
      </c>
      <c r="J89" s="11">
        <v>0.27017764129674798</v>
      </c>
      <c r="K89" s="11">
        <v>0.26869654332256099</v>
      </c>
      <c r="L89" s="11">
        <v>0.26786422583617897</v>
      </c>
      <c r="M89" s="11">
        <v>0.26681242867499994</v>
      </c>
      <c r="N89" s="11">
        <v>0.26551510305853665</v>
      </c>
      <c r="O89" s="11">
        <v>0.28395166362093499</v>
      </c>
      <c r="P89" s="11">
        <v>0.30072979987940379</v>
      </c>
      <c r="Q89" s="11">
        <v>0.30009696052811646</v>
      </c>
      <c r="R89" s="11">
        <v>0.29981290166463431</v>
      </c>
      <c r="S89" s="11">
        <v>0.29981290166463431</v>
      </c>
      <c r="T89" s="11">
        <v>0.29981290166463431</v>
      </c>
      <c r="U89" s="11"/>
      <c r="V89" s="33" t="str">
        <f t="shared" si="10"/>
        <v>Japan</v>
      </c>
      <c r="W89" s="30">
        <f t="shared" si="11"/>
        <v>2.168168148878131E-3</v>
      </c>
      <c r="X89" s="10">
        <f t="shared" si="12"/>
        <v>0.73309949762869742</v>
      </c>
      <c r="Y89" s="36">
        <f t="shared" si="13"/>
        <v>0.53743487342344853</v>
      </c>
      <c r="Z89" s="41">
        <f t="shared" si="14"/>
        <v>-2.1681681488781308</v>
      </c>
      <c r="AA89" s="42">
        <f t="shared" si="15"/>
        <v>136</v>
      </c>
    </row>
    <row r="90" spans="3:27">
      <c r="C90" s="32" t="s">
        <v>207</v>
      </c>
      <c r="D90" s="33" t="s">
        <v>208</v>
      </c>
      <c r="E90" s="11">
        <v>0.23959660271552866</v>
      </c>
      <c r="F90" s="11">
        <v>0.23716470666430903</v>
      </c>
      <c r="G90" s="11">
        <v>0.23445836777463433</v>
      </c>
      <c r="H90" s="11">
        <v>0.23169312622605698</v>
      </c>
      <c r="I90" s="11">
        <v>0.23236761954272367</v>
      </c>
      <c r="J90" s="11">
        <v>0.23199332621711402</v>
      </c>
      <c r="K90" s="11">
        <v>0.23059599451886204</v>
      </c>
      <c r="L90" s="11">
        <v>0.22592752349382136</v>
      </c>
      <c r="M90" s="11">
        <v>0.22451855187081335</v>
      </c>
      <c r="N90" s="11">
        <v>0.22666443783154502</v>
      </c>
      <c r="O90" s="11">
        <v>0.22086332341560999</v>
      </c>
      <c r="P90" s="11">
        <v>0.21779960341178869</v>
      </c>
      <c r="Q90" s="11">
        <v>0.21250331591271021</v>
      </c>
      <c r="R90" s="11">
        <v>0.20509845803907881</v>
      </c>
      <c r="S90" s="11">
        <v>0.20376369564463437</v>
      </c>
      <c r="T90" s="11">
        <v>0.20376369564463437</v>
      </c>
      <c r="U90" s="11"/>
      <c r="V90" s="33" t="str">
        <f t="shared" si="10"/>
        <v>Jordan</v>
      </c>
      <c r="W90" s="30">
        <f t="shared" si="11"/>
        <v>-2.4091232615285887E-3</v>
      </c>
      <c r="X90" s="10">
        <f t="shared" si="12"/>
        <v>-0.96282054817840801</v>
      </c>
      <c r="Y90" s="36">
        <f t="shared" si="13"/>
        <v>0.92702340799457006</v>
      </c>
      <c r="Z90" s="41">
        <f t="shared" si="14"/>
        <v>2.4091232615285887</v>
      </c>
      <c r="AA90" s="42">
        <f t="shared" si="15"/>
        <v>45</v>
      </c>
    </row>
    <row r="91" spans="3:27">
      <c r="C91" s="32" t="s">
        <v>209</v>
      </c>
      <c r="D91" s="33" t="s">
        <v>210</v>
      </c>
      <c r="E91" s="11">
        <v>0.31550625880126032</v>
      </c>
      <c r="F91" s="11">
        <v>0.31712538333479695</v>
      </c>
      <c r="G91" s="11">
        <v>0.31528296816784568</v>
      </c>
      <c r="H91" s="11">
        <v>0.31455202338081301</v>
      </c>
      <c r="I91" s="11">
        <v>0.31394656151292705</v>
      </c>
      <c r="J91" s="11">
        <v>0.32211707070756096</v>
      </c>
      <c r="K91" s="11">
        <v>0.30978695879191065</v>
      </c>
      <c r="L91" s="11">
        <v>0.31025088463524403</v>
      </c>
      <c r="M91" s="11">
        <v>0.30941330194987837</v>
      </c>
      <c r="N91" s="11">
        <v>0.30929509298317098</v>
      </c>
      <c r="O91" s="11">
        <v>0.3057387260881303</v>
      </c>
      <c r="P91" s="11">
        <v>0.30299199152025741</v>
      </c>
      <c r="Q91" s="11">
        <v>0.30209907716153117</v>
      </c>
      <c r="R91" s="11">
        <v>0.30083127198678866</v>
      </c>
      <c r="S91" s="11">
        <v>0.30105070529678868</v>
      </c>
      <c r="T91" s="11">
        <v>0.30105070529678868</v>
      </c>
      <c r="U91" s="11"/>
      <c r="V91" s="33" t="str">
        <f t="shared" si="10"/>
        <v>Kazakhstan</v>
      </c>
      <c r="W91" s="30">
        <f t="shared" si="11"/>
        <v>-1.2613767414467224E-3</v>
      </c>
      <c r="X91" s="10">
        <f t="shared" si="12"/>
        <v>-0.90397902622239013</v>
      </c>
      <c r="Y91" s="36">
        <f t="shared" si="13"/>
        <v>0.8171780798499807</v>
      </c>
      <c r="Z91" s="41">
        <f t="shared" si="14"/>
        <v>1.2613767414467225</v>
      </c>
      <c r="AA91" s="42">
        <f t="shared" si="15"/>
        <v>90</v>
      </c>
    </row>
    <row r="92" spans="3:27">
      <c r="C92" s="32" t="s">
        <v>211</v>
      </c>
      <c r="D92" s="33" t="s">
        <v>212</v>
      </c>
      <c r="E92" s="11">
        <v>0.57288875276869933</v>
      </c>
      <c r="F92" s="11">
        <v>0.58358144739617901</v>
      </c>
      <c r="G92" s="11">
        <v>0.59394632538963432</v>
      </c>
      <c r="H92" s="11">
        <v>0.59879312580691069</v>
      </c>
      <c r="I92" s="11">
        <v>0.60983928156199207</v>
      </c>
      <c r="J92" s="11">
        <v>0.60520403372930909</v>
      </c>
      <c r="K92" s="11">
        <v>0.62000380957276435</v>
      </c>
      <c r="L92" s="11">
        <v>0.62406258596260167</v>
      </c>
      <c r="M92" s="11">
        <v>0.61658771977276439</v>
      </c>
      <c r="N92" s="11">
        <v>0.62789809782276429</v>
      </c>
      <c r="O92" s="11">
        <v>0.63482531078292703</v>
      </c>
      <c r="P92" s="11">
        <v>0.62869798151991896</v>
      </c>
      <c r="Q92" s="11">
        <v>0.63316693162804893</v>
      </c>
      <c r="R92" s="11">
        <v>0.62861266895203272</v>
      </c>
      <c r="S92" s="11">
        <v>0.64406400070203274</v>
      </c>
      <c r="T92" s="11">
        <v>0.64406400070203274</v>
      </c>
      <c r="U92" s="11"/>
      <c r="V92" s="33" t="str">
        <f t="shared" si="10"/>
        <v>Kenya</v>
      </c>
      <c r="W92" s="30">
        <f t="shared" si="11"/>
        <v>4.1778253339506861E-3</v>
      </c>
      <c r="X92" s="10">
        <f t="shared" si="12"/>
        <v>0.9477021507072203</v>
      </c>
      <c r="Y92" s="36">
        <f t="shared" si="13"/>
        <v>0.89813936645509096</v>
      </c>
      <c r="Z92" s="41">
        <f t="shared" si="14"/>
        <v>-4.1778253339506861</v>
      </c>
      <c r="AA92" s="42">
        <f t="shared" si="15"/>
        <v>147</v>
      </c>
    </row>
    <row r="93" spans="3:27">
      <c r="C93" s="32" t="s">
        <v>213</v>
      </c>
      <c r="D93" s="33" t="s">
        <v>214</v>
      </c>
      <c r="E93" s="11">
        <v>0.57520127576585367</v>
      </c>
      <c r="F93" s="11">
        <v>0.57337365264918694</v>
      </c>
      <c r="G93" s="11">
        <v>0.57183285648252025</v>
      </c>
      <c r="H93" s="11">
        <v>0.57206975624295398</v>
      </c>
      <c r="I93" s="11">
        <v>0.57380082510338759</v>
      </c>
      <c r="J93" s="11">
        <v>0.57468910636382131</v>
      </c>
      <c r="K93" s="11">
        <v>0.56965307953373989</v>
      </c>
      <c r="L93" s="11">
        <v>0.5642859508703254</v>
      </c>
      <c r="M93" s="11">
        <v>0.56637012267710041</v>
      </c>
      <c r="N93" s="11">
        <v>0.5689486122838755</v>
      </c>
      <c r="O93" s="11">
        <v>0.54071284952398402</v>
      </c>
      <c r="P93" s="11">
        <v>0.55377351525731722</v>
      </c>
      <c r="Q93" s="11">
        <v>0.57774867250731721</v>
      </c>
      <c r="R93" s="11">
        <v>0.56885214419065055</v>
      </c>
      <c r="S93" s="11">
        <v>0.56766503047398398</v>
      </c>
      <c r="T93" s="11">
        <v>0.56766503047398398</v>
      </c>
      <c r="U93" s="11"/>
      <c r="V93" s="33" t="str">
        <f t="shared" si="10"/>
        <v>Kiribati</v>
      </c>
      <c r="W93" s="30">
        <f t="shared" si="11"/>
        <v>-7.044632934580568E-4</v>
      </c>
      <c r="X93" s="10">
        <f t="shared" si="12"/>
        <v>-0.36691637018240486</v>
      </c>
      <c r="Y93" s="36">
        <f t="shared" si="13"/>
        <v>0.13462762270783155</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0.32299932572865864</v>
      </c>
      <c r="F95" s="11">
        <v>0.32152730430508147</v>
      </c>
      <c r="G95" s="11">
        <v>0.32005528288150431</v>
      </c>
      <c r="H95" s="11">
        <v>0.31812960292134163</v>
      </c>
      <c r="I95" s="11">
        <v>0.316203922961179</v>
      </c>
      <c r="J95" s="11">
        <v>0.31454734869207335</v>
      </c>
      <c r="K95" s="11">
        <v>0.31289932637296763</v>
      </c>
      <c r="L95" s="11">
        <v>0.31123707641158571</v>
      </c>
      <c r="M95" s="11">
        <v>0.30974149311686999</v>
      </c>
      <c r="N95" s="11">
        <v>0.28945924315548799</v>
      </c>
      <c r="O95" s="11">
        <v>0.28511280620223595</v>
      </c>
      <c r="P95" s="11">
        <v>0.28096785095494581</v>
      </c>
      <c r="Q95" s="11">
        <v>0.2774440339190381</v>
      </c>
      <c r="R95" s="11">
        <v>0.27337712745223608</v>
      </c>
      <c r="S95" s="11">
        <v>0.27337712745223608</v>
      </c>
      <c r="T95" s="11">
        <v>0.27337712745223608</v>
      </c>
      <c r="U95" s="11"/>
      <c r="V95" s="33" t="str">
        <f t="shared" si="10"/>
        <v>Korea, Republic of</v>
      </c>
      <c r="W95" s="30">
        <f t="shared" si="11"/>
        <v>-3.9934649314940949E-3</v>
      </c>
      <c r="X95" s="10">
        <f t="shared" si="12"/>
        <v>-0.95743327292412428</v>
      </c>
      <c r="Y95" s="36">
        <f t="shared" si="13"/>
        <v>0.91667847210220066</v>
      </c>
      <c r="Z95" s="41">
        <f t="shared" si="14"/>
        <v>3.9934649314940951</v>
      </c>
      <c r="AA95" s="42">
        <f t="shared" si="15"/>
        <v>23</v>
      </c>
    </row>
    <row r="96" spans="3:27">
      <c r="C96" s="32" t="s">
        <v>219</v>
      </c>
      <c r="D96" s="33" t="s">
        <v>220</v>
      </c>
      <c r="E96" s="11">
        <v>0.20250465468089437</v>
      </c>
      <c r="F96" s="11">
        <v>0.20179764258455299</v>
      </c>
      <c r="G96" s="11">
        <v>0.2010876223581303</v>
      </c>
      <c r="H96" s="11">
        <v>0.20040459400162633</v>
      </c>
      <c r="I96" s="11">
        <v>0.19974693149878064</v>
      </c>
      <c r="J96" s="11">
        <v>0.19911935029674799</v>
      </c>
      <c r="K96" s="11">
        <v>0.19857663483516272</v>
      </c>
      <c r="L96" s="11">
        <v>0.19715300880447162</v>
      </c>
      <c r="M96" s="11">
        <v>0.19574718765182933</v>
      </c>
      <c r="N96" s="11">
        <v>0.19435600064552863</v>
      </c>
      <c r="O96" s="11">
        <v>0.192976033151423</v>
      </c>
      <c r="P96" s="11">
        <v>0.19848716523780499</v>
      </c>
      <c r="Q96" s="11">
        <v>0.19114896399085368</v>
      </c>
      <c r="R96" s="11">
        <v>0.18853425867886195</v>
      </c>
      <c r="S96" s="11">
        <v>0.18609092534552862</v>
      </c>
      <c r="T96" s="11">
        <v>0.18609092534552862</v>
      </c>
      <c r="U96" s="11"/>
      <c r="V96" s="33" t="str">
        <f t="shared" si="10"/>
        <v>Kuwait</v>
      </c>
      <c r="W96" s="30">
        <f t="shared" si="11"/>
        <v>-1.0667405999730997E-3</v>
      </c>
      <c r="X96" s="10">
        <f t="shared" si="12"/>
        <v>-0.93097553111286213</v>
      </c>
      <c r="Y96" s="36">
        <f t="shared" si="13"/>
        <v>0.86671543953087571</v>
      </c>
      <c r="Z96" s="41">
        <f t="shared" si="14"/>
        <v>1.0667405999730997</v>
      </c>
      <c r="AA96" s="42">
        <f t="shared" si="15"/>
        <v>97</v>
      </c>
    </row>
    <row r="97" spans="3:27">
      <c r="C97" s="32" t="s">
        <v>221</v>
      </c>
      <c r="D97" s="33" t="s">
        <v>222</v>
      </c>
      <c r="E97" s="11">
        <v>0.22139065425187002</v>
      </c>
      <c r="F97" s="11">
        <v>0.22349958503325204</v>
      </c>
      <c r="G97" s="11">
        <v>0.235894187127236</v>
      </c>
      <c r="H97" s="11">
        <v>0.21502483408601633</v>
      </c>
      <c r="I97" s="11">
        <v>0.2250268625636993</v>
      </c>
      <c r="J97" s="11">
        <v>0.22187040166544733</v>
      </c>
      <c r="K97" s="11">
        <v>0.21810403700443104</v>
      </c>
      <c r="L97" s="11">
        <v>0.23302772812276432</v>
      </c>
      <c r="M97" s="11">
        <v>0.22782268583008133</v>
      </c>
      <c r="N97" s="11">
        <v>0.24251474946138232</v>
      </c>
      <c r="O97" s="11">
        <v>0.22820332384674794</v>
      </c>
      <c r="P97" s="11">
        <v>0.23557678153204606</v>
      </c>
      <c r="Q97" s="11">
        <v>0.23050087249945819</v>
      </c>
      <c r="R97" s="11">
        <v>0.23336735304979697</v>
      </c>
      <c r="S97" s="11">
        <v>0.23252667479979702</v>
      </c>
      <c r="T97" s="11">
        <v>0.23252667479979702</v>
      </c>
      <c r="U97" s="11"/>
      <c r="V97" s="33" t="str">
        <f t="shared" si="10"/>
        <v>Kyrgyzstan</v>
      </c>
      <c r="W97" s="30">
        <f t="shared" si="11"/>
        <v>8.37386448259174E-4</v>
      </c>
      <c r="X97" s="10">
        <f t="shared" si="12"/>
        <v>0.544716460486664</v>
      </c>
      <c r="Y97" s="36">
        <f t="shared" si="13"/>
        <v>0.2967160223251194</v>
      </c>
      <c r="Z97" s="41">
        <f t="shared" si="14"/>
        <v>-0.83738644825917397</v>
      </c>
      <c r="AA97" s="42">
        <f t="shared" si="15"/>
        <v>128</v>
      </c>
    </row>
    <row r="98" spans="3:27">
      <c r="C98" s="32" t="s">
        <v>223</v>
      </c>
      <c r="D98" s="33" t="s">
        <v>436</v>
      </c>
      <c r="E98" s="11">
        <v>0.64263757895987828</v>
      </c>
      <c r="F98" s="11">
        <v>0.66873475145325256</v>
      </c>
      <c r="G98" s="11">
        <v>0.68803591016707344</v>
      </c>
      <c r="H98" s="11">
        <v>0.66013881694634169</v>
      </c>
      <c r="I98" s="11">
        <v>0.66534931705934952</v>
      </c>
      <c r="J98" s="11">
        <v>0.66288236109105692</v>
      </c>
      <c r="K98" s="11">
        <v>0.61820924307723601</v>
      </c>
      <c r="L98" s="11">
        <v>0.61015974833495967</v>
      </c>
      <c r="M98" s="11">
        <v>0.60717987069878065</v>
      </c>
      <c r="N98" s="11">
        <v>0.59027962931869926</v>
      </c>
      <c r="O98" s="11">
        <v>0.57867261702682926</v>
      </c>
      <c r="P98" s="11">
        <v>0.58627004115887538</v>
      </c>
      <c r="Q98" s="11">
        <v>0.5667317275092143</v>
      </c>
      <c r="R98" s="11">
        <v>0.56258088487662639</v>
      </c>
      <c r="S98" s="11">
        <v>0.53580678864329301</v>
      </c>
      <c r="T98" s="11">
        <v>0.53580678864329301</v>
      </c>
      <c r="U98" s="11"/>
      <c r="V98" s="33" t="str">
        <f t="shared" si="10"/>
        <v>Laos</v>
      </c>
      <c r="W98" s="30">
        <f t="shared" si="11"/>
        <v>-9.7243629778581836E-3</v>
      </c>
      <c r="X98" s="10">
        <f t="shared" si="12"/>
        <v>-0.94381165010731949</v>
      </c>
      <c r="Y98" s="36">
        <f t="shared" si="13"/>
        <v>0.89078043087830128</v>
      </c>
      <c r="Z98" s="41">
        <f t="shared" si="14"/>
        <v>9.724362977858183</v>
      </c>
      <c r="AA98" s="42">
        <f t="shared" si="15"/>
        <v>3</v>
      </c>
    </row>
    <row r="99" spans="3:27">
      <c r="C99" s="32" t="s">
        <v>225</v>
      </c>
      <c r="D99" s="33" t="s">
        <v>226</v>
      </c>
      <c r="E99" s="11">
        <v>0.31347290577101633</v>
      </c>
      <c r="F99" s="11">
        <v>0.30506813508048797</v>
      </c>
      <c r="G99" s="11">
        <v>0.30309525778439034</v>
      </c>
      <c r="H99" s="11">
        <v>0.30486512874016269</v>
      </c>
      <c r="I99" s="11">
        <v>0.30204995539743928</v>
      </c>
      <c r="J99" s="11">
        <v>0.29950554980987837</v>
      </c>
      <c r="K99" s="11">
        <v>0.29976772692219533</v>
      </c>
      <c r="L99" s="11">
        <v>0.29933950931951231</v>
      </c>
      <c r="M99" s="11">
        <v>0.29770204193800837</v>
      </c>
      <c r="N99" s="11">
        <v>0.29378830210109769</v>
      </c>
      <c r="O99" s="11">
        <v>0.29496291082772369</v>
      </c>
      <c r="P99" s="11">
        <v>0.29519428539513576</v>
      </c>
      <c r="Q99" s="11">
        <v>0.29524277904848251</v>
      </c>
      <c r="R99" s="11">
        <v>0.29268573389024394</v>
      </c>
      <c r="S99" s="11">
        <v>0.29687240055691061</v>
      </c>
      <c r="T99" s="11">
        <v>0.29687240055691061</v>
      </c>
      <c r="U99" s="11"/>
      <c r="V99" s="33" t="str">
        <f t="shared" si="10"/>
        <v>Latvia</v>
      </c>
      <c r="W99" s="30">
        <f t="shared" si="11"/>
        <v>-9.5137744683899776E-4</v>
      </c>
      <c r="X99" s="10">
        <f t="shared" si="12"/>
        <v>-0.84818798612685586</v>
      </c>
      <c r="Y99" s="36">
        <f t="shared" si="13"/>
        <v>0.71942285980993148</v>
      </c>
      <c r="Z99" s="41">
        <f t="shared" si="14"/>
        <v>0.95137744683899772</v>
      </c>
      <c r="AA99" s="42">
        <f t="shared" si="15"/>
        <v>103</v>
      </c>
    </row>
    <row r="100" spans="3:27">
      <c r="C100" s="32" t="s">
        <v>227</v>
      </c>
      <c r="D100" s="33" t="s">
        <v>228</v>
      </c>
      <c r="E100" s="11">
        <v>0.20832494715089434</v>
      </c>
      <c r="F100" s="11">
        <v>0.20980617770707333</v>
      </c>
      <c r="G100" s="11">
        <v>0.20670715327849598</v>
      </c>
      <c r="H100" s="11">
        <v>0.20600828571646368</v>
      </c>
      <c r="I100" s="11">
        <v>0.20530500649056938</v>
      </c>
      <c r="J100" s="11">
        <v>0.20452611742252036</v>
      </c>
      <c r="K100" s="11">
        <v>0.20371358043609769</v>
      </c>
      <c r="L100" s="11">
        <v>0.20595940245089428</v>
      </c>
      <c r="M100" s="11">
        <v>0.20811635682528462</v>
      </c>
      <c r="N100" s="11">
        <v>0.21016735291638233</v>
      </c>
      <c r="O100" s="11">
        <v>0.21245227863292696</v>
      </c>
      <c r="P100" s="11">
        <v>0.197730210106179</v>
      </c>
      <c r="Q100" s="11">
        <v>0.20319330454987836</v>
      </c>
      <c r="R100" s="11">
        <v>0.19722491929943101</v>
      </c>
      <c r="S100" s="11">
        <v>0.1868164639427643</v>
      </c>
      <c r="T100" s="11">
        <v>0.1868164639427643</v>
      </c>
      <c r="U100" s="11"/>
      <c r="V100" s="33" t="str">
        <f t="shared" si="10"/>
        <v>Lebanon</v>
      </c>
      <c r="W100" s="30">
        <f t="shared" si="11"/>
        <v>-1.0926579825741264E-3</v>
      </c>
      <c r="X100" s="10">
        <f t="shared" si="12"/>
        <v>-0.68513181555156211</v>
      </c>
      <c r="Y100" s="36">
        <f t="shared" si="13"/>
        <v>0.46940560468097969</v>
      </c>
      <c r="Z100" s="41">
        <f t="shared" si="14"/>
        <v>1.0926579825741263</v>
      </c>
      <c r="AA100" s="42">
        <f t="shared" si="15"/>
        <v>93</v>
      </c>
    </row>
    <row r="101" spans="3:27">
      <c r="C101" s="32" t="s">
        <v>229</v>
      </c>
      <c r="D101" s="33" t="s">
        <v>230</v>
      </c>
      <c r="E101" s="11">
        <v>0.56083985386150437</v>
      </c>
      <c r="F101" s="11">
        <v>0.56265111391731726</v>
      </c>
      <c r="G101" s="11">
        <v>0.5674039792041059</v>
      </c>
      <c r="H101" s="11">
        <v>0.57604567059247958</v>
      </c>
      <c r="I101" s="11">
        <v>0.58529540353085374</v>
      </c>
      <c r="J101" s="11">
        <v>0.59223934355304897</v>
      </c>
      <c r="K101" s="11">
        <v>0.60328549611613835</v>
      </c>
      <c r="L101" s="11">
        <v>0.60678000253991893</v>
      </c>
      <c r="M101" s="11">
        <v>0.62270437390833322</v>
      </c>
      <c r="N101" s="11">
        <v>0.62666992869207327</v>
      </c>
      <c r="O101" s="11">
        <v>0.63422324563475629</v>
      </c>
      <c r="P101" s="11">
        <v>0.62414070029126023</v>
      </c>
      <c r="Q101" s="11">
        <v>0.62262012419817103</v>
      </c>
      <c r="R101" s="11">
        <v>0.62944897264410593</v>
      </c>
      <c r="S101" s="11">
        <v>0.64788551342743916</v>
      </c>
      <c r="T101" s="11">
        <v>0.64788551342743916</v>
      </c>
      <c r="U101" s="11"/>
      <c r="V101" s="33" t="str">
        <f t="shared" si="10"/>
        <v>Lesotho</v>
      </c>
      <c r="W101" s="30">
        <f t="shared" si="11"/>
        <v>6.0048696385873995E-3</v>
      </c>
      <c r="X101" s="10">
        <f t="shared" si="12"/>
        <v>0.96792667623517858</v>
      </c>
      <c r="Y101" s="36">
        <f t="shared" si="13"/>
        <v>0.93688205056768026</v>
      </c>
      <c r="Z101" s="41">
        <f t="shared" si="14"/>
        <v>-6.0048696385873992</v>
      </c>
      <c r="AA101" s="42">
        <f t="shared" si="15"/>
        <v>151</v>
      </c>
    </row>
    <row r="102" spans="3:27">
      <c r="C102" s="32" t="s">
        <v>231</v>
      </c>
      <c r="D102" s="33" t="s">
        <v>232</v>
      </c>
      <c r="E102" s="11">
        <v>0.64936983440601637</v>
      </c>
      <c r="F102" s="11">
        <v>0.64734658237349596</v>
      </c>
      <c r="G102" s="11">
        <v>0.64530820838975633</v>
      </c>
      <c r="H102" s="11">
        <v>0.64325780188569137</v>
      </c>
      <c r="I102" s="11">
        <v>0.64952655426626038</v>
      </c>
      <c r="J102" s="11">
        <v>0.63844437372024399</v>
      </c>
      <c r="K102" s="11">
        <v>0.64081236356886206</v>
      </c>
      <c r="L102" s="11">
        <v>0.63767184667914634</v>
      </c>
      <c r="M102" s="11">
        <v>0.63984814219772368</v>
      </c>
      <c r="N102" s="11">
        <v>0.65445354905040665</v>
      </c>
      <c r="O102" s="11">
        <v>0.66633453118008135</v>
      </c>
      <c r="P102" s="11">
        <v>0.66044771476463437</v>
      </c>
      <c r="Q102" s="11">
        <v>0.71281242145284562</v>
      </c>
      <c r="R102" s="11">
        <v>0.69519052249593505</v>
      </c>
      <c r="S102" s="11">
        <v>0.69519052249593505</v>
      </c>
      <c r="T102" s="11">
        <v>0.69519052249593505</v>
      </c>
      <c r="U102" s="11"/>
      <c r="V102" s="33" t="str">
        <f t="shared" si="10"/>
        <v>Liberia</v>
      </c>
      <c r="W102" s="30">
        <f t="shared" si="11"/>
        <v>4.0337902014174389E-3</v>
      </c>
      <c r="X102" s="10">
        <f t="shared" si="12"/>
        <v>0.77613762369645933</v>
      </c>
      <c r="Y102" s="36">
        <f t="shared" si="13"/>
        <v>0.60238961091718668</v>
      </c>
      <c r="Z102" s="41">
        <f t="shared" si="14"/>
        <v>-4.0337902014174389</v>
      </c>
      <c r="AA102" s="42">
        <f t="shared" si="15"/>
        <v>145</v>
      </c>
    </row>
    <row r="103" spans="3:27">
      <c r="C103" s="32" t="s">
        <v>233</v>
      </c>
      <c r="D103" s="33" t="s">
        <v>234</v>
      </c>
      <c r="E103" s="11">
        <v>0.21898394462093498</v>
      </c>
      <c r="F103" s="11">
        <v>0.21688897129065066</v>
      </c>
      <c r="G103" s="11">
        <v>0.21494846950508131</v>
      </c>
      <c r="H103" s="11">
        <v>0.21327980047212547</v>
      </c>
      <c r="I103" s="11">
        <v>0.21180210704892596</v>
      </c>
      <c r="J103" s="11">
        <v>0.21049384452003514</v>
      </c>
      <c r="K103" s="11">
        <v>0.2096000159279329</v>
      </c>
      <c r="L103" s="11">
        <v>0.20876594343339139</v>
      </c>
      <c r="M103" s="11">
        <v>0.20793683028844387</v>
      </c>
      <c r="N103" s="11">
        <v>0.20709105047682932</v>
      </c>
      <c r="O103" s="11">
        <v>0.20163053547357732</v>
      </c>
      <c r="P103" s="11">
        <v>0.1961336888905828</v>
      </c>
      <c r="Q103" s="11">
        <v>0.19070289221466152</v>
      </c>
      <c r="R103" s="11">
        <v>0.18526286781500001</v>
      </c>
      <c r="S103" s="11">
        <v>0.18290769758666672</v>
      </c>
      <c r="T103" s="11">
        <v>0.18290769758666672</v>
      </c>
      <c r="U103" s="11"/>
      <c r="V103" s="33" t="str">
        <f t="shared" si="10"/>
        <v>Libyan Arab Jamahiriya</v>
      </c>
      <c r="W103" s="30">
        <f t="shared" si="11"/>
        <v>-2.4632140270776978E-3</v>
      </c>
      <c r="X103" s="10">
        <f t="shared" si="12"/>
        <v>-0.95485650698686986</v>
      </c>
      <c r="Y103" s="36">
        <f t="shared" si="13"/>
        <v>0.91175094893516628</v>
      </c>
      <c r="Z103" s="41">
        <f t="shared" si="14"/>
        <v>2.4632140270776977</v>
      </c>
      <c r="AA103" s="42">
        <f t="shared" si="15"/>
        <v>43</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0.27771427806361798</v>
      </c>
      <c r="F105" s="11">
        <v>0.27396622334892945</v>
      </c>
      <c r="G105" s="11">
        <v>0.27122060765863137</v>
      </c>
      <c r="H105" s="11">
        <v>0.27022458546426831</v>
      </c>
      <c r="I105" s="11">
        <v>0.2689408013616667</v>
      </c>
      <c r="J105" s="11">
        <v>0.27023351506906534</v>
      </c>
      <c r="K105" s="11">
        <v>0.27126260062979701</v>
      </c>
      <c r="L105" s="11">
        <v>0.27040943440951232</v>
      </c>
      <c r="M105" s="11">
        <v>0.27078784994748001</v>
      </c>
      <c r="N105" s="11">
        <v>0.26910727101341464</v>
      </c>
      <c r="O105" s="11">
        <v>0.2735571511019107</v>
      </c>
      <c r="P105" s="11">
        <v>0.27350547972142297</v>
      </c>
      <c r="Q105" s="11">
        <v>0.27463676530585363</v>
      </c>
      <c r="R105" s="11">
        <v>0.27569659431808963</v>
      </c>
      <c r="S105" s="11">
        <v>0.27381864144308959</v>
      </c>
      <c r="T105" s="11">
        <v>0.27381864144308959</v>
      </c>
      <c r="U105" s="11"/>
      <c r="V105" s="33" t="str">
        <f t="shared" si="10"/>
        <v>Lithuania</v>
      </c>
      <c r="W105" s="30">
        <f t="shared" si="11"/>
        <v>1.0452310752324405E-4</v>
      </c>
      <c r="X105" s="10">
        <f t="shared" si="12"/>
        <v>0.19813877122519444</v>
      </c>
      <c r="Y105" s="36">
        <f t="shared" si="13"/>
        <v>3.925897266262994E-2</v>
      </c>
      <c r="Z105" s="41" t="str">
        <f t="shared" si="14"/>
        <v/>
      </c>
      <c r="AA105" s="42" t="str">
        <f t="shared" si="15"/>
        <v/>
      </c>
    </row>
    <row r="106" spans="3:27">
      <c r="C106" s="32" t="s">
        <v>239</v>
      </c>
      <c r="D106" s="33" t="s">
        <v>240</v>
      </c>
      <c r="E106" s="11">
        <v>0.12703581530182934</v>
      </c>
      <c r="F106" s="11">
        <v>0.12700288752459363</v>
      </c>
      <c r="G106" s="11">
        <v>0.12579109795873997</v>
      </c>
      <c r="H106" s="11">
        <v>0.12532727587256096</v>
      </c>
      <c r="I106" s="11">
        <v>0.12280654321727665</v>
      </c>
      <c r="J106" s="11">
        <v>0.12245654226930897</v>
      </c>
      <c r="K106" s="11">
        <v>0.12248962671077233</v>
      </c>
      <c r="L106" s="11">
        <v>0.1217666135912603</v>
      </c>
      <c r="M106" s="11">
        <v>0.12247449478069133</v>
      </c>
      <c r="N106" s="11">
        <v>0.11764914019776433</v>
      </c>
      <c r="O106" s="11">
        <v>0.11015448480182932</v>
      </c>
      <c r="P106" s="11">
        <v>0.1060087087170123</v>
      </c>
      <c r="Q106" s="11">
        <v>0.103840656209431</v>
      </c>
      <c r="R106" s="11">
        <v>0.10568515040052867</v>
      </c>
      <c r="S106" s="11">
        <v>9.9968380595528664E-2</v>
      </c>
      <c r="T106" s="11">
        <v>9.9968380595528664E-2</v>
      </c>
      <c r="U106" s="11"/>
      <c r="V106" s="33" t="str">
        <f t="shared" si="10"/>
        <v>Luxembourg</v>
      </c>
      <c r="W106" s="30">
        <f t="shared" si="11"/>
        <v>-2.0072262028966031E-3</v>
      </c>
      <c r="X106" s="10">
        <f t="shared" si="12"/>
        <v>-0.94473985339224809</v>
      </c>
      <c r="Y106" s="36">
        <f t="shared" si="13"/>
        <v>0.89253339058760639</v>
      </c>
      <c r="Z106" s="41">
        <f t="shared" si="14"/>
        <v>2.0072262028966033</v>
      </c>
      <c r="AA106" s="42">
        <f t="shared" si="15"/>
        <v>60</v>
      </c>
    </row>
    <row r="107" spans="3:27">
      <c r="C107" s="32" t="s">
        <v>241</v>
      </c>
      <c r="D107" s="33" t="s">
        <v>242</v>
      </c>
      <c r="E107" s="11">
        <v>0.59672028311394343</v>
      </c>
      <c r="F107" s="11">
        <v>0.59191251978170734</v>
      </c>
      <c r="G107" s="11">
        <v>0.57995990669288633</v>
      </c>
      <c r="H107" s="11">
        <v>0.57905422850288635</v>
      </c>
      <c r="I107" s="11">
        <v>0.58825195548211406</v>
      </c>
      <c r="J107" s="11">
        <v>0.58164221189430909</v>
      </c>
      <c r="K107" s="11">
        <v>0.58947029865569134</v>
      </c>
      <c r="L107" s="11">
        <v>0.58349288790040676</v>
      </c>
      <c r="M107" s="11">
        <v>0.58516857314471571</v>
      </c>
      <c r="N107" s="11">
        <v>0.57897144835731729</v>
      </c>
      <c r="O107" s="11">
        <v>0.57578470627113842</v>
      </c>
      <c r="P107" s="11">
        <v>0.56663853944688347</v>
      </c>
      <c r="Q107" s="11">
        <v>0.52496482025677527</v>
      </c>
      <c r="R107" s="11">
        <v>0.51482826415040661</v>
      </c>
      <c r="S107" s="11">
        <v>0.53521920128374001</v>
      </c>
      <c r="T107" s="11">
        <v>0.53521920128374001</v>
      </c>
      <c r="U107" s="11"/>
      <c r="V107" s="33" t="str">
        <f t="shared" si="10"/>
        <v>Madagascar</v>
      </c>
      <c r="W107" s="30">
        <f t="shared" si="11"/>
        <v>-4.5193888472385051E-3</v>
      </c>
      <c r="X107" s="10">
        <f t="shared" si="12"/>
        <v>-0.82343481635253946</v>
      </c>
      <c r="Y107" s="36">
        <f t="shared" si="13"/>
        <v>0.67804489678154034</v>
      </c>
      <c r="Z107" s="41">
        <f t="shared" si="14"/>
        <v>4.5193888472385053</v>
      </c>
      <c r="AA107" s="42">
        <f t="shared" si="15"/>
        <v>15</v>
      </c>
    </row>
    <row r="108" spans="3:27">
      <c r="C108" s="32" t="s">
        <v>243</v>
      </c>
      <c r="D108" s="33" t="s">
        <v>244</v>
      </c>
      <c r="E108" s="11">
        <v>0.72122340570650445</v>
      </c>
      <c r="F108" s="11">
        <v>0.71503173847398394</v>
      </c>
      <c r="G108" s="11">
        <v>0.72144347156341471</v>
      </c>
      <c r="H108" s="11">
        <v>0.7534260891516259</v>
      </c>
      <c r="I108" s="11">
        <v>0.74078048105203254</v>
      </c>
      <c r="J108" s="11">
        <v>0.7199900887764229</v>
      </c>
      <c r="K108" s="11">
        <v>0.7857558125573173</v>
      </c>
      <c r="L108" s="11">
        <v>0.78934985633089427</v>
      </c>
      <c r="M108" s="11">
        <v>0.8226972046286587</v>
      </c>
      <c r="N108" s="11">
        <v>0.78017412487052862</v>
      </c>
      <c r="O108" s="11">
        <v>0.76602838483841451</v>
      </c>
      <c r="P108" s="11">
        <v>0.73977119974634153</v>
      </c>
      <c r="Q108" s="11">
        <v>0.74401316202540657</v>
      </c>
      <c r="R108" s="11">
        <v>0.7625121364300812</v>
      </c>
      <c r="S108" s="11">
        <v>0.78272186806341459</v>
      </c>
      <c r="T108" s="11">
        <v>0.78272186806341459</v>
      </c>
      <c r="U108" s="11"/>
      <c r="V108" s="33" t="str">
        <f t="shared" si="10"/>
        <v>Malawi</v>
      </c>
      <c r="W108" s="30">
        <f t="shared" si="11"/>
        <v>3.5429652732663652E-3</v>
      </c>
      <c r="X108" s="10">
        <f t="shared" si="12"/>
        <v>0.54135268895706545</v>
      </c>
      <c r="Y108" s="36">
        <f t="shared" si="13"/>
        <v>0.29306273384104525</v>
      </c>
      <c r="Z108" s="41">
        <f t="shared" si="14"/>
        <v>-3.5429652732663652</v>
      </c>
      <c r="AA108" s="42">
        <f t="shared" si="15"/>
        <v>141</v>
      </c>
    </row>
    <row r="109" spans="3:27">
      <c r="C109" s="32" t="s">
        <v>245</v>
      </c>
      <c r="D109" s="33" t="s">
        <v>246</v>
      </c>
      <c r="E109" s="11">
        <v>0.40726704812678866</v>
      </c>
      <c r="F109" s="11">
        <v>0.40600498570743931</v>
      </c>
      <c r="G109" s="11">
        <v>0.40498081997093499</v>
      </c>
      <c r="H109" s="11">
        <v>0.40422439936524396</v>
      </c>
      <c r="I109" s="11">
        <v>0.40301322064036599</v>
      </c>
      <c r="J109" s="11">
        <v>0.40175869066247971</v>
      </c>
      <c r="K109" s="11">
        <v>0.4006628939476829</v>
      </c>
      <c r="L109" s="11">
        <v>0.39954564263536607</v>
      </c>
      <c r="M109" s="11">
        <v>0.39614843189096222</v>
      </c>
      <c r="N109" s="11">
        <v>0.39360308019761542</v>
      </c>
      <c r="O109" s="11">
        <v>0.3910795315869513</v>
      </c>
      <c r="P109" s="11">
        <v>0.38856455610112484</v>
      </c>
      <c r="Q109" s="11">
        <v>0.38605850168647721</v>
      </c>
      <c r="R109" s="11">
        <v>0.38361801802475631</v>
      </c>
      <c r="S109" s="11">
        <v>0.38359542535975627</v>
      </c>
      <c r="T109" s="11">
        <v>0.38359542535975627</v>
      </c>
      <c r="U109" s="11"/>
      <c r="V109" s="33" t="str">
        <f t="shared" si="10"/>
        <v>Malaysia</v>
      </c>
      <c r="W109" s="30">
        <f t="shared" si="11"/>
        <v>-1.7999935671899529E-3</v>
      </c>
      <c r="X109" s="10">
        <f t="shared" si="12"/>
        <v>-0.98437661574176882</v>
      </c>
      <c r="Y109" s="36">
        <f t="shared" si="13"/>
        <v>0.96899732161921803</v>
      </c>
      <c r="Z109" s="41">
        <f t="shared" si="14"/>
        <v>1.799993567189953</v>
      </c>
      <c r="AA109" s="42">
        <f t="shared" si="15"/>
        <v>64</v>
      </c>
    </row>
    <row r="110" spans="3:27">
      <c r="C110" s="32" t="s">
        <v>247</v>
      </c>
      <c r="D110" s="33" t="s">
        <v>248</v>
      </c>
      <c r="E110" s="11">
        <v>0.37456817862365871</v>
      </c>
      <c r="F110" s="11">
        <v>0.36477235618540665</v>
      </c>
      <c r="G110" s="11">
        <v>0.35391092544939035</v>
      </c>
      <c r="H110" s="11">
        <v>0.35074309997329273</v>
      </c>
      <c r="I110" s="11">
        <v>0.33538790529117901</v>
      </c>
      <c r="J110" s="11">
        <v>0.32082758410658563</v>
      </c>
      <c r="K110" s="11">
        <v>0.31414121435804904</v>
      </c>
      <c r="L110" s="11">
        <v>0.31110982038243939</v>
      </c>
      <c r="M110" s="11">
        <v>0.30395449342459369</v>
      </c>
      <c r="N110" s="11">
        <v>0.29972525355817098</v>
      </c>
      <c r="O110" s="11">
        <v>0.29744138998631442</v>
      </c>
      <c r="P110" s="11">
        <v>0.27974294761784563</v>
      </c>
      <c r="Q110" s="11">
        <v>0.27071184042429552</v>
      </c>
      <c r="R110" s="11">
        <v>0.26905932824760165</v>
      </c>
      <c r="S110" s="11">
        <v>0.26858222039593499</v>
      </c>
      <c r="T110" s="11">
        <v>0.26858222039593499</v>
      </c>
      <c r="U110" s="11"/>
      <c r="V110" s="33" t="str">
        <f t="shared" si="10"/>
        <v>Maldives</v>
      </c>
      <c r="W110" s="30">
        <f t="shared" si="11"/>
        <v>-7.4275866581056012E-3</v>
      </c>
      <c r="X110" s="10">
        <f t="shared" si="12"/>
        <v>-0.98407534609932434</v>
      </c>
      <c r="Y110" s="36">
        <f t="shared" si="13"/>
        <v>0.96840428680050494</v>
      </c>
      <c r="Z110" s="41">
        <f t="shared" si="14"/>
        <v>7.4275866581056009</v>
      </c>
      <c r="AA110" s="42">
        <f t="shared" si="15"/>
        <v>7</v>
      </c>
    </row>
    <row r="111" spans="3:27">
      <c r="C111" s="32" t="s">
        <v>249</v>
      </c>
      <c r="D111" s="33" t="s">
        <v>250</v>
      </c>
      <c r="E111" s="11">
        <v>0.67089914793256111</v>
      </c>
      <c r="F111" s="11">
        <v>0.66945579648357734</v>
      </c>
      <c r="G111" s="11">
        <v>0.66822080831792707</v>
      </c>
      <c r="H111" s="11">
        <v>0.67124280124308966</v>
      </c>
      <c r="I111" s="11">
        <v>0.67510506160532524</v>
      </c>
      <c r="J111" s="11">
        <v>0.67368629799044744</v>
      </c>
      <c r="K111" s="11">
        <v>0.6892770486784553</v>
      </c>
      <c r="L111" s="11">
        <v>0.68315004760975639</v>
      </c>
      <c r="M111" s="11">
        <v>0.67688238387601629</v>
      </c>
      <c r="N111" s="11">
        <v>0.67914249817601624</v>
      </c>
      <c r="O111" s="11">
        <v>0.68127482306883491</v>
      </c>
      <c r="P111" s="11">
        <v>0.6919403987592142</v>
      </c>
      <c r="Q111" s="11">
        <v>0.69208451556219541</v>
      </c>
      <c r="R111" s="11">
        <v>0.69084568644918709</v>
      </c>
      <c r="S111" s="11">
        <v>0.69649684299918702</v>
      </c>
      <c r="T111" s="11">
        <v>0.69649684299918702</v>
      </c>
      <c r="U111" s="11"/>
      <c r="V111" s="33" t="str">
        <f t="shared" si="10"/>
        <v>Mali</v>
      </c>
      <c r="W111" s="30">
        <f t="shared" si="11"/>
        <v>1.8986276312444544E-3</v>
      </c>
      <c r="X111" s="10">
        <f t="shared" si="12"/>
        <v>0.90727347377940726</v>
      </c>
      <c r="Y111" s="36">
        <f t="shared" si="13"/>
        <v>0.82314515622375284</v>
      </c>
      <c r="Z111" s="41">
        <f t="shared" si="14"/>
        <v>-1.8986276312444545</v>
      </c>
      <c r="AA111" s="42">
        <f t="shared" si="15"/>
        <v>132</v>
      </c>
    </row>
    <row r="112" spans="3:27">
      <c r="C112" s="32" t="s">
        <v>251</v>
      </c>
      <c r="D112" s="33" t="s">
        <v>252</v>
      </c>
      <c r="E112" s="11">
        <v>0.14245052853658532</v>
      </c>
      <c r="F112" s="11">
        <v>0.14192491479187</v>
      </c>
      <c r="G112" s="11">
        <v>0.14139930104715467</v>
      </c>
      <c r="H112" s="11">
        <v>0.14221515071707333</v>
      </c>
      <c r="I112" s="11">
        <v>0.14228303290731734</v>
      </c>
      <c r="J112" s="11">
        <v>0.13874115899999998</v>
      </c>
      <c r="K112" s="11">
        <v>0.13789406685955299</v>
      </c>
      <c r="L112" s="11">
        <v>0.13803071455650431</v>
      </c>
      <c r="M112" s="11">
        <v>0.13711045168434968</v>
      </c>
      <c r="N112" s="11">
        <v>0.13596505060081335</v>
      </c>
      <c r="O112" s="11">
        <v>0.13068212106199198</v>
      </c>
      <c r="P112" s="11">
        <v>0.125183056553862</v>
      </c>
      <c r="Q112" s="11">
        <v>0.12891768310264234</v>
      </c>
      <c r="R112" s="11">
        <v>0.13009741534247968</v>
      </c>
      <c r="S112" s="11">
        <v>0.13075741534247967</v>
      </c>
      <c r="T112" s="11">
        <v>0.13075741534247967</v>
      </c>
      <c r="U112" s="11"/>
      <c r="V112" s="33" t="str">
        <f t="shared" si="10"/>
        <v>Malta</v>
      </c>
      <c r="W112" s="30">
        <f t="shared" si="11"/>
        <v>-1.075403643893476E-3</v>
      </c>
      <c r="X112" s="10">
        <f t="shared" si="12"/>
        <v>-0.89992015293626781</v>
      </c>
      <c r="Y112" s="36">
        <f t="shared" si="13"/>
        <v>0.80985628166083568</v>
      </c>
      <c r="Z112" s="41">
        <f t="shared" si="14"/>
        <v>1.075403643893476</v>
      </c>
      <c r="AA112" s="42">
        <f t="shared" si="15"/>
        <v>96</v>
      </c>
    </row>
    <row r="113" spans="3:27">
      <c r="C113" s="32" t="s">
        <v>253</v>
      </c>
      <c r="D113" s="33" t="s">
        <v>254</v>
      </c>
      <c r="E113" s="11">
        <v>0.529385439170732</v>
      </c>
      <c r="F113" s="11">
        <v>0.52880623038739871</v>
      </c>
      <c r="G113" s="11">
        <v>0.52592262680406532</v>
      </c>
      <c r="H113" s="11">
        <v>0.52829166802073202</v>
      </c>
      <c r="I113" s="11">
        <v>0.53782805722073201</v>
      </c>
      <c r="J113" s="11">
        <v>0.54653171319918703</v>
      </c>
      <c r="K113" s="11">
        <v>0.54969606696585371</v>
      </c>
      <c r="L113" s="11">
        <v>0.55061614263252034</v>
      </c>
      <c r="M113" s="11">
        <v>0.56564401984918711</v>
      </c>
      <c r="N113" s="11">
        <v>0.5626390516158537</v>
      </c>
      <c r="O113" s="11">
        <v>0.57003305036585361</v>
      </c>
      <c r="P113" s="11">
        <v>0.59644205854918697</v>
      </c>
      <c r="Q113" s="11">
        <v>0.59664979494918702</v>
      </c>
      <c r="R113" s="11">
        <v>0.60307613439918695</v>
      </c>
      <c r="S113" s="11">
        <v>0.58292714528252032</v>
      </c>
      <c r="T113" s="11">
        <v>0.58292714528252032</v>
      </c>
      <c r="U113" s="11"/>
      <c r="V113" s="33" t="str">
        <f t="shared" si="10"/>
        <v>Marshall Islands</v>
      </c>
      <c r="W113" s="30">
        <f t="shared" si="11"/>
        <v>5.2239275551691508E-3</v>
      </c>
      <c r="X113" s="10">
        <f t="shared" si="12"/>
        <v>0.93288958254164978</v>
      </c>
      <c r="Y113" s="36">
        <f t="shared" si="13"/>
        <v>0.87028297321473358</v>
      </c>
      <c r="Z113" s="41">
        <f t="shared" si="14"/>
        <v>-5.2239275551691504</v>
      </c>
      <c r="AA113" s="42">
        <f t="shared" si="15"/>
        <v>150</v>
      </c>
    </row>
    <row r="114" spans="3:27">
      <c r="C114" s="32" t="s">
        <v>255</v>
      </c>
      <c r="D114" s="33" t="s">
        <v>256</v>
      </c>
      <c r="E114" s="11">
        <v>0.61732869816097569</v>
      </c>
      <c r="F114" s="11">
        <v>0.59967731853699202</v>
      </c>
      <c r="G114" s="11">
        <v>0.59563539529634169</v>
      </c>
      <c r="H114" s="11">
        <v>0.58992605818821164</v>
      </c>
      <c r="I114" s="11">
        <v>0.59267521554634173</v>
      </c>
      <c r="J114" s="11">
        <v>0.59125718513780501</v>
      </c>
      <c r="K114" s="11">
        <v>0.61203086344471569</v>
      </c>
      <c r="L114" s="11">
        <v>0.58563919151829302</v>
      </c>
      <c r="M114" s="11">
        <v>0.61069021494065068</v>
      </c>
      <c r="N114" s="11">
        <v>0.58876859731341458</v>
      </c>
      <c r="O114" s="11">
        <v>0.59321665735406526</v>
      </c>
      <c r="P114" s="11">
        <v>0.56530679904315717</v>
      </c>
      <c r="Q114" s="11">
        <v>0.56015324693550139</v>
      </c>
      <c r="R114" s="11">
        <v>0.57226094969735797</v>
      </c>
      <c r="S114" s="11">
        <v>0.5691426775140247</v>
      </c>
      <c r="T114" s="11">
        <v>0.5691426775140247</v>
      </c>
      <c r="U114" s="11"/>
      <c r="V114" s="33" t="str">
        <f t="shared" si="10"/>
        <v>Mauritania</v>
      </c>
      <c r="W114" s="30">
        <f t="shared" si="11"/>
        <v>-2.7519590812920434E-3</v>
      </c>
      <c r="X114" s="10">
        <f t="shared" si="12"/>
        <v>-0.75943583469791009</v>
      </c>
      <c r="Y114" s="36">
        <f t="shared" si="13"/>
        <v>0.57674278702331139</v>
      </c>
      <c r="Z114" s="41">
        <f t="shared" si="14"/>
        <v>2.7519590812920436</v>
      </c>
      <c r="AA114" s="42">
        <f t="shared" si="15"/>
        <v>36</v>
      </c>
    </row>
    <row r="115" spans="3:27">
      <c r="C115" s="32" t="s">
        <v>257</v>
      </c>
      <c r="D115" s="33" t="s">
        <v>258</v>
      </c>
      <c r="E115" s="11">
        <v>0.24354418336821135</v>
      </c>
      <c r="F115" s="11">
        <v>0.242440678114106</v>
      </c>
      <c r="G115" s="11">
        <v>0.24213605879239863</v>
      </c>
      <c r="H115" s="11">
        <v>0.23999838082776428</v>
      </c>
      <c r="I115" s="11">
        <v>0.23785996632247963</v>
      </c>
      <c r="J115" s="11">
        <v>0.23433920086784563</v>
      </c>
      <c r="K115" s="11">
        <v>0.23406087121987829</v>
      </c>
      <c r="L115" s="11">
        <v>0.23366864924821165</v>
      </c>
      <c r="M115" s="11">
        <v>0.23308815476497313</v>
      </c>
      <c r="N115" s="11">
        <v>0.23196392999840121</v>
      </c>
      <c r="O115" s="11">
        <v>0.23121975134682934</v>
      </c>
      <c r="P115" s="11">
        <v>0.23117990961682935</v>
      </c>
      <c r="Q115" s="11">
        <v>0.23144669161227668</v>
      </c>
      <c r="R115" s="11">
        <v>0.23255903317561</v>
      </c>
      <c r="S115" s="11">
        <v>0.23196879337060997</v>
      </c>
      <c r="T115" s="11">
        <v>0.23196879337060997</v>
      </c>
      <c r="U115" s="11"/>
      <c r="V115" s="33" t="str">
        <f t="shared" si="10"/>
        <v>Mauritius</v>
      </c>
      <c r="W115" s="30">
        <f t="shared" si="11"/>
        <v>-8.2545117506740561E-4</v>
      </c>
      <c r="X115" s="10">
        <f t="shared" si="12"/>
        <v>-0.888406289056067</v>
      </c>
      <c r="Y115" s="36">
        <f t="shared" si="13"/>
        <v>0.78926573443437209</v>
      </c>
      <c r="Z115" s="41">
        <f t="shared" si="14"/>
        <v>0.82545117506740562</v>
      </c>
      <c r="AA115" s="42">
        <f t="shared" si="15"/>
        <v>110</v>
      </c>
    </row>
    <row r="116" spans="3:27">
      <c r="C116" s="32" t="s">
        <v>259</v>
      </c>
      <c r="D116" s="33" t="s">
        <v>260</v>
      </c>
      <c r="E116" s="11">
        <v>0.27820365078975634</v>
      </c>
      <c r="F116" s="11">
        <v>0.27687571201918698</v>
      </c>
      <c r="G116" s="11">
        <v>0.27541490924906531</v>
      </c>
      <c r="H116" s="11">
        <v>0.27519600789357734</v>
      </c>
      <c r="I116" s="11">
        <v>0.27453397164044729</v>
      </c>
      <c r="J116" s="11">
        <v>0.27310679509264235</v>
      </c>
      <c r="K116" s="11">
        <v>0.26364183993849599</v>
      </c>
      <c r="L116" s="11">
        <v>0.25431266450471574</v>
      </c>
      <c r="M116" s="11">
        <v>0.24449875937109769</v>
      </c>
      <c r="N116" s="11">
        <v>0.23593822228743902</v>
      </c>
      <c r="O116" s="11">
        <v>0.23556786307873998</v>
      </c>
      <c r="P116" s="11">
        <v>0.23521558012019786</v>
      </c>
      <c r="Q116" s="11">
        <v>0.23349800744993246</v>
      </c>
      <c r="R116" s="11">
        <v>0.232723732315366</v>
      </c>
      <c r="S116" s="11">
        <v>0.23270277927869934</v>
      </c>
      <c r="T116" s="11">
        <v>0.23270277927869934</v>
      </c>
      <c r="U116" s="11"/>
      <c r="V116" s="33" t="str">
        <f t="shared" si="10"/>
        <v>Mexico</v>
      </c>
      <c r="W116" s="30">
        <f t="shared" si="11"/>
        <v>-3.908079863755496E-3</v>
      </c>
      <c r="X116" s="10">
        <f t="shared" si="12"/>
        <v>-0.9478543398287721</v>
      </c>
      <c r="Y116" s="36">
        <f t="shared" si="13"/>
        <v>0.89842784953223742</v>
      </c>
      <c r="Z116" s="41">
        <f t="shared" si="14"/>
        <v>3.9080798637554959</v>
      </c>
      <c r="AA116" s="42">
        <f t="shared" si="15"/>
        <v>24</v>
      </c>
    </row>
    <row r="117" spans="3:27">
      <c r="C117" s="32" t="s">
        <v>261</v>
      </c>
      <c r="D117" s="33" t="s">
        <v>262</v>
      </c>
      <c r="E117" s="11">
        <v>0.60417545310772369</v>
      </c>
      <c r="F117" s="11">
        <v>0.60380438422561</v>
      </c>
      <c r="G117" s="11">
        <v>0.61100043976219542</v>
      </c>
      <c r="H117" s="11">
        <v>0.608735486401626</v>
      </c>
      <c r="I117" s="11">
        <v>0.60745520799430897</v>
      </c>
      <c r="J117" s="11">
        <v>0.60488474345691068</v>
      </c>
      <c r="K117" s="11">
        <v>0.60683836955135517</v>
      </c>
      <c r="L117" s="11">
        <v>0.60582967734864523</v>
      </c>
      <c r="M117" s="11">
        <v>0.6062483526325203</v>
      </c>
      <c r="N117" s="11">
        <v>0.605848511473984</v>
      </c>
      <c r="O117" s="11">
        <v>0.60290016881707331</v>
      </c>
      <c r="P117" s="11">
        <v>0.60007947049390264</v>
      </c>
      <c r="Q117" s="11">
        <v>0.60288505823861804</v>
      </c>
      <c r="R117" s="11">
        <v>0.59388544194918702</v>
      </c>
      <c r="S117" s="11">
        <v>0.59640812591585368</v>
      </c>
      <c r="T117" s="11">
        <v>0.59640812591585368</v>
      </c>
      <c r="U117" s="11"/>
      <c r="V117" s="33" t="str">
        <f t="shared" si="10"/>
        <v>Micronesia, Federated States of</v>
      </c>
      <c r="W117" s="30">
        <f t="shared" si="11"/>
        <v>-7.6130004406664109E-4</v>
      </c>
      <c r="X117" s="10">
        <f t="shared" si="12"/>
        <v>-0.7649480290048315</v>
      </c>
      <c r="Y117" s="36">
        <f t="shared" si="13"/>
        <v>0.58514548707837655</v>
      </c>
      <c r="Z117" s="41">
        <f t="shared" si="14"/>
        <v>0.76130004406664109</v>
      </c>
      <c r="AA117" s="42">
        <f t="shared" si="15"/>
        <v>114</v>
      </c>
    </row>
    <row r="118" spans="3:27">
      <c r="C118" s="32" t="s">
        <v>263</v>
      </c>
      <c r="D118" s="33" t="s">
        <v>264</v>
      </c>
      <c r="E118" s="11">
        <v>0.32181929867276432</v>
      </c>
      <c r="F118" s="11">
        <v>0.32186556569288632</v>
      </c>
      <c r="G118" s="11">
        <v>0.32168931238780502</v>
      </c>
      <c r="H118" s="11">
        <v>0.32212778345247967</v>
      </c>
      <c r="I118" s="11">
        <v>0.32367274229398402</v>
      </c>
      <c r="J118" s="11">
        <v>0.34619669856687002</v>
      </c>
      <c r="K118" s="11">
        <v>0.36443054909654499</v>
      </c>
      <c r="L118" s="11">
        <v>0.32828869690670731</v>
      </c>
      <c r="M118" s="11">
        <v>0.324242688438171</v>
      </c>
      <c r="N118" s="11">
        <v>0.32180401245256102</v>
      </c>
      <c r="O118" s="11">
        <v>0.32331120296654497</v>
      </c>
      <c r="P118" s="11">
        <v>0.32150421030982385</v>
      </c>
      <c r="Q118" s="11">
        <v>0.3182308702881031</v>
      </c>
      <c r="R118" s="11">
        <v>0.3177052749784553</v>
      </c>
      <c r="S118" s="11">
        <v>0.31645682741178865</v>
      </c>
      <c r="T118" s="11">
        <v>0.31645682741178865</v>
      </c>
      <c r="U118" s="11"/>
      <c r="V118" s="33" t="str">
        <f t="shared" si="10"/>
        <v>Moldova, Republic of</v>
      </c>
      <c r="W118" s="30">
        <f t="shared" si="11"/>
        <v>-7.2232370123878728E-4</v>
      </c>
      <c r="X118" s="10">
        <f t="shared" si="12"/>
        <v>-0.27648131034866064</v>
      </c>
      <c r="Y118" s="36">
        <f t="shared" si="13"/>
        <v>7.6441914972112404E-2</v>
      </c>
      <c r="Z118" s="41" t="str">
        <f t="shared" si="14"/>
        <v/>
      </c>
      <c r="AA118" s="42" t="str">
        <f t="shared" si="15"/>
        <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0.17843369751841465</v>
      </c>
      <c r="F120" s="11">
        <v>0.17729349153910598</v>
      </c>
      <c r="G120" s="11">
        <v>0.17969325442008133</v>
      </c>
      <c r="H120" s="11">
        <v>0.17837206573910599</v>
      </c>
      <c r="I120" s="11">
        <v>0.17576441206491869</v>
      </c>
      <c r="J120" s="11">
        <v>0.17757457607048802</v>
      </c>
      <c r="K120" s="11">
        <v>0.17382389099052867</v>
      </c>
      <c r="L120" s="11">
        <v>0.17500726597813035</v>
      </c>
      <c r="M120" s="11">
        <v>0.17316802635674799</v>
      </c>
      <c r="N120" s="11">
        <v>0.17338611298894335</v>
      </c>
      <c r="O120" s="11">
        <v>0.16792280341052868</v>
      </c>
      <c r="P120" s="11">
        <v>0.16638694958953956</v>
      </c>
      <c r="Q120" s="11">
        <v>0.16637630065781842</v>
      </c>
      <c r="R120" s="11">
        <v>0.16663144080109762</v>
      </c>
      <c r="S120" s="11">
        <v>0.16537095945609762</v>
      </c>
      <c r="T120" s="11">
        <v>0.16537095945609762</v>
      </c>
      <c r="U120" s="11"/>
      <c r="V120" s="33" t="str">
        <f t="shared" si="10"/>
        <v xml:space="preserve">Macedonia </v>
      </c>
      <c r="W120" s="30">
        <f t="shared" si="11"/>
        <v>-1.0582786732468558E-3</v>
      </c>
      <c r="X120" s="10">
        <f t="shared" si="12"/>
        <v>-0.94994093028859083</v>
      </c>
      <c r="Y120" s="36">
        <f t="shared" si="13"/>
        <v>0.90238777103755341</v>
      </c>
      <c r="Z120" s="41">
        <f t="shared" si="14"/>
        <v>1.0582786732468559</v>
      </c>
      <c r="AA120" s="42">
        <f t="shared" si="15"/>
        <v>98</v>
      </c>
    </row>
    <row r="121" spans="3:27">
      <c r="C121" s="32" t="s">
        <v>269</v>
      </c>
      <c r="D121" s="33" t="s">
        <v>270</v>
      </c>
      <c r="E121" s="11">
        <v>0.37500055542138228</v>
      </c>
      <c r="F121" s="11">
        <v>0.36572597446361793</v>
      </c>
      <c r="G121" s="11">
        <v>0.36391558898044729</v>
      </c>
      <c r="H121" s="11">
        <v>0.37343891275040658</v>
      </c>
      <c r="I121" s="11">
        <v>0.38489885943313035</v>
      </c>
      <c r="J121" s="11">
        <v>0.39485679755447162</v>
      </c>
      <c r="K121" s="11">
        <v>0.38883521759105705</v>
      </c>
      <c r="L121" s="11">
        <v>0.36929466655609766</v>
      </c>
      <c r="M121" s="11">
        <v>0.35214083174803523</v>
      </c>
      <c r="N121" s="11">
        <v>0.35178567487802176</v>
      </c>
      <c r="O121" s="11">
        <v>0.3479280945994716</v>
      </c>
      <c r="P121" s="11">
        <v>0.34704706155210058</v>
      </c>
      <c r="Q121" s="11">
        <v>0.34163909271139575</v>
      </c>
      <c r="R121" s="11">
        <v>0.3476929628795124</v>
      </c>
      <c r="S121" s="11">
        <v>0.33523378046951241</v>
      </c>
      <c r="T121" s="11">
        <v>0.33523378046951241</v>
      </c>
      <c r="U121" s="11"/>
      <c r="V121" s="33" t="str">
        <f t="shared" si="10"/>
        <v>Mongolia</v>
      </c>
      <c r="W121" s="30">
        <f t="shared" si="11"/>
        <v>-3.0668470243414379E-3</v>
      </c>
      <c r="X121" s="10">
        <f t="shared" si="12"/>
        <v>-0.77304918989295335</v>
      </c>
      <c r="Y121" s="36">
        <f t="shared" si="13"/>
        <v>0.59760504999415143</v>
      </c>
      <c r="Z121" s="41">
        <f t="shared" si="14"/>
        <v>3.0668470243414379</v>
      </c>
      <c r="AA121" s="42">
        <f t="shared" si="15"/>
        <v>33</v>
      </c>
    </row>
    <row r="122" spans="3:27">
      <c r="C122" s="32" t="s">
        <v>271</v>
      </c>
      <c r="D122" s="33" t="s">
        <v>272</v>
      </c>
      <c r="E122" s="11">
        <v>0.15473953266260165</v>
      </c>
      <c r="F122" s="11">
        <v>0.15514615301443099</v>
      </c>
      <c r="G122" s="11">
        <v>0.15571220426056931</v>
      </c>
      <c r="H122" s="11">
        <v>0.15637622298638235</v>
      </c>
      <c r="I122" s="11">
        <v>0.15709219293170731</v>
      </c>
      <c r="J122" s="11">
        <v>0.15782791897459364</v>
      </c>
      <c r="K122" s="11">
        <v>0.15850258490548802</v>
      </c>
      <c r="L122" s="11">
        <v>0.15915481181199198</v>
      </c>
      <c r="M122" s="11">
        <v>0.15974907123882134</v>
      </c>
      <c r="N122" s="11">
        <v>0.16172065911504066</v>
      </c>
      <c r="O122" s="11">
        <v>0.16353766850943102</v>
      </c>
      <c r="P122" s="11">
        <v>0.16275472283911943</v>
      </c>
      <c r="Q122" s="11">
        <v>0.16483401247994592</v>
      </c>
      <c r="R122" s="11">
        <v>0.16458477263711399</v>
      </c>
      <c r="S122" s="11">
        <v>0.16316829135878066</v>
      </c>
      <c r="T122" s="11">
        <v>0.16316829135878066</v>
      </c>
      <c r="U122" s="11"/>
      <c r="V122" s="33" t="str">
        <f t="shared" si="10"/>
        <v>Montenegro</v>
      </c>
      <c r="W122" s="30">
        <f t="shared" si="11"/>
        <v>7.1010658174243174E-4</v>
      </c>
      <c r="X122" s="10">
        <f t="shared" si="12"/>
        <v>0.95946606467907924</v>
      </c>
      <c r="Y122" s="36">
        <f t="shared" si="13"/>
        <v>0.92057512927075913</v>
      </c>
      <c r="Z122" s="41">
        <f t="shared" si="14"/>
        <v>-0.71010658174243169</v>
      </c>
      <c r="AA122" s="42">
        <f t="shared" si="15"/>
        <v>127</v>
      </c>
    </row>
    <row r="123" spans="3:27">
      <c r="C123" s="32" t="s">
        <v>273</v>
      </c>
      <c r="D123" s="33" t="s">
        <v>274</v>
      </c>
      <c r="E123" s="11">
        <v>0.42514803283443087</v>
      </c>
      <c r="F123" s="11">
        <v>0.42125333102613832</v>
      </c>
      <c r="G123" s="11">
        <v>0.41747510152333334</v>
      </c>
      <c r="H123" s="11">
        <v>0.41365952245764226</v>
      </c>
      <c r="I123" s="11">
        <v>0.4099800677565853</v>
      </c>
      <c r="J123" s="11">
        <v>0.40632815832719532</v>
      </c>
      <c r="K123" s="11">
        <v>0.40378518168113825</v>
      </c>
      <c r="L123" s="11">
        <v>0.40125319412882127</v>
      </c>
      <c r="M123" s="11">
        <v>0.39887971207227663</v>
      </c>
      <c r="N123" s="11">
        <v>0.39656397928321163</v>
      </c>
      <c r="O123" s="11">
        <v>0.39393576085662635</v>
      </c>
      <c r="P123" s="11">
        <v>0.39194251949489173</v>
      </c>
      <c r="Q123" s="11">
        <v>0.39001826754941749</v>
      </c>
      <c r="R123" s="11">
        <v>0.38798486411398397</v>
      </c>
      <c r="S123" s="11">
        <v>0.38745520536898398</v>
      </c>
      <c r="T123" s="11">
        <v>0.38745520536898398</v>
      </c>
      <c r="U123" s="11"/>
      <c r="V123" s="33" t="str">
        <f t="shared" si="10"/>
        <v>Morocco</v>
      </c>
      <c r="W123" s="30">
        <f t="shared" si="11"/>
        <v>-2.5796968612302944E-3</v>
      </c>
      <c r="X123" s="10">
        <f t="shared" si="12"/>
        <v>-0.9840502432424949</v>
      </c>
      <c r="Y123" s="36">
        <f t="shared" si="13"/>
        <v>0.96835488122561342</v>
      </c>
      <c r="Z123" s="41">
        <f t="shared" si="14"/>
        <v>2.5796968612302944</v>
      </c>
      <c r="AA123" s="42">
        <f t="shared" si="15"/>
        <v>39</v>
      </c>
    </row>
    <row r="124" spans="3:27">
      <c r="C124" s="32" t="s">
        <v>275</v>
      </c>
      <c r="D124" s="33" t="s">
        <v>276</v>
      </c>
      <c r="E124" s="11">
        <v>0.74516691685203273</v>
      </c>
      <c r="F124" s="11">
        <v>0.73966128917113816</v>
      </c>
      <c r="G124" s="11">
        <v>0.73507632316585381</v>
      </c>
      <c r="H124" s="11">
        <v>0.72486067249878072</v>
      </c>
      <c r="I124" s="11">
        <v>0.72650070251747956</v>
      </c>
      <c r="J124" s="11">
        <v>0.72549951355365871</v>
      </c>
      <c r="K124" s="11">
        <v>0.72145150333861796</v>
      </c>
      <c r="L124" s="11">
        <v>0.72677454324065061</v>
      </c>
      <c r="M124" s="11">
        <v>0.73723260037967497</v>
      </c>
      <c r="N124" s="11">
        <v>0.74418440474105696</v>
      </c>
      <c r="O124" s="11">
        <v>0.74516390337764227</v>
      </c>
      <c r="P124" s="11">
        <v>0.74630826369783232</v>
      </c>
      <c r="Q124" s="11">
        <v>0.74243651033224944</v>
      </c>
      <c r="R124" s="11">
        <v>0.7604939461845529</v>
      </c>
      <c r="S124" s="11">
        <v>0.74576302730121968</v>
      </c>
      <c r="T124" s="11">
        <v>0.74576302730121968</v>
      </c>
      <c r="U124" s="11"/>
      <c r="V124" s="33" t="str">
        <f t="shared" si="10"/>
        <v>Mozambique</v>
      </c>
      <c r="W124" s="30">
        <f t="shared" si="11"/>
        <v>1.2377533600948546E-3</v>
      </c>
      <c r="X124" s="10">
        <f t="shared" si="12"/>
        <v>0.54905740497679878</v>
      </c>
      <c r="Y124" s="36">
        <f t="shared" si="13"/>
        <v>0.30146403395985644</v>
      </c>
      <c r="Z124" s="41">
        <f t="shared" si="14"/>
        <v>-1.2377533600948547</v>
      </c>
      <c r="AA124" s="42">
        <f t="shared" si="15"/>
        <v>130</v>
      </c>
    </row>
    <row r="125" spans="3:27">
      <c r="C125" s="32" t="s">
        <v>277</v>
      </c>
      <c r="D125" s="33" t="s">
        <v>278</v>
      </c>
      <c r="E125" s="11">
        <v>0.46247938471008138</v>
      </c>
      <c r="F125" s="11">
        <v>0.45997849598792695</v>
      </c>
      <c r="G125" s="11">
        <v>0.45778099129308969</v>
      </c>
      <c r="H125" s="11">
        <v>0.45660002544646366</v>
      </c>
      <c r="I125" s="11">
        <v>0.45348401613813039</v>
      </c>
      <c r="J125" s="11">
        <v>0.45102079465853673</v>
      </c>
      <c r="K125" s="11">
        <v>0.45796137694024397</v>
      </c>
      <c r="L125" s="11">
        <v>0.45749803684203272</v>
      </c>
      <c r="M125" s="11">
        <v>0.45592655833930901</v>
      </c>
      <c r="N125" s="11">
        <v>0.46519435021626032</v>
      </c>
      <c r="O125" s="11">
        <v>0.45703542682495968</v>
      </c>
      <c r="P125" s="11">
        <v>0.46124217348577262</v>
      </c>
      <c r="Q125" s="11">
        <v>0.45163694795325232</v>
      </c>
      <c r="R125" s="11">
        <v>0.45408467183821166</v>
      </c>
      <c r="S125" s="11">
        <v>0.45324007840487829</v>
      </c>
      <c r="T125" s="11">
        <v>0.45324007840487829</v>
      </c>
      <c r="U125" s="11"/>
      <c r="V125" s="33" t="str">
        <f t="shared" si="10"/>
        <v>Myanmar</v>
      </c>
      <c r="W125" s="30">
        <f t="shared" si="11"/>
        <v>-3.0442431030779934E-4</v>
      </c>
      <c r="X125" s="10">
        <f t="shared" si="12"/>
        <v>-0.36235679819350758</v>
      </c>
      <c r="Y125" s="36">
        <f t="shared" si="13"/>
        <v>0.13130244919705036</v>
      </c>
      <c r="Z125" s="41" t="str">
        <f t="shared" si="14"/>
        <v/>
      </c>
      <c r="AA125" s="42" t="str">
        <f t="shared" si="15"/>
        <v/>
      </c>
    </row>
    <row r="126" spans="3:27">
      <c r="C126" s="32" t="s">
        <v>279</v>
      </c>
      <c r="D126" s="33" t="s">
        <v>280</v>
      </c>
      <c r="E126" s="11">
        <v>0.46138458793024401</v>
      </c>
      <c r="F126" s="11">
        <v>0.46102872064341466</v>
      </c>
      <c r="G126" s="11">
        <v>0.46437839085841465</v>
      </c>
      <c r="H126" s="11">
        <v>0.46818122007528468</v>
      </c>
      <c r="I126" s="11">
        <v>0.47198364995727671</v>
      </c>
      <c r="J126" s="11">
        <v>0.4780583426233333</v>
      </c>
      <c r="K126" s="11">
        <v>0.48022403341609765</v>
      </c>
      <c r="L126" s="11">
        <v>0.48060779554361793</v>
      </c>
      <c r="M126" s="11">
        <v>0.48022275779739859</v>
      </c>
      <c r="N126" s="11">
        <v>0.49000167314861803</v>
      </c>
      <c r="O126" s="11">
        <v>0.49987581185528462</v>
      </c>
      <c r="P126" s="11">
        <v>0.50323065840189718</v>
      </c>
      <c r="Q126" s="11">
        <v>0.49296635882899742</v>
      </c>
      <c r="R126" s="11">
        <v>0.49004073723048797</v>
      </c>
      <c r="S126" s="11">
        <v>0.47916002443048789</v>
      </c>
      <c r="T126" s="11">
        <v>0.47916002443048789</v>
      </c>
      <c r="U126" s="11"/>
      <c r="V126" s="33" t="str">
        <f t="shared" si="10"/>
        <v>Namibia</v>
      </c>
      <c r="W126" s="30">
        <f t="shared" si="11"/>
        <v>2.0065512387283427E-3</v>
      </c>
      <c r="X126" s="10">
        <f t="shared" si="12"/>
        <v>0.74540415694115658</v>
      </c>
      <c r="Y126" s="36">
        <f t="shared" si="13"/>
        <v>0.55562735718515643</v>
      </c>
      <c r="Z126" s="41">
        <f t="shared" si="14"/>
        <v>-2.0065512387283428</v>
      </c>
      <c r="AA126" s="42">
        <f t="shared" si="15"/>
        <v>134</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0.60337839470833332</v>
      </c>
      <c r="F128" s="11">
        <v>0.59229006803353668</v>
      </c>
      <c r="G128" s="11">
        <v>0.57753812102012203</v>
      </c>
      <c r="H128" s="11">
        <v>0.5900135859855693</v>
      </c>
      <c r="I128" s="11">
        <v>0.56984665647865873</v>
      </c>
      <c r="J128" s="11">
        <v>0.54964613786646366</v>
      </c>
      <c r="K128" s="11">
        <v>0.53783412909065065</v>
      </c>
      <c r="L128" s="11">
        <v>0.5359228824778457</v>
      </c>
      <c r="M128" s="11">
        <v>0.51059790463800836</v>
      </c>
      <c r="N128" s="11">
        <v>0.52016551023150437</v>
      </c>
      <c r="O128" s="11">
        <v>0.50980812490081295</v>
      </c>
      <c r="P128" s="11">
        <v>0.50472454070785899</v>
      </c>
      <c r="Q128" s="11">
        <v>0.48748671841815727</v>
      </c>
      <c r="R128" s="11">
        <v>0.47789011998089442</v>
      </c>
      <c r="S128" s="11">
        <v>0.48239929651422769</v>
      </c>
      <c r="T128" s="11">
        <v>0.48239929651422769</v>
      </c>
      <c r="U128" s="11"/>
      <c r="V128" s="33" t="str">
        <f t="shared" si="10"/>
        <v>Nepal</v>
      </c>
      <c r="W128" s="30">
        <f t="shared" si="11"/>
        <v>-8.8169294585910881E-3</v>
      </c>
      <c r="X128" s="10">
        <f t="shared" si="12"/>
        <v>-0.97856330815312187</v>
      </c>
      <c r="Y128" s="36">
        <f t="shared" si="13"/>
        <v>0.95758614806358178</v>
      </c>
      <c r="Z128" s="41">
        <f t="shared" si="14"/>
        <v>8.8169294585910887</v>
      </c>
      <c r="AA128" s="42">
        <f t="shared" si="15"/>
        <v>4</v>
      </c>
    </row>
    <row r="129" spans="3:27">
      <c r="C129" s="32" t="s">
        <v>285</v>
      </c>
      <c r="D129" s="33" t="s">
        <v>286</v>
      </c>
      <c r="E129" s="11">
        <v>8.6498650387195355E-2</v>
      </c>
      <c r="F129" s="11">
        <v>8.642455072967499E-2</v>
      </c>
      <c r="G129" s="11">
        <v>8.5257768145325333E-2</v>
      </c>
      <c r="H129" s="11">
        <v>8.5025131902439335E-2</v>
      </c>
      <c r="I129" s="11">
        <v>8.5188430618902702E-2</v>
      </c>
      <c r="J129" s="11">
        <v>8.4700509823170969E-2</v>
      </c>
      <c r="K129" s="11">
        <v>8.393698119593497E-2</v>
      </c>
      <c r="L129" s="11">
        <v>8.3572639560569331E-2</v>
      </c>
      <c r="M129" s="11">
        <v>8.2800167843902664E-2</v>
      </c>
      <c r="N129" s="11">
        <v>7.5850362793902643E-2</v>
      </c>
      <c r="O129" s="11">
        <v>7.2022541483740002E-2</v>
      </c>
      <c r="P129" s="11">
        <v>6.9346834894986567E-2</v>
      </c>
      <c r="Q129" s="11">
        <v>6.2864624241192463E-2</v>
      </c>
      <c r="R129" s="11">
        <v>0.16241623472561004</v>
      </c>
      <c r="S129" s="11">
        <v>0.16241623472561004</v>
      </c>
      <c r="T129" s="11">
        <v>0.16241623472561004</v>
      </c>
      <c r="U129" s="11"/>
      <c r="V129" s="33" t="str">
        <f t="shared" si="10"/>
        <v>Netherlands</v>
      </c>
      <c r="W129" s="30">
        <f t="shared" si="11"/>
        <v>3.7891777673058147E-3</v>
      </c>
      <c r="X129" s="10">
        <f t="shared" si="12"/>
        <v>0.53340610537954991</v>
      </c>
      <c r="Y129" s="36">
        <f t="shared" si="13"/>
        <v>0.28452207325617951</v>
      </c>
      <c r="Z129" s="41">
        <f t="shared" si="14"/>
        <v>-3.7891777673058149</v>
      </c>
      <c r="AA129" s="42">
        <f t="shared" si="15"/>
        <v>144</v>
      </c>
    </row>
    <row r="130" spans="3:27">
      <c r="C130" s="32" t="s">
        <v>287</v>
      </c>
      <c r="D130" s="33" t="s">
        <v>288</v>
      </c>
      <c r="E130" s="11">
        <v>0.25918474323678864</v>
      </c>
      <c r="F130" s="11">
        <v>0.25898172596483726</v>
      </c>
      <c r="G130" s="11">
        <v>0.25713643227012201</v>
      </c>
      <c r="H130" s="11">
        <v>0.25460821174613829</v>
      </c>
      <c r="I130" s="11">
        <v>0.25523446276686995</v>
      </c>
      <c r="J130" s="11">
        <v>0.25272250240548794</v>
      </c>
      <c r="K130" s="11">
        <v>0.25255441931056927</v>
      </c>
      <c r="L130" s="11">
        <v>0.25461913296361799</v>
      </c>
      <c r="M130" s="11">
        <v>0.25230910840528464</v>
      </c>
      <c r="N130" s="11">
        <v>0.24704095376565061</v>
      </c>
      <c r="O130" s="11">
        <v>0.24210613245934964</v>
      </c>
      <c r="P130" s="11">
        <v>0.23750365280453956</v>
      </c>
      <c r="Q130" s="11">
        <v>0.23321824632046076</v>
      </c>
      <c r="R130" s="11">
        <v>0.23321990325101635</v>
      </c>
      <c r="S130" s="11">
        <v>0.23321990325101635</v>
      </c>
      <c r="T130" s="11">
        <v>0.23321990325101635</v>
      </c>
      <c r="U130" s="11"/>
      <c r="V130" s="33" t="str">
        <f t="shared" si="10"/>
        <v>New Zealand</v>
      </c>
      <c r="W130" s="30">
        <f t="shared" si="11"/>
        <v>-2.0235525643641319E-3</v>
      </c>
      <c r="X130" s="10">
        <f t="shared" si="12"/>
        <v>-0.95002074280360249</v>
      </c>
      <c r="Y130" s="36">
        <f t="shared" si="13"/>
        <v>0.90253941175710861</v>
      </c>
      <c r="Z130" s="41">
        <f t="shared" si="14"/>
        <v>2.0235525643641319</v>
      </c>
      <c r="AA130" s="42">
        <f t="shared" si="15"/>
        <v>59</v>
      </c>
    </row>
    <row r="131" spans="3:27">
      <c r="C131" s="32" t="s">
        <v>289</v>
      </c>
      <c r="D131" s="33" t="s">
        <v>290</v>
      </c>
      <c r="E131" s="11">
        <v>0.35543142169308967</v>
      </c>
      <c r="F131" s="11">
        <v>0.34565596136077237</v>
      </c>
      <c r="G131" s="11">
        <v>0.33807117560333338</v>
      </c>
      <c r="H131" s="11">
        <v>0.333076969543049</v>
      </c>
      <c r="I131" s="11">
        <v>0.32847873999504068</v>
      </c>
      <c r="J131" s="11">
        <v>0.32360422431150432</v>
      </c>
      <c r="K131" s="11">
        <v>0.32191151546922764</v>
      </c>
      <c r="L131" s="11">
        <v>0.32277588119369932</v>
      </c>
      <c r="M131" s="11">
        <v>0.32053279371788634</v>
      </c>
      <c r="N131" s="11">
        <v>0.31915354458353667</v>
      </c>
      <c r="O131" s="11">
        <v>0.31623651867276437</v>
      </c>
      <c r="P131" s="11">
        <v>0.30867058652723595</v>
      </c>
      <c r="Q131" s="11">
        <v>0.31078133820731735</v>
      </c>
      <c r="R131" s="11">
        <v>0.30778403857500003</v>
      </c>
      <c r="S131" s="11">
        <v>0.31020362940833335</v>
      </c>
      <c r="T131" s="11">
        <v>0.31020362940833335</v>
      </c>
      <c r="U131" s="11"/>
      <c r="V131" s="33" t="str">
        <f t="shared" si="10"/>
        <v>Nicaragua</v>
      </c>
      <c r="W131" s="30">
        <f t="shared" si="11"/>
        <v>-2.7340132229228277E-3</v>
      </c>
      <c r="X131" s="10">
        <f t="shared" si="12"/>
        <v>-0.93543763445367922</v>
      </c>
      <c r="Y131" s="36">
        <f t="shared" si="13"/>
        <v>0.87504356795229521</v>
      </c>
      <c r="Z131" s="41">
        <f t="shared" si="14"/>
        <v>2.7340132229228278</v>
      </c>
      <c r="AA131" s="42">
        <f t="shared" si="15"/>
        <v>38</v>
      </c>
    </row>
    <row r="132" spans="3:27">
      <c r="C132" s="32" t="s">
        <v>291</v>
      </c>
      <c r="D132" s="33" t="s">
        <v>292</v>
      </c>
      <c r="E132" s="11">
        <v>0.71423655052886204</v>
      </c>
      <c r="F132" s="11">
        <v>0.70648606605406528</v>
      </c>
      <c r="G132" s="11">
        <v>0.71133136593048796</v>
      </c>
      <c r="H132" s="11">
        <v>0.71357426080813047</v>
      </c>
      <c r="I132" s="11">
        <v>0.720001852420732</v>
      </c>
      <c r="J132" s="11">
        <v>0.72483371556707332</v>
      </c>
      <c r="K132" s="11">
        <v>0.7006888575817074</v>
      </c>
      <c r="L132" s="11">
        <v>0.69266596116382129</v>
      </c>
      <c r="M132" s="11">
        <v>0.69237488206300835</v>
      </c>
      <c r="N132" s="11">
        <v>0.68845696604512197</v>
      </c>
      <c r="O132" s="11">
        <v>0.70885632672601628</v>
      </c>
      <c r="P132" s="11">
        <v>0.70348128270447152</v>
      </c>
      <c r="Q132" s="11">
        <v>0.70047031722926834</v>
      </c>
      <c r="R132" s="11">
        <v>0.6891902839012195</v>
      </c>
      <c r="S132" s="11">
        <v>0.69979610030121953</v>
      </c>
      <c r="T132" s="11">
        <v>0.69979610030121953</v>
      </c>
      <c r="U132" s="11"/>
      <c r="V132" s="33" t="str">
        <f t="shared" si="10"/>
        <v>Niger</v>
      </c>
      <c r="W132" s="30">
        <f t="shared" si="11"/>
        <v>-1.3199726303867977E-3</v>
      </c>
      <c r="X132" s="10">
        <f t="shared" si="12"/>
        <v>-0.5812661016540952</v>
      </c>
      <c r="Y132" s="36">
        <f t="shared" si="13"/>
        <v>0.33787028093214894</v>
      </c>
      <c r="Z132" s="41">
        <f t="shared" si="14"/>
        <v>1.3199726303867976</v>
      </c>
      <c r="AA132" s="42">
        <f t="shared" si="15"/>
        <v>86</v>
      </c>
    </row>
    <row r="133" spans="3:27">
      <c r="C133" s="32" t="s">
        <v>293</v>
      </c>
      <c r="D133" s="33" t="s">
        <v>294</v>
      </c>
      <c r="E133" s="11">
        <v>0.6495229329736586</v>
      </c>
      <c r="F133" s="11">
        <v>0.64860373896695134</v>
      </c>
      <c r="G133" s="11">
        <v>0.64807169741650428</v>
      </c>
      <c r="H133" s="11">
        <v>0.66851947000691059</v>
      </c>
      <c r="I133" s="11">
        <v>0.66886489677276428</v>
      </c>
      <c r="J133" s="11">
        <v>0.67181658807317091</v>
      </c>
      <c r="K133" s="11">
        <v>0.65305736102853673</v>
      </c>
      <c r="L133" s="11">
        <v>0.65301905255256099</v>
      </c>
      <c r="M133" s="11">
        <v>0.64890512736727668</v>
      </c>
      <c r="N133" s="11">
        <v>0.64815814826934959</v>
      </c>
      <c r="O133" s="11">
        <v>0.64580357739211403</v>
      </c>
      <c r="P133" s="11">
        <v>0.64344678910304898</v>
      </c>
      <c r="Q133" s="11">
        <v>0.6444134633709756</v>
      </c>
      <c r="R133" s="11">
        <v>0.64475252348715462</v>
      </c>
      <c r="S133" s="11">
        <v>0.64517482595882136</v>
      </c>
      <c r="T133" s="11">
        <v>0.64517482595882136</v>
      </c>
      <c r="U133" s="11"/>
      <c r="V133" s="33" t="str">
        <f t="shared" si="10"/>
        <v>Nigeria</v>
      </c>
      <c r="W133" s="30">
        <f t="shared" si="11"/>
        <v>-1.0148026732803626E-3</v>
      </c>
      <c r="X133" s="10">
        <f t="shared" si="12"/>
        <v>-0.51444094407641816</v>
      </c>
      <c r="Y133" s="36">
        <f t="shared" si="13"/>
        <v>0.26464948494223639</v>
      </c>
      <c r="Z133" s="41">
        <f t="shared" si="14"/>
        <v>1.0148026732803626</v>
      </c>
      <c r="AA133" s="42">
        <f t="shared" si="15"/>
        <v>101</v>
      </c>
    </row>
    <row r="134" spans="3:27">
      <c r="C134" s="32" t="s">
        <v>295</v>
      </c>
      <c r="D134" s="33" t="s">
        <v>296</v>
      </c>
      <c r="E134" s="11">
        <v>7.3711767613821352E-2</v>
      </c>
      <c r="F134" s="11">
        <v>7.2397316275406701E-2</v>
      </c>
      <c r="G134" s="11">
        <v>7.2488555993902706E-2</v>
      </c>
      <c r="H134" s="11">
        <v>7.1896055875000017E-2</v>
      </c>
      <c r="I134" s="11">
        <v>7.2068596406504357E-2</v>
      </c>
      <c r="J134" s="11">
        <v>7.1146827994919046E-2</v>
      </c>
      <c r="K134" s="11">
        <v>7.047293455853669E-2</v>
      </c>
      <c r="L134" s="11">
        <v>7.0110423235975688E-2</v>
      </c>
      <c r="M134" s="11">
        <v>6.8234090775203343E-2</v>
      </c>
      <c r="N134" s="11">
        <v>6.1965270509552972E-2</v>
      </c>
      <c r="O134" s="11">
        <v>5.8507799837398344E-2</v>
      </c>
      <c r="P134" s="11">
        <v>5.629146577100292E-2</v>
      </c>
      <c r="Q134" s="11">
        <v>5.3805408127371446E-2</v>
      </c>
      <c r="R134" s="11">
        <v>6.1042765117886345E-2</v>
      </c>
      <c r="S134" s="11">
        <v>6.1042765117886345E-2</v>
      </c>
      <c r="T134" s="11">
        <v>6.1042765117886345E-2</v>
      </c>
      <c r="U134" s="11"/>
      <c r="V134" s="33" t="str">
        <f t="shared" si="10"/>
        <v>Norway</v>
      </c>
      <c r="W134" s="30">
        <f t="shared" si="11"/>
        <v>-1.2167619289639175E-3</v>
      </c>
      <c r="X134" s="10">
        <f t="shared" si="12"/>
        <v>-0.86576469796312638</v>
      </c>
      <c r="Y134" s="36">
        <f t="shared" si="13"/>
        <v>0.74954851223918351</v>
      </c>
      <c r="Z134" s="41">
        <f t="shared" si="14"/>
        <v>1.2167619289639175</v>
      </c>
      <c r="AA134" s="42">
        <f t="shared" si="15"/>
        <v>92</v>
      </c>
    </row>
    <row r="135" spans="3:27">
      <c r="C135" s="32" t="s">
        <v>297</v>
      </c>
      <c r="D135" s="33" t="s">
        <v>298</v>
      </c>
      <c r="E135" s="11">
        <v>0.20164602383638233</v>
      </c>
      <c r="F135" s="11">
        <v>0.20204186756768297</v>
      </c>
      <c r="G135" s="11">
        <v>0.20247958121768297</v>
      </c>
      <c r="H135" s="11">
        <v>0.20021388023353667</v>
      </c>
      <c r="I135" s="11">
        <v>0.19849372166176174</v>
      </c>
      <c r="J135" s="11">
        <v>0.19152868504120621</v>
      </c>
      <c r="K135" s="11">
        <v>0.18987178243142297</v>
      </c>
      <c r="L135" s="11">
        <v>0.18813182677247967</v>
      </c>
      <c r="M135" s="11">
        <v>0.18637660661341468</v>
      </c>
      <c r="N135" s="11">
        <v>0.18472725102215462</v>
      </c>
      <c r="O135" s="11">
        <v>0.17924643201626031</v>
      </c>
      <c r="P135" s="11">
        <v>0.17607352740718152</v>
      </c>
      <c r="Q135" s="11">
        <v>0.17296192361111107</v>
      </c>
      <c r="R135" s="11">
        <v>0.16972975070934967</v>
      </c>
      <c r="S135" s="11">
        <v>0.16972975070934967</v>
      </c>
      <c r="T135" s="11">
        <v>0.16972975070934967</v>
      </c>
      <c r="U135" s="11"/>
      <c r="V135" s="33" t="str">
        <f t="shared" ref="V135:V197" si="16">D135</f>
        <v>Oman</v>
      </c>
      <c r="W135" s="30">
        <f t="shared" ref="W135:W197" si="17">SLOPE(E135:T135,$E$5:$T$5)</f>
        <v>-2.5586158831632068E-3</v>
      </c>
      <c r="X135" s="10">
        <f t="shared" ref="X135:X197" si="18">PEARSON(E135:T135,$E$5:$T$5)</f>
        <v>-0.98611018614856516</v>
      </c>
      <c r="Y135" s="36">
        <f t="shared" ref="Y135:Y197" si="19">IF(ISERROR(X135),0,X135*X135)</f>
        <v>0.97241329922595787</v>
      </c>
      <c r="Z135" s="41">
        <f t="shared" ref="Z135:Z197" si="20">IF(Y135&gt;=$Z$4,-1000*W135,"")</f>
        <v>2.5586158831632067</v>
      </c>
      <c r="AA135" s="42">
        <f t="shared" ref="AA135:AA197" si="21">IF(ISNUMBER(Z135),RANK(Z135,$Z$6:$Z$197),"")</f>
        <v>40</v>
      </c>
    </row>
    <row r="136" spans="3:27">
      <c r="C136" s="32" t="s">
        <v>299</v>
      </c>
      <c r="D136" s="33" t="s">
        <v>300</v>
      </c>
      <c r="E136" s="11">
        <v>0.56563215151174795</v>
      </c>
      <c r="F136" s="11">
        <v>0.55918539688386204</v>
      </c>
      <c r="G136" s="11">
        <v>0.55280390018585368</v>
      </c>
      <c r="H136" s="11">
        <v>0.54635222637589431</v>
      </c>
      <c r="I136" s="11">
        <v>0.53997169509268306</v>
      </c>
      <c r="J136" s="11">
        <v>0.53376273922280504</v>
      </c>
      <c r="K136" s="11">
        <v>0.52976582544540674</v>
      </c>
      <c r="L136" s="11">
        <v>0.5254488407228185</v>
      </c>
      <c r="M136" s="11">
        <v>0.52087493470518986</v>
      </c>
      <c r="N136" s="11">
        <v>0.51674587462874</v>
      </c>
      <c r="O136" s="11">
        <v>0.51289082378231732</v>
      </c>
      <c r="P136" s="11">
        <v>0.50976727890803519</v>
      </c>
      <c r="Q136" s="11">
        <v>0.50798615156200544</v>
      </c>
      <c r="R136" s="11">
        <v>0.50598769779508135</v>
      </c>
      <c r="S136" s="11">
        <v>0.50326875711341468</v>
      </c>
      <c r="T136" s="11">
        <v>0.50326875711341468</v>
      </c>
      <c r="U136" s="11"/>
      <c r="V136" s="33" t="str">
        <f t="shared" si="16"/>
        <v>Pakistan</v>
      </c>
      <c r="W136" s="30">
        <f t="shared" si="17"/>
        <v>-4.2383299729072252E-3</v>
      </c>
      <c r="X136" s="10">
        <f t="shared" si="18"/>
        <v>-0.97990380287266354</v>
      </c>
      <c r="Y136" s="36">
        <f t="shared" si="19"/>
        <v>0.96021146288430781</v>
      </c>
      <c r="Z136" s="41">
        <f t="shared" si="20"/>
        <v>4.2383299729072252</v>
      </c>
      <c r="AA136" s="42">
        <f t="shared" si="21"/>
        <v>20</v>
      </c>
    </row>
    <row r="137" spans="3:27">
      <c r="C137" s="32" t="s">
        <v>301</v>
      </c>
      <c r="D137" s="33" t="s">
        <v>302</v>
      </c>
      <c r="E137" s="11">
        <v>0.51032441109552862</v>
      </c>
      <c r="F137" s="11">
        <v>0.50630219213536598</v>
      </c>
      <c r="G137" s="11">
        <v>0.50847097417520326</v>
      </c>
      <c r="H137" s="11">
        <v>0.50405014979837415</v>
      </c>
      <c r="I137" s="11">
        <v>0.50058353113821152</v>
      </c>
      <c r="J137" s="11">
        <v>0.48637919339471564</v>
      </c>
      <c r="K137" s="11">
        <v>0.48643306516842838</v>
      </c>
      <c r="L137" s="11">
        <v>0.49115343782547444</v>
      </c>
      <c r="M137" s="11">
        <v>0.50457612044918709</v>
      </c>
      <c r="N137" s="11">
        <v>0.50858238187289972</v>
      </c>
      <c r="O137" s="11">
        <v>0.51503488697994582</v>
      </c>
      <c r="P137" s="11">
        <v>0.50897954469105688</v>
      </c>
      <c r="Q137" s="11">
        <v>0.50326611609105698</v>
      </c>
      <c r="R137" s="11">
        <v>0.50697966402439032</v>
      </c>
      <c r="S137" s="11">
        <v>0.51364633069105692</v>
      </c>
      <c r="T137" s="11">
        <v>0.51364633069105692</v>
      </c>
      <c r="U137" s="11"/>
      <c r="V137" s="33" t="str">
        <f t="shared" si="16"/>
        <v>Palau</v>
      </c>
      <c r="W137" s="30">
        <f t="shared" si="17"/>
        <v>5.937692289195661E-4</v>
      </c>
      <c r="X137" s="10">
        <f t="shared" si="18"/>
        <v>0.31303500297296893</v>
      </c>
      <c r="Y137" s="36">
        <f t="shared" si="19"/>
        <v>9.7990913086286671E-2</v>
      </c>
      <c r="Z137" s="41" t="str">
        <f t="shared" si="20"/>
        <v/>
      </c>
      <c r="AA137" s="42" t="str">
        <f t="shared" si="21"/>
        <v/>
      </c>
    </row>
    <row r="138" spans="3:27">
      <c r="C138" s="32" t="s">
        <v>303</v>
      </c>
      <c r="D138" s="33" t="s">
        <v>304</v>
      </c>
      <c r="E138" s="11">
        <v>0.28834777009585366</v>
      </c>
      <c r="F138" s="11">
        <v>0.28741331263512199</v>
      </c>
      <c r="G138" s="11">
        <v>0.2865373996985367</v>
      </c>
      <c r="H138" s="11">
        <v>0.28558693742979696</v>
      </c>
      <c r="I138" s="11">
        <v>0.28482653936264241</v>
      </c>
      <c r="J138" s="11">
        <v>0.28384022825329297</v>
      </c>
      <c r="K138" s="11">
        <v>0.28233368873382131</v>
      </c>
      <c r="L138" s="11">
        <v>0.28236513936882129</v>
      </c>
      <c r="M138" s="11">
        <v>0.28030069476126035</v>
      </c>
      <c r="N138" s="11">
        <v>0.2794396110161384</v>
      </c>
      <c r="O138" s="11">
        <v>0.278819642028862</v>
      </c>
      <c r="P138" s="11">
        <v>0.27814506384128762</v>
      </c>
      <c r="Q138" s="11">
        <v>0.27745049371700542</v>
      </c>
      <c r="R138" s="11">
        <v>0.27685649572646365</v>
      </c>
      <c r="S138" s="11">
        <v>0.27670169038313036</v>
      </c>
      <c r="T138" s="11">
        <v>0.27670169038313036</v>
      </c>
      <c r="U138" s="11"/>
      <c r="V138" s="33" t="str">
        <f t="shared" si="16"/>
        <v>Panama</v>
      </c>
      <c r="W138" s="30">
        <f t="shared" si="17"/>
        <v>-8.4747082295134706E-4</v>
      </c>
      <c r="X138" s="10">
        <f t="shared" si="18"/>
        <v>-0.98854605980548849</v>
      </c>
      <c r="Y138" s="36">
        <f t="shared" si="19"/>
        <v>0.97722331235695636</v>
      </c>
      <c r="Z138" s="41">
        <f t="shared" si="20"/>
        <v>0.84747082295134701</v>
      </c>
      <c r="AA138" s="42">
        <f t="shared" si="21"/>
        <v>108</v>
      </c>
    </row>
    <row r="139" spans="3:27">
      <c r="C139" s="32" t="s">
        <v>305</v>
      </c>
      <c r="D139" s="33" t="s">
        <v>306</v>
      </c>
      <c r="E139" s="11">
        <v>0.56236640683235806</v>
      </c>
      <c r="F139" s="11">
        <v>0.55947055205556939</v>
      </c>
      <c r="G139" s="11">
        <v>0.60404106217479703</v>
      </c>
      <c r="H139" s="11">
        <v>0.57950691635975626</v>
      </c>
      <c r="I139" s="11">
        <v>0.58377852010162601</v>
      </c>
      <c r="J139" s="11">
        <v>0.580913819777236</v>
      </c>
      <c r="K139" s="11">
        <v>0.57769875289613837</v>
      </c>
      <c r="L139" s="11">
        <v>0.59398189583658567</v>
      </c>
      <c r="M139" s="11">
        <v>0.5981964062493903</v>
      </c>
      <c r="N139" s="11">
        <v>0.60997505934146368</v>
      </c>
      <c r="O139" s="11">
        <v>0.58820330141686994</v>
      </c>
      <c r="P139" s="11">
        <v>0.57056070769498668</v>
      </c>
      <c r="Q139" s="11">
        <v>0.56989814697594876</v>
      </c>
      <c r="R139" s="11">
        <v>0.5517844043325203</v>
      </c>
      <c r="S139" s="11">
        <v>0.55086282696585365</v>
      </c>
      <c r="T139" s="11">
        <v>0.55086282696585365</v>
      </c>
      <c r="U139" s="11"/>
      <c r="V139" s="33" t="str">
        <f t="shared" si="16"/>
        <v>Papua New Guinea</v>
      </c>
      <c r="W139" s="30">
        <f t="shared" si="17"/>
        <v>-1.3246913732098639E-3</v>
      </c>
      <c r="X139" s="10">
        <f t="shared" si="18"/>
        <v>-0.33347176711068766</v>
      </c>
      <c r="Y139" s="36">
        <f t="shared" si="19"/>
        <v>0.11120341945992471</v>
      </c>
      <c r="Z139" s="41" t="str">
        <f t="shared" si="20"/>
        <v/>
      </c>
      <c r="AA139" s="42" t="str">
        <f t="shared" si="21"/>
        <v/>
      </c>
    </row>
    <row r="140" spans="3:27">
      <c r="C140" s="32" t="s">
        <v>307</v>
      </c>
      <c r="D140" s="33" t="s">
        <v>308</v>
      </c>
      <c r="E140" s="11">
        <v>0.31895373941268301</v>
      </c>
      <c r="F140" s="11">
        <v>0.32060189583317095</v>
      </c>
      <c r="G140" s="11">
        <v>0.31753568207378063</v>
      </c>
      <c r="H140" s="11">
        <v>0.31662106150369934</v>
      </c>
      <c r="I140" s="11">
        <v>0.32106303688040666</v>
      </c>
      <c r="J140" s="11">
        <v>0.31528562400760174</v>
      </c>
      <c r="K140" s="11">
        <v>0.3117979914593903</v>
      </c>
      <c r="L140" s="11">
        <v>0.31316425167487805</v>
      </c>
      <c r="M140" s="11">
        <v>0.30951970134191065</v>
      </c>
      <c r="N140" s="11">
        <v>0.30844289961674798</v>
      </c>
      <c r="O140" s="11">
        <v>0.30435711616353667</v>
      </c>
      <c r="P140" s="11">
        <v>0.30396921758524403</v>
      </c>
      <c r="Q140" s="11">
        <v>0.30258618659691067</v>
      </c>
      <c r="R140" s="11">
        <v>0.30219102133231734</v>
      </c>
      <c r="S140" s="11">
        <v>0.302472421348984</v>
      </c>
      <c r="T140" s="11">
        <v>0.302472421348984</v>
      </c>
      <c r="U140" s="11"/>
      <c r="V140" s="33" t="str">
        <f t="shared" si="16"/>
        <v>Paraguay</v>
      </c>
      <c r="W140" s="30">
        <f t="shared" si="17"/>
        <v>-1.4206135025212764E-3</v>
      </c>
      <c r="X140" s="10">
        <f t="shared" si="18"/>
        <v>-0.95694611523443751</v>
      </c>
      <c r="Y140" s="36">
        <f t="shared" si="19"/>
        <v>0.91574586746228137</v>
      </c>
      <c r="Z140" s="41">
        <f t="shared" si="20"/>
        <v>1.4206135025212763</v>
      </c>
      <c r="AA140" s="42">
        <f t="shared" si="21"/>
        <v>79</v>
      </c>
    </row>
    <row r="141" spans="3:27">
      <c r="C141" s="32" t="s">
        <v>309</v>
      </c>
      <c r="D141" s="33" t="s">
        <v>310</v>
      </c>
      <c r="E141" s="11">
        <v>0.37012191748780493</v>
      </c>
      <c r="F141" s="11">
        <v>0.36554699062642304</v>
      </c>
      <c r="G141" s="11">
        <v>0.36162726701707332</v>
      </c>
      <c r="H141" s="11">
        <v>0.35755754340772367</v>
      </c>
      <c r="I141" s="11">
        <v>0.35368781979837399</v>
      </c>
      <c r="J141" s="11">
        <v>0.34931289293699203</v>
      </c>
      <c r="K141" s="11">
        <v>0.34678374305024401</v>
      </c>
      <c r="L141" s="11">
        <v>0.34316641952357729</v>
      </c>
      <c r="M141" s="11">
        <v>0.34241273566239866</v>
      </c>
      <c r="N141" s="11">
        <v>0.34094197863048797</v>
      </c>
      <c r="O141" s="11">
        <v>0.33808585574491862</v>
      </c>
      <c r="P141" s="11">
        <v>0.33450494866609765</v>
      </c>
      <c r="Q141" s="11">
        <v>0.33176366824402465</v>
      </c>
      <c r="R141" s="11">
        <v>0.32948382619325228</v>
      </c>
      <c r="S141" s="11">
        <v>0.32960283930325235</v>
      </c>
      <c r="T141" s="11">
        <v>0.32960283930325235</v>
      </c>
      <c r="U141" s="11"/>
      <c r="V141" s="33" t="str">
        <f t="shared" si="16"/>
        <v>Peru</v>
      </c>
      <c r="W141" s="30">
        <f t="shared" si="17"/>
        <v>-2.7492310683993799E-3</v>
      </c>
      <c r="X141" s="10">
        <f t="shared" si="18"/>
        <v>-0.98323832262110078</v>
      </c>
      <c r="Y141" s="36">
        <f t="shared" si="19"/>
        <v>0.96675759907075587</v>
      </c>
      <c r="Z141" s="41">
        <f t="shared" si="20"/>
        <v>2.7492310683993799</v>
      </c>
      <c r="AA141" s="42">
        <f t="shared" si="21"/>
        <v>37</v>
      </c>
    </row>
    <row r="142" spans="3:27">
      <c r="C142" s="32" t="s">
        <v>311</v>
      </c>
      <c r="D142" s="33" t="s">
        <v>312</v>
      </c>
      <c r="E142" s="11">
        <v>0.41855641052975634</v>
      </c>
      <c r="F142" s="11">
        <v>0.41721936698772361</v>
      </c>
      <c r="G142" s="11">
        <v>0.41388271466560994</v>
      </c>
      <c r="H142" s="11">
        <v>0.41266678152215458</v>
      </c>
      <c r="I142" s="11">
        <v>0.41171208422109773</v>
      </c>
      <c r="J142" s="11">
        <v>0.40901867609829262</v>
      </c>
      <c r="K142" s="11">
        <v>0.40381195658292701</v>
      </c>
      <c r="L142" s="11">
        <v>0.39664501764004068</v>
      </c>
      <c r="M142" s="11">
        <v>0.39619826181467505</v>
      </c>
      <c r="N142" s="11">
        <v>0.39548483919349597</v>
      </c>
      <c r="O142" s="11">
        <v>0.39508699779402462</v>
      </c>
      <c r="P142" s="11">
        <v>0.39292687070903809</v>
      </c>
      <c r="Q142" s="11">
        <v>0.38802122852823856</v>
      </c>
      <c r="R142" s="11">
        <v>0.38540769035955297</v>
      </c>
      <c r="S142" s="11">
        <v>0.39009086735455295</v>
      </c>
      <c r="T142" s="11">
        <v>0.39009086735455295</v>
      </c>
      <c r="U142" s="11"/>
      <c r="V142" s="33" t="str">
        <f t="shared" si="16"/>
        <v>Philippines</v>
      </c>
      <c r="W142" s="30">
        <f t="shared" si="17"/>
        <v>-2.2665762959861121E-3</v>
      </c>
      <c r="X142" s="10">
        <f t="shared" si="18"/>
        <v>-0.96326957509901823</v>
      </c>
      <c r="Y142" s="36">
        <f t="shared" si="19"/>
        <v>0.92788827431144316</v>
      </c>
      <c r="Z142" s="41">
        <f t="shared" si="20"/>
        <v>2.2665762959861122</v>
      </c>
      <c r="AA142" s="42">
        <f t="shared" si="21"/>
        <v>49</v>
      </c>
    </row>
    <row r="143" spans="3:27">
      <c r="C143" s="32" t="s">
        <v>313</v>
      </c>
      <c r="D143" s="33" t="s">
        <v>314</v>
      </c>
      <c r="E143" s="11">
        <v>0.17130919265890268</v>
      </c>
      <c r="F143" s="11">
        <v>0.16999951928195131</v>
      </c>
      <c r="G143" s="11">
        <v>0.16855717386695132</v>
      </c>
      <c r="H143" s="11">
        <v>0.16728848024296764</v>
      </c>
      <c r="I143" s="11">
        <v>0.1670178372049187</v>
      </c>
      <c r="J143" s="11">
        <v>0.16456873921398399</v>
      </c>
      <c r="K143" s="11">
        <v>0.16302606990333332</v>
      </c>
      <c r="L143" s="11">
        <v>0.16198308059630098</v>
      </c>
      <c r="M143" s="11">
        <v>0.16164280438296766</v>
      </c>
      <c r="N143" s="11">
        <v>0.16531888856483765</v>
      </c>
      <c r="O143" s="11">
        <v>0.16716857051613832</v>
      </c>
      <c r="P143" s="11">
        <v>0.1657057993491601</v>
      </c>
      <c r="Q143" s="11">
        <v>0.16149701152592152</v>
      </c>
      <c r="R143" s="11">
        <v>0.159173807364309</v>
      </c>
      <c r="S143" s="11">
        <v>0.15911217443597567</v>
      </c>
      <c r="T143" s="11">
        <v>0.15911217443597567</v>
      </c>
      <c r="U143" s="11"/>
      <c r="V143" s="33" t="str">
        <f t="shared" si="16"/>
        <v>Poland</v>
      </c>
      <c r="W143" s="30">
        <f t="shared" si="17"/>
        <v>-6.9040872798886461E-4</v>
      </c>
      <c r="X143" s="10">
        <f t="shared" si="18"/>
        <v>-0.84210891425702949</v>
      </c>
      <c r="Y143" s="36">
        <f t="shared" si="19"/>
        <v>0.709147423471153</v>
      </c>
      <c r="Z143" s="41">
        <f t="shared" si="20"/>
        <v>0.69040872798886466</v>
      </c>
      <c r="AA143" s="42">
        <f t="shared" si="21"/>
        <v>116</v>
      </c>
    </row>
    <row r="144" spans="3:27">
      <c r="C144" s="32" t="s">
        <v>315</v>
      </c>
      <c r="D144" s="33" t="s">
        <v>316</v>
      </c>
      <c r="E144" s="11">
        <v>0.168241376386179</v>
      </c>
      <c r="F144" s="11">
        <v>0.16839874689979697</v>
      </c>
      <c r="G144" s="11">
        <v>0.167027662128862</v>
      </c>
      <c r="H144" s="11">
        <v>0.16617690256117898</v>
      </c>
      <c r="I144" s="11">
        <v>0.16514728120487801</v>
      </c>
      <c r="J144" s="11">
        <v>0.16328839155589431</v>
      </c>
      <c r="K144" s="11">
        <v>0.16228151433922763</v>
      </c>
      <c r="L144" s="11">
        <v>0.16143723874857735</v>
      </c>
      <c r="M144" s="11">
        <v>0.16074743470264236</v>
      </c>
      <c r="N144" s="11">
        <v>0.15673727293313031</v>
      </c>
      <c r="O144" s="11">
        <v>0.15787829815548801</v>
      </c>
      <c r="P144" s="11">
        <v>0.15283794981334711</v>
      </c>
      <c r="Q144" s="11">
        <v>0.14953896732486457</v>
      </c>
      <c r="R144" s="11">
        <v>0.14593965963313033</v>
      </c>
      <c r="S144" s="11">
        <v>0.14467299296646366</v>
      </c>
      <c r="T144" s="11">
        <v>0.14467299296646366</v>
      </c>
      <c r="U144" s="11"/>
      <c r="V144" s="33" t="str">
        <f t="shared" si="16"/>
        <v>Portugal</v>
      </c>
      <c r="W144" s="30">
        <f t="shared" si="17"/>
        <v>-1.7267769294351711E-3</v>
      </c>
      <c r="X144" s="10">
        <f t="shared" si="18"/>
        <v>-0.97086563390048652</v>
      </c>
      <c r="Y144" s="36">
        <f t="shared" si="19"/>
        <v>0.94258007908899355</v>
      </c>
      <c r="Z144" s="41">
        <f t="shared" si="20"/>
        <v>1.7267769294351711</v>
      </c>
      <c r="AA144" s="42">
        <f t="shared" si="21"/>
        <v>67</v>
      </c>
    </row>
    <row r="145" spans="3:27">
      <c r="C145" s="32" t="s">
        <v>317</v>
      </c>
      <c r="D145" s="33" t="s">
        <v>318</v>
      </c>
      <c r="E145" s="11">
        <v>0.17880737716260164</v>
      </c>
      <c r="F145" s="11">
        <v>0.17736101478841462</v>
      </c>
      <c r="G145" s="11">
        <v>0.17588310769878066</v>
      </c>
      <c r="H145" s="11">
        <v>0.17438918434898398</v>
      </c>
      <c r="I145" s="11">
        <v>0.172904773194309</v>
      </c>
      <c r="J145" s="11">
        <v>0.17145385797459367</v>
      </c>
      <c r="K145" s="11">
        <v>0.17010710826178865</v>
      </c>
      <c r="L145" s="11">
        <v>0.16742316342703265</v>
      </c>
      <c r="M145" s="11">
        <v>0.164832389323984</v>
      </c>
      <c r="N145" s="11">
        <v>0.16234665587134167</v>
      </c>
      <c r="O145" s="11">
        <v>0.15996604436991865</v>
      </c>
      <c r="P145" s="11">
        <v>0.14844869288956647</v>
      </c>
      <c r="Q145" s="11">
        <v>0.14765093490514922</v>
      </c>
      <c r="R145" s="11">
        <v>0.1469191118800813</v>
      </c>
      <c r="S145" s="11">
        <v>0.1469191118800813</v>
      </c>
      <c r="T145" s="11">
        <v>0.1469191118800813</v>
      </c>
      <c r="U145" s="11"/>
      <c r="V145" s="33" t="str">
        <f t="shared" si="16"/>
        <v>Qatar</v>
      </c>
      <c r="W145" s="30">
        <f t="shared" si="17"/>
        <v>-2.4820892315842746E-3</v>
      </c>
      <c r="X145" s="10">
        <f t="shared" si="18"/>
        <v>-0.96996679538115804</v>
      </c>
      <c r="Y145" s="36">
        <f t="shared" si="19"/>
        <v>0.94083558414199331</v>
      </c>
      <c r="Z145" s="41">
        <f t="shared" si="20"/>
        <v>2.4820892315842746</v>
      </c>
      <c r="AA145" s="42">
        <f t="shared" si="21"/>
        <v>42</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0.29203751548768292</v>
      </c>
      <c r="F147" s="11">
        <v>0.2892445301434553</v>
      </c>
      <c r="G147" s="11">
        <v>0.2862666063539433</v>
      </c>
      <c r="H147" s="11">
        <v>0.28698746526325197</v>
      </c>
      <c r="I147" s="11">
        <v>0.28949777136304894</v>
      </c>
      <c r="J147" s="11">
        <v>0.29067871381955296</v>
      </c>
      <c r="K147" s="11">
        <v>0.29005732825650427</v>
      </c>
      <c r="L147" s="11">
        <v>0.29124618901280491</v>
      </c>
      <c r="M147" s="11">
        <v>0.29132074015463433</v>
      </c>
      <c r="N147" s="11">
        <v>0.2895970338793496</v>
      </c>
      <c r="O147" s="11">
        <v>0.28940656279999999</v>
      </c>
      <c r="P147" s="11">
        <v>0.28478178908319784</v>
      </c>
      <c r="Q147" s="11">
        <v>0.28182299273407879</v>
      </c>
      <c r="R147" s="11">
        <v>0.28072028959552864</v>
      </c>
      <c r="S147" s="11">
        <v>0.28072028959552864</v>
      </c>
      <c r="T147" s="11">
        <v>0.28072028959552864</v>
      </c>
      <c r="U147" s="11"/>
      <c r="V147" s="33" t="str">
        <f t="shared" si="16"/>
        <v>Russian Federation</v>
      </c>
      <c r="W147" s="30">
        <f t="shared" si="17"/>
        <v>-6.3050325831887923E-4</v>
      </c>
      <c r="X147" s="10">
        <f t="shared" si="18"/>
        <v>-0.72277579805298298</v>
      </c>
      <c r="Y147" s="36">
        <f t="shared" si="19"/>
        <v>0.52240485425112648</v>
      </c>
      <c r="Z147" s="41">
        <f t="shared" si="20"/>
        <v>0.63050325831887921</v>
      </c>
      <c r="AA147" s="42">
        <f t="shared" si="21"/>
        <v>119</v>
      </c>
    </row>
    <row r="148" spans="3:27">
      <c r="C148" s="32" t="s">
        <v>323</v>
      </c>
      <c r="D148" s="33" t="s">
        <v>324</v>
      </c>
      <c r="E148" s="11">
        <v>0.71165088635333318</v>
      </c>
      <c r="F148" s="11">
        <v>0.71871959521333328</v>
      </c>
      <c r="G148" s="11">
        <v>0.73347911415243916</v>
      </c>
      <c r="H148" s="11">
        <v>0.77387997188902469</v>
      </c>
      <c r="I148" s="11">
        <v>0.75464877710569134</v>
      </c>
      <c r="J148" s="11">
        <v>0.76328991054105699</v>
      </c>
      <c r="K148" s="11">
        <v>0.72861799390487825</v>
      </c>
      <c r="L148" s="11">
        <v>0.72355098934227657</v>
      </c>
      <c r="M148" s="11">
        <v>0.73387049239593505</v>
      </c>
      <c r="N148" s="11">
        <v>0.71168521442703259</v>
      </c>
      <c r="O148" s="11">
        <v>0.7501338310776422</v>
      </c>
      <c r="P148" s="11">
        <v>0.719282984646477</v>
      </c>
      <c r="Q148" s="11">
        <v>0.69646619205677529</v>
      </c>
      <c r="R148" s="11">
        <v>0.67698317120243934</v>
      </c>
      <c r="S148" s="11">
        <v>0.69460734388577261</v>
      </c>
      <c r="T148" s="11">
        <v>0.69460734388577261</v>
      </c>
      <c r="U148" s="11"/>
      <c r="V148" s="33" t="str">
        <f t="shared" si="16"/>
        <v>Rwanda</v>
      </c>
      <c r="W148" s="30">
        <f t="shared" si="17"/>
        <v>-3.2957523163579302E-3</v>
      </c>
      <c r="X148" s="10">
        <f t="shared" si="18"/>
        <v>-0.58171620600977381</v>
      </c>
      <c r="Y148" s="36">
        <f t="shared" si="19"/>
        <v>0.33839374433440561</v>
      </c>
      <c r="Z148" s="41">
        <f t="shared" si="20"/>
        <v>3.2957523163579303</v>
      </c>
      <c r="AA148" s="42">
        <f t="shared" si="21"/>
        <v>30</v>
      </c>
    </row>
    <row r="149" spans="3:27">
      <c r="C149" s="32" t="s">
        <v>325</v>
      </c>
      <c r="D149" s="33" t="s">
        <v>326</v>
      </c>
      <c r="E149" s="11">
        <v>0.34743803694191072</v>
      </c>
      <c r="F149" s="11">
        <v>0.34525996614443105</v>
      </c>
      <c r="G149" s="11">
        <v>0.34326316325195139</v>
      </c>
      <c r="H149" s="11">
        <v>0.34238011598865875</v>
      </c>
      <c r="I149" s="11">
        <v>0.34075681143369935</v>
      </c>
      <c r="J149" s="11">
        <v>0.33947183965874012</v>
      </c>
      <c r="K149" s="11">
        <v>0.33809940274211403</v>
      </c>
      <c r="L149" s="11">
        <v>0.33627748129215468</v>
      </c>
      <c r="M149" s="11">
        <v>0.33764182808548804</v>
      </c>
      <c r="N149" s="11">
        <v>0.32887947716048799</v>
      </c>
      <c r="O149" s="11">
        <v>0.32872917211382136</v>
      </c>
      <c r="P149" s="11">
        <v>0.32873811626715471</v>
      </c>
      <c r="Q149" s="11">
        <v>0.3287431265171547</v>
      </c>
      <c r="R149" s="11">
        <v>0.3287648068571547</v>
      </c>
      <c r="S149" s="11">
        <v>0.32872917211382136</v>
      </c>
      <c r="T149" s="11">
        <v>0.32872917211382136</v>
      </c>
      <c r="U149" s="11"/>
      <c r="V149" s="33" t="str">
        <f t="shared" si="16"/>
        <v>Saint Kitts and Nevis</v>
      </c>
      <c r="W149" s="30">
        <f t="shared" si="17"/>
        <v>-1.3851290503639965E-3</v>
      </c>
      <c r="X149" s="10">
        <f t="shared" si="18"/>
        <v>-0.95323788396717601</v>
      </c>
      <c r="Y149" s="36">
        <f t="shared" si="19"/>
        <v>0.90866246343021928</v>
      </c>
      <c r="Z149" s="41">
        <f t="shared" si="20"/>
        <v>1.3851290503639966</v>
      </c>
      <c r="AA149" s="42">
        <f t="shared" si="21"/>
        <v>82</v>
      </c>
    </row>
    <row r="150" spans="3:27">
      <c r="C150" s="32" t="s">
        <v>327</v>
      </c>
      <c r="D150" s="33" t="s">
        <v>328</v>
      </c>
      <c r="E150" s="11">
        <v>0.30639831017512198</v>
      </c>
      <c r="F150" s="11">
        <v>0.30588340810565068</v>
      </c>
      <c r="G150" s="11">
        <v>0.30520631692500005</v>
      </c>
      <c r="H150" s="11">
        <v>0.30615650682971568</v>
      </c>
      <c r="I150" s="11">
        <v>0.30659852529573201</v>
      </c>
      <c r="J150" s="11">
        <v>0.33777612245634164</v>
      </c>
      <c r="K150" s="11">
        <v>0.35894139939532538</v>
      </c>
      <c r="L150" s="11">
        <v>0.36147123090109767</v>
      </c>
      <c r="M150" s="11">
        <v>0.36135778554455306</v>
      </c>
      <c r="N150" s="11">
        <v>0.36381273317743928</v>
      </c>
      <c r="O150" s="11">
        <v>0.36504905472439031</v>
      </c>
      <c r="P150" s="11">
        <v>0.36558831413105702</v>
      </c>
      <c r="Q150" s="11">
        <v>0.36861384934605707</v>
      </c>
      <c r="R150" s="11">
        <v>0.3663343868043904</v>
      </c>
      <c r="S150" s="11">
        <v>0.36779382971105701</v>
      </c>
      <c r="T150" s="11">
        <v>0.36779382971105701</v>
      </c>
      <c r="U150" s="11"/>
      <c r="V150" s="33" t="str">
        <f t="shared" si="16"/>
        <v>Saint Lucia</v>
      </c>
      <c r="W150" s="30">
        <f t="shared" si="17"/>
        <v>5.1824806829514555E-3</v>
      </c>
      <c r="X150" s="10">
        <f t="shared" si="18"/>
        <v>0.88715516731328004</v>
      </c>
      <c r="Y150" s="36">
        <f t="shared" si="19"/>
        <v>0.78704429089065386</v>
      </c>
      <c r="Z150" s="41">
        <f t="shared" si="20"/>
        <v>-5.1824806829514554</v>
      </c>
      <c r="AA150" s="42">
        <f t="shared" si="21"/>
        <v>149</v>
      </c>
    </row>
    <row r="151" spans="3:27">
      <c r="C151" s="32" t="s">
        <v>329</v>
      </c>
      <c r="D151" s="33" t="s">
        <v>330</v>
      </c>
      <c r="E151" s="11">
        <v>0.36622607044418692</v>
      </c>
      <c r="F151" s="11">
        <v>0.36594700364813032</v>
      </c>
      <c r="G151" s="11">
        <v>0.36568865654349597</v>
      </c>
      <c r="H151" s="11">
        <v>0.36602066435987829</v>
      </c>
      <c r="I151" s="11">
        <v>0.36632571919800833</v>
      </c>
      <c r="J151" s="11">
        <v>0.36661299496101635</v>
      </c>
      <c r="K151" s="11">
        <v>0.36630399843280498</v>
      </c>
      <c r="L151" s="11">
        <v>0.36588632574142305</v>
      </c>
      <c r="M151" s="11">
        <v>0.36514724701626039</v>
      </c>
      <c r="N151" s="11">
        <v>0.36460001124390268</v>
      </c>
      <c r="O151" s="11">
        <v>0.36421802518142304</v>
      </c>
      <c r="P151" s="11">
        <v>0.36541318157975633</v>
      </c>
      <c r="Q151" s="11">
        <v>0.36677415758536597</v>
      </c>
      <c r="R151" s="11">
        <v>0.3659725906630083</v>
      </c>
      <c r="S151" s="11">
        <v>0.36566849390467498</v>
      </c>
      <c r="T151" s="11">
        <v>0.36566849390467498</v>
      </c>
      <c r="U151" s="11"/>
      <c r="V151" s="33" t="str">
        <f t="shared" si="16"/>
        <v>Saint Vincent and the Grenadines</v>
      </c>
      <c r="W151" s="30">
        <f t="shared" si="17"/>
        <v>-3.8666489604667293E-5</v>
      </c>
      <c r="X151" s="10">
        <f t="shared" si="18"/>
        <v>-0.26970894096559012</v>
      </c>
      <c r="Y151" s="36">
        <f t="shared" si="19"/>
        <v>7.274291283678018E-2</v>
      </c>
      <c r="Z151" s="41" t="str">
        <f t="shared" si="20"/>
        <v/>
      </c>
      <c r="AA151" s="42" t="str">
        <f t="shared" si="21"/>
        <v/>
      </c>
    </row>
    <row r="152" spans="3:27">
      <c r="C152" s="32" t="s">
        <v>331</v>
      </c>
      <c r="D152" s="33" t="s">
        <v>332</v>
      </c>
      <c r="E152" s="11">
        <v>0.5088552843813009</v>
      </c>
      <c r="F152" s="11">
        <v>0.5045569464235774</v>
      </c>
      <c r="G152" s="11">
        <v>0.50149378518292698</v>
      </c>
      <c r="H152" s="11">
        <v>0.50983039035934963</v>
      </c>
      <c r="I152" s="11">
        <v>0.49056852827158531</v>
      </c>
      <c r="J152" s="11">
        <v>0.50997540571422773</v>
      </c>
      <c r="K152" s="11">
        <v>0.51150130165894336</v>
      </c>
      <c r="L152" s="11">
        <v>0.51939603035243931</v>
      </c>
      <c r="M152" s="11">
        <v>0.51585450821219536</v>
      </c>
      <c r="N152" s="11">
        <v>0.51637459201991898</v>
      </c>
      <c r="O152" s="11">
        <v>0.50414346892682926</v>
      </c>
      <c r="P152" s="11">
        <v>0.51636430846626036</v>
      </c>
      <c r="Q152" s="11">
        <v>0.50044786377195138</v>
      </c>
      <c r="R152" s="11">
        <v>0.4948639547734961</v>
      </c>
      <c r="S152" s="11">
        <v>0.50408857554349606</v>
      </c>
      <c r="T152" s="11">
        <v>0.50408857554349606</v>
      </c>
      <c r="U152" s="11"/>
      <c r="V152" s="33" t="str">
        <f t="shared" si="16"/>
        <v>Samoa</v>
      </c>
      <c r="W152" s="30">
        <f t="shared" si="17"/>
        <v>-1.0657529622064394E-4</v>
      </c>
      <c r="X152" s="10">
        <f t="shared" si="18"/>
        <v>-6.3103657703644386E-2</v>
      </c>
      <c r="Y152" s="36">
        <f t="shared" si="19"/>
        <v>3.9820716155787176E-3</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0.49353629825000001</v>
      </c>
      <c r="F154" s="11">
        <v>0.50617486944227663</v>
      </c>
      <c r="G154" s="11">
        <v>0.51821623662032534</v>
      </c>
      <c r="H154" s="11">
        <v>0.49123736091666664</v>
      </c>
      <c r="I154" s="11">
        <v>0.49565278893048798</v>
      </c>
      <c r="J154" s="11">
        <v>0.48012832941056932</v>
      </c>
      <c r="K154" s="11">
        <v>0.50767916179024397</v>
      </c>
      <c r="L154" s="11">
        <v>0.51530627661829265</v>
      </c>
      <c r="M154" s="11">
        <v>0.49605137551138229</v>
      </c>
      <c r="N154" s="11">
        <v>0.49991478581829302</v>
      </c>
      <c r="O154" s="11">
        <v>0.47902623614024398</v>
      </c>
      <c r="P154" s="11">
        <v>0.48485323154390264</v>
      </c>
      <c r="Q154" s="11">
        <v>0.48193307947926828</v>
      </c>
      <c r="R154" s="11">
        <v>0.47241996514756096</v>
      </c>
      <c r="S154" s="11">
        <v>0.49510646643089434</v>
      </c>
      <c r="T154" s="11">
        <v>0.49510646643089434</v>
      </c>
      <c r="U154" s="11"/>
      <c r="V154" s="33" t="str">
        <f t="shared" si="16"/>
        <v>Sao Tome and Principe</v>
      </c>
      <c r="W154" s="30">
        <f t="shared" si="17"/>
        <v>-1.2227788715471111E-3</v>
      </c>
      <c r="X154" s="10">
        <f t="shared" si="18"/>
        <v>-0.44779628680613537</v>
      </c>
      <c r="Y154" s="36">
        <f t="shared" si="19"/>
        <v>0.20052151447736263</v>
      </c>
      <c r="Z154" s="41" t="str">
        <f t="shared" si="20"/>
        <v/>
      </c>
      <c r="AA154" s="42" t="str">
        <f t="shared" si="21"/>
        <v/>
      </c>
    </row>
    <row r="155" spans="3:27">
      <c r="C155" s="32" t="s">
        <v>337</v>
      </c>
      <c r="D155" s="33" t="s">
        <v>338</v>
      </c>
      <c r="E155" s="11">
        <v>0.24337098344512198</v>
      </c>
      <c r="F155" s="11">
        <v>0.2418825586113823</v>
      </c>
      <c r="G155" s="11">
        <v>0.24050421507845532</v>
      </c>
      <c r="H155" s="11">
        <v>0.23921587154552867</v>
      </c>
      <c r="I155" s="11">
        <v>0.23800240606138232</v>
      </c>
      <c r="J155" s="11">
        <v>0.23683552594308963</v>
      </c>
      <c r="K155" s="11">
        <v>0.23642939918028469</v>
      </c>
      <c r="L155" s="11">
        <v>0.2322136247210029</v>
      </c>
      <c r="M155" s="11">
        <v>0.22798923237554211</v>
      </c>
      <c r="N155" s="11">
        <v>0.22374288881056933</v>
      </c>
      <c r="O155" s="11">
        <v>0.22015622004234417</v>
      </c>
      <c r="P155" s="11">
        <v>0.21662220309349597</v>
      </c>
      <c r="Q155" s="11">
        <v>0.21308786094139576</v>
      </c>
      <c r="R155" s="11">
        <v>0.23147942664837404</v>
      </c>
      <c r="S155" s="11">
        <v>0.23147942664837404</v>
      </c>
      <c r="T155" s="11">
        <v>0.23147942664837404</v>
      </c>
      <c r="U155" s="11"/>
      <c r="V155" s="33" t="str">
        <f t="shared" si="16"/>
        <v>Saudi Arabia</v>
      </c>
      <c r="W155" s="30">
        <f t="shared" si="17"/>
        <v>-1.3579128078999346E-3</v>
      </c>
      <c r="X155" s="10">
        <f t="shared" si="18"/>
        <v>-0.70922064675630114</v>
      </c>
      <c r="Y155" s="36">
        <f t="shared" si="19"/>
        <v>0.50299392578542612</v>
      </c>
      <c r="Z155" s="41">
        <f t="shared" si="20"/>
        <v>1.3579128078999347</v>
      </c>
      <c r="AA155" s="42">
        <f t="shared" si="21"/>
        <v>85</v>
      </c>
    </row>
    <row r="156" spans="3:27">
      <c r="C156" s="32" t="s">
        <v>339</v>
      </c>
      <c r="D156" s="33" t="s">
        <v>340</v>
      </c>
      <c r="E156" s="11">
        <v>0.62430727392987839</v>
      </c>
      <c r="F156" s="11">
        <v>0.62929045228048797</v>
      </c>
      <c r="G156" s="11">
        <v>0.61766026578943101</v>
      </c>
      <c r="H156" s="11">
        <v>0.6106164433075203</v>
      </c>
      <c r="I156" s="11">
        <v>0.61070191879186997</v>
      </c>
      <c r="J156" s="11">
        <v>0.60178429979329262</v>
      </c>
      <c r="K156" s="11">
        <v>0.59298921247012204</v>
      </c>
      <c r="L156" s="11">
        <v>0.58555187549573195</v>
      </c>
      <c r="M156" s="11">
        <v>0.57507994842134169</v>
      </c>
      <c r="N156" s="11">
        <v>0.57559351894695132</v>
      </c>
      <c r="O156" s="11">
        <v>0.57080030385670733</v>
      </c>
      <c r="P156" s="11">
        <v>0.56597135693753409</v>
      </c>
      <c r="Q156" s="11">
        <v>0.54331785235913277</v>
      </c>
      <c r="R156" s="11">
        <v>0.54211775202357726</v>
      </c>
      <c r="S156" s="11">
        <v>0.54641571029024394</v>
      </c>
      <c r="T156" s="11">
        <v>0.54641571029024394</v>
      </c>
      <c r="U156" s="11"/>
      <c r="V156" s="33" t="str">
        <f t="shared" si="16"/>
        <v>Senegal</v>
      </c>
      <c r="W156" s="30">
        <f t="shared" si="17"/>
        <v>-6.195724986374631E-3</v>
      </c>
      <c r="X156" s="10">
        <f t="shared" si="18"/>
        <v>-0.98282071778692737</v>
      </c>
      <c r="Y156" s="36">
        <f t="shared" si="19"/>
        <v>0.96593656331121114</v>
      </c>
      <c r="Z156" s="41">
        <f t="shared" si="20"/>
        <v>6.1957249863746311</v>
      </c>
      <c r="AA156" s="42">
        <f t="shared" si="21"/>
        <v>9</v>
      </c>
    </row>
    <row r="157" spans="3:27">
      <c r="C157" s="32" t="s">
        <v>341</v>
      </c>
      <c r="D157" s="33" t="s">
        <v>342</v>
      </c>
      <c r="E157" s="11">
        <v>0.17653970140718164</v>
      </c>
      <c r="F157" s="11">
        <v>0.17613582844485096</v>
      </c>
      <c r="G157" s="11">
        <v>0.17575144448085364</v>
      </c>
      <c r="H157" s="11">
        <v>0.17553974830017624</v>
      </c>
      <c r="I157" s="11">
        <v>0.17543208260949872</v>
      </c>
      <c r="J157" s="11">
        <v>0.17691263349048794</v>
      </c>
      <c r="K157" s="11">
        <v>0.17698974742780502</v>
      </c>
      <c r="L157" s="11">
        <v>0.17539045974613829</v>
      </c>
      <c r="M157" s="11">
        <v>0.17697059820215466</v>
      </c>
      <c r="N157" s="11">
        <v>0.17565743060910563</v>
      </c>
      <c r="O157" s="11">
        <v>0.17485923046012197</v>
      </c>
      <c r="P157" s="11">
        <v>0.17299263754260163</v>
      </c>
      <c r="Q157" s="11">
        <v>0.17047551559910565</v>
      </c>
      <c r="R157" s="11">
        <v>0.16907563269548795</v>
      </c>
      <c r="S157" s="11">
        <v>0.16906223542715462</v>
      </c>
      <c r="T157" s="11">
        <v>0.16906223542715462</v>
      </c>
      <c r="U157" s="11"/>
      <c r="V157" s="33" t="str">
        <f t="shared" si="16"/>
        <v>Serbia</v>
      </c>
      <c r="W157" s="30">
        <f t="shared" si="17"/>
        <v>-5.1895686102839235E-4</v>
      </c>
      <c r="X157" s="10">
        <f t="shared" si="18"/>
        <v>-0.82021466301871415</v>
      </c>
      <c r="Y157" s="36">
        <f t="shared" si="19"/>
        <v>0.67275209343090281</v>
      </c>
      <c r="Z157" s="41">
        <f t="shared" si="20"/>
        <v>0.51895686102839234</v>
      </c>
      <c r="AA157" s="42">
        <f t="shared" si="21"/>
        <v>122</v>
      </c>
    </row>
    <row r="158" spans="3:27">
      <c r="C158" s="32" t="s">
        <v>343</v>
      </c>
      <c r="D158" s="33" t="s">
        <v>344</v>
      </c>
      <c r="E158" s="11">
        <v>0.32232058613589432</v>
      </c>
      <c r="F158" s="11">
        <v>0.32329148436154487</v>
      </c>
      <c r="G158" s="11">
        <v>0.31989665084552871</v>
      </c>
      <c r="H158" s="11">
        <v>0.32206308131869937</v>
      </c>
      <c r="I158" s="11">
        <v>0.32739300609687</v>
      </c>
      <c r="J158" s="11">
        <v>0.32610963226837403</v>
      </c>
      <c r="K158" s="11">
        <v>0.32329320982321158</v>
      </c>
      <c r="L158" s="11">
        <v>0.32316743131304904</v>
      </c>
      <c r="M158" s="11">
        <v>0.32953721211605697</v>
      </c>
      <c r="N158" s="11">
        <v>0.32359184390313028</v>
      </c>
      <c r="O158" s="11">
        <v>0.32557442657475638</v>
      </c>
      <c r="P158" s="11">
        <v>0.32352732763256103</v>
      </c>
      <c r="Q158" s="11">
        <v>0.3178986798805693</v>
      </c>
      <c r="R158" s="11">
        <v>0.31680774530451233</v>
      </c>
      <c r="S158" s="11">
        <v>0.31645206883784566</v>
      </c>
      <c r="T158" s="11">
        <v>0.31645206883784566</v>
      </c>
      <c r="U158" s="11"/>
      <c r="V158" s="33" t="str">
        <f t="shared" si="16"/>
        <v>Seychelles</v>
      </c>
      <c r="W158" s="30">
        <f t="shared" si="17"/>
        <v>-3.9833504389508428E-4</v>
      </c>
      <c r="X158" s="10">
        <f t="shared" si="18"/>
        <v>-0.48098333253273562</v>
      </c>
      <c r="Y158" s="36">
        <f t="shared" si="19"/>
        <v>0.23134496617429612</v>
      </c>
      <c r="Z158" s="41" t="str">
        <f t="shared" si="20"/>
        <v/>
      </c>
      <c r="AA158" s="42" t="str">
        <f t="shared" si="21"/>
        <v/>
      </c>
    </row>
    <row r="159" spans="3:27">
      <c r="C159" s="32" t="s">
        <v>345</v>
      </c>
      <c r="D159" s="33" t="s">
        <v>346</v>
      </c>
      <c r="E159" s="11">
        <v>0.68883236875995946</v>
      </c>
      <c r="F159" s="11">
        <v>0.68721925998</v>
      </c>
      <c r="G159" s="11">
        <v>0.69464857631760157</v>
      </c>
      <c r="H159" s="11">
        <v>0.69048524538008138</v>
      </c>
      <c r="I159" s="11">
        <v>0.68616920262731729</v>
      </c>
      <c r="J159" s="11">
        <v>0.68575246691414637</v>
      </c>
      <c r="K159" s="11">
        <v>0.68055562780626033</v>
      </c>
      <c r="L159" s="11">
        <v>0.68272175506065069</v>
      </c>
      <c r="M159" s="11">
        <v>0.68390530271016259</v>
      </c>
      <c r="N159" s="11">
        <v>0.68127501516056943</v>
      </c>
      <c r="O159" s="11">
        <v>0.68326483755894341</v>
      </c>
      <c r="P159" s="11">
        <v>0.69426969783739878</v>
      </c>
      <c r="Q159" s="11">
        <v>0.6868145973247971</v>
      </c>
      <c r="R159" s="11">
        <v>0.68619229705081297</v>
      </c>
      <c r="S159" s="11">
        <v>0.69187265328414627</v>
      </c>
      <c r="T159" s="11">
        <v>0.69187265328414627</v>
      </c>
      <c r="U159" s="11"/>
      <c r="V159" s="33" t="str">
        <f t="shared" si="16"/>
        <v>Sierra Leone</v>
      </c>
      <c r="W159" s="30">
        <f t="shared" si="17"/>
        <v>4.0662508516860779E-5</v>
      </c>
      <c r="X159" s="10">
        <f t="shared" si="18"/>
        <v>4.3837704315689743E-2</v>
      </c>
      <c r="Y159" s="36">
        <f t="shared" si="19"/>
        <v>1.9217443196698431E-3</v>
      </c>
      <c r="Z159" s="41" t="str">
        <f t="shared" si="20"/>
        <v/>
      </c>
      <c r="AA159" s="42" t="str">
        <f t="shared" si="21"/>
        <v/>
      </c>
    </row>
    <row r="160" spans="3:27">
      <c r="C160" s="32" t="s">
        <v>347</v>
      </c>
      <c r="D160" s="33" t="s">
        <v>348</v>
      </c>
      <c r="E160" s="11">
        <v>0.34502019907926834</v>
      </c>
      <c r="F160" s="11">
        <v>0.34393459168028467</v>
      </c>
      <c r="G160" s="11">
        <v>0.34301158590731734</v>
      </c>
      <c r="H160" s="11">
        <v>0.34192597850833328</v>
      </c>
      <c r="I160" s="11">
        <v>0.34150703777601632</v>
      </c>
      <c r="J160" s="11">
        <v>0.33965216208434962</v>
      </c>
      <c r="K160" s="11">
        <v>0.33830072842601638</v>
      </c>
      <c r="L160" s="11">
        <v>0.33640895330426845</v>
      </c>
      <c r="M160" s="11">
        <v>0.33451717818252069</v>
      </c>
      <c r="N160" s="11">
        <v>0.33120301281686998</v>
      </c>
      <c r="O160" s="11">
        <v>0.32705824582520332</v>
      </c>
      <c r="P160" s="11">
        <v>0.32456942813177525</v>
      </c>
      <c r="Q160" s="11">
        <v>0.32077134214566411</v>
      </c>
      <c r="R160" s="11">
        <v>0.31698658949288633</v>
      </c>
      <c r="S160" s="11">
        <v>0.31417325615955299</v>
      </c>
      <c r="T160" s="11">
        <v>0.31417325615955299</v>
      </c>
      <c r="U160" s="11"/>
      <c r="V160" s="33" t="str">
        <f t="shared" si="16"/>
        <v>Singapore</v>
      </c>
      <c r="W160" s="30">
        <f t="shared" si="17"/>
        <v>-2.2514499472685466E-3</v>
      </c>
      <c r="X160" s="10">
        <f t="shared" si="18"/>
        <v>-0.97488795483400692</v>
      </c>
      <c r="Y160" s="36">
        <f t="shared" si="19"/>
        <v>0.95040652448043272</v>
      </c>
      <c r="Z160" s="41">
        <f t="shared" si="20"/>
        <v>2.2514499472685467</v>
      </c>
      <c r="AA160" s="42">
        <f t="shared" si="21"/>
        <v>50</v>
      </c>
    </row>
    <row r="161" spans="3:27">
      <c r="C161" s="32" t="s">
        <v>349</v>
      </c>
      <c r="D161" s="33" t="s">
        <v>350</v>
      </c>
      <c r="E161" s="11">
        <v>0.15776002675304898</v>
      </c>
      <c r="F161" s="11">
        <v>0.15570281516638232</v>
      </c>
      <c r="G161" s="11">
        <v>0.15579061162573166</v>
      </c>
      <c r="H161" s="11">
        <v>0.15732154433361797</v>
      </c>
      <c r="I161" s="11">
        <v>0.15567688795134163</v>
      </c>
      <c r="J161" s="11">
        <v>0.15122336013666665</v>
      </c>
      <c r="K161" s="11">
        <v>0.15008510115601631</v>
      </c>
      <c r="L161" s="11">
        <v>0.14880687764638237</v>
      </c>
      <c r="M161" s="11">
        <v>0.14831489970138231</v>
      </c>
      <c r="N161" s="11">
        <v>0.14847668545211398</v>
      </c>
      <c r="O161" s="11">
        <v>0.14809329768360455</v>
      </c>
      <c r="P161" s="11">
        <v>0.14772191435738491</v>
      </c>
      <c r="Q161" s="11">
        <v>0.14802207574661252</v>
      </c>
      <c r="R161" s="11">
        <v>0.14680938076727665</v>
      </c>
      <c r="S161" s="11">
        <v>0.14680938076727665</v>
      </c>
      <c r="T161" s="11">
        <v>0.14680938076727665</v>
      </c>
      <c r="U161" s="11"/>
      <c r="V161" s="33" t="str">
        <f t="shared" si="16"/>
        <v>Slovakia</v>
      </c>
      <c r="W161" s="30">
        <f t="shared" si="17"/>
        <v>-7.9266977379518751E-4</v>
      </c>
      <c r="X161" s="10">
        <f t="shared" si="18"/>
        <v>-0.92035365270868186</v>
      </c>
      <c r="Y161" s="36">
        <f t="shared" si="19"/>
        <v>0.84705084605421299</v>
      </c>
      <c r="Z161" s="41">
        <f t="shared" si="20"/>
        <v>0.79266977379518755</v>
      </c>
      <c r="AA161" s="42">
        <f t="shared" si="21"/>
        <v>111</v>
      </c>
    </row>
    <row r="162" spans="3:27">
      <c r="C162" s="32" t="s">
        <v>351</v>
      </c>
      <c r="D162" s="33" t="s">
        <v>352</v>
      </c>
      <c r="E162" s="11">
        <v>0.14850895623321164</v>
      </c>
      <c r="F162" s="11">
        <v>0.14519736316918699</v>
      </c>
      <c r="G162" s="11">
        <v>0.14421910343849598</v>
      </c>
      <c r="H162" s="11">
        <v>0.14417646712773707</v>
      </c>
      <c r="I162" s="11">
        <v>0.14375903406901086</v>
      </c>
      <c r="J162" s="11">
        <v>0.14063021889646365</v>
      </c>
      <c r="K162" s="11">
        <v>0.13963805873369931</v>
      </c>
      <c r="L162" s="11">
        <v>0.13880168216304903</v>
      </c>
      <c r="M162" s="11">
        <v>0.13819423614073198</v>
      </c>
      <c r="N162" s="11">
        <v>0.13367630022182933</v>
      </c>
      <c r="O162" s="11">
        <v>0.133751753552175</v>
      </c>
      <c r="P162" s="11">
        <v>0.13204888895840122</v>
      </c>
      <c r="Q162" s="11">
        <v>0.13017204339277777</v>
      </c>
      <c r="R162" s="11">
        <v>0.12640328158658534</v>
      </c>
      <c r="S162" s="11">
        <v>0.12634216786991867</v>
      </c>
      <c r="T162" s="11">
        <v>0.12634216786991867</v>
      </c>
      <c r="U162" s="11"/>
      <c r="V162" s="33" t="str">
        <f t="shared" si="16"/>
        <v>Slovenia</v>
      </c>
      <c r="W162" s="30">
        <f t="shared" si="17"/>
        <v>-1.521307768204663E-3</v>
      </c>
      <c r="X162" s="10">
        <f t="shared" si="18"/>
        <v>-0.98809429952544248</v>
      </c>
      <c r="Y162" s="36">
        <f t="shared" si="19"/>
        <v>0.97633034475467484</v>
      </c>
      <c r="Z162" s="41">
        <f t="shared" si="20"/>
        <v>1.521307768204663</v>
      </c>
      <c r="AA162" s="42">
        <f t="shared" si="21"/>
        <v>75</v>
      </c>
    </row>
    <row r="163" spans="3:27">
      <c r="C163" s="32" t="s">
        <v>353</v>
      </c>
      <c r="D163" s="33" t="s">
        <v>354</v>
      </c>
      <c r="E163" s="11">
        <v>0.49915791928394326</v>
      </c>
      <c r="F163" s="11">
        <v>0.48443320243528465</v>
      </c>
      <c r="G163" s="11">
        <v>0.47549015891073193</v>
      </c>
      <c r="H163" s="11">
        <v>0.46782656469735806</v>
      </c>
      <c r="I163" s="11">
        <v>0.46771076168097564</v>
      </c>
      <c r="J163" s="11">
        <v>0.48485185137906534</v>
      </c>
      <c r="K163" s="11">
        <v>0.53926334203495929</v>
      </c>
      <c r="L163" s="11">
        <v>0.550797439810366</v>
      </c>
      <c r="M163" s="11">
        <v>0.51674276055447155</v>
      </c>
      <c r="N163" s="11">
        <v>0.54776080760101631</v>
      </c>
      <c r="O163" s="11">
        <v>0.54257764476544734</v>
      </c>
      <c r="P163" s="11">
        <v>0.53858296104613823</v>
      </c>
      <c r="Q163" s="11">
        <v>0.51503249611056934</v>
      </c>
      <c r="R163" s="11">
        <v>0.49590591032418696</v>
      </c>
      <c r="S163" s="11">
        <v>0.48899756914085363</v>
      </c>
      <c r="T163" s="11">
        <v>0.48899756914085363</v>
      </c>
      <c r="U163" s="11"/>
      <c r="V163" s="33" t="str">
        <f t="shared" si="16"/>
        <v>Solomon Islands</v>
      </c>
      <c r="W163" s="30">
        <f t="shared" si="17"/>
        <v>1.9596032988577709E-3</v>
      </c>
      <c r="X163" s="10">
        <f t="shared" si="18"/>
        <v>0.31760668692325639</v>
      </c>
      <c r="Y163" s="36">
        <f t="shared" si="19"/>
        <v>0.1008740075783674</v>
      </c>
      <c r="Z163" s="41" t="str">
        <f t="shared" si="20"/>
        <v/>
      </c>
      <c r="AA163" s="42" t="str">
        <f t="shared" si="21"/>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0.47975642941491903</v>
      </c>
      <c r="F165" s="11">
        <v>0.48416755990121052</v>
      </c>
      <c r="G165" s="11">
        <v>0.48915180025859994</v>
      </c>
      <c r="H165" s="11">
        <v>0.49475614236456639</v>
      </c>
      <c r="I165" s="11">
        <v>0.50043043519069563</v>
      </c>
      <c r="J165" s="11">
        <v>0.50659947057015831</v>
      </c>
      <c r="K165" s="11">
        <v>0.51017447897941759</v>
      </c>
      <c r="L165" s="11">
        <v>0.51389736010827003</v>
      </c>
      <c r="M165" s="11">
        <v>0.51680479301818005</v>
      </c>
      <c r="N165" s="11">
        <v>0.51939296578573202</v>
      </c>
      <c r="O165" s="11">
        <v>0.52086623307162594</v>
      </c>
      <c r="P165" s="11">
        <v>0.52060636009197858</v>
      </c>
      <c r="Q165" s="11">
        <v>0.51963092601383476</v>
      </c>
      <c r="R165" s="11">
        <v>0.51880820392186999</v>
      </c>
      <c r="S165" s="11">
        <v>0.51999220772353671</v>
      </c>
      <c r="T165" s="11">
        <v>0.51999220772353671</v>
      </c>
      <c r="U165" s="11"/>
      <c r="V165" s="33" t="str">
        <f t="shared" si="16"/>
        <v>South Africa</v>
      </c>
      <c r="W165" s="30">
        <f t="shared" si="17"/>
        <v>2.7389393670647997E-3</v>
      </c>
      <c r="X165" s="10">
        <f t="shared" si="18"/>
        <v>0.91245433454780023</v>
      </c>
      <c r="Y165" s="36">
        <f t="shared" si="19"/>
        <v>0.83257291263506894</v>
      </c>
      <c r="Z165" s="41">
        <f t="shared" si="20"/>
        <v>-2.7389393670647997</v>
      </c>
      <c r="AA165" s="42">
        <f t="shared" si="21"/>
        <v>138</v>
      </c>
    </row>
    <row r="166" spans="3:27">
      <c r="C166" s="32" t="s">
        <v>359</v>
      </c>
      <c r="D166" s="33" t="s">
        <v>360</v>
      </c>
      <c r="E166" s="11">
        <v>0.12711629443394332</v>
      </c>
      <c r="F166" s="11">
        <v>0.12665989567540667</v>
      </c>
      <c r="G166" s="11">
        <v>0.1250571554534553</v>
      </c>
      <c r="H166" s="11">
        <v>0.12479831767052868</v>
      </c>
      <c r="I166" s="11">
        <v>0.12482321972499998</v>
      </c>
      <c r="J166" s="11">
        <v>0.12387982909654499</v>
      </c>
      <c r="K166" s="11">
        <v>0.12372051131422764</v>
      </c>
      <c r="L166" s="11">
        <v>0.12325225044247969</v>
      </c>
      <c r="M166" s="11">
        <v>0.121946591196748</v>
      </c>
      <c r="N166" s="11">
        <v>0.11864280186971569</v>
      </c>
      <c r="O166" s="11">
        <v>0.11664795563211404</v>
      </c>
      <c r="P166" s="11">
        <v>0.11263237854065065</v>
      </c>
      <c r="Q166" s="11">
        <v>0.11657506703184277</v>
      </c>
      <c r="R166" s="11">
        <v>0.1230441782872629</v>
      </c>
      <c r="S166" s="11">
        <v>0.12762195606504068</v>
      </c>
      <c r="T166" s="11">
        <v>0.12762195606504068</v>
      </c>
      <c r="U166" s="11"/>
      <c r="V166" s="33" t="str">
        <f t="shared" si="16"/>
        <v>Spain</v>
      </c>
      <c r="W166" s="30">
        <f t="shared" si="17"/>
        <v>-3.1484461505360982E-4</v>
      </c>
      <c r="X166" s="10">
        <f t="shared" si="18"/>
        <v>-0.33890167480710437</v>
      </c>
      <c r="Y166" s="36">
        <f t="shared" si="19"/>
        <v>0.11485434518706032</v>
      </c>
      <c r="Z166" s="41" t="str">
        <f t="shared" si="20"/>
        <v/>
      </c>
      <c r="AA166" s="42" t="str">
        <f t="shared" si="21"/>
        <v/>
      </c>
    </row>
    <row r="167" spans="3:27">
      <c r="C167" s="32" t="s">
        <v>361</v>
      </c>
      <c r="D167" s="33" t="s">
        <v>362</v>
      </c>
      <c r="E167" s="11">
        <v>0.25090418358426836</v>
      </c>
      <c r="F167" s="11">
        <v>0.25099597769264231</v>
      </c>
      <c r="G167" s="11">
        <v>0.25295822445642308</v>
      </c>
      <c r="H167" s="11">
        <v>0.24988290006333336</v>
      </c>
      <c r="I167" s="11">
        <v>0.24567120989939031</v>
      </c>
      <c r="J167" s="11">
        <v>0.24265896161979697</v>
      </c>
      <c r="K167" s="11">
        <v>0.24301750582227669</v>
      </c>
      <c r="L167" s="11">
        <v>0.23875038027079953</v>
      </c>
      <c r="M167" s="11">
        <v>0.23666189546237149</v>
      </c>
      <c r="N167" s="11">
        <v>0.23374238151951232</v>
      </c>
      <c r="O167" s="11">
        <v>0.23277380614006793</v>
      </c>
      <c r="P167" s="11">
        <v>0.23145220248472917</v>
      </c>
      <c r="Q167" s="11">
        <v>0.23125625766874</v>
      </c>
      <c r="R167" s="11">
        <v>0.23098729969593501</v>
      </c>
      <c r="S167" s="11">
        <v>0.23117418299760165</v>
      </c>
      <c r="T167" s="11">
        <v>0.23117418299760165</v>
      </c>
      <c r="U167" s="11"/>
      <c r="V167" s="33" t="str">
        <f t="shared" si="16"/>
        <v>Sri Lanka</v>
      </c>
      <c r="W167" s="30">
        <f t="shared" si="17"/>
        <v>-1.6791558540738716E-3</v>
      </c>
      <c r="X167" s="10">
        <f t="shared" si="18"/>
        <v>-0.95910280973547646</v>
      </c>
      <c r="Y167" s="36">
        <f t="shared" si="19"/>
        <v>0.91987819964248552</v>
      </c>
      <c r="Z167" s="41">
        <f t="shared" si="20"/>
        <v>1.6791558540738716</v>
      </c>
      <c r="AA167" s="42">
        <f t="shared" si="21"/>
        <v>69</v>
      </c>
    </row>
    <row r="168" spans="3:27">
      <c r="C168" s="32" t="s">
        <v>363</v>
      </c>
      <c r="D168" s="33" t="s">
        <v>364</v>
      </c>
      <c r="E168" s="11">
        <v>0.64561097462024408</v>
      </c>
      <c r="F168" s="11">
        <v>0.64664262897658564</v>
      </c>
      <c r="G168" s="11">
        <v>0.64556046484963425</v>
      </c>
      <c r="H168" s="11">
        <v>0.64319875180857733</v>
      </c>
      <c r="I168" s="11">
        <v>0.64171629348467507</v>
      </c>
      <c r="J168" s="11">
        <v>0.64075833281463435</v>
      </c>
      <c r="K168" s="11">
        <v>0.63641687306345529</v>
      </c>
      <c r="L168" s="11">
        <v>0.63036673057195125</v>
      </c>
      <c r="M168" s="11">
        <v>0.62668268451012199</v>
      </c>
      <c r="N168" s="11">
        <v>0.62406781090126029</v>
      </c>
      <c r="O168" s="11">
        <v>0.62218400723243927</v>
      </c>
      <c r="P168" s="11">
        <v>0.61988918386094871</v>
      </c>
      <c r="Q168" s="11">
        <v>0.6104717919644177</v>
      </c>
      <c r="R168" s="11">
        <v>0.60300496304154494</v>
      </c>
      <c r="S168" s="11">
        <v>0.60115494022654492</v>
      </c>
      <c r="T168" s="11">
        <v>0.60115494022654492</v>
      </c>
      <c r="U168" s="11"/>
      <c r="V168" s="33" t="str">
        <f t="shared" si="16"/>
        <v>Sudan</v>
      </c>
      <c r="W168" s="30">
        <f t="shared" si="17"/>
        <v>-3.3929797881881029E-3</v>
      </c>
      <c r="X168" s="10">
        <f t="shared" si="18"/>
        <v>-0.97596612090791524</v>
      </c>
      <c r="Y168" s="36">
        <f t="shared" si="19"/>
        <v>0.95250986916004343</v>
      </c>
      <c r="Z168" s="41">
        <f t="shared" si="20"/>
        <v>3.3929797881881028</v>
      </c>
      <c r="AA168" s="42">
        <f t="shared" si="21"/>
        <v>28</v>
      </c>
    </row>
    <row r="169" spans="3:27">
      <c r="C169" s="32" t="s">
        <v>365</v>
      </c>
      <c r="D169" s="33" t="s">
        <v>366</v>
      </c>
      <c r="E169" s="11">
        <v>0.35677547071463428</v>
      </c>
      <c r="F169" s="11">
        <v>0.35161943918861788</v>
      </c>
      <c r="G169" s="11">
        <v>0.35548470840487828</v>
      </c>
      <c r="H169" s="11">
        <v>0.35947859437967494</v>
      </c>
      <c r="I169" s="11">
        <v>0.35546725504552862</v>
      </c>
      <c r="J169" s="11">
        <v>0.34520103094878057</v>
      </c>
      <c r="K169" s="11">
        <v>0.34849507106199201</v>
      </c>
      <c r="L169" s="11">
        <v>0.33768435465902463</v>
      </c>
      <c r="M169" s="11">
        <v>0.3363440494562196</v>
      </c>
      <c r="N169" s="11">
        <v>0.33777700173735797</v>
      </c>
      <c r="O169" s="11">
        <v>0.33382866551621965</v>
      </c>
      <c r="P169" s="11">
        <v>0.33616025452639575</v>
      </c>
      <c r="Q169" s="11">
        <v>0.32477143167921413</v>
      </c>
      <c r="R169" s="11">
        <v>0.32553232890459366</v>
      </c>
      <c r="S169" s="11">
        <v>0.32623940677292695</v>
      </c>
      <c r="T169" s="11">
        <v>0.32623940677292695</v>
      </c>
      <c r="U169" s="11"/>
      <c r="V169" s="33" t="str">
        <f t="shared" si="16"/>
        <v>Suriname</v>
      </c>
      <c r="W169" s="30">
        <f t="shared" si="17"/>
        <v>-2.4343049460445764E-3</v>
      </c>
      <c r="X169" s="10">
        <f t="shared" si="18"/>
        <v>-0.94581912695294557</v>
      </c>
      <c r="Y169" s="36">
        <f t="shared" si="19"/>
        <v>0.89457382091003212</v>
      </c>
      <c r="Z169" s="41">
        <f t="shared" si="20"/>
        <v>2.4343049460445765</v>
      </c>
      <c r="AA169" s="42">
        <f t="shared" si="21"/>
        <v>44</v>
      </c>
    </row>
    <row r="170" spans="3:27">
      <c r="C170" s="32" t="s">
        <v>367</v>
      </c>
      <c r="D170" s="33" t="s">
        <v>368</v>
      </c>
      <c r="E170" s="11">
        <v>0.49747192573878068</v>
      </c>
      <c r="F170" s="11">
        <v>0.50233585613943099</v>
      </c>
      <c r="G170" s="11">
        <v>0.50865802430772367</v>
      </c>
      <c r="H170" s="11">
        <v>0.54487383949329271</v>
      </c>
      <c r="I170" s="11">
        <v>0.53871555177276431</v>
      </c>
      <c r="J170" s="11">
        <v>0.53875041280105707</v>
      </c>
      <c r="K170" s="11">
        <v>0.53740713618508129</v>
      </c>
      <c r="L170" s="11">
        <v>0.544140811870366</v>
      </c>
      <c r="M170" s="11">
        <v>0.55079628947821169</v>
      </c>
      <c r="N170" s="11">
        <v>0.56091986422715479</v>
      </c>
      <c r="O170" s="11">
        <v>0.55718462859191076</v>
      </c>
      <c r="P170" s="11">
        <v>0.57082572993069147</v>
      </c>
      <c r="Q170" s="11">
        <v>0.56000172302760165</v>
      </c>
      <c r="R170" s="11">
        <v>0.56156303710182931</v>
      </c>
      <c r="S170" s="11">
        <v>0.56346268843516267</v>
      </c>
      <c r="T170" s="11">
        <v>0.56346268843516267</v>
      </c>
      <c r="U170" s="11"/>
      <c r="V170" s="33" t="str">
        <f t="shared" si="16"/>
        <v>Swaziland</v>
      </c>
      <c r="W170" s="30">
        <f t="shared" si="17"/>
        <v>4.2599299126882479E-3</v>
      </c>
      <c r="X170" s="10">
        <f t="shared" si="18"/>
        <v>0.88957455729825796</v>
      </c>
      <c r="Y170" s="36">
        <f t="shared" si="19"/>
        <v>0.79134289299239169</v>
      </c>
      <c r="Z170" s="41">
        <f t="shared" si="20"/>
        <v>-4.2599299126882482</v>
      </c>
      <c r="AA170" s="42">
        <f t="shared" si="21"/>
        <v>148</v>
      </c>
    </row>
    <row r="171" spans="3:27">
      <c r="C171" s="32" t="s">
        <v>369</v>
      </c>
      <c r="D171" s="33" t="s">
        <v>370</v>
      </c>
      <c r="E171" s="11">
        <v>9.8779489192073341E-2</v>
      </c>
      <c r="F171" s="11">
        <v>9.8044478224187367E-2</v>
      </c>
      <c r="G171" s="11">
        <v>9.7242800589634318E-2</v>
      </c>
      <c r="H171" s="11">
        <v>9.6750879052642333E-2</v>
      </c>
      <c r="I171" s="11">
        <v>9.6451640442479669E-2</v>
      </c>
      <c r="J171" s="11">
        <v>9.5720694515244023E-2</v>
      </c>
      <c r="K171" s="11">
        <v>9.5350841804065348E-2</v>
      </c>
      <c r="L171" s="11">
        <v>9.503139559695134E-2</v>
      </c>
      <c r="M171" s="11">
        <v>9.3039038820732015E-2</v>
      </c>
      <c r="N171" s="11">
        <v>9.0666194239634346E-2</v>
      </c>
      <c r="O171" s="11">
        <v>8.7135430959349711E-2</v>
      </c>
      <c r="P171" s="11">
        <v>8.3347733471883456E-2</v>
      </c>
      <c r="Q171" s="11">
        <v>8.2928263626693879E-2</v>
      </c>
      <c r="R171" s="11">
        <v>8.2177574269309023E-2</v>
      </c>
      <c r="S171" s="11">
        <v>8.2177574269309023E-2</v>
      </c>
      <c r="T171" s="11">
        <v>8.2177574269309023E-2</v>
      </c>
      <c r="U171" s="11"/>
      <c r="V171" s="33" t="str">
        <f t="shared" si="16"/>
        <v>Sweden</v>
      </c>
      <c r="W171" s="30">
        <f t="shared" si="17"/>
        <v>-1.3178227494928751E-3</v>
      </c>
      <c r="X171" s="10">
        <f t="shared" si="18"/>
        <v>-0.95624742417266761</v>
      </c>
      <c r="Y171" s="36">
        <f t="shared" si="19"/>
        <v>0.91440913623686171</v>
      </c>
      <c r="Z171" s="41">
        <f t="shared" si="20"/>
        <v>1.3178227494928751</v>
      </c>
      <c r="AA171" s="42">
        <f t="shared" si="21"/>
        <v>87</v>
      </c>
    </row>
    <row r="172" spans="3:27">
      <c r="C172" s="32" t="s">
        <v>371</v>
      </c>
      <c r="D172" s="33" t="s">
        <v>372</v>
      </c>
      <c r="E172" s="11">
        <v>9.402151247256102E-2</v>
      </c>
      <c r="F172" s="11">
        <v>9.241034920508133E-2</v>
      </c>
      <c r="G172" s="11">
        <v>9.1784551791260369E-2</v>
      </c>
      <c r="H172" s="11">
        <v>9.0953063320528701E-2</v>
      </c>
      <c r="I172" s="11">
        <v>9.0119948833536648E-2</v>
      </c>
      <c r="J172" s="11">
        <v>8.9736427842479663E-2</v>
      </c>
      <c r="K172" s="11">
        <v>8.4262408026219662E-2</v>
      </c>
      <c r="L172" s="11">
        <v>7.9474567071748034E-2</v>
      </c>
      <c r="M172" s="11">
        <v>7.2980482214837647E-2</v>
      </c>
      <c r="N172" s="11">
        <v>6.5125421748170653E-2</v>
      </c>
      <c r="O172" s="11">
        <v>6.0048572663618009E-2</v>
      </c>
      <c r="P172" s="11">
        <v>5.3768975119919016E-2</v>
      </c>
      <c r="Q172" s="11">
        <v>4.875929627540667E-2</v>
      </c>
      <c r="R172" s="11">
        <v>4.3400836943089695E-2</v>
      </c>
      <c r="S172" s="11">
        <v>4.2574170276423018E-2</v>
      </c>
      <c r="T172" s="11">
        <v>4.2574170276423018E-2</v>
      </c>
      <c r="U172" s="11"/>
      <c r="V172" s="33" t="str">
        <f t="shared" si="16"/>
        <v>Switzerland</v>
      </c>
      <c r="W172" s="30">
        <f t="shared" si="17"/>
        <v>-4.1152152372519015E-3</v>
      </c>
      <c r="X172" s="10">
        <f t="shared" si="18"/>
        <v>-0.97089415472982366</v>
      </c>
      <c r="Y172" s="36">
        <f t="shared" si="19"/>
        <v>0.94263545968853879</v>
      </c>
      <c r="Z172" s="41">
        <f t="shared" si="20"/>
        <v>4.1152152372519017</v>
      </c>
      <c r="AA172" s="42">
        <f t="shared" si="21"/>
        <v>22</v>
      </c>
    </row>
    <row r="173" spans="3:27">
      <c r="C173" s="32" t="s">
        <v>373</v>
      </c>
      <c r="D173" s="33" t="s">
        <v>374</v>
      </c>
      <c r="E173" s="11">
        <v>0.24168751857081297</v>
      </c>
      <c r="F173" s="11">
        <v>0.2391652457506506</v>
      </c>
      <c r="G173" s="11">
        <v>0.23711902805052865</v>
      </c>
      <c r="H173" s="11">
        <v>0.23475267408796763</v>
      </c>
      <c r="I173" s="11">
        <v>0.23242621424252027</v>
      </c>
      <c r="J173" s="11">
        <v>0.22992331512378064</v>
      </c>
      <c r="K173" s="11">
        <v>0.22805190047378063</v>
      </c>
      <c r="L173" s="11">
        <v>0.22657965259999993</v>
      </c>
      <c r="M173" s="11">
        <v>0.22654139015780503</v>
      </c>
      <c r="N173" s="11">
        <v>0.22430240179264227</v>
      </c>
      <c r="O173" s="11">
        <v>0.22940556641739829</v>
      </c>
      <c r="P173" s="11">
        <v>0.23538151242726291</v>
      </c>
      <c r="Q173" s="11">
        <v>0.21882462964334712</v>
      </c>
      <c r="R173" s="11">
        <v>0.21631068152776431</v>
      </c>
      <c r="S173" s="11">
        <v>0.21711547625109762</v>
      </c>
      <c r="T173" s="11">
        <v>0.21711547625109762</v>
      </c>
      <c r="U173" s="11"/>
      <c r="V173" s="33" t="str">
        <f t="shared" si="16"/>
        <v>Syrian Arab Republic</v>
      </c>
      <c r="W173" s="30">
        <f t="shared" si="17"/>
        <v>-1.5009709775974042E-3</v>
      </c>
      <c r="X173" s="10">
        <f t="shared" si="18"/>
        <v>-0.87815382238551254</v>
      </c>
      <c r="Y173" s="36">
        <f t="shared" si="19"/>
        <v>0.77115413577028635</v>
      </c>
      <c r="Z173" s="41">
        <f t="shared" si="20"/>
        <v>1.5009709775974043</v>
      </c>
      <c r="AA173" s="42">
        <f t="shared" si="21"/>
        <v>76</v>
      </c>
    </row>
    <row r="174" spans="3:27">
      <c r="C174" s="32" t="s">
        <v>375</v>
      </c>
      <c r="D174" s="33" t="s">
        <v>376</v>
      </c>
      <c r="E174" s="11">
        <v>0.33538322656666669</v>
      </c>
      <c r="F174" s="11">
        <v>0.30689000861000004</v>
      </c>
      <c r="G174" s="11">
        <v>0.30208716986609763</v>
      </c>
      <c r="H174" s="11">
        <v>0.29850781771439033</v>
      </c>
      <c r="I174" s="11">
        <v>0.31493921473739867</v>
      </c>
      <c r="J174" s="11">
        <v>0.29134631305626035</v>
      </c>
      <c r="K174" s="11">
        <v>0.29764850213260169</v>
      </c>
      <c r="L174" s="11">
        <v>0.29449065202414637</v>
      </c>
      <c r="M174" s="11">
        <v>0.3027157162121954</v>
      </c>
      <c r="N174" s="11">
        <v>0.293571244311992</v>
      </c>
      <c r="O174" s="11">
        <v>0.29625862107561002</v>
      </c>
      <c r="P174" s="11">
        <v>0.28814162504403812</v>
      </c>
      <c r="Q174" s="11">
        <v>0.28469279907730355</v>
      </c>
      <c r="R174" s="11">
        <v>0.28416237388252036</v>
      </c>
      <c r="S174" s="11">
        <v>0.28616915528252035</v>
      </c>
      <c r="T174" s="11">
        <v>0.28616915528252035</v>
      </c>
      <c r="U174" s="11"/>
      <c r="V174" s="33" t="str">
        <f t="shared" si="16"/>
        <v>Tajikistan</v>
      </c>
      <c r="W174" s="30">
        <f t="shared" si="17"/>
        <v>-2.2001740927987028E-3</v>
      </c>
      <c r="X174" s="10">
        <f t="shared" si="18"/>
        <v>-0.79163931354029982</v>
      </c>
      <c r="Y174" s="36">
        <f t="shared" si="19"/>
        <v>0.62669280274255712</v>
      </c>
      <c r="Z174" s="41">
        <f t="shared" si="20"/>
        <v>2.200174092798703</v>
      </c>
      <c r="AA174" s="42">
        <f t="shared" si="21"/>
        <v>52</v>
      </c>
    </row>
    <row r="175" spans="3:27">
      <c r="C175" s="32" t="s">
        <v>377</v>
      </c>
      <c r="D175" s="33" t="s">
        <v>378</v>
      </c>
      <c r="E175" s="11">
        <v>0.68931263673719523</v>
      </c>
      <c r="F175" s="11">
        <v>0.68681044693434978</v>
      </c>
      <c r="G175" s="11">
        <v>0.69859891952479691</v>
      </c>
      <c r="H175" s="11">
        <v>0.70275539124756092</v>
      </c>
      <c r="I175" s="11">
        <v>0.72467165691504076</v>
      </c>
      <c r="J175" s="11">
        <v>0.71749749674959362</v>
      </c>
      <c r="K175" s="11">
        <v>0.70142312672520324</v>
      </c>
      <c r="L175" s="11">
        <v>0.68830256999593509</v>
      </c>
      <c r="M175" s="11">
        <v>0.71579602506544726</v>
      </c>
      <c r="N175" s="11">
        <v>0.71519312390243928</v>
      </c>
      <c r="O175" s="11">
        <v>0.72303911944105703</v>
      </c>
      <c r="P175" s="11">
        <v>0.73135180672967504</v>
      </c>
      <c r="Q175" s="11">
        <v>0.73778006806463436</v>
      </c>
      <c r="R175" s="11">
        <v>0.75434178117317108</v>
      </c>
      <c r="S175" s="11">
        <v>0.74977056855650437</v>
      </c>
      <c r="T175" s="11">
        <v>0.74977056855650437</v>
      </c>
      <c r="U175" s="11"/>
      <c r="V175" s="33" t="str">
        <f t="shared" si="16"/>
        <v>Tanzania, United Republic of</v>
      </c>
      <c r="W175" s="30">
        <f t="shared" si="17"/>
        <v>4.1132599068005897E-3</v>
      </c>
      <c r="X175" s="10">
        <f t="shared" si="18"/>
        <v>0.87270159601262232</v>
      </c>
      <c r="Y175" s="36">
        <f t="shared" si="19"/>
        <v>0.76160807568297828</v>
      </c>
      <c r="Z175" s="41">
        <f t="shared" si="20"/>
        <v>-4.1132599068005895</v>
      </c>
      <c r="AA175" s="42">
        <f t="shared" si="21"/>
        <v>146</v>
      </c>
    </row>
    <row r="176" spans="3:27">
      <c r="C176" s="32" t="s">
        <v>379</v>
      </c>
      <c r="D176" s="33" t="s">
        <v>380</v>
      </c>
      <c r="E176" s="11">
        <v>0.27160514125247964</v>
      </c>
      <c r="F176" s="11">
        <v>0.27166854274658531</v>
      </c>
      <c r="G176" s="11">
        <v>0.27176419986597561</v>
      </c>
      <c r="H176" s="11">
        <v>0.27168909111443096</v>
      </c>
      <c r="I176" s="11">
        <v>0.27179127683991905</v>
      </c>
      <c r="J176" s="11">
        <v>0.27097069598008133</v>
      </c>
      <c r="K176" s="11">
        <v>0.27652324383386201</v>
      </c>
      <c r="L176" s="11">
        <v>0.28140414761991867</v>
      </c>
      <c r="M176" s="11">
        <v>0.28048758954560998</v>
      </c>
      <c r="N176" s="11">
        <v>0.27954428069776432</v>
      </c>
      <c r="O176" s="11">
        <v>0.27913236204687003</v>
      </c>
      <c r="P176" s="11">
        <v>0.27863220170085368</v>
      </c>
      <c r="Q176" s="11">
        <v>0.27807299885813036</v>
      </c>
      <c r="R176" s="11">
        <v>0.27742154830093496</v>
      </c>
      <c r="S176" s="11">
        <v>0.27786621575260168</v>
      </c>
      <c r="T176" s="11">
        <v>0.27786621575260168</v>
      </c>
      <c r="U176" s="11"/>
      <c r="V176" s="33" t="str">
        <f t="shared" si="16"/>
        <v>Thailand</v>
      </c>
      <c r="W176" s="30">
        <f t="shared" si="17"/>
        <v>5.7501944990555136E-4</v>
      </c>
      <c r="X176" s="10">
        <f t="shared" si="18"/>
        <v>0.73201340133044124</v>
      </c>
      <c r="Y176" s="36">
        <f t="shared" si="19"/>
        <v>0.53584361972736161</v>
      </c>
      <c r="Z176" s="41">
        <f t="shared" si="20"/>
        <v>-0.57501944990555132</v>
      </c>
      <c r="AA176" s="42">
        <f t="shared" si="21"/>
        <v>126</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0.56669573667313033</v>
      </c>
      <c r="F178" s="11">
        <v>0.56089312084178866</v>
      </c>
      <c r="G178" s="11">
        <v>0.56020023165861799</v>
      </c>
      <c r="H178" s="11">
        <v>0.55213896572402466</v>
      </c>
      <c r="I178" s="11">
        <v>0.54677728592548791</v>
      </c>
      <c r="J178" s="11">
        <v>0.53826480249341457</v>
      </c>
      <c r="K178" s="11">
        <v>0.53687850507276424</v>
      </c>
      <c r="L178" s="11">
        <v>0.53250111757264229</v>
      </c>
      <c r="M178" s="11">
        <v>0.51884112630008128</v>
      </c>
      <c r="N178" s="11">
        <v>0.53642547726666656</v>
      </c>
      <c r="O178" s="11">
        <v>0.53521718189180245</v>
      </c>
      <c r="P178" s="11">
        <v>0.51472583818292694</v>
      </c>
      <c r="Q178" s="11">
        <v>0.50764500437811655</v>
      </c>
      <c r="R178" s="11">
        <v>0.50945204735121963</v>
      </c>
      <c r="S178" s="11">
        <v>0.51496977655121967</v>
      </c>
      <c r="T178" s="11">
        <v>0.51496977655121967</v>
      </c>
      <c r="U178" s="11"/>
      <c r="V178" s="33" t="str">
        <f t="shared" si="16"/>
        <v>Togo</v>
      </c>
      <c r="W178" s="30">
        <f t="shared" si="17"/>
        <v>-3.8032145132315493E-3</v>
      </c>
      <c r="X178" s="10">
        <f t="shared" si="18"/>
        <v>-0.93467032494567281</v>
      </c>
      <c r="Y178" s="36">
        <f t="shared" si="19"/>
        <v>0.87360861633404963</v>
      </c>
      <c r="Z178" s="41">
        <f t="shared" si="20"/>
        <v>3.8032145132315494</v>
      </c>
      <c r="AA178" s="42">
        <f t="shared" si="21"/>
        <v>25</v>
      </c>
    </row>
    <row r="179" spans="3:27">
      <c r="C179" s="32" t="s">
        <v>385</v>
      </c>
      <c r="D179" s="33" t="s">
        <v>386</v>
      </c>
      <c r="E179" s="11">
        <v>0.4698335720243903</v>
      </c>
      <c r="F179" s="11">
        <v>0.46915967917959361</v>
      </c>
      <c r="G179" s="11">
        <v>0.47773139596056929</v>
      </c>
      <c r="H179" s="11">
        <v>0.50442100573821136</v>
      </c>
      <c r="I179" s="11">
        <v>0.50616510823089433</v>
      </c>
      <c r="J179" s="11">
        <v>0.50811375713577234</v>
      </c>
      <c r="K179" s="11">
        <v>0.52170330534837406</v>
      </c>
      <c r="L179" s="11">
        <v>0.52321580597926831</v>
      </c>
      <c r="M179" s="11">
        <v>0.5283086375398377</v>
      </c>
      <c r="N179" s="11">
        <v>0.52748772690772372</v>
      </c>
      <c r="O179" s="11">
        <v>0.53136266377804897</v>
      </c>
      <c r="P179" s="11">
        <v>0.5190597157634147</v>
      </c>
      <c r="Q179" s="11">
        <v>0.49290150954837397</v>
      </c>
      <c r="R179" s="11">
        <v>0.47285881893707332</v>
      </c>
      <c r="S179" s="11">
        <v>0.47134805482707337</v>
      </c>
      <c r="T179" s="11">
        <v>0.47134805482707337</v>
      </c>
      <c r="U179" s="11"/>
      <c r="V179" s="33" t="str">
        <f t="shared" si="16"/>
        <v>Tonga</v>
      </c>
      <c r="W179" s="30">
        <f t="shared" si="17"/>
        <v>1.8065469804137441E-4</v>
      </c>
      <c r="X179" s="10">
        <f t="shared" si="18"/>
        <v>3.5466197835870988E-2</v>
      </c>
      <c r="Y179" s="36">
        <f t="shared" si="19"/>
        <v>1.2578511889331399E-3</v>
      </c>
      <c r="Z179" s="41" t="str">
        <f t="shared" si="20"/>
        <v/>
      </c>
      <c r="AA179" s="42" t="str">
        <f t="shared" si="21"/>
        <v/>
      </c>
    </row>
    <row r="180" spans="3:27">
      <c r="C180" s="32" t="s">
        <v>387</v>
      </c>
      <c r="D180" s="33" t="s">
        <v>388</v>
      </c>
      <c r="E180" s="11">
        <v>0.29185112724252033</v>
      </c>
      <c r="F180" s="11">
        <v>0.29143192905991905</v>
      </c>
      <c r="G180" s="11">
        <v>0.29107376616703268</v>
      </c>
      <c r="H180" s="11">
        <v>0.30083011110779162</v>
      </c>
      <c r="I180" s="11">
        <v>0.29692847319456644</v>
      </c>
      <c r="J180" s="11">
        <v>0.2983550788689841</v>
      </c>
      <c r="K180" s="11">
        <v>0.2929561381322629</v>
      </c>
      <c r="L180" s="11">
        <v>0.29101221374806246</v>
      </c>
      <c r="M180" s="11">
        <v>0.28827865353174803</v>
      </c>
      <c r="N180" s="11">
        <v>0.28619150837746615</v>
      </c>
      <c r="O180" s="11">
        <v>0.28338356816643645</v>
      </c>
      <c r="P180" s="11">
        <v>0.28212495183436342</v>
      </c>
      <c r="Q180" s="11">
        <v>0.27829234624376725</v>
      </c>
      <c r="R180" s="11">
        <v>0.27763645176439039</v>
      </c>
      <c r="S180" s="11">
        <v>0.27758512803772373</v>
      </c>
      <c r="T180" s="11">
        <v>0.27758512803772373</v>
      </c>
      <c r="U180" s="11"/>
      <c r="V180" s="33" t="str">
        <f t="shared" si="16"/>
        <v>Trinidad and Tobago</v>
      </c>
      <c r="W180" s="30">
        <f t="shared" si="17"/>
        <v>-1.3914094060009361E-3</v>
      </c>
      <c r="X180" s="10">
        <f t="shared" si="18"/>
        <v>-0.85586600518247691</v>
      </c>
      <c r="Y180" s="36">
        <f t="shared" si="19"/>
        <v>0.73250661882701162</v>
      </c>
      <c r="Z180" s="41">
        <f t="shared" si="20"/>
        <v>1.3914094060009361</v>
      </c>
      <c r="AA180" s="42">
        <f t="shared" si="21"/>
        <v>81</v>
      </c>
    </row>
    <row r="181" spans="3:27">
      <c r="C181" s="32" t="s">
        <v>389</v>
      </c>
      <c r="D181" s="33" t="s">
        <v>390</v>
      </c>
      <c r="E181" s="11">
        <v>0.27908155276804902</v>
      </c>
      <c r="F181" s="11">
        <v>0.27697708762804901</v>
      </c>
      <c r="G181" s="11">
        <v>0.27464838871703262</v>
      </c>
      <c r="H181" s="11">
        <v>0.27298518112434966</v>
      </c>
      <c r="I181" s="11">
        <v>0.27114363016833332</v>
      </c>
      <c r="J181" s="11">
        <v>0.26955791949666702</v>
      </c>
      <c r="K181" s="11">
        <v>0.26844821441898398</v>
      </c>
      <c r="L181" s="11">
        <v>0.2681384130633333</v>
      </c>
      <c r="M181" s="11">
        <v>0.26572571449601634</v>
      </c>
      <c r="N181" s="11">
        <v>0.25775664562036599</v>
      </c>
      <c r="O181" s="11">
        <v>0.256501932980366</v>
      </c>
      <c r="P181" s="11">
        <v>0.25539375487388888</v>
      </c>
      <c r="Q181" s="11">
        <v>0.25596557339314374</v>
      </c>
      <c r="R181" s="11">
        <v>0.25413398578703267</v>
      </c>
      <c r="S181" s="11">
        <v>0.25427896389703269</v>
      </c>
      <c r="T181" s="11">
        <v>0.25427896389703269</v>
      </c>
      <c r="U181" s="11"/>
      <c r="V181" s="33" t="str">
        <f t="shared" si="16"/>
        <v>Tunisia</v>
      </c>
      <c r="W181" s="30">
        <f t="shared" si="17"/>
        <v>-1.8470085411545541E-3</v>
      </c>
      <c r="X181" s="10">
        <f t="shared" si="18"/>
        <v>-0.97331440071960362</v>
      </c>
      <c r="Y181" s="36">
        <f t="shared" si="19"/>
        <v>0.94734092264816117</v>
      </c>
      <c r="Z181" s="41">
        <f t="shared" si="20"/>
        <v>1.847008541154554</v>
      </c>
      <c r="AA181" s="42">
        <f t="shared" si="21"/>
        <v>63</v>
      </c>
    </row>
    <row r="182" spans="3:27">
      <c r="C182" s="32" t="s">
        <v>391</v>
      </c>
      <c r="D182" s="33" t="s">
        <v>392</v>
      </c>
      <c r="E182" s="11">
        <v>0.23504438313971565</v>
      </c>
      <c r="F182" s="11">
        <v>0.230506626048984</v>
      </c>
      <c r="G182" s="11">
        <v>0.22829011425451237</v>
      </c>
      <c r="H182" s="11">
        <v>0.22620680240170732</v>
      </c>
      <c r="I182" s="11">
        <v>0.22420697790723598</v>
      </c>
      <c r="J182" s="11">
        <v>0.22245061441817093</v>
      </c>
      <c r="K182" s="11">
        <v>0.22124558112329265</v>
      </c>
      <c r="L182" s="11">
        <v>0.21941803674467497</v>
      </c>
      <c r="M182" s="11">
        <v>0.21846485956357731</v>
      </c>
      <c r="N182" s="11">
        <v>0.21586314182085364</v>
      </c>
      <c r="O182" s="11">
        <v>0.21510346266024405</v>
      </c>
      <c r="P182" s="11">
        <v>0.21245755191512197</v>
      </c>
      <c r="Q182" s="11">
        <v>0.21753398640296764</v>
      </c>
      <c r="R182" s="11">
        <v>0.21934502484044735</v>
      </c>
      <c r="S182" s="11">
        <v>0.21934502484044735</v>
      </c>
      <c r="T182" s="11">
        <v>0.21934502484044735</v>
      </c>
      <c r="U182" s="11"/>
      <c r="V182" s="33" t="str">
        <f t="shared" si="16"/>
        <v>Turkey</v>
      </c>
      <c r="W182" s="30">
        <f t="shared" si="17"/>
        <v>-1.0193011081856185E-3</v>
      </c>
      <c r="X182" s="10">
        <f t="shared" si="18"/>
        <v>-0.80974806242260378</v>
      </c>
      <c r="Y182" s="36">
        <f t="shared" si="19"/>
        <v>0.65569192459716097</v>
      </c>
      <c r="Z182" s="41">
        <f t="shared" si="20"/>
        <v>1.0193011081856185</v>
      </c>
      <c r="AA182" s="42">
        <f t="shared" si="21"/>
        <v>100</v>
      </c>
    </row>
    <row r="183" spans="3:27">
      <c r="C183" s="32" t="s">
        <v>393</v>
      </c>
      <c r="D183" s="33" t="s">
        <v>394</v>
      </c>
      <c r="E183" s="11">
        <v>0.22641735353394332</v>
      </c>
      <c r="F183" s="11">
        <v>0.22763878723646366</v>
      </c>
      <c r="G183" s="11">
        <v>0.22321232148874001</v>
      </c>
      <c r="H183" s="11">
        <v>0.22732379908853664</v>
      </c>
      <c r="I183" s="11">
        <v>0.22102804332955298</v>
      </c>
      <c r="J183" s="11">
        <v>0.22070059272500001</v>
      </c>
      <c r="K183" s="11">
        <v>0.21868150787849602</v>
      </c>
      <c r="L183" s="11">
        <v>0.21754719564837402</v>
      </c>
      <c r="M183" s="11">
        <v>0.22686814740426831</v>
      </c>
      <c r="N183" s="11">
        <v>0.23622477186207333</v>
      </c>
      <c r="O183" s="11">
        <v>0.23638898141654496</v>
      </c>
      <c r="P183" s="11">
        <v>0.23664399016859081</v>
      </c>
      <c r="Q183" s="11">
        <v>0.2376534339601899</v>
      </c>
      <c r="R183" s="11">
        <v>0.236707137617683</v>
      </c>
      <c r="S183" s="11">
        <v>0.23722201698434964</v>
      </c>
      <c r="T183" s="11">
        <v>0.23722201698434964</v>
      </c>
      <c r="U183" s="11"/>
      <c r="V183" s="33" t="str">
        <f t="shared" si="16"/>
        <v>Turkmenistan</v>
      </c>
      <c r="W183" s="30">
        <f t="shared" si="17"/>
        <v>1.143773448205118E-3</v>
      </c>
      <c r="X183" s="10">
        <f t="shared" si="18"/>
        <v>0.72194427606517597</v>
      </c>
      <c r="Y183" s="36">
        <f t="shared" si="19"/>
        <v>0.52120353774327099</v>
      </c>
      <c r="Z183" s="41">
        <f t="shared" si="20"/>
        <v>-1.1437734482051181</v>
      </c>
      <c r="AA183" s="42">
        <f t="shared" si="21"/>
        <v>129</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0.69489954504430906</v>
      </c>
      <c r="F185" s="11">
        <v>0.70047157574634156</v>
      </c>
      <c r="G185" s="11">
        <v>0.71532237149390276</v>
      </c>
      <c r="H185" s="11">
        <v>0.72277106154552884</v>
      </c>
      <c r="I185" s="11">
        <v>0.71616191724146372</v>
      </c>
      <c r="J185" s="11">
        <v>0.715692366521545</v>
      </c>
      <c r="K185" s="11">
        <v>0.71013523067601636</v>
      </c>
      <c r="L185" s="11">
        <v>0.69131649632825232</v>
      </c>
      <c r="M185" s="11">
        <v>0.67370951673658575</v>
      </c>
      <c r="N185" s="11">
        <v>0.67543848903434967</v>
      </c>
      <c r="O185" s="11">
        <v>0.67765663611991911</v>
      </c>
      <c r="P185" s="11">
        <v>0.66032911316226295</v>
      </c>
      <c r="Q185" s="11">
        <v>0.65345524300176183</v>
      </c>
      <c r="R185" s="11">
        <v>0.64038817648231727</v>
      </c>
      <c r="S185" s="11">
        <v>0.62865306864898407</v>
      </c>
      <c r="T185" s="11">
        <v>0.62865306864898407</v>
      </c>
      <c r="U185" s="11"/>
      <c r="V185" s="33" t="str">
        <f t="shared" si="16"/>
        <v>Uganda</v>
      </c>
      <c r="W185" s="30">
        <f t="shared" si="17"/>
        <v>-5.9972966695530398E-3</v>
      </c>
      <c r="X185" s="10">
        <f t="shared" si="18"/>
        <v>-0.89413357793616721</v>
      </c>
      <c r="Y185" s="36">
        <f t="shared" si="19"/>
        <v>0.79947485519293204</v>
      </c>
      <c r="Z185" s="41">
        <f t="shared" si="20"/>
        <v>5.9972966695530401</v>
      </c>
      <c r="AA185" s="42">
        <f t="shared" si="21"/>
        <v>10</v>
      </c>
    </row>
    <row r="186" spans="3:27">
      <c r="C186" s="32" t="s">
        <v>399</v>
      </c>
      <c r="D186" s="33" t="s">
        <v>400</v>
      </c>
      <c r="E186" s="11">
        <v>0.30983185299089427</v>
      </c>
      <c r="F186" s="11">
        <v>0.30908557698727662</v>
      </c>
      <c r="G186" s="11">
        <v>0.30941868000613831</v>
      </c>
      <c r="H186" s="11">
        <v>0.30658611940691066</v>
      </c>
      <c r="I186" s="11">
        <v>0.30551757660158568</v>
      </c>
      <c r="J186" s="11">
        <v>0.30694948086284563</v>
      </c>
      <c r="K186" s="11">
        <v>0.30546501820422761</v>
      </c>
      <c r="L186" s="11">
        <v>0.30547666780467497</v>
      </c>
      <c r="M186" s="11">
        <v>0.30543635758227666</v>
      </c>
      <c r="N186" s="11">
        <v>0.30572643201280497</v>
      </c>
      <c r="O186" s="11">
        <v>0.30460844932069137</v>
      </c>
      <c r="P186" s="11">
        <v>0.30314286849130101</v>
      </c>
      <c r="Q186" s="11">
        <v>0.30268266946516265</v>
      </c>
      <c r="R186" s="11">
        <v>0.30285231983288635</v>
      </c>
      <c r="S186" s="11">
        <v>0.30305269800788631</v>
      </c>
      <c r="T186" s="11">
        <v>0.30305269800788631</v>
      </c>
      <c r="U186" s="11"/>
      <c r="V186" s="33" t="str">
        <f t="shared" si="16"/>
        <v>Ukraine</v>
      </c>
      <c r="W186" s="30">
        <f t="shared" si="17"/>
        <v>-4.633234502031286E-4</v>
      </c>
      <c r="X186" s="10">
        <f t="shared" si="18"/>
        <v>-0.93468971169399362</v>
      </c>
      <c r="Y186" s="36">
        <f t="shared" si="19"/>
        <v>0.87364485714660089</v>
      </c>
      <c r="Z186" s="41">
        <f t="shared" si="20"/>
        <v>0.4633234502031286</v>
      </c>
      <c r="AA186" s="42">
        <f t="shared" si="21"/>
        <v>123</v>
      </c>
    </row>
    <row r="187" spans="3:27">
      <c r="C187" s="32" t="s">
        <v>401</v>
      </c>
      <c r="D187" s="33" t="s">
        <v>402</v>
      </c>
      <c r="E187" s="11">
        <v>0.21088082496239868</v>
      </c>
      <c r="F187" s="11">
        <v>0.20938861638313036</v>
      </c>
      <c r="G187" s="11">
        <v>0.20807974113719538</v>
      </c>
      <c r="H187" s="11">
        <v>0.20694623174491902</v>
      </c>
      <c r="I187" s="11">
        <v>0.20597670609247964</v>
      </c>
      <c r="J187" s="11">
        <v>0.20514766824491901</v>
      </c>
      <c r="K187" s="11">
        <v>0.20453662923191065</v>
      </c>
      <c r="L187" s="11">
        <v>0.20841267964979696</v>
      </c>
      <c r="M187" s="11">
        <v>0.20505307153109767</v>
      </c>
      <c r="N187" s="11">
        <v>0.20169809755874002</v>
      </c>
      <c r="O187" s="11">
        <v>0.20288046775982391</v>
      </c>
      <c r="P187" s="11">
        <v>0.2009033134634147</v>
      </c>
      <c r="Q187" s="11">
        <v>0.19890721607757481</v>
      </c>
      <c r="R187" s="11">
        <v>0.19840336801422767</v>
      </c>
      <c r="S187" s="11">
        <v>0.19840336801422767</v>
      </c>
      <c r="T187" s="11">
        <v>0.19840336801422767</v>
      </c>
      <c r="U187" s="11"/>
      <c r="V187" s="33" t="str">
        <f t="shared" si="16"/>
        <v>United Arab Emirates</v>
      </c>
      <c r="W187" s="30">
        <f t="shared" si="17"/>
        <v>-8.3453865050615319E-4</v>
      </c>
      <c r="X187" s="10">
        <f t="shared" si="18"/>
        <v>-0.94735123291374224</v>
      </c>
      <c r="Y187" s="36">
        <f t="shared" si="19"/>
        <v>0.89747435850318746</v>
      </c>
      <c r="Z187" s="41">
        <f t="shared" si="20"/>
        <v>0.83453865050615317</v>
      </c>
      <c r="AA187" s="42">
        <f t="shared" si="21"/>
        <v>109</v>
      </c>
    </row>
    <row r="188" spans="3:27">
      <c r="C188" s="32" t="s">
        <v>403</v>
      </c>
      <c r="D188" s="33" t="s">
        <v>404</v>
      </c>
      <c r="E188" s="11">
        <v>0.11621709448882134</v>
      </c>
      <c r="F188" s="11">
        <v>0.11539157598983767</v>
      </c>
      <c r="G188" s="11">
        <v>0.1149928867591463</v>
      </c>
      <c r="H188" s="11">
        <v>0.12968937368021713</v>
      </c>
      <c r="I188" s="11">
        <v>0.14420618580453956</v>
      </c>
      <c r="J188" s="11">
        <v>0.157734380042683</v>
      </c>
      <c r="K188" s="11">
        <v>0.1696797238701899</v>
      </c>
      <c r="L188" s="11">
        <v>0.18177921403916009</v>
      </c>
      <c r="M188" s="11">
        <v>0.19375057412682936</v>
      </c>
      <c r="N188" s="11">
        <v>0.17931206971585364</v>
      </c>
      <c r="O188" s="11">
        <v>0.16665811815040665</v>
      </c>
      <c r="P188" s="11">
        <v>0.15378409062940379</v>
      </c>
      <c r="Q188" s="11">
        <v>0.14183672977506787</v>
      </c>
      <c r="R188" s="11">
        <v>0.12891440957113834</v>
      </c>
      <c r="S188" s="11">
        <v>0.116581076237805</v>
      </c>
      <c r="T188" s="11">
        <v>0.116581076237805</v>
      </c>
      <c r="U188" s="11"/>
      <c r="V188" s="33" t="str">
        <f t="shared" si="16"/>
        <v>United Kingdom</v>
      </c>
      <c r="W188" s="30">
        <f t="shared" si="17"/>
        <v>6.4105677526651145E-4</v>
      </c>
      <c r="X188" s="10">
        <f t="shared" si="18"/>
        <v>0.11298386881456951</v>
      </c>
      <c r="Y188" s="36">
        <f t="shared" si="19"/>
        <v>1.2765354612307853E-2</v>
      </c>
      <c r="Z188" s="41" t="str">
        <f t="shared" si="20"/>
        <v/>
      </c>
      <c r="AA188" s="42" t="str">
        <f t="shared" si="21"/>
        <v/>
      </c>
    </row>
    <row r="189" spans="3:27">
      <c r="C189" s="32" t="s">
        <v>405</v>
      </c>
      <c r="D189" s="33" t="s">
        <v>406</v>
      </c>
      <c r="E189" s="11">
        <v>0.2810659680599597</v>
      </c>
      <c r="F189" s="11">
        <v>0.27941165777215465</v>
      </c>
      <c r="G189" s="11">
        <v>0.27857198163069136</v>
      </c>
      <c r="H189" s="11">
        <v>0.27663555752174795</v>
      </c>
      <c r="I189" s="11">
        <v>0.27506986512012194</v>
      </c>
      <c r="J189" s="11">
        <v>0.27433100198678873</v>
      </c>
      <c r="K189" s="11">
        <v>0.27352702053678873</v>
      </c>
      <c r="L189" s="11">
        <v>0.27204824233882136</v>
      </c>
      <c r="M189" s="11">
        <v>0.27156377308394336</v>
      </c>
      <c r="N189" s="11">
        <v>0.2698118241542683</v>
      </c>
      <c r="O189" s="11">
        <v>0.26834296465548796</v>
      </c>
      <c r="P189" s="11">
        <v>0.26752295941836057</v>
      </c>
      <c r="Q189" s="11">
        <v>0.26689807613245276</v>
      </c>
      <c r="R189" s="11">
        <v>0.26602929040766665</v>
      </c>
      <c r="S189" s="11">
        <v>0.26602929040766665</v>
      </c>
      <c r="T189" s="11">
        <v>0.26602929040766665</v>
      </c>
      <c r="U189" s="11"/>
      <c r="V189" s="33" t="str">
        <f t="shared" si="16"/>
        <v>United States</v>
      </c>
      <c r="W189" s="30">
        <f t="shared" si="17"/>
        <v>-1.0581271491925603E-3</v>
      </c>
      <c r="X189" s="10">
        <f t="shared" si="18"/>
        <v>-0.98756761838259088</v>
      </c>
      <c r="Y189" s="36">
        <f t="shared" si="19"/>
        <v>0.97528980087786266</v>
      </c>
      <c r="Z189" s="41">
        <f t="shared" si="20"/>
        <v>1.0581271491925603</v>
      </c>
      <c r="AA189" s="42">
        <f t="shared" si="21"/>
        <v>99</v>
      </c>
    </row>
    <row r="190" spans="3:27">
      <c r="C190" s="32" t="s">
        <v>407</v>
      </c>
      <c r="D190" s="33" t="s">
        <v>408</v>
      </c>
      <c r="E190" s="11">
        <v>0.23729362740296767</v>
      </c>
      <c r="F190" s="11">
        <v>0.23688409360170737</v>
      </c>
      <c r="G190" s="11">
        <v>0.23538312001951231</v>
      </c>
      <c r="H190" s="11">
        <v>0.23416897206178866</v>
      </c>
      <c r="I190" s="11">
        <v>0.2332580761365857</v>
      </c>
      <c r="J190" s="11">
        <v>0.23056994443902468</v>
      </c>
      <c r="K190" s="11">
        <v>0.23063798013516268</v>
      </c>
      <c r="L190" s="11">
        <v>0.23077674753861799</v>
      </c>
      <c r="M190" s="11">
        <v>0.22531356738235805</v>
      </c>
      <c r="N190" s="11">
        <v>0.21881202282861803</v>
      </c>
      <c r="O190" s="11">
        <v>0.21210857951605702</v>
      </c>
      <c r="P190" s="11">
        <v>0.20628801518201925</v>
      </c>
      <c r="Q190" s="11">
        <v>0.2003969104270461</v>
      </c>
      <c r="R190" s="11">
        <v>0.19479128204227666</v>
      </c>
      <c r="S190" s="11">
        <v>0.19452325638227666</v>
      </c>
      <c r="T190" s="11">
        <v>0.19452325638227666</v>
      </c>
      <c r="U190" s="11"/>
      <c r="V190" s="33" t="str">
        <f t="shared" si="16"/>
        <v>Uruguay</v>
      </c>
      <c r="W190" s="30">
        <f t="shared" si="17"/>
        <v>-3.3305051838204954E-3</v>
      </c>
      <c r="X190" s="10">
        <f t="shared" si="18"/>
        <v>-0.95501446518867328</v>
      </c>
      <c r="Y190" s="36">
        <f t="shared" si="19"/>
        <v>0.91205262871960768</v>
      </c>
      <c r="Z190" s="41">
        <f t="shared" si="20"/>
        <v>3.3305051838204953</v>
      </c>
      <c r="AA190" s="42">
        <f t="shared" si="21"/>
        <v>29</v>
      </c>
    </row>
    <row r="191" spans="3:27">
      <c r="C191" s="32" t="s">
        <v>409</v>
      </c>
      <c r="D191" s="33" t="s">
        <v>410</v>
      </c>
      <c r="E191" s="11">
        <v>0.17292246669634159</v>
      </c>
      <c r="F191" s="11">
        <v>0.17280879756678869</v>
      </c>
      <c r="G191" s="11">
        <v>0.17200306326475637</v>
      </c>
      <c r="H191" s="11">
        <v>0.17586285590146369</v>
      </c>
      <c r="I191" s="11">
        <v>0.20880864344735797</v>
      </c>
      <c r="J191" s="11">
        <v>0.17942517817199199</v>
      </c>
      <c r="K191" s="11">
        <v>0.17863615973495936</v>
      </c>
      <c r="L191" s="11">
        <v>0.17114244261540668</v>
      </c>
      <c r="M191" s="11">
        <v>0.17220251013126031</v>
      </c>
      <c r="N191" s="11">
        <v>0.17073194364792701</v>
      </c>
      <c r="O191" s="11">
        <v>0.17139232557418738</v>
      </c>
      <c r="P191" s="11">
        <v>0.17214243580696478</v>
      </c>
      <c r="Q191" s="11">
        <v>0.17122621796352325</v>
      </c>
      <c r="R191" s="11">
        <v>0.17184044375260168</v>
      </c>
      <c r="S191" s="11">
        <v>0.17094257239926836</v>
      </c>
      <c r="T191" s="11">
        <v>0.17094257239926836</v>
      </c>
      <c r="U191" s="11"/>
      <c r="V191" s="33" t="str">
        <f t="shared" si="16"/>
        <v>Uzbekistan</v>
      </c>
      <c r="W191" s="30">
        <f t="shared" si="17"/>
        <v>-6.131738160677165E-4</v>
      </c>
      <c r="X191" s="10">
        <f t="shared" si="18"/>
        <v>-0.31198417941260875</v>
      </c>
      <c r="Y191" s="36">
        <f t="shared" si="19"/>
        <v>9.7334128203758849E-2</v>
      </c>
      <c r="Z191" s="41" t="str">
        <f t="shared" si="20"/>
        <v/>
      </c>
      <c r="AA191" s="42" t="str">
        <f t="shared" si="21"/>
        <v/>
      </c>
    </row>
    <row r="192" spans="3:27">
      <c r="C192" s="32" t="s">
        <v>411</v>
      </c>
      <c r="D192" s="33" t="s">
        <v>412</v>
      </c>
      <c r="E192" s="11">
        <v>0.60920412639065069</v>
      </c>
      <c r="F192" s="11">
        <v>0.49653183589658573</v>
      </c>
      <c r="G192" s="11">
        <v>0.49402114674166669</v>
      </c>
      <c r="H192" s="11">
        <v>0.50707693601310699</v>
      </c>
      <c r="I192" s="11">
        <v>0.58311018652247415</v>
      </c>
      <c r="J192" s="11">
        <v>0.49312536207440211</v>
      </c>
      <c r="K192" s="11">
        <v>0.51337285507137043</v>
      </c>
      <c r="L192" s="11">
        <v>0.50209504791837989</v>
      </c>
      <c r="M192" s="11">
        <v>0.51446909599790958</v>
      </c>
      <c r="N192" s="11">
        <v>0.52344837785121967</v>
      </c>
      <c r="O192" s="11">
        <v>0.51109210952235806</v>
      </c>
      <c r="P192" s="11">
        <v>0.52001712899186991</v>
      </c>
      <c r="Q192" s="11">
        <v>0.50557715762804911</v>
      </c>
      <c r="R192" s="11">
        <v>0.49970727289593503</v>
      </c>
      <c r="S192" s="11">
        <v>0.50279233667926826</v>
      </c>
      <c r="T192" s="11">
        <v>0.50279233667926826</v>
      </c>
      <c r="U192" s="11"/>
      <c r="V192" s="33" t="str">
        <f t="shared" si="16"/>
        <v>Vanuatu</v>
      </c>
      <c r="W192" s="30">
        <f t="shared" si="17"/>
        <v>-2.6102323563526545E-3</v>
      </c>
      <c r="X192" s="10">
        <f t="shared" si="18"/>
        <v>-0.3847894713267499</v>
      </c>
      <c r="Y192" s="36">
        <f t="shared" si="19"/>
        <v>0.1480629372439197</v>
      </c>
      <c r="Z192" s="41" t="str">
        <f t="shared" si="20"/>
        <v/>
      </c>
      <c r="AA192" s="42" t="str">
        <f t="shared" si="21"/>
        <v/>
      </c>
    </row>
    <row r="193" spans="3:27">
      <c r="C193" s="32" t="s">
        <v>413</v>
      </c>
      <c r="D193" s="33" t="s">
        <v>414</v>
      </c>
      <c r="E193" s="11">
        <v>0.28119838401292702</v>
      </c>
      <c r="F193" s="11">
        <v>0.28204805637626029</v>
      </c>
      <c r="G193" s="11">
        <v>0.28155961824459369</v>
      </c>
      <c r="H193" s="11">
        <v>0.27983716676772363</v>
      </c>
      <c r="I193" s="11">
        <v>0.27820833330512201</v>
      </c>
      <c r="J193" s="11">
        <v>0.27610983939126033</v>
      </c>
      <c r="K193" s="11">
        <v>0.27488705207772363</v>
      </c>
      <c r="L193" s="11">
        <v>0.27298600569939035</v>
      </c>
      <c r="M193" s="11">
        <v>0.27513920813577236</v>
      </c>
      <c r="N193" s="11">
        <v>0.27400414021817071</v>
      </c>
      <c r="O193" s="11">
        <v>0.272854221082236</v>
      </c>
      <c r="P193" s="11">
        <v>0.27210932105630098</v>
      </c>
      <c r="Q193" s="11">
        <v>0.27132855292036601</v>
      </c>
      <c r="R193" s="11">
        <v>0.27126652053089434</v>
      </c>
      <c r="S193" s="11">
        <v>0.27126318381756104</v>
      </c>
      <c r="T193" s="11">
        <v>0.27126318381756104</v>
      </c>
      <c r="U193" s="11"/>
      <c r="V193" s="33" t="str">
        <f t="shared" si="16"/>
        <v>Venezuela, Bolivarian Republic of</v>
      </c>
      <c r="W193" s="30">
        <f t="shared" si="17"/>
        <v>-7.9191125897005456E-4</v>
      </c>
      <c r="X193" s="10">
        <f t="shared" si="18"/>
        <v>-0.94823759519338302</v>
      </c>
      <c r="Y193" s="36">
        <f t="shared" si="19"/>
        <v>0.89915453693813008</v>
      </c>
      <c r="Z193" s="41">
        <f t="shared" si="20"/>
        <v>0.79191125897005454</v>
      </c>
      <c r="AA193" s="42">
        <f t="shared" si="21"/>
        <v>112</v>
      </c>
    </row>
    <row r="194" spans="3:27">
      <c r="C194" s="32" t="s">
        <v>415</v>
      </c>
      <c r="D194" s="33" t="s">
        <v>416</v>
      </c>
      <c r="E194" s="11">
        <v>0.40809843817890262</v>
      </c>
      <c r="F194" s="11">
        <v>0.40049928078821173</v>
      </c>
      <c r="G194" s="11">
        <v>0.40369522447609762</v>
      </c>
      <c r="H194" s="11">
        <v>0.39710609108963441</v>
      </c>
      <c r="I194" s="11">
        <v>0.39491893093467501</v>
      </c>
      <c r="J194" s="11">
        <v>0.39075751233792699</v>
      </c>
      <c r="K194" s="11">
        <v>0.38886313762276431</v>
      </c>
      <c r="L194" s="11">
        <v>0.38748097880382132</v>
      </c>
      <c r="M194" s="11">
        <v>0.38192428957214125</v>
      </c>
      <c r="N194" s="11">
        <v>0.37683084714090809</v>
      </c>
      <c r="O194" s="11">
        <v>0.37235257893268298</v>
      </c>
      <c r="P194" s="11">
        <v>0.37049709346146376</v>
      </c>
      <c r="Q194" s="11">
        <v>0.36773427538321174</v>
      </c>
      <c r="R194" s="11">
        <v>0.36583380223288625</v>
      </c>
      <c r="S194" s="11">
        <v>0.36583832336955296</v>
      </c>
      <c r="T194" s="11">
        <v>0.36583832336955296</v>
      </c>
      <c r="U194" s="11"/>
      <c r="V194" s="33" t="str">
        <f t="shared" si="16"/>
        <v>Viet Nam</v>
      </c>
      <c r="W194" s="30">
        <f t="shared" si="17"/>
        <v>-3.0440400656351263E-3</v>
      </c>
      <c r="X194" s="10">
        <f t="shared" si="18"/>
        <v>-0.98621229093174678</v>
      </c>
      <c r="Y194" s="36">
        <f t="shared" si="19"/>
        <v>0.97261468278484431</v>
      </c>
      <c r="Z194" s="41">
        <f t="shared" si="20"/>
        <v>3.0440400656351261</v>
      </c>
      <c r="AA194" s="42">
        <f t="shared" si="21"/>
        <v>34</v>
      </c>
    </row>
    <row r="195" spans="3:27">
      <c r="C195" s="32" t="s">
        <v>417</v>
      </c>
      <c r="D195" s="33" t="s">
        <v>418</v>
      </c>
      <c r="E195" s="11">
        <v>0.59141784373040662</v>
      </c>
      <c r="F195" s="11">
        <v>0.57967595059061006</v>
      </c>
      <c r="G195" s="11">
        <v>0.57109439974378062</v>
      </c>
      <c r="H195" s="11">
        <v>0.56525284801876885</v>
      </c>
      <c r="I195" s="11">
        <v>0.55391954485009864</v>
      </c>
      <c r="J195" s="11">
        <v>0.54418458498362399</v>
      </c>
      <c r="K195" s="11">
        <v>0.53765799997812447</v>
      </c>
      <c r="L195" s="11">
        <v>0.5266771306427469</v>
      </c>
      <c r="M195" s="11">
        <v>0.51937025982915819</v>
      </c>
      <c r="N195" s="11">
        <v>0.5153511163531711</v>
      </c>
      <c r="O195" s="11">
        <v>0.50321560384512187</v>
      </c>
      <c r="P195" s="11">
        <v>0.4994124495878185</v>
      </c>
      <c r="Q195" s="11">
        <v>0.49041430839596217</v>
      </c>
      <c r="R195" s="11">
        <v>0.48427117924869933</v>
      </c>
      <c r="S195" s="11">
        <v>0.48543579072203263</v>
      </c>
      <c r="T195" s="11">
        <v>0.48543579072203263</v>
      </c>
      <c r="U195" s="11"/>
      <c r="V195" s="33" t="str">
        <f t="shared" si="16"/>
        <v>Yemen</v>
      </c>
      <c r="W195" s="30">
        <f t="shared" si="17"/>
        <v>-7.5059959554193987E-3</v>
      </c>
      <c r="X195" s="10">
        <f t="shared" si="18"/>
        <v>-0.98913348629399123</v>
      </c>
      <c r="Y195" s="36">
        <f t="shared" si="19"/>
        <v>0.97838505370810536</v>
      </c>
      <c r="Z195" s="41">
        <f t="shared" si="20"/>
        <v>7.5059959554193982</v>
      </c>
      <c r="AA195" s="42">
        <f t="shared" si="21"/>
        <v>6</v>
      </c>
    </row>
    <row r="196" spans="3:27">
      <c r="C196" s="32" t="s">
        <v>419</v>
      </c>
      <c r="D196" s="33" t="s">
        <v>420</v>
      </c>
      <c r="E196" s="11">
        <v>0.64082090374857736</v>
      </c>
      <c r="F196" s="11">
        <v>0.66000171046321165</v>
      </c>
      <c r="G196" s="11">
        <v>0.67412249773882138</v>
      </c>
      <c r="H196" s="11">
        <v>0.6831153673115854</v>
      </c>
      <c r="I196" s="11">
        <v>0.66365885807056924</v>
      </c>
      <c r="J196" s="11">
        <v>0.6842772489172767</v>
      </c>
      <c r="K196" s="11">
        <v>0.67650060169024384</v>
      </c>
      <c r="L196" s="11">
        <v>0.69623108722093496</v>
      </c>
      <c r="M196" s="11">
        <v>0.70404023910081337</v>
      </c>
      <c r="N196" s="11">
        <v>0.70493576626565069</v>
      </c>
      <c r="O196" s="11">
        <v>0.71996477028699202</v>
      </c>
      <c r="P196" s="11">
        <v>0.71948597448943097</v>
      </c>
      <c r="Q196" s="11">
        <v>0.68723754794268299</v>
      </c>
      <c r="R196" s="11">
        <v>0.69038710489146371</v>
      </c>
      <c r="S196" s="11">
        <v>0.71016781642479698</v>
      </c>
      <c r="T196" s="11">
        <v>0.71016781642479698</v>
      </c>
      <c r="U196" s="11"/>
      <c r="V196" s="33" t="str">
        <f t="shared" si="16"/>
        <v>Zambia</v>
      </c>
      <c r="W196" s="30">
        <f t="shared" si="17"/>
        <v>3.7804638814552291E-3</v>
      </c>
      <c r="X196" s="10">
        <f t="shared" si="18"/>
        <v>0.80169145030323885</v>
      </c>
      <c r="Y196" s="36">
        <f t="shared" si="19"/>
        <v>0.64270918148931044</v>
      </c>
      <c r="Z196" s="41">
        <f t="shared" si="20"/>
        <v>-3.7804638814552289</v>
      </c>
      <c r="AA196" s="42">
        <f t="shared" si="21"/>
        <v>143</v>
      </c>
    </row>
    <row r="197" spans="3:27">
      <c r="C197" s="32" t="s">
        <v>421</v>
      </c>
      <c r="D197" s="33" t="s">
        <v>422</v>
      </c>
      <c r="E197" s="11">
        <v>0.59051364683959362</v>
      </c>
      <c r="F197" s="11">
        <v>0.59570451504453958</v>
      </c>
      <c r="G197" s="11">
        <v>0.60717863341216816</v>
      </c>
      <c r="H197" s="11">
        <v>0.61312874383170735</v>
      </c>
      <c r="I197" s="11">
        <v>0.62254315502368585</v>
      </c>
      <c r="J197" s="11">
        <v>0.62515690337269669</v>
      </c>
      <c r="K197" s="11">
        <v>0.63800713770499995</v>
      </c>
      <c r="L197" s="11">
        <v>0.64255699783311659</v>
      </c>
      <c r="M197" s="11">
        <v>0.64585344332708683</v>
      </c>
      <c r="N197" s="11">
        <v>0.64790753109748001</v>
      </c>
      <c r="O197" s="11">
        <v>0.64880264867817106</v>
      </c>
      <c r="P197" s="11">
        <v>0.64595279249693782</v>
      </c>
      <c r="Q197" s="11">
        <v>0.64226692005554209</v>
      </c>
      <c r="R197" s="11">
        <v>0.63800958419951237</v>
      </c>
      <c r="S197" s="11">
        <v>0.63800958419951237</v>
      </c>
      <c r="T197" s="11">
        <v>0.63800958419951237</v>
      </c>
      <c r="U197" s="11"/>
      <c r="V197" s="33" t="str">
        <f t="shared" si="16"/>
        <v>Zimbabwe</v>
      </c>
      <c r="W197" s="30">
        <f t="shared" si="17"/>
        <v>3.2042394391180481E-3</v>
      </c>
      <c r="X197" s="10">
        <f t="shared" si="18"/>
        <v>0.80666750598181813</v>
      </c>
      <c r="Y197" s="36">
        <f t="shared" si="19"/>
        <v>0.6507124652069266</v>
      </c>
      <c r="Z197" s="41">
        <f t="shared" si="20"/>
        <v>-3.204239439118048</v>
      </c>
      <c r="AA197" s="42">
        <f t="shared" si="21"/>
        <v>140</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'Vul-Health'!E6:T6</xm:f>
              <xm:sqref>AB6</xm:sqref>
            </x14:sparkline>
            <x14:sparkline>
              <xm:f>'Vul-Health'!E7:T7</xm:f>
              <xm:sqref>AB7</xm:sqref>
            </x14:sparkline>
            <x14:sparkline>
              <xm:f>'Vul-Health'!E8:T8</xm:f>
              <xm:sqref>AB8</xm:sqref>
            </x14:sparkline>
            <x14:sparkline>
              <xm:f>'Vul-Health'!E9:T9</xm:f>
              <xm:sqref>AB9</xm:sqref>
            </x14:sparkline>
            <x14:sparkline>
              <xm:f>'Vul-Health'!E10:T10</xm:f>
              <xm:sqref>AB10</xm:sqref>
            </x14:sparkline>
            <x14:sparkline>
              <xm:f>'Vul-Health'!E11:T11</xm:f>
              <xm:sqref>AB11</xm:sqref>
            </x14:sparkline>
            <x14:sparkline>
              <xm:f>'Vul-Health'!E12:T12</xm:f>
              <xm:sqref>AB12</xm:sqref>
            </x14:sparkline>
            <x14:sparkline>
              <xm:f>'Vul-Health'!E13:T13</xm:f>
              <xm:sqref>AB13</xm:sqref>
            </x14:sparkline>
            <x14:sparkline>
              <xm:f>'Vul-Health'!E14:T14</xm:f>
              <xm:sqref>AB14</xm:sqref>
            </x14:sparkline>
            <x14:sparkline>
              <xm:f>'Vul-Health'!E15:T15</xm:f>
              <xm:sqref>AB15</xm:sqref>
            </x14:sparkline>
            <x14:sparkline>
              <xm:f>'Vul-Health'!E16:T16</xm:f>
              <xm:sqref>AB16</xm:sqref>
            </x14:sparkline>
            <x14:sparkline>
              <xm:f>'Vul-Health'!E17:T17</xm:f>
              <xm:sqref>AB17</xm:sqref>
            </x14:sparkline>
            <x14:sparkline>
              <xm:f>'Vul-Health'!E18:T18</xm:f>
              <xm:sqref>AB18</xm:sqref>
            </x14:sparkline>
            <x14:sparkline>
              <xm:f>'Vul-Health'!E19:T19</xm:f>
              <xm:sqref>AB19</xm:sqref>
            </x14:sparkline>
            <x14:sparkline>
              <xm:f>'Vul-Health'!E20:T20</xm:f>
              <xm:sqref>AB20</xm:sqref>
            </x14:sparkline>
            <x14:sparkline>
              <xm:f>'Vul-Health'!E21:T21</xm:f>
              <xm:sqref>AB21</xm:sqref>
            </x14:sparkline>
            <x14:sparkline>
              <xm:f>'Vul-Health'!E22:T22</xm:f>
              <xm:sqref>AB22</xm:sqref>
            </x14:sparkline>
            <x14:sparkline>
              <xm:f>'Vul-Health'!E23:T23</xm:f>
              <xm:sqref>AB23</xm:sqref>
            </x14:sparkline>
            <x14:sparkline>
              <xm:f>'Vul-Health'!E24:T24</xm:f>
              <xm:sqref>AB24</xm:sqref>
            </x14:sparkline>
            <x14:sparkline>
              <xm:f>'Vul-Health'!E25:T25</xm:f>
              <xm:sqref>AB25</xm:sqref>
            </x14:sparkline>
            <x14:sparkline>
              <xm:f>'Vul-Health'!E26:T26</xm:f>
              <xm:sqref>AB26</xm:sqref>
            </x14:sparkline>
            <x14:sparkline>
              <xm:f>'Vul-Health'!E27:T27</xm:f>
              <xm:sqref>AB27</xm:sqref>
            </x14:sparkline>
            <x14:sparkline>
              <xm:f>'Vul-Health'!E28:T28</xm:f>
              <xm:sqref>AB28</xm:sqref>
            </x14:sparkline>
            <x14:sparkline>
              <xm:f>'Vul-Health'!E29:T29</xm:f>
              <xm:sqref>AB29</xm:sqref>
            </x14:sparkline>
            <x14:sparkline>
              <xm:f>'Vul-Health'!E30:T30</xm:f>
              <xm:sqref>AB30</xm:sqref>
            </x14:sparkline>
            <x14:sparkline>
              <xm:f>'Vul-Health'!E31:T31</xm:f>
              <xm:sqref>AB31</xm:sqref>
            </x14:sparkline>
            <x14:sparkline>
              <xm:f>'Vul-Health'!E32:T32</xm:f>
              <xm:sqref>AB32</xm:sqref>
            </x14:sparkline>
            <x14:sparkline>
              <xm:f>'Vul-Health'!E33:T33</xm:f>
              <xm:sqref>AB33</xm:sqref>
            </x14:sparkline>
            <x14:sparkline>
              <xm:f>'Vul-Health'!E34:T34</xm:f>
              <xm:sqref>AB34</xm:sqref>
            </x14:sparkline>
            <x14:sparkline>
              <xm:f>'Vul-Health'!E35:T35</xm:f>
              <xm:sqref>AB35</xm:sqref>
            </x14:sparkline>
            <x14:sparkline>
              <xm:f>'Vul-Health'!E36:T36</xm:f>
              <xm:sqref>AB36</xm:sqref>
            </x14:sparkline>
            <x14:sparkline>
              <xm:f>'Vul-Health'!E37:T37</xm:f>
              <xm:sqref>AB37</xm:sqref>
            </x14:sparkline>
            <x14:sparkline>
              <xm:f>'Vul-Health'!E38:T38</xm:f>
              <xm:sqref>AB38</xm:sqref>
            </x14:sparkline>
            <x14:sparkline>
              <xm:f>'Vul-Health'!E39:T39</xm:f>
              <xm:sqref>AB39</xm:sqref>
            </x14:sparkline>
            <x14:sparkline>
              <xm:f>'Vul-Health'!E40:T40</xm:f>
              <xm:sqref>AB40</xm:sqref>
            </x14:sparkline>
            <x14:sparkline>
              <xm:f>'Vul-Health'!E41:T41</xm:f>
              <xm:sqref>AB41</xm:sqref>
            </x14:sparkline>
            <x14:sparkline>
              <xm:f>'Vul-Health'!E42:T42</xm:f>
              <xm:sqref>AB42</xm:sqref>
            </x14:sparkline>
            <x14:sparkline>
              <xm:f>'Vul-Health'!E43:T43</xm:f>
              <xm:sqref>AB43</xm:sqref>
            </x14:sparkline>
            <x14:sparkline>
              <xm:f>'Vul-Health'!E44:T44</xm:f>
              <xm:sqref>AB44</xm:sqref>
            </x14:sparkline>
            <x14:sparkline>
              <xm:f>'Vul-Health'!E45:T45</xm:f>
              <xm:sqref>AB45</xm:sqref>
            </x14:sparkline>
            <x14:sparkline>
              <xm:f>'Vul-Health'!E46:T46</xm:f>
              <xm:sqref>AB46</xm:sqref>
            </x14:sparkline>
            <x14:sparkline>
              <xm:f>'Vul-Health'!E47:T47</xm:f>
              <xm:sqref>AB47</xm:sqref>
            </x14:sparkline>
            <x14:sparkline>
              <xm:f>'Vul-Health'!E48:T48</xm:f>
              <xm:sqref>AB48</xm:sqref>
            </x14:sparkline>
            <x14:sparkline>
              <xm:f>'Vul-Health'!E49:T49</xm:f>
              <xm:sqref>AB49</xm:sqref>
            </x14:sparkline>
            <x14:sparkline>
              <xm:f>'Vul-Health'!E50:T50</xm:f>
              <xm:sqref>AB50</xm:sqref>
            </x14:sparkline>
            <x14:sparkline>
              <xm:f>'Vul-Health'!E51:T51</xm:f>
              <xm:sqref>AB51</xm:sqref>
            </x14:sparkline>
            <x14:sparkline>
              <xm:f>'Vul-Health'!E52:T52</xm:f>
              <xm:sqref>AB52</xm:sqref>
            </x14:sparkline>
            <x14:sparkline>
              <xm:f>'Vul-Health'!E53:T53</xm:f>
              <xm:sqref>AB53</xm:sqref>
            </x14:sparkline>
            <x14:sparkline>
              <xm:f>'Vul-Health'!E54:T54</xm:f>
              <xm:sqref>AB54</xm:sqref>
            </x14:sparkline>
            <x14:sparkline>
              <xm:f>'Vul-Health'!E55:T55</xm:f>
              <xm:sqref>AB55</xm:sqref>
            </x14:sparkline>
            <x14:sparkline>
              <xm:f>'Vul-Health'!E56:T56</xm:f>
              <xm:sqref>AB56</xm:sqref>
            </x14:sparkline>
            <x14:sparkline>
              <xm:f>'Vul-Health'!E57:T57</xm:f>
              <xm:sqref>AB57</xm:sqref>
            </x14:sparkline>
            <x14:sparkline>
              <xm:f>'Vul-Health'!E58:T58</xm:f>
              <xm:sqref>AB58</xm:sqref>
            </x14:sparkline>
            <x14:sparkline>
              <xm:f>'Vul-Health'!E59:T59</xm:f>
              <xm:sqref>AB59</xm:sqref>
            </x14:sparkline>
            <x14:sparkline>
              <xm:f>'Vul-Health'!E60:T60</xm:f>
              <xm:sqref>AB60</xm:sqref>
            </x14:sparkline>
            <x14:sparkline>
              <xm:f>'Vul-Health'!E61:T61</xm:f>
              <xm:sqref>AB61</xm:sqref>
            </x14:sparkline>
            <x14:sparkline>
              <xm:f>'Vul-Health'!E62:T62</xm:f>
              <xm:sqref>AB62</xm:sqref>
            </x14:sparkline>
            <x14:sparkline>
              <xm:f>'Vul-Health'!E63:T63</xm:f>
              <xm:sqref>AB63</xm:sqref>
            </x14:sparkline>
            <x14:sparkline>
              <xm:f>'Vul-Health'!E64:T64</xm:f>
              <xm:sqref>AB64</xm:sqref>
            </x14:sparkline>
            <x14:sparkline>
              <xm:f>'Vul-Health'!E65:T65</xm:f>
              <xm:sqref>AB65</xm:sqref>
            </x14:sparkline>
            <x14:sparkline>
              <xm:f>'Vul-Health'!E66:T66</xm:f>
              <xm:sqref>AB66</xm:sqref>
            </x14:sparkline>
            <x14:sparkline>
              <xm:f>'Vul-Health'!E67:T67</xm:f>
              <xm:sqref>AB67</xm:sqref>
            </x14:sparkline>
            <x14:sparkline>
              <xm:f>'Vul-Health'!E68:T68</xm:f>
              <xm:sqref>AB68</xm:sqref>
            </x14:sparkline>
            <x14:sparkline>
              <xm:f>'Vul-Health'!E69:T69</xm:f>
              <xm:sqref>AB69</xm:sqref>
            </x14:sparkline>
            <x14:sparkline>
              <xm:f>'Vul-Health'!E70:T70</xm:f>
              <xm:sqref>AB70</xm:sqref>
            </x14:sparkline>
            <x14:sparkline>
              <xm:f>'Vul-Health'!E71:T71</xm:f>
              <xm:sqref>AB71</xm:sqref>
            </x14:sparkline>
            <x14:sparkline>
              <xm:f>'Vul-Health'!E72:T72</xm:f>
              <xm:sqref>AB72</xm:sqref>
            </x14:sparkline>
            <x14:sparkline>
              <xm:f>'Vul-Health'!E73:T73</xm:f>
              <xm:sqref>AB73</xm:sqref>
            </x14:sparkline>
            <x14:sparkline>
              <xm:f>'Vul-Health'!E74:T74</xm:f>
              <xm:sqref>AB74</xm:sqref>
            </x14:sparkline>
            <x14:sparkline>
              <xm:f>'Vul-Health'!E75:T75</xm:f>
              <xm:sqref>AB75</xm:sqref>
            </x14:sparkline>
            <x14:sparkline>
              <xm:f>'Vul-Health'!E76:T76</xm:f>
              <xm:sqref>AB76</xm:sqref>
            </x14:sparkline>
            <x14:sparkline>
              <xm:f>'Vul-Health'!E77:T77</xm:f>
              <xm:sqref>AB77</xm:sqref>
            </x14:sparkline>
            <x14:sparkline>
              <xm:f>'Vul-Health'!E78:T78</xm:f>
              <xm:sqref>AB78</xm:sqref>
            </x14:sparkline>
            <x14:sparkline>
              <xm:f>'Vul-Health'!E79:T79</xm:f>
              <xm:sqref>AB79</xm:sqref>
            </x14:sparkline>
            <x14:sparkline>
              <xm:f>'Vul-Health'!E80:T80</xm:f>
              <xm:sqref>AB80</xm:sqref>
            </x14:sparkline>
            <x14:sparkline>
              <xm:f>'Vul-Health'!E81:T81</xm:f>
              <xm:sqref>AB81</xm:sqref>
            </x14:sparkline>
            <x14:sparkline>
              <xm:f>'Vul-Health'!E82:T82</xm:f>
              <xm:sqref>AB82</xm:sqref>
            </x14:sparkline>
            <x14:sparkline>
              <xm:f>'Vul-Health'!E83:T83</xm:f>
              <xm:sqref>AB83</xm:sqref>
            </x14:sparkline>
            <x14:sparkline>
              <xm:f>'Vul-Health'!E84:T84</xm:f>
              <xm:sqref>AB84</xm:sqref>
            </x14:sparkline>
            <x14:sparkline>
              <xm:f>'Vul-Health'!E85:T85</xm:f>
              <xm:sqref>AB85</xm:sqref>
            </x14:sparkline>
            <x14:sparkline>
              <xm:f>'Vul-Health'!E86:T86</xm:f>
              <xm:sqref>AB86</xm:sqref>
            </x14:sparkline>
            <x14:sparkline>
              <xm:f>'Vul-Health'!E87:T87</xm:f>
              <xm:sqref>AB87</xm:sqref>
            </x14:sparkline>
            <x14:sparkline>
              <xm:f>'Vul-Health'!E88:T88</xm:f>
              <xm:sqref>AB88</xm:sqref>
            </x14:sparkline>
            <x14:sparkline>
              <xm:f>'Vul-Health'!E89:T89</xm:f>
              <xm:sqref>AB89</xm:sqref>
            </x14:sparkline>
            <x14:sparkline>
              <xm:f>'Vul-Health'!E90:T90</xm:f>
              <xm:sqref>AB90</xm:sqref>
            </x14:sparkline>
            <x14:sparkline>
              <xm:f>'Vul-Health'!E91:T91</xm:f>
              <xm:sqref>AB91</xm:sqref>
            </x14:sparkline>
            <x14:sparkline>
              <xm:f>'Vul-Health'!E92:T92</xm:f>
              <xm:sqref>AB92</xm:sqref>
            </x14:sparkline>
            <x14:sparkline>
              <xm:f>'Vul-Health'!E93:T93</xm:f>
              <xm:sqref>AB93</xm:sqref>
            </x14:sparkline>
            <x14:sparkline>
              <xm:f>'Vul-Health'!E94:T94</xm:f>
              <xm:sqref>AB94</xm:sqref>
            </x14:sparkline>
            <x14:sparkline>
              <xm:f>'Vul-Health'!E95:T95</xm:f>
              <xm:sqref>AB95</xm:sqref>
            </x14:sparkline>
            <x14:sparkline>
              <xm:f>'Vul-Health'!E96:T96</xm:f>
              <xm:sqref>AB96</xm:sqref>
            </x14:sparkline>
            <x14:sparkline>
              <xm:f>'Vul-Health'!E97:T97</xm:f>
              <xm:sqref>AB97</xm:sqref>
            </x14:sparkline>
            <x14:sparkline>
              <xm:f>'Vul-Health'!E98:T98</xm:f>
              <xm:sqref>AB98</xm:sqref>
            </x14:sparkline>
            <x14:sparkline>
              <xm:f>'Vul-Health'!E99:T99</xm:f>
              <xm:sqref>AB99</xm:sqref>
            </x14:sparkline>
            <x14:sparkline>
              <xm:f>'Vul-Health'!E100:T100</xm:f>
              <xm:sqref>AB100</xm:sqref>
            </x14:sparkline>
            <x14:sparkline>
              <xm:f>'Vul-Health'!E101:T101</xm:f>
              <xm:sqref>AB101</xm:sqref>
            </x14:sparkline>
            <x14:sparkline>
              <xm:f>'Vul-Health'!E102:T102</xm:f>
              <xm:sqref>AB102</xm:sqref>
            </x14:sparkline>
            <x14:sparkline>
              <xm:f>'Vul-Health'!E103:T103</xm:f>
              <xm:sqref>AB103</xm:sqref>
            </x14:sparkline>
            <x14:sparkline>
              <xm:f>'Vul-Health'!E104:T104</xm:f>
              <xm:sqref>AB104</xm:sqref>
            </x14:sparkline>
            <x14:sparkline>
              <xm:f>'Vul-Health'!E105:T105</xm:f>
              <xm:sqref>AB105</xm:sqref>
            </x14:sparkline>
            <x14:sparkline>
              <xm:f>'Vul-Health'!E106:T106</xm:f>
              <xm:sqref>AB106</xm:sqref>
            </x14:sparkline>
            <x14:sparkline>
              <xm:f>'Vul-Health'!E107:T107</xm:f>
              <xm:sqref>AB107</xm:sqref>
            </x14:sparkline>
            <x14:sparkline>
              <xm:f>'Vul-Health'!E108:T108</xm:f>
              <xm:sqref>AB108</xm:sqref>
            </x14:sparkline>
            <x14:sparkline>
              <xm:f>'Vul-Health'!E109:T109</xm:f>
              <xm:sqref>AB109</xm:sqref>
            </x14:sparkline>
            <x14:sparkline>
              <xm:f>'Vul-Health'!E110:T110</xm:f>
              <xm:sqref>AB110</xm:sqref>
            </x14:sparkline>
            <x14:sparkline>
              <xm:f>'Vul-Health'!E111:T111</xm:f>
              <xm:sqref>AB111</xm:sqref>
            </x14:sparkline>
            <x14:sparkline>
              <xm:f>'Vul-Health'!E112:T112</xm:f>
              <xm:sqref>AB112</xm:sqref>
            </x14:sparkline>
            <x14:sparkline>
              <xm:f>'Vul-Health'!E113:T113</xm:f>
              <xm:sqref>AB113</xm:sqref>
            </x14:sparkline>
            <x14:sparkline>
              <xm:f>'Vul-Health'!E114:T114</xm:f>
              <xm:sqref>AB114</xm:sqref>
            </x14:sparkline>
            <x14:sparkline>
              <xm:f>'Vul-Health'!E115:T115</xm:f>
              <xm:sqref>AB115</xm:sqref>
            </x14:sparkline>
            <x14:sparkline>
              <xm:f>'Vul-Health'!E116:T116</xm:f>
              <xm:sqref>AB116</xm:sqref>
            </x14:sparkline>
            <x14:sparkline>
              <xm:f>'Vul-Health'!E117:T117</xm:f>
              <xm:sqref>AB117</xm:sqref>
            </x14:sparkline>
            <x14:sparkline>
              <xm:f>'Vul-Health'!E118:T118</xm:f>
              <xm:sqref>AB118</xm:sqref>
            </x14:sparkline>
            <x14:sparkline>
              <xm:f>'Vul-Health'!E119:T119</xm:f>
              <xm:sqref>AB119</xm:sqref>
            </x14:sparkline>
            <x14:sparkline>
              <xm:f>'Vul-Health'!E120:T120</xm:f>
              <xm:sqref>AB120</xm:sqref>
            </x14:sparkline>
            <x14:sparkline>
              <xm:f>'Vul-Health'!E121:T121</xm:f>
              <xm:sqref>AB121</xm:sqref>
            </x14:sparkline>
            <x14:sparkline>
              <xm:f>'Vul-Health'!E122:T122</xm:f>
              <xm:sqref>AB122</xm:sqref>
            </x14:sparkline>
            <x14:sparkline>
              <xm:f>'Vul-Health'!E123:T123</xm:f>
              <xm:sqref>AB123</xm:sqref>
            </x14:sparkline>
            <x14:sparkline>
              <xm:f>'Vul-Health'!E124:T124</xm:f>
              <xm:sqref>AB124</xm:sqref>
            </x14:sparkline>
            <x14:sparkline>
              <xm:f>'Vul-Health'!E125:T125</xm:f>
              <xm:sqref>AB125</xm:sqref>
            </x14:sparkline>
            <x14:sparkline>
              <xm:f>'Vul-Health'!E126:T126</xm:f>
              <xm:sqref>AB126</xm:sqref>
            </x14:sparkline>
            <x14:sparkline>
              <xm:f>'Vul-Health'!E127:T127</xm:f>
              <xm:sqref>AB127</xm:sqref>
            </x14:sparkline>
            <x14:sparkline>
              <xm:f>'Vul-Health'!E128:T128</xm:f>
              <xm:sqref>AB128</xm:sqref>
            </x14:sparkline>
            <x14:sparkline>
              <xm:f>'Vul-Health'!E129:T129</xm:f>
              <xm:sqref>AB129</xm:sqref>
            </x14:sparkline>
            <x14:sparkline>
              <xm:f>'Vul-Health'!E130:T130</xm:f>
              <xm:sqref>AB130</xm:sqref>
            </x14:sparkline>
            <x14:sparkline>
              <xm:f>'Vul-Health'!E131:T131</xm:f>
              <xm:sqref>AB131</xm:sqref>
            </x14:sparkline>
            <x14:sparkline>
              <xm:f>'Vul-Health'!E132:T132</xm:f>
              <xm:sqref>AB132</xm:sqref>
            </x14:sparkline>
            <x14:sparkline>
              <xm:f>'Vul-Health'!E133:T133</xm:f>
              <xm:sqref>AB133</xm:sqref>
            </x14:sparkline>
            <x14:sparkline>
              <xm:f>'Vul-Health'!E134:T134</xm:f>
              <xm:sqref>AB134</xm:sqref>
            </x14:sparkline>
            <x14:sparkline>
              <xm:f>'Vul-Health'!E135:T135</xm:f>
              <xm:sqref>AB135</xm:sqref>
            </x14:sparkline>
            <x14:sparkline>
              <xm:f>'Vul-Health'!E136:T136</xm:f>
              <xm:sqref>AB136</xm:sqref>
            </x14:sparkline>
            <x14:sparkline>
              <xm:f>'Vul-Health'!E137:T137</xm:f>
              <xm:sqref>AB137</xm:sqref>
            </x14:sparkline>
            <x14:sparkline>
              <xm:f>'Vul-Health'!E138:T138</xm:f>
              <xm:sqref>AB138</xm:sqref>
            </x14:sparkline>
            <x14:sparkline>
              <xm:f>'Vul-Health'!E139:T139</xm:f>
              <xm:sqref>AB139</xm:sqref>
            </x14:sparkline>
            <x14:sparkline>
              <xm:f>'Vul-Health'!E140:T140</xm:f>
              <xm:sqref>AB140</xm:sqref>
            </x14:sparkline>
            <x14:sparkline>
              <xm:f>'Vul-Health'!E141:T141</xm:f>
              <xm:sqref>AB141</xm:sqref>
            </x14:sparkline>
            <x14:sparkline>
              <xm:f>'Vul-Health'!E142:T142</xm:f>
              <xm:sqref>AB142</xm:sqref>
            </x14:sparkline>
            <x14:sparkline>
              <xm:f>'Vul-Health'!E143:T143</xm:f>
              <xm:sqref>AB143</xm:sqref>
            </x14:sparkline>
            <x14:sparkline>
              <xm:f>'Vul-Health'!E144:T144</xm:f>
              <xm:sqref>AB144</xm:sqref>
            </x14:sparkline>
            <x14:sparkline>
              <xm:f>'Vul-Health'!E145:T145</xm:f>
              <xm:sqref>AB145</xm:sqref>
            </x14:sparkline>
            <x14:sparkline>
              <xm:f>'Vul-Health'!E146:T146</xm:f>
              <xm:sqref>AB146</xm:sqref>
            </x14:sparkline>
            <x14:sparkline>
              <xm:f>'Vul-Health'!E147:T147</xm:f>
              <xm:sqref>AB147</xm:sqref>
            </x14:sparkline>
            <x14:sparkline>
              <xm:f>'Vul-Health'!E148:T148</xm:f>
              <xm:sqref>AB148</xm:sqref>
            </x14:sparkline>
            <x14:sparkline>
              <xm:f>'Vul-Health'!E149:T149</xm:f>
              <xm:sqref>AB149</xm:sqref>
            </x14:sparkline>
            <x14:sparkline>
              <xm:f>'Vul-Health'!E150:T150</xm:f>
              <xm:sqref>AB150</xm:sqref>
            </x14:sparkline>
            <x14:sparkline>
              <xm:f>'Vul-Health'!E151:T151</xm:f>
              <xm:sqref>AB151</xm:sqref>
            </x14:sparkline>
            <x14:sparkline>
              <xm:f>'Vul-Health'!E152:T152</xm:f>
              <xm:sqref>AB152</xm:sqref>
            </x14:sparkline>
            <x14:sparkline>
              <xm:f>'Vul-Health'!E153:T153</xm:f>
              <xm:sqref>AB153</xm:sqref>
            </x14:sparkline>
            <x14:sparkline>
              <xm:f>'Vul-Health'!E154:T154</xm:f>
              <xm:sqref>AB154</xm:sqref>
            </x14:sparkline>
            <x14:sparkline>
              <xm:f>'Vul-Health'!E155:T155</xm:f>
              <xm:sqref>AB155</xm:sqref>
            </x14:sparkline>
            <x14:sparkline>
              <xm:f>'Vul-Health'!E156:T156</xm:f>
              <xm:sqref>AB156</xm:sqref>
            </x14:sparkline>
            <x14:sparkline>
              <xm:f>'Vul-Health'!E157:T157</xm:f>
              <xm:sqref>AB157</xm:sqref>
            </x14:sparkline>
            <x14:sparkline>
              <xm:f>'Vul-Health'!E158:T158</xm:f>
              <xm:sqref>AB158</xm:sqref>
            </x14:sparkline>
            <x14:sparkline>
              <xm:f>'Vul-Health'!E159:T159</xm:f>
              <xm:sqref>AB159</xm:sqref>
            </x14:sparkline>
            <x14:sparkline>
              <xm:f>'Vul-Health'!E160:T160</xm:f>
              <xm:sqref>AB160</xm:sqref>
            </x14:sparkline>
            <x14:sparkline>
              <xm:f>'Vul-Health'!E161:T161</xm:f>
              <xm:sqref>AB161</xm:sqref>
            </x14:sparkline>
            <x14:sparkline>
              <xm:f>'Vul-Health'!E162:T162</xm:f>
              <xm:sqref>AB162</xm:sqref>
            </x14:sparkline>
            <x14:sparkline>
              <xm:f>'Vul-Health'!E163:T163</xm:f>
              <xm:sqref>AB163</xm:sqref>
            </x14:sparkline>
            <x14:sparkline>
              <xm:f>'Vul-Health'!E164:T164</xm:f>
              <xm:sqref>AB164</xm:sqref>
            </x14:sparkline>
            <x14:sparkline>
              <xm:f>'Vul-Health'!E165:T165</xm:f>
              <xm:sqref>AB165</xm:sqref>
            </x14:sparkline>
            <x14:sparkline>
              <xm:f>'Vul-Health'!E166:T166</xm:f>
              <xm:sqref>AB166</xm:sqref>
            </x14:sparkline>
            <x14:sparkline>
              <xm:f>'Vul-Health'!E167:T167</xm:f>
              <xm:sqref>AB167</xm:sqref>
            </x14:sparkline>
            <x14:sparkline>
              <xm:f>'Vul-Health'!E168:T168</xm:f>
              <xm:sqref>AB168</xm:sqref>
            </x14:sparkline>
            <x14:sparkline>
              <xm:f>'Vul-Health'!E169:T169</xm:f>
              <xm:sqref>AB169</xm:sqref>
            </x14:sparkline>
            <x14:sparkline>
              <xm:f>'Vul-Health'!E170:T170</xm:f>
              <xm:sqref>AB170</xm:sqref>
            </x14:sparkline>
            <x14:sparkline>
              <xm:f>'Vul-Health'!E171:T171</xm:f>
              <xm:sqref>AB171</xm:sqref>
            </x14:sparkline>
            <x14:sparkline>
              <xm:f>'Vul-Health'!E172:T172</xm:f>
              <xm:sqref>AB172</xm:sqref>
            </x14:sparkline>
            <x14:sparkline>
              <xm:f>'Vul-Health'!E173:T173</xm:f>
              <xm:sqref>AB173</xm:sqref>
            </x14:sparkline>
            <x14:sparkline>
              <xm:f>'Vul-Health'!E174:T174</xm:f>
              <xm:sqref>AB174</xm:sqref>
            </x14:sparkline>
            <x14:sparkline>
              <xm:f>'Vul-Health'!E175:T175</xm:f>
              <xm:sqref>AB175</xm:sqref>
            </x14:sparkline>
            <x14:sparkline>
              <xm:f>'Vul-Health'!E176:T176</xm:f>
              <xm:sqref>AB176</xm:sqref>
            </x14:sparkline>
            <x14:sparkline>
              <xm:f>'Vul-Health'!E177:T177</xm:f>
              <xm:sqref>AB177</xm:sqref>
            </x14:sparkline>
            <x14:sparkline>
              <xm:f>'Vul-Health'!E178:T178</xm:f>
              <xm:sqref>AB178</xm:sqref>
            </x14:sparkline>
            <x14:sparkline>
              <xm:f>'Vul-Health'!E179:T179</xm:f>
              <xm:sqref>AB179</xm:sqref>
            </x14:sparkline>
            <x14:sparkline>
              <xm:f>'Vul-Health'!E180:T180</xm:f>
              <xm:sqref>AB180</xm:sqref>
            </x14:sparkline>
            <x14:sparkline>
              <xm:f>'Vul-Health'!E181:T181</xm:f>
              <xm:sqref>AB181</xm:sqref>
            </x14:sparkline>
            <x14:sparkline>
              <xm:f>'Vul-Health'!E182:T182</xm:f>
              <xm:sqref>AB182</xm:sqref>
            </x14:sparkline>
            <x14:sparkline>
              <xm:f>'Vul-Health'!E183:T183</xm:f>
              <xm:sqref>AB183</xm:sqref>
            </x14:sparkline>
            <x14:sparkline>
              <xm:f>'Vul-Health'!E184:T184</xm:f>
              <xm:sqref>AB184</xm:sqref>
            </x14:sparkline>
            <x14:sparkline>
              <xm:f>'Vul-Health'!E185:T185</xm:f>
              <xm:sqref>AB185</xm:sqref>
            </x14:sparkline>
            <x14:sparkline>
              <xm:f>'Vul-Health'!E186:T186</xm:f>
              <xm:sqref>AB186</xm:sqref>
            </x14:sparkline>
            <x14:sparkline>
              <xm:f>'Vul-Health'!E187:T187</xm:f>
              <xm:sqref>AB187</xm:sqref>
            </x14:sparkline>
            <x14:sparkline>
              <xm:f>'Vul-Health'!E188:T188</xm:f>
              <xm:sqref>AB188</xm:sqref>
            </x14:sparkline>
            <x14:sparkline>
              <xm:f>'Vul-Health'!E189:T189</xm:f>
              <xm:sqref>AB189</xm:sqref>
            </x14:sparkline>
            <x14:sparkline>
              <xm:f>'Vul-Health'!E190:T190</xm:f>
              <xm:sqref>AB190</xm:sqref>
            </x14:sparkline>
            <x14:sparkline>
              <xm:f>'Vul-Health'!E191:T191</xm:f>
              <xm:sqref>AB191</xm:sqref>
            </x14:sparkline>
            <x14:sparkline>
              <xm:f>'Vul-Health'!E192:T192</xm:f>
              <xm:sqref>AB192</xm:sqref>
            </x14:sparkline>
            <x14:sparkline>
              <xm:f>'Vul-Health'!E193:T193</xm:f>
              <xm:sqref>AB193</xm:sqref>
            </x14:sparkline>
            <x14:sparkline>
              <xm:f>'Vul-Health'!E194:T194</xm:f>
              <xm:sqref>AB194</xm:sqref>
            </x14:sparkline>
            <x14:sparkline>
              <xm:f>'Vul-Health'!E195:T195</xm:f>
              <xm:sqref>AB195</xm:sqref>
            </x14:sparkline>
            <x14:sparkline>
              <xm:f>'Vul-Health'!E196:T196</xm:f>
              <xm:sqref>AB196</xm:sqref>
            </x14:sparkline>
            <x14:sparkline>
              <xm:f>'Vul-Health'!E197:T197</xm:f>
              <xm:sqref>AB197</xm:sqref>
            </x14:sparkline>
          </x14:sparklines>
        </x14:sparklineGroup>
      </x14:sparklineGroup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661</v>
      </c>
      <c r="H1" s="46"/>
      <c r="I1" s="46" t="s">
        <v>595</v>
      </c>
      <c r="J1" s="46"/>
      <c r="K1" s="46"/>
      <c r="L1" s="46"/>
      <c r="M1" s="47"/>
      <c r="N1" s="47"/>
    </row>
    <row r="2" spans="1:33">
      <c r="A2" t="s">
        <v>639</v>
      </c>
      <c r="E2" s="8" t="s">
        <v>423</v>
      </c>
      <c r="AA2" s="42">
        <f>MAX(AA6:AA197)</f>
        <v>105</v>
      </c>
    </row>
    <row r="3" spans="1:33">
      <c r="D3" s="35" t="s">
        <v>594</v>
      </c>
      <c r="E3" s="11">
        <f>mmean(E6:E197)</f>
        <v>0.25289470930774632</v>
      </c>
      <c r="F3" s="11">
        <f t="shared" ref="F3:T3" si="0">mmean(F6:F197)</f>
        <v>0.25251815746140333</v>
      </c>
      <c r="G3" s="11">
        <f t="shared" si="0"/>
        <v>0.25230290697432134</v>
      </c>
      <c r="H3" s="11">
        <f t="shared" si="0"/>
        <v>0.25209695412864996</v>
      </c>
      <c r="I3" s="11">
        <f t="shared" si="0"/>
        <v>0.25195322735809395</v>
      </c>
      <c r="J3" s="11">
        <f t="shared" si="0"/>
        <v>0.25186849250037163</v>
      </c>
      <c r="K3" s="11">
        <f t="shared" si="0"/>
        <v>0.25181957147353512</v>
      </c>
      <c r="L3" s="11">
        <f t="shared" si="0"/>
        <v>0.25155448609016373</v>
      </c>
      <c r="M3" s="11">
        <f t="shared" si="0"/>
        <v>0.25134534496787997</v>
      </c>
      <c r="N3" s="11">
        <f t="shared" si="0"/>
        <v>0.2510593955276057</v>
      </c>
      <c r="O3" s="11">
        <f t="shared" si="0"/>
        <v>0.25094137511928</v>
      </c>
      <c r="P3" s="11">
        <f t="shared" si="0"/>
        <v>0.25089979123550094</v>
      </c>
      <c r="Q3" s="11">
        <f t="shared" si="0"/>
        <v>0.2506373919691765</v>
      </c>
      <c r="R3" s="11">
        <f t="shared" si="0"/>
        <v>0.25052482014042404</v>
      </c>
      <c r="S3" s="11">
        <f t="shared" si="0"/>
        <v>0.25052482014042404</v>
      </c>
      <c r="T3" s="11">
        <f t="shared" si="0"/>
        <v>0.25052482014042404</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539</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Brunei Darussalam</v>
      </c>
      <c r="AF6" s="44">
        <f>$AA$2-AD6+1</f>
        <v>105</v>
      </c>
      <c r="AG6" s="45" t="str">
        <f>INDEX($V$6:$V$197,MATCH(AF6,$AA$6:$AA$197,0))</f>
        <v>Zimbabwe</v>
      </c>
    </row>
    <row r="7" spans="1:33">
      <c r="A7" s="37" t="s">
        <v>540</v>
      </c>
      <c r="B7" s="38">
        <v>1</v>
      </c>
      <c r="C7" s="32" t="s">
        <v>41</v>
      </c>
      <c r="D7" s="33" t="s">
        <v>42</v>
      </c>
      <c r="E7" s="11">
        <v>0.35000211569871792</v>
      </c>
      <c r="F7" s="11">
        <v>0.35000211569871792</v>
      </c>
      <c r="G7" s="11">
        <v>0.35000211569871792</v>
      </c>
      <c r="H7" s="11">
        <v>0.35000211569871792</v>
      </c>
      <c r="I7" s="11">
        <v>0.35000211569871792</v>
      </c>
      <c r="J7" s="11">
        <v>0.35000211569871792</v>
      </c>
      <c r="K7" s="11">
        <v>0.35000211569871792</v>
      </c>
      <c r="L7" s="11">
        <v>0.35000211569871792</v>
      </c>
      <c r="M7" s="11">
        <v>0.35000211569871792</v>
      </c>
      <c r="N7" s="11">
        <v>0.35000211569871792</v>
      </c>
      <c r="O7" s="11">
        <v>0.35000211569871792</v>
      </c>
      <c r="P7" s="11">
        <v>0.35000211569871792</v>
      </c>
      <c r="Q7" s="11">
        <v>0.35000211569871792</v>
      </c>
      <c r="R7" s="11">
        <v>0.35000211569871792</v>
      </c>
      <c r="S7" s="11">
        <v>0.35000211569871792</v>
      </c>
      <c r="T7" s="11">
        <v>0.35000211569871792</v>
      </c>
      <c r="U7" s="11"/>
      <c r="V7" s="33" t="str">
        <f t="shared" ref="V7:V70" si="1">D7</f>
        <v>Albania</v>
      </c>
      <c r="W7" s="30">
        <f t="shared" ref="W7:W70" si="2">SLOPE(E7:T7,$E$5:$T$5)</f>
        <v>0</v>
      </c>
      <c r="X7" s="10">
        <f t="shared" ref="X7:X70" si="3">PEARSON(E7:T7,$E$5:$T$5)</f>
        <v>0</v>
      </c>
      <c r="Y7" s="36">
        <f t="shared" ref="Y7:Y70" si="4">IF(ISERROR(X7),0,X7*X7)</f>
        <v>0</v>
      </c>
      <c r="Z7" s="41" t="str">
        <f t="shared" ref="Z7:Z70" si="5">IF(Y7&gt;=$Z$4,-1000*W7,"")</f>
        <v/>
      </c>
      <c r="AA7" s="42" t="str">
        <f t="shared" ref="AA7:AA70" si="6">IF(ISNUMBER(Z7),RANK(Z7,$Z$6:$Z$197),"")</f>
        <v/>
      </c>
      <c r="AD7">
        <v>2</v>
      </c>
      <c r="AE7" s="31" t="str">
        <f t="shared" ref="AE7:AE35" si="7">INDEX($V$6:$V$197,MATCH(AD7,$AA$6:$AA$197,0))</f>
        <v>Viet Nam</v>
      </c>
      <c r="AF7" s="44">
        <f t="shared" ref="AF7:AF35" si="8">$AA$2-AD7+1</f>
        <v>104</v>
      </c>
      <c r="AG7" s="45" t="str">
        <f t="shared" ref="AG7:AG35" si="9">INDEX($V$6:$V$197,MATCH(AF7,$AA$6:$AA$197,0))</f>
        <v>Burkina Faso</v>
      </c>
    </row>
    <row r="8" spans="1:33">
      <c r="A8" s="37" t="s">
        <v>541</v>
      </c>
      <c r="B8" s="38">
        <v>1</v>
      </c>
      <c r="C8" s="32" t="s">
        <v>43</v>
      </c>
      <c r="D8" s="33" t="s">
        <v>44</v>
      </c>
      <c r="E8" s="11">
        <v>6.2187711180513965E-2</v>
      </c>
      <c r="F8" s="11">
        <v>6.2187711180513965E-2</v>
      </c>
      <c r="G8" s="11">
        <v>6.2187711180513965E-2</v>
      </c>
      <c r="H8" s="11">
        <v>6.2187711180513965E-2</v>
      </c>
      <c r="I8" s="11">
        <v>6.2187711180513965E-2</v>
      </c>
      <c r="J8" s="11">
        <v>6.2187711180513965E-2</v>
      </c>
      <c r="K8" s="11">
        <v>6.1646046422180627E-2</v>
      </c>
      <c r="L8" s="11">
        <v>6.1104381663847289E-2</v>
      </c>
      <c r="M8" s="11">
        <v>6.0562716905513965E-2</v>
      </c>
      <c r="N8" s="11">
        <v>6.0021052147180627E-2</v>
      </c>
      <c r="O8" s="11">
        <v>5.866271754301397E-2</v>
      </c>
      <c r="P8" s="11">
        <v>5.7304382938847293E-2</v>
      </c>
      <c r="Q8" s="11">
        <v>5.5946048334680615E-2</v>
      </c>
      <c r="R8" s="11">
        <v>5.4587713730513972E-2</v>
      </c>
      <c r="S8" s="11">
        <v>5.4587713730513972E-2</v>
      </c>
      <c r="T8" s="11">
        <v>5.4587713730513972E-2</v>
      </c>
      <c r="U8" s="11"/>
      <c r="V8" s="33" t="str">
        <f t="shared" si="1"/>
        <v>Algeria</v>
      </c>
      <c r="W8" s="30">
        <f t="shared" si="2"/>
        <v>-6.0264673474264691E-4</v>
      </c>
      <c r="X8" s="10">
        <f t="shared" si="3"/>
        <v>-0.93099345339265238</v>
      </c>
      <c r="Y8" s="36">
        <f t="shared" si="4"/>
        <v>0.86674881025997685</v>
      </c>
      <c r="Z8" s="41">
        <f t="shared" si="5"/>
        <v>0.60264673474264696</v>
      </c>
      <c r="AA8" s="42">
        <f t="shared" si="6"/>
        <v>34</v>
      </c>
      <c r="AD8">
        <v>3</v>
      </c>
      <c r="AE8" s="31" t="str">
        <f t="shared" si="7"/>
        <v>Iran, Islamic Republic of</v>
      </c>
      <c r="AF8" s="44">
        <f t="shared" si="8"/>
        <v>103</v>
      </c>
      <c r="AG8" s="45" t="str">
        <f t="shared" si="9"/>
        <v>Ghana</v>
      </c>
    </row>
    <row r="9" spans="1:33">
      <c r="A9" s="37" t="s">
        <v>542</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Pakistan</v>
      </c>
      <c r="AF9" s="44">
        <f t="shared" si="8"/>
        <v>102</v>
      </c>
      <c r="AG9" s="45" t="str">
        <f t="shared" si="9"/>
        <v>Togo</v>
      </c>
    </row>
    <row r="10" spans="1:33">
      <c r="A10" s="37" t="s">
        <v>552</v>
      </c>
      <c r="B10" s="38">
        <v>1</v>
      </c>
      <c r="C10" s="32" t="s">
        <v>47</v>
      </c>
      <c r="D10" s="33" t="s">
        <v>48</v>
      </c>
      <c r="E10" s="11">
        <v>0.39127786628006517</v>
      </c>
      <c r="F10" s="11">
        <v>0.39127786628006517</v>
      </c>
      <c r="G10" s="11">
        <v>0.39127786628006517</v>
      </c>
      <c r="H10" s="11">
        <v>0.39127786628006517</v>
      </c>
      <c r="I10" s="11">
        <v>0.39127786628006517</v>
      </c>
      <c r="J10" s="11">
        <v>0.39127786628006517</v>
      </c>
      <c r="K10" s="11">
        <v>0.39127786628006517</v>
      </c>
      <c r="L10" s="11">
        <v>0.39127786628006517</v>
      </c>
      <c r="M10" s="11">
        <v>0.39127786628006517</v>
      </c>
      <c r="N10" s="11">
        <v>0.39127786628006517</v>
      </c>
      <c r="O10" s="11">
        <v>0.39127786628006517</v>
      </c>
      <c r="P10" s="11">
        <v>0.39127786628006517</v>
      </c>
      <c r="Q10" s="11">
        <v>0.39127786628006517</v>
      </c>
      <c r="R10" s="11">
        <v>0.39127786628006517</v>
      </c>
      <c r="S10" s="11">
        <v>0.39127786628006517</v>
      </c>
      <c r="T10" s="11">
        <v>0.39127786628006517</v>
      </c>
      <c r="U10" s="11"/>
      <c r="V10" s="33" t="str">
        <f t="shared" si="1"/>
        <v>Angola</v>
      </c>
      <c r="W10" s="30">
        <f t="shared" si="2"/>
        <v>0</v>
      </c>
      <c r="X10" s="10" t="e">
        <f t="shared" si="3"/>
        <v>#DIV/0!</v>
      </c>
      <c r="Y10" s="36">
        <f t="shared" si="4"/>
        <v>0</v>
      </c>
      <c r="Z10" s="41" t="str">
        <f t="shared" si="5"/>
        <v/>
      </c>
      <c r="AA10" s="42" t="str">
        <f t="shared" si="6"/>
        <v/>
      </c>
      <c r="AD10">
        <v>5</v>
      </c>
      <c r="AE10" s="31" t="str">
        <f t="shared" si="7"/>
        <v>Seychelles</v>
      </c>
      <c r="AF10" s="44">
        <f t="shared" si="8"/>
        <v>101</v>
      </c>
      <c r="AG10" s="45" t="str">
        <f t="shared" si="9"/>
        <v>Benin</v>
      </c>
    </row>
    <row r="11" spans="1:33">
      <c r="A11" s="37" t="s">
        <v>553</v>
      </c>
      <c r="B11" s="38">
        <v>1</v>
      </c>
      <c r="C11" s="32" t="s">
        <v>49</v>
      </c>
      <c r="D11" s="33" t="s">
        <v>50</v>
      </c>
      <c r="E11" s="11">
        <v>0.23974945603706951</v>
      </c>
      <c r="F11" s="11">
        <v>0.23974945603706951</v>
      </c>
      <c r="G11" s="11">
        <v>0.23974945603706951</v>
      </c>
      <c r="H11" s="11">
        <v>0.23974945603706951</v>
      </c>
      <c r="I11" s="11">
        <v>0.23974945603706951</v>
      </c>
      <c r="J11" s="11">
        <v>0.23974945603706951</v>
      </c>
      <c r="K11" s="11">
        <v>0.23974945603706951</v>
      </c>
      <c r="L11" s="11">
        <v>0.23974945603706951</v>
      </c>
      <c r="M11" s="11">
        <v>0.23974945603706951</v>
      </c>
      <c r="N11" s="11">
        <v>0.23974945603706951</v>
      </c>
      <c r="O11" s="11">
        <v>0.23974945603706951</v>
      </c>
      <c r="P11" s="11">
        <v>0.23974945603706951</v>
      </c>
      <c r="Q11" s="11">
        <v>0.23974945603706951</v>
      </c>
      <c r="R11" s="11">
        <v>0.23974945603706951</v>
      </c>
      <c r="S11" s="11">
        <v>0.23974945603706951</v>
      </c>
      <c r="T11" s="11">
        <v>0.23974945603706951</v>
      </c>
      <c r="U11" s="11"/>
      <c r="V11" s="33" t="str">
        <f t="shared" si="1"/>
        <v>Antigua and Barbuda</v>
      </c>
      <c r="W11" s="30">
        <f t="shared" si="2"/>
        <v>0</v>
      </c>
      <c r="X11" s="10">
        <f t="shared" si="3"/>
        <v>0</v>
      </c>
      <c r="Y11" s="36">
        <f t="shared" si="4"/>
        <v>0</v>
      </c>
      <c r="Z11" s="41" t="str">
        <f t="shared" si="5"/>
        <v/>
      </c>
      <c r="AA11" s="42" t="str">
        <f t="shared" si="6"/>
        <v/>
      </c>
      <c r="AD11">
        <v>6</v>
      </c>
      <c r="AE11" s="31" t="str">
        <f t="shared" si="7"/>
        <v>Guinea-Bissau</v>
      </c>
      <c r="AF11" s="44">
        <f t="shared" si="8"/>
        <v>100</v>
      </c>
      <c r="AG11" s="45" t="str">
        <f t="shared" si="9"/>
        <v>Saudi Arabia</v>
      </c>
    </row>
    <row r="12" spans="1:33">
      <c r="A12" s="37"/>
      <c r="B12" s="38"/>
      <c r="C12" s="32" t="s">
        <v>51</v>
      </c>
      <c r="D12" s="33" t="s">
        <v>52</v>
      </c>
      <c r="E12" s="11">
        <v>0.17778177560225936</v>
      </c>
      <c r="F12" s="11">
        <v>0.17778177560225936</v>
      </c>
      <c r="G12" s="11">
        <v>0.17711510956892604</v>
      </c>
      <c r="H12" s="11">
        <v>0.17711510956892604</v>
      </c>
      <c r="I12" s="11">
        <v>0.17728177686892602</v>
      </c>
      <c r="J12" s="11">
        <v>0.17728177686892602</v>
      </c>
      <c r="K12" s="11">
        <v>0.17694844332448156</v>
      </c>
      <c r="L12" s="11">
        <v>0.17661510978003714</v>
      </c>
      <c r="M12" s="11">
        <v>0.17628177623559269</v>
      </c>
      <c r="N12" s="11">
        <v>0.17628177623559269</v>
      </c>
      <c r="O12" s="11">
        <v>0.17628177623559269</v>
      </c>
      <c r="P12" s="11">
        <v>0.17628177623559269</v>
      </c>
      <c r="Q12" s="11">
        <v>0.17628177623559269</v>
      </c>
      <c r="R12" s="11">
        <v>0.17628177623559269</v>
      </c>
      <c r="S12" s="11">
        <v>0.17628177623559269</v>
      </c>
      <c r="T12" s="11">
        <v>0.17628177623559269</v>
      </c>
      <c r="U12" s="11"/>
      <c r="V12" s="33" t="str">
        <f t="shared" si="1"/>
        <v>Argentina</v>
      </c>
      <c r="W12" s="30">
        <f t="shared" si="2"/>
        <v>-1.0735292844771309E-4</v>
      </c>
      <c r="X12" s="10">
        <f t="shared" si="3"/>
        <v>-0.90626724819903515</v>
      </c>
      <c r="Y12" s="36">
        <f t="shared" si="4"/>
        <v>0.8213203251582516</v>
      </c>
      <c r="Z12" s="41">
        <f t="shared" si="5"/>
        <v>0.10735292844771309</v>
      </c>
      <c r="AA12" s="42">
        <f t="shared" si="6"/>
        <v>58</v>
      </c>
      <c r="AD12">
        <v>7</v>
      </c>
      <c r="AE12" s="31" t="str">
        <f t="shared" si="7"/>
        <v>Oman</v>
      </c>
      <c r="AF12" s="44">
        <f t="shared" si="8"/>
        <v>99</v>
      </c>
      <c r="AG12" s="45" t="str">
        <f t="shared" si="9"/>
        <v>Belarus</v>
      </c>
    </row>
    <row r="13" spans="1:33">
      <c r="A13" s="37"/>
      <c r="B13" s="38"/>
      <c r="C13" s="32" t="s">
        <v>53</v>
      </c>
      <c r="D13" s="33" t="s">
        <v>54</v>
      </c>
      <c r="E13" s="11">
        <v>0.16876241643085108</v>
      </c>
      <c r="F13" s="11">
        <v>0.16876241643085108</v>
      </c>
      <c r="G13" s="11">
        <v>0.16859573959751772</v>
      </c>
      <c r="H13" s="11">
        <v>0.16859573959751772</v>
      </c>
      <c r="I13" s="11">
        <v>0.17043907506751774</v>
      </c>
      <c r="J13" s="11">
        <v>0.17228241053751772</v>
      </c>
      <c r="K13" s="11">
        <v>0.17412574600751773</v>
      </c>
      <c r="L13" s="11">
        <v>0.17596908147751775</v>
      </c>
      <c r="M13" s="11">
        <v>0.1778124169475177</v>
      </c>
      <c r="N13" s="11">
        <v>0.17972907343085107</v>
      </c>
      <c r="O13" s="11">
        <v>0.17997907598085106</v>
      </c>
      <c r="P13" s="11">
        <v>0.18163075088085109</v>
      </c>
      <c r="Q13" s="11">
        <v>0.18152907801418439</v>
      </c>
      <c r="R13" s="11">
        <v>0.17906241134751774</v>
      </c>
      <c r="S13" s="11">
        <v>0.17906241134751774</v>
      </c>
      <c r="T13" s="11">
        <v>0.17906241134751774</v>
      </c>
      <c r="U13" s="11"/>
      <c r="V13" s="33" t="str">
        <f t="shared" si="1"/>
        <v>Armenia</v>
      </c>
      <c r="W13" s="30">
        <f t="shared" si="2"/>
        <v>9.6384068870098067E-4</v>
      </c>
      <c r="X13" s="10">
        <f t="shared" si="3"/>
        <v>0.91280478464902914</v>
      </c>
      <c r="Y13" s="36">
        <f t="shared" si="4"/>
        <v>0.83321257487816047</v>
      </c>
      <c r="Z13" s="41">
        <f t="shared" si="5"/>
        <v>-0.96384068870098072</v>
      </c>
      <c r="AA13" s="42">
        <f t="shared" si="6"/>
        <v>94</v>
      </c>
      <c r="AD13">
        <v>8</v>
      </c>
      <c r="AE13" s="31" t="str">
        <f t="shared" si="7"/>
        <v>Morocco</v>
      </c>
      <c r="AF13" s="44">
        <f t="shared" si="8"/>
        <v>98</v>
      </c>
      <c r="AG13" s="45" t="str">
        <f t="shared" si="9"/>
        <v>Cape Verde</v>
      </c>
    </row>
    <row r="14" spans="1:33">
      <c r="A14" s="37"/>
      <c r="B14" s="38"/>
      <c r="C14" s="32" t="s">
        <v>55</v>
      </c>
      <c r="D14" s="33" t="s">
        <v>56</v>
      </c>
      <c r="E14" s="11">
        <v>0.12596727518445658</v>
      </c>
      <c r="F14" s="11">
        <v>0.12580060470112323</v>
      </c>
      <c r="G14" s="11">
        <v>0.12580060470112323</v>
      </c>
      <c r="H14" s="11">
        <v>0.12580060470112323</v>
      </c>
      <c r="I14" s="11">
        <v>0.12580060470112323</v>
      </c>
      <c r="J14" s="11">
        <v>0.12580060470112323</v>
      </c>
      <c r="K14" s="11">
        <v>0.12580060470112323</v>
      </c>
      <c r="L14" s="11">
        <v>0.12580060470112323</v>
      </c>
      <c r="M14" s="11">
        <v>0.12580060470112323</v>
      </c>
      <c r="N14" s="11">
        <v>0.12580060470112323</v>
      </c>
      <c r="O14" s="11">
        <v>0.12580060470112323</v>
      </c>
      <c r="P14" s="11">
        <v>0.12580060470112323</v>
      </c>
      <c r="Q14" s="11">
        <v>0.12580060470112323</v>
      </c>
      <c r="R14" s="11">
        <v>0.12580060470112323</v>
      </c>
      <c r="S14" s="11">
        <v>0.12580060470112323</v>
      </c>
      <c r="T14" s="11">
        <v>0.12580060470112323</v>
      </c>
      <c r="U14" s="11"/>
      <c r="V14" s="33" t="str">
        <f t="shared" si="1"/>
        <v>Australia</v>
      </c>
      <c r="W14" s="30">
        <f t="shared" si="2"/>
        <v>-3.6765547794122031E-6</v>
      </c>
      <c r="X14" s="10">
        <f t="shared" si="3"/>
        <v>-0.42008402520840299</v>
      </c>
      <c r="Y14" s="36">
        <f t="shared" si="4"/>
        <v>0.17647058823529416</v>
      </c>
      <c r="Z14" s="41" t="str">
        <f t="shared" si="5"/>
        <v/>
      </c>
      <c r="AA14" s="42" t="str">
        <f t="shared" si="6"/>
        <v/>
      </c>
      <c r="AD14">
        <v>9</v>
      </c>
      <c r="AE14" s="31" t="str">
        <f t="shared" si="7"/>
        <v>Russian Federation</v>
      </c>
      <c r="AF14" s="44">
        <f t="shared" si="8"/>
        <v>97</v>
      </c>
      <c r="AG14" s="45" t="str">
        <f t="shared" si="9"/>
        <v>Philippines</v>
      </c>
    </row>
    <row r="15" spans="1:33">
      <c r="A15" s="37"/>
      <c r="B15" s="38"/>
      <c r="C15" s="32" t="s">
        <v>57</v>
      </c>
      <c r="D15" s="33" t="s">
        <v>58</v>
      </c>
      <c r="E15" s="11">
        <v>0.15546189609864564</v>
      </c>
      <c r="F15" s="11">
        <v>0.15546189609864564</v>
      </c>
      <c r="G15" s="11">
        <v>0.15546189609864564</v>
      </c>
      <c r="H15" s="11">
        <v>0.15546189609864564</v>
      </c>
      <c r="I15" s="11">
        <v>0.15546189609864564</v>
      </c>
      <c r="J15" s="11">
        <v>0.15546189609864564</v>
      </c>
      <c r="K15" s="11">
        <v>0.15546189609864564</v>
      </c>
      <c r="L15" s="11">
        <v>0.15546189609864564</v>
      </c>
      <c r="M15" s="11">
        <v>0.15546189609864564</v>
      </c>
      <c r="N15" s="11">
        <v>0.15546189609864564</v>
      </c>
      <c r="O15" s="11">
        <v>0.15546189609864564</v>
      </c>
      <c r="P15" s="11">
        <v>0.15546189609864564</v>
      </c>
      <c r="Q15" s="11">
        <v>0.15546189609864564</v>
      </c>
      <c r="R15" s="11">
        <v>0.15546189609864564</v>
      </c>
      <c r="S15" s="11">
        <v>0.15546189609864564</v>
      </c>
      <c r="T15" s="11">
        <v>0.15546189609864564</v>
      </c>
      <c r="U15" s="11"/>
      <c r="V15" s="33" t="str">
        <f t="shared" si="1"/>
        <v>Austria</v>
      </c>
      <c r="W15" s="30">
        <f t="shared" si="2"/>
        <v>0</v>
      </c>
      <c r="X15" s="10" t="e">
        <f t="shared" si="3"/>
        <v>#DIV/0!</v>
      </c>
      <c r="Y15" s="36">
        <f t="shared" si="4"/>
        <v>0</v>
      </c>
      <c r="Z15" s="41" t="str">
        <f t="shared" si="5"/>
        <v/>
      </c>
      <c r="AA15" s="42" t="str">
        <f t="shared" si="6"/>
        <v/>
      </c>
      <c r="AD15">
        <v>10</v>
      </c>
      <c r="AE15" s="31" t="str">
        <f t="shared" si="7"/>
        <v>Nepal</v>
      </c>
      <c r="AF15" s="44">
        <f t="shared" si="8"/>
        <v>96</v>
      </c>
      <c r="AG15" s="45" t="str">
        <f t="shared" si="9"/>
        <v xml:space="preserve">Macedonia </v>
      </c>
    </row>
    <row r="16" spans="1:33">
      <c r="A16" s="37"/>
      <c r="B16" s="38"/>
      <c r="C16" s="32" t="s">
        <v>59</v>
      </c>
      <c r="D16" s="33" t="s">
        <v>60</v>
      </c>
      <c r="E16" s="11">
        <v>9.9477861695120962E-2</v>
      </c>
      <c r="F16" s="11">
        <v>9.9477861695120962E-2</v>
      </c>
      <c r="G16" s="11">
        <v>9.9477861695120962E-2</v>
      </c>
      <c r="H16" s="11">
        <v>9.9477861695120962E-2</v>
      </c>
      <c r="I16" s="11">
        <v>9.9477861695120962E-2</v>
      </c>
      <c r="J16" s="11">
        <v>9.9477861695120962E-2</v>
      </c>
      <c r="K16" s="11">
        <v>9.9477861695120962E-2</v>
      </c>
      <c r="L16" s="11">
        <v>9.9477861695120962E-2</v>
      </c>
      <c r="M16" s="11">
        <v>9.9477861695120962E-2</v>
      </c>
      <c r="N16" s="11">
        <v>9.9477861695120962E-2</v>
      </c>
      <c r="O16" s="11">
        <v>9.8467406036787608E-2</v>
      </c>
      <c r="P16" s="11">
        <v>9.7456950378454296E-2</v>
      </c>
      <c r="Q16" s="11">
        <v>9.7456950378454296E-2</v>
      </c>
      <c r="R16" s="11">
        <v>9.7456950378454296E-2</v>
      </c>
      <c r="S16" s="11">
        <v>9.7456950378454296E-2</v>
      </c>
      <c r="T16" s="11">
        <v>9.7456950378454296E-2</v>
      </c>
      <c r="U16" s="11"/>
      <c r="V16" s="33" t="str">
        <f t="shared" si="1"/>
        <v>Azerbaijan</v>
      </c>
      <c r="W16" s="30">
        <f t="shared" si="2"/>
        <v>-1.7088588339460789E-4</v>
      </c>
      <c r="X16" s="10">
        <f t="shared" si="3"/>
        <v>-0.85068572967360589</v>
      </c>
      <c r="Y16" s="36">
        <f t="shared" si="4"/>
        <v>0.72366621067031534</v>
      </c>
      <c r="Z16" s="41">
        <f t="shared" si="5"/>
        <v>0.17088588339460789</v>
      </c>
      <c r="AA16" s="42">
        <f t="shared" si="6"/>
        <v>53</v>
      </c>
      <c r="AD16">
        <v>11</v>
      </c>
      <c r="AE16" s="31" t="str">
        <f t="shared" si="7"/>
        <v>Slovenia</v>
      </c>
      <c r="AF16" s="44">
        <f t="shared" si="8"/>
        <v>95</v>
      </c>
      <c r="AG16" s="45" t="str">
        <f t="shared" si="9"/>
        <v>Guinea</v>
      </c>
    </row>
    <row r="17" spans="1:33">
      <c r="A17" s="37"/>
      <c r="B17" s="38"/>
      <c r="C17" s="32" t="s">
        <v>61</v>
      </c>
      <c r="D17" s="33" t="s">
        <v>62</v>
      </c>
      <c r="E17" s="11">
        <v>0.38235804141604834</v>
      </c>
      <c r="F17" s="11">
        <v>0.38235804141604834</v>
      </c>
      <c r="G17" s="11">
        <v>0.38235804141604834</v>
      </c>
      <c r="H17" s="11">
        <v>0.38235804141604834</v>
      </c>
      <c r="I17" s="11">
        <v>0.38235804141604834</v>
      </c>
      <c r="J17" s="11">
        <v>0.38235804141604834</v>
      </c>
      <c r="K17" s="11">
        <v>0.38235804141604834</v>
      </c>
      <c r="L17" s="11">
        <v>0.38235804141604834</v>
      </c>
      <c r="M17" s="11">
        <v>0.38235804141604834</v>
      </c>
      <c r="N17" s="11">
        <v>0.38235804141604834</v>
      </c>
      <c r="O17" s="11">
        <v>0.38235804141604834</v>
      </c>
      <c r="P17" s="11">
        <v>0.38235804141604834</v>
      </c>
      <c r="Q17" s="11">
        <v>0.38235804141604834</v>
      </c>
      <c r="R17" s="11">
        <v>0.38235804141604834</v>
      </c>
      <c r="S17" s="11">
        <v>0.38235804141604834</v>
      </c>
      <c r="T17" s="11">
        <v>0.38235804141604834</v>
      </c>
      <c r="U17" s="11"/>
      <c r="V17" s="33" t="str">
        <f t="shared" si="1"/>
        <v>Bahamas</v>
      </c>
      <c r="W17" s="30">
        <f t="shared" si="2"/>
        <v>0</v>
      </c>
      <c r="X17" s="10" t="e">
        <f t="shared" si="3"/>
        <v>#DIV/0!</v>
      </c>
      <c r="Y17" s="36">
        <f t="shared" si="4"/>
        <v>0</v>
      </c>
      <c r="Z17" s="41" t="str">
        <f t="shared" si="5"/>
        <v/>
      </c>
      <c r="AA17" s="42" t="str">
        <f t="shared" si="6"/>
        <v/>
      </c>
      <c r="AD17">
        <v>12</v>
      </c>
      <c r="AE17" s="31" t="str">
        <f t="shared" si="7"/>
        <v>Iceland</v>
      </c>
      <c r="AF17" s="44">
        <f t="shared" si="8"/>
        <v>94</v>
      </c>
      <c r="AG17" s="45" t="str">
        <f t="shared" si="9"/>
        <v>Armenia</v>
      </c>
    </row>
    <row r="18" spans="1:33">
      <c r="A18" s="37"/>
      <c r="B18" s="38"/>
      <c r="C18" s="32" t="s">
        <v>63</v>
      </c>
      <c r="D18" s="33" t="s">
        <v>64</v>
      </c>
      <c r="E18" s="11">
        <v>0.2572158737918066</v>
      </c>
      <c r="F18" s="11">
        <v>0.2572158737918066</v>
      </c>
      <c r="G18" s="11">
        <v>0.25604921220847321</v>
      </c>
      <c r="H18" s="11">
        <v>0.25538254299180657</v>
      </c>
      <c r="I18" s="11">
        <v>0.25454920965847322</v>
      </c>
      <c r="J18" s="11">
        <v>0.2542158814251399</v>
      </c>
      <c r="K18" s="11">
        <v>0.2580492071251399</v>
      </c>
      <c r="L18" s="11">
        <v>0.25204920965847322</v>
      </c>
      <c r="M18" s="11">
        <v>0.25166588345847324</v>
      </c>
      <c r="N18" s="11">
        <v>0.2506507017084732</v>
      </c>
      <c r="O18" s="11">
        <v>0.24969448369180655</v>
      </c>
      <c r="P18" s="11">
        <v>0.24887483232513988</v>
      </c>
      <c r="Q18" s="11">
        <v>0.24847607102513991</v>
      </c>
      <c r="R18" s="11">
        <v>0.24774674307513989</v>
      </c>
      <c r="S18" s="11">
        <v>0.24774674307513989</v>
      </c>
      <c r="T18" s="11">
        <v>0.24774674307513989</v>
      </c>
      <c r="U18" s="11"/>
      <c r="V18" s="33" t="str">
        <f t="shared" si="1"/>
        <v>Bahrain</v>
      </c>
      <c r="W18" s="30">
        <f t="shared" si="2"/>
        <v>-7.4048167747549235E-4</v>
      </c>
      <c r="X18" s="10">
        <f t="shared" si="3"/>
        <v>-0.9373489053398123</v>
      </c>
      <c r="Y18" s="36">
        <f t="shared" si="4"/>
        <v>0.87862297034174441</v>
      </c>
      <c r="Z18" s="41">
        <f t="shared" si="5"/>
        <v>0.74048167747549232</v>
      </c>
      <c r="AA18" s="42">
        <f t="shared" si="6"/>
        <v>27</v>
      </c>
      <c r="AD18">
        <v>13</v>
      </c>
      <c r="AE18" s="31" t="str">
        <f t="shared" si="7"/>
        <v>China</v>
      </c>
      <c r="AF18" s="44">
        <f t="shared" si="8"/>
        <v>93</v>
      </c>
      <c r="AG18" s="45" t="str">
        <f t="shared" si="9"/>
        <v>Malta</v>
      </c>
    </row>
    <row r="19" spans="1:33">
      <c r="A19" s="37"/>
      <c r="B19" s="38"/>
      <c r="C19" s="32" t="s">
        <v>65</v>
      </c>
      <c r="D19" s="33" t="s">
        <v>66</v>
      </c>
      <c r="E19" s="11">
        <v>0.48530981149991748</v>
      </c>
      <c r="F19" s="11">
        <v>0.48447647895991741</v>
      </c>
      <c r="G19" s="11">
        <v>0.48264314499158417</v>
      </c>
      <c r="H19" s="11">
        <v>0.48259314543658416</v>
      </c>
      <c r="I19" s="11">
        <v>0.48259314543658416</v>
      </c>
      <c r="J19" s="11">
        <v>0.48259314543658416</v>
      </c>
      <c r="K19" s="11">
        <v>0.48260981195491742</v>
      </c>
      <c r="L19" s="11">
        <v>0.4826264784732508</v>
      </c>
      <c r="M19" s="11">
        <v>0.48264314499158417</v>
      </c>
      <c r="N19" s="11">
        <v>0.48264314499158417</v>
      </c>
      <c r="O19" s="11">
        <v>0.48264314499158417</v>
      </c>
      <c r="P19" s="11">
        <v>0.48264314499158417</v>
      </c>
      <c r="Q19" s="11">
        <v>0.48264314499158417</v>
      </c>
      <c r="R19" s="11">
        <v>0.48264314499158417</v>
      </c>
      <c r="S19" s="11">
        <v>0.48264314499158417</v>
      </c>
      <c r="T19" s="11">
        <v>0.48264314499158417</v>
      </c>
      <c r="U19" s="11"/>
      <c r="V19" s="33" t="str">
        <f t="shared" si="1"/>
        <v>Bangladesh</v>
      </c>
      <c r="W19" s="30">
        <f t="shared" si="2"/>
        <v>-9.2156886661761431E-5</v>
      </c>
      <c r="X19" s="10">
        <f t="shared" si="3"/>
        <v>-0.55645687265240895</v>
      </c>
      <c r="Y19" s="36">
        <f t="shared" si="4"/>
        <v>0.30964425112209926</v>
      </c>
      <c r="Z19" s="41">
        <f t="shared" si="5"/>
        <v>9.2156886661761431E-2</v>
      </c>
      <c r="AA19" s="42">
        <f t="shared" si="6"/>
        <v>59</v>
      </c>
      <c r="AD19">
        <v>14</v>
      </c>
      <c r="AE19" s="31" t="str">
        <f t="shared" si="7"/>
        <v>Malaysia</v>
      </c>
      <c r="AF19" s="44">
        <f t="shared" si="8"/>
        <v>92</v>
      </c>
      <c r="AG19" s="45" t="str">
        <f t="shared" si="9"/>
        <v>Lebanon</v>
      </c>
    </row>
    <row r="20" spans="1:33">
      <c r="A20" s="37"/>
      <c r="B20" s="38"/>
      <c r="C20" s="32" t="s">
        <v>67</v>
      </c>
      <c r="D20" s="33" t="s">
        <v>68</v>
      </c>
      <c r="E20" s="11">
        <v>2.1482411259400789E-2</v>
      </c>
      <c r="F20" s="11">
        <v>2.1315747126067461E-2</v>
      </c>
      <c r="G20" s="11">
        <v>1.9065749676067459E-2</v>
      </c>
      <c r="H20" s="11">
        <v>1.6815752226067456E-2</v>
      </c>
      <c r="I20" s="11">
        <v>1.6815752226067456E-2</v>
      </c>
      <c r="J20" s="11">
        <v>1.6815752226067456E-2</v>
      </c>
      <c r="K20" s="11">
        <v>1.6815752226067456E-2</v>
      </c>
      <c r="L20" s="11">
        <v>1.6815752226067456E-2</v>
      </c>
      <c r="M20" s="11">
        <v>1.4482416342734131E-2</v>
      </c>
      <c r="N20" s="11">
        <v>1.4482416342734131E-2</v>
      </c>
      <c r="O20" s="11">
        <v>1.4482416342734131E-2</v>
      </c>
      <c r="P20" s="11">
        <v>1.4482416342734131E-2</v>
      </c>
      <c r="Q20" s="11">
        <v>1.4482416342734131E-2</v>
      </c>
      <c r="R20" s="11">
        <v>1.4482416342734131E-2</v>
      </c>
      <c r="S20" s="11">
        <v>1.4482416342734131E-2</v>
      </c>
      <c r="T20" s="11">
        <v>1.4482416342734131E-2</v>
      </c>
      <c r="U20" s="11"/>
      <c r="V20" s="33" t="str">
        <f t="shared" si="1"/>
        <v>Barbados</v>
      </c>
      <c r="W20" s="30">
        <f t="shared" si="2"/>
        <v>-4.4497542306372491E-4</v>
      </c>
      <c r="X20" s="10">
        <f t="shared" si="3"/>
        <v>-0.87784461816864257</v>
      </c>
      <c r="Y20" s="36">
        <f t="shared" si="4"/>
        <v>0.77061117364764986</v>
      </c>
      <c r="Z20" s="41">
        <f t="shared" si="5"/>
        <v>0.4449754230637249</v>
      </c>
      <c r="AA20" s="42">
        <f t="shared" si="6"/>
        <v>40</v>
      </c>
      <c r="AD20">
        <v>15</v>
      </c>
      <c r="AE20" s="31" t="str">
        <f t="shared" si="7"/>
        <v>Egypt</v>
      </c>
      <c r="AF20" s="44">
        <f t="shared" si="8"/>
        <v>91</v>
      </c>
      <c r="AG20" s="45" t="str">
        <f t="shared" si="9"/>
        <v>Hungary</v>
      </c>
    </row>
    <row r="21" spans="1:33">
      <c r="A21" s="37"/>
      <c r="B21" s="38"/>
      <c r="C21" s="32" t="s">
        <v>69</v>
      </c>
      <c r="D21" s="33" t="s">
        <v>70</v>
      </c>
      <c r="E21" s="11">
        <v>0.14936307138522259</v>
      </c>
      <c r="F21" s="11">
        <v>0.14902973041855594</v>
      </c>
      <c r="G21" s="11">
        <v>0.15002974058522259</v>
      </c>
      <c r="H21" s="11">
        <v>0.15436307138522259</v>
      </c>
      <c r="I21" s="11">
        <v>0.15742973703188926</v>
      </c>
      <c r="J21" s="11">
        <v>0.16049640267855594</v>
      </c>
      <c r="K21" s="11">
        <v>0.16356306832522258</v>
      </c>
      <c r="L21" s="11">
        <v>0.16662973397188927</v>
      </c>
      <c r="M21" s="11">
        <v>0.16969639961855595</v>
      </c>
      <c r="N21" s="11">
        <v>0.16869640216855594</v>
      </c>
      <c r="O21" s="11">
        <v>0.16596306985188927</v>
      </c>
      <c r="P21" s="11">
        <v>0.16596306985188927</v>
      </c>
      <c r="Q21" s="11">
        <v>0.16596306985188927</v>
      </c>
      <c r="R21" s="11">
        <v>0.16596306985188927</v>
      </c>
      <c r="S21" s="11">
        <v>0.16596306985188927</v>
      </c>
      <c r="T21" s="11">
        <v>0.16596306985188927</v>
      </c>
      <c r="U21" s="11"/>
      <c r="V21" s="33" t="str">
        <f t="shared" si="1"/>
        <v>Belarus</v>
      </c>
      <c r="W21" s="30">
        <f t="shared" si="2"/>
        <v>1.2563725449264717E-3</v>
      </c>
      <c r="X21" s="10">
        <f t="shared" si="3"/>
        <v>0.8338455414606124</v>
      </c>
      <c r="Y21" s="36">
        <f t="shared" si="4"/>
        <v>0.69529838701374191</v>
      </c>
      <c r="Z21" s="41">
        <f t="shared" si="5"/>
        <v>-1.2563725449264718</v>
      </c>
      <c r="AA21" s="42">
        <f t="shared" si="6"/>
        <v>99</v>
      </c>
      <c r="AD21">
        <v>16</v>
      </c>
      <c r="AE21" s="31" t="str">
        <f t="shared" si="7"/>
        <v>Kazakhstan</v>
      </c>
      <c r="AF21" s="44">
        <f t="shared" si="8"/>
        <v>90</v>
      </c>
      <c r="AG21" s="45" t="str">
        <f t="shared" si="9"/>
        <v>Mauritania</v>
      </c>
    </row>
    <row r="22" spans="1:33">
      <c r="A22" s="37"/>
      <c r="B22" s="38"/>
      <c r="C22" s="32" t="s">
        <v>71</v>
      </c>
      <c r="D22" s="33" t="s">
        <v>72</v>
      </c>
      <c r="E22" s="11">
        <v>0.29706315445858283</v>
      </c>
      <c r="F22" s="11">
        <v>0.29706315445858283</v>
      </c>
      <c r="G22" s="11">
        <v>0.29706315445858283</v>
      </c>
      <c r="H22" s="11">
        <v>0.30122982112524949</v>
      </c>
      <c r="I22" s="11">
        <v>0.30122982112524949</v>
      </c>
      <c r="J22" s="11">
        <v>0.30122982112524949</v>
      </c>
      <c r="K22" s="11">
        <v>0.30106314429191616</v>
      </c>
      <c r="L22" s="11">
        <v>0.30122982112524949</v>
      </c>
      <c r="M22" s="11">
        <v>0.30156314937524947</v>
      </c>
      <c r="N22" s="11">
        <v>0.30156314937524947</v>
      </c>
      <c r="O22" s="11">
        <v>0.30120981939191616</v>
      </c>
      <c r="P22" s="11">
        <v>0.30121648240858284</v>
      </c>
      <c r="Q22" s="11">
        <v>0.30122981604191618</v>
      </c>
      <c r="R22" s="11">
        <v>0.30122981604191618</v>
      </c>
      <c r="S22" s="11">
        <v>0.30122981604191618</v>
      </c>
      <c r="T22" s="11">
        <v>0.30122981604191618</v>
      </c>
      <c r="U22" s="11"/>
      <c r="V22" s="33" t="str">
        <f t="shared" si="1"/>
        <v>Belgium</v>
      </c>
      <c r="W22" s="30">
        <f t="shared" si="2"/>
        <v>2.4138194090686369E-4</v>
      </c>
      <c r="X22" s="10">
        <f t="shared" si="3"/>
        <v>0.67652166683869619</v>
      </c>
      <c r="Y22" s="36">
        <f t="shared" si="4"/>
        <v>0.45768156570220786</v>
      </c>
      <c r="Z22" s="41">
        <f t="shared" si="5"/>
        <v>-0.24138194090686368</v>
      </c>
      <c r="AA22" s="42">
        <f t="shared" si="6"/>
        <v>78</v>
      </c>
      <c r="AD22">
        <v>17</v>
      </c>
      <c r="AE22" s="31" t="str">
        <f t="shared" si="7"/>
        <v>Indonesia</v>
      </c>
      <c r="AF22" s="44">
        <f t="shared" si="8"/>
        <v>89</v>
      </c>
      <c r="AG22" s="45" t="str">
        <f t="shared" si="9"/>
        <v>Niger</v>
      </c>
    </row>
    <row r="23" spans="1:33">
      <c r="A23" s="37"/>
      <c r="B23" s="38"/>
      <c r="C23" s="32" t="s">
        <v>73</v>
      </c>
      <c r="D23" s="33" t="s">
        <v>74</v>
      </c>
      <c r="E23" s="11">
        <v>0.31966426863215358</v>
      </c>
      <c r="F23" s="11">
        <v>0.31966426863215358</v>
      </c>
      <c r="G23" s="11">
        <v>0.32466426863215353</v>
      </c>
      <c r="H23" s="11">
        <v>0.32299760196548694</v>
      </c>
      <c r="I23" s="11">
        <v>0.32299760196548694</v>
      </c>
      <c r="J23" s="11">
        <v>0.32299760196548694</v>
      </c>
      <c r="K23" s="11">
        <v>0.32299760196548694</v>
      </c>
      <c r="L23" s="11">
        <v>0.32299760196548694</v>
      </c>
      <c r="M23" s="11">
        <v>0.32299760196548694</v>
      </c>
      <c r="N23" s="11">
        <v>0.32299760196548694</v>
      </c>
      <c r="O23" s="11">
        <v>0.32299760196548694</v>
      </c>
      <c r="P23" s="11">
        <v>0.32299760196548694</v>
      </c>
      <c r="Q23" s="11">
        <v>0.32299760196548694</v>
      </c>
      <c r="R23" s="11">
        <v>0.32299760196548694</v>
      </c>
      <c r="S23" s="11">
        <v>0.32299760196548694</v>
      </c>
      <c r="T23" s="11">
        <v>0.32299760196548694</v>
      </c>
      <c r="U23" s="11"/>
      <c r="V23" s="33" t="str">
        <f t="shared" si="1"/>
        <v>Belize</v>
      </c>
      <c r="W23" s="30">
        <f t="shared" si="2"/>
        <v>1.1029411764706089E-4</v>
      </c>
      <c r="X23" s="10">
        <f t="shared" si="3"/>
        <v>0.42008402520841098</v>
      </c>
      <c r="Y23" s="36">
        <f t="shared" si="4"/>
        <v>0.17647058823530087</v>
      </c>
      <c r="Z23" s="41" t="str">
        <f t="shared" si="5"/>
        <v/>
      </c>
      <c r="AA23" s="42" t="str">
        <f t="shared" si="6"/>
        <v/>
      </c>
      <c r="AD23">
        <v>18</v>
      </c>
      <c r="AE23" s="31" t="str">
        <f t="shared" si="7"/>
        <v>Rwanda</v>
      </c>
      <c r="AF23" s="44">
        <f t="shared" si="8"/>
        <v>88</v>
      </c>
      <c r="AG23" s="45" t="str">
        <f t="shared" si="9"/>
        <v>India</v>
      </c>
    </row>
    <row r="24" spans="1:33">
      <c r="A24" s="37"/>
      <c r="B24" s="38"/>
      <c r="C24" s="32" t="s">
        <v>75</v>
      </c>
      <c r="D24" s="33" t="s">
        <v>76</v>
      </c>
      <c r="E24" s="11">
        <v>0.37486933690931856</v>
      </c>
      <c r="F24" s="11">
        <v>0.37486933690931856</v>
      </c>
      <c r="G24" s="11">
        <v>0.37486933690931856</v>
      </c>
      <c r="H24" s="11">
        <v>0.37486933690931856</v>
      </c>
      <c r="I24" s="11">
        <v>0.37778600357598524</v>
      </c>
      <c r="J24" s="11">
        <v>0.38070267024265192</v>
      </c>
      <c r="K24" s="11">
        <v>0.3836193369093186</v>
      </c>
      <c r="L24" s="11">
        <v>0.38653600357598528</v>
      </c>
      <c r="M24" s="11">
        <v>0.38945267024265195</v>
      </c>
      <c r="N24" s="11">
        <v>0.39236933690931863</v>
      </c>
      <c r="O24" s="11">
        <v>0.39236933690931863</v>
      </c>
      <c r="P24" s="11">
        <v>0.39236933690931863</v>
      </c>
      <c r="Q24" s="11">
        <v>0.39236933690931863</v>
      </c>
      <c r="R24" s="11">
        <v>0.39236933690931863</v>
      </c>
      <c r="S24" s="11">
        <v>0.39236933690931863</v>
      </c>
      <c r="T24" s="11">
        <v>0.39236933690931863</v>
      </c>
      <c r="U24" s="11"/>
      <c r="V24" s="33" t="str">
        <f t="shared" si="1"/>
        <v>Benin</v>
      </c>
      <c r="W24" s="30">
        <f t="shared" si="2"/>
        <v>1.5140931372549082E-3</v>
      </c>
      <c r="X24" s="10">
        <f t="shared" si="3"/>
        <v>0.93889952192098314</v>
      </c>
      <c r="Y24" s="36">
        <f t="shared" si="4"/>
        <v>0.88153231226345075</v>
      </c>
      <c r="Z24" s="41">
        <f t="shared" si="5"/>
        <v>-1.5140931372549082</v>
      </c>
      <c r="AA24" s="42">
        <f t="shared" si="6"/>
        <v>101</v>
      </c>
      <c r="AD24">
        <v>19</v>
      </c>
      <c r="AE24" s="31" t="str">
        <f t="shared" si="7"/>
        <v>Turkey</v>
      </c>
      <c r="AF24" s="44">
        <f t="shared" si="8"/>
        <v>87</v>
      </c>
      <c r="AG24" s="45" t="str">
        <f t="shared" si="9"/>
        <v>Sri Lanka</v>
      </c>
    </row>
    <row r="25" spans="1:33">
      <c r="A25" s="37"/>
      <c r="B25" s="38"/>
      <c r="C25" s="32" t="s">
        <v>77</v>
      </c>
      <c r="D25" s="33" t="s">
        <v>78</v>
      </c>
      <c r="E25" s="11">
        <v>0.3057124017129656</v>
      </c>
      <c r="F25" s="11">
        <v>0.3107124017129656</v>
      </c>
      <c r="G25" s="11">
        <v>0.3107124017129656</v>
      </c>
      <c r="H25" s="11">
        <v>0.31035129081296559</v>
      </c>
      <c r="I25" s="11">
        <v>0.30999017991296557</v>
      </c>
      <c r="J25" s="11">
        <v>0.30962906901296555</v>
      </c>
      <c r="K25" s="11">
        <v>0.30926795811296559</v>
      </c>
      <c r="L25" s="11">
        <v>0.30890684721296557</v>
      </c>
      <c r="M25" s="11">
        <v>0.30854573631296556</v>
      </c>
      <c r="N25" s="11">
        <v>0.30854573631296556</v>
      </c>
      <c r="O25" s="11">
        <v>0.30854573631296556</v>
      </c>
      <c r="P25" s="11">
        <v>0.30854573631296556</v>
      </c>
      <c r="Q25" s="11">
        <v>0.30854573631296556</v>
      </c>
      <c r="R25" s="11">
        <v>0.30854573631296556</v>
      </c>
      <c r="S25" s="11">
        <v>0.30854573631296556</v>
      </c>
      <c r="T25" s="11">
        <v>0.30854573631296556</v>
      </c>
      <c r="U25" s="11"/>
      <c r="V25" s="33" t="str">
        <f t="shared" si="1"/>
        <v>Bhutan</v>
      </c>
      <c r="W25" s="30">
        <f t="shared" si="2"/>
        <v>-6.4419832500003119E-5</v>
      </c>
      <c r="X25" s="10">
        <f t="shared" si="3"/>
        <v>-0.25559075014676569</v>
      </c>
      <c r="Y25" s="36">
        <f t="shared" si="4"/>
        <v>6.5326631560586407E-2</v>
      </c>
      <c r="Z25" s="41" t="str">
        <f t="shared" si="5"/>
        <v/>
      </c>
      <c r="AA25" s="42" t="str">
        <f t="shared" si="6"/>
        <v/>
      </c>
      <c r="AD25">
        <v>20</v>
      </c>
      <c r="AE25" s="31" t="str">
        <f t="shared" si="7"/>
        <v>Mali</v>
      </c>
      <c r="AF25" s="44">
        <f t="shared" si="8"/>
        <v>86</v>
      </c>
      <c r="AG25" s="45" t="str">
        <f t="shared" si="9"/>
        <v>Sweden</v>
      </c>
    </row>
    <row r="26" spans="1:33">
      <c r="A26" s="37"/>
      <c r="B26" s="38"/>
      <c r="C26" s="32" t="s">
        <v>79</v>
      </c>
      <c r="D26" s="33" t="s">
        <v>430</v>
      </c>
      <c r="E26" s="11">
        <v>0.19730776331579433</v>
      </c>
      <c r="F26" s="11">
        <v>0.19730776331579433</v>
      </c>
      <c r="G26" s="11">
        <v>0.19697443030079431</v>
      </c>
      <c r="H26" s="11">
        <v>0.19647442998246098</v>
      </c>
      <c r="I26" s="11">
        <v>0.19580776315746098</v>
      </c>
      <c r="J26" s="11">
        <v>0.19547443014079433</v>
      </c>
      <c r="K26" s="11">
        <v>0.19530776363412763</v>
      </c>
      <c r="L26" s="11">
        <v>0.19530776363412763</v>
      </c>
      <c r="M26" s="11">
        <v>0.1948077633157943</v>
      </c>
      <c r="N26" s="11">
        <v>0.1948077633157943</v>
      </c>
      <c r="O26" s="11">
        <v>0.1948077633157943</v>
      </c>
      <c r="P26" s="11">
        <v>0.1948077633157943</v>
      </c>
      <c r="Q26" s="11">
        <v>0.1948077633157943</v>
      </c>
      <c r="R26" s="11">
        <v>0.1948077633157943</v>
      </c>
      <c r="S26" s="11">
        <v>0.1948077633157943</v>
      </c>
      <c r="T26" s="11">
        <v>0.1948077633157943</v>
      </c>
      <c r="U26" s="11"/>
      <c r="V26" s="33" t="str">
        <f t="shared" si="1"/>
        <v>Bolivia</v>
      </c>
      <c r="W26" s="30">
        <f t="shared" si="2"/>
        <v>-1.7818628106617832E-4</v>
      </c>
      <c r="X26" s="10">
        <f t="shared" si="3"/>
        <v>-0.8892642179274528</v>
      </c>
      <c r="Y26" s="36">
        <f t="shared" si="4"/>
        <v>0.79079084928612431</v>
      </c>
      <c r="Z26" s="41">
        <f t="shared" si="5"/>
        <v>0.17818628106617831</v>
      </c>
      <c r="AA26" s="42">
        <f t="shared" si="6"/>
        <v>52</v>
      </c>
      <c r="AD26">
        <v>21</v>
      </c>
      <c r="AE26" s="31" t="str">
        <f t="shared" si="7"/>
        <v>Costa Rica</v>
      </c>
      <c r="AF26" s="44">
        <f t="shared" si="8"/>
        <v>85</v>
      </c>
      <c r="AG26" s="45" t="str">
        <f t="shared" si="9"/>
        <v>Cameroon</v>
      </c>
    </row>
    <row r="27" spans="1:33">
      <c r="A27" s="37"/>
      <c r="B27" s="38"/>
      <c r="C27" s="32" t="s">
        <v>81</v>
      </c>
      <c r="D27" s="33" t="s">
        <v>82</v>
      </c>
      <c r="E27" s="11">
        <v>0.19065548535336405</v>
      </c>
      <c r="F27" s="11">
        <v>0.19065548535336405</v>
      </c>
      <c r="G27" s="11">
        <v>0.19065548535336405</v>
      </c>
      <c r="H27" s="11">
        <v>0.19065548535336405</v>
      </c>
      <c r="I27" s="11">
        <v>0.19065548535336405</v>
      </c>
      <c r="J27" s="11">
        <v>0.19065548535336405</v>
      </c>
      <c r="K27" s="11">
        <v>0.19065548535336405</v>
      </c>
      <c r="L27" s="11">
        <v>0.19065548535336405</v>
      </c>
      <c r="M27" s="11">
        <v>0.19065548535336405</v>
      </c>
      <c r="N27" s="11">
        <v>0.19065548535336405</v>
      </c>
      <c r="O27" s="11">
        <v>0.19065548535336405</v>
      </c>
      <c r="P27" s="11">
        <v>0.19065548535336405</v>
      </c>
      <c r="Q27" s="11">
        <v>0.19065548535336405</v>
      </c>
      <c r="R27" s="11">
        <v>0.19065548535336405</v>
      </c>
      <c r="S27" s="11">
        <v>0.19065548535336405</v>
      </c>
      <c r="T27" s="11">
        <v>0.19065548535336405</v>
      </c>
      <c r="U27" s="11"/>
      <c r="V27" s="33" t="str">
        <f t="shared" si="1"/>
        <v>Bosnia and Herzegovina</v>
      </c>
      <c r="W27" s="30">
        <f t="shared" si="2"/>
        <v>0</v>
      </c>
      <c r="X27" s="10">
        <f t="shared" si="3"/>
        <v>0</v>
      </c>
      <c r="Y27" s="36">
        <f t="shared" si="4"/>
        <v>0</v>
      </c>
      <c r="Z27" s="41" t="str">
        <f t="shared" si="5"/>
        <v/>
      </c>
      <c r="AA27" s="42" t="str">
        <f t="shared" si="6"/>
        <v/>
      </c>
      <c r="AD27">
        <v>22</v>
      </c>
      <c r="AE27" s="31" t="str">
        <f t="shared" si="7"/>
        <v>Cyprus</v>
      </c>
      <c r="AF27" s="44">
        <f t="shared" si="8"/>
        <v>84</v>
      </c>
      <c r="AG27" s="45" t="str">
        <f t="shared" si="9"/>
        <v>Cuba</v>
      </c>
    </row>
    <row r="28" spans="1:33">
      <c r="A28" s="37"/>
      <c r="B28" s="38"/>
      <c r="C28" s="32" t="s">
        <v>83</v>
      </c>
      <c r="D28" s="33" t="s">
        <v>84</v>
      </c>
      <c r="E28" s="11">
        <v>0.28893117660589346</v>
      </c>
      <c r="F28" s="11">
        <v>0.28893117660589346</v>
      </c>
      <c r="G28" s="11">
        <v>0.28893117660589346</v>
      </c>
      <c r="H28" s="11">
        <v>0.28893117660589346</v>
      </c>
      <c r="I28" s="11">
        <v>0.28893117660589346</v>
      </c>
      <c r="J28" s="11">
        <v>0.28893117660589346</v>
      </c>
      <c r="K28" s="11">
        <v>0.28893117660589346</v>
      </c>
      <c r="L28" s="11">
        <v>0.28893117660589346</v>
      </c>
      <c r="M28" s="11">
        <v>0.28919784302256013</v>
      </c>
      <c r="N28" s="11">
        <v>0.29243117407256014</v>
      </c>
      <c r="O28" s="11">
        <v>0.29343117788922685</v>
      </c>
      <c r="P28" s="11">
        <v>0.29343117788922685</v>
      </c>
      <c r="Q28" s="11">
        <v>0.29343117788922685</v>
      </c>
      <c r="R28" s="11">
        <v>0.29343117788922685</v>
      </c>
      <c r="S28" s="11">
        <v>0.29343117788922685</v>
      </c>
      <c r="T28" s="11">
        <v>0.29343117788922685</v>
      </c>
      <c r="U28" s="11"/>
      <c r="V28" s="33" t="str">
        <f t="shared" si="1"/>
        <v>Botswana</v>
      </c>
      <c r="W28" s="30">
        <f t="shared" si="2"/>
        <v>4.1289225855392647E-4</v>
      </c>
      <c r="X28" s="10">
        <f t="shared" si="3"/>
        <v>0.88111770745346851</v>
      </c>
      <c r="Y28" s="36">
        <f t="shared" si="4"/>
        <v>0.77636841438805615</v>
      </c>
      <c r="Z28" s="41">
        <f t="shared" si="5"/>
        <v>-0.41289225855392647</v>
      </c>
      <c r="AA28" s="42">
        <f t="shared" si="6"/>
        <v>81</v>
      </c>
      <c r="AD28">
        <v>23</v>
      </c>
      <c r="AE28" s="31" t="str">
        <f t="shared" si="7"/>
        <v>Norway</v>
      </c>
      <c r="AF28" s="44">
        <f t="shared" si="8"/>
        <v>83</v>
      </c>
      <c r="AG28" s="45" t="str">
        <f t="shared" si="9"/>
        <v>Brazil</v>
      </c>
    </row>
    <row r="29" spans="1:33">
      <c r="A29" s="37"/>
      <c r="B29" s="38"/>
      <c r="C29" s="32" t="s">
        <v>85</v>
      </c>
      <c r="D29" s="33" t="s">
        <v>86</v>
      </c>
      <c r="E29" s="11">
        <v>0.30496441243161082</v>
      </c>
      <c r="F29" s="11">
        <v>0.30429774481161082</v>
      </c>
      <c r="G29" s="11">
        <v>0.30463107782827747</v>
      </c>
      <c r="H29" s="11">
        <v>0.30379774449494418</v>
      </c>
      <c r="I29" s="11">
        <v>0.31046441195494417</v>
      </c>
      <c r="J29" s="11">
        <v>0.31063107846327748</v>
      </c>
      <c r="K29" s="11">
        <v>0.31063107846327748</v>
      </c>
      <c r="L29" s="11">
        <v>0.31063107846327748</v>
      </c>
      <c r="M29" s="11">
        <v>0.31063107846327748</v>
      </c>
      <c r="N29" s="11">
        <v>0.31063107846327748</v>
      </c>
      <c r="O29" s="11">
        <v>0.31063107846327748</v>
      </c>
      <c r="P29" s="11">
        <v>0.31063107846327748</v>
      </c>
      <c r="Q29" s="11">
        <v>0.31063107846327748</v>
      </c>
      <c r="R29" s="11">
        <v>0.31063107846327748</v>
      </c>
      <c r="S29" s="11">
        <v>0.31063107846327748</v>
      </c>
      <c r="T29" s="11">
        <v>0.31063107846327748</v>
      </c>
      <c r="U29" s="11"/>
      <c r="V29" s="33" t="str">
        <f t="shared" si="1"/>
        <v>Brazil</v>
      </c>
      <c r="W29" s="30">
        <f t="shared" si="2"/>
        <v>4.3529412677205777E-4</v>
      </c>
      <c r="X29" s="10">
        <f t="shared" si="3"/>
        <v>0.74561452407532336</v>
      </c>
      <c r="Y29" s="36">
        <f t="shared" si="4"/>
        <v>0.55594101851207101</v>
      </c>
      <c r="Z29" s="41">
        <f t="shared" si="5"/>
        <v>-0.43529412677205775</v>
      </c>
      <c r="AA29" s="42">
        <f t="shared" si="6"/>
        <v>83</v>
      </c>
      <c r="AD29">
        <v>24</v>
      </c>
      <c r="AE29" s="31" t="str">
        <f t="shared" si="7"/>
        <v>Saint Vincent and the Grenadines</v>
      </c>
      <c r="AF29" s="44">
        <f t="shared" si="8"/>
        <v>82</v>
      </c>
      <c r="AG29" s="45" t="str">
        <f t="shared" si="9"/>
        <v>Congo</v>
      </c>
    </row>
    <row r="30" spans="1:33">
      <c r="A30" s="37"/>
      <c r="B30" s="38"/>
      <c r="C30" s="32" t="s">
        <v>87</v>
      </c>
      <c r="D30" s="33" t="s">
        <v>88</v>
      </c>
      <c r="E30" s="11">
        <v>0.13434703097586079</v>
      </c>
      <c r="F30" s="11">
        <v>0.13426369573419414</v>
      </c>
      <c r="G30" s="11">
        <v>0.13418036049252746</v>
      </c>
      <c r="H30" s="11">
        <v>0.13418036049252746</v>
      </c>
      <c r="I30" s="11">
        <v>0.13418036049252746</v>
      </c>
      <c r="J30" s="11">
        <v>0.13418036049252746</v>
      </c>
      <c r="K30" s="11">
        <v>0.12000369295919411</v>
      </c>
      <c r="L30" s="11">
        <v>0.10582702542586077</v>
      </c>
      <c r="M30" s="11">
        <v>9.1650357892527456E-2</v>
      </c>
      <c r="N30" s="11">
        <v>7.7473690359194117E-2</v>
      </c>
      <c r="O30" s="11">
        <v>6.3297022825860791E-2</v>
      </c>
      <c r="P30" s="11">
        <v>6.3297022825860791E-2</v>
      </c>
      <c r="Q30" s="11">
        <v>6.3297022825860791E-2</v>
      </c>
      <c r="R30" s="11">
        <v>6.3297022825860791E-2</v>
      </c>
      <c r="S30" s="11">
        <v>6.3297022825860791E-2</v>
      </c>
      <c r="T30" s="11">
        <v>6.3297022825860791E-2</v>
      </c>
      <c r="U30" s="11"/>
      <c r="V30" s="33" t="str">
        <f t="shared" si="1"/>
        <v>Brunei Darussalam</v>
      </c>
      <c r="W30" s="30">
        <f t="shared" si="2"/>
        <v>-6.4681622804779407E-3</v>
      </c>
      <c r="X30" s="10">
        <f t="shared" si="3"/>
        <v>-0.94007303764767003</v>
      </c>
      <c r="Y30" s="36">
        <f t="shared" si="4"/>
        <v>0.88373731611211759</v>
      </c>
      <c r="Z30" s="41">
        <f t="shared" si="5"/>
        <v>6.4681622804779408</v>
      </c>
      <c r="AA30" s="42">
        <f t="shared" si="6"/>
        <v>1</v>
      </c>
      <c r="AD30">
        <v>25</v>
      </c>
      <c r="AE30" s="31" t="str">
        <f t="shared" si="7"/>
        <v>Bulgaria</v>
      </c>
      <c r="AF30" s="44">
        <f t="shared" si="8"/>
        <v>81</v>
      </c>
      <c r="AG30" s="45" t="str">
        <f t="shared" si="9"/>
        <v>Botswana</v>
      </c>
    </row>
    <row r="31" spans="1:33">
      <c r="A31" s="37"/>
      <c r="B31" s="38"/>
      <c r="C31" s="32" t="s">
        <v>89</v>
      </c>
      <c r="D31" s="33" t="s">
        <v>90</v>
      </c>
      <c r="E31" s="11">
        <v>0.11773894359893601</v>
      </c>
      <c r="F31" s="11">
        <v>0.11773894359893601</v>
      </c>
      <c r="G31" s="11">
        <v>0.11773894359893601</v>
      </c>
      <c r="H31" s="11">
        <v>0.11757227948226935</v>
      </c>
      <c r="I31" s="11">
        <v>0.11607227875369792</v>
      </c>
      <c r="J31" s="11">
        <v>0.11457227802512648</v>
      </c>
      <c r="K31" s="11">
        <v>0.11307227729655507</v>
      </c>
      <c r="L31" s="11">
        <v>0.11157227656798363</v>
      </c>
      <c r="M31" s="11">
        <v>0.11007227583941222</v>
      </c>
      <c r="N31" s="11">
        <v>0.10857227511084078</v>
      </c>
      <c r="O31" s="11">
        <v>0.10707227438226936</v>
      </c>
      <c r="P31" s="11">
        <v>0.10707227438226936</v>
      </c>
      <c r="Q31" s="11">
        <v>0.10707227438226936</v>
      </c>
      <c r="R31" s="11">
        <v>0.10707227438226936</v>
      </c>
      <c r="S31" s="11">
        <v>0.10707227438226936</v>
      </c>
      <c r="T31" s="11">
        <v>0.10707227438226936</v>
      </c>
      <c r="U31" s="11"/>
      <c r="V31" s="33" t="str">
        <f t="shared" si="1"/>
        <v>Bulgaria</v>
      </c>
      <c r="W31" s="30">
        <f t="shared" si="2"/>
        <v>-9.2058853154411619E-4</v>
      </c>
      <c r="X31" s="10">
        <f t="shared" si="3"/>
        <v>-0.95781675109718523</v>
      </c>
      <c r="Y31" s="36">
        <f t="shared" si="4"/>
        <v>0.91741292868236723</v>
      </c>
      <c r="Z31" s="41">
        <f t="shared" si="5"/>
        <v>0.92058853154411624</v>
      </c>
      <c r="AA31" s="42">
        <f t="shared" si="6"/>
        <v>25</v>
      </c>
      <c r="AD31">
        <v>26</v>
      </c>
      <c r="AE31" s="31" t="str">
        <f t="shared" si="7"/>
        <v>Guatemala</v>
      </c>
      <c r="AF31" s="44">
        <f t="shared" si="8"/>
        <v>80</v>
      </c>
      <c r="AG31" s="45" t="str">
        <f t="shared" si="9"/>
        <v>South Africa</v>
      </c>
    </row>
    <row r="32" spans="1:33">
      <c r="A32" s="37"/>
      <c r="B32" s="38"/>
      <c r="C32" s="32" t="s">
        <v>91</v>
      </c>
      <c r="D32" s="33" t="s">
        <v>92</v>
      </c>
      <c r="E32" s="11">
        <v>0.33607456140350878</v>
      </c>
      <c r="F32" s="11">
        <v>0.33607456140350878</v>
      </c>
      <c r="G32" s="11">
        <v>0.33607456140350878</v>
      </c>
      <c r="H32" s="11">
        <v>0.33607456140350878</v>
      </c>
      <c r="I32" s="11">
        <v>0.33607456140350878</v>
      </c>
      <c r="J32" s="11">
        <v>0.34001789471150884</v>
      </c>
      <c r="K32" s="11">
        <v>0.34396122801950879</v>
      </c>
      <c r="L32" s="11">
        <v>0.34790456132750885</v>
      </c>
      <c r="M32" s="11">
        <v>0.35184789463550881</v>
      </c>
      <c r="N32" s="11">
        <v>0.35579122794350876</v>
      </c>
      <c r="O32" s="11">
        <v>0.35579122794350876</v>
      </c>
      <c r="P32" s="11">
        <v>0.35579122794350876</v>
      </c>
      <c r="Q32" s="11">
        <v>0.35579122794350876</v>
      </c>
      <c r="R32" s="11">
        <v>0.35579122794350876</v>
      </c>
      <c r="S32" s="11">
        <v>0.35579122794350876</v>
      </c>
      <c r="T32" s="11">
        <v>0.35579122794350876</v>
      </c>
      <c r="U32" s="11"/>
      <c r="V32" s="33" t="str">
        <f t="shared" si="1"/>
        <v>Burkina Faso</v>
      </c>
      <c r="W32" s="30">
        <f t="shared" si="2"/>
        <v>1.7687009690294095E-3</v>
      </c>
      <c r="X32" s="10">
        <f t="shared" si="3"/>
        <v>0.93383148735604071</v>
      </c>
      <c r="Y32" s="36">
        <f t="shared" si="4"/>
        <v>0.8720412467775952</v>
      </c>
      <c r="Z32" s="41">
        <f t="shared" si="5"/>
        <v>-1.7687009690294095</v>
      </c>
      <c r="AA32" s="42">
        <f t="shared" si="6"/>
        <v>104</v>
      </c>
      <c r="AD32">
        <v>27</v>
      </c>
      <c r="AE32" s="31" t="str">
        <f t="shared" si="7"/>
        <v>Bahrain</v>
      </c>
      <c r="AF32" s="44">
        <f t="shared" si="8"/>
        <v>79</v>
      </c>
      <c r="AG32" s="45" t="str">
        <f t="shared" si="9"/>
        <v>C™te d'Ivoire</v>
      </c>
    </row>
    <row r="33" spans="1:33">
      <c r="A33" s="37"/>
      <c r="B33" s="38"/>
      <c r="C33" s="32" t="s">
        <v>93</v>
      </c>
      <c r="D33" s="33" t="s">
        <v>94</v>
      </c>
      <c r="E33" s="11">
        <v>0.54024454844493763</v>
      </c>
      <c r="F33" s="11">
        <v>0.54024454844493763</v>
      </c>
      <c r="G33" s="11">
        <v>0.54024454844493763</v>
      </c>
      <c r="H33" s="11">
        <v>0.54024454844493763</v>
      </c>
      <c r="I33" s="11">
        <v>0.54024454844493763</v>
      </c>
      <c r="J33" s="11">
        <v>0.54024454844493763</v>
      </c>
      <c r="K33" s="11">
        <v>0.53885288191368763</v>
      </c>
      <c r="L33" s="11">
        <v>0.53746121538243763</v>
      </c>
      <c r="M33" s="11">
        <v>0.53606954885118763</v>
      </c>
      <c r="N33" s="11">
        <v>0.53467788231993763</v>
      </c>
      <c r="O33" s="11">
        <v>0.53467788231993763</v>
      </c>
      <c r="P33" s="11">
        <v>0.53467788231993763</v>
      </c>
      <c r="Q33" s="11">
        <v>0.53467788231993763</v>
      </c>
      <c r="R33" s="11">
        <v>0.53467788231993763</v>
      </c>
      <c r="S33" s="11">
        <v>0.53467788231993763</v>
      </c>
      <c r="T33" s="11">
        <v>0.53467788231993763</v>
      </c>
      <c r="U33" s="11"/>
      <c r="V33" s="33" t="str">
        <f t="shared" si="1"/>
        <v>Burundi</v>
      </c>
      <c r="W33" s="30">
        <f t="shared" si="2"/>
        <v>-5.1164210707720667E-4</v>
      </c>
      <c r="X33" s="10">
        <f t="shared" si="3"/>
        <v>-0.92465840181913661</v>
      </c>
      <c r="Y33" s="36">
        <f t="shared" si="4"/>
        <v>0.85499316005471993</v>
      </c>
      <c r="Z33" s="41">
        <f t="shared" si="5"/>
        <v>0.5116421070772067</v>
      </c>
      <c r="AA33" s="42">
        <f t="shared" si="6"/>
        <v>38</v>
      </c>
      <c r="AD33">
        <v>28</v>
      </c>
      <c r="AE33" s="31" t="str">
        <f t="shared" si="7"/>
        <v>Croatia</v>
      </c>
      <c r="AF33" s="44">
        <f t="shared" si="8"/>
        <v>78</v>
      </c>
      <c r="AG33" s="45" t="str">
        <f t="shared" si="9"/>
        <v>Belgium</v>
      </c>
    </row>
    <row r="34" spans="1:33">
      <c r="A34" s="37"/>
      <c r="B34" s="38"/>
      <c r="C34" s="32" t="s">
        <v>95</v>
      </c>
      <c r="D34" s="33" t="s">
        <v>96</v>
      </c>
      <c r="E34" s="11">
        <v>0.40072191623585279</v>
      </c>
      <c r="F34" s="11">
        <v>0.40072191623585279</v>
      </c>
      <c r="G34" s="11">
        <v>0.40072191623585279</v>
      </c>
      <c r="H34" s="11">
        <v>0.40101001148299559</v>
      </c>
      <c r="I34" s="11">
        <v>0.40129810673013849</v>
      </c>
      <c r="J34" s="11">
        <v>0.40158620197728134</v>
      </c>
      <c r="K34" s="11">
        <v>0.40187429722442419</v>
      </c>
      <c r="L34" s="11">
        <v>0.4021623924715671</v>
      </c>
      <c r="M34" s="11">
        <v>0.40245048771870989</v>
      </c>
      <c r="N34" s="11">
        <v>0.40273858296585274</v>
      </c>
      <c r="O34" s="11">
        <v>0.40273858296585274</v>
      </c>
      <c r="P34" s="11">
        <v>0.40273858296585274</v>
      </c>
      <c r="Q34" s="11">
        <v>0.40273858296585274</v>
      </c>
      <c r="R34" s="11">
        <v>0.40273858296585274</v>
      </c>
      <c r="S34" s="11">
        <v>0.40273858296585274</v>
      </c>
      <c r="T34" s="11">
        <v>0.40273858296585274</v>
      </c>
      <c r="U34" s="11"/>
      <c r="V34" s="33" t="str">
        <f t="shared" si="1"/>
        <v>Cambodia</v>
      </c>
      <c r="W34" s="30">
        <f t="shared" si="2"/>
        <v>1.660784365882318E-4</v>
      </c>
      <c r="X34" s="10">
        <f t="shared" si="3"/>
        <v>0.94045096936823502</v>
      </c>
      <c r="Y34" s="36">
        <f t="shared" si="4"/>
        <v>0.88444802578565296</v>
      </c>
      <c r="Z34" s="41">
        <f t="shared" si="5"/>
        <v>-0.16607843658823179</v>
      </c>
      <c r="AA34" s="42">
        <f t="shared" si="6"/>
        <v>76</v>
      </c>
      <c r="AD34">
        <v>29</v>
      </c>
      <c r="AE34" s="31" t="str">
        <f t="shared" si="7"/>
        <v>Panama</v>
      </c>
      <c r="AF34" s="44">
        <f t="shared" si="8"/>
        <v>77</v>
      </c>
      <c r="AG34" s="45" t="str">
        <f t="shared" si="9"/>
        <v>Moldova, Republic of</v>
      </c>
    </row>
    <row r="35" spans="1:33">
      <c r="A35" s="37"/>
      <c r="B35" s="38"/>
      <c r="C35" s="32" t="s">
        <v>97</v>
      </c>
      <c r="D35" s="33" t="s">
        <v>98</v>
      </c>
      <c r="E35" s="11">
        <v>0.38128081470688624</v>
      </c>
      <c r="F35" s="11">
        <v>0.38128081470688624</v>
      </c>
      <c r="G35" s="11">
        <v>0.38128081470688624</v>
      </c>
      <c r="H35" s="11">
        <v>0.38128081470688624</v>
      </c>
      <c r="I35" s="11">
        <v>0.38128081470688624</v>
      </c>
      <c r="J35" s="11">
        <v>0.3886141474052196</v>
      </c>
      <c r="K35" s="11">
        <v>0.38850164761146955</v>
      </c>
      <c r="L35" s="11">
        <v>0.38838914781771955</v>
      </c>
      <c r="M35" s="11">
        <v>0.38827664802396961</v>
      </c>
      <c r="N35" s="11">
        <v>0.38816414823021955</v>
      </c>
      <c r="O35" s="11">
        <v>0.38816414823021955</v>
      </c>
      <c r="P35" s="11">
        <v>0.38816414823021955</v>
      </c>
      <c r="Q35" s="11">
        <v>0.38816414823021955</v>
      </c>
      <c r="R35" s="11">
        <v>0.38816414823021955</v>
      </c>
      <c r="S35" s="11">
        <v>0.38816414823021955</v>
      </c>
      <c r="T35" s="11">
        <v>0.38816414823021955</v>
      </c>
      <c r="U35" s="11"/>
      <c r="V35" s="33" t="str">
        <f t="shared" si="1"/>
        <v>Cameroon</v>
      </c>
      <c r="W35" s="30">
        <f t="shared" si="2"/>
        <v>5.5177698525122351E-4</v>
      </c>
      <c r="X35" s="10">
        <f t="shared" si="3"/>
        <v>0.78493790489776682</v>
      </c>
      <c r="Y35" s="36">
        <f t="shared" si="4"/>
        <v>0.61612751454529568</v>
      </c>
      <c r="Z35" s="41">
        <f t="shared" si="5"/>
        <v>-0.55177698525122354</v>
      </c>
      <c r="AA35" s="42">
        <f t="shared" si="6"/>
        <v>85</v>
      </c>
      <c r="AD35">
        <v>30</v>
      </c>
      <c r="AE35" s="31" t="str">
        <f t="shared" si="7"/>
        <v>Japan</v>
      </c>
      <c r="AF35" s="44">
        <f t="shared" si="8"/>
        <v>76</v>
      </c>
      <c r="AG35" s="45" t="str">
        <f t="shared" si="9"/>
        <v>Cambodia</v>
      </c>
    </row>
    <row r="36" spans="1:33">
      <c r="A36" s="37"/>
      <c r="B36" s="38"/>
      <c r="C36" s="32" t="s">
        <v>99</v>
      </c>
      <c r="D36" s="33" t="s">
        <v>100</v>
      </c>
      <c r="E36" s="11">
        <v>0.18159876670900235</v>
      </c>
      <c r="F36" s="11">
        <v>0.18075247047011347</v>
      </c>
      <c r="G36" s="11">
        <v>0.1799061742312246</v>
      </c>
      <c r="H36" s="11">
        <v>0.17905987799233569</v>
      </c>
      <c r="I36" s="11">
        <v>0.17821358175344681</v>
      </c>
      <c r="J36" s="11">
        <v>0.17736728551455791</v>
      </c>
      <c r="K36" s="11">
        <v>0.17652098927566903</v>
      </c>
      <c r="L36" s="11">
        <v>0.17567469303678016</v>
      </c>
      <c r="M36" s="11">
        <v>0.17482839679789122</v>
      </c>
      <c r="N36" s="11">
        <v>0.17398210055900235</v>
      </c>
      <c r="O36" s="11">
        <v>0.17398210055900235</v>
      </c>
      <c r="P36" s="11">
        <v>0.17398210055900235</v>
      </c>
      <c r="Q36" s="11">
        <v>0.17398210055900235</v>
      </c>
      <c r="R36" s="11">
        <v>0.17398210055900235</v>
      </c>
      <c r="S36" s="11">
        <v>0.17398210055900235</v>
      </c>
      <c r="T36" s="11">
        <v>0.17398210055900235</v>
      </c>
      <c r="U36" s="11"/>
      <c r="V36" s="33" t="str">
        <f t="shared" si="1"/>
        <v>Canada</v>
      </c>
      <c r="W36" s="30">
        <f t="shared" si="2"/>
        <v>-5.4138068223039387E-4</v>
      </c>
      <c r="X36" s="10">
        <f t="shared" si="3"/>
        <v>-0.93711051777259169</v>
      </c>
      <c r="Y36" s="36">
        <f t="shared" si="4"/>
        <v>0.87817612252001487</v>
      </c>
      <c r="Z36" s="41">
        <f t="shared" si="5"/>
        <v>0.54138068223039382</v>
      </c>
      <c r="AA36" s="42">
        <f t="shared" si="6"/>
        <v>36</v>
      </c>
    </row>
    <row r="37" spans="1:33">
      <c r="A37" s="37"/>
      <c r="B37" s="38"/>
      <c r="C37" s="32" t="s">
        <v>101</v>
      </c>
      <c r="D37" s="33" t="s">
        <v>102</v>
      </c>
      <c r="E37" s="11">
        <v>0.12527105981868683</v>
      </c>
      <c r="F37" s="11">
        <v>0.12527105981868683</v>
      </c>
      <c r="G37" s="11">
        <v>0.12527105981868683</v>
      </c>
      <c r="H37" s="11">
        <v>0.12527105981868683</v>
      </c>
      <c r="I37" s="11">
        <v>0.12527105981868683</v>
      </c>
      <c r="J37" s="11">
        <v>0.14020439161868684</v>
      </c>
      <c r="K37" s="11">
        <v>0.14020439161868684</v>
      </c>
      <c r="L37" s="11">
        <v>0.14020439161868684</v>
      </c>
      <c r="M37" s="11">
        <v>0.14020439161868684</v>
      </c>
      <c r="N37" s="11">
        <v>0.14020439161868684</v>
      </c>
      <c r="O37" s="11">
        <v>0.14020439161868684</v>
      </c>
      <c r="P37" s="11">
        <v>0.14020439161868684</v>
      </c>
      <c r="Q37" s="11">
        <v>0.14020439161868684</v>
      </c>
      <c r="R37" s="11">
        <v>0.14020439161868684</v>
      </c>
      <c r="S37" s="11">
        <v>0.14020439161868684</v>
      </c>
      <c r="T37" s="11">
        <v>0.14020439161868684</v>
      </c>
      <c r="U37" s="11"/>
      <c r="V37" s="33" t="str">
        <f t="shared" si="1"/>
        <v>Cape Verde</v>
      </c>
      <c r="W37" s="30">
        <f t="shared" si="2"/>
        <v>1.2078430132352945E-3</v>
      </c>
      <c r="X37" s="10">
        <f t="shared" si="3"/>
        <v>0.80439966653984363</v>
      </c>
      <c r="Y37" s="36">
        <f t="shared" si="4"/>
        <v>0.64705882352941158</v>
      </c>
      <c r="Z37" s="41">
        <f t="shared" si="5"/>
        <v>-1.2078430132352944</v>
      </c>
      <c r="AA37" s="42">
        <f t="shared" si="6"/>
        <v>98</v>
      </c>
    </row>
    <row r="38" spans="1:33">
      <c r="A38" s="37"/>
      <c r="B38" s="38"/>
      <c r="C38" s="32" t="s">
        <v>103</v>
      </c>
      <c r="D38" s="33" t="s">
        <v>104</v>
      </c>
      <c r="E38" s="11">
        <v>0.45874103814656236</v>
      </c>
      <c r="F38" s="11">
        <v>0.45874103814656236</v>
      </c>
      <c r="G38" s="11">
        <v>0.45824103782989561</v>
      </c>
      <c r="H38" s="11">
        <v>0.45774103790822895</v>
      </c>
      <c r="I38" s="11">
        <v>0.45774103790822895</v>
      </c>
      <c r="J38" s="11">
        <v>0.45774103790822895</v>
      </c>
      <c r="K38" s="11">
        <v>0.45774103790822895</v>
      </c>
      <c r="L38" s="11">
        <v>0.45774103790822895</v>
      </c>
      <c r="M38" s="11">
        <v>0.45774103790822895</v>
      </c>
      <c r="N38" s="11">
        <v>0.45774103790822895</v>
      </c>
      <c r="O38" s="11">
        <v>0.45774103790822895</v>
      </c>
      <c r="P38" s="11">
        <v>0.45774103790822895</v>
      </c>
      <c r="Q38" s="11">
        <v>0.45774103790822895</v>
      </c>
      <c r="R38" s="11">
        <v>0.45774103790822895</v>
      </c>
      <c r="S38" s="11">
        <v>0.45774103790822895</v>
      </c>
      <c r="T38" s="11">
        <v>0.45774103790822895</v>
      </c>
      <c r="U38" s="11"/>
      <c r="V38" s="33" t="str">
        <f t="shared" si="1"/>
        <v>Central African Republic</v>
      </c>
      <c r="W38" s="30">
        <f t="shared" si="2"/>
        <v>-4.9264714428924604E-5</v>
      </c>
      <c r="X38" s="10">
        <f t="shared" si="3"/>
        <v>-0.6661803936723919</v>
      </c>
      <c r="Y38" s="36">
        <f t="shared" si="4"/>
        <v>0.44379631691350307</v>
      </c>
      <c r="Z38" s="41">
        <f t="shared" si="5"/>
        <v>4.9264714428924605E-2</v>
      </c>
      <c r="AA38" s="42">
        <f t="shared" si="6"/>
        <v>64</v>
      </c>
    </row>
    <row r="39" spans="1:33">
      <c r="A39" s="37"/>
      <c r="B39" s="38"/>
      <c r="C39" s="32" t="s">
        <v>105</v>
      </c>
      <c r="D39" s="33" t="s">
        <v>106</v>
      </c>
      <c r="E39" s="11">
        <v>0.49362748833239306</v>
      </c>
      <c r="F39" s="11">
        <v>0.49362748833239306</v>
      </c>
      <c r="G39" s="11">
        <v>0.49362748833239306</v>
      </c>
      <c r="H39" s="11">
        <v>0.49362748833239306</v>
      </c>
      <c r="I39" s="11">
        <v>0.49362748833239306</v>
      </c>
      <c r="J39" s="11">
        <v>0.49362748833239306</v>
      </c>
      <c r="K39" s="11">
        <v>0.49362748833239306</v>
      </c>
      <c r="L39" s="11">
        <v>0.49362748833239306</v>
      </c>
      <c r="M39" s="11">
        <v>0.49362748833239306</v>
      </c>
      <c r="N39" s="11">
        <v>0.49362748833239306</v>
      </c>
      <c r="O39" s="11">
        <v>0.49362748833239306</v>
      </c>
      <c r="P39" s="11">
        <v>0.49362748833239306</v>
      </c>
      <c r="Q39" s="11">
        <v>0.49362748833239306</v>
      </c>
      <c r="R39" s="11">
        <v>0.49362748833239306</v>
      </c>
      <c r="S39" s="11">
        <v>0.49362748833239306</v>
      </c>
      <c r="T39" s="11">
        <v>0.49362748833239306</v>
      </c>
      <c r="U39" s="11"/>
      <c r="V39" s="33" t="str">
        <f t="shared" si="1"/>
        <v>Chad</v>
      </c>
      <c r="W39" s="30">
        <f t="shared" si="2"/>
        <v>0</v>
      </c>
      <c r="X39" s="10">
        <f t="shared" si="3"/>
        <v>0</v>
      </c>
      <c r="Y39" s="36">
        <f t="shared" si="4"/>
        <v>0</v>
      </c>
      <c r="Z39" s="41" t="str">
        <f t="shared" si="5"/>
        <v/>
      </c>
      <c r="AA39" s="42" t="str">
        <f t="shared" si="6"/>
        <v/>
      </c>
    </row>
    <row r="40" spans="1:33">
      <c r="A40" s="37"/>
      <c r="B40" s="38"/>
      <c r="C40" s="32" t="s">
        <v>107</v>
      </c>
      <c r="D40" s="33" t="s">
        <v>108</v>
      </c>
      <c r="E40" s="11">
        <v>0.29383550527936525</v>
      </c>
      <c r="F40" s="11">
        <v>0.29250217004603191</v>
      </c>
      <c r="G40" s="11">
        <v>0.29166883671269855</v>
      </c>
      <c r="H40" s="11">
        <v>0.28983550591269858</v>
      </c>
      <c r="I40" s="11">
        <v>0.28883550527936525</v>
      </c>
      <c r="J40" s="11">
        <v>0.2896688386126986</v>
      </c>
      <c r="K40" s="11">
        <v>0.28666883671269855</v>
      </c>
      <c r="L40" s="11">
        <v>0.28666883671269855</v>
      </c>
      <c r="M40" s="11">
        <v>0.28666883671269855</v>
      </c>
      <c r="N40" s="11">
        <v>0.28666883671269855</v>
      </c>
      <c r="O40" s="11">
        <v>0.28666883671269855</v>
      </c>
      <c r="P40" s="11">
        <v>0.28666883671269855</v>
      </c>
      <c r="Q40" s="11">
        <v>0.28666883671269855</v>
      </c>
      <c r="R40" s="11">
        <v>0.28666883671269855</v>
      </c>
      <c r="S40" s="11">
        <v>0.28666883671269855</v>
      </c>
      <c r="T40" s="11">
        <v>0.28666883671269855</v>
      </c>
      <c r="U40" s="11"/>
      <c r="V40" s="33" t="str">
        <f t="shared" si="1"/>
        <v>Chile</v>
      </c>
      <c r="W40" s="30">
        <f t="shared" si="2"/>
        <v>-4.367648148529435E-4</v>
      </c>
      <c r="X40" s="10">
        <f t="shared" si="3"/>
        <v>-0.84530581494145074</v>
      </c>
      <c r="Y40" s="36">
        <f t="shared" si="4"/>
        <v>0.71454192077383016</v>
      </c>
      <c r="Z40" s="41">
        <f t="shared" si="5"/>
        <v>0.43676481485294349</v>
      </c>
      <c r="AA40" s="42">
        <f t="shared" si="6"/>
        <v>42</v>
      </c>
    </row>
    <row r="41" spans="1:33">
      <c r="A41" s="37"/>
      <c r="B41" s="38"/>
      <c r="C41" s="32" t="s">
        <v>109</v>
      </c>
      <c r="D41" s="33" t="s">
        <v>110</v>
      </c>
      <c r="E41" s="11">
        <v>0.16077257102012479</v>
      </c>
      <c r="F41" s="11">
        <v>0.16077257102012479</v>
      </c>
      <c r="G41" s="11">
        <v>0.16077257102012479</v>
      </c>
      <c r="H41" s="11">
        <v>0.16077257102012479</v>
      </c>
      <c r="I41" s="11">
        <v>0.16077257102012479</v>
      </c>
      <c r="J41" s="11">
        <v>0.16077257102012479</v>
      </c>
      <c r="K41" s="11">
        <v>0.16077257102012479</v>
      </c>
      <c r="L41" s="11">
        <v>0.16077257102012479</v>
      </c>
      <c r="M41" s="11">
        <v>0.16077257102012479</v>
      </c>
      <c r="N41" s="11">
        <v>0.16077257102012479</v>
      </c>
      <c r="O41" s="11">
        <v>0.16077257102012479</v>
      </c>
      <c r="P41" s="11">
        <v>0.15527257230345812</v>
      </c>
      <c r="Q41" s="11">
        <v>0.14610590308679144</v>
      </c>
      <c r="R41" s="11">
        <v>0.13960590308679144</v>
      </c>
      <c r="S41" s="11">
        <v>0.13960590308679144</v>
      </c>
      <c r="T41" s="11">
        <v>0.13960590308679144</v>
      </c>
      <c r="U41" s="11"/>
      <c r="V41" s="33" t="str">
        <f t="shared" si="1"/>
        <v>China</v>
      </c>
      <c r="W41" s="30">
        <f t="shared" si="2"/>
        <v>-1.464705958553923E-3</v>
      </c>
      <c r="X41" s="10">
        <f t="shared" si="3"/>
        <v>-0.79574775380633822</v>
      </c>
      <c r="Y41" s="36">
        <f t="shared" si="4"/>
        <v>0.63321448768783262</v>
      </c>
      <c r="Z41" s="41">
        <f t="shared" si="5"/>
        <v>1.464705958553923</v>
      </c>
      <c r="AA41" s="42">
        <f t="shared" si="6"/>
        <v>13</v>
      </c>
    </row>
    <row r="42" spans="1:33">
      <c r="A42" s="37"/>
      <c r="B42" s="38"/>
      <c r="C42" s="32" t="s">
        <v>111</v>
      </c>
      <c r="D42" s="33" t="s">
        <v>112</v>
      </c>
      <c r="E42" s="11">
        <v>0.25659362209827358</v>
      </c>
      <c r="F42" s="11">
        <v>0.2520936224132736</v>
      </c>
      <c r="G42" s="11">
        <v>0.25192695511327362</v>
      </c>
      <c r="H42" s="11">
        <v>0.24809362146327363</v>
      </c>
      <c r="I42" s="11">
        <v>0.24792695574660692</v>
      </c>
      <c r="J42" s="11">
        <v>0.24792695574660692</v>
      </c>
      <c r="K42" s="11">
        <v>0.24792695574660692</v>
      </c>
      <c r="L42" s="11">
        <v>0.24792695574660692</v>
      </c>
      <c r="M42" s="11">
        <v>0.24792695574660692</v>
      </c>
      <c r="N42" s="11">
        <v>0.24792695574660692</v>
      </c>
      <c r="O42" s="11">
        <v>0.24792695574660692</v>
      </c>
      <c r="P42" s="11">
        <v>0.24792695574660692</v>
      </c>
      <c r="Q42" s="11">
        <v>0.24792695574660692</v>
      </c>
      <c r="R42" s="11">
        <v>0.24792695574660692</v>
      </c>
      <c r="S42" s="11">
        <v>0.24792695574660692</v>
      </c>
      <c r="T42" s="11">
        <v>0.24792695574660692</v>
      </c>
      <c r="U42" s="11"/>
      <c r="V42" s="33" t="str">
        <f t="shared" si="1"/>
        <v>Colombia</v>
      </c>
      <c r="W42" s="30">
        <f t="shared" si="2"/>
        <v>-3.3774506827205996E-4</v>
      </c>
      <c r="X42" s="10">
        <f t="shared" si="3"/>
        <v>-0.65486867495328016</v>
      </c>
      <c r="Y42" s="36">
        <f t="shared" si="4"/>
        <v>0.42885298143506489</v>
      </c>
      <c r="Z42" s="41">
        <f t="shared" si="5"/>
        <v>0.33774506827205997</v>
      </c>
      <c r="AA42" s="42">
        <f t="shared" si="6"/>
        <v>43</v>
      </c>
    </row>
    <row r="43" spans="1:33">
      <c r="A43" s="37"/>
      <c r="B43" s="38"/>
      <c r="C43" s="32" t="s">
        <v>113</v>
      </c>
      <c r="D43" s="33" t="s">
        <v>114</v>
      </c>
      <c r="E43" s="11">
        <v>0.3978661055555644</v>
      </c>
      <c r="F43" s="11">
        <v>0.3978661055555644</v>
      </c>
      <c r="G43" s="11">
        <v>0.3978661055555644</v>
      </c>
      <c r="H43" s="11">
        <v>0.3978661055555644</v>
      </c>
      <c r="I43" s="11">
        <v>0.3978661055555644</v>
      </c>
      <c r="J43" s="11">
        <v>0.3978661055555644</v>
      </c>
      <c r="K43" s="11">
        <v>0.3978661055555644</v>
      </c>
      <c r="L43" s="11">
        <v>0.3978661055555644</v>
      </c>
      <c r="M43" s="11">
        <v>0.3978661055555644</v>
      </c>
      <c r="N43" s="11">
        <v>0.3978661055555644</v>
      </c>
      <c r="O43" s="11">
        <v>0.3978661055555644</v>
      </c>
      <c r="P43" s="11">
        <v>0.3978661055555644</v>
      </c>
      <c r="Q43" s="11">
        <v>0.3978661055555644</v>
      </c>
      <c r="R43" s="11">
        <v>0.3978661055555644</v>
      </c>
      <c r="S43" s="11">
        <v>0.3978661055555644</v>
      </c>
      <c r="T43" s="11">
        <v>0.3978661055555644</v>
      </c>
      <c r="U43" s="11"/>
      <c r="V43" s="33" t="str">
        <f t="shared" si="1"/>
        <v>Comoros</v>
      </c>
      <c r="W43" s="30">
        <f t="shared" si="2"/>
        <v>0</v>
      </c>
      <c r="X43" s="10">
        <f t="shared" si="3"/>
        <v>0</v>
      </c>
      <c r="Y43" s="36">
        <f t="shared" si="4"/>
        <v>0</v>
      </c>
      <c r="Z43" s="41" t="str">
        <f t="shared" si="5"/>
        <v/>
      </c>
      <c r="AA43" s="42" t="str">
        <f t="shared" si="6"/>
        <v/>
      </c>
    </row>
    <row r="44" spans="1:33">
      <c r="A44" s="37"/>
      <c r="B44" s="38"/>
      <c r="C44" s="32" t="s">
        <v>115</v>
      </c>
      <c r="D44" s="33" t="s">
        <v>116</v>
      </c>
      <c r="E44" s="11">
        <v>0.27509928419532509</v>
      </c>
      <c r="F44" s="11">
        <v>0.27509928419532509</v>
      </c>
      <c r="G44" s="11">
        <v>0.27509928419532509</v>
      </c>
      <c r="H44" s="11">
        <v>0.27509928419532509</v>
      </c>
      <c r="I44" s="11">
        <v>0.27509928419532509</v>
      </c>
      <c r="J44" s="11">
        <v>0.27509928419532509</v>
      </c>
      <c r="K44" s="11">
        <v>0.27705761744907509</v>
      </c>
      <c r="L44" s="11">
        <v>0.27901595070282509</v>
      </c>
      <c r="M44" s="11">
        <v>0.28097428395657514</v>
      </c>
      <c r="N44" s="11">
        <v>0.28293261721032509</v>
      </c>
      <c r="O44" s="11">
        <v>0.28115810740615843</v>
      </c>
      <c r="P44" s="11">
        <v>0.27938359760199177</v>
      </c>
      <c r="Q44" s="11">
        <v>0.27938359760199177</v>
      </c>
      <c r="R44" s="11">
        <v>0.27938359760199177</v>
      </c>
      <c r="S44" s="11">
        <v>0.27938359760199177</v>
      </c>
      <c r="T44" s="11">
        <v>0.27938359760199177</v>
      </c>
      <c r="U44" s="11"/>
      <c r="V44" s="33" t="str">
        <f t="shared" si="1"/>
        <v>Congo</v>
      </c>
      <c r="W44" s="30">
        <f t="shared" si="2"/>
        <v>4.1987453817402117E-4</v>
      </c>
      <c r="X44" s="10">
        <f t="shared" si="3"/>
        <v>0.75518887780480948</v>
      </c>
      <c r="Y44" s="36">
        <f t="shared" si="4"/>
        <v>0.57031024116008744</v>
      </c>
      <c r="Z44" s="41">
        <f t="shared" si="5"/>
        <v>-0.41987453817402115</v>
      </c>
      <c r="AA44" s="42">
        <f t="shared" si="6"/>
        <v>82</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0.36532236703474158</v>
      </c>
      <c r="F46" s="11">
        <v>0.36482236830140824</v>
      </c>
      <c r="G46" s="11">
        <v>0.36482236830140824</v>
      </c>
      <c r="H46" s="11">
        <v>0.35815570163474159</v>
      </c>
      <c r="I46" s="11">
        <v>0.35648903496807494</v>
      </c>
      <c r="J46" s="11">
        <v>0.35648903496807494</v>
      </c>
      <c r="K46" s="11">
        <v>0.35648903496807494</v>
      </c>
      <c r="L46" s="11">
        <v>0.35648903496807494</v>
      </c>
      <c r="M46" s="11">
        <v>0.35215570100140825</v>
      </c>
      <c r="N46" s="11">
        <v>0.35248903560140826</v>
      </c>
      <c r="O46" s="11">
        <v>0.35182236798474159</v>
      </c>
      <c r="P46" s="11">
        <v>0.35115570036807492</v>
      </c>
      <c r="Q46" s="11">
        <v>0.35060009151807492</v>
      </c>
      <c r="R46" s="11">
        <v>0.35102236830140821</v>
      </c>
      <c r="S46" s="11">
        <v>0.35102236830140821</v>
      </c>
      <c r="T46" s="11">
        <v>0.35102236830140821</v>
      </c>
      <c r="U46" s="11"/>
      <c r="V46" s="33" t="str">
        <f t="shared" si="1"/>
        <v>Costa Rica</v>
      </c>
      <c r="W46" s="30">
        <f t="shared" si="2"/>
        <v>-1.0157360018137279E-3</v>
      </c>
      <c r="X46" s="10">
        <f t="shared" si="3"/>
        <v>-0.91639359623478012</v>
      </c>
      <c r="Y46" s="36">
        <f t="shared" si="4"/>
        <v>0.83977722322011317</v>
      </c>
      <c r="Z46" s="41">
        <f t="shared" si="5"/>
        <v>1.015736001813728</v>
      </c>
      <c r="AA46" s="42">
        <f t="shared" si="6"/>
        <v>21</v>
      </c>
    </row>
    <row r="47" spans="1:33">
      <c r="A47" s="37"/>
      <c r="B47" s="38"/>
      <c r="C47" s="32" t="s">
        <v>121</v>
      </c>
      <c r="D47" s="33" t="s">
        <v>582</v>
      </c>
      <c r="E47" s="11">
        <v>0.29209132103834562</v>
      </c>
      <c r="F47" s="11">
        <v>0.29192465532501227</v>
      </c>
      <c r="G47" s="11">
        <v>0.29192465532501227</v>
      </c>
      <c r="H47" s="11">
        <v>0.29192465532501227</v>
      </c>
      <c r="I47" s="11">
        <v>0.29192465532501227</v>
      </c>
      <c r="J47" s="11">
        <v>0.29192465532501227</v>
      </c>
      <c r="K47" s="11">
        <v>0.29258298862626225</v>
      </c>
      <c r="L47" s="11">
        <v>0.29324132192751229</v>
      </c>
      <c r="M47" s="11">
        <v>0.29389965522876227</v>
      </c>
      <c r="N47" s="11">
        <v>0.29455798853001225</v>
      </c>
      <c r="O47" s="11">
        <v>0.29466373563056786</v>
      </c>
      <c r="P47" s="11">
        <v>0.29476948273112341</v>
      </c>
      <c r="Q47" s="11">
        <v>0.29487522983167896</v>
      </c>
      <c r="R47" s="11">
        <v>0.29487522983167896</v>
      </c>
      <c r="S47" s="11">
        <v>0.29487522983167896</v>
      </c>
      <c r="T47" s="11">
        <v>0.29487522983167896</v>
      </c>
      <c r="U47" s="11"/>
      <c r="V47" s="33" t="str">
        <f t="shared" si="1"/>
        <v>C™te d'Ivoire</v>
      </c>
      <c r="W47" s="30">
        <f t="shared" si="2"/>
        <v>2.6370605441626013E-4</v>
      </c>
      <c r="X47" s="10">
        <f t="shared" si="3"/>
        <v>0.93510900015719789</v>
      </c>
      <c r="Y47" s="36">
        <f t="shared" si="4"/>
        <v>0.87442884217499428</v>
      </c>
      <c r="Z47" s="41">
        <f t="shared" si="5"/>
        <v>-0.26370605441626011</v>
      </c>
      <c r="AA47" s="42">
        <f t="shared" si="6"/>
        <v>79</v>
      </c>
    </row>
    <row r="48" spans="1:33">
      <c r="A48" s="37"/>
      <c r="B48" s="38"/>
      <c r="C48" s="32" t="s">
        <v>123</v>
      </c>
      <c r="D48" s="33" t="s">
        <v>124</v>
      </c>
      <c r="E48" s="11">
        <v>0.17850463321878052</v>
      </c>
      <c r="F48" s="11">
        <v>0.17850463321878052</v>
      </c>
      <c r="G48" s="11">
        <v>0.17850463321878052</v>
      </c>
      <c r="H48" s="11">
        <v>0.17367129733544717</v>
      </c>
      <c r="I48" s="11">
        <v>0.17333796910211383</v>
      </c>
      <c r="J48" s="11">
        <v>0.17200463321878048</v>
      </c>
      <c r="K48" s="11">
        <v>0.17279172428544717</v>
      </c>
      <c r="L48" s="11">
        <v>0.1716240194187805</v>
      </c>
      <c r="M48" s="11">
        <v>0.17045631455211385</v>
      </c>
      <c r="N48" s="11">
        <v>0.16928860968544721</v>
      </c>
      <c r="O48" s="11">
        <v>0.16812090481878053</v>
      </c>
      <c r="P48" s="11">
        <v>0.16695319995211386</v>
      </c>
      <c r="Q48" s="11">
        <v>0.16578549508544718</v>
      </c>
      <c r="R48" s="11">
        <v>0.16953796655211387</v>
      </c>
      <c r="S48" s="11">
        <v>0.16953796655211387</v>
      </c>
      <c r="T48" s="11">
        <v>0.16953796655211387</v>
      </c>
      <c r="U48" s="11"/>
      <c r="V48" s="33" t="str">
        <f t="shared" si="1"/>
        <v>Croatia</v>
      </c>
      <c r="W48" s="30">
        <f t="shared" si="2"/>
        <v>-7.3009013965686081E-4</v>
      </c>
      <c r="X48" s="10">
        <f t="shared" si="3"/>
        <v>-0.87185790795974505</v>
      </c>
      <c r="Y48" s="36">
        <f t="shared" si="4"/>
        <v>0.76013621167194323</v>
      </c>
      <c r="Z48" s="41">
        <f t="shared" si="5"/>
        <v>0.73009013965686076</v>
      </c>
      <c r="AA48" s="42">
        <f t="shared" si="6"/>
        <v>28</v>
      </c>
    </row>
    <row r="49" spans="1:27">
      <c r="A49" s="37"/>
      <c r="B49" s="38"/>
      <c r="C49" s="32" t="s">
        <v>125</v>
      </c>
      <c r="D49" s="33" t="s">
        <v>126</v>
      </c>
      <c r="E49" s="11">
        <v>0.25549533027524945</v>
      </c>
      <c r="F49" s="11">
        <v>0.25532865979191616</v>
      </c>
      <c r="G49" s="11">
        <v>0.26682866234191616</v>
      </c>
      <c r="H49" s="11">
        <v>0.26682866234191616</v>
      </c>
      <c r="I49" s="11">
        <v>0.26682866234191616</v>
      </c>
      <c r="J49" s="11">
        <v>0.26682866234191616</v>
      </c>
      <c r="K49" s="11">
        <v>0.26682866234191616</v>
      </c>
      <c r="L49" s="11">
        <v>0.26682866234191616</v>
      </c>
      <c r="M49" s="11">
        <v>0.26682866234191616</v>
      </c>
      <c r="N49" s="11">
        <v>0.26682866234191616</v>
      </c>
      <c r="O49" s="11">
        <v>0.26682866234191616</v>
      </c>
      <c r="P49" s="11">
        <v>0.26682866234191616</v>
      </c>
      <c r="Q49" s="11">
        <v>0.26682866234191616</v>
      </c>
      <c r="R49" s="11">
        <v>0.26682866234191616</v>
      </c>
      <c r="S49" s="11">
        <v>0.26682866234191616</v>
      </c>
      <c r="T49" s="11">
        <v>0.26682866234191616</v>
      </c>
      <c r="U49" s="11"/>
      <c r="V49" s="33" t="str">
        <f t="shared" si="1"/>
        <v>Cuba</v>
      </c>
      <c r="W49" s="30">
        <f t="shared" si="2"/>
        <v>4.6985296198529485E-4</v>
      </c>
      <c r="X49" s="10">
        <f t="shared" si="3"/>
        <v>0.57362733063863092</v>
      </c>
      <c r="Y49" s="36">
        <f t="shared" si="4"/>
        <v>0.32904831445560118</v>
      </c>
      <c r="Z49" s="41">
        <f t="shared" si="5"/>
        <v>-0.46985296198529486</v>
      </c>
      <c r="AA49" s="42">
        <f t="shared" si="6"/>
        <v>84</v>
      </c>
    </row>
    <row r="50" spans="1:27">
      <c r="A50" s="37"/>
      <c r="B50" s="38"/>
      <c r="C50" s="32" t="s">
        <v>127</v>
      </c>
      <c r="D50" s="33" t="s">
        <v>128</v>
      </c>
      <c r="E50" s="11">
        <v>0.28379771063772302</v>
      </c>
      <c r="F50" s="11">
        <v>0.28346437603772301</v>
      </c>
      <c r="G50" s="11">
        <v>0.28329771190438968</v>
      </c>
      <c r="H50" s="11">
        <v>0.28013104270438965</v>
      </c>
      <c r="I50" s="11">
        <v>0.27946437985438966</v>
      </c>
      <c r="J50" s="11">
        <v>0.27779771318772301</v>
      </c>
      <c r="K50" s="11">
        <v>0.27679770937105636</v>
      </c>
      <c r="L50" s="11">
        <v>0.27513104270438965</v>
      </c>
      <c r="M50" s="11">
        <v>0.27388104270438968</v>
      </c>
      <c r="N50" s="11">
        <v>0.27379771063772301</v>
      </c>
      <c r="O50" s="11">
        <v>0.27114771673772303</v>
      </c>
      <c r="P50" s="11">
        <v>0.27038103888772302</v>
      </c>
      <c r="Q50" s="11">
        <v>0.27206898288772302</v>
      </c>
      <c r="R50" s="11">
        <v>0.27111437730438964</v>
      </c>
      <c r="S50" s="11">
        <v>0.27111437730438964</v>
      </c>
      <c r="T50" s="11">
        <v>0.27111437730438964</v>
      </c>
      <c r="U50" s="11"/>
      <c r="V50" s="33" t="str">
        <f t="shared" si="1"/>
        <v>Cyprus</v>
      </c>
      <c r="W50" s="30">
        <f t="shared" si="2"/>
        <v>-9.7714495250000128E-4</v>
      </c>
      <c r="X50" s="10">
        <f t="shared" si="3"/>
        <v>-0.95648529752812705</v>
      </c>
      <c r="Y50" s="36">
        <f t="shared" si="4"/>
        <v>0.91486412438746978</v>
      </c>
      <c r="Z50" s="41">
        <f t="shared" si="5"/>
        <v>0.97714495250000133</v>
      </c>
      <c r="AA50" s="42">
        <f t="shared" si="6"/>
        <v>22</v>
      </c>
    </row>
    <row r="51" spans="1:27">
      <c r="A51" s="37"/>
      <c r="B51" s="38"/>
      <c r="C51" s="32" t="s">
        <v>129</v>
      </c>
      <c r="D51" s="33" t="s">
        <v>130</v>
      </c>
      <c r="E51" s="11">
        <v>5.6472491909385109E-2</v>
      </c>
      <c r="F51" s="11">
        <v>5.6472491909385109E-2</v>
      </c>
      <c r="G51" s="11">
        <v>5.6472491909385109E-2</v>
      </c>
      <c r="H51" s="11">
        <v>5.6472491909385109E-2</v>
      </c>
      <c r="I51" s="11">
        <v>5.6472491909385109E-2</v>
      </c>
      <c r="J51" s="11">
        <v>5.6472491909385109E-2</v>
      </c>
      <c r="K51" s="11">
        <v>5.6472491909385109E-2</v>
      </c>
      <c r="L51" s="11">
        <v>5.6472491909385109E-2</v>
      </c>
      <c r="M51" s="11">
        <v>5.6472491909385109E-2</v>
      </c>
      <c r="N51" s="11">
        <v>5.6472491909385109E-2</v>
      </c>
      <c r="O51" s="11">
        <v>5.6472491909385109E-2</v>
      </c>
      <c r="P51" s="11">
        <v>5.6472491909385109E-2</v>
      </c>
      <c r="Q51" s="11">
        <v>5.6472491909385109E-2</v>
      </c>
      <c r="R51" s="11">
        <v>5.6472491909385109E-2</v>
      </c>
      <c r="S51" s="11">
        <v>5.6472491909385109E-2</v>
      </c>
      <c r="T51" s="11">
        <v>5.6472491909385109E-2</v>
      </c>
      <c r="U51" s="11"/>
      <c r="V51" s="33" t="str">
        <f t="shared" si="1"/>
        <v>Czech Republic</v>
      </c>
      <c r="W51" s="30">
        <f t="shared" si="2"/>
        <v>0</v>
      </c>
      <c r="X51" s="10">
        <f t="shared" si="3"/>
        <v>0</v>
      </c>
      <c r="Y51" s="36">
        <f t="shared" si="4"/>
        <v>0</v>
      </c>
      <c r="Z51" s="41" t="str">
        <f t="shared" si="5"/>
        <v/>
      </c>
      <c r="AA51" s="42" t="str">
        <f t="shared" si="6"/>
        <v/>
      </c>
    </row>
    <row r="52" spans="1:27">
      <c r="A52" s="37"/>
      <c r="B52" s="38"/>
      <c r="C52" s="32" t="s">
        <v>131</v>
      </c>
      <c r="D52" s="33" t="s">
        <v>132</v>
      </c>
      <c r="E52" s="11">
        <v>8.8562189591421189E-2</v>
      </c>
      <c r="F52" s="11">
        <v>8.8562189591421189E-2</v>
      </c>
      <c r="G52" s="11">
        <v>8.8562189591421189E-2</v>
      </c>
      <c r="H52" s="11">
        <v>8.8562189591421189E-2</v>
      </c>
      <c r="I52" s="11">
        <v>8.8562189591421189E-2</v>
      </c>
      <c r="J52" s="11">
        <v>8.8562189591421189E-2</v>
      </c>
      <c r="K52" s="11">
        <v>8.8562189591421189E-2</v>
      </c>
      <c r="L52" s="11">
        <v>8.8562189591421189E-2</v>
      </c>
      <c r="M52" s="11">
        <v>8.8562189591421189E-2</v>
      </c>
      <c r="N52" s="11">
        <v>8.8562189591421189E-2</v>
      </c>
      <c r="O52" s="11">
        <v>8.8562189591421189E-2</v>
      </c>
      <c r="P52" s="11">
        <v>8.8562189591421189E-2</v>
      </c>
      <c r="Q52" s="11">
        <v>8.8562189591421189E-2</v>
      </c>
      <c r="R52" s="11">
        <v>8.8562189591421189E-2</v>
      </c>
      <c r="S52" s="11">
        <v>8.8562189591421189E-2</v>
      </c>
      <c r="T52" s="11">
        <v>8.8562189591421189E-2</v>
      </c>
      <c r="U52" s="11"/>
      <c r="V52" s="33" t="str">
        <f t="shared" si="1"/>
        <v>Denmark</v>
      </c>
      <c r="W52" s="30">
        <f t="shared" si="2"/>
        <v>0</v>
      </c>
      <c r="X52" s="10" t="e">
        <f t="shared" si="3"/>
        <v>#DIV/0!</v>
      </c>
      <c r="Y52" s="36">
        <f t="shared" si="4"/>
        <v>0</v>
      </c>
      <c r="Z52" s="41" t="str">
        <f t="shared" si="5"/>
        <v/>
      </c>
      <c r="AA52" s="42" t="str">
        <f t="shared" si="6"/>
        <v/>
      </c>
    </row>
    <row r="53" spans="1:27">
      <c r="A53" s="37"/>
      <c r="B53" s="38"/>
      <c r="C53" s="32" t="s">
        <v>133</v>
      </c>
      <c r="D53" s="33" t="s">
        <v>134</v>
      </c>
      <c r="E53" s="11">
        <v>0.3727115582318416</v>
      </c>
      <c r="F53" s="11">
        <v>0.3727115582318416</v>
      </c>
      <c r="G53" s="11">
        <v>0.3727115582318416</v>
      </c>
      <c r="H53" s="11">
        <v>0.3727115582318416</v>
      </c>
      <c r="I53" s="11">
        <v>0.3727115582318416</v>
      </c>
      <c r="J53" s="11">
        <v>0.3727115582318416</v>
      </c>
      <c r="K53" s="11">
        <v>0.3727115582318416</v>
      </c>
      <c r="L53" s="11">
        <v>0.3727115582318416</v>
      </c>
      <c r="M53" s="11">
        <v>0.3727115582318416</v>
      </c>
      <c r="N53" s="11">
        <v>0.3727115582318416</v>
      </c>
      <c r="O53" s="11">
        <v>0.3727115582318416</v>
      </c>
      <c r="P53" s="11">
        <v>0.3727115582318416</v>
      </c>
      <c r="Q53" s="11">
        <v>0.3727115582318416</v>
      </c>
      <c r="R53" s="11">
        <v>0.3727115582318416</v>
      </c>
      <c r="S53" s="11">
        <v>0.3727115582318416</v>
      </c>
      <c r="T53" s="11">
        <v>0.3727115582318416</v>
      </c>
      <c r="U53" s="11"/>
      <c r="V53" s="33" t="str">
        <f t="shared" si="1"/>
        <v>Djibouti</v>
      </c>
      <c r="W53" s="30">
        <f t="shared" si="2"/>
        <v>0</v>
      </c>
      <c r="X53" s="10">
        <f t="shared" si="3"/>
        <v>0</v>
      </c>
      <c r="Y53" s="36">
        <f t="shared" si="4"/>
        <v>0</v>
      </c>
      <c r="Z53" s="41" t="str">
        <f t="shared" si="5"/>
        <v/>
      </c>
      <c r="AA53" s="42" t="str">
        <f t="shared" si="6"/>
        <v/>
      </c>
    </row>
    <row r="54" spans="1:27">
      <c r="A54" s="37"/>
      <c r="B54" s="38"/>
      <c r="C54" s="32" t="s">
        <v>135</v>
      </c>
      <c r="D54" s="33" t="s">
        <v>136</v>
      </c>
      <c r="E54" s="11">
        <v>0.43661891446348883</v>
      </c>
      <c r="F54" s="11">
        <v>0.43645224398015547</v>
      </c>
      <c r="G54" s="11">
        <v>0.43645224398015547</v>
      </c>
      <c r="H54" s="11">
        <v>0.43645224398015547</v>
      </c>
      <c r="I54" s="11">
        <v>0.43645224398015547</v>
      </c>
      <c r="J54" s="11">
        <v>0.43645224398015547</v>
      </c>
      <c r="K54" s="11">
        <v>0.43645224398015547</v>
      </c>
      <c r="L54" s="11">
        <v>0.43645224398015547</v>
      </c>
      <c r="M54" s="11">
        <v>0.43645224398015547</v>
      </c>
      <c r="N54" s="11">
        <v>0.43645224398015547</v>
      </c>
      <c r="O54" s="11">
        <v>0.43645224398015547</v>
      </c>
      <c r="P54" s="11">
        <v>0.43645224398015547</v>
      </c>
      <c r="Q54" s="11">
        <v>0.43645224398015547</v>
      </c>
      <c r="R54" s="11">
        <v>0.43645224398015547</v>
      </c>
      <c r="S54" s="11">
        <v>0.43645224398015547</v>
      </c>
      <c r="T54" s="11">
        <v>0.43645224398015547</v>
      </c>
      <c r="U54" s="11"/>
      <c r="V54" s="33" t="str">
        <f t="shared" si="1"/>
        <v>Dominica</v>
      </c>
      <c r="W54" s="30">
        <f t="shared" si="2"/>
        <v>-3.6765547794122031E-6</v>
      </c>
      <c r="X54" s="10">
        <f t="shared" si="3"/>
        <v>-0.42008402520840316</v>
      </c>
      <c r="Y54" s="36">
        <f t="shared" si="4"/>
        <v>0.1764705882352943</v>
      </c>
      <c r="Z54" s="41" t="str">
        <f t="shared" si="5"/>
        <v/>
      </c>
      <c r="AA54" s="42" t="str">
        <f t="shared" si="6"/>
        <v/>
      </c>
    </row>
    <row r="55" spans="1:27">
      <c r="A55" s="37"/>
      <c r="B55" s="38"/>
      <c r="C55" s="32" t="s">
        <v>137</v>
      </c>
      <c r="D55" s="33" t="s">
        <v>138</v>
      </c>
      <c r="E55" s="11">
        <v>0.27238151930576798</v>
      </c>
      <c r="F55" s="11">
        <v>0.27221484882243463</v>
      </c>
      <c r="G55" s="11">
        <v>0.27221484882243463</v>
      </c>
      <c r="H55" s="11">
        <v>0.27221484882243463</v>
      </c>
      <c r="I55" s="11">
        <v>0.27221484882243463</v>
      </c>
      <c r="J55" s="11">
        <v>0.27221484882243463</v>
      </c>
      <c r="K55" s="11">
        <v>0.27221484882243463</v>
      </c>
      <c r="L55" s="11">
        <v>0.27221484882243463</v>
      </c>
      <c r="M55" s="11">
        <v>0.27221484882243463</v>
      </c>
      <c r="N55" s="11">
        <v>0.27221484882243463</v>
      </c>
      <c r="O55" s="11">
        <v>0.27221484882243463</v>
      </c>
      <c r="P55" s="11">
        <v>0.27221484882243463</v>
      </c>
      <c r="Q55" s="11">
        <v>0.27221484882243463</v>
      </c>
      <c r="R55" s="11">
        <v>0.27221484882243463</v>
      </c>
      <c r="S55" s="11">
        <v>0.27221484882243463</v>
      </c>
      <c r="T55" s="11">
        <v>0.27221484882243463</v>
      </c>
      <c r="U55" s="11"/>
      <c r="V55" s="33" t="str">
        <f t="shared" si="1"/>
        <v>Dominican Republic</v>
      </c>
      <c r="W55" s="30">
        <f t="shared" si="2"/>
        <v>-3.6765547794122031E-6</v>
      </c>
      <c r="X55" s="10">
        <f t="shared" si="3"/>
        <v>-0.42008402520840293</v>
      </c>
      <c r="Y55" s="36">
        <f t="shared" si="4"/>
        <v>0.1764705882352941</v>
      </c>
      <c r="Z55" s="41" t="str">
        <f t="shared" si="5"/>
        <v/>
      </c>
      <c r="AA55" s="42" t="str">
        <f t="shared" si="6"/>
        <v/>
      </c>
    </row>
    <row r="56" spans="1:27">
      <c r="C56" s="32" t="s">
        <v>139</v>
      </c>
      <c r="D56" s="33" t="s">
        <v>140</v>
      </c>
      <c r="E56" s="11">
        <v>0.19433966255813076</v>
      </c>
      <c r="F56" s="11">
        <v>0.19333966192479743</v>
      </c>
      <c r="G56" s="11">
        <v>0.18400632954146409</v>
      </c>
      <c r="H56" s="11">
        <v>0.18400632954146409</v>
      </c>
      <c r="I56" s="11">
        <v>0.18400632954146409</v>
      </c>
      <c r="J56" s="11">
        <v>0.18400632954146409</v>
      </c>
      <c r="K56" s="11">
        <v>0.18738966084146411</v>
      </c>
      <c r="L56" s="11">
        <v>0.18738966084146411</v>
      </c>
      <c r="M56" s="11">
        <v>0.19060632960813076</v>
      </c>
      <c r="N56" s="11">
        <v>0.19055632845813075</v>
      </c>
      <c r="O56" s="11">
        <v>0.19068494256646407</v>
      </c>
      <c r="P56" s="11">
        <v>0.19081355667479741</v>
      </c>
      <c r="Q56" s="11">
        <v>0.19081355735813074</v>
      </c>
      <c r="R56" s="11">
        <v>0.19081355735813074</v>
      </c>
      <c r="S56" s="11">
        <v>0.19081355735813074</v>
      </c>
      <c r="T56" s="11">
        <v>0.19081355735813074</v>
      </c>
      <c r="U56" s="11"/>
      <c r="V56" s="33" t="str">
        <f t="shared" si="1"/>
        <v>Ecuador</v>
      </c>
      <c r="W56" s="30">
        <f t="shared" si="2"/>
        <v>2.1202050829656686E-4</v>
      </c>
      <c r="X56" s="10">
        <f t="shared" si="3"/>
        <v>0.29422389844530372</v>
      </c>
      <c r="Y56" s="36">
        <f t="shared" si="4"/>
        <v>8.6567702416352393E-2</v>
      </c>
      <c r="Z56" s="41" t="str">
        <f t="shared" si="5"/>
        <v/>
      </c>
      <c r="AA56" s="42" t="str">
        <f t="shared" si="6"/>
        <v/>
      </c>
    </row>
    <row r="57" spans="1:27">
      <c r="C57" s="32" t="s">
        <v>141</v>
      </c>
      <c r="D57" s="33" t="s">
        <v>142</v>
      </c>
      <c r="E57" s="11">
        <v>0.1065190174148225</v>
      </c>
      <c r="F57" s="11">
        <v>0.10635235329815584</v>
      </c>
      <c r="G57" s="11">
        <v>0.10635235329815584</v>
      </c>
      <c r="H57" s="11">
        <v>0.10635235329815584</v>
      </c>
      <c r="I57" s="11">
        <v>0.10635235329815584</v>
      </c>
      <c r="J57" s="11">
        <v>0.10635235329815584</v>
      </c>
      <c r="K57" s="11">
        <v>0.10514401932732249</v>
      </c>
      <c r="L57" s="11">
        <v>0.10393568535648916</v>
      </c>
      <c r="M57" s="11">
        <v>0.10272735138565585</v>
      </c>
      <c r="N57" s="11">
        <v>0.1015190174148225</v>
      </c>
      <c r="O57" s="11">
        <v>9.9064850748155853E-2</v>
      </c>
      <c r="P57" s="11">
        <v>9.6610684081489165E-2</v>
      </c>
      <c r="Q57" s="11">
        <v>9.4156517414822491E-2</v>
      </c>
      <c r="R57" s="11">
        <v>9.1702350748155845E-2</v>
      </c>
      <c r="S57" s="11">
        <v>9.1702350748155845E-2</v>
      </c>
      <c r="T57" s="11">
        <v>9.1702350748155845E-2</v>
      </c>
      <c r="U57" s="11"/>
      <c r="V57" s="33" t="str">
        <f t="shared" si="1"/>
        <v>Egypt</v>
      </c>
      <c r="W57" s="30">
        <f t="shared" si="2"/>
        <v>-1.1769487075367648E-3</v>
      </c>
      <c r="X57" s="10">
        <f t="shared" si="3"/>
        <v>-0.94097763038542237</v>
      </c>
      <c r="Y57" s="36">
        <f t="shared" si="4"/>
        <v>0.8854389008857646</v>
      </c>
      <c r="Z57" s="41">
        <f t="shared" si="5"/>
        <v>1.1769487075367648</v>
      </c>
      <c r="AA57" s="42">
        <f t="shared" si="6"/>
        <v>15</v>
      </c>
    </row>
    <row r="58" spans="1:27">
      <c r="C58" s="32" t="s">
        <v>143</v>
      </c>
      <c r="D58" s="33" t="s">
        <v>144</v>
      </c>
      <c r="E58" s="11">
        <v>0.32627703549845738</v>
      </c>
      <c r="F58" s="11">
        <v>0.32644370279845736</v>
      </c>
      <c r="G58" s="11">
        <v>0.32661037009845734</v>
      </c>
      <c r="H58" s="11">
        <v>0.32661037009845734</v>
      </c>
      <c r="I58" s="11">
        <v>0.32661037009845734</v>
      </c>
      <c r="J58" s="11">
        <v>0.32661037009845734</v>
      </c>
      <c r="K58" s="11">
        <v>0.32661037009845734</v>
      </c>
      <c r="L58" s="11">
        <v>0.32661037009845734</v>
      </c>
      <c r="M58" s="11">
        <v>0.32661037009845734</v>
      </c>
      <c r="N58" s="11">
        <v>0.32661037009845734</v>
      </c>
      <c r="O58" s="11">
        <v>0.32661037009845734</v>
      </c>
      <c r="P58" s="11">
        <v>0.32661037009845734</v>
      </c>
      <c r="Q58" s="11">
        <v>0.32661037009845734</v>
      </c>
      <c r="R58" s="11">
        <v>0.32661037009845734</v>
      </c>
      <c r="S58" s="11">
        <v>0.32661037009845734</v>
      </c>
      <c r="T58" s="11">
        <v>0.32661037009845734</v>
      </c>
      <c r="U58" s="11"/>
      <c r="V58" s="33" t="str">
        <f t="shared" si="1"/>
        <v>El Salvador</v>
      </c>
      <c r="W58" s="30">
        <f t="shared" si="2"/>
        <v>1.053925573529276E-5</v>
      </c>
      <c r="X58" s="10">
        <f t="shared" si="3"/>
        <v>0.55351554015196969</v>
      </c>
      <c r="Y58" s="36">
        <f t="shared" si="4"/>
        <v>0.30637945318972676</v>
      </c>
      <c r="Z58" s="41">
        <f t="shared" si="5"/>
        <v>-1.053925573529276E-2</v>
      </c>
      <c r="AA58" s="42">
        <f t="shared" si="6"/>
        <v>70</v>
      </c>
    </row>
    <row r="59" spans="1:27">
      <c r="C59" s="32" t="s">
        <v>145</v>
      </c>
      <c r="D59" s="33" t="s">
        <v>146</v>
      </c>
      <c r="E59" s="11">
        <v>0.21705972025457662</v>
      </c>
      <c r="F59" s="11">
        <v>0.21705972025457662</v>
      </c>
      <c r="G59" s="11">
        <v>0.21705972025457662</v>
      </c>
      <c r="H59" s="11">
        <v>0.21705972025457662</v>
      </c>
      <c r="I59" s="11">
        <v>0.21705972025457662</v>
      </c>
      <c r="J59" s="11">
        <v>0.21705972025457662</v>
      </c>
      <c r="K59" s="11">
        <v>0.21705972025457662</v>
      </c>
      <c r="L59" s="11">
        <v>0.21705972025457662</v>
      </c>
      <c r="M59" s="11">
        <v>0.21705972025457662</v>
      </c>
      <c r="N59" s="11">
        <v>0.21705972025457662</v>
      </c>
      <c r="O59" s="11">
        <v>0.21705972025457662</v>
      </c>
      <c r="P59" s="11">
        <v>0.21705972025457662</v>
      </c>
      <c r="Q59" s="11">
        <v>0.21705972025457662</v>
      </c>
      <c r="R59" s="11">
        <v>0.21705972025457662</v>
      </c>
      <c r="S59" s="11">
        <v>0.21705972025457662</v>
      </c>
      <c r="T59" s="11">
        <v>0.21705972025457662</v>
      </c>
      <c r="U59" s="11"/>
      <c r="V59" s="33" t="str">
        <f t="shared" si="1"/>
        <v>Equatorial Guinea</v>
      </c>
      <c r="W59" s="30">
        <f t="shared" si="2"/>
        <v>0</v>
      </c>
      <c r="X59" s="10">
        <f t="shared" si="3"/>
        <v>0</v>
      </c>
      <c r="Y59" s="36">
        <f t="shared" si="4"/>
        <v>0</v>
      </c>
      <c r="Z59" s="41" t="str">
        <f t="shared" si="5"/>
        <v/>
      </c>
      <c r="AA59" s="42" t="str">
        <f t="shared" si="6"/>
        <v/>
      </c>
    </row>
    <row r="60" spans="1:27">
      <c r="C60" s="32" t="s">
        <v>147</v>
      </c>
      <c r="D60" s="33" t="s">
        <v>148</v>
      </c>
      <c r="E60" s="11">
        <v>0.28753592771474518</v>
      </c>
      <c r="F60" s="11">
        <v>0.28686926168141186</v>
      </c>
      <c r="G60" s="11">
        <v>0.28686926168141186</v>
      </c>
      <c r="H60" s="11">
        <v>0.28686926168141186</v>
      </c>
      <c r="I60" s="11">
        <v>0.28686926168141186</v>
      </c>
      <c r="J60" s="11">
        <v>0.28686926168141186</v>
      </c>
      <c r="K60" s="11">
        <v>0.28686926168141186</v>
      </c>
      <c r="L60" s="11">
        <v>0.28686926168141186</v>
      </c>
      <c r="M60" s="11">
        <v>0.28686926168141186</v>
      </c>
      <c r="N60" s="11">
        <v>0.28686926168141186</v>
      </c>
      <c r="O60" s="11">
        <v>0.28686926168141186</v>
      </c>
      <c r="P60" s="11">
        <v>0.28686926168141186</v>
      </c>
      <c r="Q60" s="11">
        <v>0.28686926168141186</v>
      </c>
      <c r="R60" s="11">
        <v>0.28686926168141186</v>
      </c>
      <c r="S60" s="11">
        <v>0.28686926168141186</v>
      </c>
      <c r="T60" s="11">
        <v>0.28686926168141186</v>
      </c>
      <c r="U60" s="11"/>
      <c r="V60" s="33" t="str">
        <f t="shared" si="1"/>
        <v>Eritrea</v>
      </c>
      <c r="W60" s="30">
        <f t="shared" si="2"/>
        <v>-1.4705868382352614E-5</v>
      </c>
      <c r="X60" s="10">
        <f t="shared" si="3"/>
        <v>-0.42008402520840304</v>
      </c>
      <c r="Y60" s="36">
        <f t="shared" si="4"/>
        <v>0.17647058823529421</v>
      </c>
      <c r="Z60" s="41" t="str">
        <f t="shared" si="5"/>
        <v/>
      </c>
      <c r="AA60" s="42" t="str">
        <f t="shared" si="6"/>
        <v/>
      </c>
    </row>
    <row r="61" spans="1:27">
      <c r="C61" s="32" t="s">
        <v>149</v>
      </c>
      <c r="D61" s="33" t="s">
        <v>150</v>
      </c>
      <c r="E61" s="11">
        <v>0.14197068209249616</v>
      </c>
      <c r="F61" s="11">
        <v>0.14330401415916283</v>
      </c>
      <c r="G61" s="11">
        <v>0.14730401669249618</v>
      </c>
      <c r="H61" s="11">
        <v>0.1951373481258295</v>
      </c>
      <c r="I61" s="11">
        <v>0.19647068335916282</v>
      </c>
      <c r="J61" s="11">
        <v>0.1984706814591628</v>
      </c>
      <c r="K61" s="11">
        <v>0.19913734749249615</v>
      </c>
      <c r="L61" s="11">
        <v>0.19063735002582949</v>
      </c>
      <c r="M61" s="11">
        <v>0.19297068272582951</v>
      </c>
      <c r="N61" s="11">
        <v>0.19507068310916284</v>
      </c>
      <c r="O61" s="11">
        <v>0.19418734862582951</v>
      </c>
      <c r="P61" s="11">
        <v>0.18924364085082948</v>
      </c>
      <c r="Q61" s="11">
        <v>0.18429993307582948</v>
      </c>
      <c r="R61" s="11">
        <v>0.18401316294249614</v>
      </c>
      <c r="S61" s="11">
        <v>0.18401316294249614</v>
      </c>
      <c r="T61" s="11">
        <v>0.18401316294249614</v>
      </c>
      <c r="U61" s="11"/>
      <c r="V61" s="33" t="str">
        <f t="shared" si="1"/>
        <v>Estonia</v>
      </c>
      <c r="W61" s="30">
        <f t="shared" si="2"/>
        <v>2.0356579383210777E-3</v>
      </c>
      <c r="X61" s="10">
        <f t="shared" si="3"/>
        <v>0.49157660070934772</v>
      </c>
      <c r="Y61" s="36">
        <f t="shared" si="4"/>
        <v>0.2416475543649575</v>
      </c>
      <c r="Z61" s="41" t="str">
        <f t="shared" si="5"/>
        <v/>
      </c>
      <c r="AA61" s="42" t="str">
        <f t="shared" si="6"/>
        <v/>
      </c>
    </row>
    <row r="62" spans="1:27">
      <c r="C62" s="32" t="s">
        <v>151</v>
      </c>
      <c r="D62" s="33" t="s">
        <v>152</v>
      </c>
      <c r="E62" s="11">
        <v>0.43366666666666664</v>
      </c>
      <c r="F62" s="11">
        <v>0.4339999996833333</v>
      </c>
      <c r="G62" s="11">
        <v>0.4339999996833333</v>
      </c>
      <c r="H62" s="11">
        <v>0.43616666666666665</v>
      </c>
      <c r="I62" s="11">
        <v>0.43733333301666666</v>
      </c>
      <c r="J62" s="11">
        <v>0.4395</v>
      </c>
      <c r="K62" s="11">
        <v>0.4395</v>
      </c>
      <c r="L62" s="11">
        <v>0.4395</v>
      </c>
      <c r="M62" s="11">
        <v>0.43800000063333333</v>
      </c>
      <c r="N62" s="11">
        <v>0.42760000101666668</v>
      </c>
      <c r="O62" s="11">
        <v>0.44108681456666665</v>
      </c>
      <c r="P62" s="11">
        <v>0.44011408740000002</v>
      </c>
      <c r="Q62" s="11">
        <v>0.43670868369999999</v>
      </c>
      <c r="R62" s="11">
        <v>0.43670868369999999</v>
      </c>
      <c r="S62" s="11">
        <v>0.43670868369999999</v>
      </c>
      <c r="T62" s="11">
        <v>0.43670868369999999</v>
      </c>
      <c r="U62" s="11"/>
      <c r="V62" s="33" t="str">
        <f t="shared" si="1"/>
        <v>Ethiopia</v>
      </c>
      <c r="W62" s="30">
        <f t="shared" si="2"/>
        <v>1.5546497411764824E-4</v>
      </c>
      <c r="X62" s="10">
        <f t="shared" si="3"/>
        <v>0.22426630041309098</v>
      </c>
      <c r="Y62" s="36">
        <f t="shared" si="4"/>
        <v>5.0295373500974773E-2</v>
      </c>
      <c r="Z62" s="41" t="str">
        <f t="shared" si="5"/>
        <v/>
      </c>
      <c r="AA62" s="42" t="str">
        <f t="shared" si="6"/>
        <v/>
      </c>
    </row>
    <row r="63" spans="1:27">
      <c r="C63" s="32" t="s">
        <v>153</v>
      </c>
      <c r="D63" s="33" t="s">
        <v>154</v>
      </c>
      <c r="E63" s="11">
        <v>0.22585506760919657</v>
      </c>
      <c r="F63" s="11">
        <v>0.22568839712586322</v>
      </c>
      <c r="G63" s="11">
        <v>0.22568839712586322</v>
      </c>
      <c r="H63" s="11">
        <v>0.22568839712586322</v>
      </c>
      <c r="I63" s="11">
        <v>0.22568839712586322</v>
      </c>
      <c r="J63" s="11">
        <v>0.22568839712586322</v>
      </c>
      <c r="K63" s="11">
        <v>0.22568839712586322</v>
      </c>
      <c r="L63" s="11">
        <v>0.22568839712586322</v>
      </c>
      <c r="M63" s="11">
        <v>0.22568839712586322</v>
      </c>
      <c r="N63" s="11">
        <v>0.22568839712586322</v>
      </c>
      <c r="O63" s="11">
        <v>0.22568839712586322</v>
      </c>
      <c r="P63" s="11">
        <v>0.22568839712586322</v>
      </c>
      <c r="Q63" s="11">
        <v>0.22568839712586322</v>
      </c>
      <c r="R63" s="11">
        <v>0.22568839712586322</v>
      </c>
      <c r="S63" s="11">
        <v>0.22568839712586322</v>
      </c>
      <c r="T63" s="11">
        <v>0.22568839712586322</v>
      </c>
      <c r="U63" s="11"/>
      <c r="V63" s="33" t="str">
        <f t="shared" si="1"/>
        <v>Fiji</v>
      </c>
      <c r="W63" s="30">
        <f t="shared" si="2"/>
        <v>-3.6765547794122031E-6</v>
      </c>
      <c r="X63" s="10">
        <f t="shared" si="3"/>
        <v>-0.42008402520840282</v>
      </c>
      <c r="Y63" s="36">
        <f t="shared" si="4"/>
        <v>0.17647058823529402</v>
      </c>
      <c r="Z63" s="41" t="str">
        <f t="shared" si="5"/>
        <v/>
      </c>
      <c r="AA63" s="42" t="str">
        <f t="shared" si="6"/>
        <v/>
      </c>
    </row>
    <row r="64" spans="1:27">
      <c r="C64" s="32" t="s">
        <v>155</v>
      </c>
      <c r="D64" s="33" t="s">
        <v>156</v>
      </c>
      <c r="E64" s="11">
        <v>0.16953783197077676</v>
      </c>
      <c r="F64" s="11">
        <v>0.16787116530411014</v>
      </c>
      <c r="G64" s="11">
        <v>0.16787116530411014</v>
      </c>
      <c r="H64" s="11">
        <v>0.16787116530411014</v>
      </c>
      <c r="I64" s="11">
        <v>0.16703783197077679</v>
      </c>
      <c r="J64" s="11">
        <v>0.17120449863744347</v>
      </c>
      <c r="K64" s="11">
        <v>0.16787116530411014</v>
      </c>
      <c r="L64" s="11">
        <v>0.16787116530411014</v>
      </c>
      <c r="M64" s="11">
        <v>0.16687116785411013</v>
      </c>
      <c r="N64" s="11">
        <v>0.1667045037207768</v>
      </c>
      <c r="O64" s="11">
        <v>0.16613783043744346</v>
      </c>
      <c r="P64" s="11">
        <v>0.16574561162077678</v>
      </c>
      <c r="Q64" s="11">
        <v>0.16559995723744345</v>
      </c>
      <c r="R64" s="11">
        <v>0.16542116530411013</v>
      </c>
      <c r="S64" s="11">
        <v>0.16542116530411013</v>
      </c>
      <c r="T64" s="11">
        <v>0.16542116530411013</v>
      </c>
      <c r="U64" s="11"/>
      <c r="V64" s="33" t="str">
        <f t="shared" si="1"/>
        <v>Finland</v>
      </c>
      <c r="W64" s="30">
        <f t="shared" si="2"/>
        <v>-2.6451432095588246E-4</v>
      </c>
      <c r="X64" s="10">
        <f t="shared" si="3"/>
        <v>-0.77707718809171877</v>
      </c>
      <c r="Y64" s="36">
        <f t="shared" si="4"/>
        <v>0.60384895625253243</v>
      </c>
      <c r="Z64" s="41">
        <f t="shared" si="5"/>
        <v>0.26451432095588245</v>
      </c>
      <c r="AA64" s="42">
        <f t="shared" si="6"/>
        <v>48</v>
      </c>
    </row>
    <row r="65" spans="3:27">
      <c r="C65" s="32" t="s">
        <v>157</v>
      </c>
      <c r="D65" s="33" t="s">
        <v>158</v>
      </c>
      <c r="E65" s="11">
        <v>0.11343074508505734</v>
      </c>
      <c r="F65" s="11">
        <v>0.11343074508505734</v>
      </c>
      <c r="G65" s="11">
        <v>0.11343074508505734</v>
      </c>
      <c r="H65" s="11">
        <v>0.11343074508505734</v>
      </c>
      <c r="I65" s="11">
        <v>0.11343074508505734</v>
      </c>
      <c r="J65" s="11">
        <v>0.11343074508505734</v>
      </c>
      <c r="K65" s="11">
        <v>0.11343074508505734</v>
      </c>
      <c r="L65" s="11">
        <v>0.11343074508505734</v>
      </c>
      <c r="M65" s="11">
        <v>0.11343074508505734</v>
      </c>
      <c r="N65" s="11">
        <v>0.11343074508505734</v>
      </c>
      <c r="O65" s="11">
        <v>0.11343074508505734</v>
      </c>
      <c r="P65" s="11">
        <v>0.11343074508505734</v>
      </c>
      <c r="Q65" s="11">
        <v>0.11343074508505734</v>
      </c>
      <c r="R65" s="11">
        <v>0.11343074508505734</v>
      </c>
      <c r="S65" s="11">
        <v>0.11343074508505734</v>
      </c>
      <c r="T65" s="11">
        <v>0.11343074508505734</v>
      </c>
      <c r="U65" s="11"/>
      <c r="V65" s="33" t="str">
        <f t="shared" si="1"/>
        <v>France</v>
      </c>
      <c r="W65" s="30">
        <f t="shared" si="2"/>
        <v>0</v>
      </c>
      <c r="X65" s="10" t="e">
        <f t="shared" si="3"/>
        <v>#DIV/0!</v>
      </c>
      <c r="Y65" s="36">
        <f t="shared" si="4"/>
        <v>0</v>
      </c>
      <c r="Z65" s="41" t="str">
        <f t="shared" si="5"/>
        <v/>
      </c>
      <c r="AA65" s="42" t="str">
        <f t="shared" si="6"/>
        <v/>
      </c>
    </row>
    <row r="66" spans="3:27">
      <c r="C66" s="32" t="s">
        <v>159</v>
      </c>
      <c r="D66" s="33" t="s">
        <v>160</v>
      </c>
      <c r="E66" s="11">
        <v>0.28317466945942416</v>
      </c>
      <c r="F66" s="11">
        <v>0.28034133644275744</v>
      </c>
      <c r="G66" s="11">
        <v>0.28034133644275744</v>
      </c>
      <c r="H66" s="11">
        <v>0.28034133644275744</v>
      </c>
      <c r="I66" s="11">
        <v>0.28034133644275744</v>
      </c>
      <c r="J66" s="11">
        <v>0.28034133644275744</v>
      </c>
      <c r="K66" s="11">
        <v>0.28021216960067413</v>
      </c>
      <c r="L66" s="11">
        <v>0.28008300275859083</v>
      </c>
      <c r="M66" s="11">
        <v>0.27995383591650747</v>
      </c>
      <c r="N66" s="11">
        <v>0.27982466907442416</v>
      </c>
      <c r="O66" s="11">
        <v>0.27982466907442416</v>
      </c>
      <c r="P66" s="11">
        <v>0.27982466907442416</v>
      </c>
      <c r="Q66" s="11">
        <v>0.27982466907442416</v>
      </c>
      <c r="R66" s="11">
        <v>0.27982466907442416</v>
      </c>
      <c r="S66" s="11">
        <v>0.27982466907442416</v>
      </c>
      <c r="T66" s="11">
        <v>0.27982466907442416</v>
      </c>
      <c r="U66" s="11"/>
      <c r="V66" s="33" t="str">
        <f t="shared" si="1"/>
        <v>Gabon</v>
      </c>
      <c r="W66" s="30">
        <f t="shared" si="2"/>
        <v>-1.099878026041629E-4</v>
      </c>
      <c r="X66" s="10">
        <f t="shared" si="3"/>
        <v>-0.64203401640964264</v>
      </c>
      <c r="Y66" s="36">
        <f t="shared" si="4"/>
        <v>0.41220767822709725</v>
      </c>
      <c r="Z66" s="41">
        <f t="shared" si="5"/>
        <v>0.1099878026041629</v>
      </c>
      <c r="AA66" s="42">
        <f t="shared" si="6"/>
        <v>56</v>
      </c>
    </row>
    <row r="67" spans="3:27">
      <c r="C67" s="32" t="s">
        <v>161</v>
      </c>
      <c r="D67" s="33" t="s">
        <v>162</v>
      </c>
      <c r="E67" s="11">
        <v>0.46880089786397933</v>
      </c>
      <c r="F67" s="11">
        <v>0.46880089786397933</v>
      </c>
      <c r="G67" s="11">
        <v>0.46880089786397933</v>
      </c>
      <c r="H67" s="11">
        <v>0.46880089786397933</v>
      </c>
      <c r="I67" s="11">
        <v>0.46880089786397933</v>
      </c>
      <c r="J67" s="11">
        <v>0.46880089786397933</v>
      </c>
      <c r="K67" s="11">
        <v>0.46880089786397933</v>
      </c>
      <c r="L67" s="11">
        <v>0.46880089786397933</v>
      </c>
      <c r="M67" s="11">
        <v>0.46880089786397933</v>
      </c>
      <c r="N67" s="11">
        <v>0.46880089786397933</v>
      </c>
      <c r="O67" s="11">
        <v>0.46880089786397933</v>
      </c>
      <c r="P67" s="11">
        <v>0.46880089786397933</v>
      </c>
      <c r="Q67" s="11">
        <v>0.46880089786397933</v>
      </c>
      <c r="R67" s="11">
        <v>0.46880089786397933</v>
      </c>
      <c r="S67" s="11">
        <v>0.46880089786397933</v>
      </c>
      <c r="T67" s="11">
        <v>0.46880089786397933</v>
      </c>
      <c r="U67" s="11"/>
      <c r="V67" s="33" t="str">
        <f t="shared" si="1"/>
        <v>Gambia</v>
      </c>
      <c r="W67" s="30">
        <f t="shared" si="2"/>
        <v>0</v>
      </c>
      <c r="X67" s="10">
        <f t="shared" si="3"/>
        <v>0</v>
      </c>
      <c r="Y67" s="36">
        <f t="shared" si="4"/>
        <v>0</v>
      </c>
      <c r="Z67" s="41" t="str">
        <f t="shared" si="5"/>
        <v/>
      </c>
      <c r="AA67" s="42" t="str">
        <f t="shared" si="6"/>
        <v/>
      </c>
    </row>
    <row r="68" spans="3:27">
      <c r="C68" s="32" t="s">
        <v>163</v>
      </c>
      <c r="D68" s="33" t="s">
        <v>164</v>
      </c>
      <c r="E68" s="11">
        <v>0.19050170259974289</v>
      </c>
      <c r="F68" s="11">
        <v>0.19050170259974289</v>
      </c>
      <c r="G68" s="11">
        <v>0.1901683743497429</v>
      </c>
      <c r="H68" s="11">
        <v>0.1906683667164096</v>
      </c>
      <c r="I68" s="11">
        <v>0.1905292861664096</v>
      </c>
      <c r="J68" s="11">
        <v>0.1903902056164096</v>
      </c>
      <c r="K68" s="11">
        <v>0.19025112506640959</v>
      </c>
      <c r="L68" s="11">
        <v>0.19011204451640959</v>
      </c>
      <c r="M68" s="11">
        <v>0.18997296396640961</v>
      </c>
      <c r="N68" s="11">
        <v>0.18983388341640958</v>
      </c>
      <c r="O68" s="11">
        <v>0.18969480286640958</v>
      </c>
      <c r="P68" s="11">
        <v>0.18955572231640958</v>
      </c>
      <c r="Q68" s="11">
        <v>0.18955572231640958</v>
      </c>
      <c r="R68" s="11">
        <v>0.18955572231640958</v>
      </c>
      <c r="S68" s="11">
        <v>0.18955572231640958</v>
      </c>
      <c r="T68" s="11">
        <v>0.18955572231640958</v>
      </c>
      <c r="U68" s="11"/>
      <c r="V68" s="33" t="str">
        <f t="shared" si="1"/>
        <v>Georgia</v>
      </c>
      <c r="W68" s="30">
        <f t="shared" si="2"/>
        <v>-8.0769391323529325E-5</v>
      </c>
      <c r="X68" s="10">
        <f t="shared" si="3"/>
        <v>-0.92635811440417359</v>
      </c>
      <c r="Y68" s="36">
        <f t="shared" si="4"/>
        <v>0.85813935612245595</v>
      </c>
      <c r="Z68" s="41">
        <f t="shared" si="5"/>
        <v>8.0769391323529324E-2</v>
      </c>
      <c r="AA68" s="42">
        <f t="shared" si="6"/>
        <v>62</v>
      </c>
    </row>
    <row r="69" spans="3:27">
      <c r="C69" s="32" t="s">
        <v>165</v>
      </c>
      <c r="D69" s="33" t="s">
        <v>166</v>
      </c>
      <c r="E69" s="11">
        <v>0.12851813959291739</v>
      </c>
      <c r="F69" s="11">
        <v>0.12835147547625073</v>
      </c>
      <c r="G69" s="11">
        <v>0.12813718939767929</v>
      </c>
      <c r="H69" s="11">
        <v>0.12792290331910786</v>
      </c>
      <c r="I69" s="11">
        <v>0.12770861724053642</v>
      </c>
      <c r="J69" s="11">
        <v>0.12749433116196501</v>
      </c>
      <c r="K69" s="11">
        <v>0.12728004508339358</v>
      </c>
      <c r="L69" s="11">
        <v>0.12706575900482217</v>
      </c>
      <c r="M69" s="11">
        <v>0.12685147292625074</v>
      </c>
      <c r="N69" s="11">
        <v>0.12685147292625074</v>
      </c>
      <c r="O69" s="11">
        <v>0.12685147292625074</v>
      </c>
      <c r="P69" s="11">
        <v>0.12685147292625074</v>
      </c>
      <c r="Q69" s="11">
        <v>0.12685147292625074</v>
      </c>
      <c r="R69" s="11">
        <v>0.12685147292625074</v>
      </c>
      <c r="S69" s="11">
        <v>0.12685147292625074</v>
      </c>
      <c r="T69" s="11">
        <v>0.12685147292625074</v>
      </c>
      <c r="U69" s="11"/>
      <c r="V69" s="33" t="str">
        <f t="shared" si="1"/>
        <v>Germany</v>
      </c>
      <c r="W69" s="30">
        <f t="shared" si="2"/>
        <v>-1.1617660558823376E-4</v>
      </c>
      <c r="X69" s="10">
        <f t="shared" si="3"/>
        <v>-0.91072574018693142</v>
      </c>
      <c r="Y69" s="36">
        <f t="shared" si="4"/>
        <v>0.82942137383903414</v>
      </c>
      <c r="Z69" s="41">
        <f t="shared" si="5"/>
        <v>0.11617660558823376</v>
      </c>
      <c r="AA69" s="42">
        <f t="shared" si="6"/>
        <v>55</v>
      </c>
    </row>
    <row r="70" spans="3:27">
      <c r="C70" s="32" t="s">
        <v>167</v>
      </c>
      <c r="D70" s="33" t="s">
        <v>168</v>
      </c>
      <c r="E70" s="11">
        <v>0.35004432600358681</v>
      </c>
      <c r="F70" s="11">
        <v>0.35137765807025351</v>
      </c>
      <c r="G70" s="11">
        <v>0.34832210251469792</v>
      </c>
      <c r="H70" s="11">
        <v>0.34526654695914233</v>
      </c>
      <c r="I70" s="11">
        <v>0.34221099140358685</v>
      </c>
      <c r="J70" s="11">
        <v>0.34221099140358685</v>
      </c>
      <c r="K70" s="11">
        <v>0.36087765933692012</v>
      </c>
      <c r="L70" s="11">
        <v>0.36127765895358682</v>
      </c>
      <c r="M70" s="11">
        <v>0.36167765857025347</v>
      </c>
      <c r="N70" s="11">
        <v>0.36416908107025342</v>
      </c>
      <c r="O70" s="11">
        <v>0.36666050357025348</v>
      </c>
      <c r="P70" s="11">
        <v>0.36666050357025348</v>
      </c>
      <c r="Q70" s="11">
        <v>0.36666050357025348</v>
      </c>
      <c r="R70" s="11">
        <v>0.36666050357025348</v>
      </c>
      <c r="S70" s="11">
        <v>0.36666050357025348</v>
      </c>
      <c r="T70" s="11">
        <v>0.36666050357025348</v>
      </c>
      <c r="U70" s="11"/>
      <c r="V70" s="33" t="str">
        <f t="shared" si="1"/>
        <v>Ghana</v>
      </c>
      <c r="W70" s="30">
        <f t="shared" si="2"/>
        <v>1.6850824807761431E-3</v>
      </c>
      <c r="X70" s="10">
        <f t="shared" si="3"/>
        <v>0.83576393038604879</v>
      </c>
      <c r="Y70" s="36">
        <f t="shared" si="4"/>
        <v>0.69850134733433622</v>
      </c>
      <c r="Z70" s="41">
        <f t="shared" si="5"/>
        <v>-1.6850824807761431</v>
      </c>
      <c r="AA70" s="42">
        <f t="shared" si="6"/>
        <v>103</v>
      </c>
    </row>
    <row r="71" spans="3:27">
      <c r="C71" s="32" t="s">
        <v>169</v>
      </c>
      <c r="D71" s="33" t="s">
        <v>170</v>
      </c>
      <c r="E71" s="11">
        <v>0.17802581604066137</v>
      </c>
      <c r="F71" s="11">
        <v>0.17785913920732802</v>
      </c>
      <c r="G71" s="11">
        <v>0.17785913920732802</v>
      </c>
      <c r="H71" s="11">
        <v>0.17785913920732802</v>
      </c>
      <c r="I71" s="11">
        <v>0.17785913920732802</v>
      </c>
      <c r="J71" s="11">
        <v>0.17785913920732802</v>
      </c>
      <c r="K71" s="11">
        <v>0.17785913920732802</v>
      </c>
      <c r="L71" s="11">
        <v>0.17785913920732802</v>
      </c>
      <c r="M71" s="11">
        <v>0.17785913920732802</v>
      </c>
      <c r="N71" s="11">
        <v>0.17785913920732802</v>
      </c>
      <c r="O71" s="11">
        <v>0.17785913920732802</v>
      </c>
      <c r="P71" s="11">
        <v>0.17785913920732802</v>
      </c>
      <c r="Q71" s="11">
        <v>0.17785913920732802</v>
      </c>
      <c r="R71" s="11">
        <v>0.17785913920732802</v>
      </c>
      <c r="S71" s="11">
        <v>0.17785913920732802</v>
      </c>
      <c r="T71" s="11">
        <v>0.17785913920732802</v>
      </c>
      <c r="U71" s="11"/>
      <c r="V71" s="33" t="str">
        <f t="shared" ref="V71:V134" si="10">D71</f>
        <v>Greece</v>
      </c>
      <c r="W71" s="30">
        <f t="shared" ref="W71:W134" si="11">SLOPE(E71:T71,$E$5:$T$5)</f>
        <v>-3.6766948529415718E-6</v>
      </c>
      <c r="X71" s="10">
        <f t="shared" ref="X71:X134" si="12">PEARSON(E71:T71,$E$5:$T$5)</f>
        <v>-0.42008402520840304</v>
      </c>
      <c r="Y71" s="36">
        <f t="shared" ref="Y71:Y134" si="13">IF(ISERROR(X71),0,X71*X71)</f>
        <v>0.17647058823529421</v>
      </c>
      <c r="Z71" s="41" t="str">
        <f t="shared" ref="Z71:Z134" si="14">IF(Y71&gt;=$Z$4,-1000*W71,"")</f>
        <v/>
      </c>
      <c r="AA71" s="42" t="str">
        <f t="shared" ref="AA71:AA134" si="15">IF(ISNUMBER(Z71),RANK(Z71,$Z$6:$Z$197),"")</f>
        <v/>
      </c>
    </row>
    <row r="72" spans="3:27">
      <c r="C72" s="32" t="s">
        <v>171</v>
      </c>
      <c r="D72" s="33" t="s">
        <v>172</v>
      </c>
      <c r="E72" s="11">
        <v>8.7000690630446617E-2</v>
      </c>
      <c r="F72" s="11">
        <v>8.683402649711329E-2</v>
      </c>
      <c r="G72" s="11">
        <v>8.683402649711329E-2</v>
      </c>
      <c r="H72" s="11">
        <v>8.683402649711329E-2</v>
      </c>
      <c r="I72" s="11">
        <v>8.740069343044661E-2</v>
      </c>
      <c r="J72" s="11">
        <v>8.740069343044661E-2</v>
      </c>
      <c r="K72" s="11">
        <v>8.740069343044661E-2</v>
      </c>
      <c r="L72" s="11">
        <v>8.740069343044661E-2</v>
      </c>
      <c r="M72" s="11">
        <v>8.740069343044661E-2</v>
      </c>
      <c r="N72" s="11">
        <v>8.740069343044661E-2</v>
      </c>
      <c r="O72" s="11">
        <v>8.740069343044661E-2</v>
      </c>
      <c r="P72" s="11">
        <v>8.740069343044661E-2</v>
      </c>
      <c r="Q72" s="11">
        <v>8.740069343044661E-2</v>
      </c>
      <c r="R72" s="11">
        <v>8.740069343044661E-2</v>
      </c>
      <c r="S72" s="11">
        <v>8.740069343044661E-2</v>
      </c>
      <c r="T72" s="11">
        <v>8.740069343044661E-2</v>
      </c>
      <c r="U72" s="11"/>
      <c r="V72" s="33" t="str">
        <f t="shared" si="10"/>
        <v>Grenada</v>
      </c>
      <c r="W72" s="30">
        <f t="shared" si="11"/>
        <v>3.63236041176463E-5</v>
      </c>
      <c r="X72" s="10">
        <f t="shared" si="12"/>
        <v>0.72745243522520031</v>
      </c>
      <c r="Y72" s="36">
        <f t="shared" si="13"/>
        <v>0.52918704551507423</v>
      </c>
      <c r="Z72" s="41">
        <f t="shared" si="14"/>
        <v>-3.6323604117646298E-2</v>
      </c>
      <c r="AA72" s="42">
        <f t="shared" si="15"/>
        <v>71</v>
      </c>
    </row>
    <row r="73" spans="3:27">
      <c r="C73" s="32" t="s">
        <v>173</v>
      </c>
      <c r="D73" s="33" t="s">
        <v>174</v>
      </c>
      <c r="E73" s="11">
        <v>0.27892040339526825</v>
      </c>
      <c r="F73" s="11">
        <v>0.27925373799526826</v>
      </c>
      <c r="G73" s="11">
        <v>0.27825373736193493</v>
      </c>
      <c r="H73" s="11">
        <v>0.27058707006193489</v>
      </c>
      <c r="I73" s="11">
        <v>0.26475373672860159</v>
      </c>
      <c r="J73" s="11">
        <v>0.26475373672860159</v>
      </c>
      <c r="K73" s="11">
        <v>0.26475373672860159</v>
      </c>
      <c r="L73" s="11">
        <v>0.26475373672860159</v>
      </c>
      <c r="M73" s="11">
        <v>0.26475373672860159</v>
      </c>
      <c r="N73" s="11">
        <v>0.26475373672860159</v>
      </c>
      <c r="O73" s="11">
        <v>0.26475373672860159</v>
      </c>
      <c r="P73" s="11">
        <v>0.26475373672860159</v>
      </c>
      <c r="Q73" s="11">
        <v>0.26475373672860159</v>
      </c>
      <c r="R73" s="11">
        <v>0.26475373672860159</v>
      </c>
      <c r="S73" s="11">
        <v>0.26475373672860159</v>
      </c>
      <c r="T73" s="11">
        <v>0.26475373672860159</v>
      </c>
      <c r="U73" s="11"/>
      <c r="V73" s="33" t="str">
        <f t="shared" si="10"/>
        <v>Guatemala</v>
      </c>
      <c r="W73" s="30">
        <f t="shared" si="11"/>
        <v>-8.8529415210784283E-4</v>
      </c>
      <c r="X73" s="10">
        <f t="shared" si="12"/>
        <v>-0.74259767608994043</v>
      </c>
      <c r="Y73" s="36">
        <f t="shared" si="13"/>
        <v>0.55145130853418012</v>
      </c>
      <c r="Z73" s="41">
        <f t="shared" si="14"/>
        <v>0.88529415210784279</v>
      </c>
      <c r="AA73" s="42">
        <f t="shared" si="15"/>
        <v>26</v>
      </c>
    </row>
    <row r="74" spans="3:27">
      <c r="C74" s="32" t="s">
        <v>175</v>
      </c>
      <c r="D74" s="33" t="s">
        <v>176</v>
      </c>
      <c r="E74" s="11">
        <v>0.35049704305907881</v>
      </c>
      <c r="F74" s="11">
        <v>0.35033037575907877</v>
      </c>
      <c r="G74" s="11">
        <v>0.35033037575907877</v>
      </c>
      <c r="H74" s="11">
        <v>0.35033037575907877</v>
      </c>
      <c r="I74" s="11">
        <v>0.35033037575907877</v>
      </c>
      <c r="J74" s="11">
        <v>0.35033037575907877</v>
      </c>
      <c r="K74" s="11">
        <v>0.35405815355796766</v>
      </c>
      <c r="L74" s="11">
        <v>0.35778593135685655</v>
      </c>
      <c r="M74" s="11">
        <v>0.36151370915574543</v>
      </c>
      <c r="N74" s="11">
        <v>0.36151370915574543</v>
      </c>
      <c r="O74" s="11">
        <v>0.36151370915574543</v>
      </c>
      <c r="P74" s="11">
        <v>0.36151370915574543</v>
      </c>
      <c r="Q74" s="11">
        <v>0.36151370915574543</v>
      </c>
      <c r="R74" s="11">
        <v>0.36151370915574543</v>
      </c>
      <c r="S74" s="11">
        <v>0.36151370915574543</v>
      </c>
      <c r="T74" s="11">
        <v>0.36151370915574543</v>
      </c>
      <c r="U74" s="11"/>
      <c r="V74" s="33" t="str">
        <f t="shared" si="10"/>
        <v>Guinea</v>
      </c>
      <c r="W74" s="30">
        <f t="shared" si="11"/>
        <v>1.0214624101356196E-3</v>
      </c>
      <c r="X74" s="10">
        <f t="shared" si="12"/>
        <v>0.90327419347917992</v>
      </c>
      <c r="Y74" s="36">
        <f t="shared" si="13"/>
        <v>0.81590426860546295</v>
      </c>
      <c r="Z74" s="41">
        <f t="shared" si="14"/>
        <v>-1.0214624101356196</v>
      </c>
      <c r="AA74" s="42">
        <f t="shared" si="15"/>
        <v>95</v>
      </c>
    </row>
    <row r="75" spans="3:27">
      <c r="C75" s="32" t="s">
        <v>177</v>
      </c>
      <c r="D75" s="33" t="s">
        <v>178</v>
      </c>
      <c r="E75" s="11">
        <v>0.38196407126005005</v>
      </c>
      <c r="F75" s="11">
        <v>0.38179740396005002</v>
      </c>
      <c r="G75" s="11">
        <v>0.38179740396005002</v>
      </c>
      <c r="H75" s="11">
        <v>0.38179740396005002</v>
      </c>
      <c r="I75" s="11">
        <v>0.37444740381838337</v>
      </c>
      <c r="J75" s="11">
        <v>0.36709740367671673</v>
      </c>
      <c r="K75" s="11">
        <v>0.35974740353505003</v>
      </c>
      <c r="L75" s="11">
        <v>0.35239740339338338</v>
      </c>
      <c r="M75" s="11">
        <v>0.35239740339338338</v>
      </c>
      <c r="N75" s="11">
        <v>0.35239740339338338</v>
      </c>
      <c r="O75" s="11">
        <v>0.35239740339338338</v>
      </c>
      <c r="P75" s="11">
        <v>0.35239740339338338</v>
      </c>
      <c r="Q75" s="11">
        <v>0.35239740339338338</v>
      </c>
      <c r="R75" s="11">
        <v>0.35239740339338338</v>
      </c>
      <c r="S75" s="11">
        <v>0.35239740339338338</v>
      </c>
      <c r="T75" s="11">
        <v>0.35239740339338338</v>
      </c>
      <c r="U75" s="11"/>
      <c r="V75" s="33" t="str">
        <f t="shared" si="10"/>
        <v>Guinea-Bissau</v>
      </c>
      <c r="W75" s="30">
        <f t="shared" si="11"/>
        <v>-2.4464706492892145E-3</v>
      </c>
      <c r="X75" s="10">
        <f t="shared" si="12"/>
        <v>-0.88707949098286865</v>
      </c>
      <c r="Y75" s="36">
        <f t="shared" si="13"/>
        <v>0.78691002332242532</v>
      </c>
      <c r="Z75" s="41">
        <f t="shared" si="14"/>
        <v>2.4464706492892145</v>
      </c>
      <c r="AA75" s="42">
        <f t="shared" si="15"/>
        <v>6</v>
      </c>
    </row>
    <row r="76" spans="3:27">
      <c r="C76" s="32" t="s">
        <v>179</v>
      </c>
      <c r="D76" s="33" t="s">
        <v>180</v>
      </c>
      <c r="E76" s="11">
        <v>0.29052959999705763</v>
      </c>
      <c r="F76" s="11">
        <v>0.29036293349039094</v>
      </c>
      <c r="G76" s="11">
        <v>0.29036293349039094</v>
      </c>
      <c r="H76" s="11">
        <v>0.29036293349039094</v>
      </c>
      <c r="I76" s="11">
        <v>0.29036293349039094</v>
      </c>
      <c r="J76" s="11">
        <v>0.29036293349039094</v>
      </c>
      <c r="K76" s="11">
        <v>0.29036293349039094</v>
      </c>
      <c r="L76" s="11">
        <v>0.29036293349039094</v>
      </c>
      <c r="M76" s="11">
        <v>0.29036293349039094</v>
      </c>
      <c r="N76" s="11">
        <v>0.29036293349039094</v>
      </c>
      <c r="O76" s="11">
        <v>0.29036293349039094</v>
      </c>
      <c r="P76" s="11">
        <v>0.29036293349039094</v>
      </c>
      <c r="Q76" s="11">
        <v>0.29036293349039094</v>
      </c>
      <c r="R76" s="11">
        <v>0.29036293349039094</v>
      </c>
      <c r="S76" s="11">
        <v>0.29036293349039094</v>
      </c>
      <c r="T76" s="11">
        <v>0.29036293349039094</v>
      </c>
      <c r="U76" s="11"/>
      <c r="V76" s="33" t="str">
        <f t="shared" si="10"/>
        <v>Guyana</v>
      </c>
      <c r="W76" s="30">
        <f t="shared" si="11"/>
        <v>-3.6764670588240572E-6</v>
      </c>
      <c r="X76" s="10">
        <f t="shared" si="12"/>
        <v>-0.42008402520840293</v>
      </c>
      <c r="Y76" s="36">
        <f t="shared" si="13"/>
        <v>0.1764705882352941</v>
      </c>
      <c r="Z76" s="41" t="str">
        <f t="shared" si="14"/>
        <v/>
      </c>
      <c r="AA76" s="42" t="str">
        <f t="shared" si="15"/>
        <v/>
      </c>
    </row>
    <row r="77" spans="3:27">
      <c r="C77" s="32" t="s">
        <v>181</v>
      </c>
      <c r="D77" s="33" t="s">
        <v>182</v>
      </c>
      <c r="E77" s="11">
        <v>0.44409356115760207</v>
      </c>
      <c r="F77" s="11">
        <v>0.44392689702426874</v>
      </c>
      <c r="G77" s="11">
        <v>0.44392689702426874</v>
      </c>
      <c r="H77" s="11">
        <v>0.44392689702426874</v>
      </c>
      <c r="I77" s="11">
        <v>0.44392689702426874</v>
      </c>
      <c r="J77" s="11">
        <v>0.44392689702426874</v>
      </c>
      <c r="K77" s="11">
        <v>0.44392689702426874</v>
      </c>
      <c r="L77" s="11">
        <v>0.44392689702426874</v>
      </c>
      <c r="M77" s="11">
        <v>0.44392689702426874</v>
      </c>
      <c r="N77" s="11">
        <v>0.44392689702426874</v>
      </c>
      <c r="O77" s="11">
        <v>0.44392689702426874</v>
      </c>
      <c r="P77" s="11">
        <v>0.44392689702426874</v>
      </c>
      <c r="Q77" s="11">
        <v>0.44392689702426874</v>
      </c>
      <c r="R77" s="11">
        <v>0.44392689702426874</v>
      </c>
      <c r="S77" s="11">
        <v>0.44392689702426874</v>
      </c>
      <c r="T77" s="11">
        <v>0.44392689702426874</v>
      </c>
      <c r="U77" s="11"/>
      <c r="V77" s="33" t="str">
        <f t="shared" si="10"/>
        <v>Haiti</v>
      </c>
      <c r="W77" s="30">
        <f t="shared" si="11"/>
        <v>-3.6764147058822225E-6</v>
      </c>
      <c r="X77" s="10">
        <f t="shared" si="12"/>
        <v>-0.4200840252084031</v>
      </c>
      <c r="Y77" s="36">
        <f t="shared" si="13"/>
        <v>0.17647058823529424</v>
      </c>
      <c r="Z77" s="41" t="str">
        <f t="shared" si="14"/>
        <v/>
      </c>
      <c r="AA77" s="42" t="str">
        <f t="shared" si="15"/>
        <v/>
      </c>
    </row>
    <row r="78" spans="3:27">
      <c r="C78" s="32" t="s">
        <v>183</v>
      </c>
      <c r="D78" s="33" t="s">
        <v>184</v>
      </c>
      <c r="E78" s="11">
        <v>0.34216049878580423</v>
      </c>
      <c r="F78" s="11">
        <v>0.34216049878580423</v>
      </c>
      <c r="G78" s="11">
        <v>0.34216049878580423</v>
      </c>
      <c r="H78" s="11">
        <v>0.34216049878580423</v>
      </c>
      <c r="I78" s="11">
        <v>0.34216049878580423</v>
      </c>
      <c r="J78" s="11">
        <v>0.34216049878580423</v>
      </c>
      <c r="K78" s="11">
        <v>0.34216049878580423</v>
      </c>
      <c r="L78" s="11">
        <v>0.34216049878580423</v>
      </c>
      <c r="M78" s="11">
        <v>0.34216049878580423</v>
      </c>
      <c r="N78" s="11">
        <v>0.34216049878580423</v>
      </c>
      <c r="O78" s="11">
        <v>0.34216049878580423</v>
      </c>
      <c r="P78" s="11">
        <v>0.34216049878580423</v>
      </c>
      <c r="Q78" s="11">
        <v>0.34216049878580423</v>
      </c>
      <c r="R78" s="11">
        <v>0.34216049878580423</v>
      </c>
      <c r="S78" s="11">
        <v>0.34216049878580423</v>
      </c>
      <c r="T78" s="11">
        <v>0.34216049878580423</v>
      </c>
      <c r="U78" s="11"/>
      <c r="V78" s="33" t="str">
        <f t="shared" si="10"/>
        <v>Honduras</v>
      </c>
      <c r="W78" s="30">
        <f t="shared" si="11"/>
        <v>0</v>
      </c>
      <c r="X78" s="10">
        <f t="shared" si="12"/>
        <v>0</v>
      </c>
      <c r="Y78" s="36">
        <f t="shared" si="13"/>
        <v>0</v>
      </c>
      <c r="Z78" s="41" t="str">
        <f t="shared" si="14"/>
        <v/>
      </c>
      <c r="AA78" s="42" t="str">
        <f t="shared" si="15"/>
        <v/>
      </c>
    </row>
    <row r="79" spans="3:27">
      <c r="C79" s="32" t="s">
        <v>185</v>
      </c>
      <c r="D79" s="33" t="s">
        <v>186</v>
      </c>
      <c r="E79" s="11">
        <v>0.20769573963291485</v>
      </c>
      <c r="F79" s="11">
        <v>0.2093624062995815</v>
      </c>
      <c r="G79" s="11">
        <v>0.20886240119958152</v>
      </c>
      <c r="H79" s="11">
        <v>0.20886240119958152</v>
      </c>
      <c r="I79" s="11">
        <v>0.2086957349606926</v>
      </c>
      <c r="J79" s="11">
        <v>0.20852906872180374</v>
      </c>
      <c r="K79" s="11">
        <v>0.20836240248291485</v>
      </c>
      <c r="L79" s="11">
        <v>0.2080290678662482</v>
      </c>
      <c r="M79" s="11">
        <v>0.2080290678662482</v>
      </c>
      <c r="N79" s="11">
        <v>0.21128416857180374</v>
      </c>
      <c r="O79" s="11">
        <v>0.21453926927735925</v>
      </c>
      <c r="P79" s="11">
        <v>0.21779436998291488</v>
      </c>
      <c r="Q79" s="11">
        <v>0.21833520744958154</v>
      </c>
      <c r="R79" s="11">
        <v>0.21844573708291484</v>
      </c>
      <c r="S79" s="11">
        <v>0.21844573708291484</v>
      </c>
      <c r="T79" s="11">
        <v>0.21844573708291484</v>
      </c>
      <c r="U79" s="11"/>
      <c r="V79" s="33" t="str">
        <f t="shared" si="10"/>
        <v>Hungary</v>
      </c>
      <c r="W79" s="30">
        <f t="shared" si="11"/>
        <v>8.4192935161764748E-4</v>
      </c>
      <c r="X79" s="10">
        <f t="shared" si="12"/>
        <v>0.87051814499245883</v>
      </c>
      <c r="Y79" s="36">
        <f t="shared" si="13"/>
        <v>0.75780184076111157</v>
      </c>
      <c r="Z79" s="41">
        <f t="shared" si="14"/>
        <v>-0.84192935161764748</v>
      </c>
      <c r="AA79" s="42">
        <f t="shared" si="15"/>
        <v>91</v>
      </c>
    </row>
    <row r="80" spans="3:27">
      <c r="C80" s="32" t="s">
        <v>187</v>
      </c>
      <c r="D80" s="33" t="s">
        <v>188</v>
      </c>
      <c r="E80" s="11">
        <v>0.29063363454811314</v>
      </c>
      <c r="F80" s="11">
        <v>0.28880030058144651</v>
      </c>
      <c r="G80" s="11">
        <v>0.28913363201477987</v>
      </c>
      <c r="H80" s="11">
        <v>0.28680029931477985</v>
      </c>
      <c r="I80" s="11">
        <v>0.28513363264811314</v>
      </c>
      <c r="J80" s="11">
        <v>0.28280029994811318</v>
      </c>
      <c r="K80" s="11">
        <v>0.28096696598144649</v>
      </c>
      <c r="L80" s="11">
        <v>0.27946696661477982</v>
      </c>
      <c r="M80" s="11">
        <v>0.2770502986731132</v>
      </c>
      <c r="N80" s="11">
        <v>0.27463363073144653</v>
      </c>
      <c r="O80" s="11">
        <v>0.27298363429811318</v>
      </c>
      <c r="P80" s="11">
        <v>0.27220029893144654</v>
      </c>
      <c r="Q80" s="11">
        <v>0.27089758178144652</v>
      </c>
      <c r="R80" s="11">
        <v>0.27089758178144652</v>
      </c>
      <c r="S80" s="11">
        <v>0.27089758178144652</v>
      </c>
      <c r="T80" s="11">
        <v>0.27089758178144652</v>
      </c>
      <c r="U80" s="11"/>
      <c r="V80" s="33" t="str">
        <f t="shared" si="10"/>
        <v>Iceland</v>
      </c>
      <c r="W80" s="30">
        <f t="shared" si="11"/>
        <v>-1.5198977709191162E-3</v>
      </c>
      <c r="X80" s="10">
        <f t="shared" si="12"/>
        <v>-0.97931116514985561</v>
      </c>
      <c r="Y80" s="36">
        <f t="shared" si="13"/>
        <v>0.95905035818716777</v>
      </c>
      <c r="Z80" s="41">
        <f t="shared" si="14"/>
        <v>1.5198977709191162</v>
      </c>
      <c r="AA80" s="42">
        <f t="shared" si="15"/>
        <v>12</v>
      </c>
    </row>
    <row r="81" spans="3:27">
      <c r="C81" s="32" t="s">
        <v>189</v>
      </c>
      <c r="D81" s="33" t="s">
        <v>190</v>
      </c>
      <c r="E81" s="11">
        <v>0.21081299969458742</v>
      </c>
      <c r="F81" s="11">
        <v>0.21197966764458739</v>
      </c>
      <c r="G81" s="11">
        <v>0.20897966891125405</v>
      </c>
      <c r="H81" s="11">
        <v>0.20814633557792073</v>
      </c>
      <c r="I81" s="11">
        <v>0.22536300529458742</v>
      </c>
      <c r="J81" s="11">
        <v>0.22404633711125407</v>
      </c>
      <c r="K81" s="11">
        <v>0.22357966611125404</v>
      </c>
      <c r="L81" s="11">
        <v>0.22414633302792075</v>
      </c>
      <c r="M81" s="11">
        <v>0.22312966763625405</v>
      </c>
      <c r="N81" s="11">
        <v>0.22211300224458741</v>
      </c>
      <c r="O81" s="11">
        <v>0.22482966891125403</v>
      </c>
      <c r="P81" s="11">
        <v>0.22361300224458738</v>
      </c>
      <c r="Q81" s="11">
        <v>0.22274633557792076</v>
      </c>
      <c r="R81" s="11">
        <v>0.22091190339458736</v>
      </c>
      <c r="S81" s="11">
        <v>0.22091190339458736</v>
      </c>
      <c r="T81" s="11">
        <v>0.22091190339458736</v>
      </c>
      <c r="U81" s="11"/>
      <c r="V81" s="33" t="str">
        <f t="shared" si="10"/>
        <v>India</v>
      </c>
      <c r="W81" s="30">
        <f t="shared" si="11"/>
        <v>7.595693826838207E-4</v>
      </c>
      <c r="X81" s="10">
        <f t="shared" si="12"/>
        <v>0.59960662579735835</v>
      </c>
      <c r="Y81" s="36">
        <f t="shared" si="13"/>
        <v>0.3595281057000933</v>
      </c>
      <c r="Z81" s="41">
        <f t="shared" si="14"/>
        <v>-0.75956938268382068</v>
      </c>
      <c r="AA81" s="42">
        <f t="shared" si="15"/>
        <v>88</v>
      </c>
    </row>
    <row r="82" spans="3:27">
      <c r="C82" s="32" t="s">
        <v>191</v>
      </c>
      <c r="D82" s="33" t="s">
        <v>192</v>
      </c>
      <c r="E82" s="11">
        <v>0.19226759252491057</v>
      </c>
      <c r="F82" s="11">
        <v>0.20243426300824394</v>
      </c>
      <c r="G82" s="11">
        <v>0.18560092585824392</v>
      </c>
      <c r="H82" s="11">
        <v>0.20076759634157726</v>
      </c>
      <c r="I82" s="11">
        <v>0.20243426300824394</v>
      </c>
      <c r="J82" s="11">
        <v>0.18443426429157725</v>
      </c>
      <c r="K82" s="11">
        <v>0.18143425919157727</v>
      </c>
      <c r="L82" s="11">
        <v>0.18293426174157723</v>
      </c>
      <c r="M82" s="11">
        <v>0.18239010170824391</v>
      </c>
      <c r="N82" s="11">
        <v>0.1873984070415772</v>
      </c>
      <c r="O82" s="11">
        <v>0.18722709557491057</v>
      </c>
      <c r="P82" s="11">
        <v>0.19125863099157722</v>
      </c>
      <c r="Q82" s="11">
        <v>0.17816688379157722</v>
      </c>
      <c r="R82" s="11">
        <v>0.1810901039582439</v>
      </c>
      <c r="S82" s="11">
        <v>0.1810901039582439</v>
      </c>
      <c r="T82" s="11">
        <v>0.1810901039582439</v>
      </c>
      <c r="U82" s="11"/>
      <c r="V82" s="33" t="str">
        <f t="shared" si="10"/>
        <v>Indonesia</v>
      </c>
      <c r="W82" s="30">
        <f t="shared" si="11"/>
        <v>-1.0957041679166691E-3</v>
      </c>
      <c r="X82" s="10">
        <f t="shared" si="12"/>
        <v>-0.65007859538502089</v>
      </c>
      <c r="Y82" s="36">
        <f t="shared" si="13"/>
        <v>0.42260218017776169</v>
      </c>
      <c r="Z82" s="41">
        <f t="shared" si="14"/>
        <v>1.0957041679166692</v>
      </c>
      <c r="AA82" s="42">
        <f t="shared" si="15"/>
        <v>17</v>
      </c>
    </row>
    <row r="83" spans="3:27">
      <c r="C83" s="32" t="s">
        <v>193</v>
      </c>
      <c r="D83" s="33" t="s">
        <v>194</v>
      </c>
      <c r="E83" s="11">
        <v>9.6851565536691053E-2</v>
      </c>
      <c r="F83" s="11">
        <v>9.3184903970024394E-2</v>
      </c>
      <c r="G83" s="11">
        <v>8.5351569353357734E-2</v>
      </c>
      <c r="H83" s="11">
        <v>8.6184902686691059E-2</v>
      </c>
      <c r="I83" s="11">
        <v>8.1462678347802173E-2</v>
      </c>
      <c r="J83" s="11">
        <v>7.6740454008913286E-2</v>
      </c>
      <c r="K83" s="11">
        <v>7.20182296700244E-2</v>
      </c>
      <c r="L83" s="11">
        <v>6.9518229670024398E-2</v>
      </c>
      <c r="M83" s="11">
        <v>6.7751567070024388E-2</v>
      </c>
      <c r="N83" s="11">
        <v>6.469797095335772E-2</v>
      </c>
      <c r="O83" s="11">
        <v>6.1644374836691052E-2</v>
      </c>
      <c r="P83" s="11">
        <v>5.7855998170024382E-2</v>
      </c>
      <c r="Q83" s="11">
        <v>5.7855998170024382E-2</v>
      </c>
      <c r="R83" s="11">
        <v>5.7855998170024382E-2</v>
      </c>
      <c r="S83" s="11">
        <v>5.7855998170024382E-2</v>
      </c>
      <c r="T83" s="11">
        <v>5.7855998170024382E-2</v>
      </c>
      <c r="U83" s="11"/>
      <c r="V83" s="33" t="str">
        <f t="shared" si="10"/>
        <v>Iran, Islamic Republic of</v>
      </c>
      <c r="W83" s="30">
        <f t="shared" si="11"/>
        <v>-2.7442283903267978E-3</v>
      </c>
      <c r="X83" s="10">
        <f t="shared" si="12"/>
        <v>-0.96675809542231272</v>
      </c>
      <c r="Y83" s="36">
        <f t="shared" si="13"/>
        <v>0.93462121506457752</v>
      </c>
      <c r="Z83" s="41">
        <f t="shared" si="14"/>
        <v>2.7442283903267977</v>
      </c>
      <c r="AA83" s="42">
        <f t="shared" si="15"/>
        <v>3</v>
      </c>
    </row>
    <row r="84" spans="3:27">
      <c r="C84" s="32" t="s">
        <v>195</v>
      </c>
      <c r="D84" s="33" t="s">
        <v>196</v>
      </c>
      <c r="E84" s="11">
        <v>8.1600185781055407E-2</v>
      </c>
      <c r="F84" s="11">
        <v>8.1600185781055407E-2</v>
      </c>
      <c r="G84" s="11">
        <v>8.3016849906055415E-2</v>
      </c>
      <c r="H84" s="11">
        <v>8.4433514031055409E-2</v>
      </c>
      <c r="I84" s="11">
        <v>8.4433514031055409E-2</v>
      </c>
      <c r="J84" s="11">
        <v>8.4433514031055409E-2</v>
      </c>
      <c r="K84" s="11">
        <v>8.4433514031055409E-2</v>
      </c>
      <c r="L84" s="11">
        <v>8.4433514031055409E-2</v>
      </c>
      <c r="M84" s="11">
        <v>8.4433514031055409E-2</v>
      </c>
      <c r="N84" s="11">
        <v>8.4433514031055409E-2</v>
      </c>
      <c r="O84" s="11">
        <v>8.4433514031055409E-2</v>
      </c>
      <c r="P84" s="11">
        <v>8.4433514031055409E-2</v>
      </c>
      <c r="Q84" s="11">
        <v>8.4433514031055409E-2</v>
      </c>
      <c r="R84" s="11">
        <v>8.4433514031055409E-2</v>
      </c>
      <c r="S84" s="11">
        <v>8.4433514031055409E-2</v>
      </c>
      <c r="T84" s="11">
        <v>8.4433514031055409E-2</v>
      </c>
      <c r="U84" s="11"/>
      <c r="V84" s="33" t="str">
        <f t="shared" si="10"/>
        <v>Iraq</v>
      </c>
      <c r="W84" s="30">
        <f t="shared" si="11"/>
        <v>1.3958308290441181E-4</v>
      </c>
      <c r="X84" s="10">
        <f t="shared" si="12"/>
        <v>0.66618041255071314</v>
      </c>
      <c r="Y84" s="36">
        <f t="shared" si="13"/>
        <v>0.44379634206623836</v>
      </c>
      <c r="Z84" s="41">
        <f t="shared" si="14"/>
        <v>-0.13958308290441179</v>
      </c>
      <c r="AA84" s="42">
        <f t="shared" si="15"/>
        <v>74</v>
      </c>
    </row>
    <row r="85" spans="3:27">
      <c r="C85" s="32" t="s">
        <v>197</v>
      </c>
      <c r="D85" s="33" t="s">
        <v>198</v>
      </c>
      <c r="E85" s="11">
        <v>0.19177027227842089</v>
      </c>
      <c r="F85" s="11">
        <v>0.19160360816175417</v>
      </c>
      <c r="G85" s="11">
        <v>0.19160360816175417</v>
      </c>
      <c r="H85" s="11">
        <v>0.18177027227842088</v>
      </c>
      <c r="I85" s="11">
        <v>0.18177027227842088</v>
      </c>
      <c r="J85" s="11">
        <v>0.18177027227842088</v>
      </c>
      <c r="K85" s="11">
        <v>0.18177027227842088</v>
      </c>
      <c r="L85" s="11">
        <v>0.18177027227842088</v>
      </c>
      <c r="M85" s="11">
        <v>0.18177027227842088</v>
      </c>
      <c r="N85" s="11">
        <v>0.18177027227842088</v>
      </c>
      <c r="O85" s="11">
        <v>0.18177027227842088</v>
      </c>
      <c r="P85" s="11">
        <v>0.18177027227842088</v>
      </c>
      <c r="Q85" s="11">
        <v>0.18177027227842088</v>
      </c>
      <c r="R85" s="11">
        <v>0.18177027227842088</v>
      </c>
      <c r="S85" s="11">
        <v>0.18177027227842088</v>
      </c>
      <c r="T85" s="11">
        <v>0.18177027227842088</v>
      </c>
      <c r="U85" s="11"/>
      <c r="V85" s="33" t="str">
        <f t="shared" si="10"/>
        <v>Ireland</v>
      </c>
      <c r="W85" s="30">
        <f t="shared" si="11"/>
        <v>-5.6764714882352827E-4</v>
      </c>
      <c r="X85" s="10">
        <f t="shared" si="12"/>
        <v>-0.67792424520158179</v>
      </c>
      <c r="Y85" s="36">
        <f t="shared" si="13"/>
        <v>0.4595812822321344</v>
      </c>
      <c r="Z85" s="41">
        <f t="shared" si="14"/>
        <v>0.56764714882352829</v>
      </c>
      <c r="AA85" s="42">
        <f t="shared" si="15"/>
        <v>35</v>
      </c>
    </row>
    <row r="86" spans="3:27">
      <c r="C86" s="32" t="s">
        <v>199</v>
      </c>
      <c r="D86" s="33" t="s">
        <v>200</v>
      </c>
      <c r="E86" s="11">
        <v>0.17557780177517804</v>
      </c>
      <c r="F86" s="11">
        <v>0.17557780177517804</v>
      </c>
      <c r="G86" s="11">
        <v>0.17557780177517804</v>
      </c>
      <c r="H86" s="11">
        <v>0.17557780177517804</v>
      </c>
      <c r="I86" s="11">
        <v>0.17557780177517804</v>
      </c>
      <c r="J86" s="11">
        <v>0.17557780177517804</v>
      </c>
      <c r="K86" s="11">
        <v>0.17557780177517804</v>
      </c>
      <c r="L86" s="11">
        <v>0.17557780177517804</v>
      </c>
      <c r="M86" s="11">
        <v>0.17557780177517804</v>
      </c>
      <c r="N86" s="11">
        <v>0.17557780177517804</v>
      </c>
      <c r="O86" s="11">
        <v>0.17557780177517804</v>
      </c>
      <c r="P86" s="11">
        <v>0.17557780177517804</v>
      </c>
      <c r="Q86" s="11">
        <v>0.17557780177517804</v>
      </c>
      <c r="R86" s="11">
        <v>0.17557780177517804</v>
      </c>
      <c r="S86" s="11">
        <v>0.17557780177517804</v>
      </c>
      <c r="T86" s="11">
        <v>0.17557780177517804</v>
      </c>
      <c r="U86" s="11"/>
      <c r="V86" s="33" t="str">
        <f t="shared" si="10"/>
        <v>Israel</v>
      </c>
      <c r="W86" s="30">
        <f t="shared" si="11"/>
        <v>0</v>
      </c>
      <c r="X86" s="10" t="e">
        <f t="shared" si="12"/>
        <v>#DIV/0!</v>
      </c>
      <c r="Y86" s="36">
        <f t="shared" si="13"/>
        <v>0</v>
      </c>
      <c r="Z86" s="41" t="str">
        <f t="shared" si="14"/>
        <v/>
      </c>
      <c r="AA86" s="42" t="str">
        <f t="shared" si="15"/>
        <v/>
      </c>
    </row>
    <row r="87" spans="3:27">
      <c r="C87" s="32" t="s">
        <v>201</v>
      </c>
      <c r="D87" s="33" t="s">
        <v>202</v>
      </c>
      <c r="E87" s="11">
        <v>0.18370013976078939</v>
      </c>
      <c r="F87" s="11">
        <v>0.18370013976078939</v>
      </c>
      <c r="G87" s="11">
        <v>0.18370013976078939</v>
      </c>
      <c r="H87" s="11">
        <v>0.18370013976078939</v>
      </c>
      <c r="I87" s="11">
        <v>0.18370013976078939</v>
      </c>
      <c r="J87" s="11">
        <v>0.18370013976078939</v>
      </c>
      <c r="K87" s="11">
        <v>0.18370013976078939</v>
      </c>
      <c r="L87" s="11">
        <v>0.18370013976078939</v>
      </c>
      <c r="M87" s="11">
        <v>0.18370013976078939</v>
      </c>
      <c r="N87" s="11">
        <v>0.18370013976078939</v>
      </c>
      <c r="O87" s="11">
        <v>0.18370013976078939</v>
      </c>
      <c r="P87" s="11">
        <v>0.18370013976078939</v>
      </c>
      <c r="Q87" s="11">
        <v>0.18370013976078939</v>
      </c>
      <c r="R87" s="11">
        <v>0.18370013976078939</v>
      </c>
      <c r="S87" s="11">
        <v>0.18370013976078939</v>
      </c>
      <c r="T87" s="11">
        <v>0.18370013976078939</v>
      </c>
      <c r="U87" s="11"/>
      <c r="V87" s="33" t="str">
        <f t="shared" si="10"/>
        <v>Italy</v>
      </c>
      <c r="W87" s="30">
        <f t="shared" si="11"/>
        <v>0</v>
      </c>
      <c r="X87" s="10">
        <f t="shared" si="12"/>
        <v>0</v>
      </c>
      <c r="Y87" s="36">
        <f t="shared" si="13"/>
        <v>0</v>
      </c>
      <c r="Z87" s="41" t="str">
        <f t="shared" si="14"/>
        <v/>
      </c>
      <c r="AA87" s="42" t="str">
        <f t="shared" si="15"/>
        <v/>
      </c>
    </row>
    <row r="88" spans="3:27">
      <c r="C88" s="32" t="s">
        <v>203</v>
      </c>
      <c r="D88" s="33" t="s">
        <v>204</v>
      </c>
      <c r="E88" s="11">
        <v>0.28150579627434419</v>
      </c>
      <c r="F88" s="11">
        <v>0.28133913214101086</v>
      </c>
      <c r="G88" s="11">
        <v>0.28183913087434415</v>
      </c>
      <c r="H88" s="11">
        <v>0.28233912960767754</v>
      </c>
      <c r="I88" s="11">
        <v>0.28233912960767754</v>
      </c>
      <c r="J88" s="11">
        <v>0.28233912960767754</v>
      </c>
      <c r="K88" s="11">
        <v>0.2805891287576775</v>
      </c>
      <c r="L88" s="11">
        <v>0.27883912790767751</v>
      </c>
      <c r="M88" s="11">
        <v>0.27708912705767746</v>
      </c>
      <c r="N88" s="11">
        <v>0.27703912909101086</v>
      </c>
      <c r="O88" s="11">
        <v>0.27703912909101086</v>
      </c>
      <c r="P88" s="11">
        <v>0.27703912909101086</v>
      </c>
      <c r="Q88" s="11">
        <v>0.27703912909101086</v>
      </c>
      <c r="R88" s="11">
        <v>0.27703912909101086</v>
      </c>
      <c r="S88" s="11">
        <v>0.27703912909101086</v>
      </c>
      <c r="T88" s="11">
        <v>0.27703912909101086</v>
      </c>
      <c r="U88" s="11"/>
      <c r="V88" s="33" t="str">
        <f t="shared" si="10"/>
        <v>Jamaica</v>
      </c>
      <c r="W88" s="30">
        <f t="shared" si="11"/>
        <v>-4.4029423193627399E-4</v>
      </c>
      <c r="X88" s="10">
        <f t="shared" si="12"/>
        <v>-0.87741549860219581</v>
      </c>
      <c r="Y88" s="36">
        <f t="shared" si="13"/>
        <v>0.76985795718733985</v>
      </c>
      <c r="Z88" s="41">
        <f t="shared" si="14"/>
        <v>0.44029423193627398</v>
      </c>
      <c r="AA88" s="42">
        <f t="shared" si="15"/>
        <v>41</v>
      </c>
    </row>
    <row r="89" spans="3:27">
      <c r="C89" s="32" t="s">
        <v>205</v>
      </c>
      <c r="D89" s="33" t="s">
        <v>206</v>
      </c>
      <c r="E89" s="11">
        <v>0.2382707529016039</v>
      </c>
      <c r="F89" s="11">
        <v>0.2371040786016039</v>
      </c>
      <c r="G89" s="11">
        <v>0.23610408113493722</v>
      </c>
      <c r="H89" s="11">
        <v>0.23427075035160391</v>
      </c>
      <c r="I89" s="11">
        <v>0.2341040862349372</v>
      </c>
      <c r="J89" s="11">
        <v>0.2332707529016039</v>
      </c>
      <c r="K89" s="11">
        <v>0.23243741956827058</v>
      </c>
      <c r="L89" s="11">
        <v>0.23143742210160392</v>
      </c>
      <c r="M89" s="11">
        <v>0.2305710836849372</v>
      </c>
      <c r="N89" s="11">
        <v>0.22992091701827055</v>
      </c>
      <c r="O89" s="11">
        <v>0.22927075035160391</v>
      </c>
      <c r="P89" s="11">
        <v>0.2287930612516039</v>
      </c>
      <c r="Q89" s="11">
        <v>0.22827019525160389</v>
      </c>
      <c r="R89" s="11">
        <v>0.22827019525160389</v>
      </c>
      <c r="S89" s="11">
        <v>0.22827019525160389</v>
      </c>
      <c r="T89" s="11">
        <v>0.22827019525160389</v>
      </c>
      <c r="U89" s="11"/>
      <c r="V89" s="33" t="str">
        <f t="shared" si="10"/>
        <v>Japan</v>
      </c>
      <c r="W89" s="30">
        <f t="shared" si="11"/>
        <v>-6.9208768031862845E-4</v>
      </c>
      <c r="X89" s="10">
        <f t="shared" si="12"/>
        <v>-0.97034938314408437</v>
      </c>
      <c r="Y89" s="36">
        <f t="shared" si="13"/>
        <v>0.94157792536810503</v>
      </c>
      <c r="Z89" s="41">
        <f t="shared" si="14"/>
        <v>0.69208768031862844</v>
      </c>
      <c r="AA89" s="42">
        <f t="shared" si="15"/>
        <v>30</v>
      </c>
    </row>
    <row r="90" spans="3:27">
      <c r="C90" s="32" t="s">
        <v>207</v>
      </c>
      <c r="D90" s="33" t="s">
        <v>208</v>
      </c>
      <c r="E90" s="11">
        <v>0.16022652160984288</v>
      </c>
      <c r="F90" s="11">
        <v>0.16022652160984288</v>
      </c>
      <c r="G90" s="11">
        <v>0.16022652160984288</v>
      </c>
      <c r="H90" s="11">
        <v>0.16022652160984288</v>
      </c>
      <c r="I90" s="11">
        <v>0.16022652160984288</v>
      </c>
      <c r="J90" s="11">
        <v>0.16022652160984288</v>
      </c>
      <c r="K90" s="11">
        <v>0.16022652160984288</v>
      </c>
      <c r="L90" s="11">
        <v>0.16022652160984288</v>
      </c>
      <c r="M90" s="11">
        <v>0.16022652160984288</v>
      </c>
      <c r="N90" s="11">
        <v>0.16022652160984288</v>
      </c>
      <c r="O90" s="11">
        <v>0.16022652160984288</v>
      </c>
      <c r="P90" s="11">
        <v>0.16022652160984288</v>
      </c>
      <c r="Q90" s="11">
        <v>0.16022652160984288</v>
      </c>
      <c r="R90" s="11">
        <v>0.16022652160984288</v>
      </c>
      <c r="S90" s="11">
        <v>0.16022652160984288</v>
      </c>
      <c r="T90" s="11">
        <v>0.16022652160984288</v>
      </c>
      <c r="U90" s="11"/>
      <c r="V90" s="33" t="str">
        <f t="shared" si="10"/>
        <v>Jordan</v>
      </c>
      <c r="W90" s="30">
        <f t="shared" si="11"/>
        <v>0</v>
      </c>
      <c r="X90" s="10">
        <f t="shared" si="12"/>
        <v>0</v>
      </c>
      <c r="Y90" s="36">
        <f t="shared" si="13"/>
        <v>0</v>
      </c>
      <c r="Z90" s="41" t="str">
        <f t="shared" si="14"/>
        <v/>
      </c>
      <c r="AA90" s="42" t="str">
        <f t="shared" si="15"/>
        <v/>
      </c>
    </row>
    <row r="91" spans="3:27">
      <c r="C91" s="32" t="s">
        <v>209</v>
      </c>
      <c r="D91" s="33" t="s">
        <v>210</v>
      </c>
      <c r="E91" s="11">
        <v>3.9777803562071716E-2</v>
      </c>
      <c r="F91" s="11">
        <v>3.2777808645405034E-2</v>
      </c>
      <c r="G91" s="11">
        <v>2.8944470228738372E-2</v>
      </c>
      <c r="H91" s="11">
        <v>2.2777808645405045E-2</v>
      </c>
      <c r="I91" s="11">
        <v>2.028780823873837E-2</v>
      </c>
      <c r="J91" s="11">
        <v>1.7797807832071716E-2</v>
      </c>
      <c r="K91" s="11">
        <v>1.5307807425405042E-2</v>
      </c>
      <c r="L91" s="11">
        <v>1.2817807018738386E-2</v>
      </c>
      <c r="M91" s="11">
        <v>1.0327806612071713E-2</v>
      </c>
      <c r="N91" s="11">
        <v>1.1227808128738387E-2</v>
      </c>
      <c r="O91" s="11">
        <v>1.5011135878738377E-2</v>
      </c>
      <c r="P91" s="11">
        <v>1.4553953662071711E-2</v>
      </c>
      <c r="Q91" s="11">
        <v>1.6514398962071714E-2</v>
      </c>
      <c r="R91" s="11">
        <v>1.7144475312071722E-2</v>
      </c>
      <c r="S91" s="11">
        <v>1.7144475312071722E-2</v>
      </c>
      <c r="T91" s="11">
        <v>1.7144475312071722E-2</v>
      </c>
      <c r="U91" s="11"/>
      <c r="V91" s="33" t="str">
        <f t="shared" si="10"/>
        <v>Kazakhstan</v>
      </c>
      <c r="W91" s="30">
        <f t="shared" si="11"/>
        <v>-1.1730944535539207E-3</v>
      </c>
      <c r="X91" s="10">
        <f t="shared" si="12"/>
        <v>-0.69255019666094264</v>
      </c>
      <c r="Y91" s="36">
        <f t="shared" si="13"/>
        <v>0.47962577489511032</v>
      </c>
      <c r="Z91" s="41">
        <f t="shared" si="14"/>
        <v>1.1730944535539207</v>
      </c>
      <c r="AA91" s="42">
        <f t="shared" si="15"/>
        <v>16</v>
      </c>
    </row>
    <row r="92" spans="3:27">
      <c r="C92" s="32" t="s">
        <v>211</v>
      </c>
      <c r="D92" s="33" t="s">
        <v>212</v>
      </c>
      <c r="E92" s="11">
        <v>0.37571080030023679</v>
      </c>
      <c r="F92" s="11">
        <v>0.37854413331690351</v>
      </c>
      <c r="G92" s="11">
        <v>0.37854413331690351</v>
      </c>
      <c r="H92" s="11">
        <v>0.37854413331690351</v>
      </c>
      <c r="I92" s="11">
        <v>0.37854413331690351</v>
      </c>
      <c r="J92" s="11">
        <v>0.37854413331690351</v>
      </c>
      <c r="K92" s="11">
        <v>0.37770246685440351</v>
      </c>
      <c r="L92" s="11">
        <v>0.37686080039190345</v>
      </c>
      <c r="M92" s="11">
        <v>0.37601913392940345</v>
      </c>
      <c r="N92" s="11">
        <v>0.3751774674669035</v>
      </c>
      <c r="O92" s="11">
        <v>0.3751774674669035</v>
      </c>
      <c r="P92" s="11">
        <v>0.3751774674669035</v>
      </c>
      <c r="Q92" s="11">
        <v>0.3751774674669035</v>
      </c>
      <c r="R92" s="11">
        <v>0.3751774674669035</v>
      </c>
      <c r="S92" s="11">
        <v>0.3751774674669035</v>
      </c>
      <c r="T92" s="11">
        <v>0.3751774674669035</v>
      </c>
      <c r="U92" s="11"/>
      <c r="V92" s="33" t="str">
        <f t="shared" si="10"/>
        <v>Kenya</v>
      </c>
      <c r="W92" s="30">
        <f t="shared" si="11"/>
        <v>-2.4693620643382295E-4</v>
      </c>
      <c r="X92" s="10">
        <f t="shared" si="12"/>
        <v>-0.76455423657740285</v>
      </c>
      <c r="Y92" s="36">
        <f t="shared" si="13"/>
        <v>0.58454318066845523</v>
      </c>
      <c r="Z92" s="41">
        <f t="shared" si="14"/>
        <v>0.24693620643382294</v>
      </c>
      <c r="AA92" s="42">
        <f t="shared" si="15"/>
        <v>50</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0.3453223423960014</v>
      </c>
      <c r="F95" s="11">
        <v>0.35082234747933477</v>
      </c>
      <c r="G95" s="11">
        <v>0.3486556757293347</v>
      </c>
      <c r="H95" s="11">
        <v>0.3478223423960014</v>
      </c>
      <c r="I95" s="11">
        <v>0.3478223423960014</v>
      </c>
      <c r="J95" s="11">
        <v>0.3478223423960014</v>
      </c>
      <c r="K95" s="11">
        <v>0.34415568081266806</v>
      </c>
      <c r="L95" s="11">
        <v>0.34415568081266806</v>
      </c>
      <c r="M95" s="11">
        <v>0.34383901007933471</v>
      </c>
      <c r="N95" s="11">
        <v>0.32738900549600142</v>
      </c>
      <c r="O95" s="11">
        <v>0.34395567624600137</v>
      </c>
      <c r="P95" s="11">
        <v>0.34282234239600134</v>
      </c>
      <c r="Q95" s="11">
        <v>0.3414890090626681</v>
      </c>
      <c r="R95" s="11">
        <v>0.34115567572933475</v>
      </c>
      <c r="S95" s="11">
        <v>0.34115567572933475</v>
      </c>
      <c r="T95" s="11">
        <v>0.34115567572933475</v>
      </c>
      <c r="U95" s="11"/>
      <c r="V95" s="33" t="str">
        <f t="shared" si="10"/>
        <v>Korea, Republic of</v>
      </c>
      <c r="W95" s="30">
        <f t="shared" si="11"/>
        <v>-6.3620111791666632E-4</v>
      </c>
      <c r="X95" s="10">
        <f t="shared" si="12"/>
        <v>-0.57205834039145598</v>
      </c>
      <c r="Y95" s="36">
        <f t="shared" si="13"/>
        <v>0.32725074481142691</v>
      </c>
      <c r="Z95" s="41">
        <f t="shared" si="14"/>
        <v>0.63620111791666634</v>
      </c>
      <c r="AA95" s="42">
        <f t="shared" si="15"/>
        <v>33</v>
      </c>
    </row>
    <row r="96" spans="3:27">
      <c r="C96" s="32" t="s">
        <v>219</v>
      </c>
      <c r="D96" s="33" t="s">
        <v>220</v>
      </c>
      <c r="E96" s="11">
        <v>0.10026796607849608</v>
      </c>
      <c r="F96" s="11">
        <v>0.10010130196182943</v>
      </c>
      <c r="G96" s="11">
        <v>0.10010130196182943</v>
      </c>
      <c r="H96" s="11">
        <v>0.10010130196182943</v>
      </c>
      <c r="I96" s="11">
        <v>0.10010130196182943</v>
      </c>
      <c r="J96" s="11">
        <v>0.10010130196182943</v>
      </c>
      <c r="K96" s="11">
        <v>9.799018915071829E-2</v>
      </c>
      <c r="L96" s="11">
        <v>9.5879076339607197E-2</v>
      </c>
      <c r="M96" s="11">
        <v>9.3767963528496076E-2</v>
      </c>
      <c r="N96" s="11">
        <v>9.2767966078496092E-2</v>
      </c>
      <c r="O96" s="11">
        <v>9.2767966078496092E-2</v>
      </c>
      <c r="P96" s="11">
        <v>9.2767966078496092E-2</v>
      </c>
      <c r="Q96" s="11">
        <v>9.2767966078496092E-2</v>
      </c>
      <c r="R96" s="11">
        <v>9.2767966078496092E-2</v>
      </c>
      <c r="S96" s="11">
        <v>9.2767966078496092E-2</v>
      </c>
      <c r="T96" s="11">
        <v>9.2767966078496092E-2</v>
      </c>
      <c r="U96" s="11"/>
      <c r="V96" s="33" t="str">
        <f t="shared" si="10"/>
        <v>Kuwait</v>
      </c>
      <c r="W96" s="30">
        <f t="shared" si="11"/>
        <v>-6.7687925996731994E-4</v>
      </c>
      <c r="X96" s="10">
        <f t="shared" si="12"/>
        <v>-0.91961708998593816</v>
      </c>
      <c r="Y96" s="36">
        <f t="shared" si="13"/>
        <v>0.84569559219420509</v>
      </c>
      <c r="Z96" s="41">
        <f t="shared" si="14"/>
        <v>0.6768792599673199</v>
      </c>
      <c r="AA96" s="42">
        <f t="shared" si="15"/>
        <v>31</v>
      </c>
    </row>
    <row r="97" spans="3:27">
      <c r="C97" s="32" t="s">
        <v>221</v>
      </c>
      <c r="D97" s="33" t="s">
        <v>222</v>
      </c>
      <c r="E97" s="11">
        <v>0.17630344108446297</v>
      </c>
      <c r="F97" s="11">
        <v>0.17613677696779631</v>
      </c>
      <c r="G97" s="11">
        <v>0.17613677696779631</v>
      </c>
      <c r="H97" s="11">
        <v>0.17613677696779631</v>
      </c>
      <c r="I97" s="11">
        <v>0.17613677696779631</v>
      </c>
      <c r="J97" s="11">
        <v>0.17613677696779631</v>
      </c>
      <c r="K97" s="11">
        <v>0.17613677696779631</v>
      </c>
      <c r="L97" s="11">
        <v>0.17613677696779631</v>
      </c>
      <c r="M97" s="11">
        <v>0.17613677696779631</v>
      </c>
      <c r="N97" s="11">
        <v>0.17613677696779631</v>
      </c>
      <c r="O97" s="11">
        <v>0.17613677696779631</v>
      </c>
      <c r="P97" s="11">
        <v>0.17613677696779631</v>
      </c>
      <c r="Q97" s="11">
        <v>0.17613677696779631</v>
      </c>
      <c r="R97" s="11">
        <v>0.17613677696779631</v>
      </c>
      <c r="S97" s="11">
        <v>0.17613677696779631</v>
      </c>
      <c r="T97" s="11">
        <v>0.17613677696779631</v>
      </c>
      <c r="U97" s="11"/>
      <c r="V97" s="33" t="str">
        <f t="shared" si="10"/>
        <v>Kyrgyzstan</v>
      </c>
      <c r="W97" s="30">
        <f t="shared" si="11"/>
        <v>-3.6764143382351332E-6</v>
      </c>
      <c r="X97" s="10">
        <f t="shared" si="12"/>
        <v>-0.42008402520840282</v>
      </c>
      <c r="Y97" s="36">
        <f t="shared" si="13"/>
        <v>0.17647058823529402</v>
      </c>
      <c r="Z97" s="41" t="str">
        <f t="shared" si="14"/>
        <v/>
      </c>
      <c r="AA97" s="42" t="str">
        <f t="shared" si="15"/>
        <v/>
      </c>
    </row>
    <row r="98" spans="3:27">
      <c r="C98" s="32" t="s">
        <v>223</v>
      </c>
      <c r="D98" s="33" t="s">
        <v>436</v>
      </c>
      <c r="E98" s="11">
        <v>0.39291565537368572</v>
      </c>
      <c r="F98" s="11">
        <v>0.39285136977844765</v>
      </c>
      <c r="G98" s="11">
        <v>0.39278708418320951</v>
      </c>
      <c r="H98" s="11">
        <v>0.39272279858797149</v>
      </c>
      <c r="I98" s="11">
        <v>0.39265851299273336</v>
      </c>
      <c r="J98" s="11">
        <v>0.39259422739749522</v>
      </c>
      <c r="K98" s="11">
        <v>0.39252994180225714</v>
      </c>
      <c r="L98" s="11">
        <v>0.39246565620701901</v>
      </c>
      <c r="M98" s="11">
        <v>0.39189898927368572</v>
      </c>
      <c r="N98" s="11">
        <v>0.39274065581535239</v>
      </c>
      <c r="O98" s="11">
        <v>0.39358232235701901</v>
      </c>
      <c r="P98" s="11">
        <v>0.39441565569035236</v>
      </c>
      <c r="Q98" s="11">
        <v>0.39414898902368573</v>
      </c>
      <c r="R98" s="11">
        <v>0.3933489890236857</v>
      </c>
      <c r="S98" s="11">
        <v>0.3933489890236857</v>
      </c>
      <c r="T98" s="11">
        <v>0.3933489890236857</v>
      </c>
      <c r="U98" s="11"/>
      <c r="V98" s="33" t="str">
        <f t="shared" si="10"/>
        <v>Laos</v>
      </c>
      <c r="W98" s="30">
        <f t="shared" si="11"/>
        <v>7.2487751311272187E-5</v>
      </c>
      <c r="X98" s="10">
        <f t="shared" si="12"/>
        <v>0.53510171776834814</v>
      </c>
      <c r="Y98" s="36">
        <f t="shared" si="13"/>
        <v>0.2863338483586369</v>
      </c>
      <c r="Z98" s="41">
        <f t="shared" si="14"/>
        <v>-7.2487751311272192E-2</v>
      </c>
      <c r="AA98" s="42">
        <f t="shared" si="15"/>
        <v>72</v>
      </c>
    </row>
    <row r="99" spans="3:27">
      <c r="C99" s="32" t="s">
        <v>225</v>
      </c>
      <c r="D99" s="33" t="s">
        <v>226</v>
      </c>
      <c r="E99" s="11">
        <v>0.20338852091445467</v>
      </c>
      <c r="F99" s="11">
        <v>0.20338852091445467</v>
      </c>
      <c r="G99" s="11">
        <v>0.20338852091445467</v>
      </c>
      <c r="H99" s="11">
        <v>0.20338852091445467</v>
      </c>
      <c r="I99" s="11">
        <v>0.20338852091445467</v>
      </c>
      <c r="J99" s="11">
        <v>0.20338852091445467</v>
      </c>
      <c r="K99" s="11">
        <v>0.20338852091445467</v>
      </c>
      <c r="L99" s="11">
        <v>0.20338852091445467</v>
      </c>
      <c r="M99" s="11">
        <v>0.20338852091445467</v>
      </c>
      <c r="N99" s="11">
        <v>0.20338852091445467</v>
      </c>
      <c r="O99" s="11">
        <v>0.20338852091445467</v>
      </c>
      <c r="P99" s="11">
        <v>0.20338852091445467</v>
      </c>
      <c r="Q99" s="11">
        <v>0.20338852091445467</v>
      </c>
      <c r="R99" s="11">
        <v>0.20338852091445467</v>
      </c>
      <c r="S99" s="11">
        <v>0.20338852091445467</v>
      </c>
      <c r="T99" s="11">
        <v>0.20338852091445467</v>
      </c>
      <c r="U99" s="11"/>
      <c r="V99" s="33" t="str">
        <f t="shared" si="10"/>
        <v>Latvia</v>
      </c>
      <c r="W99" s="30">
        <f t="shared" si="11"/>
        <v>0</v>
      </c>
      <c r="X99" s="10">
        <f t="shared" si="12"/>
        <v>0</v>
      </c>
      <c r="Y99" s="36">
        <f t="shared" si="13"/>
        <v>0</v>
      </c>
      <c r="Z99" s="41" t="str">
        <f t="shared" si="14"/>
        <v/>
      </c>
      <c r="AA99" s="42" t="str">
        <f t="shared" si="15"/>
        <v/>
      </c>
    </row>
    <row r="100" spans="3:27">
      <c r="C100" s="32" t="s">
        <v>227</v>
      </c>
      <c r="D100" s="33" t="s">
        <v>228</v>
      </c>
      <c r="E100" s="11">
        <v>0.21853395556688562</v>
      </c>
      <c r="F100" s="11">
        <v>0.21853395556688562</v>
      </c>
      <c r="G100" s="11">
        <v>0.22414506582799673</v>
      </c>
      <c r="H100" s="11">
        <v>0.22975617608910784</v>
      </c>
      <c r="I100" s="11">
        <v>0.23536728635021897</v>
      </c>
      <c r="J100" s="11">
        <v>0.23536728635021897</v>
      </c>
      <c r="K100" s="11">
        <v>0.23536728635021897</v>
      </c>
      <c r="L100" s="11">
        <v>0.23536728635021897</v>
      </c>
      <c r="M100" s="11">
        <v>0.23536728635021897</v>
      </c>
      <c r="N100" s="11">
        <v>0.23536728635021897</v>
      </c>
      <c r="O100" s="11">
        <v>0.23536728635021897</v>
      </c>
      <c r="P100" s="11">
        <v>0.23536728635021897</v>
      </c>
      <c r="Q100" s="11">
        <v>0.23536728635021897</v>
      </c>
      <c r="R100" s="11">
        <v>0.23536728635021897</v>
      </c>
      <c r="S100" s="11">
        <v>0.23536728635021897</v>
      </c>
      <c r="T100" s="11">
        <v>0.23536728635021897</v>
      </c>
      <c r="U100" s="11"/>
      <c r="V100" s="33" t="str">
        <f t="shared" si="10"/>
        <v>Lebanon</v>
      </c>
      <c r="W100" s="30">
        <f t="shared" si="11"/>
        <v>9.4893776474673324E-4</v>
      </c>
      <c r="X100" s="10">
        <f t="shared" si="12"/>
        <v>0.73628750277258281</v>
      </c>
      <c r="Y100" s="36">
        <f t="shared" si="13"/>
        <v>0.54211928673908616</v>
      </c>
      <c r="Z100" s="41">
        <f t="shared" si="14"/>
        <v>-0.94893776474673319</v>
      </c>
      <c r="AA100" s="42">
        <f t="shared" si="15"/>
        <v>92</v>
      </c>
    </row>
    <row r="101" spans="3:27">
      <c r="C101" s="32" t="s">
        <v>229</v>
      </c>
      <c r="D101" s="33" t="s">
        <v>230</v>
      </c>
      <c r="E101" s="11">
        <v>0.44350000063333334</v>
      </c>
      <c r="F101" s="11">
        <v>0.44350000063333334</v>
      </c>
      <c r="G101" s="11">
        <v>0.44533333459999996</v>
      </c>
      <c r="H101" s="11">
        <v>0.44450000126666667</v>
      </c>
      <c r="I101" s="11">
        <v>0.44283333459999996</v>
      </c>
      <c r="J101" s="11">
        <v>0.44283333459999996</v>
      </c>
      <c r="K101" s="11">
        <v>0.44283333459999996</v>
      </c>
      <c r="L101" s="11">
        <v>0.44283333459999996</v>
      </c>
      <c r="M101" s="11">
        <v>0.44283333459999996</v>
      </c>
      <c r="N101" s="11">
        <v>0.44283333459999996</v>
      </c>
      <c r="O101" s="11">
        <v>0.44283333459999996</v>
      </c>
      <c r="P101" s="11">
        <v>0.44283333459999996</v>
      </c>
      <c r="Q101" s="11">
        <v>0.44283333459999996</v>
      </c>
      <c r="R101" s="11">
        <v>0.44283333459999996</v>
      </c>
      <c r="S101" s="11">
        <v>0.44283333459999996</v>
      </c>
      <c r="T101" s="11">
        <v>0.44283333459999996</v>
      </c>
      <c r="U101" s="11"/>
      <c r="V101" s="33" t="str">
        <f t="shared" si="10"/>
        <v>Lesotho</v>
      </c>
      <c r="W101" s="30">
        <f t="shared" si="11"/>
        <v>-8.9950954313727709E-5</v>
      </c>
      <c r="X101" s="10">
        <f t="shared" si="12"/>
        <v>-0.58545639054184384</v>
      </c>
      <c r="Y101" s="36">
        <f t="shared" si="13"/>
        <v>0.34275918522628396</v>
      </c>
      <c r="Z101" s="41">
        <f t="shared" si="14"/>
        <v>8.995095431372771E-2</v>
      </c>
      <c r="AA101" s="42">
        <f t="shared" si="15"/>
        <v>60</v>
      </c>
    </row>
    <row r="102" spans="3:27">
      <c r="C102" s="32" t="s">
        <v>231</v>
      </c>
      <c r="D102" s="33" t="s">
        <v>232</v>
      </c>
      <c r="E102" s="11">
        <v>0.36206718241402008</v>
      </c>
      <c r="F102" s="11">
        <v>0.36190051590735345</v>
      </c>
      <c r="G102" s="11">
        <v>0.36190051590735345</v>
      </c>
      <c r="H102" s="11">
        <v>0.36190051590735345</v>
      </c>
      <c r="I102" s="11">
        <v>0.36190051590735345</v>
      </c>
      <c r="J102" s="11">
        <v>0.36190051590735345</v>
      </c>
      <c r="K102" s="11">
        <v>0.36190051590735345</v>
      </c>
      <c r="L102" s="11">
        <v>0.36190051590735345</v>
      </c>
      <c r="M102" s="11">
        <v>0.36190051590735345</v>
      </c>
      <c r="N102" s="11">
        <v>0.36190051590735345</v>
      </c>
      <c r="O102" s="11">
        <v>0.36190051590735345</v>
      </c>
      <c r="P102" s="11">
        <v>0.36190051590735345</v>
      </c>
      <c r="Q102" s="11">
        <v>0.36190051590735345</v>
      </c>
      <c r="R102" s="11">
        <v>0.36190051590735345</v>
      </c>
      <c r="S102" s="11">
        <v>0.36190051590735345</v>
      </c>
      <c r="T102" s="11">
        <v>0.36190051590735345</v>
      </c>
      <c r="U102" s="11"/>
      <c r="V102" s="33" t="str">
        <f t="shared" si="10"/>
        <v>Liberia</v>
      </c>
      <c r="W102" s="30">
        <f t="shared" si="11"/>
        <v>-3.6764670588228324E-6</v>
      </c>
      <c r="X102" s="10">
        <f t="shared" si="12"/>
        <v>-0.42008402520840299</v>
      </c>
      <c r="Y102" s="36">
        <f t="shared" si="13"/>
        <v>0.17647058823529416</v>
      </c>
      <c r="Z102" s="41" t="str">
        <f t="shared" si="14"/>
        <v/>
      </c>
      <c r="AA102" s="42" t="str">
        <f t="shared" si="15"/>
        <v/>
      </c>
    </row>
    <row r="103" spans="3:27">
      <c r="C103" s="32" t="s">
        <v>233</v>
      </c>
      <c r="D103" s="33" t="s">
        <v>234</v>
      </c>
      <c r="E103" s="11">
        <v>9.9104325539417767E-2</v>
      </c>
      <c r="F103" s="11">
        <v>9.9062657918584429E-2</v>
      </c>
      <c r="G103" s="11">
        <v>9.9020990297751091E-2</v>
      </c>
      <c r="H103" s="11">
        <v>9.8979322676917766E-2</v>
      </c>
      <c r="I103" s="11">
        <v>9.8937655056084428E-2</v>
      </c>
      <c r="J103" s="11">
        <v>9.8937655056084428E-2</v>
      </c>
      <c r="K103" s="11">
        <v>9.8937655056084428E-2</v>
      </c>
      <c r="L103" s="11">
        <v>9.8937655056084428E-2</v>
      </c>
      <c r="M103" s="11">
        <v>9.8937655056084428E-2</v>
      </c>
      <c r="N103" s="11">
        <v>9.8937655056084428E-2</v>
      </c>
      <c r="O103" s="11">
        <v>9.8937655056084428E-2</v>
      </c>
      <c r="P103" s="11">
        <v>9.8937655056084428E-2</v>
      </c>
      <c r="Q103" s="11">
        <v>9.8937655056084428E-2</v>
      </c>
      <c r="R103" s="11">
        <v>9.8937655056084428E-2</v>
      </c>
      <c r="S103" s="11">
        <v>9.8937655056084428E-2</v>
      </c>
      <c r="T103" s="11">
        <v>9.8937655056084428E-2</v>
      </c>
      <c r="U103" s="11"/>
      <c r="V103" s="33" t="str">
        <f t="shared" si="10"/>
        <v>Libyan Arab Jamahiriya</v>
      </c>
      <c r="W103" s="30">
        <f t="shared" si="11"/>
        <v>-7.965868688725644E-6</v>
      </c>
      <c r="X103" s="10">
        <f t="shared" si="12"/>
        <v>-0.72333934929705435</v>
      </c>
      <c r="Y103" s="36">
        <f t="shared" si="13"/>
        <v>0.523219814241486</v>
      </c>
      <c r="Z103" s="41">
        <f t="shared" si="14"/>
        <v>7.9658686887256434E-3</v>
      </c>
      <c r="AA103" s="42">
        <f t="shared" si="15"/>
        <v>68</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0.23023934926693887</v>
      </c>
      <c r="F105" s="11">
        <v>0.23023934926693887</v>
      </c>
      <c r="G105" s="11">
        <v>0.23023934926693887</v>
      </c>
      <c r="H105" s="11">
        <v>0.23023934926693887</v>
      </c>
      <c r="I105" s="11">
        <v>0.23023934926693887</v>
      </c>
      <c r="J105" s="11">
        <v>0.23023934926693887</v>
      </c>
      <c r="K105" s="11">
        <v>0.23023934926693887</v>
      </c>
      <c r="L105" s="11">
        <v>0.23023934926693887</v>
      </c>
      <c r="M105" s="11">
        <v>0.23023934926693887</v>
      </c>
      <c r="N105" s="11">
        <v>0.23023934926693887</v>
      </c>
      <c r="O105" s="11">
        <v>0.23023934926693887</v>
      </c>
      <c r="P105" s="11">
        <v>0.23009030151693879</v>
      </c>
      <c r="Q105" s="11">
        <v>0.22973003540027218</v>
      </c>
      <c r="R105" s="11">
        <v>0.22973934800027215</v>
      </c>
      <c r="S105" s="11">
        <v>0.22973934800027215</v>
      </c>
      <c r="T105" s="11">
        <v>0.22973934800027215</v>
      </c>
      <c r="U105" s="11"/>
      <c r="V105" s="33" t="str">
        <f t="shared" si="10"/>
        <v>Lithuania</v>
      </c>
      <c r="W105" s="30">
        <f t="shared" si="11"/>
        <v>-3.6951777132356933E-5</v>
      </c>
      <c r="X105" s="10">
        <f t="shared" si="12"/>
        <v>-0.79181504147714277</v>
      </c>
      <c r="Y105" s="36">
        <f t="shared" si="13"/>
        <v>0.62697105990944935</v>
      </c>
      <c r="Z105" s="41">
        <f t="shared" si="14"/>
        <v>3.6951777132356929E-2</v>
      </c>
      <c r="AA105" s="42">
        <f t="shared" si="15"/>
        <v>66</v>
      </c>
    </row>
    <row r="106" spans="3:27">
      <c r="C106" s="32" t="s">
        <v>239</v>
      </c>
      <c r="D106" s="33" t="s">
        <v>240</v>
      </c>
      <c r="E106" s="11">
        <v>0.16500000000000001</v>
      </c>
      <c r="F106" s="11">
        <v>0.16333333333333333</v>
      </c>
      <c r="G106" s="11">
        <v>0.16500000000000001</v>
      </c>
      <c r="H106" s="11">
        <v>0.16333333333333333</v>
      </c>
      <c r="I106" s="11">
        <v>0.16333333333333333</v>
      </c>
      <c r="J106" s="11">
        <v>0.16333333333333333</v>
      </c>
      <c r="K106" s="11">
        <v>0.16333333333333333</v>
      </c>
      <c r="L106" s="11">
        <v>0.16333333333333333</v>
      </c>
      <c r="M106" s="11">
        <v>0.16333333333333333</v>
      </c>
      <c r="N106" s="11">
        <v>0.16333333333333333</v>
      </c>
      <c r="O106" s="11">
        <v>0.16333333333333333</v>
      </c>
      <c r="P106" s="11">
        <v>0.16333333333333333</v>
      </c>
      <c r="Q106" s="11">
        <v>0.16333333333333333</v>
      </c>
      <c r="R106" s="11">
        <v>0.16333333333333333</v>
      </c>
      <c r="S106" s="11">
        <v>0.16333333333333333</v>
      </c>
      <c r="T106" s="11">
        <v>0.16333333333333333</v>
      </c>
      <c r="U106" s="11"/>
      <c r="V106" s="33" t="str">
        <f t="shared" si="10"/>
        <v>Luxembourg</v>
      </c>
      <c r="W106" s="30">
        <f t="shared" si="11"/>
        <v>-6.3725490196078841E-5</v>
      </c>
      <c r="X106" s="10">
        <f t="shared" si="12"/>
        <v>-0.5329480400990122</v>
      </c>
      <c r="Y106" s="36">
        <f t="shared" si="13"/>
        <v>0.28403361344537831</v>
      </c>
      <c r="Z106" s="41">
        <f t="shared" si="14"/>
        <v>6.3725490196078843E-2</v>
      </c>
      <c r="AA106" s="42">
        <f t="shared" si="15"/>
        <v>63</v>
      </c>
    </row>
    <row r="107" spans="3:27">
      <c r="C107" s="32" t="s">
        <v>241</v>
      </c>
      <c r="D107" s="33" t="s">
        <v>242</v>
      </c>
      <c r="E107" s="11">
        <v>0.40878856977712158</v>
      </c>
      <c r="F107" s="11">
        <v>0.4086219024771216</v>
      </c>
      <c r="G107" s="11">
        <v>0.4086219024771216</v>
      </c>
      <c r="H107" s="11">
        <v>0.4086219024771216</v>
      </c>
      <c r="I107" s="11">
        <v>0.4086219024771216</v>
      </c>
      <c r="J107" s="11">
        <v>0.4086219024771216</v>
      </c>
      <c r="K107" s="11">
        <v>0.4086219024771216</v>
      </c>
      <c r="L107" s="11">
        <v>0.4086219024771216</v>
      </c>
      <c r="M107" s="11">
        <v>0.4086219024771216</v>
      </c>
      <c r="N107" s="11">
        <v>0.4086219024771216</v>
      </c>
      <c r="O107" s="11">
        <v>0.4086219024771216</v>
      </c>
      <c r="P107" s="11">
        <v>0.4086219024771216</v>
      </c>
      <c r="Q107" s="11">
        <v>0.4086219024771216</v>
      </c>
      <c r="R107" s="11">
        <v>0.4086219024771216</v>
      </c>
      <c r="S107" s="11">
        <v>0.4086219024771216</v>
      </c>
      <c r="T107" s="11">
        <v>0.4086219024771216</v>
      </c>
      <c r="U107" s="11"/>
      <c r="V107" s="33" t="str">
        <f t="shared" si="10"/>
        <v>Madagascar</v>
      </c>
      <c r="W107" s="30">
        <f t="shared" si="11"/>
        <v>-3.676484558823056E-6</v>
      </c>
      <c r="X107" s="10">
        <f t="shared" si="12"/>
        <v>-0.42008402520840293</v>
      </c>
      <c r="Y107" s="36">
        <f t="shared" si="13"/>
        <v>0.1764705882352941</v>
      </c>
      <c r="Z107" s="41" t="str">
        <f t="shared" si="14"/>
        <v/>
      </c>
      <c r="AA107" s="42" t="str">
        <f t="shared" si="15"/>
        <v/>
      </c>
    </row>
    <row r="108" spans="3:27">
      <c r="C108" s="32" t="s">
        <v>243</v>
      </c>
      <c r="D108" s="33" t="s">
        <v>244</v>
      </c>
      <c r="E108" s="11">
        <v>0.43852108766870751</v>
      </c>
      <c r="F108" s="11">
        <v>0.43852108766870751</v>
      </c>
      <c r="G108" s="11">
        <v>0.43852108766870751</v>
      </c>
      <c r="H108" s="11">
        <v>0.43852108766870751</v>
      </c>
      <c r="I108" s="11">
        <v>0.43852108766870751</v>
      </c>
      <c r="J108" s="11">
        <v>0.43852108766870751</v>
      </c>
      <c r="K108" s="11">
        <v>0.43852108766870751</v>
      </c>
      <c r="L108" s="11">
        <v>0.43852108766870751</v>
      </c>
      <c r="M108" s="11">
        <v>0.43852108766870751</v>
      </c>
      <c r="N108" s="11">
        <v>0.43852108766870751</v>
      </c>
      <c r="O108" s="11">
        <v>0.43852108766870751</v>
      </c>
      <c r="P108" s="11">
        <v>0.43852108766870751</v>
      </c>
      <c r="Q108" s="11">
        <v>0.43852108766870751</v>
      </c>
      <c r="R108" s="11">
        <v>0.43852108766870751</v>
      </c>
      <c r="S108" s="11">
        <v>0.43852108766870751</v>
      </c>
      <c r="T108" s="11">
        <v>0.43852108766870751</v>
      </c>
      <c r="U108" s="11"/>
      <c r="V108" s="33" t="str">
        <f t="shared" si="10"/>
        <v>Malawi</v>
      </c>
      <c r="W108" s="30">
        <f t="shared" si="11"/>
        <v>0</v>
      </c>
      <c r="X108" s="10" t="e">
        <f t="shared" si="12"/>
        <v>#DIV/0!</v>
      </c>
      <c r="Y108" s="36">
        <f t="shared" si="13"/>
        <v>0</v>
      </c>
      <c r="Z108" s="41" t="str">
        <f t="shared" si="14"/>
        <v/>
      </c>
      <c r="AA108" s="42" t="str">
        <f t="shared" si="15"/>
        <v/>
      </c>
    </row>
    <row r="109" spans="3:27">
      <c r="C109" s="32" t="s">
        <v>245</v>
      </c>
      <c r="D109" s="33" t="s">
        <v>246</v>
      </c>
      <c r="E109" s="11">
        <v>0.1046629482525252</v>
      </c>
      <c r="F109" s="11">
        <v>0.10454414791919187</v>
      </c>
      <c r="G109" s="11">
        <v>0.10377031320252521</v>
      </c>
      <c r="H109" s="11">
        <v>0.10189115768585853</v>
      </c>
      <c r="I109" s="11">
        <v>0.10233314851919188</v>
      </c>
      <c r="J109" s="11">
        <v>0.1008879385525252</v>
      </c>
      <c r="K109" s="11">
        <v>9.8052750169191863E-2</v>
      </c>
      <c r="L109" s="11">
        <v>9.5582691060858524E-2</v>
      </c>
      <c r="M109" s="11">
        <v>9.3112631952525185E-2</v>
      </c>
      <c r="N109" s="11">
        <v>9.2329296585858533E-2</v>
      </c>
      <c r="O109" s="11">
        <v>9.1118618552525218E-2</v>
      </c>
      <c r="P109" s="11">
        <v>8.9907940519191862E-2</v>
      </c>
      <c r="Q109" s="11">
        <v>8.9907940519191862E-2</v>
      </c>
      <c r="R109" s="11">
        <v>8.9907940519191862E-2</v>
      </c>
      <c r="S109" s="11">
        <v>8.9907940519191862E-2</v>
      </c>
      <c r="T109" s="11">
        <v>8.9907940519191862E-2</v>
      </c>
      <c r="U109" s="11"/>
      <c r="V109" s="33" t="str">
        <f t="shared" si="10"/>
        <v>Malaysia</v>
      </c>
      <c r="W109" s="30">
        <f t="shared" si="11"/>
        <v>-1.2167563854044124E-3</v>
      </c>
      <c r="X109" s="10">
        <f t="shared" si="12"/>
        <v>-0.96324349528423414</v>
      </c>
      <c r="Y109" s="36">
        <f t="shared" si="13"/>
        <v>0.92783803120738839</v>
      </c>
      <c r="Z109" s="41">
        <f t="shared" si="14"/>
        <v>1.2167563854044123</v>
      </c>
      <c r="AA109" s="42">
        <f t="shared" si="15"/>
        <v>14</v>
      </c>
    </row>
    <row r="110" spans="3:27">
      <c r="C110" s="32" t="s">
        <v>247</v>
      </c>
      <c r="D110" s="33" t="s">
        <v>248</v>
      </c>
      <c r="E110" s="11">
        <v>0.41666666666666669</v>
      </c>
      <c r="F110" s="11">
        <v>0.41666666666666669</v>
      </c>
      <c r="G110" s="11">
        <v>0.41666666666666669</v>
      </c>
      <c r="H110" s="11">
        <v>0.41666666666666669</v>
      </c>
      <c r="I110" s="11">
        <v>0.41666666666666669</v>
      </c>
      <c r="J110" s="11">
        <v>0.41666666666666669</v>
      </c>
      <c r="K110" s="11">
        <v>0.41666666666666669</v>
      </c>
      <c r="L110" s="11">
        <v>0.41666666666666669</v>
      </c>
      <c r="M110" s="11">
        <v>0.41666666666666669</v>
      </c>
      <c r="N110" s="11">
        <v>0.41666666666666669</v>
      </c>
      <c r="O110" s="11">
        <v>0.41666666666666669</v>
      </c>
      <c r="P110" s="11">
        <v>0.41666666666666669</v>
      </c>
      <c r="Q110" s="11">
        <v>0.41666666666666669</v>
      </c>
      <c r="R110" s="11">
        <v>0.41666666666666669</v>
      </c>
      <c r="S110" s="11">
        <v>0.41666666666666669</v>
      </c>
      <c r="T110" s="11">
        <v>0.41666666666666669</v>
      </c>
      <c r="U110" s="11"/>
      <c r="V110" s="33" t="str">
        <f t="shared" si="10"/>
        <v>Maldives</v>
      </c>
      <c r="W110" s="30">
        <f t="shared" si="11"/>
        <v>0</v>
      </c>
      <c r="X110" s="10">
        <f t="shared" si="12"/>
        <v>0</v>
      </c>
      <c r="Y110" s="36">
        <f t="shared" si="13"/>
        <v>0</v>
      </c>
      <c r="Z110" s="41" t="str">
        <f t="shared" si="14"/>
        <v/>
      </c>
      <c r="AA110" s="42" t="str">
        <f t="shared" si="15"/>
        <v/>
      </c>
    </row>
    <row r="111" spans="3:27">
      <c r="C111" s="32" t="s">
        <v>249</v>
      </c>
      <c r="D111" s="33" t="s">
        <v>250</v>
      </c>
      <c r="E111" s="11">
        <v>0.28576753620337819</v>
      </c>
      <c r="F111" s="11">
        <v>0.28560086890337816</v>
      </c>
      <c r="G111" s="11">
        <v>0.28560086890337816</v>
      </c>
      <c r="H111" s="11">
        <v>0.28560086890337816</v>
      </c>
      <c r="I111" s="11">
        <v>0.28560086890337816</v>
      </c>
      <c r="J111" s="11">
        <v>0.28560086890337816</v>
      </c>
      <c r="K111" s="11">
        <v>0.28314253572837816</v>
      </c>
      <c r="L111" s="11">
        <v>0.28068420255337817</v>
      </c>
      <c r="M111" s="11">
        <v>0.27822586937837818</v>
      </c>
      <c r="N111" s="11">
        <v>0.27576753620337818</v>
      </c>
      <c r="O111" s="11">
        <v>0.27404164788671154</v>
      </c>
      <c r="P111" s="11">
        <v>0.27404164788671154</v>
      </c>
      <c r="Q111" s="11">
        <v>0.27404164788671154</v>
      </c>
      <c r="R111" s="11">
        <v>0.27404164788671154</v>
      </c>
      <c r="S111" s="11">
        <v>0.27404164788671154</v>
      </c>
      <c r="T111" s="11">
        <v>0.27404164788671154</v>
      </c>
      <c r="U111" s="11"/>
      <c r="V111" s="33" t="str">
        <f t="shared" si="10"/>
        <v>Mali</v>
      </c>
      <c r="W111" s="30">
        <f t="shared" si="11"/>
        <v>-1.0597597091911732E-3</v>
      </c>
      <c r="X111" s="10">
        <f t="shared" si="12"/>
        <v>-0.93859392371168859</v>
      </c>
      <c r="Y111" s="36">
        <f t="shared" si="13"/>
        <v>0.88095855362850306</v>
      </c>
      <c r="Z111" s="41">
        <f t="shared" si="14"/>
        <v>1.0597597091911732</v>
      </c>
      <c r="AA111" s="42">
        <f t="shared" si="15"/>
        <v>20</v>
      </c>
    </row>
    <row r="112" spans="3:27">
      <c r="C112" s="32" t="s">
        <v>251</v>
      </c>
      <c r="D112" s="33" t="s">
        <v>252</v>
      </c>
      <c r="E112" s="11">
        <v>0.22372468818586125</v>
      </c>
      <c r="F112" s="11">
        <v>0.22372468818586125</v>
      </c>
      <c r="G112" s="11">
        <v>0.22372468818586125</v>
      </c>
      <c r="H112" s="11">
        <v>0.22372468818586125</v>
      </c>
      <c r="I112" s="11">
        <v>0.22955802151919458</v>
      </c>
      <c r="J112" s="11">
        <v>0.23539135485252793</v>
      </c>
      <c r="K112" s="11">
        <v>0.23539135485252793</v>
      </c>
      <c r="L112" s="11">
        <v>0.23205802151919461</v>
      </c>
      <c r="M112" s="11">
        <v>0.23617469021919457</v>
      </c>
      <c r="N112" s="11">
        <v>0.23617469021919457</v>
      </c>
      <c r="O112" s="11">
        <v>0.23617468971086128</v>
      </c>
      <c r="P112" s="11">
        <v>0.2361746892025279</v>
      </c>
      <c r="Q112" s="11">
        <v>0.23617468869419458</v>
      </c>
      <c r="R112" s="11">
        <v>0.23617468818586126</v>
      </c>
      <c r="S112" s="11">
        <v>0.23617468818586126</v>
      </c>
      <c r="T112" s="11">
        <v>0.23617468818586126</v>
      </c>
      <c r="U112" s="11"/>
      <c r="V112" s="33" t="str">
        <f t="shared" si="10"/>
        <v>Malta</v>
      </c>
      <c r="W112" s="30">
        <f t="shared" si="11"/>
        <v>9.6220592272058911E-4</v>
      </c>
      <c r="X112" s="10">
        <f t="shared" si="12"/>
        <v>0.84492525143256958</v>
      </c>
      <c r="Y112" s="36">
        <f t="shared" si="13"/>
        <v>0.71389868050839089</v>
      </c>
      <c r="Z112" s="41">
        <f t="shared" si="14"/>
        <v>-0.96220592272058914</v>
      </c>
      <c r="AA112" s="42">
        <f t="shared" si="15"/>
        <v>93</v>
      </c>
    </row>
    <row r="113" spans="3:27">
      <c r="C113" s="32" t="s">
        <v>253</v>
      </c>
      <c r="D113" s="33" t="s">
        <v>254</v>
      </c>
      <c r="E113" s="11">
        <v>0.50046409092719435</v>
      </c>
      <c r="F113" s="11">
        <v>0.50046409092719435</v>
      </c>
      <c r="G113" s="11">
        <v>0.50046409092719435</v>
      </c>
      <c r="H113" s="11">
        <v>0.50046409092719435</v>
      </c>
      <c r="I113" s="11">
        <v>0.50046409092719435</v>
      </c>
      <c r="J113" s="11">
        <v>0.50046409092719435</v>
      </c>
      <c r="K113" s="11">
        <v>0.50046409092719435</v>
      </c>
      <c r="L113" s="11">
        <v>0.50046409092719435</v>
      </c>
      <c r="M113" s="11">
        <v>0.50046409092719435</v>
      </c>
      <c r="N113" s="11">
        <v>0.50046409092719435</v>
      </c>
      <c r="O113" s="11">
        <v>0.50046409092719435</v>
      </c>
      <c r="P113" s="11">
        <v>0.50046409092719435</v>
      </c>
      <c r="Q113" s="11">
        <v>0.50046409092719435</v>
      </c>
      <c r="R113" s="11">
        <v>0.50046409092719435</v>
      </c>
      <c r="S113" s="11">
        <v>0.50046409092719435</v>
      </c>
      <c r="T113" s="11">
        <v>0.50046409092719435</v>
      </c>
      <c r="U113" s="11"/>
      <c r="V113" s="33" t="str">
        <f t="shared" si="10"/>
        <v>Marshall Islands</v>
      </c>
      <c r="W113" s="30">
        <f t="shared" si="11"/>
        <v>0</v>
      </c>
      <c r="X113" s="10">
        <f t="shared" si="12"/>
        <v>0</v>
      </c>
      <c r="Y113" s="36">
        <f t="shared" si="13"/>
        <v>0</v>
      </c>
      <c r="Z113" s="41" t="str">
        <f t="shared" si="14"/>
        <v/>
      </c>
      <c r="AA113" s="42" t="str">
        <f t="shared" si="15"/>
        <v/>
      </c>
    </row>
    <row r="114" spans="3:27">
      <c r="C114" s="32" t="s">
        <v>255</v>
      </c>
      <c r="D114" s="33" t="s">
        <v>256</v>
      </c>
      <c r="E114" s="11">
        <v>0.30679181864340482</v>
      </c>
      <c r="F114" s="11">
        <v>0.30679181864340482</v>
      </c>
      <c r="G114" s="11">
        <v>0.30679181864340482</v>
      </c>
      <c r="H114" s="11">
        <v>0.30679181864340482</v>
      </c>
      <c r="I114" s="11">
        <v>0.30679181864340482</v>
      </c>
      <c r="J114" s="11">
        <v>0.30679181864340482</v>
      </c>
      <c r="K114" s="11">
        <v>0.30679181864340482</v>
      </c>
      <c r="L114" s="11">
        <v>0.30679181864340482</v>
      </c>
      <c r="M114" s="11">
        <v>0.30679181864340482</v>
      </c>
      <c r="N114" s="11">
        <v>0.30679181864340482</v>
      </c>
      <c r="O114" s="11">
        <v>0.31065519616007148</v>
      </c>
      <c r="P114" s="11">
        <v>0.31640852822673809</v>
      </c>
      <c r="Q114" s="11">
        <v>0.31640852822673809</v>
      </c>
      <c r="R114" s="11">
        <v>0.31640852822673809</v>
      </c>
      <c r="S114" s="11">
        <v>0.31640852822673809</v>
      </c>
      <c r="T114" s="11">
        <v>0.31640852822673809</v>
      </c>
      <c r="U114" s="11"/>
      <c r="V114" s="33" t="str">
        <f t="shared" si="10"/>
        <v>Mauritania</v>
      </c>
      <c r="W114" s="30">
        <f t="shared" si="11"/>
        <v>8.0622928627450475E-4</v>
      </c>
      <c r="X114" s="10">
        <f t="shared" si="12"/>
        <v>0.84614850037586864</v>
      </c>
      <c r="Y114" s="36">
        <f t="shared" si="13"/>
        <v>0.71596728468833137</v>
      </c>
      <c r="Z114" s="41">
        <f t="shared" si="14"/>
        <v>-0.80622928627450474</v>
      </c>
      <c r="AA114" s="42">
        <f t="shared" si="15"/>
        <v>90</v>
      </c>
    </row>
    <row r="115" spans="3:27">
      <c r="C115" s="32" t="s">
        <v>257</v>
      </c>
      <c r="D115" s="33" t="s">
        <v>258</v>
      </c>
      <c r="E115" s="11">
        <v>0.15335501689679792</v>
      </c>
      <c r="F115" s="11">
        <v>0.1500216835634646</v>
      </c>
      <c r="G115" s="11">
        <v>0.1500216835634646</v>
      </c>
      <c r="H115" s="11">
        <v>0.14835501689679795</v>
      </c>
      <c r="I115" s="11">
        <v>0.14835501689679795</v>
      </c>
      <c r="J115" s="11">
        <v>0.14668835023013127</v>
      </c>
      <c r="K115" s="11">
        <v>0.14502168356346459</v>
      </c>
      <c r="L115" s="11">
        <v>0.14502168356346459</v>
      </c>
      <c r="M115" s="11">
        <v>0.14168835023013127</v>
      </c>
      <c r="N115" s="11">
        <v>0.14168835023013127</v>
      </c>
      <c r="O115" s="11">
        <v>0.14168835023013127</v>
      </c>
      <c r="P115" s="11">
        <v>0.14498704724679792</v>
      </c>
      <c r="Q115" s="11">
        <v>0.14497566121346459</v>
      </c>
      <c r="R115" s="11">
        <v>0.1449716835634646</v>
      </c>
      <c r="S115" s="11">
        <v>0.1449716835634646</v>
      </c>
      <c r="T115" s="11">
        <v>0.1449716835634646</v>
      </c>
      <c r="U115" s="11"/>
      <c r="V115" s="33" t="str">
        <f t="shared" si="10"/>
        <v>Mauritius</v>
      </c>
      <c r="W115" s="30">
        <f t="shared" si="11"/>
        <v>-4.9893135593137312E-4</v>
      </c>
      <c r="X115" s="10">
        <f t="shared" si="12"/>
        <v>-0.72526362227106289</v>
      </c>
      <c r="Y115" s="36">
        <f t="shared" si="13"/>
        <v>0.52600732178974297</v>
      </c>
      <c r="Z115" s="41">
        <f t="shared" si="14"/>
        <v>0.49893135593137311</v>
      </c>
      <c r="AA115" s="42">
        <f t="shared" si="15"/>
        <v>39</v>
      </c>
    </row>
    <row r="116" spans="3:27">
      <c r="C116" s="32" t="s">
        <v>259</v>
      </c>
      <c r="D116" s="33" t="s">
        <v>260</v>
      </c>
      <c r="E116" s="11">
        <v>0.13682843873456044</v>
      </c>
      <c r="F116" s="11">
        <v>0.13599510540122708</v>
      </c>
      <c r="G116" s="11">
        <v>0.13949510286789377</v>
      </c>
      <c r="H116" s="11">
        <v>0.13182843873456043</v>
      </c>
      <c r="I116" s="11">
        <v>0.13432843873456043</v>
      </c>
      <c r="J116" s="11">
        <v>0.13432843873456043</v>
      </c>
      <c r="K116" s="11">
        <v>0.13374510476789378</v>
      </c>
      <c r="L116" s="11">
        <v>0.13316177080122713</v>
      </c>
      <c r="M116" s="11">
        <v>0.12939510693456044</v>
      </c>
      <c r="N116" s="11">
        <v>0.12847843518456045</v>
      </c>
      <c r="O116" s="11">
        <v>0.12736177156789377</v>
      </c>
      <c r="P116" s="11">
        <v>0.13321177080122712</v>
      </c>
      <c r="Q116" s="11">
        <v>0.13072843746789375</v>
      </c>
      <c r="R116" s="11">
        <v>0.13019510413456045</v>
      </c>
      <c r="S116" s="11">
        <v>0.13019510413456045</v>
      </c>
      <c r="T116" s="11">
        <v>0.13019510413456045</v>
      </c>
      <c r="U116" s="11"/>
      <c r="V116" s="33" t="str">
        <f t="shared" si="10"/>
        <v>Mexico</v>
      </c>
      <c r="W116" s="30">
        <f t="shared" si="11"/>
        <v>-5.1370105428921438E-4</v>
      </c>
      <c r="X116" s="10">
        <f t="shared" si="12"/>
        <v>-0.74700387271510471</v>
      </c>
      <c r="Y116" s="36">
        <f t="shared" si="13"/>
        <v>0.55801478585136433</v>
      </c>
      <c r="Z116" s="41">
        <f t="shared" si="14"/>
        <v>0.51370105428921442</v>
      </c>
      <c r="AA116" s="42">
        <f t="shared" si="15"/>
        <v>37</v>
      </c>
    </row>
    <row r="117" spans="3:27">
      <c r="C117" s="32" t="s">
        <v>261</v>
      </c>
      <c r="D117" s="33" t="s">
        <v>262</v>
      </c>
      <c r="E117" s="11">
        <v>0.39105673253116363</v>
      </c>
      <c r="F117" s="11">
        <v>0.3908900652311636</v>
      </c>
      <c r="G117" s="11">
        <v>0.39122339983116367</v>
      </c>
      <c r="H117" s="11">
        <v>0.39122339983116367</v>
      </c>
      <c r="I117" s="11">
        <v>0.39122339983116367</v>
      </c>
      <c r="J117" s="11">
        <v>0.39122339983116367</v>
      </c>
      <c r="K117" s="11">
        <v>0.39122339983116367</v>
      </c>
      <c r="L117" s="11">
        <v>0.39122339983116367</v>
      </c>
      <c r="M117" s="11">
        <v>0.39122339983116367</v>
      </c>
      <c r="N117" s="11">
        <v>0.39122339983116367</v>
      </c>
      <c r="O117" s="11">
        <v>0.39122339983116367</v>
      </c>
      <c r="P117" s="11">
        <v>0.39122339983116367</v>
      </c>
      <c r="Q117" s="11">
        <v>0.39122339983116367</v>
      </c>
      <c r="R117" s="11">
        <v>0.39122339983116367</v>
      </c>
      <c r="S117" s="11">
        <v>0.39122339983116367</v>
      </c>
      <c r="T117" s="11">
        <v>0.39122339983116367</v>
      </c>
      <c r="U117" s="11"/>
      <c r="V117" s="33" t="str">
        <f t="shared" si="10"/>
        <v>Micronesia, Federated States of</v>
      </c>
      <c r="W117" s="30">
        <f t="shared" si="11"/>
        <v>1.0049057794119699E-5</v>
      </c>
      <c r="X117" s="10">
        <f t="shared" si="12"/>
        <v>0.52777063130769186</v>
      </c>
      <c r="Y117" s="36">
        <f t="shared" si="13"/>
        <v>0.27854183927091963</v>
      </c>
      <c r="Z117" s="41">
        <f t="shared" si="14"/>
        <v>-1.0049057794119699E-2</v>
      </c>
      <c r="AA117" s="42">
        <f t="shared" si="15"/>
        <v>69</v>
      </c>
    </row>
    <row r="118" spans="3:27">
      <c r="C118" s="32" t="s">
        <v>263</v>
      </c>
      <c r="D118" s="33" t="s">
        <v>264</v>
      </c>
      <c r="E118" s="11">
        <v>0.22037219304363434</v>
      </c>
      <c r="F118" s="11">
        <v>0.22103886224363437</v>
      </c>
      <c r="G118" s="11">
        <v>0.22103886224363437</v>
      </c>
      <c r="H118" s="11">
        <v>0.22087219812696768</v>
      </c>
      <c r="I118" s="11">
        <v>0.22087219812696768</v>
      </c>
      <c r="J118" s="11">
        <v>0.2223722006769677</v>
      </c>
      <c r="K118" s="11">
        <v>0.22245553273530105</v>
      </c>
      <c r="L118" s="11">
        <v>0.22253886479363438</v>
      </c>
      <c r="M118" s="11">
        <v>0.22220553654363437</v>
      </c>
      <c r="N118" s="11">
        <v>0.22220553654363437</v>
      </c>
      <c r="O118" s="11">
        <v>0.22212219812696768</v>
      </c>
      <c r="P118" s="11">
        <v>0.22337219812696771</v>
      </c>
      <c r="Q118" s="11">
        <v>0.22303932212696767</v>
      </c>
      <c r="R118" s="11">
        <v>0.22287219812696768</v>
      </c>
      <c r="S118" s="11">
        <v>0.22287219812696768</v>
      </c>
      <c r="T118" s="11">
        <v>0.22287219812696768</v>
      </c>
      <c r="U118" s="11"/>
      <c r="V118" s="33" t="str">
        <f t="shared" si="10"/>
        <v>Moldova, Republic of</v>
      </c>
      <c r="W118" s="30">
        <f t="shared" si="11"/>
        <v>1.7083959393382299E-4</v>
      </c>
      <c r="X118" s="10">
        <f t="shared" si="12"/>
        <v>0.87558836739671475</v>
      </c>
      <c r="Y118" s="36">
        <f t="shared" si="13"/>
        <v>0.76665498912044439</v>
      </c>
      <c r="Z118" s="41">
        <f t="shared" si="14"/>
        <v>-0.170839593933823</v>
      </c>
      <c r="AA118" s="42">
        <f t="shared" si="15"/>
        <v>77</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0.19698787647966967</v>
      </c>
      <c r="F120" s="11">
        <v>0.19615454314633637</v>
      </c>
      <c r="G120" s="11">
        <v>0.19615454314633637</v>
      </c>
      <c r="H120" s="11">
        <v>0.19615454314633637</v>
      </c>
      <c r="I120" s="11">
        <v>0.19615454314633637</v>
      </c>
      <c r="J120" s="11">
        <v>0.20117954282966968</v>
      </c>
      <c r="K120" s="11">
        <v>0.20620454251300302</v>
      </c>
      <c r="L120" s="11">
        <v>0.21122954219633636</v>
      </c>
      <c r="M120" s="11">
        <v>0.21625454187966967</v>
      </c>
      <c r="N120" s="11">
        <v>0.21437120854633637</v>
      </c>
      <c r="O120" s="11">
        <v>0.20978787521300302</v>
      </c>
      <c r="P120" s="11">
        <v>0.21192120854633636</v>
      </c>
      <c r="Q120" s="11">
        <v>0.208887875213003</v>
      </c>
      <c r="R120" s="11">
        <v>0.20825454187966966</v>
      </c>
      <c r="S120" s="11">
        <v>0.20825454187966966</v>
      </c>
      <c r="T120" s="11">
        <v>0.20825454187966966</v>
      </c>
      <c r="U120" s="11"/>
      <c r="V120" s="33" t="str">
        <f t="shared" si="10"/>
        <v xml:space="preserve">Macedonia </v>
      </c>
      <c r="W120" s="30">
        <f t="shared" si="11"/>
        <v>1.1131371422058798E-3</v>
      </c>
      <c r="X120" s="10">
        <f t="shared" si="12"/>
        <v>0.74364242553979776</v>
      </c>
      <c r="Y120" s="36">
        <f t="shared" si="13"/>
        <v>0.55300405706271361</v>
      </c>
      <c r="Z120" s="41">
        <f t="shared" si="14"/>
        <v>-1.1131371422058798</v>
      </c>
      <c r="AA120" s="42">
        <f t="shared" si="15"/>
        <v>96</v>
      </c>
    </row>
    <row r="121" spans="3:27">
      <c r="C121" s="32" t="s">
        <v>269</v>
      </c>
      <c r="D121" s="33" t="s">
        <v>270</v>
      </c>
      <c r="E121" s="11">
        <v>0.21681034964272475</v>
      </c>
      <c r="F121" s="11">
        <v>0.21681034964272475</v>
      </c>
      <c r="G121" s="11">
        <v>0.21664368273772475</v>
      </c>
      <c r="H121" s="11">
        <v>0.21664368273772475</v>
      </c>
      <c r="I121" s="11">
        <v>0.21647701622939142</v>
      </c>
      <c r="J121" s="11">
        <v>0.21647701622939142</v>
      </c>
      <c r="K121" s="11">
        <v>0.21647701622939142</v>
      </c>
      <c r="L121" s="11">
        <v>0.21647701622939142</v>
      </c>
      <c r="M121" s="11">
        <v>0.21647701622939142</v>
      </c>
      <c r="N121" s="11">
        <v>0.21647701622939142</v>
      </c>
      <c r="O121" s="11">
        <v>0.21647701622939142</v>
      </c>
      <c r="P121" s="11">
        <v>0.21647701622939142</v>
      </c>
      <c r="Q121" s="11">
        <v>0.21647701622939142</v>
      </c>
      <c r="R121" s="11">
        <v>0.21647701622939142</v>
      </c>
      <c r="S121" s="11">
        <v>0.21647701622939142</v>
      </c>
      <c r="T121" s="11">
        <v>0.21647701622939142</v>
      </c>
      <c r="U121" s="11"/>
      <c r="V121" s="33" t="str">
        <f t="shared" si="10"/>
        <v>Mongolia</v>
      </c>
      <c r="W121" s="30">
        <f t="shared" si="11"/>
        <v>-1.8627449617646855E-5</v>
      </c>
      <c r="X121" s="10">
        <f t="shared" si="12"/>
        <v>-0.74027525777313585</v>
      </c>
      <c r="Y121" s="36">
        <f t="shared" si="13"/>
        <v>0.54800745727108269</v>
      </c>
      <c r="Z121" s="41">
        <f t="shared" si="14"/>
        <v>1.8627449617646855E-2</v>
      </c>
      <c r="AA121" s="42">
        <f t="shared" si="15"/>
        <v>67</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0.26859426474424286</v>
      </c>
      <c r="F123" s="11">
        <v>0.26859426474424286</v>
      </c>
      <c r="G123" s="11">
        <v>0.26509426727757618</v>
      </c>
      <c r="H123" s="11">
        <v>0.26509426727757618</v>
      </c>
      <c r="I123" s="11">
        <v>0.25842760061090952</v>
      </c>
      <c r="J123" s="11">
        <v>0.25822760239424286</v>
      </c>
      <c r="K123" s="11">
        <v>0.25822760239424286</v>
      </c>
      <c r="L123" s="11">
        <v>0.25822760239424286</v>
      </c>
      <c r="M123" s="11">
        <v>0.25742759679424282</v>
      </c>
      <c r="N123" s="11">
        <v>0.25742759679424282</v>
      </c>
      <c r="O123" s="11">
        <v>0.24911093369424286</v>
      </c>
      <c r="P123" s="11">
        <v>0.24911093369424286</v>
      </c>
      <c r="Q123" s="11">
        <v>0.24896093267757621</v>
      </c>
      <c r="R123" s="11">
        <v>0.23931093267757619</v>
      </c>
      <c r="S123" s="11">
        <v>0.23931093267757619</v>
      </c>
      <c r="T123" s="11">
        <v>0.23931093267757619</v>
      </c>
      <c r="U123" s="11"/>
      <c r="V123" s="33" t="str">
        <f t="shared" si="10"/>
        <v>Morocco</v>
      </c>
      <c r="W123" s="30">
        <f t="shared" si="11"/>
        <v>-2.0040441532107839E-3</v>
      </c>
      <c r="X123" s="10">
        <f t="shared" si="12"/>
        <v>-0.9630024913218469</v>
      </c>
      <c r="Y123" s="36">
        <f t="shared" si="13"/>
        <v>0.92737379829208377</v>
      </c>
      <c r="Z123" s="41">
        <f t="shared" si="14"/>
        <v>2.004044153210784</v>
      </c>
      <c r="AA123" s="42">
        <f t="shared" si="15"/>
        <v>8</v>
      </c>
    </row>
    <row r="124" spans="3:27">
      <c r="C124" s="32" t="s">
        <v>275</v>
      </c>
      <c r="D124" s="33" t="s">
        <v>276</v>
      </c>
      <c r="E124" s="11">
        <v>0.47760259898824753</v>
      </c>
      <c r="F124" s="11">
        <v>0.47743593168824755</v>
      </c>
      <c r="G124" s="11">
        <v>0.47743593168824755</v>
      </c>
      <c r="H124" s="11">
        <v>0.47743593168824755</v>
      </c>
      <c r="I124" s="11">
        <v>0.47743593168824755</v>
      </c>
      <c r="J124" s="11">
        <v>0.47743593168824755</v>
      </c>
      <c r="K124" s="11">
        <v>0.47743593168824755</v>
      </c>
      <c r="L124" s="11">
        <v>0.47694069377396192</v>
      </c>
      <c r="M124" s="11">
        <v>0.47644545585967618</v>
      </c>
      <c r="N124" s="11">
        <v>0.47595021794539044</v>
      </c>
      <c r="O124" s="11">
        <v>0.47545498003110476</v>
      </c>
      <c r="P124" s="11">
        <v>0.47495974211681902</v>
      </c>
      <c r="Q124" s="11">
        <v>0.47446450420253328</v>
      </c>
      <c r="R124" s="11">
        <v>0.47396926628824759</v>
      </c>
      <c r="S124" s="11">
        <v>0.47396926628824759</v>
      </c>
      <c r="T124" s="11">
        <v>0.47396926628824759</v>
      </c>
      <c r="U124" s="11"/>
      <c r="V124" s="33" t="str">
        <f t="shared" si="10"/>
        <v>Mozambique</v>
      </c>
      <c r="W124" s="30">
        <f t="shared" si="11"/>
        <v>-2.8916657632352535E-4</v>
      </c>
      <c r="X124" s="10">
        <f t="shared" si="12"/>
        <v>-0.94565474671926253</v>
      </c>
      <c r="Y124" s="36">
        <f t="shared" si="13"/>
        <v>0.89426289999267261</v>
      </c>
      <c r="Z124" s="41">
        <f t="shared" si="14"/>
        <v>0.28916657632352533</v>
      </c>
      <c r="AA124" s="42">
        <f t="shared" si="15"/>
        <v>46</v>
      </c>
    </row>
    <row r="125" spans="3:27">
      <c r="C125" s="32" t="s">
        <v>277</v>
      </c>
      <c r="D125" s="33" t="s">
        <v>278</v>
      </c>
      <c r="E125" s="11">
        <v>0.41848112646530899</v>
      </c>
      <c r="F125" s="11">
        <v>0.41831446074864226</v>
      </c>
      <c r="G125" s="11">
        <v>0.41873668309864231</v>
      </c>
      <c r="H125" s="11">
        <v>0.41915890544864237</v>
      </c>
      <c r="I125" s="11">
        <v>0.41958112779864232</v>
      </c>
      <c r="J125" s="11">
        <v>0.41958112779864232</v>
      </c>
      <c r="K125" s="11">
        <v>0.41944446086530895</v>
      </c>
      <c r="L125" s="11">
        <v>0.41930779393197559</v>
      </c>
      <c r="M125" s="11">
        <v>0.41917112699864228</v>
      </c>
      <c r="N125" s="11">
        <v>0.41903446006530903</v>
      </c>
      <c r="O125" s="11">
        <v>0.41889779313197567</v>
      </c>
      <c r="P125" s="11">
        <v>0.41889779313197567</v>
      </c>
      <c r="Q125" s="11">
        <v>0.41889779313197567</v>
      </c>
      <c r="R125" s="11">
        <v>0.41889779313197567</v>
      </c>
      <c r="S125" s="11">
        <v>0.41889779313197567</v>
      </c>
      <c r="T125" s="11">
        <v>0.41889779313197567</v>
      </c>
      <c r="U125" s="11"/>
      <c r="V125" s="33" t="str">
        <f t="shared" si="10"/>
        <v>Myanmar</v>
      </c>
      <c r="W125" s="30">
        <f t="shared" si="11"/>
        <v>5.4247575980416053E-6</v>
      </c>
      <c r="X125" s="10">
        <f t="shared" si="12"/>
        <v>7.2717428534021522E-2</v>
      </c>
      <c r="Y125" s="36">
        <f t="shared" si="13"/>
        <v>5.2878244126005275E-3</v>
      </c>
      <c r="Z125" s="41" t="str">
        <f t="shared" si="14"/>
        <v/>
      </c>
      <c r="AA125" s="42" t="str">
        <f t="shared" si="15"/>
        <v/>
      </c>
    </row>
    <row r="126" spans="3:27">
      <c r="C126" s="32" t="s">
        <v>279</v>
      </c>
      <c r="D126" s="33" t="s">
        <v>280</v>
      </c>
      <c r="E126" s="11">
        <v>0.42625580763670284</v>
      </c>
      <c r="F126" s="11">
        <v>0.42042247509503622</v>
      </c>
      <c r="G126" s="11">
        <v>0.41742247477836952</v>
      </c>
      <c r="H126" s="11">
        <v>0.41692247446170283</v>
      </c>
      <c r="I126" s="11">
        <v>0.41675580716170285</v>
      </c>
      <c r="J126" s="11">
        <v>0.41720025171170283</v>
      </c>
      <c r="K126" s="11">
        <v>0.41764469626170281</v>
      </c>
      <c r="L126" s="11">
        <v>0.41808914081170284</v>
      </c>
      <c r="M126" s="11">
        <v>0.41808914081170284</v>
      </c>
      <c r="N126" s="11">
        <v>0.41808914081170284</v>
      </c>
      <c r="O126" s="11">
        <v>0.41808914081170284</v>
      </c>
      <c r="P126" s="11">
        <v>0.41808914081170284</v>
      </c>
      <c r="Q126" s="11">
        <v>0.41808914081170284</v>
      </c>
      <c r="R126" s="11">
        <v>0.41808914081170284</v>
      </c>
      <c r="S126" s="11">
        <v>0.41808914081170284</v>
      </c>
      <c r="T126" s="11">
        <v>0.41808914081170284</v>
      </c>
      <c r="U126" s="11"/>
      <c r="V126" s="33" t="str">
        <f t="shared" si="10"/>
        <v>Namibia</v>
      </c>
      <c r="W126" s="30">
        <f t="shared" si="11"/>
        <v>-1.7630722035539298E-4</v>
      </c>
      <c r="X126" s="10">
        <f t="shared" si="12"/>
        <v>-0.37674576966587453</v>
      </c>
      <c r="Y126" s="36">
        <f t="shared" si="13"/>
        <v>0.14193737496113218</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0.37402918010317987</v>
      </c>
      <c r="F128" s="11">
        <v>0.37386251598651321</v>
      </c>
      <c r="G128" s="11">
        <v>0.37091013466984651</v>
      </c>
      <c r="H128" s="11">
        <v>0.36795775335317993</v>
      </c>
      <c r="I128" s="11">
        <v>0.36500537203651318</v>
      </c>
      <c r="J128" s="11">
        <v>0.36205299071984659</v>
      </c>
      <c r="K128" s="11">
        <v>0.35910060940317989</v>
      </c>
      <c r="L128" s="11">
        <v>0.3561482280865132</v>
      </c>
      <c r="M128" s="11">
        <v>0.35319584676984656</v>
      </c>
      <c r="N128" s="11">
        <v>0.3502625159865132</v>
      </c>
      <c r="O128" s="11">
        <v>0.34957918265317983</v>
      </c>
      <c r="P128" s="11">
        <v>0.34994584931984657</v>
      </c>
      <c r="Q128" s="11">
        <v>0.34994584931984657</v>
      </c>
      <c r="R128" s="11">
        <v>0.34994584931984657</v>
      </c>
      <c r="S128" s="11">
        <v>0.34994584931984657</v>
      </c>
      <c r="T128" s="11">
        <v>0.34994584931984657</v>
      </c>
      <c r="U128" s="11"/>
      <c r="V128" s="33" t="str">
        <f t="shared" si="10"/>
        <v>Nepal</v>
      </c>
      <c r="W128" s="30">
        <f t="shared" si="11"/>
        <v>-1.8560783301225477E-3</v>
      </c>
      <c r="X128" s="10">
        <f t="shared" si="12"/>
        <v>-0.94134963142085393</v>
      </c>
      <c r="Y128" s="36">
        <f t="shared" si="13"/>
        <v>0.88613912857617749</v>
      </c>
      <c r="Z128" s="41">
        <f t="shared" si="14"/>
        <v>1.8560783301225476</v>
      </c>
      <c r="AA128" s="42">
        <f t="shared" si="15"/>
        <v>10</v>
      </c>
    </row>
    <row r="129" spans="3:27">
      <c r="C129" s="32" t="s">
        <v>285</v>
      </c>
      <c r="D129" s="33" t="s">
        <v>286</v>
      </c>
      <c r="E129" s="11">
        <v>0.31850192558526663</v>
      </c>
      <c r="F129" s="11">
        <v>0.31850192558526663</v>
      </c>
      <c r="G129" s="11">
        <v>0.31850192558526663</v>
      </c>
      <c r="H129" s="11">
        <v>0.31850192558526663</v>
      </c>
      <c r="I129" s="11">
        <v>0.31850192558526663</v>
      </c>
      <c r="J129" s="11">
        <v>0.31850192558526663</v>
      </c>
      <c r="K129" s="11">
        <v>0.31850192558526663</v>
      </c>
      <c r="L129" s="11">
        <v>0.31850192558526663</v>
      </c>
      <c r="M129" s="11">
        <v>0.31850192558526663</v>
      </c>
      <c r="N129" s="11">
        <v>0.31850192558526663</v>
      </c>
      <c r="O129" s="11">
        <v>0.31850192558526663</v>
      </c>
      <c r="P129" s="11">
        <v>0.31850192558526663</v>
      </c>
      <c r="Q129" s="11">
        <v>0.31850192558526663</v>
      </c>
      <c r="R129" s="11">
        <v>0.31850192558526663</v>
      </c>
      <c r="S129" s="11">
        <v>0.31850192558526663</v>
      </c>
      <c r="T129" s="11">
        <v>0.31850192558526663</v>
      </c>
      <c r="U129" s="11"/>
      <c r="V129" s="33" t="str">
        <f t="shared" si="10"/>
        <v>Netherlands</v>
      </c>
      <c r="W129" s="30">
        <f t="shared" si="11"/>
        <v>0</v>
      </c>
      <c r="X129" s="10" t="e">
        <f t="shared" si="12"/>
        <v>#DIV/0!</v>
      </c>
      <c r="Y129" s="36">
        <f t="shared" si="13"/>
        <v>0</v>
      </c>
      <c r="Z129" s="41" t="str">
        <f t="shared" si="14"/>
        <v/>
      </c>
      <c r="AA129" s="42" t="str">
        <f t="shared" si="15"/>
        <v/>
      </c>
    </row>
    <row r="130" spans="3:27">
      <c r="C130" s="32" t="s">
        <v>287</v>
      </c>
      <c r="D130" s="33" t="s">
        <v>288</v>
      </c>
      <c r="E130" s="11">
        <v>0.20550934325829009</v>
      </c>
      <c r="F130" s="11">
        <v>0.2048426804082901</v>
      </c>
      <c r="G130" s="11">
        <v>0.20400934707495674</v>
      </c>
      <c r="H130" s="11">
        <v>0.20400934707495674</v>
      </c>
      <c r="I130" s="11">
        <v>0.20300934325829009</v>
      </c>
      <c r="J130" s="11">
        <v>0.2015093470749568</v>
      </c>
      <c r="K130" s="11">
        <v>0.20117601247495676</v>
      </c>
      <c r="L130" s="11">
        <v>0.19950934580829008</v>
      </c>
      <c r="M130" s="11">
        <v>0.19895934275829008</v>
      </c>
      <c r="N130" s="11">
        <v>0.19867601247495678</v>
      </c>
      <c r="O130" s="11">
        <v>0.19802601349162341</v>
      </c>
      <c r="P130" s="11">
        <v>0.19791372925829009</v>
      </c>
      <c r="Q130" s="11">
        <v>0.1971649757916234</v>
      </c>
      <c r="R130" s="11">
        <v>0.19635934580829009</v>
      </c>
      <c r="S130" s="11">
        <v>0.19635934580829009</v>
      </c>
      <c r="T130" s="11">
        <v>0.19635934580829009</v>
      </c>
      <c r="U130" s="11"/>
      <c r="V130" s="33" t="str">
        <f t="shared" si="10"/>
        <v>New Zealand</v>
      </c>
      <c r="W130" s="30">
        <f t="shared" si="11"/>
        <v>-6.6826270000000033E-4</v>
      </c>
      <c r="X130" s="10">
        <f t="shared" si="12"/>
        <v>-0.98317023200860609</v>
      </c>
      <c r="Y130" s="36">
        <f t="shared" si="13"/>
        <v>0.96662370510785633</v>
      </c>
      <c r="Z130" s="41">
        <f t="shared" si="14"/>
        <v>0.66826270000000032</v>
      </c>
      <c r="AA130" s="42">
        <f t="shared" si="15"/>
        <v>32</v>
      </c>
    </row>
    <row r="131" spans="3:27">
      <c r="C131" s="32" t="s">
        <v>289</v>
      </c>
      <c r="D131" s="33" t="s">
        <v>290</v>
      </c>
      <c r="E131" s="11">
        <v>0.29856289027144861</v>
      </c>
      <c r="F131" s="11">
        <v>0.29820955679811528</v>
      </c>
      <c r="G131" s="11">
        <v>0.2978562233247819</v>
      </c>
      <c r="H131" s="11">
        <v>0.29750288985144863</v>
      </c>
      <c r="I131" s="11">
        <v>0.29714955637811524</v>
      </c>
      <c r="J131" s="11">
        <v>0.29679622290478197</v>
      </c>
      <c r="K131" s="11">
        <v>0.29629622417144857</v>
      </c>
      <c r="L131" s="11">
        <v>0.29629622417144857</v>
      </c>
      <c r="M131" s="11">
        <v>0.29608289072478194</v>
      </c>
      <c r="N131" s="11">
        <v>0.29586955727811526</v>
      </c>
      <c r="O131" s="11">
        <v>0.29565622383144857</v>
      </c>
      <c r="P131" s="11">
        <v>0.29544289038478194</v>
      </c>
      <c r="Q131" s="11">
        <v>0.29522955693811526</v>
      </c>
      <c r="R131" s="11">
        <v>0.29522955693811526</v>
      </c>
      <c r="S131" s="11">
        <v>0.29522955693811526</v>
      </c>
      <c r="T131" s="11">
        <v>0.29522955693811526</v>
      </c>
      <c r="U131" s="11"/>
      <c r="V131" s="33" t="str">
        <f t="shared" si="10"/>
        <v>Nicaragua</v>
      </c>
      <c r="W131" s="30">
        <f t="shared" si="11"/>
        <v>-2.3122546485294227E-4</v>
      </c>
      <c r="X131" s="10">
        <f t="shared" si="12"/>
        <v>-0.96906563181396166</v>
      </c>
      <c r="Y131" s="36">
        <f t="shared" si="13"/>
        <v>0.93908819876299265</v>
      </c>
      <c r="Z131" s="41">
        <f t="shared" si="14"/>
        <v>0.23122546485294226</v>
      </c>
      <c r="AA131" s="42">
        <f t="shared" si="15"/>
        <v>51</v>
      </c>
    </row>
    <row r="132" spans="3:27">
      <c r="C132" s="32" t="s">
        <v>291</v>
      </c>
      <c r="D132" s="33" t="s">
        <v>292</v>
      </c>
      <c r="E132" s="11">
        <v>0.36811487617431782</v>
      </c>
      <c r="F132" s="11">
        <v>0.36811487617431782</v>
      </c>
      <c r="G132" s="11">
        <v>0.36811487617431782</v>
      </c>
      <c r="H132" s="11">
        <v>0.36811487617431782</v>
      </c>
      <c r="I132" s="11">
        <v>0.36811487617431782</v>
      </c>
      <c r="J132" s="11">
        <v>0.36811487617431782</v>
      </c>
      <c r="K132" s="11">
        <v>0.36811487617431782</v>
      </c>
      <c r="L132" s="11">
        <v>0.36811487617431782</v>
      </c>
      <c r="M132" s="11">
        <v>0.3692982079909844</v>
      </c>
      <c r="N132" s="11">
        <v>0.37679820799098446</v>
      </c>
      <c r="O132" s="11">
        <v>0.37653154157431779</v>
      </c>
      <c r="P132" s="11">
        <v>0.37671487592431779</v>
      </c>
      <c r="Q132" s="11">
        <v>0.37646487592431782</v>
      </c>
      <c r="R132" s="11">
        <v>0.37646487592431782</v>
      </c>
      <c r="S132" s="11">
        <v>0.37646487592431782</v>
      </c>
      <c r="T132" s="11">
        <v>0.37646487592431782</v>
      </c>
      <c r="U132" s="11"/>
      <c r="V132" s="33" t="str">
        <f t="shared" si="10"/>
        <v>Niger</v>
      </c>
      <c r="W132" s="30">
        <f t="shared" si="11"/>
        <v>7.7987741252450934E-4</v>
      </c>
      <c r="X132" s="10">
        <f t="shared" si="12"/>
        <v>0.86975652136256321</v>
      </c>
      <c r="Y132" s="36">
        <f t="shared" si="13"/>
        <v>0.75647640645270686</v>
      </c>
      <c r="Z132" s="41">
        <f t="shared" si="14"/>
        <v>-0.77987741252450937</v>
      </c>
      <c r="AA132" s="42">
        <f t="shared" si="15"/>
        <v>89</v>
      </c>
    </row>
    <row r="133" spans="3:27">
      <c r="C133" s="32" t="s">
        <v>293</v>
      </c>
      <c r="D133" s="33" t="s">
        <v>294</v>
      </c>
      <c r="E133" s="11">
        <v>0.24788348540617355</v>
      </c>
      <c r="F133" s="11">
        <v>0.24788348540617355</v>
      </c>
      <c r="G133" s="11">
        <v>0.24788348540617355</v>
      </c>
      <c r="H133" s="11">
        <v>0.24788348540617355</v>
      </c>
      <c r="I133" s="11">
        <v>0.24788348540617355</v>
      </c>
      <c r="J133" s="11">
        <v>0.24788348540617355</v>
      </c>
      <c r="K133" s="11">
        <v>0.24788348540617355</v>
      </c>
      <c r="L133" s="11">
        <v>0.24788348540617355</v>
      </c>
      <c r="M133" s="11">
        <v>0.24788348540617355</v>
      </c>
      <c r="N133" s="11">
        <v>0.24788348540617355</v>
      </c>
      <c r="O133" s="11">
        <v>0.24788348540617355</v>
      </c>
      <c r="P133" s="11">
        <v>0.24788348540617355</v>
      </c>
      <c r="Q133" s="11">
        <v>0.24788348540617355</v>
      </c>
      <c r="R133" s="11">
        <v>0.24788348540617355</v>
      </c>
      <c r="S133" s="11">
        <v>0.24788348540617355</v>
      </c>
      <c r="T133" s="11">
        <v>0.24788348540617355</v>
      </c>
      <c r="U133" s="11"/>
      <c r="V133" s="33" t="str">
        <f t="shared" si="10"/>
        <v>Nigeria</v>
      </c>
      <c r="W133" s="30">
        <f t="shared" si="11"/>
        <v>0</v>
      </c>
      <c r="X133" s="10">
        <f t="shared" si="12"/>
        <v>0</v>
      </c>
      <c r="Y133" s="36">
        <f t="shared" si="13"/>
        <v>0</v>
      </c>
      <c r="Z133" s="41" t="str">
        <f t="shared" si="14"/>
        <v/>
      </c>
      <c r="AA133" s="42" t="str">
        <f t="shared" si="15"/>
        <v/>
      </c>
    </row>
    <row r="134" spans="3:27">
      <c r="C134" s="32" t="s">
        <v>295</v>
      </c>
      <c r="D134" s="33" t="s">
        <v>296</v>
      </c>
      <c r="E134" s="11">
        <v>0.1746100196301987</v>
      </c>
      <c r="F134" s="11">
        <v>0.17711001963019868</v>
      </c>
      <c r="G134" s="11">
        <v>0.17377668629686535</v>
      </c>
      <c r="H134" s="11">
        <v>0.17294335296353203</v>
      </c>
      <c r="I134" s="11">
        <v>0.17127668629686535</v>
      </c>
      <c r="J134" s="11">
        <v>0.170443352963532</v>
      </c>
      <c r="K134" s="11">
        <v>0.16877668629686537</v>
      </c>
      <c r="L134" s="11">
        <v>0.16794335296353202</v>
      </c>
      <c r="M134" s="11">
        <v>0.16707208377186536</v>
      </c>
      <c r="N134" s="11">
        <v>0.1662008145801987</v>
      </c>
      <c r="O134" s="11">
        <v>0.16532954538853203</v>
      </c>
      <c r="P134" s="11">
        <v>0.16445827619686537</v>
      </c>
      <c r="Q134" s="11">
        <v>0.16302668629686537</v>
      </c>
      <c r="R134" s="11">
        <v>0.16302668629686537</v>
      </c>
      <c r="S134" s="11">
        <v>0.16302668629686537</v>
      </c>
      <c r="T134" s="11">
        <v>0.16302668629686537</v>
      </c>
      <c r="U134" s="11"/>
      <c r="V134" s="33" t="str">
        <f t="shared" si="10"/>
        <v>Norway</v>
      </c>
      <c r="W134" s="30">
        <f t="shared" si="11"/>
        <v>-9.5033842095588105E-4</v>
      </c>
      <c r="X134" s="10">
        <f t="shared" si="12"/>
        <v>-0.97428876922945351</v>
      </c>
      <c r="Y134" s="36">
        <f t="shared" si="13"/>
        <v>0.94923860584664332</v>
      </c>
      <c r="Z134" s="41">
        <f t="shared" si="14"/>
        <v>0.95033842095588106</v>
      </c>
      <c r="AA134" s="42">
        <f t="shared" si="15"/>
        <v>23</v>
      </c>
    </row>
    <row r="135" spans="3:27">
      <c r="C135" s="32" t="s">
        <v>297</v>
      </c>
      <c r="D135" s="33" t="s">
        <v>298</v>
      </c>
      <c r="E135" s="11">
        <v>0.16873504448717866</v>
      </c>
      <c r="F135" s="11">
        <v>0.15273504385384531</v>
      </c>
      <c r="G135" s="11">
        <v>0.15273504385384531</v>
      </c>
      <c r="H135" s="11">
        <v>0.15273504385384531</v>
      </c>
      <c r="I135" s="11">
        <v>0.15273504385384531</v>
      </c>
      <c r="J135" s="11">
        <v>0.15273504385384531</v>
      </c>
      <c r="K135" s="11">
        <v>0.15663504410384529</v>
      </c>
      <c r="L135" s="11">
        <v>0.15200576102051197</v>
      </c>
      <c r="M135" s="11">
        <v>0.14737647793717865</v>
      </c>
      <c r="N135" s="11">
        <v>0.14155588457051199</v>
      </c>
      <c r="O135" s="11">
        <v>0.13664130292051199</v>
      </c>
      <c r="P135" s="11">
        <v>0.13254801722051199</v>
      </c>
      <c r="Q135" s="11">
        <v>0.13398342403717864</v>
      </c>
      <c r="R135" s="11">
        <v>0.13030171052051198</v>
      </c>
      <c r="S135" s="11">
        <v>0.13030171052051198</v>
      </c>
      <c r="T135" s="11">
        <v>0.13030171052051198</v>
      </c>
      <c r="U135" s="11"/>
      <c r="V135" s="33" t="str">
        <f t="shared" ref="V135:V197" si="16">D135</f>
        <v>Oman</v>
      </c>
      <c r="W135" s="30">
        <f t="shared" ref="W135:W197" si="17">SLOPE(E135:T135,$E$5:$T$5)</f>
        <v>-2.2872194715196073E-3</v>
      </c>
      <c r="X135" s="10">
        <f t="shared" ref="X135:X197" si="18">PEARSON(E135:T135,$E$5:$T$5)</f>
        <v>-0.92969617907603486</v>
      </c>
      <c r="Y135" s="36">
        <f t="shared" ref="Y135:Y197" si="19">IF(ISERROR(X135),0,X135*X135)</f>
        <v>0.86433498538857867</v>
      </c>
      <c r="Z135" s="41">
        <f t="shared" ref="Z135:Z197" si="20">IF(Y135&gt;=$Z$4,-1000*W135,"")</f>
        <v>2.2872194715196073</v>
      </c>
      <c r="AA135" s="42">
        <f t="shared" ref="AA135:AA197" si="21">IF(ISNUMBER(Z135),RANK(Z135,$Z$6:$Z$197),"")</f>
        <v>7</v>
      </c>
    </row>
    <row r="136" spans="3:27">
      <c r="C136" s="32" t="s">
        <v>299</v>
      </c>
      <c r="D136" s="33" t="s">
        <v>300</v>
      </c>
      <c r="E136" s="11">
        <v>0.2564440904135396</v>
      </c>
      <c r="F136" s="11">
        <v>0.2581107570802062</v>
      </c>
      <c r="G136" s="11">
        <v>0.2581107570802062</v>
      </c>
      <c r="H136" s="11">
        <v>0.24311075708020624</v>
      </c>
      <c r="I136" s="11">
        <v>0.23977742374687291</v>
      </c>
      <c r="J136" s="11">
        <v>0.23811075708020621</v>
      </c>
      <c r="K136" s="11">
        <v>0.23311075708020623</v>
      </c>
      <c r="L136" s="11">
        <v>0.23227742374687291</v>
      </c>
      <c r="M136" s="11">
        <v>0.23144409041353955</v>
      </c>
      <c r="N136" s="11">
        <v>0.22361076216353956</v>
      </c>
      <c r="O136" s="11">
        <v>0.2230606065218729</v>
      </c>
      <c r="P136" s="11">
        <v>0.22251045088020624</v>
      </c>
      <c r="Q136" s="11">
        <v>0.22251045088020624</v>
      </c>
      <c r="R136" s="11">
        <v>0.22251045088020624</v>
      </c>
      <c r="S136" s="11">
        <v>0.22251045088020624</v>
      </c>
      <c r="T136" s="11">
        <v>0.22251045088020624</v>
      </c>
      <c r="U136" s="11"/>
      <c r="V136" s="33" t="str">
        <f t="shared" si="16"/>
        <v>Pakistan</v>
      </c>
      <c r="W136" s="30">
        <f t="shared" si="17"/>
        <v>-2.6092170272671565E-3</v>
      </c>
      <c r="X136" s="10">
        <f t="shared" si="18"/>
        <v>-0.92666702485676189</v>
      </c>
      <c r="Y136" s="36">
        <f t="shared" si="19"/>
        <v>0.85871177495688256</v>
      </c>
      <c r="Z136" s="41">
        <f t="shared" si="20"/>
        <v>2.6092170272671567</v>
      </c>
      <c r="AA136" s="42">
        <f t="shared" si="21"/>
        <v>4</v>
      </c>
    </row>
    <row r="137" spans="3:27">
      <c r="C137" s="32" t="s">
        <v>301</v>
      </c>
      <c r="D137" s="33" t="s">
        <v>302</v>
      </c>
      <c r="E137" s="11">
        <v>0.28553274819145319</v>
      </c>
      <c r="F137" s="11">
        <v>0.28553274819145319</v>
      </c>
      <c r="G137" s="11">
        <v>0.28553274819145319</v>
      </c>
      <c r="H137" s="11">
        <v>0.28553274819145319</v>
      </c>
      <c r="I137" s="11">
        <v>0.28553274819145319</v>
      </c>
      <c r="J137" s="11">
        <v>0.28553274819145319</v>
      </c>
      <c r="K137" s="11">
        <v>0.28553274819145319</v>
      </c>
      <c r="L137" s="11">
        <v>0.28553274819145319</v>
      </c>
      <c r="M137" s="11">
        <v>0.28553274819145319</v>
      </c>
      <c r="N137" s="11">
        <v>0.28553274819145319</v>
      </c>
      <c r="O137" s="11">
        <v>0.28553274819145319</v>
      </c>
      <c r="P137" s="11">
        <v>0.28553274819145319</v>
      </c>
      <c r="Q137" s="11">
        <v>0.28553274819145319</v>
      </c>
      <c r="R137" s="11">
        <v>0.28553274819145319</v>
      </c>
      <c r="S137" s="11">
        <v>0.28553274819145319</v>
      </c>
      <c r="T137" s="11">
        <v>0.28553274819145319</v>
      </c>
      <c r="U137" s="11"/>
      <c r="V137" s="33" t="str">
        <f t="shared" si="16"/>
        <v>Palau</v>
      </c>
      <c r="W137" s="30">
        <f t="shared" si="17"/>
        <v>0</v>
      </c>
      <c r="X137" s="10" t="e">
        <f t="shared" si="18"/>
        <v>#DIV/0!</v>
      </c>
      <c r="Y137" s="36">
        <f t="shared" si="19"/>
        <v>0</v>
      </c>
      <c r="Z137" s="41" t="str">
        <f t="shared" si="20"/>
        <v/>
      </c>
      <c r="AA137" s="42" t="str">
        <f t="shared" si="21"/>
        <v/>
      </c>
    </row>
    <row r="138" spans="3:27">
      <c r="C138" s="32" t="s">
        <v>303</v>
      </c>
      <c r="D138" s="33" t="s">
        <v>304</v>
      </c>
      <c r="E138" s="11">
        <v>0.32562286411511787</v>
      </c>
      <c r="F138" s="11">
        <v>0.32545619999845116</v>
      </c>
      <c r="G138" s="11">
        <v>0.33245619808178456</v>
      </c>
      <c r="H138" s="11">
        <v>0.33462286348178455</v>
      </c>
      <c r="I138" s="11">
        <v>0.32378953333178456</v>
      </c>
      <c r="J138" s="11">
        <v>0.32378953333178456</v>
      </c>
      <c r="K138" s="11">
        <v>0.32378953333178456</v>
      </c>
      <c r="L138" s="11">
        <v>0.32394865466511785</v>
      </c>
      <c r="M138" s="11">
        <v>0.3241077759984512</v>
      </c>
      <c r="N138" s="11">
        <v>0.32426689733178454</v>
      </c>
      <c r="O138" s="11">
        <v>0.32442601866511783</v>
      </c>
      <c r="P138" s="11">
        <v>0.32458513999845118</v>
      </c>
      <c r="Q138" s="11">
        <v>0.32037286411511784</v>
      </c>
      <c r="R138" s="11">
        <v>0.31788953078178456</v>
      </c>
      <c r="S138" s="11">
        <v>0.31788953078178456</v>
      </c>
      <c r="T138" s="11">
        <v>0.31788953078178456</v>
      </c>
      <c r="U138" s="11"/>
      <c r="V138" s="33" t="str">
        <f t="shared" si="16"/>
        <v>Panama</v>
      </c>
      <c r="W138" s="30">
        <f t="shared" si="17"/>
        <v>-7.2427521727941172E-4</v>
      </c>
      <c r="X138" s="10">
        <f t="shared" si="18"/>
        <v>-0.75250622393233391</v>
      </c>
      <c r="Y138" s="36">
        <f t="shared" si="19"/>
        <v>0.56626561705689982</v>
      </c>
      <c r="Z138" s="41">
        <f t="shared" si="20"/>
        <v>0.72427521727941169</v>
      </c>
      <c r="AA138" s="42">
        <f t="shared" si="21"/>
        <v>29</v>
      </c>
    </row>
    <row r="139" spans="3:27">
      <c r="C139" s="32" t="s">
        <v>305</v>
      </c>
      <c r="D139" s="33" t="s">
        <v>306</v>
      </c>
      <c r="E139" s="11">
        <v>0.37081958838641721</v>
      </c>
      <c r="F139" s="11">
        <v>0.37065292187808385</v>
      </c>
      <c r="G139" s="11">
        <v>0.37065292187808385</v>
      </c>
      <c r="H139" s="11">
        <v>0.37065292187808385</v>
      </c>
      <c r="I139" s="11">
        <v>0.37065292187808385</v>
      </c>
      <c r="J139" s="11">
        <v>0.37065292187808385</v>
      </c>
      <c r="K139" s="11">
        <v>0.37065292187808385</v>
      </c>
      <c r="L139" s="11">
        <v>0.37065292187808385</v>
      </c>
      <c r="M139" s="11">
        <v>0.37065292187808385</v>
      </c>
      <c r="N139" s="11">
        <v>0.37065292187808385</v>
      </c>
      <c r="O139" s="11">
        <v>0.37065292187808385</v>
      </c>
      <c r="P139" s="11">
        <v>0.37065292187808385</v>
      </c>
      <c r="Q139" s="11">
        <v>0.37065292187808385</v>
      </c>
      <c r="R139" s="11">
        <v>0.37065292187808385</v>
      </c>
      <c r="S139" s="11">
        <v>0.37065292187808385</v>
      </c>
      <c r="T139" s="11">
        <v>0.37065292187808385</v>
      </c>
      <c r="U139" s="11"/>
      <c r="V139" s="33" t="str">
        <f t="shared" si="16"/>
        <v>Papua New Guinea</v>
      </c>
      <c r="W139" s="30">
        <f t="shared" si="17"/>
        <v>-3.6764670955887659E-6</v>
      </c>
      <c r="X139" s="10">
        <f t="shared" si="18"/>
        <v>-0.42008402520840316</v>
      </c>
      <c r="Y139" s="36">
        <f t="shared" si="19"/>
        <v>0.1764705882352943</v>
      </c>
      <c r="Z139" s="41" t="str">
        <f t="shared" si="20"/>
        <v/>
      </c>
      <c r="AA139" s="42" t="str">
        <f t="shared" si="21"/>
        <v/>
      </c>
    </row>
    <row r="140" spans="3:27">
      <c r="C140" s="32" t="s">
        <v>307</v>
      </c>
      <c r="D140" s="33" t="s">
        <v>308</v>
      </c>
      <c r="E140" s="11">
        <v>0.26035032428034238</v>
      </c>
      <c r="F140" s="11">
        <v>0.26035032428034238</v>
      </c>
      <c r="G140" s="11">
        <v>0.26035032428034238</v>
      </c>
      <c r="H140" s="11">
        <v>0.26035032428034238</v>
      </c>
      <c r="I140" s="11">
        <v>0.26035032428034238</v>
      </c>
      <c r="J140" s="11">
        <v>0.26035032428034238</v>
      </c>
      <c r="K140" s="11">
        <v>0.26035032428034238</v>
      </c>
      <c r="L140" s="11">
        <v>0.26035032428034238</v>
      </c>
      <c r="M140" s="11">
        <v>0.26035032428034238</v>
      </c>
      <c r="N140" s="11">
        <v>0.26035032428034238</v>
      </c>
      <c r="O140" s="11">
        <v>0.26035032428034238</v>
      </c>
      <c r="P140" s="11">
        <v>0.26035032428034238</v>
      </c>
      <c r="Q140" s="11">
        <v>0.26035032428034238</v>
      </c>
      <c r="R140" s="11">
        <v>0.26035032428034238</v>
      </c>
      <c r="S140" s="11">
        <v>0.26035032428034238</v>
      </c>
      <c r="T140" s="11">
        <v>0.26035032428034238</v>
      </c>
      <c r="U140" s="11"/>
      <c r="V140" s="33" t="str">
        <f t="shared" si="16"/>
        <v>Paraguay</v>
      </c>
      <c r="W140" s="30">
        <f t="shared" si="17"/>
        <v>0</v>
      </c>
      <c r="X140" s="10" t="e">
        <f t="shared" si="18"/>
        <v>#DIV/0!</v>
      </c>
      <c r="Y140" s="36">
        <f t="shared" si="19"/>
        <v>0</v>
      </c>
      <c r="Z140" s="41" t="str">
        <f t="shared" si="20"/>
        <v/>
      </c>
      <c r="AA140" s="42" t="str">
        <f t="shared" si="21"/>
        <v/>
      </c>
    </row>
    <row r="141" spans="3:27">
      <c r="C141" s="32" t="s">
        <v>309</v>
      </c>
      <c r="D141" s="33" t="s">
        <v>310</v>
      </c>
      <c r="E141" s="11">
        <v>0.30136963164455205</v>
      </c>
      <c r="F141" s="11">
        <v>0.30103629704455204</v>
      </c>
      <c r="G141" s="11">
        <v>0.30070296402788538</v>
      </c>
      <c r="H141" s="11">
        <v>0.29875296389455203</v>
      </c>
      <c r="I141" s="11">
        <v>0.29863629774455203</v>
      </c>
      <c r="J141" s="11">
        <v>0.29811963037788536</v>
      </c>
      <c r="K141" s="11">
        <v>0.29810296491121874</v>
      </c>
      <c r="L141" s="11">
        <v>0.29636963164455205</v>
      </c>
      <c r="M141" s="11">
        <v>0.29851963157788536</v>
      </c>
      <c r="N141" s="11">
        <v>0.29636963164455205</v>
      </c>
      <c r="O141" s="11">
        <v>0.29680218055288538</v>
      </c>
      <c r="P141" s="11">
        <v>0.29723472946121871</v>
      </c>
      <c r="Q141" s="11">
        <v>0.29723472946121871</v>
      </c>
      <c r="R141" s="11">
        <v>0.29723472946121871</v>
      </c>
      <c r="S141" s="11">
        <v>0.29723472946121871</v>
      </c>
      <c r="T141" s="11">
        <v>0.29723472946121871</v>
      </c>
      <c r="U141" s="11"/>
      <c r="V141" s="33" t="str">
        <f t="shared" si="16"/>
        <v>Peru</v>
      </c>
      <c r="W141" s="30">
        <f t="shared" si="17"/>
        <v>-2.6868651241421574E-4</v>
      </c>
      <c r="X141" s="10">
        <f t="shared" si="18"/>
        <v>-0.80075932663626104</v>
      </c>
      <c r="Y141" s="36">
        <f t="shared" si="19"/>
        <v>0.64121549919495824</v>
      </c>
      <c r="Z141" s="41">
        <f t="shared" si="20"/>
        <v>0.26868651241421576</v>
      </c>
      <c r="AA141" s="42">
        <f t="shared" si="21"/>
        <v>47</v>
      </c>
    </row>
    <row r="142" spans="3:27">
      <c r="C142" s="32" t="s">
        <v>311</v>
      </c>
      <c r="D142" s="33" t="s">
        <v>312</v>
      </c>
      <c r="E142" s="11">
        <v>0.31543979584430487</v>
      </c>
      <c r="F142" s="11">
        <v>0.31427313107763827</v>
      </c>
      <c r="G142" s="11">
        <v>0.31377312917763822</v>
      </c>
      <c r="H142" s="11">
        <v>0.31027313171097154</v>
      </c>
      <c r="I142" s="11">
        <v>0.30993979711097158</v>
      </c>
      <c r="J142" s="11">
        <v>0.31577313044430488</v>
      </c>
      <c r="K142" s="11">
        <v>0.32160646377763819</v>
      </c>
      <c r="L142" s="11">
        <v>0.32743979711097154</v>
      </c>
      <c r="M142" s="11">
        <v>0.32677313107930489</v>
      </c>
      <c r="N142" s="11">
        <v>0.32677313107930489</v>
      </c>
      <c r="O142" s="11">
        <v>0.32677313107930489</v>
      </c>
      <c r="P142" s="11">
        <v>0.32677313107930489</v>
      </c>
      <c r="Q142" s="11">
        <v>0.32677313107930489</v>
      </c>
      <c r="R142" s="11">
        <v>0.32677313107930489</v>
      </c>
      <c r="S142" s="11">
        <v>0.32677313107930489</v>
      </c>
      <c r="T142" s="11">
        <v>0.32677313107930489</v>
      </c>
      <c r="U142" s="11"/>
      <c r="V142" s="33" t="str">
        <f t="shared" si="16"/>
        <v>Philippines</v>
      </c>
      <c r="W142" s="30">
        <f t="shared" si="17"/>
        <v>1.1936275303039215E-3</v>
      </c>
      <c r="X142" s="10">
        <f t="shared" si="18"/>
        <v>0.83260858551033101</v>
      </c>
      <c r="Y142" s="36">
        <f t="shared" si="19"/>
        <v>0.69323705666551416</v>
      </c>
      <c r="Z142" s="41">
        <f t="shared" si="20"/>
        <v>-1.1936275303039214</v>
      </c>
      <c r="AA142" s="42">
        <f t="shared" si="21"/>
        <v>97</v>
      </c>
    </row>
    <row r="143" spans="3:27">
      <c r="C143" s="32" t="s">
        <v>313</v>
      </c>
      <c r="D143" s="33" t="s">
        <v>314</v>
      </c>
      <c r="E143" s="11">
        <v>0.11777655637286084</v>
      </c>
      <c r="F143" s="11">
        <v>0.11760989223952752</v>
      </c>
      <c r="G143" s="11">
        <v>0.11710989987286086</v>
      </c>
      <c r="H143" s="11">
        <v>0.11727656400619418</v>
      </c>
      <c r="I143" s="11">
        <v>0.11727656400619418</v>
      </c>
      <c r="J143" s="11">
        <v>0.11277655637286084</v>
      </c>
      <c r="K143" s="11">
        <v>0.11277655637286084</v>
      </c>
      <c r="L143" s="11">
        <v>0.11164322253119417</v>
      </c>
      <c r="M143" s="11">
        <v>0.11050988868952751</v>
      </c>
      <c r="N143" s="11">
        <v>0.11311949230619417</v>
      </c>
      <c r="O143" s="11">
        <v>0.11572909592286085</v>
      </c>
      <c r="P143" s="11">
        <v>0.11529598357286085</v>
      </c>
      <c r="Q143" s="11">
        <v>0.11395810665619417</v>
      </c>
      <c r="R143" s="11">
        <v>0.11302440733952751</v>
      </c>
      <c r="S143" s="11">
        <v>0.11302440733952751</v>
      </c>
      <c r="T143" s="11">
        <v>0.11302440733952751</v>
      </c>
      <c r="U143" s="11"/>
      <c r="V143" s="33" t="str">
        <f t="shared" si="16"/>
        <v>Poland</v>
      </c>
      <c r="W143" s="30">
        <f t="shared" si="17"/>
        <v>-3.0133230079656915E-4</v>
      </c>
      <c r="X143" s="10">
        <f t="shared" si="18"/>
        <v>-0.60792382418398627</v>
      </c>
      <c r="Y143" s="36">
        <f t="shared" si="19"/>
        <v>0.36957137601048223</v>
      </c>
      <c r="Z143" s="41">
        <f t="shared" si="20"/>
        <v>0.30133230079656914</v>
      </c>
      <c r="AA143" s="42">
        <f t="shared" si="21"/>
        <v>45</v>
      </c>
    </row>
    <row r="144" spans="3:27">
      <c r="C144" s="32" t="s">
        <v>315</v>
      </c>
      <c r="D144" s="33" t="s">
        <v>316</v>
      </c>
      <c r="E144" s="11">
        <v>0.18672192809482246</v>
      </c>
      <c r="F144" s="11">
        <v>0.18672192809482246</v>
      </c>
      <c r="G144" s="11">
        <v>0.18672192809482246</v>
      </c>
      <c r="H144" s="11">
        <v>0.18672192809482246</v>
      </c>
      <c r="I144" s="11">
        <v>0.18672192809482246</v>
      </c>
      <c r="J144" s="11">
        <v>0.18672192809482246</v>
      </c>
      <c r="K144" s="11">
        <v>0.18672192809482246</v>
      </c>
      <c r="L144" s="11">
        <v>0.18672192809482246</v>
      </c>
      <c r="M144" s="11">
        <v>0.18672192809482246</v>
      </c>
      <c r="N144" s="11">
        <v>0.18672192809482246</v>
      </c>
      <c r="O144" s="11">
        <v>0.18672192809482246</v>
      </c>
      <c r="P144" s="11">
        <v>0.18672192809482246</v>
      </c>
      <c r="Q144" s="11">
        <v>0.18672192809482246</v>
      </c>
      <c r="R144" s="11">
        <v>0.18672192809482246</v>
      </c>
      <c r="S144" s="11">
        <v>0.18672192809482246</v>
      </c>
      <c r="T144" s="11">
        <v>0.18672192809482246</v>
      </c>
      <c r="U144" s="11"/>
      <c r="V144" s="33" t="str">
        <f t="shared" si="16"/>
        <v>Portugal</v>
      </c>
      <c r="W144" s="30">
        <f t="shared" si="17"/>
        <v>0</v>
      </c>
      <c r="X144" s="10">
        <f t="shared" si="18"/>
        <v>0</v>
      </c>
      <c r="Y144" s="36">
        <f t="shared" si="19"/>
        <v>0</v>
      </c>
      <c r="Z144" s="41" t="str">
        <f t="shared" si="20"/>
        <v/>
      </c>
      <c r="AA144" s="42" t="str">
        <f t="shared" si="21"/>
        <v/>
      </c>
    </row>
    <row r="145" spans="3:27">
      <c r="C145" s="32" t="s">
        <v>317</v>
      </c>
      <c r="D145" s="33" t="s">
        <v>318</v>
      </c>
      <c r="E145" s="11">
        <v>0.11232215704774502</v>
      </c>
      <c r="F145" s="11">
        <v>0.11232215704774502</v>
      </c>
      <c r="G145" s="11">
        <v>0.11232215704774502</v>
      </c>
      <c r="H145" s="11">
        <v>0.11232215704774502</v>
      </c>
      <c r="I145" s="11">
        <v>0.11232215704774502</v>
      </c>
      <c r="J145" s="11">
        <v>0.11232215704774502</v>
      </c>
      <c r="K145" s="11">
        <v>0.11232215704774502</v>
      </c>
      <c r="L145" s="11">
        <v>0.11232215704774502</v>
      </c>
      <c r="M145" s="11">
        <v>0.11232215704774502</v>
      </c>
      <c r="N145" s="11">
        <v>0.11232215704774502</v>
      </c>
      <c r="O145" s="11">
        <v>0.11232215704774502</v>
      </c>
      <c r="P145" s="11">
        <v>0.11232215704774502</v>
      </c>
      <c r="Q145" s="11">
        <v>0.11232215704774502</v>
      </c>
      <c r="R145" s="11">
        <v>0.11232215704774502</v>
      </c>
      <c r="S145" s="11">
        <v>0.11232215704774502</v>
      </c>
      <c r="T145" s="11">
        <v>0.11232215704774502</v>
      </c>
      <c r="U145" s="11"/>
      <c r="V145" s="33" t="str">
        <f t="shared" si="16"/>
        <v>Qatar</v>
      </c>
      <c r="W145" s="30">
        <f t="shared" si="17"/>
        <v>0</v>
      </c>
      <c r="X145" s="10">
        <f t="shared" si="18"/>
        <v>0</v>
      </c>
      <c r="Y145" s="36">
        <f t="shared" si="19"/>
        <v>0</v>
      </c>
      <c r="Z145" s="41" t="str">
        <f t="shared" si="20"/>
        <v/>
      </c>
      <c r="AA145" s="42" t="str">
        <f t="shared" si="21"/>
        <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6.1943626843210593E-2</v>
      </c>
      <c r="F147" s="11">
        <v>6.1943626843210593E-2</v>
      </c>
      <c r="G147" s="11">
        <v>6.1943626843210593E-2</v>
      </c>
      <c r="H147" s="11">
        <v>6.1943626843210593E-2</v>
      </c>
      <c r="I147" s="11">
        <v>6.1610285876543928E-2</v>
      </c>
      <c r="J147" s="11">
        <v>5.6888063654321704E-2</v>
      </c>
      <c r="K147" s="11">
        <v>5.2165841432099465E-2</v>
      </c>
      <c r="L147" s="11">
        <v>4.7443619209877268E-2</v>
      </c>
      <c r="M147" s="11">
        <v>4.2721396987655043E-2</v>
      </c>
      <c r="N147" s="11">
        <v>3.7999174765432811E-2</v>
      </c>
      <c r="O147" s="11">
        <v>3.3276952543210593E-2</v>
      </c>
      <c r="P147" s="11">
        <v>3.9076958143210598E-2</v>
      </c>
      <c r="Q147" s="11">
        <v>4.0510288426543931E-2</v>
      </c>
      <c r="R147" s="11">
        <v>4.0510288426543931E-2</v>
      </c>
      <c r="S147" s="11">
        <v>4.0510288426543931E-2</v>
      </c>
      <c r="T147" s="11">
        <v>4.0510288426543931E-2</v>
      </c>
      <c r="U147" s="11"/>
      <c r="V147" s="33" t="str">
        <f t="shared" si="16"/>
        <v>Russian Federation</v>
      </c>
      <c r="W147" s="30">
        <f t="shared" si="17"/>
        <v>-1.9879578175163396E-3</v>
      </c>
      <c r="X147" s="10">
        <f t="shared" si="18"/>
        <v>-0.88964557436300884</v>
      </c>
      <c r="Y147" s="36">
        <f t="shared" si="19"/>
        <v>0.7914692479836879</v>
      </c>
      <c r="Z147" s="41">
        <f t="shared" si="20"/>
        <v>1.9879578175163397</v>
      </c>
      <c r="AA147" s="42">
        <f t="shared" si="21"/>
        <v>9</v>
      </c>
    </row>
    <row r="148" spans="3:27">
      <c r="C148" s="32" t="s">
        <v>323</v>
      </c>
      <c r="D148" s="33" t="s">
        <v>324</v>
      </c>
      <c r="E148" s="11">
        <v>0.40436839679768072</v>
      </c>
      <c r="F148" s="11">
        <v>0.40268321154193992</v>
      </c>
      <c r="G148" s="11">
        <v>0.40099802628619924</v>
      </c>
      <c r="H148" s="11">
        <v>0.3993128410304585</v>
      </c>
      <c r="I148" s="11">
        <v>0.39762765577471776</v>
      </c>
      <c r="J148" s="11">
        <v>0.39594247051897707</v>
      </c>
      <c r="K148" s="11">
        <v>0.39425728526323628</v>
      </c>
      <c r="L148" s="11">
        <v>0.39257210000749554</v>
      </c>
      <c r="M148" s="11">
        <v>0.3908869147517548</v>
      </c>
      <c r="N148" s="11">
        <v>0.389201729496014</v>
      </c>
      <c r="O148" s="11">
        <v>0.389201729496014</v>
      </c>
      <c r="P148" s="11">
        <v>0.389201729496014</v>
      </c>
      <c r="Q148" s="11">
        <v>0.389201729496014</v>
      </c>
      <c r="R148" s="11">
        <v>0.389201729496014</v>
      </c>
      <c r="S148" s="11">
        <v>0.389201729496014</v>
      </c>
      <c r="T148" s="11">
        <v>0.389201729496014</v>
      </c>
      <c r="U148" s="11"/>
      <c r="V148" s="33" t="str">
        <f t="shared" si="16"/>
        <v>Rwanda</v>
      </c>
      <c r="W148" s="30">
        <f t="shared" si="17"/>
        <v>-1.0780229209518015E-3</v>
      </c>
      <c r="X148" s="10">
        <f t="shared" si="18"/>
        <v>-0.93711051777259202</v>
      </c>
      <c r="Y148" s="36">
        <f t="shared" si="19"/>
        <v>0.87817612252001553</v>
      </c>
      <c r="Z148" s="41">
        <f t="shared" si="20"/>
        <v>1.0780229209518015</v>
      </c>
      <c r="AA148" s="42">
        <f t="shared" si="21"/>
        <v>18</v>
      </c>
    </row>
    <row r="149" spans="3:27">
      <c r="C149" s="32" t="s">
        <v>325</v>
      </c>
      <c r="D149" s="33" t="s">
        <v>326</v>
      </c>
      <c r="E149" s="11">
        <v>0.17504323007145048</v>
      </c>
      <c r="F149" s="11">
        <v>0.17504323007145048</v>
      </c>
      <c r="G149" s="11">
        <v>0.17504323007145048</v>
      </c>
      <c r="H149" s="11">
        <v>0.17504323007145048</v>
      </c>
      <c r="I149" s="11">
        <v>0.17504323007145048</v>
      </c>
      <c r="J149" s="11">
        <v>0.17504323007145048</v>
      </c>
      <c r="K149" s="11">
        <v>0.17504323007145048</v>
      </c>
      <c r="L149" s="11">
        <v>0.17504323007145048</v>
      </c>
      <c r="M149" s="11">
        <v>0.17504323007145048</v>
      </c>
      <c r="N149" s="11">
        <v>0.17504323007145048</v>
      </c>
      <c r="O149" s="11">
        <v>0.17504323007145048</v>
      </c>
      <c r="P149" s="11">
        <v>0.17504323007145048</v>
      </c>
      <c r="Q149" s="11">
        <v>0.17504323007145048</v>
      </c>
      <c r="R149" s="11">
        <v>0.17504323007145048</v>
      </c>
      <c r="S149" s="11">
        <v>0.17504323007145048</v>
      </c>
      <c r="T149" s="11">
        <v>0.17504323007145048</v>
      </c>
      <c r="U149" s="11"/>
      <c r="V149" s="33" t="str">
        <f t="shared" si="16"/>
        <v>Saint Kitts and Nevis</v>
      </c>
      <c r="W149" s="30">
        <f t="shared" si="17"/>
        <v>0</v>
      </c>
      <c r="X149" s="10">
        <f t="shared" si="18"/>
        <v>0</v>
      </c>
      <c r="Y149" s="36">
        <f t="shared" si="19"/>
        <v>0</v>
      </c>
      <c r="Z149" s="41" t="str">
        <f t="shared" si="20"/>
        <v/>
      </c>
      <c r="AA149" s="42" t="str">
        <f t="shared" si="21"/>
        <v/>
      </c>
    </row>
    <row r="150" spans="3:27">
      <c r="C150" s="32" t="s">
        <v>327</v>
      </c>
      <c r="D150" s="33" t="s">
        <v>328</v>
      </c>
      <c r="E150" s="11">
        <v>9.8898608987373668E-2</v>
      </c>
      <c r="F150" s="11">
        <v>9.8898608987373668E-2</v>
      </c>
      <c r="G150" s="11">
        <v>9.8898608987373668E-2</v>
      </c>
      <c r="H150" s="11">
        <v>9.8898608987373668E-2</v>
      </c>
      <c r="I150" s="11">
        <v>9.8898608987373668E-2</v>
      </c>
      <c r="J150" s="11">
        <v>9.8898608987373668E-2</v>
      </c>
      <c r="K150" s="11">
        <v>9.8898608987373668E-2</v>
      </c>
      <c r="L150" s="11">
        <v>9.8898608987373668E-2</v>
      </c>
      <c r="M150" s="11">
        <v>9.8898608987373668E-2</v>
      </c>
      <c r="N150" s="11">
        <v>9.8898608987373668E-2</v>
      </c>
      <c r="O150" s="11">
        <v>9.8898608987373668E-2</v>
      </c>
      <c r="P150" s="11">
        <v>9.8898608987373668E-2</v>
      </c>
      <c r="Q150" s="11">
        <v>9.8898608987373668E-2</v>
      </c>
      <c r="R150" s="11">
        <v>9.8898608987373668E-2</v>
      </c>
      <c r="S150" s="11">
        <v>9.8898608987373668E-2</v>
      </c>
      <c r="T150" s="11">
        <v>9.8898608987373668E-2</v>
      </c>
      <c r="U150" s="11"/>
      <c r="V150" s="33" t="str">
        <f t="shared" si="16"/>
        <v>Saint Lucia</v>
      </c>
      <c r="W150" s="30">
        <f t="shared" si="17"/>
        <v>0</v>
      </c>
      <c r="X150" s="10">
        <f t="shared" si="18"/>
        <v>0</v>
      </c>
      <c r="Y150" s="36">
        <f t="shared" si="19"/>
        <v>0</v>
      </c>
      <c r="Z150" s="41" t="str">
        <f t="shared" si="20"/>
        <v/>
      </c>
      <c r="AA150" s="42" t="str">
        <f t="shared" si="21"/>
        <v/>
      </c>
    </row>
    <row r="151" spans="3:27">
      <c r="C151" s="32" t="s">
        <v>329</v>
      </c>
      <c r="D151" s="33" t="s">
        <v>330</v>
      </c>
      <c r="E151" s="11">
        <v>9.6678791475856132E-2</v>
      </c>
      <c r="F151" s="11">
        <v>9.6678791475856132E-2</v>
      </c>
      <c r="G151" s="11">
        <v>9.6678791475856132E-2</v>
      </c>
      <c r="H151" s="11">
        <v>9.6678791475856132E-2</v>
      </c>
      <c r="I151" s="11">
        <v>9.3345458142522805E-2</v>
      </c>
      <c r="J151" s="11">
        <v>8.8345458142522801E-2</v>
      </c>
      <c r="K151" s="11">
        <v>8.5012124809189474E-2</v>
      </c>
      <c r="L151" s="11">
        <v>8.5012124809189474E-2</v>
      </c>
      <c r="M151" s="11">
        <v>8.5012124809189474E-2</v>
      </c>
      <c r="N151" s="11">
        <v>8.5012124809189474E-2</v>
      </c>
      <c r="O151" s="11">
        <v>8.5012124809189474E-2</v>
      </c>
      <c r="P151" s="11">
        <v>8.5012124809189474E-2</v>
      </c>
      <c r="Q151" s="11">
        <v>8.5012124809189474E-2</v>
      </c>
      <c r="R151" s="11">
        <v>8.5012124809189474E-2</v>
      </c>
      <c r="S151" s="11">
        <v>8.5012124809189474E-2</v>
      </c>
      <c r="T151" s="11">
        <v>8.5012124809189474E-2</v>
      </c>
      <c r="U151" s="11"/>
      <c r="V151" s="33" t="str">
        <f t="shared" si="16"/>
        <v>Saint Vincent and the Grenadines</v>
      </c>
      <c r="W151" s="30">
        <f t="shared" si="17"/>
        <v>-9.3382352941176407E-4</v>
      </c>
      <c r="X151" s="10">
        <f t="shared" si="18"/>
        <v>-0.84797628332977748</v>
      </c>
      <c r="Y151" s="36">
        <f t="shared" si="19"/>
        <v>0.71906377708978308</v>
      </c>
      <c r="Z151" s="41">
        <f t="shared" si="20"/>
        <v>0.93382352941176405</v>
      </c>
      <c r="AA151" s="42">
        <f t="shared" si="21"/>
        <v>24</v>
      </c>
    </row>
    <row r="152" spans="3:27">
      <c r="C152" s="32" t="s">
        <v>331</v>
      </c>
      <c r="D152" s="33" t="s">
        <v>332</v>
      </c>
      <c r="E152" s="11">
        <v>0.28953994342508871</v>
      </c>
      <c r="F152" s="11">
        <v>0.28953994342508871</v>
      </c>
      <c r="G152" s="11">
        <v>0.28953994342508871</v>
      </c>
      <c r="H152" s="11">
        <v>0.28953994342508871</v>
      </c>
      <c r="I152" s="11">
        <v>0.28953994342508871</v>
      </c>
      <c r="J152" s="11">
        <v>0.28953994342508871</v>
      </c>
      <c r="K152" s="11">
        <v>0.28953994342508871</v>
      </c>
      <c r="L152" s="11">
        <v>0.28953994342508871</v>
      </c>
      <c r="M152" s="11">
        <v>0.28953994342508871</v>
      </c>
      <c r="N152" s="11">
        <v>0.28953994342508871</v>
      </c>
      <c r="O152" s="11">
        <v>0.28953994342508871</v>
      </c>
      <c r="P152" s="11">
        <v>0.28953994342508871</v>
      </c>
      <c r="Q152" s="11">
        <v>0.28953994342508871</v>
      </c>
      <c r="R152" s="11">
        <v>0.28953994342508871</v>
      </c>
      <c r="S152" s="11">
        <v>0.28953994342508871</v>
      </c>
      <c r="T152" s="11">
        <v>0.28953994342508871</v>
      </c>
      <c r="U152" s="11"/>
      <c r="V152" s="33" t="str">
        <f t="shared" si="16"/>
        <v>Samoa</v>
      </c>
      <c r="W152" s="30">
        <f t="shared" si="17"/>
        <v>0</v>
      </c>
      <c r="X152" s="10" t="e">
        <f t="shared" si="18"/>
        <v>#DIV/0!</v>
      </c>
      <c r="Y152" s="36">
        <f t="shared" si="19"/>
        <v>0</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0.30756757585767919</v>
      </c>
      <c r="F154" s="11">
        <v>0.30740091174101253</v>
      </c>
      <c r="G154" s="11">
        <v>0.30740091174101253</v>
      </c>
      <c r="H154" s="11">
        <v>0.30740091174101253</v>
      </c>
      <c r="I154" s="11">
        <v>0.30740091174101253</v>
      </c>
      <c r="J154" s="11">
        <v>0.30740091174101253</v>
      </c>
      <c r="K154" s="11">
        <v>0.30740091174101253</v>
      </c>
      <c r="L154" s="11">
        <v>0.30740091174101253</v>
      </c>
      <c r="M154" s="11">
        <v>0.30740091174101253</v>
      </c>
      <c r="N154" s="11">
        <v>0.30740091174101253</v>
      </c>
      <c r="O154" s="11">
        <v>0.30740091174101253</v>
      </c>
      <c r="P154" s="11">
        <v>0.30740091174101253</v>
      </c>
      <c r="Q154" s="11">
        <v>0.30740091174101253</v>
      </c>
      <c r="R154" s="11">
        <v>0.30740091174101253</v>
      </c>
      <c r="S154" s="11">
        <v>0.30740091174101253</v>
      </c>
      <c r="T154" s="11">
        <v>0.30740091174101253</v>
      </c>
      <c r="U154" s="11"/>
      <c r="V154" s="33" t="str">
        <f t="shared" si="16"/>
        <v>Sao Tome and Principe</v>
      </c>
      <c r="W154" s="30">
        <f t="shared" si="17"/>
        <v>-3.6764143382351332E-6</v>
      </c>
      <c r="X154" s="10">
        <f t="shared" si="18"/>
        <v>-0.42008402520840304</v>
      </c>
      <c r="Y154" s="36">
        <f t="shared" si="19"/>
        <v>0.17647058823529421</v>
      </c>
      <c r="Z154" s="41" t="str">
        <f t="shared" si="20"/>
        <v/>
      </c>
      <c r="AA154" s="42" t="str">
        <f t="shared" si="21"/>
        <v/>
      </c>
    </row>
    <row r="155" spans="3:27">
      <c r="C155" s="32" t="s">
        <v>337</v>
      </c>
      <c r="D155" s="33" t="s">
        <v>338</v>
      </c>
      <c r="E155" s="11">
        <v>0.1422783045172018</v>
      </c>
      <c r="F155" s="11">
        <v>0.14277830641720179</v>
      </c>
      <c r="G155" s="11">
        <v>0.1422783045172018</v>
      </c>
      <c r="H155" s="11">
        <v>0.14238941605053512</v>
      </c>
      <c r="I155" s="11">
        <v>0.14250052758386847</v>
      </c>
      <c r="J155" s="11">
        <v>0.14261163911720179</v>
      </c>
      <c r="K155" s="11">
        <v>0.14542163922053516</v>
      </c>
      <c r="L155" s="11">
        <v>0.14823163932386849</v>
      </c>
      <c r="M155" s="11">
        <v>0.15104163942720181</v>
      </c>
      <c r="N155" s="11">
        <v>0.15385163953053513</v>
      </c>
      <c r="O155" s="11">
        <v>0.15666163963386848</v>
      </c>
      <c r="P155" s="11">
        <v>0.15666163963386848</v>
      </c>
      <c r="Q155" s="11">
        <v>0.15666163963386848</v>
      </c>
      <c r="R155" s="11">
        <v>0.15666163963386848</v>
      </c>
      <c r="S155" s="11">
        <v>0.15666163963386848</v>
      </c>
      <c r="T155" s="11">
        <v>0.15666163963386848</v>
      </c>
      <c r="U155" s="11"/>
      <c r="V155" s="33" t="str">
        <f t="shared" si="16"/>
        <v>Saudi Arabia</v>
      </c>
      <c r="W155" s="30">
        <f t="shared" si="17"/>
        <v>1.2946733015686285E-3</v>
      </c>
      <c r="X155" s="10">
        <f t="shared" si="18"/>
        <v>0.94095702070444565</v>
      </c>
      <c r="Y155" s="36">
        <f t="shared" si="19"/>
        <v>0.88540011481298653</v>
      </c>
      <c r="Z155" s="41">
        <f t="shared" si="20"/>
        <v>-1.2946733015686285</v>
      </c>
      <c r="AA155" s="42">
        <f t="shared" si="21"/>
        <v>100</v>
      </c>
    </row>
    <row r="156" spans="3:27">
      <c r="C156" s="32" t="s">
        <v>339</v>
      </c>
      <c r="D156" s="33" t="s">
        <v>340</v>
      </c>
      <c r="E156" s="11">
        <v>0.39017776582322855</v>
      </c>
      <c r="F156" s="11">
        <v>0.3888444337565618</v>
      </c>
      <c r="G156" s="11">
        <v>0.3888444337565618</v>
      </c>
      <c r="H156" s="11">
        <v>0.3888444337565618</v>
      </c>
      <c r="I156" s="11">
        <v>0.3888444337565618</v>
      </c>
      <c r="J156" s="11">
        <v>0.3888444337565618</v>
      </c>
      <c r="K156" s="11">
        <v>0.38886665542878407</v>
      </c>
      <c r="L156" s="11">
        <v>0.38888887710100634</v>
      </c>
      <c r="M156" s="11">
        <v>0.38891109877322849</v>
      </c>
      <c r="N156" s="11">
        <v>0.38891109877322849</v>
      </c>
      <c r="O156" s="11">
        <v>0.38891109877322849</v>
      </c>
      <c r="P156" s="11">
        <v>0.38891109877322849</v>
      </c>
      <c r="Q156" s="11">
        <v>0.38891109877322849</v>
      </c>
      <c r="R156" s="11">
        <v>0.38891109877322849</v>
      </c>
      <c r="S156" s="11">
        <v>0.38891109877322849</v>
      </c>
      <c r="T156" s="11">
        <v>0.38891109877322849</v>
      </c>
      <c r="U156" s="11"/>
      <c r="V156" s="33" t="str">
        <f t="shared" si="16"/>
        <v>Senegal</v>
      </c>
      <c r="W156" s="30">
        <f t="shared" si="17"/>
        <v>-2.3300776903594761E-5</v>
      </c>
      <c r="X156" s="10">
        <f t="shared" si="18"/>
        <v>-0.34157064792085007</v>
      </c>
      <c r="Y156" s="36">
        <f t="shared" si="19"/>
        <v>0.11667050752106932</v>
      </c>
      <c r="Z156" s="41" t="str">
        <f t="shared" si="20"/>
        <v/>
      </c>
      <c r="AA156" s="42" t="str">
        <f t="shared" si="21"/>
        <v/>
      </c>
    </row>
    <row r="157" spans="3:27">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16"/>
        <v>Serbia</v>
      </c>
      <c r="W157" s="30" t="e">
        <f t="shared" si="17"/>
        <v>#N/A</v>
      </c>
      <c r="X157" s="10" t="e">
        <f t="shared" si="18"/>
        <v>#N/A</v>
      </c>
      <c r="Y157" s="36">
        <f t="shared" si="19"/>
        <v>0</v>
      </c>
      <c r="Z157" s="41" t="str">
        <f t="shared" si="20"/>
        <v/>
      </c>
      <c r="AA157" s="42" t="str">
        <f t="shared" si="21"/>
        <v/>
      </c>
    </row>
    <row r="158" spans="3:27">
      <c r="C158" s="32" t="s">
        <v>343</v>
      </c>
      <c r="D158" s="33" t="s">
        <v>344</v>
      </c>
      <c r="E158" s="11">
        <v>0.29777295912775364</v>
      </c>
      <c r="F158" s="11">
        <v>0.268606286111087</v>
      </c>
      <c r="G158" s="11">
        <v>0.2616062911944203</v>
      </c>
      <c r="H158" s="11">
        <v>0.25841184674997586</v>
      </c>
      <c r="I158" s="11">
        <v>0.25521740230553142</v>
      </c>
      <c r="J158" s="11">
        <v>0.25202295786108703</v>
      </c>
      <c r="K158" s="11">
        <v>0.2488285134166425</v>
      </c>
      <c r="L158" s="11">
        <v>0.24563406897219808</v>
      </c>
      <c r="M158" s="11">
        <v>0.24243962452775367</v>
      </c>
      <c r="N158" s="11">
        <v>0.24245301141108699</v>
      </c>
      <c r="O158" s="11">
        <v>0.24246639829442032</v>
      </c>
      <c r="P158" s="11">
        <v>0.24241306411108698</v>
      </c>
      <c r="Q158" s="11">
        <v>0.24167846967775364</v>
      </c>
      <c r="R158" s="11">
        <v>0.24167846967775364</v>
      </c>
      <c r="S158" s="11">
        <v>0.24167846967775364</v>
      </c>
      <c r="T158" s="11">
        <v>0.24167846967775364</v>
      </c>
      <c r="U158" s="11"/>
      <c r="V158" s="33" t="str">
        <f t="shared" si="16"/>
        <v>Seychelles</v>
      </c>
      <c r="W158" s="30">
        <f t="shared" si="17"/>
        <v>-2.5309110314297397E-3</v>
      </c>
      <c r="X158" s="10">
        <f t="shared" si="18"/>
        <v>-0.8058973582648532</v>
      </c>
      <c r="Y158" s="36">
        <f t="shared" si="19"/>
        <v>0.6494705520582692</v>
      </c>
      <c r="Z158" s="41">
        <f t="shared" si="20"/>
        <v>2.5309110314297398</v>
      </c>
      <c r="AA158" s="42">
        <f t="shared" si="21"/>
        <v>5</v>
      </c>
    </row>
    <row r="159" spans="3:27">
      <c r="C159" s="32" t="s">
        <v>345</v>
      </c>
      <c r="D159" s="33" t="s">
        <v>346</v>
      </c>
      <c r="E159" s="11">
        <v>0.34187731237052166</v>
      </c>
      <c r="F159" s="11">
        <v>0.34187731237052166</v>
      </c>
      <c r="G159" s="11">
        <v>0.34187731237052166</v>
      </c>
      <c r="H159" s="11">
        <v>0.34187731237052166</v>
      </c>
      <c r="I159" s="11">
        <v>0.34204397887885502</v>
      </c>
      <c r="J159" s="11">
        <v>0.34204397887885502</v>
      </c>
      <c r="K159" s="11">
        <v>0.34196064562468836</v>
      </c>
      <c r="L159" s="11">
        <v>0.34187731237052166</v>
      </c>
      <c r="M159" s="11">
        <v>0.34187731237052166</v>
      </c>
      <c r="N159" s="11">
        <v>0.34187731237052166</v>
      </c>
      <c r="O159" s="11">
        <v>0.34187731237052166</v>
      </c>
      <c r="P159" s="11">
        <v>0.34187731237052166</v>
      </c>
      <c r="Q159" s="11">
        <v>0.34187731237052166</v>
      </c>
      <c r="R159" s="11">
        <v>0.34187731237052166</v>
      </c>
      <c r="S159" s="11">
        <v>0.34187731237052166</v>
      </c>
      <c r="T159" s="11">
        <v>0.34187731237052166</v>
      </c>
      <c r="U159" s="11"/>
      <c r="V159" s="33" t="str">
        <f t="shared" si="16"/>
        <v>Sierra Leone</v>
      </c>
      <c r="W159" s="30">
        <f t="shared" si="17"/>
        <v>-3.3088203860300117E-6</v>
      </c>
      <c r="X159" s="10">
        <f t="shared" si="18"/>
        <v>-0.26846076326670698</v>
      </c>
      <c r="Y159" s="36">
        <f t="shared" si="19"/>
        <v>7.2071181413742885E-2</v>
      </c>
      <c r="Z159" s="41" t="str">
        <f t="shared" si="20"/>
        <v/>
      </c>
      <c r="AA159" s="42" t="str">
        <f t="shared" si="21"/>
        <v/>
      </c>
    </row>
    <row r="160" spans="3:27">
      <c r="C160" s="32" t="s">
        <v>347</v>
      </c>
      <c r="D160" s="33" t="s">
        <v>348</v>
      </c>
      <c r="E160" s="11">
        <v>0.22605210106520612</v>
      </c>
      <c r="F160" s="11">
        <v>0.22605210106520612</v>
      </c>
      <c r="G160" s="11">
        <v>0.22605210106520612</v>
      </c>
      <c r="H160" s="11">
        <v>0.22155210614853948</v>
      </c>
      <c r="I160" s="11">
        <v>0.22155210614853948</v>
      </c>
      <c r="J160" s="11">
        <v>0.22155210614853948</v>
      </c>
      <c r="K160" s="11">
        <v>0.22155210614853948</v>
      </c>
      <c r="L160" s="11">
        <v>0.22155210614853948</v>
      </c>
      <c r="M160" s="11">
        <v>0.22155210614853948</v>
      </c>
      <c r="N160" s="11">
        <v>0.22155210614853948</v>
      </c>
      <c r="O160" s="11">
        <v>0.22155210614853948</v>
      </c>
      <c r="P160" s="11">
        <v>0.22155210614853948</v>
      </c>
      <c r="Q160" s="11">
        <v>0.22155210614853948</v>
      </c>
      <c r="R160" s="11">
        <v>0.22155210614853948</v>
      </c>
      <c r="S160" s="11">
        <v>0.22155210614853948</v>
      </c>
      <c r="T160" s="11">
        <v>0.22155210614853948</v>
      </c>
      <c r="U160" s="11"/>
      <c r="V160" s="33" t="str">
        <f t="shared" si="16"/>
        <v>Singapore</v>
      </c>
      <c r="W160" s="30">
        <f t="shared" si="17"/>
        <v>-2.5808794374999839E-4</v>
      </c>
      <c r="X160" s="10">
        <f t="shared" si="18"/>
        <v>-0.67736513743457816</v>
      </c>
      <c r="Y160" s="36">
        <f t="shared" si="19"/>
        <v>0.45882352941176496</v>
      </c>
      <c r="Z160" s="41">
        <f t="shared" si="20"/>
        <v>0.25808794374999838</v>
      </c>
      <c r="AA160" s="42">
        <f t="shared" si="21"/>
        <v>49</v>
      </c>
    </row>
    <row r="161" spans="3:27">
      <c r="C161" s="32" t="s">
        <v>349</v>
      </c>
      <c r="D161" s="33" t="s">
        <v>350</v>
      </c>
      <c r="E161" s="11">
        <v>0.15759251050918224</v>
      </c>
      <c r="F161" s="11">
        <v>0.15759251050918224</v>
      </c>
      <c r="G161" s="11">
        <v>0.15625918480918224</v>
      </c>
      <c r="H161" s="11">
        <v>0.15609252067584892</v>
      </c>
      <c r="I161" s="11">
        <v>0.15584251813418223</v>
      </c>
      <c r="J161" s="11">
        <v>0.15559251559251558</v>
      </c>
      <c r="K161" s="11">
        <v>0.15559251559251558</v>
      </c>
      <c r="L161" s="11">
        <v>0.15509251050918224</v>
      </c>
      <c r="M161" s="11">
        <v>0.15507585299251558</v>
      </c>
      <c r="N161" s="11">
        <v>0.15507585299251558</v>
      </c>
      <c r="O161" s="11">
        <v>0.15555918785918224</v>
      </c>
      <c r="P161" s="11">
        <v>0.15554251762584892</v>
      </c>
      <c r="Q161" s="11">
        <v>0.15554251762584892</v>
      </c>
      <c r="R161" s="11">
        <v>0.15554251762584892</v>
      </c>
      <c r="S161" s="11">
        <v>0.15554251762584892</v>
      </c>
      <c r="T161" s="11">
        <v>0.15554251762584892</v>
      </c>
      <c r="U161" s="11"/>
      <c r="V161" s="33" t="str">
        <f t="shared" si="16"/>
        <v>Slovakia</v>
      </c>
      <c r="W161" s="30">
        <f t="shared" si="17"/>
        <v>-1.0892125697303845E-4</v>
      </c>
      <c r="X161" s="10">
        <f t="shared" si="18"/>
        <v>-0.67918343732540254</v>
      </c>
      <c r="Y161" s="36">
        <f t="shared" si="19"/>
        <v>0.46129014153714898</v>
      </c>
      <c r="Z161" s="41">
        <f t="shared" si="20"/>
        <v>0.10892125697303845</v>
      </c>
      <c r="AA161" s="42">
        <f t="shared" si="21"/>
        <v>57</v>
      </c>
    </row>
    <row r="162" spans="3:27">
      <c r="C162" s="32" t="s">
        <v>351</v>
      </c>
      <c r="D162" s="33" t="s">
        <v>352</v>
      </c>
      <c r="E162" s="11">
        <v>0.14241929304752846</v>
      </c>
      <c r="F162" s="11">
        <v>0.14075262638086181</v>
      </c>
      <c r="G162" s="11">
        <v>0.13991929304752845</v>
      </c>
      <c r="H162" s="11">
        <v>0.10941928796419513</v>
      </c>
      <c r="I162" s="11">
        <v>0.10941928796419513</v>
      </c>
      <c r="J162" s="11">
        <v>0.10941928796419513</v>
      </c>
      <c r="K162" s="11">
        <v>0.10941928796419513</v>
      </c>
      <c r="L162" s="11">
        <v>0.10941928796419513</v>
      </c>
      <c r="M162" s="11">
        <v>0.10941928796419513</v>
      </c>
      <c r="N162" s="11">
        <v>0.10941928796419513</v>
      </c>
      <c r="O162" s="11">
        <v>0.10941928796419513</v>
      </c>
      <c r="P162" s="11">
        <v>0.10941928796419513</v>
      </c>
      <c r="Q162" s="11">
        <v>0.10941928796419513</v>
      </c>
      <c r="R162" s="11">
        <v>0.10941928796419513</v>
      </c>
      <c r="S162" s="11">
        <v>0.10941928796419513</v>
      </c>
      <c r="T162" s="11">
        <v>0.10941928796419513</v>
      </c>
      <c r="U162" s="11"/>
      <c r="V162" s="33" t="str">
        <f t="shared" si="16"/>
        <v>Slovenia</v>
      </c>
      <c r="W162" s="30">
        <f t="shared" si="17"/>
        <v>-1.8203434287990196E-3</v>
      </c>
      <c r="X162" s="10">
        <f t="shared" si="18"/>
        <v>-0.67966032653122443</v>
      </c>
      <c r="Y162" s="36">
        <f t="shared" si="19"/>
        <v>0.46193815946053063</v>
      </c>
      <c r="Z162" s="41">
        <f t="shared" si="20"/>
        <v>1.8203434287990197</v>
      </c>
      <c r="AA162" s="42">
        <f t="shared" si="21"/>
        <v>11</v>
      </c>
    </row>
    <row r="163" spans="3:27">
      <c r="C163" s="32" t="s">
        <v>353</v>
      </c>
      <c r="D163" s="33" t="s">
        <v>354</v>
      </c>
      <c r="E163" s="11">
        <v>0.35503630805700204</v>
      </c>
      <c r="F163" s="11">
        <v>0.35486964154866873</v>
      </c>
      <c r="G163" s="11">
        <v>0.35486964154866873</v>
      </c>
      <c r="H163" s="11">
        <v>0.35486964154866873</v>
      </c>
      <c r="I163" s="11">
        <v>0.35496964145366872</v>
      </c>
      <c r="J163" s="11">
        <v>0.35496964145366872</v>
      </c>
      <c r="K163" s="11">
        <v>0.35496964145366872</v>
      </c>
      <c r="L163" s="11">
        <v>0.35496964145366872</v>
      </c>
      <c r="M163" s="11">
        <v>0.35496964145366872</v>
      </c>
      <c r="N163" s="11">
        <v>0.35496964145366872</v>
      </c>
      <c r="O163" s="11">
        <v>0.35496964145366872</v>
      </c>
      <c r="P163" s="11">
        <v>0.35496964145366872</v>
      </c>
      <c r="Q163" s="11">
        <v>0.35496964145366872</v>
      </c>
      <c r="R163" s="11">
        <v>0.35496964145366872</v>
      </c>
      <c r="S163" s="11">
        <v>0.35496964145366872</v>
      </c>
      <c r="T163" s="11">
        <v>0.35496964145366872</v>
      </c>
      <c r="U163" s="11"/>
      <c r="V163" s="33" t="str">
        <f t="shared" si="16"/>
        <v>Solomon Islands</v>
      </c>
      <c r="W163" s="30">
        <f t="shared" si="17"/>
        <v>3.382349727940538E-6</v>
      </c>
      <c r="X163" s="10">
        <f t="shared" si="18"/>
        <v>0.35398582077633955</v>
      </c>
      <c r="Y163" s="36">
        <f t="shared" si="19"/>
        <v>0.12530596131069879</v>
      </c>
      <c r="Z163" s="41" t="str">
        <f t="shared" si="20"/>
        <v/>
      </c>
      <c r="AA163" s="42" t="str">
        <f t="shared" si="21"/>
        <v/>
      </c>
    </row>
    <row r="164" spans="3:27">
      <c r="C164" s="32" t="s">
        <v>355</v>
      </c>
      <c r="D164" s="33" t="s">
        <v>356</v>
      </c>
      <c r="E164" s="11">
        <v>0.16134988736019526</v>
      </c>
      <c r="F164" s="11">
        <v>0.16134988736019526</v>
      </c>
      <c r="G164" s="11">
        <v>0.16134988736019526</v>
      </c>
      <c r="H164" s="11">
        <v>0.16134988736019526</v>
      </c>
      <c r="I164" s="11">
        <v>0.16134988736019526</v>
      </c>
      <c r="J164" s="11">
        <v>0.16134988736019526</v>
      </c>
      <c r="K164" s="11">
        <v>0.16134988736019526</v>
      </c>
      <c r="L164" s="11">
        <v>0.16134988736019526</v>
      </c>
      <c r="M164" s="11">
        <v>0.16134988736019526</v>
      </c>
      <c r="N164" s="11">
        <v>0.16134988736019526</v>
      </c>
      <c r="O164" s="11">
        <v>0.16134988736019526</v>
      </c>
      <c r="P164" s="11">
        <v>0.16134988736019526</v>
      </c>
      <c r="Q164" s="11">
        <v>0.16134988736019526</v>
      </c>
      <c r="R164" s="11">
        <v>0.16134988736019526</v>
      </c>
      <c r="S164" s="11">
        <v>0.16134988736019526</v>
      </c>
      <c r="T164" s="11">
        <v>0.16134988736019526</v>
      </c>
      <c r="U164" s="11"/>
      <c r="V164" s="33" t="str">
        <f t="shared" si="16"/>
        <v>Somalia</v>
      </c>
      <c r="W164" s="30">
        <f t="shared" si="17"/>
        <v>0</v>
      </c>
      <c r="X164" s="10">
        <f t="shared" si="18"/>
        <v>0</v>
      </c>
      <c r="Y164" s="36">
        <f t="shared" si="19"/>
        <v>0</v>
      </c>
      <c r="Z164" s="41" t="str">
        <f t="shared" si="20"/>
        <v/>
      </c>
      <c r="AA164" s="42" t="str">
        <f t="shared" si="21"/>
        <v/>
      </c>
    </row>
    <row r="165" spans="3:27">
      <c r="C165" s="32" t="s">
        <v>357</v>
      </c>
      <c r="D165" s="33" t="s">
        <v>358</v>
      </c>
      <c r="E165" s="11">
        <v>0.18057023798013846</v>
      </c>
      <c r="F165" s="11">
        <v>0.18057023798013846</v>
      </c>
      <c r="G165" s="11">
        <v>0.18057023798013846</v>
      </c>
      <c r="H165" s="11">
        <v>0.18057023798013846</v>
      </c>
      <c r="I165" s="11">
        <v>0.17957024051347181</v>
      </c>
      <c r="J165" s="11">
        <v>0.17957024051347181</v>
      </c>
      <c r="K165" s="11">
        <v>0.18457024051347179</v>
      </c>
      <c r="L165" s="11">
        <v>0.18457024051347179</v>
      </c>
      <c r="M165" s="11">
        <v>0.18457024051347179</v>
      </c>
      <c r="N165" s="11">
        <v>0.18457024051347179</v>
      </c>
      <c r="O165" s="11">
        <v>0.18457024051347179</v>
      </c>
      <c r="P165" s="11">
        <v>0.18457024051347179</v>
      </c>
      <c r="Q165" s="11">
        <v>0.18457024051347179</v>
      </c>
      <c r="R165" s="11">
        <v>0.18457024051347179</v>
      </c>
      <c r="S165" s="11">
        <v>0.18457024051347179</v>
      </c>
      <c r="T165" s="11">
        <v>0.18457024051347179</v>
      </c>
      <c r="U165" s="11"/>
      <c r="V165" s="33" t="str">
        <f t="shared" si="16"/>
        <v>South Africa</v>
      </c>
      <c r="W165" s="30">
        <f t="shared" si="17"/>
        <v>3.7058841411764603E-4</v>
      </c>
      <c r="X165" s="10">
        <f t="shared" si="18"/>
        <v>0.8067151217181725</v>
      </c>
      <c r="Y165" s="36">
        <f t="shared" si="19"/>
        <v>0.65078928760876587</v>
      </c>
      <c r="Z165" s="41">
        <f t="shared" si="20"/>
        <v>-0.37058841411764604</v>
      </c>
      <c r="AA165" s="42">
        <f t="shared" si="21"/>
        <v>80</v>
      </c>
    </row>
    <row r="166" spans="3:27">
      <c r="C166" s="32" t="s">
        <v>359</v>
      </c>
      <c r="D166" s="33" t="s">
        <v>360</v>
      </c>
      <c r="E166" s="11">
        <v>0.15141188587498869</v>
      </c>
      <c r="F166" s="11">
        <v>0.15141188587498869</v>
      </c>
      <c r="G166" s="11">
        <v>0.15141188587498869</v>
      </c>
      <c r="H166" s="11">
        <v>0.15141188587498869</v>
      </c>
      <c r="I166" s="11">
        <v>0.15141188587498869</v>
      </c>
      <c r="J166" s="11">
        <v>0.15141188587498869</v>
      </c>
      <c r="K166" s="11">
        <v>0.15141188587498869</v>
      </c>
      <c r="L166" s="11">
        <v>0.15141188587498869</v>
      </c>
      <c r="M166" s="11">
        <v>0.15141188587498869</v>
      </c>
      <c r="N166" s="11">
        <v>0.15141188587498869</v>
      </c>
      <c r="O166" s="11">
        <v>0.15141188587498869</v>
      </c>
      <c r="P166" s="11">
        <v>0.15141188587498869</v>
      </c>
      <c r="Q166" s="11">
        <v>0.15141188587498869</v>
      </c>
      <c r="R166" s="11">
        <v>0.15141188587498869</v>
      </c>
      <c r="S166" s="11">
        <v>0.15141188587498869</v>
      </c>
      <c r="T166" s="11">
        <v>0.15141188587498869</v>
      </c>
      <c r="U166" s="11"/>
      <c r="V166" s="33" t="str">
        <f t="shared" si="16"/>
        <v>Spain</v>
      </c>
      <c r="W166" s="30">
        <f t="shared" si="17"/>
        <v>0</v>
      </c>
      <c r="X166" s="10">
        <f t="shared" si="18"/>
        <v>0</v>
      </c>
      <c r="Y166" s="36">
        <f t="shared" si="19"/>
        <v>0</v>
      </c>
      <c r="Z166" s="41" t="str">
        <f t="shared" si="20"/>
        <v/>
      </c>
      <c r="AA166" s="42" t="str">
        <f t="shared" si="21"/>
        <v/>
      </c>
    </row>
    <row r="167" spans="3:27">
      <c r="C167" s="32" t="s">
        <v>361</v>
      </c>
      <c r="D167" s="33" t="s">
        <v>362</v>
      </c>
      <c r="E167" s="11">
        <v>0.27290556756235396</v>
      </c>
      <c r="F167" s="11">
        <v>0.27290556756235396</v>
      </c>
      <c r="G167" s="11">
        <v>0.27290556756235396</v>
      </c>
      <c r="H167" s="11">
        <v>0.27290556756235396</v>
      </c>
      <c r="I167" s="11">
        <v>0.27290556756235396</v>
      </c>
      <c r="J167" s="11">
        <v>0.27290556756235396</v>
      </c>
      <c r="K167" s="11">
        <v>0.27290556756235396</v>
      </c>
      <c r="L167" s="11">
        <v>0.27290556756235396</v>
      </c>
      <c r="M167" s="11">
        <v>0.28097222812902062</v>
      </c>
      <c r="N167" s="11">
        <v>0.28097222812902062</v>
      </c>
      <c r="O167" s="11">
        <v>0.28097222812902062</v>
      </c>
      <c r="P167" s="11">
        <v>0.28097222812902062</v>
      </c>
      <c r="Q167" s="11">
        <v>0.28097222812902062</v>
      </c>
      <c r="R167" s="11">
        <v>0.28097222812902062</v>
      </c>
      <c r="S167" s="11">
        <v>0.28097222812902062</v>
      </c>
      <c r="T167" s="11">
        <v>0.28097222812902062</v>
      </c>
      <c r="U167" s="11"/>
      <c r="V167" s="33" t="str">
        <f t="shared" si="16"/>
        <v>Sri Lanka</v>
      </c>
      <c r="W167" s="30">
        <f t="shared" si="17"/>
        <v>7.5921511215686229E-4</v>
      </c>
      <c r="X167" s="10">
        <f t="shared" si="18"/>
        <v>0.86772183127462466</v>
      </c>
      <c r="Y167" s="36">
        <f t="shared" si="19"/>
        <v>0.75294117647058822</v>
      </c>
      <c r="Z167" s="41">
        <f t="shared" si="20"/>
        <v>-0.75921511215686233</v>
      </c>
      <c r="AA167" s="42">
        <f t="shared" si="21"/>
        <v>87</v>
      </c>
    </row>
    <row r="168" spans="3:27">
      <c r="C168" s="32" t="s">
        <v>363</v>
      </c>
      <c r="D168" s="33" t="s">
        <v>364</v>
      </c>
      <c r="E168" s="11">
        <v>0.22306930046655279</v>
      </c>
      <c r="F168" s="11">
        <v>0.22290263633321947</v>
      </c>
      <c r="G168" s="11">
        <v>0.22290263633321947</v>
      </c>
      <c r="H168" s="11">
        <v>0.22290263633321947</v>
      </c>
      <c r="I168" s="11">
        <v>0.22290263633321947</v>
      </c>
      <c r="J168" s="11">
        <v>0.22290263633321947</v>
      </c>
      <c r="K168" s="11">
        <v>0.22290263633321947</v>
      </c>
      <c r="L168" s="11">
        <v>0.22290263633321947</v>
      </c>
      <c r="M168" s="11">
        <v>0.22290263633321947</v>
      </c>
      <c r="N168" s="11">
        <v>0.22290263633321947</v>
      </c>
      <c r="O168" s="11">
        <v>0.22290263633321947</v>
      </c>
      <c r="P168" s="11">
        <v>0.22290263633321947</v>
      </c>
      <c r="Q168" s="11">
        <v>0.22290263633321947</v>
      </c>
      <c r="R168" s="11">
        <v>0.22290263633321947</v>
      </c>
      <c r="S168" s="11">
        <v>0.22290263633321947</v>
      </c>
      <c r="T168" s="11">
        <v>0.22290263633321947</v>
      </c>
      <c r="U168" s="11"/>
      <c r="V168" s="33" t="str">
        <f t="shared" si="16"/>
        <v>Sudan</v>
      </c>
      <c r="W168" s="30">
        <f t="shared" si="17"/>
        <v>-3.6764147058822225E-6</v>
      </c>
      <c r="X168" s="10">
        <f t="shared" si="18"/>
        <v>-0.4200840252084031</v>
      </c>
      <c r="Y168" s="36">
        <f t="shared" si="19"/>
        <v>0.17647058823529424</v>
      </c>
      <c r="Z168" s="41" t="str">
        <f t="shared" si="20"/>
        <v/>
      </c>
      <c r="AA168" s="42" t="str">
        <f t="shared" si="21"/>
        <v/>
      </c>
    </row>
    <row r="169" spans="3:27">
      <c r="C169" s="32" t="s">
        <v>365</v>
      </c>
      <c r="D169" s="33" t="s">
        <v>366</v>
      </c>
      <c r="E169" s="11">
        <v>0.4197741471169773</v>
      </c>
      <c r="F169" s="11">
        <v>0.4197741471169773</v>
      </c>
      <c r="G169" s="11">
        <v>0.4197741471169773</v>
      </c>
      <c r="H169" s="11">
        <v>0.4197741471169773</v>
      </c>
      <c r="I169" s="11">
        <v>0.4197741471169773</v>
      </c>
      <c r="J169" s="11">
        <v>0.4197741471169773</v>
      </c>
      <c r="K169" s="11">
        <v>0.4197741471169773</v>
      </c>
      <c r="L169" s="11">
        <v>0.4197741471169773</v>
      </c>
      <c r="M169" s="11">
        <v>0.41935748045031068</v>
      </c>
      <c r="N169" s="11">
        <v>0.41935748045031068</v>
      </c>
      <c r="O169" s="11">
        <v>0.41935748045031068</v>
      </c>
      <c r="P169" s="11">
        <v>0.41935748045031068</v>
      </c>
      <c r="Q169" s="11">
        <v>0.41935748045031068</v>
      </c>
      <c r="R169" s="11">
        <v>0.41935748045031068</v>
      </c>
      <c r="S169" s="11">
        <v>0.41935748045031068</v>
      </c>
      <c r="T169" s="11">
        <v>0.41935748045031068</v>
      </c>
      <c r="U169" s="11"/>
      <c r="V169" s="33" t="str">
        <f t="shared" si="16"/>
        <v>Suriname</v>
      </c>
      <c r="W169" s="30">
        <f t="shared" si="17"/>
        <v>-3.9215686274505482E-5</v>
      </c>
      <c r="X169" s="10">
        <f t="shared" si="18"/>
        <v>-0.86772183127462488</v>
      </c>
      <c r="Y169" s="36">
        <f t="shared" si="19"/>
        <v>0.75294117647058856</v>
      </c>
      <c r="Z169" s="41">
        <f t="shared" si="20"/>
        <v>3.921568627450548E-2</v>
      </c>
      <c r="AA169" s="42">
        <f t="shared" si="21"/>
        <v>65</v>
      </c>
    </row>
    <row r="170" spans="3:27">
      <c r="C170" s="32" t="s">
        <v>367</v>
      </c>
      <c r="D170" s="33" t="s">
        <v>368</v>
      </c>
      <c r="E170" s="11">
        <v>0.36505155077093021</v>
      </c>
      <c r="F170" s="11">
        <v>0.36505155077093021</v>
      </c>
      <c r="G170" s="11">
        <v>0.36505155077093021</v>
      </c>
      <c r="H170" s="11">
        <v>0.36505155077093021</v>
      </c>
      <c r="I170" s="11">
        <v>0.36505155077093021</v>
      </c>
      <c r="J170" s="11">
        <v>0.36505155077093021</v>
      </c>
      <c r="K170" s="11">
        <v>0.36505155077093021</v>
      </c>
      <c r="L170" s="11">
        <v>0.36505155077093021</v>
      </c>
      <c r="M170" s="11">
        <v>0.36505155077093021</v>
      </c>
      <c r="N170" s="11">
        <v>0.36505155077093021</v>
      </c>
      <c r="O170" s="11">
        <v>0.36505155077093021</v>
      </c>
      <c r="P170" s="11">
        <v>0.36505155077093021</v>
      </c>
      <c r="Q170" s="11">
        <v>0.36505155077093021</v>
      </c>
      <c r="R170" s="11">
        <v>0.36505155077093021</v>
      </c>
      <c r="S170" s="11">
        <v>0.36505155077093021</v>
      </c>
      <c r="T170" s="11">
        <v>0.36505155077093021</v>
      </c>
      <c r="U170" s="11"/>
      <c r="V170" s="33" t="str">
        <f t="shared" si="16"/>
        <v>Swaziland</v>
      </c>
      <c r="W170" s="30">
        <f t="shared" si="17"/>
        <v>0</v>
      </c>
      <c r="X170" s="10">
        <f t="shared" si="18"/>
        <v>0</v>
      </c>
      <c r="Y170" s="36">
        <f t="shared" si="19"/>
        <v>0</v>
      </c>
      <c r="Z170" s="41" t="str">
        <f t="shared" si="20"/>
        <v/>
      </c>
      <c r="AA170" s="42" t="str">
        <f t="shared" si="21"/>
        <v/>
      </c>
    </row>
    <row r="171" spans="3:27">
      <c r="C171" s="32" t="s">
        <v>369</v>
      </c>
      <c r="D171" s="33" t="s">
        <v>370</v>
      </c>
      <c r="E171" s="11">
        <v>0.23982431934950624</v>
      </c>
      <c r="F171" s="11">
        <v>0.23982431934950624</v>
      </c>
      <c r="G171" s="11">
        <v>0.23982431934950624</v>
      </c>
      <c r="H171" s="11">
        <v>0.23982431934950624</v>
      </c>
      <c r="I171" s="11">
        <v>0.23982431934950624</v>
      </c>
      <c r="J171" s="11">
        <v>0.23982431934950624</v>
      </c>
      <c r="K171" s="11">
        <v>0.23982431934950624</v>
      </c>
      <c r="L171" s="11">
        <v>0.23982431934950624</v>
      </c>
      <c r="M171" s="11">
        <v>0.23982431934950624</v>
      </c>
      <c r="N171" s="11">
        <v>0.24090765204950623</v>
      </c>
      <c r="O171" s="11">
        <v>0.23929098653283956</v>
      </c>
      <c r="P171" s="11">
        <v>0.23899986429950623</v>
      </c>
      <c r="Q171" s="11">
        <v>0.23898647686617291</v>
      </c>
      <c r="R171" s="11">
        <v>0.25247431909950624</v>
      </c>
      <c r="S171" s="11">
        <v>0.25247431909950624</v>
      </c>
      <c r="T171" s="11">
        <v>0.25247431909950624</v>
      </c>
      <c r="U171" s="11"/>
      <c r="V171" s="33" t="str">
        <f t="shared" si="16"/>
        <v>Sweden</v>
      </c>
      <c r="W171" s="30">
        <f t="shared" si="17"/>
        <v>7.067964067156864E-4</v>
      </c>
      <c r="X171" s="10">
        <f t="shared" si="18"/>
        <v>0.65319240397613798</v>
      </c>
      <c r="Y171" s="36">
        <f t="shared" si="19"/>
        <v>0.42666031661212622</v>
      </c>
      <c r="Z171" s="41">
        <f t="shared" si="20"/>
        <v>-0.70679640671568644</v>
      </c>
      <c r="AA171" s="42">
        <f t="shared" si="21"/>
        <v>86</v>
      </c>
    </row>
    <row r="172" spans="3:27">
      <c r="C172" s="32" t="s">
        <v>371</v>
      </c>
      <c r="D172" s="33" t="s">
        <v>372</v>
      </c>
      <c r="E172" s="11">
        <v>0.14875000000000002</v>
      </c>
      <c r="F172" s="11">
        <v>0.14875000000000002</v>
      </c>
      <c r="G172" s="11">
        <v>0.14875000000000002</v>
      </c>
      <c r="H172" s="11">
        <v>0.14875000000000002</v>
      </c>
      <c r="I172" s="11">
        <v>0.14875000000000002</v>
      </c>
      <c r="J172" s="11">
        <v>0.14875000000000002</v>
      </c>
      <c r="K172" s="11">
        <v>0.14875000000000002</v>
      </c>
      <c r="L172" s="11">
        <v>0.14875000000000002</v>
      </c>
      <c r="M172" s="11">
        <v>0.14875000000000002</v>
      </c>
      <c r="N172" s="11">
        <v>0.14875000000000002</v>
      </c>
      <c r="O172" s="11">
        <v>0.14875000000000002</v>
      </c>
      <c r="P172" s="11">
        <v>0.14875000000000002</v>
      </c>
      <c r="Q172" s="11">
        <v>0.14875000000000002</v>
      </c>
      <c r="R172" s="11">
        <v>0.14875000000000002</v>
      </c>
      <c r="S172" s="11">
        <v>0.14875000000000002</v>
      </c>
      <c r="T172" s="11">
        <v>0.14875000000000002</v>
      </c>
      <c r="U172" s="11"/>
      <c r="V172" s="33" t="str">
        <f t="shared" si="16"/>
        <v>Switzerland</v>
      </c>
      <c r="W172" s="30">
        <f t="shared" si="17"/>
        <v>0</v>
      </c>
      <c r="X172" s="10" t="e">
        <f t="shared" si="18"/>
        <v>#DIV/0!</v>
      </c>
      <c r="Y172" s="36">
        <f t="shared" si="19"/>
        <v>0</v>
      </c>
      <c r="Z172" s="41" t="str">
        <f t="shared" si="20"/>
        <v/>
      </c>
      <c r="AA172" s="42" t="str">
        <f t="shared" si="21"/>
        <v/>
      </c>
    </row>
    <row r="173" spans="3:27">
      <c r="C173" s="32" t="s">
        <v>373</v>
      </c>
      <c r="D173" s="33" t="s">
        <v>374</v>
      </c>
      <c r="E173" s="11">
        <v>2.3952712446458576E-2</v>
      </c>
      <c r="F173" s="11">
        <v>2.3952712446458576E-2</v>
      </c>
      <c r="G173" s="11">
        <v>2.3952712446458576E-2</v>
      </c>
      <c r="H173" s="11">
        <v>2.3952712446458576E-2</v>
      </c>
      <c r="I173" s="11">
        <v>2.3952712446458576E-2</v>
      </c>
      <c r="J173" s="11">
        <v>2.3952712446458576E-2</v>
      </c>
      <c r="K173" s="11">
        <v>2.3952712446458576E-2</v>
      </c>
      <c r="L173" s="11">
        <v>2.3952712446458576E-2</v>
      </c>
      <c r="M173" s="11">
        <v>2.3952712446458576E-2</v>
      </c>
      <c r="N173" s="11">
        <v>2.2319379113125235E-2</v>
      </c>
      <c r="O173" s="11">
        <v>2.1369379113125229E-2</v>
      </c>
      <c r="P173" s="11">
        <v>2.0369379113125228E-2</v>
      </c>
      <c r="Q173" s="11">
        <v>2.4986045779791886E-2</v>
      </c>
      <c r="R173" s="11">
        <v>2.8236045779791899E-2</v>
      </c>
      <c r="S173" s="11">
        <v>2.8236045779791899E-2</v>
      </c>
      <c r="T173" s="11">
        <v>2.8236045779791899E-2</v>
      </c>
      <c r="U173" s="11"/>
      <c r="V173" s="33" t="str">
        <f t="shared" si="16"/>
        <v>Syrian Arab Republic</v>
      </c>
      <c r="W173" s="30">
        <f t="shared" si="17"/>
        <v>1.9624999999999881E-4</v>
      </c>
      <c r="X173" s="10">
        <f t="shared" si="18"/>
        <v>0.41515193921763904</v>
      </c>
      <c r="Y173" s="36">
        <f t="shared" si="19"/>
        <v>0.17235113263616628</v>
      </c>
      <c r="Z173" s="41" t="str">
        <f t="shared" si="20"/>
        <v/>
      </c>
      <c r="AA173" s="42" t="str">
        <f t="shared" si="21"/>
        <v/>
      </c>
    </row>
    <row r="174" spans="3:27">
      <c r="C174" s="32" t="s">
        <v>375</v>
      </c>
      <c r="D174" s="33" t="s">
        <v>376</v>
      </c>
      <c r="E174" s="11">
        <v>0.21526803404398875</v>
      </c>
      <c r="F174" s="11">
        <v>0.21526803404398875</v>
      </c>
      <c r="G174" s="11">
        <v>0.21526803404398875</v>
      </c>
      <c r="H174" s="11">
        <v>0.21526803404398875</v>
      </c>
      <c r="I174" s="11">
        <v>0.21526803404398875</v>
      </c>
      <c r="J174" s="11">
        <v>0.21526803404398875</v>
      </c>
      <c r="K174" s="11">
        <v>0.21526803404398875</v>
      </c>
      <c r="L174" s="11">
        <v>0.21526803404398875</v>
      </c>
      <c r="M174" s="11">
        <v>0.21526803404398875</v>
      </c>
      <c r="N174" s="11">
        <v>0.21526803404398875</v>
      </c>
      <c r="O174" s="11">
        <v>0.21526803404398875</v>
      </c>
      <c r="P174" s="11">
        <v>0.21526803404398875</v>
      </c>
      <c r="Q174" s="11">
        <v>0.21526803404398875</v>
      </c>
      <c r="R174" s="11">
        <v>0.21526803404398875</v>
      </c>
      <c r="S174" s="11">
        <v>0.21526803404398875</v>
      </c>
      <c r="T174" s="11">
        <v>0.21526803404398875</v>
      </c>
      <c r="U174" s="11"/>
      <c r="V174" s="33" t="str">
        <f t="shared" si="16"/>
        <v>Tajikistan</v>
      </c>
      <c r="W174" s="30">
        <f t="shared" si="17"/>
        <v>0</v>
      </c>
      <c r="X174" s="10">
        <f t="shared" si="18"/>
        <v>0</v>
      </c>
      <c r="Y174" s="36">
        <f t="shared" si="19"/>
        <v>0</v>
      </c>
      <c r="Z174" s="41" t="str">
        <f t="shared" si="20"/>
        <v/>
      </c>
      <c r="AA174" s="42" t="str">
        <f t="shared" si="21"/>
        <v/>
      </c>
    </row>
    <row r="175" spans="3:27">
      <c r="C175" s="32" t="s">
        <v>377</v>
      </c>
      <c r="D175" s="33" t="s">
        <v>378</v>
      </c>
      <c r="E175" s="11">
        <v>0.41277651438986412</v>
      </c>
      <c r="F175" s="11">
        <v>0.41277651438986412</v>
      </c>
      <c r="G175" s="11">
        <v>0.41277651438986412</v>
      </c>
      <c r="H175" s="11">
        <v>0.41277651438986412</v>
      </c>
      <c r="I175" s="11">
        <v>0.41277651438986412</v>
      </c>
      <c r="J175" s="11">
        <v>0.41277651438986412</v>
      </c>
      <c r="K175" s="11">
        <v>0.41277651438986412</v>
      </c>
      <c r="L175" s="11">
        <v>0.41277651438986412</v>
      </c>
      <c r="M175" s="11">
        <v>0.41277651438986412</v>
      </c>
      <c r="N175" s="11">
        <v>0.41319318109453085</v>
      </c>
      <c r="O175" s="11">
        <v>0.41360984779919746</v>
      </c>
      <c r="P175" s="11">
        <v>0.41402651450386418</v>
      </c>
      <c r="Q175" s="11">
        <v>0.4144431812085308</v>
      </c>
      <c r="R175" s="11">
        <v>0.41485984791319752</v>
      </c>
      <c r="S175" s="11">
        <v>0.41485984791319752</v>
      </c>
      <c r="T175" s="11">
        <v>0.41485984791319752</v>
      </c>
      <c r="U175" s="11"/>
      <c r="V175" s="33" t="str">
        <f t="shared" si="16"/>
        <v>Tanzania, United Republic of</v>
      </c>
      <c r="W175" s="30">
        <f t="shared" si="17"/>
        <v>1.6237746578922033E-4</v>
      </c>
      <c r="X175" s="10">
        <f t="shared" si="18"/>
        <v>0.88493257332146191</v>
      </c>
      <c r="Y175" s="36">
        <f t="shared" si="19"/>
        <v>0.78310565932534459</v>
      </c>
      <c r="Z175" s="41">
        <f t="shared" si="20"/>
        <v>-0.16237746578922033</v>
      </c>
      <c r="AA175" s="42">
        <f t="shared" si="21"/>
        <v>75</v>
      </c>
    </row>
    <row r="176" spans="3:27">
      <c r="C176" s="32" t="s">
        <v>379</v>
      </c>
      <c r="D176" s="33" t="s">
        <v>380</v>
      </c>
      <c r="E176" s="11">
        <v>0.14724697004877116</v>
      </c>
      <c r="F176" s="11">
        <v>0.1470803059321045</v>
      </c>
      <c r="G176" s="11">
        <v>0.1470803059321045</v>
      </c>
      <c r="H176" s="11">
        <v>0.1470803059321045</v>
      </c>
      <c r="I176" s="11">
        <v>0.1470803059321045</v>
      </c>
      <c r="J176" s="11">
        <v>0.14541363926543785</v>
      </c>
      <c r="K176" s="11">
        <v>0.14541363926543785</v>
      </c>
      <c r="L176" s="11">
        <v>0.14541363926543785</v>
      </c>
      <c r="M176" s="11">
        <v>0.14541363926543785</v>
      </c>
      <c r="N176" s="11">
        <v>0.14541363926543785</v>
      </c>
      <c r="O176" s="11">
        <v>0.14541363926543785</v>
      </c>
      <c r="P176" s="11">
        <v>0.14541363926543785</v>
      </c>
      <c r="Q176" s="11">
        <v>0.14541363926543785</v>
      </c>
      <c r="R176" s="11">
        <v>0.14541363926543785</v>
      </c>
      <c r="S176" s="11">
        <v>0.14541363926543785</v>
      </c>
      <c r="T176" s="11">
        <v>0.14541363926543785</v>
      </c>
      <c r="U176" s="11"/>
      <c r="V176" s="33" t="str">
        <f t="shared" si="16"/>
        <v>Thailand</v>
      </c>
      <c r="W176" s="30">
        <f t="shared" si="17"/>
        <v>-1.3848033590686121E-4</v>
      </c>
      <c r="X176" s="10">
        <f t="shared" si="18"/>
        <v>-0.8092304985877854</v>
      </c>
      <c r="Y176" s="36">
        <f t="shared" si="19"/>
        <v>0.65485399984463577</v>
      </c>
      <c r="Z176" s="41">
        <f t="shared" si="20"/>
        <v>0.13848033590686121</v>
      </c>
      <c r="AA176" s="42">
        <f t="shared" si="21"/>
        <v>54</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0.41709718952642677</v>
      </c>
      <c r="F178" s="11">
        <v>0.41709718952642677</v>
      </c>
      <c r="G178" s="11">
        <v>0.41709718952642677</v>
      </c>
      <c r="H178" s="11">
        <v>0.41709718952642677</v>
      </c>
      <c r="I178" s="11">
        <v>0.41709718952642677</v>
      </c>
      <c r="J178" s="11">
        <v>0.41709718952642677</v>
      </c>
      <c r="K178" s="11">
        <v>0.41709718952642677</v>
      </c>
      <c r="L178" s="11">
        <v>0.42004163407642681</v>
      </c>
      <c r="M178" s="11">
        <v>0.42298607862642679</v>
      </c>
      <c r="N178" s="11">
        <v>0.42593052317642677</v>
      </c>
      <c r="O178" s="11">
        <v>0.4288749677264268</v>
      </c>
      <c r="P178" s="11">
        <v>0.43181941227642673</v>
      </c>
      <c r="Q178" s="11">
        <v>0.43476385682642676</v>
      </c>
      <c r="R178" s="11">
        <v>0.43476385682642676</v>
      </c>
      <c r="S178" s="11">
        <v>0.43476385682642676</v>
      </c>
      <c r="T178" s="11">
        <v>0.43476385682642676</v>
      </c>
      <c r="U178" s="11"/>
      <c r="V178" s="33" t="str">
        <f t="shared" si="16"/>
        <v>Togo</v>
      </c>
      <c r="W178" s="30">
        <f t="shared" si="17"/>
        <v>1.5285131266911758E-3</v>
      </c>
      <c r="X178" s="10">
        <f t="shared" si="18"/>
        <v>0.93889952192098314</v>
      </c>
      <c r="Y178" s="36">
        <f t="shared" si="19"/>
        <v>0.88153231226345075</v>
      </c>
      <c r="Z178" s="41">
        <f t="shared" si="20"/>
        <v>-1.5285131266911758</v>
      </c>
      <c r="AA178" s="42">
        <f t="shared" si="21"/>
        <v>102</v>
      </c>
    </row>
    <row r="179" spans="3:27">
      <c r="C179" s="32" t="s">
        <v>385</v>
      </c>
      <c r="D179" s="33" t="s">
        <v>386</v>
      </c>
      <c r="E179" s="11">
        <v>0.27305628607659999</v>
      </c>
      <c r="F179" s="11">
        <v>0.27305628607659999</v>
      </c>
      <c r="G179" s="11">
        <v>0.27305628607659999</v>
      </c>
      <c r="H179" s="11">
        <v>0.27305628607659999</v>
      </c>
      <c r="I179" s="11">
        <v>0.27305628607659999</v>
      </c>
      <c r="J179" s="11">
        <v>0.27305628607659999</v>
      </c>
      <c r="K179" s="11">
        <v>0.27305628607659999</v>
      </c>
      <c r="L179" s="11">
        <v>0.27305628607659999</v>
      </c>
      <c r="M179" s="11">
        <v>0.27305628607659999</v>
      </c>
      <c r="N179" s="11">
        <v>0.27305628607659999</v>
      </c>
      <c r="O179" s="11">
        <v>0.27305628607659999</v>
      </c>
      <c r="P179" s="11">
        <v>0.27305628607659999</v>
      </c>
      <c r="Q179" s="11">
        <v>0.27305628607659999</v>
      </c>
      <c r="R179" s="11">
        <v>0.27305628607659999</v>
      </c>
      <c r="S179" s="11">
        <v>0.27305628607659999</v>
      </c>
      <c r="T179" s="11">
        <v>0.27305628607659999</v>
      </c>
      <c r="U179" s="11"/>
      <c r="V179" s="33" t="str">
        <f t="shared" si="16"/>
        <v>Tonga</v>
      </c>
      <c r="W179" s="30">
        <f t="shared" si="17"/>
        <v>0</v>
      </c>
      <c r="X179" s="10">
        <f t="shared" si="18"/>
        <v>0</v>
      </c>
      <c r="Y179" s="36">
        <f t="shared" si="19"/>
        <v>0</v>
      </c>
      <c r="Z179" s="41" t="str">
        <f t="shared" si="20"/>
        <v/>
      </c>
      <c r="AA179" s="42" t="str">
        <f t="shared" si="21"/>
        <v/>
      </c>
    </row>
    <row r="180" spans="3:27">
      <c r="C180" s="32" t="s">
        <v>387</v>
      </c>
      <c r="D180" s="33" t="s">
        <v>388</v>
      </c>
      <c r="E180" s="11">
        <v>0.21725047881154283</v>
      </c>
      <c r="F180" s="11">
        <v>0.21708381469487614</v>
      </c>
      <c r="G180" s="11">
        <v>0.21708381469487614</v>
      </c>
      <c r="H180" s="11">
        <v>0.21708381469487614</v>
      </c>
      <c r="I180" s="11">
        <v>0.21708381469487614</v>
      </c>
      <c r="J180" s="11">
        <v>0.21708381469487614</v>
      </c>
      <c r="K180" s="11">
        <v>0.21708381469487614</v>
      </c>
      <c r="L180" s="11">
        <v>0.21708381469487614</v>
      </c>
      <c r="M180" s="11">
        <v>0.21708381469487614</v>
      </c>
      <c r="N180" s="11">
        <v>0.21708381469487614</v>
      </c>
      <c r="O180" s="11">
        <v>0.21708381469487614</v>
      </c>
      <c r="P180" s="11">
        <v>0.21708381469487614</v>
      </c>
      <c r="Q180" s="11">
        <v>0.21708381469487614</v>
      </c>
      <c r="R180" s="11">
        <v>0.21708381469487614</v>
      </c>
      <c r="S180" s="11">
        <v>0.21708381469487614</v>
      </c>
      <c r="T180" s="11">
        <v>0.21708381469487614</v>
      </c>
      <c r="U180" s="11"/>
      <c r="V180" s="33" t="str">
        <f t="shared" si="16"/>
        <v>Trinidad and Tobago</v>
      </c>
      <c r="W180" s="30">
        <f t="shared" si="17"/>
        <v>-3.6764143382357456E-6</v>
      </c>
      <c r="X180" s="10">
        <f t="shared" si="18"/>
        <v>-0.42008402520840299</v>
      </c>
      <c r="Y180" s="36">
        <f t="shared" si="19"/>
        <v>0.17647058823529416</v>
      </c>
      <c r="Z180" s="41" t="str">
        <f t="shared" si="20"/>
        <v/>
      </c>
      <c r="AA180" s="42" t="str">
        <f t="shared" si="21"/>
        <v/>
      </c>
    </row>
    <row r="181" spans="3:27">
      <c r="C181" s="32" t="s">
        <v>389</v>
      </c>
      <c r="D181" s="33" t="s">
        <v>390</v>
      </c>
      <c r="E181" s="11">
        <v>9.9500947834855732E-2</v>
      </c>
      <c r="F181" s="11">
        <v>9.9334283701522405E-2</v>
      </c>
      <c r="G181" s="11">
        <v>9.9334283701522405E-2</v>
      </c>
      <c r="H181" s="11">
        <v>0.12466761831818907</v>
      </c>
      <c r="I181" s="11">
        <v>0.12450095418485574</v>
      </c>
      <c r="J181" s="11">
        <v>0.11683428370152239</v>
      </c>
      <c r="K181" s="11">
        <v>0.1218342837015224</v>
      </c>
      <c r="L181" s="11">
        <v>0.12161206063485573</v>
      </c>
      <c r="M181" s="11">
        <v>0.12138983756818907</v>
      </c>
      <c r="N181" s="11">
        <v>0.1211676145015224</v>
      </c>
      <c r="O181" s="11">
        <v>0.11725928243902239</v>
      </c>
      <c r="P181" s="11">
        <v>0.11335095037652239</v>
      </c>
      <c r="Q181" s="11">
        <v>0.1094426183140224</v>
      </c>
      <c r="R181" s="11">
        <v>0.10553428625152239</v>
      </c>
      <c r="S181" s="11">
        <v>0.10553428625152239</v>
      </c>
      <c r="T181" s="11">
        <v>0.10553428625152239</v>
      </c>
      <c r="U181" s="11"/>
      <c r="V181" s="33" t="str">
        <f t="shared" si="16"/>
        <v>Tunisia</v>
      </c>
      <c r="W181" s="30">
        <f t="shared" si="17"/>
        <v>3.5482167316175702E-5</v>
      </c>
      <c r="X181" s="10">
        <f t="shared" si="18"/>
        <v>1.7965796929715686E-2</v>
      </c>
      <c r="Y181" s="36">
        <f t="shared" si="19"/>
        <v>3.2276985931978155E-4</v>
      </c>
      <c r="Z181" s="41" t="str">
        <f t="shared" si="20"/>
        <v/>
      </c>
      <c r="AA181" s="42" t="str">
        <f t="shared" si="21"/>
        <v/>
      </c>
    </row>
    <row r="182" spans="3:27">
      <c r="C182" s="32" t="s">
        <v>391</v>
      </c>
      <c r="D182" s="33" t="s">
        <v>392</v>
      </c>
      <c r="E182" s="11">
        <v>0.26562964146871182</v>
      </c>
      <c r="F182" s="11">
        <v>0.26229630813537846</v>
      </c>
      <c r="G182" s="11">
        <v>0.26229630813537846</v>
      </c>
      <c r="H182" s="11">
        <v>0.25729630813537846</v>
      </c>
      <c r="I182" s="11">
        <v>0.24729630813537842</v>
      </c>
      <c r="J182" s="11">
        <v>0.24729630813537842</v>
      </c>
      <c r="K182" s="11">
        <v>0.24729630813537842</v>
      </c>
      <c r="L182" s="11">
        <v>0.24729630813537842</v>
      </c>
      <c r="M182" s="11">
        <v>0.24729630813537842</v>
      </c>
      <c r="N182" s="11">
        <v>0.24729630813537842</v>
      </c>
      <c r="O182" s="11">
        <v>0.24729630813537842</v>
      </c>
      <c r="P182" s="11">
        <v>0.24729630813537842</v>
      </c>
      <c r="Q182" s="11">
        <v>0.24729630813537842</v>
      </c>
      <c r="R182" s="11">
        <v>0.24729630813537842</v>
      </c>
      <c r="S182" s="11">
        <v>0.24729630813537842</v>
      </c>
      <c r="T182" s="11">
        <v>0.24729630813537842</v>
      </c>
      <c r="U182" s="11"/>
      <c r="V182" s="33" t="str">
        <f t="shared" si="16"/>
        <v>Turkey</v>
      </c>
      <c r="W182" s="30">
        <f t="shared" si="17"/>
        <v>-1.0661764705882388E-3</v>
      </c>
      <c r="X182" s="10">
        <f t="shared" si="18"/>
        <v>-0.75756500441103025</v>
      </c>
      <c r="Y182" s="36">
        <f t="shared" si="19"/>
        <v>0.57390473590828428</v>
      </c>
      <c r="Z182" s="41">
        <f t="shared" si="20"/>
        <v>1.0661764705882388</v>
      </c>
      <c r="AA182" s="42">
        <f t="shared" si="21"/>
        <v>19</v>
      </c>
    </row>
    <row r="183" spans="3:27">
      <c r="C183" s="32" t="s">
        <v>393</v>
      </c>
      <c r="D183" s="33" t="s">
        <v>394</v>
      </c>
      <c r="E183" s="11">
        <v>3.1865332543451509E-2</v>
      </c>
      <c r="F183" s="11">
        <v>3.1865332543451509E-2</v>
      </c>
      <c r="G183" s="11">
        <v>3.1865332543451509E-2</v>
      </c>
      <c r="H183" s="11">
        <v>3.1865332543451509E-2</v>
      </c>
      <c r="I183" s="11">
        <v>3.1865332543451509E-2</v>
      </c>
      <c r="J183" s="11">
        <v>3.1865332543451509E-2</v>
      </c>
      <c r="K183" s="11">
        <v>3.1865332543451509E-2</v>
      </c>
      <c r="L183" s="11">
        <v>3.1865332543451509E-2</v>
      </c>
      <c r="M183" s="11">
        <v>3.1865332543451509E-2</v>
      </c>
      <c r="N183" s="11">
        <v>3.1865332543451509E-2</v>
      </c>
      <c r="O183" s="11">
        <v>3.1865332543451509E-2</v>
      </c>
      <c r="P183" s="11">
        <v>3.1865332543451509E-2</v>
      </c>
      <c r="Q183" s="11">
        <v>3.1865332543451509E-2</v>
      </c>
      <c r="R183" s="11">
        <v>3.1865332543451509E-2</v>
      </c>
      <c r="S183" s="11">
        <v>3.1865332543451509E-2</v>
      </c>
      <c r="T183" s="11">
        <v>3.1865332543451509E-2</v>
      </c>
      <c r="U183" s="11"/>
      <c r="V183" s="33" t="str">
        <f t="shared" si="16"/>
        <v>Turkmenistan</v>
      </c>
      <c r="W183" s="30">
        <f t="shared" si="17"/>
        <v>0</v>
      </c>
      <c r="X183" s="10">
        <f t="shared" si="18"/>
        <v>0</v>
      </c>
      <c r="Y183" s="36">
        <f t="shared" si="19"/>
        <v>0</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0.45808219178082199</v>
      </c>
      <c r="F185" s="11">
        <v>0.45808219178082199</v>
      </c>
      <c r="G185" s="11">
        <v>0.45808219178082199</v>
      </c>
      <c r="H185" s="11">
        <v>0.45808219178082199</v>
      </c>
      <c r="I185" s="11">
        <v>0.45808219178082199</v>
      </c>
      <c r="J185" s="11">
        <v>0.45808219178082199</v>
      </c>
      <c r="K185" s="11">
        <v>0.45808219178082199</v>
      </c>
      <c r="L185" s="11">
        <v>0.45808219178082199</v>
      </c>
      <c r="M185" s="11">
        <v>0.45808219178082199</v>
      </c>
      <c r="N185" s="11">
        <v>0.45808219178082199</v>
      </c>
      <c r="O185" s="11">
        <v>0.45808219178082199</v>
      </c>
      <c r="P185" s="11">
        <v>0.45808219178082199</v>
      </c>
      <c r="Q185" s="11">
        <v>0.45808219178082199</v>
      </c>
      <c r="R185" s="11">
        <v>0.45808219178082199</v>
      </c>
      <c r="S185" s="11">
        <v>0.45808219178082199</v>
      </c>
      <c r="T185" s="11">
        <v>0.45808219178082199</v>
      </c>
      <c r="U185" s="11"/>
      <c r="V185" s="33" t="str">
        <f t="shared" si="16"/>
        <v>Uganda</v>
      </c>
      <c r="W185" s="30">
        <f t="shared" si="17"/>
        <v>0</v>
      </c>
      <c r="X185" s="10">
        <f t="shared" si="18"/>
        <v>0</v>
      </c>
      <c r="Y185" s="36">
        <f t="shared" si="19"/>
        <v>0</v>
      </c>
      <c r="Z185" s="41" t="str">
        <f t="shared" si="20"/>
        <v/>
      </c>
      <c r="AA185" s="42" t="str">
        <f t="shared" si="21"/>
        <v/>
      </c>
    </row>
    <row r="186" spans="3:27">
      <c r="C186" s="32" t="s">
        <v>399</v>
      </c>
      <c r="D186" s="33" t="s">
        <v>400</v>
      </c>
      <c r="E186" s="11">
        <v>9.2444517070481361E-2</v>
      </c>
      <c r="F186" s="11">
        <v>9.2111188820481374E-2</v>
      </c>
      <c r="G186" s="11">
        <v>9.2111188820481374E-2</v>
      </c>
      <c r="H186" s="11">
        <v>8.9611188820481372E-2</v>
      </c>
      <c r="I186" s="11">
        <v>8.9444524703814698E-2</v>
      </c>
      <c r="J186" s="11">
        <v>8.9277860570481371E-2</v>
      </c>
      <c r="K186" s="11">
        <v>8.9277860570481371E-2</v>
      </c>
      <c r="L186" s="11">
        <v>8.9111183737148034E-2</v>
      </c>
      <c r="M186" s="11">
        <v>8.9777852937148031E-2</v>
      </c>
      <c r="N186" s="11">
        <v>8.8444527237148032E-2</v>
      </c>
      <c r="O186" s="11">
        <v>8.8077858537148043E-2</v>
      </c>
      <c r="P186" s="11">
        <v>8.7669937670481368E-2</v>
      </c>
      <c r="Q186" s="11">
        <v>8.752589293714802E-2</v>
      </c>
      <c r="R186" s="11">
        <v>8.7427855487148043E-2</v>
      </c>
      <c r="S186" s="11">
        <v>8.7427855487148043E-2</v>
      </c>
      <c r="T186" s="11">
        <v>8.7427855487148043E-2</v>
      </c>
      <c r="U186" s="11"/>
      <c r="V186" s="33" t="str">
        <f t="shared" si="16"/>
        <v>Ukraine</v>
      </c>
      <c r="W186" s="30">
        <f t="shared" si="17"/>
        <v>-3.3334270132352918E-4</v>
      </c>
      <c r="X186" s="10">
        <f t="shared" si="18"/>
        <v>-0.92187273665438241</v>
      </c>
      <c r="Y186" s="36">
        <f t="shared" si="19"/>
        <v>0.84984934258664024</v>
      </c>
      <c r="Z186" s="41">
        <f t="shared" si="20"/>
        <v>0.33334270132352917</v>
      </c>
      <c r="AA186" s="42">
        <f t="shared" si="21"/>
        <v>44</v>
      </c>
    </row>
    <row r="187" spans="3:27">
      <c r="C187" s="32" t="s">
        <v>401</v>
      </c>
      <c r="D187" s="33" t="s">
        <v>402</v>
      </c>
      <c r="E187" s="11">
        <v>4.6140593698085264E-2</v>
      </c>
      <c r="F187" s="11">
        <v>4.6140593698085264E-2</v>
      </c>
      <c r="G187" s="11">
        <v>4.6140593698085264E-2</v>
      </c>
      <c r="H187" s="11">
        <v>4.6140593698085264E-2</v>
      </c>
      <c r="I187" s="11">
        <v>4.6140593698085264E-2</v>
      </c>
      <c r="J187" s="11">
        <v>4.6140593698085264E-2</v>
      </c>
      <c r="K187" s="11">
        <v>4.6140593698085264E-2</v>
      </c>
      <c r="L187" s="11">
        <v>4.6140593698085264E-2</v>
      </c>
      <c r="M187" s="11">
        <v>4.6140593698085264E-2</v>
      </c>
      <c r="N187" s="11">
        <v>4.6140593698085264E-2</v>
      </c>
      <c r="O187" s="11">
        <v>4.6140593698085264E-2</v>
      </c>
      <c r="P187" s="11">
        <v>4.6140593698085264E-2</v>
      </c>
      <c r="Q187" s="11">
        <v>4.6140593698085264E-2</v>
      </c>
      <c r="R187" s="11">
        <v>4.6140593698085264E-2</v>
      </c>
      <c r="S187" s="11">
        <v>4.6140593698085264E-2</v>
      </c>
      <c r="T187" s="11">
        <v>4.6140593698085264E-2</v>
      </c>
      <c r="U187" s="11"/>
      <c r="V187" s="33" t="str">
        <f t="shared" si="16"/>
        <v>United Arab Emirates</v>
      </c>
      <c r="W187" s="30">
        <f t="shared" si="17"/>
        <v>0</v>
      </c>
      <c r="X187" s="10">
        <f t="shared" si="18"/>
        <v>0</v>
      </c>
      <c r="Y187" s="36">
        <f t="shared" si="19"/>
        <v>0</v>
      </c>
      <c r="Z187" s="41" t="str">
        <f t="shared" si="20"/>
        <v/>
      </c>
      <c r="AA187" s="42" t="str">
        <f t="shared" si="21"/>
        <v/>
      </c>
    </row>
    <row r="188" spans="3:27">
      <c r="C188" s="32" t="s">
        <v>403</v>
      </c>
      <c r="D188" s="33" t="s">
        <v>404</v>
      </c>
      <c r="E188" s="11">
        <v>8.2374343780849804E-2</v>
      </c>
      <c r="F188" s="11">
        <v>8.2374343780849804E-2</v>
      </c>
      <c r="G188" s="11">
        <v>8.2374343780849804E-2</v>
      </c>
      <c r="H188" s="11">
        <v>8.2374343780849804E-2</v>
      </c>
      <c r="I188" s="11">
        <v>8.2374343780849804E-2</v>
      </c>
      <c r="J188" s="11">
        <v>8.2374343780849804E-2</v>
      </c>
      <c r="K188" s="11">
        <v>8.2374343780849804E-2</v>
      </c>
      <c r="L188" s="11">
        <v>8.2374343780849804E-2</v>
      </c>
      <c r="M188" s="11">
        <v>8.2374343780849804E-2</v>
      </c>
      <c r="N188" s="11">
        <v>8.2374343780849804E-2</v>
      </c>
      <c r="O188" s="11">
        <v>8.2374343780849804E-2</v>
      </c>
      <c r="P188" s="11">
        <v>8.2374343780849804E-2</v>
      </c>
      <c r="Q188" s="11">
        <v>8.2374343780849804E-2</v>
      </c>
      <c r="R188" s="11">
        <v>8.2374343780849804E-2</v>
      </c>
      <c r="S188" s="11">
        <v>8.2374343780849804E-2</v>
      </c>
      <c r="T188" s="11">
        <v>8.2374343780849804E-2</v>
      </c>
      <c r="U188" s="11"/>
      <c r="V188" s="33" t="str">
        <f t="shared" si="16"/>
        <v>United Kingdom</v>
      </c>
      <c r="W188" s="30">
        <f t="shared" si="17"/>
        <v>0</v>
      </c>
      <c r="X188" s="10" t="e">
        <f t="shared" si="18"/>
        <v>#DIV/0!</v>
      </c>
      <c r="Y188" s="36">
        <f t="shared" si="19"/>
        <v>0</v>
      </c>
      <c r="Z188" s="41" t="str">
        <f t="shared" si="20"/>
        <v/>
      </c>
      <c r="AA188" s="42" t="str">
        <f t="shared" si="21"/>
        <v/>
      </c>
    </row>
    <row r="189" spans="3:27">
      <c r="C189" s="32" t="s">
        <v>405</v>
      </c>
      <c r="D189" s="33" t="s">
        <v>406</v>
      </c>
      <c r="E189" s="11">
        <v>0.12043845476918184</v>
      </c>
      <c r="F189" s="11">
        <v>0.12043845476918184</v>
      </c>
      <c r="G189" s="11">
        <v>0.12043845476918184</v>
      </c>
      <c r="H189" s="11">
        <v>0.12043845476918184</v>
      </c>
      <c r="I189" s="11">
        <v>0.12043845476918184</v>
      </c>
      <c r="J189" s="11">
        <v>0.12043845476918184</v>
      </c>
      <c r="K189" s="11">
        <v>0.12043845476918184</v>
      </c>
      <c r="L189" s="11">
        <v>0.12043845476918184</v>
      </c>
      <c r="M189" s="11">
        <v>0.12043845476918184</v>
      </c>
      <c r="N189" s="11">
        <v>0.12327178301918183</v>
      </c>
      <c r="O189" s="11">
        <v>0.12187178911918184</v>
      </c>
      <c r="P189" s="11">
        <v>0.12205511940251516</v>
      </c>
      <c r="Q189" s="11">
        <v>0.1222384496858485</v>
      </c>
      <c r="R189" s="11">
        <v>0.11848844968584848</v>
      </c>
      <c r="S189" s="11">
        <v>0.11848844968584848</v>
      </c>
      <c r="T189" s="11">
        <v>0.11848844968584848</v>
      </c>
      <c r="U189" s="11"/>
      <c r="V189" s="33" t="str">
        <f t="shared" si="16"/>
        <v>United States</v>
      </c>
      <c r="W189" s="30">
        <f t="shared" si="17"/>
        <v>-4.8333728039217467E-5</v>
      </c>
      <c r="X189" s="10">
        <f t="shared" si="18"/>
        <v>-0.17109551096840594</v>
      </c>
      <c r="Y189" s="36">
        <f t="shared" si="19"/>
        <v>2.9273673873539918E-2</v>
      </c>
      <c r="Z189" s="41" t="str">
        <f t="shared" si="20"/>
        <v/>
      </c>
      <c r="AA189" s="42" t="str">
        <f t="shared" si="21"/>
        <v/>
      </c>
    </row>
    <row r="190" spans="3:27">
      <c r="C190" s="32" t="s">
        <v>407</v>
      </c>
      <c r="D190" s="33" t="s">
        <v>408</v>
      </c>
      <c r="E190" s="11">
        <v>0.25526971068407484</v>
      </c>
      <c r="F190" s="11">
        <v>0.25526971068407484</v>
      </c>
      <c r="G190" s="11">
        <v>0.25526971068407484</v>
      </c>
      <c r="H190" s="11">
        <v>0.25526971068407484</v>
      </c>
      <c r="I190" s="11">
        <v>0.25526971068407484</v>
      </c>
      <c r="J190" s="11">
        <v>0.25526971068407484</v>
      </c>
      <c r="K190" s="11">
        <v>0.25526971068407484</v>
      </c>
      <c r="L190" s="11">
        <v>0.25526971068407484</v>
      </c>
      <c r="M190" s="11">
        <v>0.25526971068407484</v>
      </c>
      <c r="N190" s="11">
        <v>0.25526971068407484</v>
      </c>
      <c r="O190" s="11">
        <v>0.25526971068407484</v>
      </c>
      <c r="P190" s="11">
        <v>0.25526971068407484</v>
      </c>
      <c r="Q190" s="11">
        <v>0.25526971068407484</v>
      </c>
      <c r="R190" s="11">
        <v>0.25526971068407484</v>
      </c>
      <c r="S190" s="11">
        <v>0.25526971068407484</v>
      </c>
      <c r="T190" s="11">
        <v>0.25526971068407484</v>
      </c>
      <c r="U190" s="11"/>
      <c r="V190" s="33" t="str">
        <f t="shared" si="16"/>
        <v>Uruguay</v>
      </c>
      <c r="W190" s="30">
        <f t="shared" si="17"/>
        <v>0</v>
      </c>
      <c r="X190" s="10" t="e">
        <f t="shared" si="18"/>
        <v>#DIV/0!</v>
      </c>
      <c r="Y190" s="36">
        <f t="shared" si="19"/>
        <v>0</v>
      </c>
      <c r="Z190" s="41" t="str">
        <f t="shared" si="20"/>
        <v/>
      </c>
      <c r="AA190" s="42" t="str">
        <f t="shared" si="21"/>
        <v/>
      </c>
    </row>
    <row r="191" spans="3:27">
      <c r="C191" s="32" t="s">
        <v>409</v>
      </c>
      <c r="D191" s="33" t="s">
        <v>410</v>
      </c>
      <c r="E191" s="11">
        <v>2.9666671749999995E-2</v>
      </c>
      <c r="F191" s="11">
        <v>2.9499994916666671E-2</v>
      </c>
      <c r="G191" s="11">
        <v>2.9499994916666671E-2</v>
      </c>
      <c r="H191" s="11">
        <v>2.9499994916666671E-2</v>
      </c>
      <c r="I191" s="11">
        <v>2.9499994916666671E-2</v>
      </c>
      <c r="J191" s="11">
        <v>2.9499994916666671E-2</v>
      </c>
      <c r="K191" s="11">
        <v>2.9499994916666671E-2</v>
      </c>
      <c r="L191" s="11">
        <v>2.9499994916666671E-2</v>
      </c>
      <c r="M191" s="11">
        <v>2.9499994916666671E-2</v>
      </c>
      <c r="N191" s="11">
        <v>2.9499994916666671E-2</v>
      </c>
      <c r="O191" s="11">
        <v>2.9499994916666671E-2</v>
      </c>
      <c r="P191" s="11">
        <v>2.9499994916666671E-2</v>
      </c>
      <c r="Q191" s="11">
        <v>2.9499994916666671E-2</v>
      </c>
      <c r="R191" s="11">
        <v>2.9499994916666671E-2</v>
      </c>
      <c r="S191" s="11">
        <v>2.9499994916666671E-2</v>
      </c>
      <c r="T191" s="11">
        <v>2.9499994916666671E-2</v>
      </c>
      <c r="U191" s="11"/>
      <c r="V191" s="33" t="str">
        <f t="shared" si="16"/>
        <v>Uzbekistan</v>
      </c>
      <c r="W191" s="30">
        <f t="shared" si="17"/>
        <v>-3.6766948529409598E-6</v>
      </c>
      <c r="X191" s="10">
        <f t="shared" si="18"/>
        <v>-0.42008402520840304</v>
      </c>
      <c r="Y191" s="36">
        <f t="shared" si="19"/>
        <v>0.17647058823529421</v>
      </c>
      <c r="Z191" s="41" t="str">
        <f t="shared" si="20"/>
        <v/>
      </c>
      <c r="AA191" s="42" t="str">
        <f t="shared" si="21"/>
        <v/>
      </c>
    </row>
    <row r="192" spans="3:27">
      <c r="C192" s="32" t="s">
        <v>411</v>
      </c>
      <c r="D192" s="33" t="s">
        <v>412</v>
      </c>
      <c r="E192" s="11">
        <v>0.30235175329465608</v>
      </c>
      <c r="F192" s="11">
        <v>0.3021850859946561</v>
      </c>
      <c r="G192" s="11">
        <v>0.3021850859946561</v>
      </c>
      <c r="H192" s="11">
        <v>0.3021850859946561</v>
      </c>
      <c r="I192" s="11">
        <v>0.3021850859946561</v>
      </c>
      <c r="J192" s="11">
        <v>0.3021850859946561</v>
      </c>
      <c r="K192" s="11">
        <v>0.3021850859946561</v>
      </c>
      <c r="L192" s="11">
        <v>0.3021850859946561</v>
      </c>
      <c r="M192" s="11">
        <v>0.3021850859946561</v>
      </c>
      <c r="N192" s="11">
        <v>0.3021850859946561</v>
      </c>
      <c r="O192" s="11">
        <v>0.3021850859946561</v>
      </c>
      <c r="P192" s="11">
        <v>0.3021850859946561</v>
      </c>
      <c r="Q192" s="11">
        <v>0.3021850859946561</v>
      </c>
      <c r="R192" s="11">
        <v>0.3021850859946561</v>
      </c>
      <c r="S192" s="11">
        <v>0.3021850859946561</v>
      </c>
      <c r="T192" s="11">
        <v>0.3021850859946561</v>
      </c>
      <c r="U192" s="11"/>
      <c r="V192" s="33" t="str">
        <f t="shared" si="16"/>
        <v>Vanuatu</v>
      </c>
      <c r="W192" s="30">
        <f t="shared" si="17"/>
        <v>-3.676484558823056E-6</v>
      </c>
      <c r="X192" s="10">
        <f t="shared" si="18"/>
        <v>-0.42008402520840293</v>
      </c>
      <c r="Y192" s="36">
        <f t="shared" si="19"/>
        <v>0.1764705882352941</v>
      </c>
      <c r="Z192" s="41" t="str">
        <f t="shared" si="20"/>
        <v/>
      </c>
      <c r="AA192" s="42" t="str">
        <f t="shared" si="21"/>
        <v/>
      </c>
    </row>
    <row r="193" spans="3:27">
      <c r="C193" s="32" t="s">
        <v>413</v>
      </c>
      <c r="D193" s="33" t="s">
        <v>414</v>
      </c>
      <c r="E193" s="11">
        <v>0.16839111571849438</v>
      </c>
      <c r="F193" s="11">
        <v>0.16839111571849438</v>
      </c>
      <c r="G193" s="11">
        <v>0.17139112081849436</v>
      </c>
      <c r="H193" s="11">
        <v>0.17139112081849436</v>
      </c>
      <c r="I193" s="11">
        <v>0.17139112081849436</v>
      </c>
      <c r="J193" s="11">
        <v>0.17139112081849436</v>
      </c>
      <c r="K193" s="11">
        <v>0.17139112081849436</v>
      </c>
      <c r="L193" s="11">
        <v>0.17139112081849436</v>
      </c>
      <c r="M193" s="11">
        <v>0.17139112081849436</v>
      </c>
      <c r="N193" s="11">
        <v>0.17139112081849436</v>
      </c>
      <c r="O193" s="11">
        <v>0.17139112081849436</v>
      </c>
      <c r="P193" s="11">
        <v>0.17139112081849436</v>
      </c>
      <c r="Q193" s="11">
        <v>0.17139112081849436</v>
      </c>
      <c r="R193" s="11">
        <v>0.17139112081849436</v>
      </c>
      <c r="S193" s="11">
        <v>0.17139112081849436</v>
      </c>
      <c r="T193" s="11">
        <v>0.17139112081849436</v>
      </c>
      <c r="U193" s="11"/>
      <c r="V193" s="33" t="str">
        <f t="shared" si="16"/>
        <v>Venezuela, Bolivarian Republic of</v>
      </c>
      <c r="W193" s="30">
        <f t="shared" si="17"/>
        <v>1.2352962176470509E-4</v>
      </c>
      <c r="X193" s="10">
        <f t="shared" si="18"/>
        <v>0.5739440431835513</v>
      </c>
      <c r="Y193" s="36">
        <f t="shared" si="19"/>
        <v>0.32941176470588218</v>
      </c>
      <c r="Z193" s="41">
        <f t="shared" si="20"/>
        <v>-0.12352962176470508</v>
      </c>
      <c r="AA193" s="42">
        <f t="shared" si="21"/>
        <v>73</v>
      </c>
    </row>
    <row r="194" spans="3:27">
      <c r="C194" s="32" t="s">
        <v>415</v>
      </c>
      <c r="D194" s="33" t="s">
        <v>416</v>
      </c>
      <c r="E194" s="11">
        <v>0.32260286347337502</v>
      </c>
      <c r="F194" s="11">
        <v>0.32393619554004166</v>
      </c>
      <c r="G194" s="11">
        <v>0.32393619554004166</v>
      </c>
      <c r="H194" s="11">
        <v>0.32393619554004166</v>
      </c>
      <c r="I194" s="11">
        <v>0.31871591500948609</v>
      </c>
      <c r="J194" s="11">
        <v>0.31349563447893058</v>
      </c>
      <c r="K194" s="11">
        <v>0.30827535394837502</v>
      </c>
      <c r="L194" s="11">
        <v>0.30305507341781945</v>
      </c>
      <c r="M194" s="11">
        <v>0.29783479288726389</v>
      </c>
      <c r="N194" s="11">
        <v>0.29261451235670832</v>
      </c>
      <c r="O194" s="11">
        <v>0.2900567020900417</v>
      </c>
      <c r="P194" s="11">
        <v>0.28749889182337501</v>
      </c>
      <c r="Q194" s="11">
        <v>0.28639597270670836</v>
      </c>
      <c r="R194" s="11">
        <v>0.28639597270670836</v>
      </c>
      <c r="S194" s="11">
        <v>0.28639597270670836</v>
      </c>
      <c r="T194" s="11">
        <v>0.28639597270670836</v>
      </c>
      <c r="U194" s="11"/>
      <c r="V194" s="33" t="str">
        <f t="shared" si="16"/>
        <v>Viet Nam</v>
      </c>
      <c r="W194" s="30">
        <f t="shared" si="17"/>
        <v>-3.1909519772834955E-3</v>
      </c>
      <c r="X194" s="10">
        <f t="shared" si="18"/>
        <v>-0.96358209028011732</v>
      </c>
      <c r="Y194" s="36">
        <f t="shared" si="19"/>
        <v>0.9284904447086002</v>
      </c>
      <c r="Z194" s="41">
        <f t="shared" si="20"/>
        <v>3.1909519772834956</v>
      </c>
      <c r="AA194" s="42">
        <f t="shared" si="21"/>
        <v>2</v>
      </c>
    </row>
    <row r="195" spans="3:27">
      <c r="C195" s="32" t="s">
        <v>417</v>
      </c>
      <c r="D195" s="33" t="s">
        <v>418</v>
      </c>
      <c r="E195" s="11">
        <v>0.2669300696897064</v>
      </c>
      <c r="F195" s="11">
        <v>0.26659673587970639</v>
      </c>
      <c r="G195" s="11">
        <v>0.26648562487452127</v>
      </c>
      <c r="H195" s="11">
        <v>0.26637451386933608</v>
      </c>
      <c r="I195" s="11">
        <v>0.2662634028641509</v>
      </c>
      <c r="J195" s="11">
        <v>0.26615229185896566</v>
      </c>
      <c r="K195" s="11">
        <v>0.26604118085378053</v>
      </c>
      <c r="L195" s="11">
        <v>0.26593006984859535</v>
      </c>
      <c r="M195" s="11">
        <v>0.26581895884341011</v>
      </c>
      <c r="N195" s="11">
        <v>0.26570784783822493</v>
      </c>
      <c r="O195" s="11">
        <v>0.2655967368330398</v>
      </c>
      <c r="P195" s="11">
        <v>0.2655967368330398</v>
      </c>
      <c r="Q195" s="11">
        <v>0.2655967368330398</v>
      </c>
      <c r="R195" s="11">
        <v>0.2655967368330398</v>
      </c>
      <c r="S195" s="11">
        <v>0.2655967368330398</v>
      </c>
      <c r="T195" s="11">
        <v>0.2655967368330398</v>
      </c>
      <c r="U195" s="11"/>
      <c r="V195" s="33" t="str">
        <f t="shared" si="16"/>
        <v>Yemen</v>
      </c>
      <c r="W195" s="30">
        <f t="shared" si="17"/>
        <v>-8.5784249468950181E-5</v>
      </c>
      <c r="X195" s="10">
        <f t="shared" si="18"/>
        <v>-0.94709962028236216</v>
      </c>
      <c r="Y195" s="36">
        <f t="shared" si="19"/>
        <v>0.8969976907389946</v>
      </c>
      <c r="Z195" s="41">
        <f t="shared" si="20"/>
        <v>8.5784249468950177E-2</v>
      </c>
      <c r="AA195" s="42">
        <f t="shared" si="21"/>
        <v>61</v>
      </c>
    </row>
    <row r="196" spans="3:27">
      <c r="C196" s="32" t="s">
        <v>419</v>
      </c>
      <c r="D196" s="33" t="s">
        <v>420</v>
      </c>
      <c r="E196" s="11">
        <v>0.59866666666666679</v>
      </c>
      <c r="F196" s="11">
        <v>0.59866666666666679</v>
      </c>
      <c r="G196" s="11">
        <v>0.59866666666666679</v>
      </c>
      <c r="H196" s="11">
        <v>0.59866666666666679</v>
      </c>
      <c r="I196" s="11">
        <v>0.59866666666666679</v>
      </c>
      <c r="J196" s="11">
        <v>0.59866666666666679</v>
      </c>
      <c r="K196" s="11">
        <v>0.59866666666666679</v>
      </c>
      <c r="L196" s="11">
        <v>0.59866666666666679</v>
      </c>
      <c r="M196" s="11">
        <v>0.59866666666666679</v>
      </c>
      <c r="N196" s="11">
        <v>0.59866666666666679</v>
      </c>
      <c r="O196" s="11">
        <v>0.59866666666666679</v>
      </c>
      <c r="P196" s="11">
        <v>0.59866666666666679</v>
      </c>
      <c r="Q196" s="11">
        <v>0.59866666666666679</v>
      </c>
      <c r="R196" s="11">
        <v>0.59866666666666679</v>
      </c>
      <c r="S196" s="11">
        <v>0.59866666666666679</v>
      </c>
      <c r="T196" s="11">
        <v>0.59866666666666679</v>
      </c>
      <c r="U196" s="11"/>
      <c r="V196" s="33" t="str">
        <f t="shared" si="16"/>
        <v>Zambia</v>
      </c>
      <c r="W196" s="30">
        <f t="shared" si="17"/>
        <v>0</v>
      </c>
      <c r="X196" s="10">
        <f t="shared" si="18"/>
        <v>0</v>
      </c>
      <c r="Y196" s="36">
        <f t="shared" si="19"/>
        <v>0</v>
      </c>
      <c r="Z196" s="41" t="str">
        <f t="shared" si="20"/>
        <v/>
      </c>
      <c r="AA196" s="42" t="str">
        <f t="shared" si="21"/>
        <v/>
      </c>
    </row>
    <row r="197" spans="3:27">
      <c r="C197" s="32" t="s">
        <v>421</v>
      </c>
      <c r="D197" s="33" t="s">
        <v>422</v>
      </c>
      <c r="E197" s="11">
        <v>0.28341831459221922</v>
      </c>
      <c r="F197" s="11">
        <v>0.28441831204221923</v>
      </c>
      <c r="G197" s="11">
        <v>0.28441831204221923</v>
      </c>
      <c r="H197" s="11">
        <v>0.28441831204221923</v>
      </c>
      <c r="I197" s="11">
        <v>0.29625164601305259</v>
      </c>
      <c r="J197" s="11">
        <v>0.3080849799838859</v>
      </c>
      <c r="K197" s="11">
        <v>0.3199183139547192</v>
      </c>
      <c r="L197" s="11">
        <v>0.33175164792555256</v>
      </c>
      <c r="M197" s="11">
        <v>0.33175164792555256</v>
      </c>
      <c r="N197" s="11">
        <v>0.33175164792555256</v>
      </c>
      <c r="O197" s="11">
        <v>0.33175164792555256</v>
      </c>
      <c r="P197" s="11">
        <v>0.33175164792555256</v>
      </c>
      <c r="Q197" s="11">
        <v>0.33175164792555256</v>
      </c>
      <c r="R197" s="11">
        <v>0.33175164792555256</v>
      </c>
      <c r="S197" s="11">
        <v>0.33175164792555256</v>
      </c>
      <c r="T197" s="11">
        <v>0.33175164792555256</v>
      </c>
      <c r="U197" s="11"/>
      <c r="V197" s="33" t="str">
        <f t="shared" si="16"/>
        <v>Zimbabwe</v>
      </c>
      <c r="W197" s="30">
        <f t="shared" si="17"/>
        <v>3.9549021164093133E-3</v>
      </c>
      <c r="X197" s="10">
        <f t="shared" si="18"/>
        <v>0.88765244485601702</v>
      </c>
      <c r="Y197" s="36">
        <f t="shared" si="19"/>
        <v>0.78792686285886437</v>
      </c>
      <c r="Z197" s="41">
        <f t="shared" si="20"/>
        <v>-3.9549021164093134</v>
      </c>
      <c r="AA197" s="42">
        <f t="shared" si="21"/>
        <v>105</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Vul_Infra!E6:T6</xm:f>
              <xm:sqref>AB6</xm:sqref>
            </x14:sparkline>
            <x14:sparkline>
              <xm:f>Vul_Infra!E7:T7</xm:f>
              <xm:sqref>AB7</xm:sqref>
            </x14:sparkline>
            <x14:sparkline>
              <xm:f>Vul_Infra!E8:T8</xm:f>
              <xm:sqref>AB8</xm:sqref>
            </x14:sparkline>
            <x14:sparkline>
              <xm:f>Vul_Infra!E9:T9</xm:f>
              <xm:sqref>AB9</xm:sqref>
            </x14:sparkline>
            <x14:sparkline>
              <xm:f>Vul_Infra!E10:T10</xm:f>
              <xm:sqref>AB10</xm:sqref>
            </x14:sparkline>
            <x14:sparkline>
              <xm:f>Vul_Infra!E11:T11</xm:f>
              <xm:sqref>AB11</xm:sqref>
            </x14:sparkline>
            <x14:sparkline>
              <xm:f>Vul_Infra!E12:T12</xm:f>
              <xm:sqref>AB12</xm:sqref>
            </x14:sparkline>
            <x14:sparkline>
              <xm:f>Vul_Infra!E13:T13</xm:f>
              <xm:sqref>AB13</xm:sqref>
            </x14:sparkline>
            <x14:sparkline>
              <xm:f>Vul_Infra!E14:T14</xm:f>
              <xm:sqref>AB14</xm:sqref>
            </x14:sparkline>
            <x14:sparkline>
              <xm:f>Vul_Infra!E15:T15</xm:f>
              <xm:sqref>AB15</xm:sqref>
            </x14:sparkline>
            <x14:sparkline>
              <xm:f>Vul_Infra!E16:T16</xm:f>
              <xm:sqref>AB16</xm:sqref>
            </x14:sparkline>
            <x14:sparkline>
              <xm:f>Vul_Infra!E17:T17</xm:f>
              <xm:sqref>AB17</xm:sqref>
            </x14:sparkline>
            <x14:sparkline>
              <xm:f>Vul_Infra!E18:T18</xm:f>
              <xm:sqref>AB18</xm:sqref>
            </x14:sparkline>
            <x14:sparkline>
              <xm:f>Vul_Infra!E19:T19</xm:f>
              <xm:sqref>AB19</xm:sqref>
            </x14:sparkline>
            <x14:sparkline>
              <xm:f>Vul_Infra!E20:T20</xm:f>
              <xm:sqref>AB20</xm:sqref>
            </x14:sparkline>
            <x14:sparkline>
              <xm:f>Vul_Infra!E21:T21</xm:f>
              <xm:sqref>AB21</xm:sqref>
            </x14:sparkline>
            <x14:sparkline>
              <xm:f>Vul_Infra!E22:T22</xm:f>
              <xm:sqref>AB22</xm:sqref>
            </x14:sparkline>
            <x14:sparkline>
              <xm:f>Vul_Infra!E23:T23</xm:f>
              <xm:sqref>AB23</xm:sqref>
            </x14:sparkline>
            <x14:sparkline>
              <xm:f>Vul_Infra!E24:T24</xm:f>
              <xm:sqref>AB24</xm:sqref>
            </x14:sparkline>
            <x14:sparkline>
              <xm:f>Vul_Infra!E25:T25</xm:f>
              <xm:sqref>AB25</xm:sqref>
            </x14:sparkline>
            <x14:sparkline>
              <xm:f>Vul_Infra!E26:T26</xm:f>
              <xm:sqref>AB26</xm:sqref>
            </x14:sparkline>
            <x14:sparkline>
              <xm:f>Vul_Infra!E27:T27</xm:f>
              <xm:sqref>AB27</xm:sqref>
            </x14:sparkline>
            <x14:sparkline>
              <xm:f>Vul_Infra!E28:T28</xm:f>
              <xm:sqref>AB28</xm:sqref>
            </x14:sparkline>
            <x14:sparkline>
              <xm:f>Vul_Infra!E29:T29</xm:f>
              <xm:sqref>AB29</xm:sqref>
            </x14:sparkline>
            <x14:sparkline>
              <xm:f>Vul_Infra!E30:T30</xm:f>
              <xm:sqref>AB30</xm:sqref>
            </x14:sparkline>
            <x14:sparkline>
              <xm:f>Vul_Infra!E31:T31</xm:f>
              <xm:sqref>AB31</xm:sqref>
            </x14:sparkline>
            <x14:sparkline>
              <xm:f>Vul_Infra!E32:T32</xm:f>
              <xm:sqref>AB32</xm:sqref>
            </x14:sparkline>
            <x14:sparkline>
              <xm:f>Vul_Infra!E33:T33</xm:f>
              <xm:sqref>AB33</xm:sqref>
            </x14:sparkline>
            <x14:sparkline>
              <xm:f>Vul_Infra!E34:T34</xm:f>
              <xm:sqref>AB34</xm:sqref>
            </x14:sparkline>
            <x14:sparkline>
              <xm:f>Vul_Infra!E35:T35</xm:f>
              <xm:sqref>AB35</xm:sqref>
            </x14:sparkline>
            <x14:sparkline>
              <xm:f>Vul_Infra!E36:T36</xm:f>
              <xm:sqref>AB36</xm:sqref>
            </x14:sparkline>
            <x14:sparkline>
              <xm:f>Vul_Infra!E37:T37</xm:f>
              <xm:sqref>AB37</xm:sqref>
            </x14:sparkline>
            <x14:sparkline>
              <xm:f>Vul_Infra!E38:T38</xm:f>
              <xm:sqref>AB38</xm:sqref>
            </x14:sparkline>
            <x14:sparkline>
              <xm:f>Vul_Infra!E39:T39</xm:f>
              <xm:sqref>AB39</xm:sqref>
            </x14:sparkline>
            <x14:sparkline>
              <xm:f>Vul_Infra!E40:T40</xm:f>
              <xm:sqref>AB40</xm:sqref>
            </x14:sparkline>
            <x14:sparkline>
              <xm:f>Vul_Infra!E41:T41</xm:f>
              <xm:sqref>AB41</xm:sqref>
            </x14:sparkline>
            <x14:sparkline>
              <xm:f>Vul_Infra!E42:T42</xm:f>
              <xm:sqref>AB42</xm:sqref>
            </x14:sparkline>
            <x14:sparkline>
              <xm:f>Vul_Infra!E43:T43</xm:f>
              <xm:sqref>AB43</xm:sqref>
            </x14:sparkline>
            <x14:sparkline>
              <xm:f>Vul_Infra!E44:T44</xm:f>
              <xm:sqref>AB44</xm:sqref>
            </x14:sparkline>
            <x14:sparkline>
              <xm:f>Vul_Infra!E45:T45</xm:f>
              <xm:sqref>AB45</xm:sqref>
            </x14:sparkline>
            <x14:sparkline>
              <xm:f>Vul_Infra!E46:T46</xm:f>
              <xm:sqref>AB46</xm:sqref>
            </x14:sparkline>
            <x14:sparkline>
              <xm:f>Vul_Infra!E47:T47</xm:f>
              <xm:sqref>AB47</xm:sqref>
            </x14:sparkline>
            <x14:sparkline>
              <xm:f>Vul_Infra!E48:T48</xm:f>
              <xm:sqref>AB48</xm:sqref>
            </x14:sparkline>
            <x14:sparkline>
              <xm:f>Vul_Infra!E49:T49</xm:f>
              <xm:sqref>AB49</xm:sqref>
            </x14:sparkline>
            <x14:sparkline>
              <xm:f>Vul_Infra!E50:T50</xm:f>
              <xm:sqref>AB50</xm:sqref>
            </x14:sparkline>
            <x14:sparkline>
              <xm:f>Vul_Infra!E51:T51</xm:f>
              <xm:sqref>AB51</xm:sqref>
            </x14:sparkline>
            <x14:sparkline>
              <xm:f>Vul_Infra!E52:T52</xm:f>
              <xm:sqref>AB52</xm:sqref>
            </x14:sparkline>
            <x14:sparkline>
              <xm:f>Vul_Infra!E53:T53</xm:f>
              <xm:sqref>AB53</xm:sqref>
            </x14:sparkline>
            <x14:sparkline>
              <xm:f>Vul_Infra!E54:T54</xm:f>
              <xm:sqref>AB54</xm:sqref>
            </x14:sparkline>
            <x14:sparkline>
              <xm:f>Vul_Infra!E55:T55</xm:f>
              <xm:sqref>AB55</xm:sqref>
            </x14:sparkline>
            <x14:sparkline>
              <xm:f>Vul_Infra!E56:T56</xm:f>
              <xm:sqref>AB56</xm:sqref>
            </x14:sparkline>
            <x14:sparkline>
              <xm:f>Vul_Infra!E57:T57</xm:f>
              <xm:sqref>AB57</xm:sqref>
            </x14:sparkline>
            <x14:sparkline>
              <xm:f>Vul_Infra!E58:T58</xm:f>
              <xm:sqref>AB58</xm:sqref>
            </x14:sparkline>
            <x14:sparkline>
              <xm:f>Vul_Infra!E59:T59</xm:f>
              <xm:sqref>AB59</xm:sqref>
            </x14:sparkline>
            <x14:sparkline>
              <xm:f>Vul_Infra!E60:T60</xm:f>
              <xm:sqref>AB60</xm:sqref>
            </x14:sparkline>
            <x14:sparkline>
              <xm:f>Vul_Infra!E61:T61</xm:f>
              <xm:sqref>AB61</xm:sqref>
            </x14:sparkline>
            <x14:sparkline>
              <xm:f>Vul_Infra!E62:T62</xm:f>
              <xm:sqref>AB62</xm:sqref>
            </x14:sparkline>
            <x14:sparkline>
              <xm:f>Vul_Infra!E63:T63</xm:f>
              <xm:sqref>AB63</xm:sqref>
            </x14:sparkline>
            <x14:sparkline>
              <xm:f>Vul_Infra!E64:T64</xm:f>
              <xm:sqref>AB64</xm:sqref>
            </x14:sparkline>
            <x14:sparkline>
              <xm:f>Vul_Infra!E65:T65</xm:f>
              <xm:sqref>AB65</xm:sqref>
            </x14:sparkline>
            <x14:sparkline>
              <xm:f>Vul_Infra!E66:T66</xm:f>
              <xm:sqref>AB66</xm:sqref>
            </x14:sparkline>
            <x14:sparkline>
              <xm:f>Vul_Infra!E67:T67</xm:f>
              <xm:sqref>AB67</xm:sqref>
            </x14:sparkline>
            <x14:sparkline>
              <xm:f>Vul_Infra!E68:T68</xm:f>
              <xm:sqref>AB68</xm:sqref>
            </x14:sparkline>
            <x14:sparkline>
              <xm:f>Vul_Infra!E69:T69</xm:f>
              <xm:sqref>AB69</xm:sqref>
            </x14:sparkline>
            <x14:sparkline>
              <xm:f>Vul_Infra!E70:T70</xm:f>
              <xm:sqref>AB70</xm:sqref>
            </x14:sparkline>
            <x14:sparkline>
              <xm:f>Vul_Infra!E71:T71</xm:f>
              <xm:sqref>AB71</xm:sqref>
            </x14:sparkline>
            <x14:sparkline>
              <xm:f>Vul_Infra!E72:T72</xm:f>
              <xm:sqref>AB72</xm:sqref>
            </x14:sparkline>
            <x14:sparkline>
              <xm:f>Vul_Infra!E73:T73</xm:f>
              <xm:sqref>AB73</xm:sqref>
            </x14:sparkline>
            <x14:sparkline>
              <xm:f>Vul_Infra!E74:T74</xm:f>
              <xm:sqref>AB74</xm:sqref>
            </x14:sparkline>
            <x14:sparkline>
              <xm:f>Vul_Infra!E75:T75</xm:f>
              <xm:sqref>AB75</xm:sqref>
            </x14:sparkline>
            <x14:sparkline>
              <xm:f>Vul_Infra!E76:T76</xm:f>
              <xm:sqref>AB76</xm:sqref>
            </x14:sparkline>
            <x14:sparkline>
              <xm:f>Vul_Infra!E77:T77</xm:f>
              <xm:sqref>AB77</xm:sqref>
            </x14:sparkline>
            <x14:sparkline>
              <xm:f>Vul_Infra!E78:T78</xm:f>
              <xm:sqref>AB78</xm:sqref>
            </x14:sparkline>
            <x14:sparkline>
              <xm:f>Vul_Infra!E79:T79</xm:f>
              <xm:sqref>AB79</xm:sqref>
            </x14:sparkline>
            <x14:sparkline>
              <xm:f>Vul_Infra!E80:T80</xm:f>
              <xm:sqref>AB80</xm:sqref>
            </x14:sparkline>
            <x14:sparkline>
              <xm:f>Vul_Infra!E81:T81</xm:f>
              <xm:sqref>AB81</xm:sqref>
            </x14:sparkline>
            <x14:sparkline>
              <xm:f>Vul_Infra!E82:T82</xm:f>
              <xm:sqref>AB82</xm:sqref>
            </x14:sparkline>
            <x14:sparkline>
              <xm:f>Vul_Infra!E83:T83</xm:f>
              <xm:sqref>AB83</xm:sqref>
            </x14:sparkline>
            <x14:sparkline>
              <xm:f>Vul_Infra!E84:T84</xm:f>
              <xm:sqref>AB84</xm:sqref>
            </x14:sparkline>
            <x14:sparkline>
              <xm:f>Vul_Infra!E85:T85</xm:f>
              <xm:sqref>AB85</xm:sqref>
            </x14:sparkline>
            <x14:sparkline>
              <xm:f>Vul_Infra!E86:T86</xm:f>
              <xm:sqref>AB86</xm:sqref>
            </x14:sparkline>
            <x14:sparkline>
              <xm:f>Vul_Infra!E87:T87</xm:f>
              <xm:sqref>AB87</xm:sqref>
            </x14:sparkline>
            <x14:sparkline>
              <xm:f>Vul_Infra!E88:T88</xm:f>
              <xm:sqref>AB88</xm:sqref>
            </x14:sparkline>
            <x14:sparkline>
              <xm:f>Vul_Infra!E89:T89</xm:f>
              <xm:sqref>AB89</xm:sqref>
            </x14:sparkline>
            <x14:sparkline>
              <xm:f>Vul_Infra!E90:T90</xm:f>
              <xm:sqref>AB90</xm:sqref>
            </x14:sparkline>
            <x14:sparkline>
              <xm:f>Vul_Infra!E91:T91</xm:f>
              <xm:sqref>AB91</xm:sqref>
            </x14:sparkline>
            <x14:sparkline>
              <xm:f>Vul_Infra!E92:T92</xm:f>
              <xm:sqref>AB92</xm:sqref>
            </x14:sparkline>
            <x14:sparkline>
              <xm:f>Vul_Infra!E93:T93</xm:f>
              <xm:sqref>AB93</xm:sqref>
            </x14:sparkline>
            <x14:sparkline>
              <xm:f>Vul_Infra!E94:T94</xm:f>
              <xm:sqref>AB94</xm:sqref>
            </x14:sparkline>
            <x14:sparkline>
              <xm:f>Vul_Infra!E95:T95</xm:f>
              <xm:sqref>AB95</xm:sqref>
            </x14:sparkline>
            <x14:sparkline>
              <xm:f>Vul_Infra!E96:T96</xm:f>
              <xm:sqref>AB96</xm:sqref>
            </x14:sparkline>
            <x14:sparkline>
              <xm:f>Vul_Infra!E97:T97</xm:f>
              <xm:sqref>AB97</xm:sqref>
            </x14:sparkline>
            <x14:sparkline>
              <xm:f>Vul_Infra!E98:T98</xm:f>
              <xm:sqref>AB98</xm:sqref>
            </x14:sparkline>
            <x14:sparkline>
              <xm:f>Vul_Infra!E99:T99</xm:f>
              <xm:sqref>AB99</xm:sqref>
            </x14:sparkline>
            <x14:sparkline>
              <xm:f>Vul_Infra!E100:T100</xm:f>
              <xm:sqref>AB100</xm:sqref>
            </x14:sparkline>
            <x14:sparkline>
              <xm:f>Vul_Infra!E101:T101</xm:f>
              <xm:sqref>AB101</xm:sqref>
            </x14:sparkline>
            <x14:sparkline>
              <xm:f>Vul_Infra!E102:T102</xm:f>
              <xm:sqref>AB102</xm:sqref>
            </x14:sparkline>
            <x14:sparkline>
              <xm:f>Vul_Infra!E103:T103</xm:f>
              <xm:sqref>AB103</xm:sqref>
            </x14:sparkline>
            <x14:sparkline>
              <xm:f>Vul_Infra!E104:T104</xm:f>
              <xm:sqref>AB104</xm:sqref>
            </x14:sparkline>
            <x14:sparkline>
              <xm:f>Vul_Infra!E105:T105</xm:f>
              <xm:sqref>AB105</xm:sqref>
            </x14:sparkline>
            <x14:sparkline>
              <xm:f>Vul_Infra!E106:T106</xm:f>
              <xm:sqref>AB106</xm:sqref>
            </x14:sparkline>
            <x14:sparkline>
              <xm:f>Vul_Infra!E107:T107</xm:f>
              <xm:sqref>AB107</xm:sqref>
            </x14:sparkline>
            <x14:sparkline>
              <xm:f>Vul_Infra!E108:T108</xm:f>
              <xm:sqref>AB108</xm:sqref>
            </x14:sparkline>
            <x14:sparkline>
              <xm:f>Vul_Infra!E109:T109</xm:f>
              <xm:sqref>AB109</xm:sqref>
            </x14:sparkline>
            <x14:sparkline>
              <xm:f>Vul_Infra!E110:T110</xm:f>
              <xm:sqref>AB110</xm:sqref>
            </x14:sparkline>
            <x14:sparkline>
              <xm:f>Vul_Infra!E111:T111</xm:f>
              <xm:sqref>AB111</xm:sqref>
            </x14:sparkline>
            <x14:sparkline>
              <xm:f>Vul_Infra!E112:T112</xm:f>
              <xm:sqref>AB112</xm:sqref>
            </x14:sparkline>
            <x14:sparkline>
              <xm:f>Vul_Infra!E113:T113</xm:f>
              <xm:sqref>AB113</xm:sqref>
            </x14:sparkline>
            <x14:sparkline>
              <xm:f>Vul_Infra!E114:T114</xm:f>
              <xm:sqref>AB114</xm:sqref>
            </x14:sparkline>
            <x14:sparkline>
              <xm:f>Vul_Infra!E115:T115</xm:f>
              <xm:sqref>AB115</xm:sqref>
            </x14:sparkline>
            <x14:sparkline>
              <xm:f>Vul_Infra!E116:T116</xm:f>
              <xm:sqref>AB116</xm:sqref>
            </x14:sparkline>
            <x14:sparkline>
              <xm:f>Vul_Infra!E117:T117</xm:f>
              <xm:sqref>AB117</xm:sqref>
            </x14:sparkline>
            <x14:sparkline>
              <xm:f>Vul_Infra!E118:T118</xm:f>
              <xm:sqref>AB118</xm:sqref>
            </x14:sparkline>
            <x14:sparkline>
              <xm:f>Vul_Infra!E119:T119</xm:f>
              <xm:sqref>AB119</xm:sqref>
            </x14:sparkline>
            <x14:sparkline>
              <xm:f>Vul_Infra!E120:T120</xm:f>
              <xm:sqref>AB120</xm:sqref>
            </x14:sparkline>
            <x14:sparkline>
              <xm:f>Vul_Infra!E121:T121</xm:f>
              <xm:sqref>AB121</xm:sqref>
            </x14:sparkline>
            <x14:sparkline>
              <xm:f>Vul_Infra!E122:T122</xm:f>
              <xm:sqref>AB122</xm:sqref>
            </x14:sparkline>
            <x14:sparkline>
              <xm:f>Vul_Infra!E123:T123</xm:f>
              <xm:sqref>AB123</xm:sqref>
            </x14:sparkline>
            <x14:sparkline>
              <xm:f>Vul_Infra!E124:T124</xm:f>
              <xm:sqref>AB124</xm:sqref>
            </x14:sparkline>
            <x14:sparkline>
              <xm:f>Vul_Infra!E125:T125</xm:f>
              <xm:sqref>AB125</xm:sqref>
            </x14:sparkline>
            <x14:sparkline>
              <xm:f>Vul_Infra!E126:T126</xm:f>
              <xm:sqref>AB126</xm:sqref>
            </x14:sparkline>
            <x14:sparkline>
              <xm:f>Vul_Infra!E127:T127</xm:f>
              <xm:sqref>AB127</xm:sqref>
            </x14:sparkline>
            <x14:sparkline>
              <xm:f>Vul_Infra!E128:T128</xm:f>
              <xm:sqref>AB128</xm:sqref>
            </x14:sparkline>
            <x14:sparkline>
              <xm:f>Vul_Infra!E129:T129</xm:f>
              <xm:sqref>AB129</xm:sqref>
            </x14:sparkline>
            <x14:sparkline>
              <xm:f>Vul_Infra!E130:T130</xm:f>
              <xm:sqref>AB130</xm:sqref>
            </x14:sparkline>
            <x14:sparkline>
              <xm:f>Vul_Infra!E131:T131</xm:f>
              <xm:sqref>AB131</xm:sqref>
            </x14:sparkline>
            <x14:sparkline>
              <xm:f>Vul_Infra!E132:T132</xm:f>
              <xm:sqref>AB132</xm:sqref>
            </x14:sparkline>
            <x14:sparkline>
              <xm:f>Vul_Infra!E133:T133</xm:f>
              <xm:sqref>AB133</xm:sqref>
            </x14:sparkline>
            <x14:sparkline>
              <xm:f>Vul_Infra!E134:T134</xm:f>
              <xm:sqref>AB134</xm:sqref>
            </x14:sparkline>
            <x14:sparkline>
              <xm:f>Vul_Infra!E135:T135</xm:f>
              <xm:sqref>AB135</xm:sqref>
            </x14:sparkline>
            <x14:sparkline>
              <xm:f>Vul_Infra!E136:T136</xm:f>
              <xm:sqref>AB136</xm:sqref>
            </x14:sparkline>
            <x14:sparkline>
              <xm:f>Vul_Infra!E137:T137</xm:f>
              <xm:sqref>AB137</xm:sqref>
            </x14:sparkline>
            <x14:sparkline>
              <xm:f>Vul_Infra!E138:T138</xm:f>
              <xm:sqref>AB138</xm:sqref>
            </x14:sparkline>
            <x14:sparkline>
              <xm:f>Vul_Infra!E139:T139</xm:f>
              <xm:sqref>AB139</xm:sqref>
            </x14:sparkline>
            <x14:sparkline>
              <xm:f>Vul_Infra!E140:T140</xm:f>
              <xm:sqref>AB140</xm:sqref>
            </x14:sparkline>
            <x14:sparkline>
              <xm:f>Vul_Infra!E141:T141</xm:f>
              <xm:sqref>AB141</xm:sqref>
            </x14:sparkline>
            <x14:sparkline>
              <xm:f>Vul_Infra!E142:T142</xm:f>
              <xm:sqref>AB142</xm:sqref>
            </x14:sparkline>
            <x14:sparkline>
              <xm:f>Vul_Infra!E143:T143</xm:f>
              <xm:sqref>AB143</xm:sqref>
            </x14:sparkline>
            <x14:sparkline>
              <xm:f>Vul_Infra!E144:T144</xm:f>
              <xm:sqref>AB144</xm:sqref>
            </x14:sparkline>
            <x14:sparkline>
              <xm:f>Vul_Infra!E145:T145</xm:f>
              <xm:sqref>AB145</xm:sqref>
            </x14:sparkline>
            <x14:sparkline>
              <xm:f>Vul_Infra!E146:T146</xm:f>
              <xm:sqref>AB146</xm:sqref>
            </x14:sparkline>
            <x14:sparkline>
              <xm:f>Vul_Infra!E147:T147</xm:f>
              <xm:sqref>AB147</xm:sqref>
            </x14:sparkline>
            <x14:sparkline>
              <xm:f>Vul_Infra!E148:T148</xm:f>
              <xm:sqref>AB148</xm:sqref>
            </x14:sparkline>
            <x14:sparkline>
              <xm:f>Vul_Infra!E149:T149</xm:f>
              <xm:sqref>AB149</xm:sqref>
            </x14:sparkline>
            <x14:sparkline>
              <xm:f>Vul_Infra!E150:T150</xm:f>
              <xm:sqref>AB150</xm:sqref>
            </x14:sparkline>
            <x14:sparkline>
              <xm:f>Vul_Infra!E151:T151</xm:f>
              <xm:sqref>AB151</xm:sqref>
            </x14:sparkline>
            <x14:sparkline>
              <xm:f>Vul_Infra!E152:T152</xm:f>
              <xm:sqref>AB152</xm:sqref>
            </x14:sparkline>
            <x14:sparkline>
              <xm:f>Vul_Infra!E153:T153</xm:f>
              <xm:sqref>AB153</xm:sqref>
            </x14:sparkline>
            <x14:sparkline>
              <xm:f>Vul_Infra!E154:T154</xm:f>
              <xm:sqref>AB154</xm:sqref>
            </x14:sparkline>
            <x14:sparkline>
              <xm:f>Vul_Infra!E155:T155</xm:f>
              <xm:sqref>AB155</xm:sqref>
            </x14:sparkline>
            <x14:sparkline>
              <xm:f>Vul_Infra!E156:T156</xm:f>
              <xm:sqref>AB156</xm:sqref>
            </x14:sparkline>
            <x14:sparkline>
              <xm:f>Vul_Infra!E157:T157</xm:f>
              <xm:sqref>AB157</xm:sqref>
            </x14:sparkline>
            <x14:sparkline>
              <xm:f>Vul_Infra!E158:T158</xm:f>
              <xm:sqref>AB158</xm:sqref>
            </x14:sparkline>
            <x14:sparkline>
              <xm:f>Vul_Infra!E159:T159</xm:f>
              <xm:sqref>AB159</xm:sqref>
            </x14:sparkline>
            <x14:sparkline>
              <xm:f>Vul_Infra!E160:T160</xm:f>
              <xm:sqref>AB160</xm:sqref>
            </x14:sparkline>
            <x14:sparkline>
              <xm:f>Vul_Infra!E161:T161</xm:f>
              <xm:sqref>AB161</xm:sqref>
            </x14:sparkline>
            <x14:sparkline>
              <xm:f>Vul_Infra!E162:T162</xm:f>
              <xm:sqref>AB162</xm:sqref>
            </x14:sparkline>
            <x14:sparkline>
              <xm:f>Vul_Infra!E163:T163</xm:f>
              <xm:sqref>AB163</xm:sqref>
            </x14:sparkline>
            <x14:sparkline>
              <xm:f>Vul_Infra!E164:T164</xm:f>
              <xm:sqref>AB164</xm:sqref>
            </x14:sparkline>
            <x14:sparkline>
              <xm:f>Vul_Infra!E165:T165</xm:f>
              <xm:sqref>AB165</xm:sqref>
            </x14:sparkline>
            <x14:sparkline>
              <xm:f>Vul_Infra!E166:T166</xm:f>
              <xm:sqref>AB166</xm:sqref>
            </x14:sparkline>
            <x14:sparkline>
              <xm:f>Vul_Infra!E167:T167</xm:f>
              <xm:sqref>AB167</xm:sqref>
            </x14:sparkline>
            <x14:sparkline>
              <xm:f>Vul_Infra!E168:T168</xm:f>
              <xm:sqref>AB168</xm:sqref>
            </x14:sparkline>
            <x14:sparkline>
              <xm:f>Vul_Infra!E169:T169</xm:f>
              <xm:sqref>AB169</xm:sqref>
            </x14:sparkline>
            <x14:sparkline>
              <xm:f>Vul_Infra!E170:T170</xm:f>
              <xm:sqref>AB170</xm:sqref>
            </x14:sparkline>
            <x14:sparkline>
              <xm:f>Vul_Infra!E171:T171</xm:f>
              <xm:sqref>AB171</xm:sqref>
            </x14:sparkline>
            <x14:sparkline>
              <xm:f>Vul_Infra!E172:T172</xm:f>
              <xm:sqref>AB172</xm:sqref>
            </x14:sparkline>
            <x14:sparkline>
              <xm:f>Vul_Infra!E173:T173</xm:f>
              <xm:sqref>AB173</xm:sqref>
            </x14:sparkline>
            <x14:sparkline>
              <xm:f>Vul_Infra!E174:T174</xm:f>
              <xm:sqref>AB174</xm:sqref>
            </x14:sparkline>
            <x14:sparkline>
              <xm:f>Vul_Infra!E175:T175</xm:f>
              <xm:sqref>AB175</xm:sqref>
            </x14:sparkline>
            <x14:sparkline>
              <xm:f>Vul_Infra!E176:T176</xm:f>
              <xm:sqref>AB176</xm:sqref>
            </x14:sparkline>
            <x14:sparkline>
              <xm:f>Vul_Infra!E177:T177</xm:f>
              <xm:sqref>AB177</xm:sqref>
            </x14:sparkline>
            <x14:sparkline>
              <xm:f>Vul_Infra!E178:T178</xm:f>
              <xm:sqref>AB178</xm:sqref>
            </x14:sparkline>
            <x14:sparkline>
              <xm:f>Vul_Infra!E179:T179</xm:f>
              <xm:sqref>AB179</xm:sqref>
            </x14:sparkline>
            <x14:sparkline>
              <xm:f>Vul_Infra!E180:T180</xm:f>
              <xm:sqref>AB180</xm:sqref>
            </x14:sparkline>
            <x14:sparkline>
              <xm:f>Vul_Infra!E181:T181</xm:f>
              <xm:sqref>AB181</xm:sqref>
            </x14:sparkline>
            <x14:sparkline>
              <xm:f>Vul_Infra!E182:T182</xm:f>
              <xm:sqref>AB182</xm:sqref>
            </x14:sparkline>
            <x14:sparkline>
              <xm:f>Vul_Infra!E183:T183</xm:f>
              <xm:sqref>AB183</xm:sqref>
            </x14:sparkline>
            <x14:sparkline>
              <xm:f>Vul_Infra!E184:T184</xm:f>
              <xm:sqref>AB184</xm:sqref>
            </x14:sparkline>
            <x14:sparkline>
              <xm:f>Vul_Infra!E185:T185</xm:f>
              <xm:sqref>AB185</xm:sqref>
            </x14:sparkline>
            <x14:sparkline>
              <xm:f>Vul_Infra!E186:T186</xm:f>
              <xm:sqref>AB186</xm:sqref>
            </x14:sparkline>
            <x14:sparkline>
              <xm:f>Vul_Infra!E187:T187</xm:f>
              <xm:sqref>AB187</xm:sqref>
            </x14:sparkline>
            <x14:sparkline>
              <xm:f>Vul_Infra!E188:T188</xm:f>
              <xm:sqref>AB188</xm:sqref>
            </x14:sparkline>
            <x14:sparkline>
              <xm:f>Vul_Infra!E189:T189</xm:f>
              <xm:sqref>AB189</xm:sqref>
            </x14:sparkline>
            <x14:sparkline>
              <xm:f>Vul_Infra!E190:T190</xm:f>
              <xm:sqref>AB190</xm:sqref>
            </x14:sparkline>
            <x14:sparkline>
              <xm:f>Vul_Infra!E191:T191</xm:f>
              <xm:sqref>AB191</xm:sqref>
            </x14:sparkline>
            <x14:sparkline>
              <xm:f>Vul_Infra!E192:T192</xm:f>
              <xm:sqref>AB192</xm:sqref>
            </x14:sparkline>
            <x14:sparkline>
              <xm:f>Vul_Infra!E193:T193</xm:f>
              <xm:sqref>AB193</xm:sqref>
            </x14:sparkline>
            <x14:sparkline>
              <xm:f>Vul_Infra!E194:T194</xm:f>
              <xm:sqref>AB194</xm:sqref>
            </x14:sparkline>
            <x14:sparkline>
              <xm:f>Vul_Infra!E195:T195</xm:f>
              <xm:sqref>AB195</xm:sqref>
            </x14:sparkline>
            <x14:sparkline>
              <xm:f>Vul_Infra!E196:T196</xm:f>
              <xm:sqref>AB196</xm:sqref>
            </x14:sparkline>
            <x14:sparkline>
              <xm:f>Vul_Infra!E197:T197</xm:f>
              <xm:sqref>AB197</xm:sqref>
            </x14:sparkline>
          </x14:sparklines>
        </x14:sparklineGroup>
      </x14:sparklineGroups>
    </ex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dimension ref="A1:AG197"/>
  <sheetViews>
    <sheetView workbookViewId="0">
      <selection activeCell="D29" sqref="D29"/>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668</v>
      </c>
      <c r="H1" s="46"/>
      <c r="I1" s="46" t="s">
        <v>669</v>
      </c>
      <c r="J1" s="46"/>
      <c r="K1" s="46"/>
      <c r="L1" s="46"/>
      <c r="M1" s="47"/>
      <c r="N1" s="47"/>
    </row>
    <row r="2" spans="1:33">
      <c r="A2" t="s">
        <v>639</v>
      </c>
      <c r="E2" s="8" t="s">
        <v>423</v>
      </c>
      <c r="AA2" s="42">
        <f>MAX(AA6:AA197)</f>
        <v>0</v>
      </c>
    </row>
    <row r="3" spans="1:33">
      <c r="D3" s="35" t="s">
        <v>594</v>
      </c>
      <c r="E3" s="11">
        <f>mmean(E6:E197)</f>
        <v>0.31483867173992719</v>
      </c>
      <c r="F3" s="11">
        <f t="shared" ref="F3:T3" si="0">mmean(F6:F197)</f>
        <v>0.31483867173992719</v>
      </c>
      <c r="G3" s="11">
        <f t="shared" si="0"/>
        <v>0.31483867173992719</v>
      </c>
      <c r="H3" s="11">
        <f t="shared" si="0"/>
        <v>0.31483867173992719</v>
      </c>
      <c r="I3" s="11">
        <f t="shared" si="0"/>
        <v>0.31483867173992719</v>
      </c>
      <c r="J3" s="11">
        <f t="shared" si="0"/>
        <v>0.31483867173992719</v>
      </c>
      <c r="K3" s="11">
        <f t="shared" si="0"/>
        <v>0.31483867173992719</v>
      </c>
      <c r="L3" s="11">
        <f t="shared" si="0"/>
        <v>0.31483867173992719</v>
      </c>
      <c r="M3" s="11">
        <f t="shared" si="0"/>
        <v>0.31483867173992719</v>
      </c>
      <c r="N3" s="11">
        <f t="shared" si="0"/>
        <v>0.31483867173992719</v>
      </c>
      <c r="O3" s="11">
        <f t="shared" si="0"/>
        <v>0.31483867173992719</v>
      </c>
      <c r="P3" s="11">
        <f t="shared" si="0"/>
        <v>0.31483867173992719</v>
      </c>
      <c r="Q3" s="11">
        <f t="shared" si="0"/>
        <v>0.31483867173992719</v>
      </c>
      <c r="R3" s="11">
        <f t="shared" si="0"/>
        <v>0.31483867173992719</v>
      </c>
      <c r="S3" s="11">
        <f t="shared" si="0"/>
        <v>0.31483867173992719</v>
      </c>
      <c r="T3" s="11">
        <f t="shared" si="0"/>
        <v>0.31483867173992719</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554</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e">
        <f>INDEX($V$6:$V$197,MATCH(AD6,$AA$6:$AA$197,0))</f>
        <v>#N/A</v>
      </c>
      <c r="AF6" s="44">
        <f>$AA$2-AD6+1</f>
        <v>0</v>
      </c>
      <c r="AG6" s="45" t="e">
        <f>INDEX($V$6:$V$197,MATCH(AF6,$AA$6:$AA$197,0))</f>
        <v>#N/A</v>
      </c>
    </row>
    <row r="7" spans="1:33">
      <c r="A7" s="37" t="s">
        <v>555</v>
      </c>
      <c r="B7" s="38">
        <v>1</v>
      </c>
      <c r="C7" s="32" t="s">
        <v>41</v>
      </c>
      <c r="D7" s="33" t="s">
        <v>42</v>
      </c>
      <c r="E7" s="11">
        <v>0.26712360547909059</v>
      </c>
      <c r="F7" s="11">
        <v>0.26712360547909059</v>
      </c>
      <c r="G7" s="11">
        <v>0.26712360547909059</v>
      </c>
      <c r="H7" s="11">
        <v>0.26712360547909059</v>
      </c>
      <c r="I7" s="11">
        <v>0.26712360547909059</v>
      </c>
      <c r="J7" s="11">
        <v>0.26712360547909059</v>
      </c>
      <c r="K7" s="11">
        <v>0.26712360547909059</v>
      </c>
      <c r="L7" s="11">
        <v>0.26712360547909059</v>
      </c>
      <c r="M7" s="11">
        <v>0.26712360547909059</v>
      </c>
      <c r="N7" s="11">
        <v>0.26712360547909059</v>
      </c>
      <c r="O7" s="11">
        <v>0.26712360547909059</v>
      </c>
      <c r="P7" s="11">
        <v>0.26712360547909059</v>
      </c>
      <c r="Q7" s="11">
        <v>0.26712360547909059</v>
      </c>
      <c r="R7" s="11">
        <v>0.26712360547909059</v>
      </c>
      <c r="S7" s="11">
        <v>0.26712360547909059</v>
      </c>
      <c r="T7" s="11">
        <v>0.26712360547909059</v>
      </c>
      <c r="U7" s="11"/>
      <c r="V7" s="33" t="str">
        <f t="shared" ref="V7:V70" si="1">D7</f>
        <v>Albania</v>
      </c>
      <c r="W7" s="30">
        <f t="shared" ref="W7:W70" si="2">SLOPE(E7:T7,$E$5:$T$5)</f>
        <v>0</v>
      </c>
      <c r="X7" s="10" t="e">
        <f t="shared" ref="X7:X70" si="3">PEARSON(E7:T7,$E$5:$T$5)</f>
        <v>#DIV/0!</v>
      </c>
      <c r="Y7" s="36">
        <f t="shared" ref="Y7:Y70" si="4">IF(ISERROR(X7),0,X7*X7)</f>
        <v>0</v>
      </c>
      <c r="Z7" s="41" t="str">
        <f t="shared" ref="Z7:Z70" si="5">IF(Y7&gt;=$Z$4,-1000*W7,"")</f>
        <v/>
      </c>
      <c r="AA7" s="42" t="str">
        <f t="shared" ref="AA7:AA70" si="6">IF(ISNUMBER(Z7),RANK(Z7,$Z$6:$Z$197),"")</f>
        <v/>
      </c>
      <c r="AD7">
        <v>2</v>
      </c>
      <c r="AE7" s="31" t="e">
        <f t="shared" ref="AE7:AE35" si="7">INDEX($V$6:$V$197,MATCH(AD7,$AA$6:$AA$197,0))</f>
        <v>#N/A</v>
      </c>
      <c r="AF7" s="44">
        <f t="shared" ref="AF7:AF35" si="8">$AA$2-AD7+1</f>
        <v>-1</v>
      </c>
      <c r="AG7" s="45" t="e">
        <f t="shared" ref="AG7:AG35" si="9">INDEX($V$6:$V$197,MATCH(AF7,$AA$6:$AA$197,0))</f>
        <v>#N/A</v>
      </c>
    </row>
    <row r="8" spans="1:33">
      <c r="A8" s="37" t="s">
        <v>578</v>
      </c>
      <c r="B8" s="38">
        <v>1</v>
      </c>
      <c r="C8" s="32" t="s">
        <v>43</v>
      </c>
      <c r="D8" s="33" t="s">
        <v>44</v>
      </c>
      <c r="E8" s="11">
        <v>0.27751754178599164</v>
      </c>
      <c r="F8" s="11">
        <v>0.27751754178599164</v>
      </c>
      <c r="G8" s="11">
        <v>0.27751754178599164</v>
      </c>
      <c r="H8" s="11">
        <v>0.27751754178599164</v>
      </c>
      <c r="I8" s="11">
        <v>0.27751754178599164</v>
      </c>
      <c r="J8" s="11">
        <v>0.27751754178599164</v>
      </c>
      <c r="K8" s="11">
        <v>0.27751754178599164</v>
      </c>
      <c r="L8" s="11">
        <v>0.27751754178599164</v>
      </c>
      <c r="M8" s="11">
        <v>0.27751754178599164</v>
      </c>
      <c r="N8" s="11">
        <v>0.27751754178599164</v>
      </c>
      <c r="O8" s="11">
        <v>0.27751754178599164</v>
      </c>
      <c r="P8" s="11">
        <v>0.27751754178599164</v>
      </c>
      <c r="Q8" s="11">
        <v>0.27751754178599164</v>
      </c>
      <c r="R8" s="11">
        <v>0.27751754178599164</v>
      </c>
      <c r="S8" s="11">
        <v>0.27751754178599164</v>
      </c>
      <c r="T8" s="11">
        <v>0.27751754178599164</v>
      </c>
      <c r="U8" s="11"/>
      <c r="V8" s="33" t="str">
        <f t="shared" si="1"/>
        <v>Algeria</v>
      </c>
      <c r="W8" s="30">
        <f t="shared" si="2"/>
        <v>0</v>
      </c>
      <c r="X8" s="10" t="e">
        <f t="shared" si="3"/>
        <v>#DIV/0!</v>
      </c>
      <c r="Y8" s="36">
        <f t="shared" si="4"/>
        <v>0</v>
      </c>
      <c r="Z8" s="41" t="str">
        <f t="shared" si="5"/>
        <v/>
      </c>
      <c r="AA8" s="42" t="str">
        <f t="shared" si="6"/>
        <v/>
      </c>
      <c r="AD8">
        <v>3</v>
      </c>
      <c r="AE8" s="31" t="e">
        <f t="shared" si="7"/>
        <v>#N/A</v>
      </c>
      <c r="AF8" s="44">
        <f t="shared" si="8"/>
        <v>-2</v>
      </c>
      <c r="AG8" s="45" t="e">
        <f t="shared" si="9"/>
        <v>#N/A</v>
      </c>
    </row>
    <row r="9" spans="1:33">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e">
        <f t="shared" si="7"/>
        <v>#N/A</v>
      </c>
      <c r="AF9" s="44">
        <f t="shared" si="8"/>
        <v>-3</v>
      </c>
      <c r="AG9" s="45" t="e">
        <f t="shared" si="9"/>
        <v>#N/A</v>
      </c>
    </row>
    <row r="10" spans="1:33">
      <c r="A10" s="37" t="s">
        <v>543</v>
      </c>
      <c r="B10" s="38">
        <v>1</v>
      </c>
      <c r="C10" s="32" t="s">
        <v>47</v>
      </c>
      <c r="D10" s="33" t="s">
        <v>48</v>
      </c>
      <c r="E10" s="11">
        <v>0.45555803083758101</v>
      </c>
      <c r="F10" s="11">
        <v>0.45555803083758101</v>
      </c>
      <c r="G10" s="11">
        <v>0.45555803083758101</v>
      </c>
      <c r="H10" s="11">
        <v>0.45555803083758101</v>
      </c>
      <c r="I10" s="11">
        <v>0.45555803083758101</v>
      </c>
      <c r="J10" s="11">
        <v>0.45555803083758101</v>
      </c>
      <c r="K10" s="11">
        <v>0.45555803083758101</v>
      </c>
      <c r="L10" s="11">
        <v>0.45555803083758101</v>
      </c>
      <c r="M10" s="11">
        <v>0.45555803083758101</v>
      </c>
      <c r="N10" s="11">
        <v>0.45555803083758101</v>
      </c>
      <c r="O10" s="11">
        <v>0.45555803083758101</v>
      </c>
      <c r="P10" s="11">
        <v>0.45555803083758101</v>
      </c>
      <c r="Q10" s="11">
        <v>0.45555803083758101</v>
      </c>
      <c r="R10" s="11">
        <v>0.45555803083758101</v>
      </c>
      <c r="S10" s="11">
        <v>0.45555803083758101</v>
      </c>
      <c r="T10" s="11">
        <v>0.45555803083758101</v>
      </c>
      <c r="U10" s="11"/>
      <c r="V10" s="33" t="str">
        <f t="shared" si="1"/>
        <v>Angola</v>
      </c>
      <c r="W10" s="30">
        <f t="shared" si="2"/>
        <v>0</v>
      </c>
      <c r="X10" s="10">
        <f t="shared" si="3"/>
        <v>0</v>
      </c>
      <c r="Y10" s="36">
        <f t="shared" si="4"/>
        <v>0</v>
      </c>
      <c r="Z10" s="41" t="str">
        <f t="shared" si="5"/>
        <v/>
      </c>
      <c r="AA10" s="42" t="str">
        <f t="shared" si="6"/>
        <v/>
      </c>
      <c r="AD10">
        <v>5</v>
      </c>
      <c r="AE10" s="31" t="e">
        <f t="shared" si="7"/>
        <v>#N/A</v>
      </c>
      <c r="AF10" s="44">
        <f t="shared" si="8"/>
        <v>-4</v>
      </c>
      <c r="AG10" s="45" t="e">
        <f t="shared" si="9"/>
        <v>#N/A</v>
      </c>
    </row>
    <row r="11" spans="1:33">
      <c r="A11" s="37" t="s">
        <v>577</v>
      </c>
      <c r="B11" s="38">
        <v>1</v>
      </c>
      <c r="C11" s="32" t="s">
        <v>49</v>
      </c>
      <c r="D11" s="33" t="s">
        <v>50</v>
      </c>
      <c r="E11" s="11">
        <v>0.31930732555235625</v>
      </c>
      <c r="F11" s="11">
        <v>0.31930732555235625</v>
      </c>
      <c r="G11" s="11">
        <v>0.31930732555235625</v>
      </c>
      <c r="H11" s="11">
        <v>0.31930732555235625</v>
      </c>
      <c r="I11" s="11">
        <v>0.31930732555235625</v>
      </c>
      <c r="J11" s="11">
        <v>0.31930732555235625</v>
      </c>
      <c r="K11" s="11">
        <v>0.31930732555235625</v>
      </c>
      <c r="L11" s="11">
        <v>0.31930732555235625</v>
      </c>
      <c r="M11" s="11">
        <v>0.31930732555235625</v>
      </c>
      <c r="N11" s="11">
        <v>0.31930732555235625</v>
      </c>
      <c r="O11" s="11">
        <v>0.31930732555235625</v>
      </c>
      <c r="P11" s="11">
        <v>0.31930732555235625</v>
      </c>
      <c r="Q11" s="11">
        <v>0.31930732555235625</v>
      </c>
      <c r="R11" s="11">
        <v>0.31930732555235625</v>
      </c>
      <c r="S11" s="11">
        <v>0.31930732555235625</v>
      </c>
      <c r="T11" s="11">
        <v>0.31930732555235625</v>
      </c>
      <c r="U11" s="11"/>
      <c r="V11" s="33" t="str">
        <f t="shared" si="1"/>
        <v>Antigua and Barbuda</v>
      </c>
      <c r="W11" s="30">
        <f t="shared" si="2"/>
        <v>0</v>
      </c>
      <c r="X11" s="10" t="e">
        <f t="shared" si="3"/>
        <v>#DIV/0!</v>
      </c>
      <c r="Y11" s="36">
        <f t="shared" si="4"/>
        <v>0</v>
      </c>
      <c r="Z11" s="41" t="str">
        <f t="shared" si="5"/>
        <v/>
      </c>
      <c r="AA11" s="42" t="str">
        <f t="shared" si="6"/>
        <v/>
      </c>
      <c r="AD11">
        <v>6</v>
      </c>
      <c r="AE11" s="31" t="e">
        <f t="shared" si="7"/>
        <v>#N/A</v>
      </c>
      <c r="AF11" s="44">
        <f t="shared" si="8"/>
        <v>-5</v>
      </c>
      <c r="AG11" s="45" t="e">
        <f t="shared" si="9"/>
        <v>#N/A</v>
      </c>
    </row>
    <row r="12" spans="1:33">
      <c r="A12" s="37" t="s">
        <v>539</v>
      </c>
      <c r="B12" s="38">
        <v>1</v>
      </c>
      <c r="C12" s="32" t="s">
        <v>51</v>
      </c>
      <c r="D12" s="33" t="s">
        <v>52</v>
      </c>
      <c r="E12" s="11">
        <v>0.16195403944740627</v>
      </c>
      <c r="F12" s="11">
        <v>0.16195403944740627</v>
      </c>
      <c r="G12" s="11">
        <v>0.16195403944740627</v>
      </c>
      <c r="H12" s="11">
        <v>0.16195403944740627</v>
      </c>
      <c r="I12" s="11">
        <v>0.16195403944740627</v>
      </c>
      <c r="J12" s="11">
        <v>0.16195403944740627</v>
      </c>
      <c r="K12" s="11">
        <v>0.16195403944740627</v>
      </c>
      <c r="L12" s="11">
        <v>0.16195403944740627</v>
      </c>
      <c r="M12" s="11">
        <v>0.16195403944740627</v>
      </c>
      <c r="N12" s="11">
        <v>0.16195403944740627</v>
      </c>
      <c r="O12" s="11">
        <v>0.16195403944740627</v>
      </c>
      <c r="P12" s="11">
        <v>0.16195403944740627</v>
      </c>
      <c r="Q12" s="11">
        <v>0.16195403944740627</v>
      </c>
      <c r="R12" s="11">
        <v>0.16195403944740627</v>
      </c>
      <c r="S12" s="11">
        <v>0.16195403944740627</v>
      </c>
      <c r="T12" s="11">
        <v>0.16195403944740627</v>
      </c>
      <c r="U12" s="11"/>
      <c r="V12" s="33" t="str">
        <f t="shared" si="1"/>
        <v>Argentina</v>
      </c>
      <c r="W12" s="30">
        <f t="shared" si="2"/>
        <v>0</v>
      </c>
      <c r="X12" s="10">
        <f t="shared" si="3"/>
        <v>0</v>
      </c>
      <c r="Y12" s="36">
        <f t="shared" si="4"/>
        <v>0</v>
      </c>
      <c r="Z12" s="41" t="str">
        <f t="shared" si="5"/>
        <v/>
      </c>
      <c r="AA12" s="42" t="str">
        <f t="shared" si="6"/>
        <v/>
      </c>
      <c r="AD12">
        <v>7</v>
      </c>
      <c r="AE12" s="31" t="e">
        <f t="shared" si="7"/>
        <v>#N/A</v>
      </c>
      <c r="AF12" s="44">
        <f t="shared" si="8"/>
        <v>-6</v>
      </c>
      <c r="AG12" s="45" t="e">
        <f t="shared" si="9"/>
        <v>#N/A</v>
      </c>
    </row>
    <row r="13" spans="1:33">
      <c r="A13" s="37" t="s">
        <v>541</v>
      </c>
      <c r="B13" s="38">
        <v>1</v>
      </c>
      <c r="C13" s="32" t="s">
        <v>53</v>
      </c>
      <c r="D13" s="33" t="s">
        <v>54</v>
      </c>
      <c r="E13" s="11">
        <v>0.23281364925372947</v>
      </c>
      <c r="F13" s="11">
        <v>0.23281364925372947</v>
      </c>
      <c r="G13" s="11">
        <v>0.23281364925372947</v>
      </c>
      <c r="H13" s="11">
        <v>0.23281364925372947</v>
      </c>
      <c r="I13" s="11">
        <v>0.23281364925372947</v>
      </c>
      <c r="J13" s="11">
        <v>0.23281364925372947</v>
      </c>
      <c r="K13" s="11">
        <v>0.23281364925372947</v>
      </c>
      <c r="L13" s="11">
        <v>0.23281364925372947</v>
      </c>
      <c r="M13" s="11">
        <v>0.23281364925372947</v>
      </c>
      <c r="N13" s="11">
        <v>0.23281364925372947</v>
      </c>
      <c r="O13" s="11">
        <v>0.23281364925372947</v>
      </c>
      <c r="P13" s="11">
        <v>0.23281364925372947</v>
      </c>
      <c r="Q13" s="11">
        <v>0.23281364925372947</v>
      </c>
      <c r="R13" s="11">
        <v>0.23281364925372947</v>
      </c>
      <c r="S13" s="11">
        <v>0.23281364925372947</v>
      </c>
      <c r="T13" s="11">
        <v>0.23281364925372947</v>
      </c>
      <c r="U13" s="11"/>
      <c r="V13" s="33" t="str">
        <f t="shared" si="1"/>
        <v>Armenia</v>
      </c>
      <c r="W13" s="30">
        <f t="shared" si="2"/>
        <v>0</v>
      </c>
      <c r="X13" s="10">
        <f t="shared" si="3"/>
        <v>0</v>
      </c>
      <c r="Y13" s="36">
        <f t="shared" si="4"/>
        <v>0</v>
      </c>
      <c r="Z13" s="41" t="str">
        <f t="shared" si="5"/>
        <v/>
      </c>
      <c r="AA13" s="42" t="str">
        <f t="shared" si="6"/>
        <v/>
      </c>
      <c r="AD13">
        <v>8</v>
      </c>
      <c r="AE13" s="31" t="e">
        <f t="shared" si="7"/>
        <v>#N/A</v>
      </c>
      <c r="AF13" s="44">
        <f t="shared" si="8"/>
        <v>-7</v>
      </c>
      <c r="AG13" s="45" t="e">
        <f t="shared" si="9"/>
        <v>#N/A</v>
      </c>
    </row>
    <row r="14" spans="1:33">
      <c r="A14" s="37" t="s">
        <v>552</v>
      </c>
      <c r="B14" s="38">
        <v>1</v>
      </c>
      <c r="C14" s="32" t="s">
        <v>55</v>
      </c>
      <c r="D14" s="33" t="s">
        <v>56</v>
      </c>
      <c r="E14" s="11">
        <v>0.26025409307381003</v>
      </c>
      <c r="F14" s="11">
        <v>0.26025409307381003</v>
      </c>
      <c r="G14" s="11">
        <v>0.26025409307381003</v>
      </c>
      <c r="H14" s="11">
        <v>0.26025409307381003</v>
      </c>
      <c r="I14" s="11">
        <v>0.26025409307381003</v>
      </c>
      <c r="J14" s="11">
        <v>0.26025409307381003</v>
      </c>
      <c r="K14" s="11">
        <v>0.26025409307381003</v>
      </c>
      <c r="L14" s="11">
        <v>0.26025409307381003</v>
      </c>
      <c r="M14" s="11">
        <v>0.26025409307381003</v>
      </c>
      <c r="N14" s="11">
        <v>0.26025409307381003</v>
      </c>
      <c r="O14" s="11">
        <v>0.26025409307381003</v>
      </c>
      <c r="P14" s="11">
        <v>0.26025409307381003</v>
      </c>
      <c r="Q14" s="11">
        <v>0.26025409307381003</v>
      </c>
      <c r="R14" s="11">
        <v>0.26025409307381003</v>
      </c>
      <c r="S14" s="11">
        <v>0.26025409307381003</v>
      </c>
      <c r="T14" s="11">
        <v>0.26025409307381003</v>
      </c>
      <c r="U14" s="11"/>
      <c r="V14" s="33" t="str">
        <f t="shared" si="1"/>
        <v>Australia</v>
      </c>
      <c r="W14" s="30">
        <f t="shared" si="2"/>
        <v>0</v>
      </c>
      <c r="X14" s="10">
        <f t="shared" si="3"/>
        <v>0</v>
      </c>
      <c r="Y14" s="36">
        <f t="shared" si="4"/>
        <v>0</v>
      </c>
      <c r="Z14" s="41" t="str">
        <f t="shared" si="5"/>
        <v/>
      </c>
      <c r="AA14" s="42" t="str">
        <f t="shared" si="6"/>
        <v/>
      </c>
      <c r="AD14">
        <v>9</v>
      </c>
      <c r="AE14" s="31" t="e">
        <f t="shared" si="7"/>
        <v>#N/A</v>
      </c>
      <c r="AF14" s="44">
        <f t="shared" si="8"/>
        <v>-8</v>
      </c>
      <c r="AG14" s="45" t="e">
        <f t="shared" si="9"/>
        <v>#N/A</v>
      </c>
    </row>
    <row r="15" spans="1:33">
      <c r="A15" s="37"/>
      <c r="B15" s="38"/>
      <c r="C15" s="32" t="s">
        <v>57</v>
      </c>
      <c r="D15" s="33" t="s">
        <v>58</v>
      </c>
      <c r="E15" s="11">
        <v>0.20809738108025649</v>
      </c>
      <c r="F15" s="11">
        <v>0.20809738108025649</v>
      </c>
      <c r="G15" s="11">
        <v>0.20809738108025649</v>
      </c>
      <c r="H15" s="11">
        <v>0.20809738108025649</v>
      </c>
      <c r="I15" s="11">
        <v>0.20809738108025649</v>
      </c>
      <c r="J15" s="11">
        <v>0.20809738108025649</v>
      </c>
      <c r="K15" s="11">
        <v>0.20809738108025649</v>
      </c>
      <c r="L15" s="11">
        <v>0.20809738108025649</v>
      </c>
      <c r="M15" s="11">
        <v>0.20809738108025649</v>
      </c>
      <c r="N15" s="11">
        <v>0.20809738108025649</v>
      </c>
      <c r="O15" s="11">
        <v>0.20809738108025649</v>
      </c>
      <c r="P15" s="11">
        <v>0.20809738108025649</v>
      </c>
      <c r="Q15" s="11">
        <v>0.20809738108025649</v>
      </c>
      <c r="R15" s="11">
        <v>0.20809738108025649</v>
      </c>
      <c r="S15" s="11">
        <v>0.20809738108025649</v>
      </c>
      <c r="T15" s="11">
        <v>0.20809738108025649</v>
      </c>
      <c r="U15" s="11"/>
      <c r="V15" s="33" t="str">
        <f t="shared" si="1"/>
        <v>Austria</v>
      </c>
      <c r="W15" s="30">
        <f t="shared" si="2"/>
        <v>0</v>
      </c>
      <c r="X15" s="10">
        <f t="shared" si="3"/>
        <v>0</v>
      </c>
      <c r="Y15" s="36">
        <f t="shared" si="4"/>
        <v>0</v>
      </c>
      <c r="Z15" s="41" t="str">
        <f t="shared" si="5"/>
        <v/>
      </c>
      <c r="AA15" s="42" t="str">
        <f t="shared" si="6"/>
        <v/>
      </c>
      <c r="AD15">
        <v>10</v>
      </c>
      <c r="AE15" s="31" t="e">
        <f t="shared" si="7"/>
        <v>#N/A</v>
      </c>
      <c r="AF15" s="44">
        <f t="shared" si="8"/>
        <v>-9</v>
      </c>
      <c r="AG15" s="45" t="e">
        <f t="shared" si="9"/>
        <v>#N/A</v>
      </c>
    </row>
    <row r="16" spans="1:33">
      <c r="A16" s="37"/>
      <c r="B16" s="38"/>
      <c r="C16" s="32" t="s">
        <v>59</v>
      </c>
      <c r="D16" s="33" t="s">
        <v>60</v>
      </c>
      <c r="E16" s="11">
        <v>0.20875133715071556</v>
      </c>
      <c r="F16" s="11">
        <v>0.20875133715071556</v>
      </c>
      <c r="G16" s="11">
        <v>0.20875133715071556</v>
      </c>
      <c r="H16" s="11">
        <v>0.20875133715071556</v>
      </c>
      <c r="I16" s="11">
        <v>0.20875133715071556</v>
      </c>
      <c r="J16" s="11">
        <v>0.20875133715071556</v>
      </c>
      <c r="K16" s="11">
        <v>0.20875133715071556</v>
      </c>
      <c r="L16" s="11">
        <v>0.20875133715071556</v>
      </c>
      <c r="M16" s="11">
        <v>0.20875133715071556</v>
      </c>
      <c r="N16" s="11">
        <v>0.20875133715071556</v>
      </c>
      <c r="O16" s="11">
        <v>0.20875133715071556</v>
      </c>
      <c r="P16" s="11">
        <v>0.20875133715071556</v>
      </c>
      <c r="Q16" s="11">
        <v>0.20875133715071556</v>
      </c>
      <c r="R16" s="11">
        <v>0.20875133715071556</v>
      </c>
      <c r="S16" s="11">
        <v>0.20875133715071556</v>
      </c>
      <c r="T16" s="11">
        <v>0.20875133715071556</v>
      </c>
      <c r="U16" s="11"/>
      <c r="V16" s="33" t="str">
        <f t="shared" si="1"/>
        <v>Azerbaijan</v>
      </c>
      <c r="W16" s="30">
        <f t="shared" si="2"/>
        <v>0</v>
      </c>
      <c r="X16" s="10">
        <f t="shared" si="3"/>
        <v>0</v>
      </c>
      <c r="Y16" s="36">
        <f t="shared" si="4"/>
        <v>0</v>
      </c>
      <c r="Z16" s="41" t="str">
        <f t="shared" si="5"/>
        <v/>
      </c>
      <c r="AA16" s="42" t="str">
        <f t="shared" si="6"/>
        <v/>
      </c>
      <c r="AD16">
        <v>11</v>
      </c>
      <c r="AE16" s="31" t="e">
        <f t="shared" si="7"/>
        <v>#N/A</v>
      </c>
      <c r="AF16" s="44">
        <f t="shared" si="8"/>
        <v>-10</v>
      </c>
      <c r="AG16" s="45" t="e">
        <f t="shared" si="9"/>
        <v>#N/A</v>
      </c>
    </row>
    <row r="17" spans="1:33">
      <c r="A17" s="37"/>
      <c r="B17" s="38"/>
      <c r="C17" s="32" t="s">
        <v>61</v>
      </c>
      <c r="D17" s="33" t="s">
        <v>62</v>
      </c>
      <c r="E17" s="11">
        <v>0.36172408849260834</v>
      </c>
      <c r="F17" s="11">
        <v>0.36172408849260834</v>
      </c>
      <c r="G17" s="11">
        <v>0.36172408849260834</v>
      </c>
      <c r="H17" s="11">
        <v>0.36172408849260834</v>
      </c>
      <c r="I17" s="11">
        <v>0.36172408849260834</v>
      </c>
      <c r="J17" s="11">
        <v>0.36172408849260834</v>
      </c>
      <c r="K17" s="11">
        <v>0.36172408849260834</v>
      </c>
      <c r="L17" s="11">
        <v>0.36172408849260834</v>
      </c>
      <c r="M17" s="11">
        <v>0.36172408849260834</v>
      </c>
      <c r="N17" s="11">
        <v>0.36172408849260834</v>
      </c>
      <c r="O17" s="11">
        <v>0.36172408849260834</v>
      </c>
      <c r="P17" s="11">
        <v>0.36172408849260834</v>
      </c>
      <c r="Q17" s="11">
        <v>0.36172408849260834</v>
      </c>
      <c r="R17" s="11">
        <v>0.36172408849260834</v>
      </c>
      <c r="S17" s="11">
        <v>0.36172408849260834</v>
      </c>
      <c r="T17" s="11">
        <v>0.36172408849260834</v>
      </c>
      <c r="U17" s="11"/>
      <c r="V17" s="33" t="str">
        <f t="shared" si="1"/>
        <v>Bahamas</v>
      </c>
      <c r="W17" s="30">
        <f t="shared" si="2"/>
        <v>0</v>
      </c>
      <c r="X17" s="10">
        <f t="shared" si="3"/>
        <v>0</v>
      </c>
      <c r="Y17" s="36">
        <f t="shared" si="4"/>
        <v>0</v>
      </c>
      <c r="Z17" s="41" t="str">
        <f t="shared" si="5"/>
        <v/>
      </c>
      <c r="AA17" s="42" t="str">
        <f t="shared" si="6"/>
        <v/>
      </c>
      <c r="AD17">
        <v>12</v>
      </c>
      <c r="AE17" s="31" t="e">
        <f t="shared" si="7"/>
        <v>#N/A</v>
      </c>
      <c r="AF17" s="44">
        <f t="shared" si="8"/>
        <v>-11</v>
      </c>
      <c r="AG17" s="45" t="e">
        <f t="shared" si="9"/>
        <v>#N/A</v>
      </c>
    </row>
    <row r="18" spans="1:33">
      <c r="A18" s="37"/>
      <c r="B18" s="38"/>
      <c r="C18" s="32" t="s">
        <v>63</v>
      </c>
      <c r="D18" s="33" t="s">
        <v>64</v>
      </c>
      <c r="E18" s="11">
        <v>0.327987168115558</v>
      </c>
      <c r="F18" s="11">
        <v>0.327987168115558</v>
      </c>
      <c r="G18" s="11">
        <v>0.327987168115558</v>
      </c>
      <c r="H18" s="11">
        <v>0.327987168115558</v>
      </c>
      <c r="I18" s="11">
        <v>0.327987168115558</v>
      </c>
      <c r="J18" s="11">
        <v>0.327987168115558</v>
      </c>
      <c r="K18" s="11">
        <v>0.327987168115558</v>
      </c>
      <c r="L18" s="11">
        <v>0.327987168115558</v>
      </c>
      <c r="M18" s="11">
        <v>0.327987168115558</v>
      </c>
      <c r="N18" s="11">
        <v>0.327987168115558</v>
      </c>
      <c r="O18" s="11">
        <v>0.327987168115558</v>
      </c>
      <c r="P18" s="11">
        <v>0.327987168115558</v>
      </c>
      <c r="Q18" s="11">
        <v>0.327987168115558</v>
      </c>
      <c r="R18" s="11">
        <v>0.327987168115558</v>
      </c>
      <c r="S18" s="11">
        <v>0.327987168115558</v>
      </c>
      <c r="T18" s="11">
        <v>0.327987168115558</v>
      </c>
      <c r="U18" s="11"/>
      <c r="V18" s="33" t="str">
        <f t="shared" si="1"/>
        <v>Bahrain</v>
      </c>
      <c r="W18" s="30">
        <f t="shared" si="2"/>
        <v>0</v>
      </c>
      <c r="X18" s="10">
        <f t="shared" si="3"/>
        <v>0</v>
      </c>
      <c r="Y18" s="36">
        <f t="shared" si="4"/>
        <v>0</v>
      </c>
      <c r="Z18" s="41" t="str">
        <f t="shared" si="5"/>
        <v/>
      </c>
      <c r="AA18" s="42" t="str">
        <f t="shared" si="6"/>
        <v/>
      </c>
      <c r="AD18">
        <v>13</v>
      </c>
      <c r="AE18" s="31" t="e">
        <f t="shared" si="7"/>
        <v>#N/A</v>
      </c>
      <c r="AF18" s="44">
        <f t="shared" si="8"/>
        <v>-12</v>
      </c>
      <c r="AG18" s="45" t="e">
        <f t="shared" si="9"/>
        <v>#N/A</v>
      </c>
    </row>
    <row r="19" spans="1:33">
      <c r="A19" s="37"/>
      <c r="B19" s="38"/>
      <c r="C19" s="32" t="s">
        <v>65</v>
      </c>
      <c r="D19" s="33" t="s">
        <v>66</v>
      </c>
      <c r="E19" s="11">
        <v>0.48343517128015567</v>
      </c>
      <c r="F19" s="11">
        <v>0.48343517128015567</v>
      </c>
      <c r="G19" s="11">
        <v>0.48343517128015567</v>
      </c>
      <c r="H19" s="11">
        <v>0.48343517128015567</v>
      </c>
      <c r="I19" s="11">
        <v>0.48343517128015567</v>
      </c>
      <c r="J19" s="11">
        <v>0.48343517128015567</v>
      </c>
      <c r="K19" s="11">
        <v>0.48343517128015567</v>
      </c>
      <c r="L19" s="11">
        <v>0.48343517128015567</v>
      </c>
      <c r="M19" s="11">
        <v>0.48343517128015567</v>
      </c>
      <c r="N19" s="11">
        <v>0.48343517128015567</v>
      </c>
      <c r="O19" s="11">
        <v>0.48343517128015567</v>
      </c>
      <c r="P19" s="11">
        <v>0.48343517128015567</v>
      </c>
      <c r="Q19" s="11">
        <v>0.48343517128015567</v>
      </c>
      <c r="R19" s="11">
        <v>0.48343517128015567</v>
      </c>
      <c r="S19" s="11">
        <v>0.48343517128015567</v>
      </c>
      <c r="T19" s="11">
        <v>0.48343517128015567</v>
      </c>
      <c r="U19" s="11"/>
      <c r="V19" s="33" t="str">
        <f t="shared" si="1"/>
        <v>Bangladesh</v>
      </c>
      <c r="W19" s="30">
        <f t="shared" si="2"/>
        <v>0</v>
      </c>
      <c r="X19" s="10">
        <f t="shared" si="3"/>
        <v>0</v>
      </c>
      <c r="Y19" s="36">
        <f t="shared" si="4"/>
        <v>0</v>
      </c>
      <c r="Z19" s="41" t="str">
        <f t="shared" si="5"/>
        <v/>
      </c>
      <c r="AA19" s="42" t="str">
        <f t="shared" si="6"/>
        <v/>
      </c>
      <c r="AD19">
        <v>14</v>
      </c>
      <c r="AE19" s="31" t="e">
        <f t="shared" si="7"/>
        <v>#N/A</v>
      </c>
      <c r="AF19" s="44">
        <f t="shared" si="8"/>
        <v>-13</v>
      </c>
      <c r="AG19" s="45" t="e">
        <f t="shared" si="9"/>
        <v>#N/A</v>
      </c>
    </row>
    <row r="20" spans="1:33">
      <c r="A20" s="37"/>
      <c r="B20" s="38"/>
      <c r="C20" s="32" t="s">
        <v>67</v>
      </c>
      <c r="D20" s="33" t="s">
        <v>68</v>
      </c>
      <c r="E20" s="11">
        <v>0.25207783254926808</v>
      </c>
      <c r="F20" s="11">
        <v>0.25207783254926808</v>
      </c>
      <c r="G20" s="11">
        <v>0.25207783254926808</v>
      </c>
      <c r="H20" s="11">
        <v>0.25207783254926808</v>
      </c>
      <c r="I20" s="11">
        <v>0.25207783254926808</v>
      </c>
      <c r="J20" s="11">
        <v>0.25207783254926808</v>
      </c>
      <c r="K20" s="11">
        <v>0.25207783254926808</v>
      </c>
      <c r="L20" s="11">
        <v>0.25207783254926808</v>
      </c>
      <c r="M20" s="11">
        <v>0.25207783254926808</v>
      </c>
      <c r="N20" s="11">
        <v>0.25207783254926808</v>
      </c>
      <c r="O20" s="11">
        <v>0.25207783254926808</v>
      </c>
      <c r="P20" s="11">
        <v>0.25207783254926808</v>
      </c>
      <c r="Q20" s="11">
        <v>0.25207783254926808</v>
      </c>
      <c r="R20" s="11">
        <v>0.25207783254926808</v>
      </c>
      <c r="S20" s="11">
        <v>0.25207783254926808</v>
      </c>
      <c r="T20" s="11">
        <v>0.25207783254926808</v>
      </c>
      <c r="U20" s="11"/>
      <c r="V20" s="33" t="str">
        <f t="shared" si="1"/>
        <v>Barbados</v>
      </c>
      <c r="W20" s="30">
        <f t="shared" si="2"/>
        <v>0</v>
      </c>
      <c r="X20" s="10" t="e">
        <f t="shared" si="3"/>
        <v>#DIV/0!</v>
      </c>
      <c r="Y20" s="36">
        <f t="shared" si="4"/>
        <v>0</v>
      </c>
      <c r="Z20" s="41" t="str">
        <f t="shared" si="5"/>
        <v/>
      </c>
      <c r="AA20" s="42" t="str">
        <f t="shared" si="6"/>
        <v/>
      </c>
      <c r="AD20">
        <v>15</v>
      </c>
      <c r="AE20" s="31" t="e">
        <f t="shared" si="7"/>
        <v>#N/A</v>
      </c>
      <c r="AF20" s="44">
        <f t="shared" si="8"/>
        <v>-14</v>
      </c>
      <c r="AG20" s="45" t="e">
        <f t="shared" si="9"/>
        <v>#N/A</v>
      </c>
    </row>
    <row r="21" spans="1:33">
      <c r="A21" s="37"/>
      <c r="B21" s="38"/>
      <c r="C21" s="32" t="s">
        <v>69</v>
      </c>
      <c r="D21" s="33" t="s">
        <v>70</v>
      </c>
      <c r="E21" s="11">
        <v>0.28871042460575902</v>
      </c>
      <c r="F21" s="11">
        <v>0.28871042460575902</v>
      </c>
      <c r="G21" s="11">
        <v>0.28871042460575902</v>
      </c>
      <c r="H21" s="11">
        <v>0.28871042460575902</v>
      </c>
      <c r="I21" s="11">
        <v>0.28871042460575902</v>
      </c>
      <c r="J21" s="11">
        <v>0.28871042460575902</v>
      </c>
      <c r="K21" s="11">
        <v>0.28871042460575902</v>
      </c>
      <c r="L21" s="11">
        <v>0.28871042460575902</v>
      </c>
      <c r="M21" s="11">
        <v>0.28871042460575902</v>
      </c>
      <c r="N21" s="11">
        <v>0.28871042460575902</v>
      </c>
      <c r="O21" s="11">
        <v>0.28871042460575902</v>
      </c>
      <c r="P21" s="11">
        <v>0.28871042460575902</v>
      </c>
      <c r="Q21" s="11">
        <v>0.28871042460575902</v>
      </c>
      <c r="R21" s="11">
        <v>0.28871042460575902</v>
      </c>
      <c r="S21" s="11">
        <v>0.28871042460575902</v>
      </c>
      <c r="T21" s="11">
        <v>0.28871042460575902</v>
      </c>
      <c r="U21" s="11"/>
      <c r="V21" s="33" t="str">
        <f t="shared" si="1"/>
        <v>Belarus</v>
      </c>
      <c r="W21" s="30">
        <f t="shared" si="2"/>
        <v>0</v>
      </c>
      <c r="X21" s="10" t="e">
        <f t="shared" si="3"/>
        <v>#DIV/0!</v>
      </c>
      <c r="Y21" s="36">
        <f t="shared" si="4"/>
        <v>0</v>
      </c>
      <c r="Z21" s="41" t="str">
        <f t="shared" si="5"/>
        <v/>
      </c>
      <c r="AA21" s="42" t="str">
        <f t="shared" si="6"/>
        <v/>
      </c>
      <c r="AD21">
        <v>16</v>
      </c>
      <c r="AE21" s="31" t="e">
        <f t="shared" si="7"/>
        <v>#N/A</v>
      </c>
      <c r="AF21" s="44">
        <f t="shared" si="8"/>
        <v>-15</v>
      </c>
      <c r="AG21" s="45" t="e">
        <f t="shared" si="9"/>
        <v>#N/A</v>
      </c>
    </row>
    <row r="22" spans="1:33">
      <c r="A22" s="37"/>
      <c r="B22" s="38"/>
      <c r="C22" s="32" t="s">
        <v>71</v>
      </c>
      <c r="D22" s="33" t="s">
        <v>72</v>
      </c>
      <c r="E22" s="11">
        <v>0.23735200407041127</v>
      </c>
      <c r="F22" s="11">
        <v>0.23735200407041127</v>
      </c>
      <c r="G22" s="11">
        <v>0.23735200407041127</v>
      </c>
      <c r="H22" s="11">
        <v>0.23735200407041127</v>
      </c>
      <c r="I22" s="11">
        <v>0.23735200407041127</v>
      </c>
      <c r="J22" s="11">
        <v>0.23735200407041127</v>
      </c>
      <c r="K22" s="11">
        <v>0.23735200407041127</v>
      </c>
      <c r="L22" s="11">
        <v>0.23735200407041127</v>
      </c>
      <c r="M22" s="11">
        <v>0.23735200407041127</v>
      </c>
      <c r="N22" s="11">
        <v>0.23735200407041127</v>
      </c>
      <c r="O22" s="11">
        <v>0.23735200407041127</v>
      </c>
      <c r="P22" s="11">
        <v>0.23735200407041127</v>
      </c>
      <c r="Q22" s="11">
        <v>0.23735200407041127</v>
      </c>
      <c r="R22" s="11">
        <v>0.23735200407041127</v>
      </c>
      <c r="S22" s="11">
        <v>0.23735200407041127</v>
      </c>
      <c r="T22" s="11">
        <v>0.23735200407041127</v>
      </c>
      <c r="U22" s="11"/>
      <c r="V22" s="33" t="str">
        <f t="shared" si="1"/>
        <v>Belgium</v>
      </c>
      <c r="W22" s="30">
        <f t="shared" si="2"/>
        <v>0</v>
      </c>
      <c r="X22" s="10">
        <f t="shared" si="3"/>
        <v>0</v>
      </c>
      <c r="Y22" s="36">
        <f t="shared" si="4"/>
        <v>0</v>
      </c>
      <c r="Z22" s="41" t="str">
        <f t="shared" si="5"/>
        <v/>
      </c>
      <c r="AA22" s="42" t="str">
        <f t="shared" si="6"/>
        <v/>
      </c>
      <c r="AD22">
        <v>17</v>
      </c>
      <c r="AE22" s="31" t="e">
        <f t="shared" si="7"/>
        <v>#N/A</v>
      </c>
      <c r="AF22" s="44">
        <f t="shared" si="8"/>
        <v>-16</v>
      </c>
      <c r="AG22" s="45" t="e">
        <f t="shared" si="9"/>
        <v>#N/A</v>
      </c>
    </row>
    <row r="23" spans="1:33">
      <c r="A23" s="37"/>
      <c r="B23" s="38"/>
      <c r="C23" s="32" t="s">
        <v>73</v>
      </c>
      <c r="D23" s="33" t="s">
        <v>74</v>
      </c>
      <c r="E23" s="11">
        <v>0.31261927188951272</v>
      </c>
      <c r="F23" s="11">
        <v>0.31261927188951272</v>
      </c>
      <c r="G23" s="11">
        <v>0.31261927188951272</v>
      </c>
      <c r="H23" s="11">
        <v>0.31261927188951272</v>
      </c>
      <c r="I23" s="11">
        <v>0.31261927188951272</v>
      </c>
      <c r="J23" s="11">
        <v>0.31261927188951272</v>
      </c>
      <c r="K23" s="11">
        <v>0.31261927188951272</v>
      </c>
      <c r="L23" s="11">
        <v>0.31261927188951272</v>
      </c>
      <c r="M23" s="11">
        <v>0.31261927188951272</v>
      </c>
      <c r="N23" s="11">
        <v>0.31261927188951272</v>
      </c>
      <c r="O23" s="11">
        <v>0.31261927188951272</v>
      </c>
      <c r="P23" s="11">
        <v>0.31261927188951272</v>
      </c>
      <c r="Q23" s="11">
        <v>0.31261927188951272</v>
      </c>
      <c r="R23" s="11">
        <v>0.31261927188951272</v>
      </c>
      <c r="S23" s="11">
        <v>0.31261927188951272</v>
      </c>
      <c r="T23" s="11">
        <v>0.31261927188951272</v>
      </c>
      <c r="U23" s="11"/>
      <c r="V23" s="33" t="str">
        <f t="shared" si="1"/>
        <v>Belize</v>
      </c>
      <c r="W23" s="30">
        <f t="shared" si="2"/>
        <v>0</v>
      </c>
      <c r="X23" s="10" t="e">
        <f t="shared" si="3"/>
        <v>#DIV/0!</v>
      </c>
      <c r="Y23" s="36">
        <f t="shared" si="4"/>
        <v>0</v>
      </c>
      <c r="Z23" s="41" t="str">
        <f t="shared" si="5"/>
        <v/>
      </c>
      <c r="AA23" s="42" t="str">
        <f t="shared" si="6"/>
        <v/>
      </c>
      <c r="AD23">
        <v>18</v>
      </c>
      <c r="AE23" s="31" t="e">
        <f t="shared" si="7"/>
        <v>#N/A</v>
      </c>
      <c r="AF23" s="44">
        <f t="shared" si="8"/>
        <v>-17</v>
      </c>
      <c r="AG23" s="45" t="e">
        <f t="shared" si="9"/>
        <v>#N/A</v>
      </c>
    </row>
    <row r="24" spans="1:33">
      <c r="A24" s="37"/>
      <c r="B24" s="38"/>
      <c r="C24" s="32" t="s">
        <v>75</v>
      </c>
      <c r="D24" s="33" t="s">
        <v>76</v>
      </c>
      <c r="E24" s="11">
        <v>0.45348558295380342</v>
      </c>
      <c r="F24" s="11">
        <v>0.45348558295380342</v>
      </c>
      <c r="G24" s="11">
        <v>0.45348558295380342</v>
      </c>
      <c r="H24" s="11">
        <v>0.45348558295380342</v>
      </c>
      <c r="I24" s="11">
        <v>0.45348558295380342</v>
      </c>
      <c r="J24" s="11">
        <v>0.45348558295380342</v>
      </c>
      <c r="K24" s="11">
        <v>0.45348558295380342</v>
      </c>
      <c r="L24" s="11">
        <v>0.45348558295380342</v>
      </c>
      <c r="M24" s="11">
        <v>0.45348558295380342</v>
      </c>
      <c r="N24" s="11">
        <v>0.45348558295380342</v>
      </c>
      <c r="O24" s="11">
        <v>0.45348558295380342</v>
      </c>
      <c r="P24" s="11">
        <v>0.45348558295380342</v>
      </c>
      <c r="Q24" s="11">
        <v>0.45348558295380342</v>
      </c>
      <c r="R24" s="11">
        <v>0.45348558295380342</v>
      </c>
      <c r="S24" s="11">
        <v>0.45348558295380342</v>
      </c>
      <c r="T24" s="11">
        <v>0.45348558295380342</v>
      </c>
      <c r="U24" s="11"/>
      <c r="V24" s="33" t="str">
        <f t="shared" si="1"/>
        <v>Benin</v>
      </c>
      <c r="W24" s="30">
        <f t="shared" si="2"/>
        <v>0</v>
      </c>
      <c r="X24" s="10">
        <f t="shared" si="3"/>
        <v>0</v>
      </c>
      <c r="Y24" s="36">
        <f t="shared" si="4"/>
        <v>0</v>
      </c>
      <c r="Z24" s="41" t="str">
        <f t="shared" si="5"/>
        <v/>
      </c>
      <c r="AA24" s="42" t="str">
        <f t="shared" si="6"/>
        <v/>
      </c>
      <c r="AD24">
        <v>19</v>
      </c>
      <c r="AE24" s="31" t="e">
        <f t="shared" si="7"/>
        <v>#N/A</v>
      </c>
      <c r="AF24" s="44">
        <f t="shared" si="8"/>
        <v>-18</v>
      </c>
      <c r="AG24" s="45" t="e">
        <f t="shared" si="9"/>
        <v>#N/A</v>
      </c>
    </row>
    <row r="25" spans="1:33">
      <c r="A25" s="37"/>
      <c r="B25" s="38"/>
      <c r="C25" s="32" t="s">
        <v>77</v>
      </c>
      <c r="D25" s="33" t="s">
        <v>78</v>
      </c>
      <c r="E25" s="11">
        <v>0.32139395721179853</v>
      </c>
      <c r="F25" s="11">
        <v>0.32139395721179853</v>
      </c>
      <c r="G25" s="11">
        <v>0.32139395721179853</v>
      </c>
      <c r="H25" s="11">
        <v>0.32139395721179853</v>
      </c>
      <c r="I25" s="11">
        <v>0.32139395721179853</v>
      </c>
      <c r="J25" s="11">
        <v>0.32139395721179853</v>
      </c>
      <c r="K25" s="11">
        <v>0.32139395721179853</v>
      </c>
      <c r="L25" s="11">
        <v>0.32139395721179853</v>
      </c>
      <c r="M25" s="11">
        <v>0.32139395721179853</v>
      </c>
      <c r="N25" s="11">
        <v>0.32139395721179853</v>
      </c>
      <c r="O25" s="11">
        <v>0.32139395721179853</v>
      </c>
      <c r="P25" s="11">
        <v>0.32139395721179853</v>
      </c>
      <c r="Q25" s="11">
        <v>0.32139395721179853</v>
      </c>
      <c r="R25" s="11">
        <v>0.32139395721179853</v>
      </c>
      <c r="S25" s="11">
        <v>0.32139395721179853</v>
      </c>
      <c r="T25" s="11">
        <v>0.32139395721179853</v>
      </c>
      <c r="U25" s="11"/>
      <c r="V25" s="33" t="str">
        <f t="shared" si="1"/>
        <v>Bhutan</v>
      </c>
      <c r="W25" s="30">
        <f t="shared" si="2"/>
        <v>0</v>
      </c>
      <c r="X25" s="10">
        <f t="shared" si="3"/>
        <v>0</v>
      </c>
      <c r="Y25" s="36">
        <f t="shared" si="4"/>
        <v>0</v>
      </c>
      <c r="Z25" s="41" t="str">
        <f t="shared" si="5"/>
        <v/>
      </c>
      <c r="AA25" s="42" t="str">
        <f t="shared" si="6"/>
        <v/>
      </c>
      <c r="AD25">
        <v>20</v>
      </c>
      <c r="AE25" s="31" t="e">
        <f t="shared" si="7"/>
        <v>#N/A</v>
      </c>
      <c r="AF25" s="44">
        <f t="shared" si="8"/>
        <v>-19</v>
      </c>
      <c r="AG25" s="45" t="e">
        <f t="shared" si="9"/>
        <v>#N/A</v>
      </c>
    </row>
    <row r="26" spans="1:33">
      <c r="A26" s="37"/>
      <c r="B26" s="38"/>
      <c r="C26" s="32" t="s">
        <v>79</v>
      </c>
      <c r="D26" s="33" t="s">
        <v>430</v>
      </c>
      <c r="E26" s="11">
        <v>0.33231855584588937</v>
      </c>
      <c r="F26" s="11">
        <v>0.33231855584588937</v>
      </c>
      <c r="G26" s="11">
        <v>0.33231855584588937</v>
      </c>
      <c r="H26" s="11">
        <v>0.33231855584588937</v>
      </c>
      <c r="I26" s="11">
        <v>0.33231855584588937</v>
      </c>
      <c r="J26" s="11">
        <v>0.33231855584588937</v>
      </c>
      <c r="K26" s="11">
        <v>0.33231855584588937</v>
      </c>
      <c r="L26" s="11">
        <v>0.33231855584588937</v>
      </c>
      <c r="M26" s="11">
        <v>0.33231855584588937</v>
      </c>
      <c r="N26" s="11">
        <v>0.33231855584588937</v>
      </c>
      <c r="O26" s="11">
        <v>0.33231855584588937</v>
      </c>
      <c r="P26" s="11">
        <v>0.33231855584588937</v>
      </c>
      <c r="Q26" s="11">
        <v>0.33231855584588937</v>
      </c>
      <c r="R26" s="11">
        <v>0.33231855584588937</v>
      </c>
      <c r="S26" s="11">
        <v>0.33231855584588937</v>
      </c>
      <c r="T26" s="11">
        <v>0.33231855584588937</v>
      </c>
      <c r="U26" s="11"/>
      <c r="V26" s="33" t="str">
        <f t="shared" si="1"/>
        <v>Bolivia</v>
      </c>
      <c r="W26" s="30">
        <f t="shared" si="2"/>
        <v>0</v>
      </c>
      <c r="X26" s="10">
        <f t="shared" si="3"/>
        <v>0</v>
      </c>
      <c r="Y26" s="36">
        <f t="shared" si="4"/>
        <v>0</v>
      </c>
      <c r="Z26" s="41" t="str">
        <f t="shared" si="5"/>
        <v/>
      </c>
      <c r="AA26" s="42" t="str">
        <f t="shared" si="6"/>
        <v/>
      </c>
      <c r="AD26">
        <v>21</v>
      </c>
      <c r="AE26" s="31" t="e">
        <f t="shared" si="7"/>
        <v>#N/A</v>
      </c>
      <c r="AF26" s="44">
        <f t="shared" si="8"/>
        <v>-20</v>
      </c>
      <c r="AG26" s="45" t="e">
        <f t="shared" si="9"/>
        <v>#N/A</v>
      </c>
    </row>
    <row r="27" spans="1:33">
      <c r="A27" s="37"/>
      <c r="B27" s="38"/>
      <c r="C27" s="32" t="s">
        <v>81</v>
      </c>
      <c r="D27" s="33" t="s">
        <v>82</v>
      </c>
      <c r="E27" s="11">
        <v>0.13466276453912163</v>
      </c>
      <c r="F27" s="11">
        <v>0.13466276453912163</v>
      </c>
      <c r="G27" s="11">
        <v>0.13466276453912163</v>
      </c>
      <c r="H27" s="11">
        <v>0.13466276453912163</v>
      </c>
      <c r="I27" s="11">
        <v>0.13466276453912163</v>
      </c>
      <c r="J27" s="11">
        <v>0.13466276453912163</v>
      </c>
      <c r="K27" s="11">
        <v>0.13466276453912163</v>
      </c>
      <c r="L27" s="11">
        <v>0.13466276453912163</v>
      </c>
      <c r="M27" s="11">
        <v>0.13466276453912163</v>
      </c>
      <c r="N27" s="11">
        <v>0.13466276453912163</v>
      </c>
      <c r="O27" s="11">
        <v>0.13466276453912163</v>
      </c>
      <c r="P27" s="11">
        <v>0.13466276453912163</v>
      </c>
      <c r="Q27" s="11">
        <v>0.13466276453912163</v>
      </c>
      <c r="R27" s="11">
        <v>0.13466276453912163</v>
      </c>
      <c r="S27" s="11">
        <v>0.13466276453912163</v>
      </c>
      <c r="T27" s="11">
        <v>0.13466276453912163</v>
      </c>
      <c r="U27" s="11"/>
      <c r="V27" s="33" t="str">
        <f t="shared" si="1"/>
        <v>Bosnia and Herzegovina</v>
      </c>
      <c r="W27" s="30">
        <f t="shared" si="2"/>
        <v>0</v>
      </c>
      <c r="X27" s="10" t="e">
        <f t="shared" si="3"/>
        <v>#DIV/0!</v>
      </c>
      <c r="Y27" s="36">
        <f t="shared" si="4"/>
        <v>0</v>
      </c>
      <c r="Z27" s="41" t="str">
        <f t="shared" si="5"/>
        <v/>
      </c>
      <c r="AA27" s="42" t="str">
        <f t="shared" si="6"/>
        <v/>
      </c>
      <c r="AD27">
        <v>22</v>
      </c>
      <c r="AE27" s="31" t="e">
        <f t="shared" si="7"/>
        <v>#N/A</v>
      </c>
      <c r="AF27" s="44">
        <f t="shared" si="8"/>
        <v>-21</v>
      </c>
      <c r="AG27" s="45" t="e">
        <f t="shared" si="9"/>
        <v>#N/A</v>
      </c>
    </row>
    <row r="28" spans="1:33">
      <c r="A28" s="37"/>
      <c r="B28" s="38"/>
      <c r="C28" s="32" t="s">
        <v>83</v>
      </c>
      <c r="D28" s="33" t="s">
        <v>84</v>
      </c>
      <c r="E28" s="11">
        <v>0.47960110873690215</v>
      </c>
      <c r="F28" s="11">
        <v>0.47960110873690215</v>
      </c>
      <c r="G28" s="11">
        <v>0.47960110873690215</v>
      </c>
      <c r="H28" s="11">
        <v>0.47960110873690215</v>
      </c>
      <c r="I28" s="11">
        <v>0.47960110873690215</v>
      </c>
      <c r="J28" s="11">
        <v>0.47960110873690215</v>
      </c>
      <c r="K28" s="11">
        <v>0.47960110873690215</v>
      </c>
      <c r="L28" s="11">
        <v>0.47960110873690215</v>
      </c>
      <c r="M28" s="11">
        <v>0.47960110873690215</v>
      </c>
      <c r="N28" s="11">
        <v>0.47960110873690215</v>
      </c>
      <c r="O28" s="11">
        <v>0.47960110873690215</v>
      </c>
      <c r="P28" s="11">
        <v>0.47960110873690215</v>
      </c>
      <c r="Q28" s="11">
        <v>0.47960110873690215</v>
      </c>
      <c r="R28" s="11">
        <v>0.47960110873690215</v>
      </c>
      <c r="S28" s="11">
        <v>0.47960110873690215</v>
      </c>
      <c r="T28" s="11">
        <v>0.47960110873690215</v>
      </c>
      <c r="U28" s="11"/>
      <c r="V28" s="33" t="str">
        <f t="shared" si="1"/>
        <v>Botswana</v>
      </c>
      <c r="W28" s="30">
        <f t="shared" si="2"/>
        <v>0</v>
      </c>
      <c r="X28" s="10">
        <f t="shared" si="3"/>
        <v>0</v>
      </c>
      <c r="Y28" s="36">
        <f t="shared" si="4"/>
        <v>0</v>
      </c>
      <c r="Z28" s="41" t="str">
        <f t="shared" si="5"/>
        <v/>
      </c>
      <c r="AA28" s="42" t="str">
        <f t="shared" si="6"/>
        <v/>
      </c>
      <c r="AD28">
        <v>23</v>
      </c>
      <c r="AE28" s="31" t="e">
        <f t="shared" si="7"/>
        <v>#N/A</v>
      </c>
      <c r="AF28" s="44">
        <f t="shared" si="8"/>
        <v>-22</v>
      </c>
      <c r="AG28" s="45" t="e">
        <f t="shared" si="9"/>
        <v>#N/A</v>
      </c>
    </row>
    <row r="29" spans="1:33">
      <c r="A29" s="37"/>
      <c r="B29" s="38"/>
      <c r="C29" s="32" t="s">
        <v>85</v>
      </c>
      <c r="D29" s="33" t="s">
        <v>86</v>
      </c>
      <c r="E29" s="11">
        <v>0.29859928012261949</v>
      </c>
      <c r="F29" s="11">
        <v>0.29859928012261949</v>
      </c>
      <c r="G29" s="11">
        <v>0.29859928012261949</v>
      </c>
      <c r="H29" s="11">
        <v>0.29859928012261949</v>
      </c>
      <c r="I29" s="11">
        <v>0.29859928012261949</v>
      </c>
      <c r="J29" s="11">
        <v>0.29859928012261949</v>
      </c>
      <c r="K29" s="11">
        <v>0.29859928012261949</v>
      </c>
      <c r="L29" s="11">
        <v>0.29859928012261949</v>
      </c>
      <c r="M29" s="11">
        <v>0.29859928012261949</v>
      </c>
      <c r="N29" s="11">
        <v>0.29859928012261949</v>
      </c>
      <c r="O29" s="11">
        <v>0.29859928012261949</v>
      </c>
      <c r="P29" s="11">
        <v>0.29859928012261949</v>
      </c>
      <c r="Q29" s="11">
        <v>0.29859928012261949</v>
      </c>
      <c r="R29" s="11">
        <v>0.29859928012261949</v>
      </c>
      <c r="S29" s="11">
        <v>0.29859928012261949</v>
      </c>
      <c r="T29" s="11">
        <v>0.29859928012261949</v>
      </c>
      <c r="U29" s="11"/>
      <c r="V29" s="33" t="str">
        <f t="shared" si="1"/>
        <v>Brazil</v>
      </c>
      <c r="W29" s="30">
        <f t="shared" si="2"/>
        <v>0</v>
      </c>
      <c r="X29" s="10">
        <f t="shared" si="3"/>
        <v>0</v>
      </c>
      <c r="Y29" s="36">
        <f t="shared" si="4"/>
        <v>0</v>
      </c>
      <c r="Z29" s="41" t="str">
        <f t="shared" si="5"/>
        <v/>
      </c>
      <c r="AA29" s="42" t="str">
        <f t="shared" si="6"/>
        <v/>
      </c>
      <c r="AD29">
        <v>24</v>
      </c>
      <c r="AE29" s="31" t="e">
        <f t="shared" si="7"/>
        <v>#N/A</v>
      </c>
      <c r="AF29" s="44">
        <f t="shared" si="8"/>
        <v>-23</v>
      </c>
      <c r="AG29" s="45" t="e">
        <f t="shared" si="9"/>
        <v>#N/A</v>
      </c>
    </row>
    <row r="30" spans="1:33">
      <c r="A30" s="37"/>
      <c r="B30" s="38"/>
      <c r="C30" s="32" t="s">
        <v>87</v>
      </c>
      <c r="D30" s="33" t="s">
        <v>88</v>
      </c>
      <c r="E30" s="11">
        <v>0.22151744168715432</v>
      </c>
      <c r="F30" s="11">
        <v>0.22151744168715432</v>
      </c>
      <c r="G30" s="11">
        <v>0.22151744168715432</v>
      </c>
      <c r="H30" s="11">
        <v>0.22151744168715432</v>
      </c>
      <c r="I30" s="11">
        <v>0.22151744168715432</v>
      </c>
      <c r="J30" s="11">
        <v>0.22151744168715432</v>
      </c>
      <c r="K30" s="11">
        <v>0.22151744168715432</v>
      </c>
      <c r="L30" s="11">
        <v>0.22151744168715432</v>
      </c>
      <c r="M30" s="11">
        <v>0.22151744168715432</v>
      </c>
      <c r="N30" s="11">
        <v>0.22151744168715432</v>
      </c>
      <c r="O30" s="11">
        <v>0.22151744168715432</v>
      </c>
      <c r="P30" s="11">
        <v>0.22151744168715432</v>
      </c>
      <c r="Q30" s="11">
        <v>0.22151744168715432</v>
      </c>
      <c r="R30" s="11">
        <v>0.22151744168715432</v>
      </c>
      <c r="S30" s="11">
        <v>0.22151744168715432</v>
      </c>
      <c r="T30" s="11">
        <v>0.22151744168715432</v>
      </c>
      <c r="U30" s="11"/>
      <c r="V30" s="33" t="str">
        <f t="shared" si="1"/>
        <v>Brunei Darussalam</v>
      </c>
      <c r="W30" s="30">
        <f t="shared" si="2"/>
        <v>0</v>
      </c>
      <c r="X30" s="10">
        <f t="shared" si="3"/>
        <v>0</v>
      </c>
      <c r="Y30" s="36">
        <f t="shared" si="4"/>
        <v>0</v>
      </c>
      <c r="Z30" s="41" t="str">
        <f t="shared" si="5"/>
        <v/>
      </c>
      <c r="AA30" s="42" t="str">
        <f t="shared" si="6"/>
        <v/>
      </c>
      <c r="AD30">
        <v>25</v>
      </c>
      <c r="AE30" s="31" t="e">
        <f t="shared" si="7"/>
        <v>#N/A</v>
      </c>
      <c r="AF30" s="44">
        <f t="shared" si="8"/>
        <v>-24</v>
      </c>
      <c r="AG30" s="45" t="e">
        <f t="shared" si="9"/>
        <v>#N/A</v>
      </c>
    </row>
    <row r="31" spans="1:33">
      <c r="A31" s="37"/>
      <c r="B31" s="38"/>
      <c r="C31" s="32" t="s">
        <v>89</v>
      </c>
      <c r="D31" s="33" t="s">
        <v>90</v>
      </c>
      <c r="E31" s="11">
        <v>0.30442269256262949</v>
      </c>
      <c r="F31" s="11">
        <v>0.30442269256262949</v>
      </c>
      <c r="G31" s="11">
        <v>0.30442269256262949</v>
      </c>
      <c r="H31" s="11">
        <v>0.30442269256262949</v>
      </c>
      <c r="I31" s="11">
        <v>0.30442269256262949</v>
      </c>
      <c r="J31" s="11">
        <v>0.30442269256262949</v>
      </c>
      <c r="K31" s="11">
        <v>0.30442269256262949</v>
      </c>
      <c r="L31" s="11">
        <v>0.30442269256262949</v>
      </c>
      <c r="M31" s="11">
        <v>0.30442269256262949</v>
      </c>
      <c r="N31" s="11">
        <v>0.30442269256262949</v>
      </c>
      <c r="O31" s="11">
        <v>0.30442269256262949</v>
      </c>
      <c r="P31" s="11">
        <v>0.30442269256262949</v>
      </c>
      <c r="Q31" s="11">
        <v>0.30442269256262949</v>
      </c>
      <c r="R31" s="11">
        <v>0.30442269256262949</v>
      </c>
      <c r="S31" s="11">
        <v>0.30442269256262949</v>
      </c>
      <c r="T31" s="11">
        <v>0.30442269256262949</v>
      </c>
      <c r="U31" s="11"/>
      <c r="V31" s="33" t="str">
        <f t="shared" si="1"/>
        <v>Bulgaria</v>
      </c>
      <c r="W31" s="30">
        <f t="shared" si="2"/>
        <v>0</v>
      </c>
      <c r="X31" s="10" t="e">
        <f t="shared" si="3"/>
        <v>#DIV/0!</v>
      </c>
      <c r="Y31" s="36">
        <f t="shared" si="4"/>
        <v>0</v>
      </c>
      <c r="Z31" s="41" t="str">
        <f t="shared" si="5"/>
        <v/>
      </c>
      <c r="AA31" s="42" t="str">
        <f t="shared" si="6"/>
        <v/>
      </c>
      <c r="AD31">
        <v>26</v>
      </c>
      <c r="AE31" s="31" t="e">
        <f t="shared" si="7"/>
        <v>#N/A</v>
      </c>
      <c r="AF31" s="44">
        <f t="shared" si="8"/>
        <v>-25</v>
      </c>
      <c r="AG31" s="45" t="e">
        <f t="shared" si="9"/>
        <v>#N/A</v>
      </c>
    </row>
    <row r="32" spans="1:33">
      <c r="A32" s="37"/>
      <c r="B32" s="38"/>
      <c r="C32" s="32" t="s">
        <v>91</v>
      </c>
      <c r="D32" s="33" t="s">
        <v>92</v>
      </c>
      <c r="E32" s="11">
        <v>0.4192894700749179</v>
      </c>
      <c r="F32" s="11">
        <v>0.4192894700749179</v>
      </c>
      <c r="G32" s="11">
        <v>0.4192894700749179</v>
      </c>
      <c r="H32" s="11">
        <v>0.4192894700749179</v>
      </c>
      <c r="I32" s="11">
        <v>0.4192894700749179</v>
      </c>
      <c r="J32" s="11">
        <v>0.4192894700749179</v>
      </c>
      <c r="K32" s="11">
        <v>0.4192894700749179</v>
      </c>
      <c r="L32" s="11">
        <v>0.4192894700749179</v>
      </c>
      <c r="M32" s="11">
        <v>0.4192894700749179</v>
      </c>
      <c r="N32" s="11">
        <v>0.4192894700749179</v>
      </c>
      <c r="O32" s="11">
        <v>0.4192894700749179</v>
      </c>
      <c r="P32" s="11">
        <v>0.4192894700749179</v>
      </c>
      <c r="Q32" s="11">
        <v>0.4192894700749179</v>
      </c>
      <c r="R32" s="11">
        <v>0.4192894700749179</v>
      </c>
      <c r="S32" s="11">
        <v>0.4192894700749179</v>
      </c>
      <c r="T32" s="11">
        <v>0.4192894700749179</v>
      </c>
      <c r="U32" s="11"/>
      <c r="V32" s="33" t="str">
        <f t="shared" si="1"/>
        <v>Burkina Faso</v>
      </c>
      <c r="W32" s="30">
        <f t="shared" si="2"/>
        <v>0</v>
      </c>
      <c r="X32" s="10">
        <f t="shared" si="3"/>
        <v>0</v>
      </c>
      <c r="Y32" s="36">
        <f t="shared" si="4"/>
        <v>0</v>
      </c>
      <c r="Z32" s="41" t="str">
        <f t="shared" si="5"/>
        <v/>
      </c>
      <c r="AA32" s="42" t="str">
        <f t="shared" si="6"/>
        <v/>
      </c>
      <c r="AD32">
        <v>27</v>
      </c>
      <c r="AE32" s="31" t="e">
        <f t="shared" si="7"/>
        <v>#N/A</v>
      </c>
      <c r="AF32" s="44">
        <f t="shared" si="8"/>
        <v>-26</v>
      </c>
      <c r="AG32" s="45" t="e">
        <f t="shared" si="9"/>
        <v>#N/A</v>
      </c>
    </row>
    <row r="33" spans="1:33">
      <c r="A33" s="37"/>
      <c r="B33" s="38"/>
      <c r="C33" s="32" t="s">
        <v>93</v>
      </c>
      <c r="D33" s="33" t="s">
        <v>94</v>
      </c>
      <c r="E33" s="11">
        <v>0.54594185683662011</v>
      </c>
      <c r="F33" s="11">
        <v>0.54594185683662011</v>
      </c>
      <c r="G33" s="11">
        <v>0.54594185683662011</v>
      </c>
      <c r="H33" s="11">
        <v>0.54594185683662011</v>
      </c>
      <c r="I33" s="11">
        <v>0.54594185683662011</v>
      </c>
      <c r="J33" s="11">
        <v>0.54594185683662011</v>
      </c>
      <c r="K33" s="11">
        <v>0.54594185683662011</v>
      </c>
      <c r="L33" s="11">
        <v>0.54594185683662011</v>
      </c>
      <c r="M33" s="11">
        <v>0.54594185683662011</v>
      </c>
      <c r="N33" s="11">
        <v>0.54594185683662011</v>
      </c>
      <c r="O33" s="11">
        <v>0.54594185683662011</v>
      </c>
      <c r="P33" s="11">
        <v>0.54594185683662011</v>
      </c>
      <c r="Q33" s="11">
        <v>0.54594185683662011</v>
      </c>
      <c r="R33" s="11">
        <v>0.54594185683662011</v>
      </c>
      <c r="S33" s="11">
        <v>0.54594185683662011</v>
      </c>
      <c r="T33" s="11">
        <v>0.54594185683662011</v>
      </c>
      <c r="U33" s="11"/>
      <c r="V33" s="33" t="str">
        <f t="shared" si="1"/>
        <v>Burundi</v>
      </c>
      <c r="W33" s="30">
        <f t="shared" si="2"/>
        <v>0</v>
      </c>
      <c r="X33" s="10">
        <f t="shared" si="3"/>
        <v>0</v>
      </c>
      <c r="Y33" s="36">
        <f t="shared" si="4"/>
        <v>0</v>
      </c>
      <c r="Z33" s="41" t="str">
        <f t="shared" si="5"/>
        <v/>
      </c>
      <c r="AA33" s="42" t="str">
        <f t="shared" si="6"/>
        <v/>
      </c>
      <c r="AD33">
        <v>28</v>
      </c>
      <c r="AE33" s="31" t="e">
        <f t="shared" si="7"/>
        <v>#N/A</v>
      </c>
      <c r="AF33" s="44">
        <f t="shared" si="8"/>
        <v>-27</v>
      </c>
      <c r="AG33" s="45" t="e">
        <f t="shared" si="9"/>
        <v>#N/A</v>
      </c>
    </row>
    <row r="34" spans="1:33">
      <c r="A34" s="37"/>
      <c r="B34" s="38"/>
      <c r="C34" s="32" t="s">
        <v>95</v>
      </c>
      <c r="D34" s="33" t="s">
        <v>96</v>
      </c>
      <c r="E34" s="11">
        <v>0.42278477737541703</v>
      </c>
      <c r="F34" s="11">
        <v>0.42278477737541703</v>
      </c>
      <c r="G34" s="11">
        <v>0.42278477737541703</v>
      </c>
      <c r="H34" s="11">
        <v>0.42278477737541703</v>
      </c>
      <c r="I34" s="11">
        <v>0.42278477737541703</v>
      </c>
      <c r="J34" s="11">
        <v>0.42278477737541703</v>
      </c>
      <c r="K34" s="11">
        <v>0.42278477737541703</v>
      </c>
      <c r="L34" s="11">
        <v>0.42278477737541703</v>
      </c>
      <c r="M34" s="11">
        <v>0.42278477737541703</v>
      </c>
      <c r="N34" s="11">
        <v>0.42278477737541703</v>
      </c>
      <c r="O34" s="11">
        <v>0.42278477737541703</v>
      </c>
      <c r="P34" s="11">
        <v>0.42278477737541703</v>
      </c>
      <c r="Q34" s="11">
        <v>0.42278477737541703</v>
      </c>
      <c r="R34" s="11">
        <v>0.42278477737541703</v>
      </c>
      <c r="S34" s="11">
        <v>0.42278477737541703</v>
      </c>
      <c r="T34" s="11">
        <v>0.42278477737541703</v>
      </c>
      <c r="U34" s="11"/>
      <c r="V34" s="33" t="str">
        <f t="shared" si="1"/>
        <v>Cambodia</v>
      </c>
      <c r="W34" s="30">
        <f t="shared" si="2"/>
        <v>0</v>
      </c>
      <c r="X34" s="10">
        <f t="shared" si="3"/>
        <v>0</v>
      </c>
      <c r="Y34" s="36">
        <f t="shared" si="4"/>
        <v>0</v>
      </c>
      <c r="Z34" s="41" t="str">
        <f t="shared" si="5"/>
        <v/>
      </c>
      <c r="AA34" s="42" t="str">
        <f t="shared" si="6"/>
        <v/>
      </c>
      <c r="AD34">
        <v>29</v>
      </c>
      <c r="AE34" s="31" t="e">
        <f t="shared" si="7"/>
        <v>#N/A</v>
      </c>
      <c r="AF34" s="44">
        <f t="shared" si="8"/>
        <v>-28</v>
      </c>
      <c r="AG34" s="45" t="e">
        <f t="shared" si="9"/>
        <v>#N/A</v>
      </c>
    </row>
    <row r="35" spans="1:33">
      <c r="A35" s="37"/>
      <c r="B35" s="38"/>
      <c r="C35" s="32" t="s">
        <v>97</v>
      </c>
      <c r="D35" s="33" t="s">
        <v>98</v>
      </c>
      <c r="E35" s="11">
        <v>0.41339427947656765</v>
      </c>
      <c r="F35" s="11">
        <v>0.41339427947656765</v>
      </c>
      <c r="G35" s="11">
        <v>0.41339427947656765</v>
      </c>
      <c r="H35" s="11">
        <v>0.41339427947656765</v>
      </c>
      <c r="I35" s="11">
        <v>0.41339427947656765</v>
      </c>
      <c r="J35" s="11">
        <v>0.41339427947656765</v>
      </c>
      <c r="K35" s="11">
        <v>0.41339427947656765</v>
      </c>
      <c r="L35" s="11">
        <v>0.41339427947656765</v>
      </c>
      <c r="M35" s="11">
        <v>0.41339427947656765</v>
      </c>
      <c r="N35" s="11">
        <v>0.41339427947656765</v>
      </c>
      <c r="O35" s="11">
        <v>0.41339427947656765</v>
      </c>
      <c r="P35" s="11">
        <v>0.41339427947656765</v>
      </c>
      <c r="Q35" s="11">
        <v>0.41339427947656765</v>
      </c>
      <c r="R35" s="11">
        <v>0.41339427947656765</v>
      </c>
      <c r="S35" s="11">
        <v>0.41339427947656765</v>
      </c>
      <c r="T35" s="11">
        <v>0.41339427947656765</v>
      </c>
      <c r="U35" s="11"/>
      <c r="V35" s="33" t="str">
        <f t="shared" si="1"/>
        <v>Cameroon</v>
      </c>
      <c r="W35" s="30">
        <f t="shared" si="2"/>
        <v>0</v>
      </c>
      <c r="X35" s="10">
        <f t="shared" si="3"/>
        <v>0</v>
      </c>
      <c r="Y35" s="36">
        <f t="shared" si="4"/>
        <v>0</v>
      </c>
      <c r="Z35" s="41" t="str">
        <f t="shared" si="5"/>
        <v/>
      </c>
      <c r="AA35" s="42" t="str">
        <f t="shared" si="6"/>
        <v/>
      </c>
      <c r="AD35">
        <v>30</v>
      </c>
      <c r="AE35" s="31" t="e">
        <f t="shared" si="7"/>
        <v>#N/A</v>
      </c>
      <c r="AF35" s="44">
        <f t="shared" si="8"/>
        <v>-29</v>
      </c>
      <c r="AG35" s="45" t="e">
        <f t="shared" si="9"/>
        <v>#N/A</v>
      </c>
    </row>
    <row r="36" spans="1:33">
      <c r="A36" s="37"/>
      <c r="B36" s="38"/>
      <c r="C36" s="32" t="s">
        <v>99</v>
      </c>
      <c r="D36" s="33" t="s">
        <v>100</v>
      </c>
      <c r="E36" s="11">
        <v>0.3889434655814335</v>
      </c>
      <c r="F36" s="11">
        <v>0.3889434655814335</v>
      </c>
      <c r="G36" s="11">
        <v>0.3889434655814335</v>
      </c>
      <c r="H36" s="11">
        <v>0.3889434655814335</v>
      </c>
      <c r="I36" s="11">
        <v>0.3889434655814335</v>
      </c>
      <c r="J36" s="11">
        <v>0.3889434655814335</v>
      </c>
      <c r="K36" s="11">
        <v>0.3889434655814335</v>
      </c>
      <c r="L36" s="11">
        <v>0.3889434655814335</v>
      </c>
      <c r="M36" s="11">
        <v>0.3889434655814335</v>
      </c>
      <c r="N36" s="11">
        <v>0.3889434655814335</v>
      </c>
      <c r="O36" s="11">
        <v>0.3889434655814335</v>
      </c>
      <c r="P36" s="11">
        <v>0.3889434655814335</v>
      </c>
      <c r="Q36" s="11">
        <v>0.3889434655814335</v>
      </c>
      <c r="R36" s="11">
        <v>0.3889434655814335</v>
      </c>
      <c r="S36" s="11">
        <v>0.3889434655814335</v>
      </c>
      <c r="T36" s="11">
        <v>0.3889434655814335</v>
      </c>
      <c r="U36" s="11"/>
      <c r="V36" s="33" t="str">
        <f t="shared" si="1"/>
        <v>Canada</v>
      </c>
      <c r="W36" s="30">
        <f t="shared" si="2"/>
        <v>0</v>
      </c>
      <c r="X36" s="10">
        <f t="shared" si="3"/>
        <v>0</v>
      </c>
      <c r="Y36" s="36">
        <f t="shared" si="4"/>
        <v>0</v>
      </c>
      <c r="Z36" s="41" t="str">
        <f t="shared" si="5"/>
        <v/>
      </c>
      <c r="AA36" s="42" t="str">
        <f t="shared" si="6"/>
        <v/>
      </c>
    </row>
    <row r="37" spans="1:33">
      <c r="A37" s="37"/>
      <c r="B37" s="38"/>
      <c r="C37" s="32" t="s">
        <v>101</v>
      </c>
      <c r="D37" s="33" t="s">
        <v>102</v>
      </c>
      <c r="E37" s="11">
        <v>0.24842321888977248</v>
      </c>
      <c r="F37" s="11">
        <v>0.24842321888977248</v>
      </c>
      <c r="G37" s="11">
        <v>0.24842321888977248</v>
      </c>
      <c r="H37" s="11">
        <v>0.24842321888977248</v>
      </c>
      <c r="I37" s="11">
        <v>0.24842321888977248</v>
      </c>
      <c r="J37" s="11">
        <v>0.24842321888977248</v>
      </c>
      <c r="K37" s="11">
        <v>0.24842321888977248</v>
      </c>
      <c r="L37" s="11">
        <v>0.24842321888977248</v>
      </c>
      <c r="M37" s="11">
        <v>0.24842321888977248</v>
      </c>
      <c r="N37" s="11">
        <v>0.24842321888977248</v>
      </c>
      <c r="O37" s="11">
        <v>0.24842321888977248</v>
      </c>
      <c r="P37" s="11">
        <v>0.24842321888977248</v>
      </c>
      <c r="Q37" s="11">
        <v>0.24842321888977248</v>
      </c>
      <c r="R37" s="11">
        <v>0.24842321888977248</v>
      </c>
      <c r="S37" s="11">
        <v>0.24842321888977248</v>
      </c>
      <c r="T37" s="11">
        <v>0.24842321888977248</v>
      </c>
      <c r="U37" s="11"/>
      <c r="V37" s="33" t="str">
        <f t="shared" si="1"/>
        <v>Cape Verde</v>
      </c>
      <c r="W37" s="30">
        <f t="shared" si="2"/>
        <v>0</v>
      </c>
      <c r="X37" s="10">
        <f t="shared" si="3"/>
        <v>0</v>
      </c>
      <c r="Y37" s="36">
        <f t="shared" si="4"/>
        <v>0</v>
      </c>
      <c r="Z37" s="41" t="str">
        <f t="shared" si="5"/>
        <v/>
      </c>
      <c r="AA37" s="42" t="str">
        <f t="shared" si="6"/>
        <v/>
      </c>
    </row>
    <row r="38" spans="1:33">
      <c r="A38" s="37"/>
      <c r="B38" s="38"/>
      <c r="C38" s="32" t="s">
        <v>103</v>
      </c>
      <c r="D38" s="33" t="s">
        <v>104</v>
      </c>
      <c r="E38" s="11">
        <v>0.63010513643659705</v>
      </c>
      <c r="F38" s="11">
        <v>0.63010513643659705</v>
      </c>
      <c r="G38" s="11">
        <v>0.63010513643659705</v>
      </c>
      <c r="H38" s="11">
        <v>0.63010513643659705</v>
      </c>
      <c r="I38" s="11">
        <v>0.63010513643659705</v>
      </c>
      <c r="J38" s="11">
        <v>0.63010513643659705</v>
      </c>
      <c r="K38" s="11">
        <v>0.63010513643659705</v>
      </c>
      <c r="L38" s="11">
        <v>0.63010513643659705</v>
      </c>
      <c r="M38" s="11">
        <v>0.63010513643659705</v>
      </c>
      <c r="N38" s="11">
        <v>0.63010513643659705</v>
      </c>
      <c r="O38" s="11">
        <v>0.63010513643659705</v>
      </c>
      <c r="P38" s="11">
        <v>0.63010513643659705</v>
      </c>
      <c r="Q38" s="11">
        <v>0.63010513643659705</v>
      </c>
      <c r="R38" s="11">
        <v>0.63010513643659705</v>
      </c>
      <c r="S38" s="11">
        <v>0.63010513643659705</v>
      </c>
      <c r="T38" s="11">
        <v>0.63010513643659705</v>
      </c>
      <c r="U38" s="11"/>
      <c r="V38" s="33" t="str">
        <f t="shared" si="1"/>
        <v>Central African Republic</v>
      </c>
      <c r="W38" s="30">
        <f t="shared" si="2"/>
        <v>0</v>
      </c>
      <c r="X38" s="10">
        <f t="shared" si="3"/>
        <v>0</v>
      </c>
      <c r="Y38" s="36">
        <f t="shared" si="4"/>
        <v>0</v>
      </c>
      <c r="Z38" s="41" t="str">
        <f t="shared" si="5"/>
        <v/>
      </c>
      <c r="AA38" s="42" t="str">
        <f t="shared" si="6"/>
        <v/>
      </c>
    </row>
    <row r="39" spans="1:33">
      <c r="A39" s="37"/>
      <c r="B39" s="38"/>
      <c r="C39" s="32" t="s">
        <v>105</v>
      </c>
      <c r="D39" s="33" t="s">
        <v>106</v>
      </c>
      <c r="E39" s="11">
        <v>0.45113797650238208</v>
      </c>
      <c r="F39" s="11">
        <v>0.45113797650238208</v>
      </c>
      <c r="G39" s="11">
        <v>0.45113797650238208</v>
      </c>
      <c r="H39" s="11">
        <v>0.45113797650238208</v>
      </c>
      <c r="I39" s="11">
        <v>0.45113797650238208</v>
      </c>
      <c r="J39" s="11">
        <v>0.45113797650238208</v>
      </c>
      <c r="K39" s="11">
        <v>0.45113797650238208</v>
      </c>
      <c r="L39" s="11">
        <v>0.45113797650238208</v>
      </c>
      <c r="M39" s="11">
        <v>0.45113797650238208</v>
      </c>
      <c r="N39" s="11">
        <v>0.45113797650238208</v>
      </c>
      <c r="O39" s="11">
        <v>0.45113797650238208</v>
      </c>
      <c r="P39" s="11">
        <v>0.45113797650238208</v>
      </c>
      <c r="Q39" s="11">
        <v>0.45113797650238208</v>
      </c>
      <c r="R39" s="11">
        <v>0.45113797650238208</v>
      </c>
      <c r="S39" s="11">
        <v>0.45113797650238208</v>
      </c>
      <c r="T39" s="11">
        <v>0.45113797650238208</v>
      </c>
      <c r="U39" s="11"/>
      <c r="V39" s="33" t="str">
        <f t="shared" si="1"/>
        <v>Chad</v>
      </c>
      <c r="W39" s="30">
        <f t="shared" si="2"/>
        <v>0</v>
      </c>
      <c r="X39" s="10">
        <f t="shared" si="3"/>
        <v>0</v>
      </c>
      <c r="Y39" s="36">
        <f t="shared" si="4"/>
        <v>0</v>
      </c>
      <c r="Z39" s="41" t="str">
        <f t="shared" si="5"/>
        <v/>
      </c>
      <c r="AA39" s="42" t="str">
        <f t="shared" si="6"/>
        <v/>
      </c>
    </row>
    <row r="40" spans="1:33">
      <c r="A40" s="37"/>
      <c r="B40" s="38"/>
      <c r="C40" s="32" t="s">
        <v>107</v>
      </c>
      <c r="D40" s="33" t="s">
        <v>108</v>
      </c>
      <c r="E40" s="11">
        <v>0.16912154765582771</v>
      </c>
      <c r="F40" s="11">
        <v>0.16912154765582771</v>
      </c>
      <c r="G40" s="11">
        <v>0.16912154765582771</v>
      </c>
      <c r="H40" s="11">
        <v>0.16912154765582771</v>
      </c>
      <c r="I40" s="11">
        <v>0.16912154765582771</v>
      </c>
      <c r="J40" s="11">
        <v>0.16912154765582771</v>
      </c>
      <c r="K40" s="11">
        <v>0.16912154765582771</v>
      </c>
      <c r="L40" s="11">
        <v>0.16912154765582771</v>
      </c>
      <c r="M40" s="11">
        <v>0.16912154765582771</v>
      </c>
      <c r="N40" s="11">
        <v>0.16912154765582771</v>
      </c>
      <c r="O40" s="11">
        <v>0.16912154765582771</v>
      </c>
      <c r="P40" s="11">
        <v>0.16912154765582771</v>
      </c>
      <c r="Q40" s="11">
        <v>0.16912154765582771</v>
      </c>
      <c r="R40" s="11">
        <v>0.16912154765582771</v>
      </c>
      <c r="S40" s="11">
        <v>0.16912154765582771</v>
      </c>
      <c r="T40" s="11">
        <v>0.16912154765582771</v>
      </c>
      <c r="U40" s="11"/>
      <c r="V40" s="33" t="str">
        <f t="shared" si="1"/>
        <v>Chile</v>
      </c>
      <c r="W40" s="30">
        <f t="shared" si="2"/>
        <v>0</v>
      </c>
      <c r="X40" s="10">
        <f t="shared" si="3"/>
        <v>0</v>
      </c>
      <c r="Y40" s="36">
        <f t="shared" si="4"/>
        <v>0</v>
      </c>
      <c r="Z40" s="41" t="str">
        <f t="shared" si="5"/>
        <v/>
      </c>
      <c r="AA40" s="42" t="str">
        <f t="shared" si="6"/>
        <v/>
      </c>
    </row>
    <row r="41" spans="1:33">
      <c r="A41" s="37"/>
      <c r="B41" s="38"/>
      <c r="C41" s="32" t="s">
        <v>109</v>
      </c>
      <c r="D41" s="33" t="s">
        <v>110</v>
      </c>
      <c r="E41" s="11">
        <v>0.32420847931201091</v>
      </c>
      <c r="F41" s="11">
        <v>0.32420847931201091</v>
      </c>
      <c r="G41" s="11">
        <v>0.32420847931201091</v>
      </c>
      <c r="H41" s="11">
        <v>0.32420847931201091</v>
      </c>
      <c r="I41" s="11">
        <v>0.32420847931201091</v>
      </c>
      <c r="J41" s="11">
        <v>0.32420847931201091</v>
      </c>
      <c r="K41" s="11">
        <v>0.32420847931201091</v>
      </c>
      <c r="L41" s="11">
        <v>0.32420847931201091</v>
      </c>
      <c r="M41" s="11">
        <v>0.32420847931201091</v>
      </c>
      <c r="N41" s="11">
        <v>0.32420847931201091</v>
      </c>
      <c r="O41" s="11">
        <v>0.32420847931201091</v>
      </c>
      <c r="P41" s="11">
        <v>0.32420847931201091</v>
      </c>
      <c r="Q41" s="11">
        <v>0.32420847931201091</v>
      </c>
      <c r="R41" s="11">
        <v>0.32420847931201091</v>
      </c>
      <c r="S41" s="11">
        <v>0.32420847931201091</v>
      </c>
      <c r="T41" s="11">
        <v>0.32420847931201091</v>
      </c>
      <c r="U41" s="11"/>
      <c r="V41" s="33" t="str">
        <f t="shared" si="1"/>
        <v>China</v>
      </c>
      <c r="W41" s="30">
        <f t="shared" si="2"/>
        <v>0</v>
      </c>
      <c r="X41" s="10">
        <f t="shared" si="3"/>
        <v>0</v>
      </c>
      <c r="Y41" s="36">
        <f t="shared" si="4"/>
        <v>0</v>
      </c>
      <c r="Z41" s="41" t="str">
        <f t="shared" si="5"/>
        <v/>
      </c>
      <c r="AA41" s="42" t="str">
        <f t="shared" si="6"/>
        <v/>
      </c>
    </row>
    <row r="42" spans="1:33">
      <c r="A42" s="37"/>
      <c r="B42" s="38"/>
      <c r="C42" s="32" t="s">
        <v>111</v>
      </c>
      <c r="D42" s="33" t="s">
        <v>112</v>
      </c>
      <c r="E42" s="11">
        <v>0.27595955707431596</v>
      </c>
      <c r="F42" s="11">
        <v>0.27595955707431596</v>
      </c>
      <c r="G42" s="11">
        <v>0.27595955707431596</v>
      </c>
      <c r="H42" s="11">
        <v>0.27595955707431596</v>
      </c>
      <c r="I42" s="11">
        <v>0.27595955707431596</v>
      </c>
      <c r="J42" s="11">
        <v>0.27595955707431596</v>
      </c>
      <c r="K42" s="11">
        <v>0.27595955707431596</v>
      </c>
      <c r="L42" s="11">
        <v>0.27595955707431596</v>
      </c>
      <c r="M42" s="11">
        <v>0.27595955707431596</v>
      </c>
      <c r="N42" s="11">
        <v>0.27595955707431596</v>
      </c>
      <c r="O42" s="11">
        <v>0.27595955707431596</v>
      </c>
      <c r="P42" s="11">
        <v>0.27595955707431596</v>
      </c>
      <c r="Q42" s="11">
        <v>0.27595955707431596</v>
      </c>
      <c r="R42" s="11">
        <v>0.27595955707431596</v>
      </c>
      <c r="S42" s="11">
        <v>0.27595955707431596</v>
      </c>
      <c r="T42" s="11">
        <v>0.27595955707431596</v>
      </c>
      <c r="U42" s="11"/>
      <c r="V42" s="33" t="str">
        <f t="shared" si="1"/>
        <v>Colombia</v>
      </c>
      <c r="W42" s="30">
        <f t="shared" si="2"/>
        <v>0</v>
      </c>
      <c r="X42" s="10">
        <f t="shared" si="3"/>
        <v>0</v>
      </c>
      <c r="Y42" s="36">
        <f t="shared" si="4"/>
        <v>0</v>
      </c>
      <c r="Z42" s="41" t="str">
        <f t="shared" si="5"/>
        <v/>
      </c>
      <c r="AA42" s="42" t="str">
        <f t="shared" si="6"/>
        <v/>
      </c>
    </row>
    <row r="43" spans="1:33">
      <c r="A43" s="37"/>
      <c r="B43" s="38"/>
      <c r="C43" s="32" t="s">
        <v>113</v>
      </c>
      <c r="D43" s="33" t="s">
        <v>114</v>
      </c>
      <c r="E43" s="11">
        <v>0.35140247313465944</v>
      </c>
      <c r="F43" s="11">
        <v>0.35140247313465944</v>
      </c>
      <c r="G43" s="11">
        <v>0.35140247313465944</v>
      </c>
      <c r="H43" s="11">
        <v>0.35140247313465944</v>
      </c>
      <c r="I43" s="11">
        <v>0.35140247313465944</v>
      </c>
      <c r="J43" s="11">
        <v>0.35140247313465944</v>
      </c>
      <c r="K43" s="11">
        <v>0.35140247313465944</v>
      </c>
      <c r="L43" s="11">
        <v>0.35140247313465944</v>
      </c>
      <c r="M43" s="11">
        <v>0.35140247313465944</v>
      </c>
      <c r="N43" s="11">
        <v>0.35140247313465944</v>
      </c>
      <c r="O43" s="11">
        <v>0.35140247313465944</v>
      </c>
      <c r="P43" s="11">
        <v>0.35140247313465944</v>
      </c>
      <c r="Q43" s="11">
        <v>0.35140247313465944</v>
      </c>
      <c r="R43" s="11">
        <v>0.35140247313465944</v>
      </c>
      <c r="S43" s="11">
        <v>0.35140247313465944</v>
      </c>
      <c r="T43" s="11">
        <v>0.35140247313465944</v>
      </c>
      <c r="U43" s="11"/>
      <c r="V43" s="33" t="str">
        <f t="shared" si="1"/>
        <v>Comoros</v>
      </c>
      <c r="W43" s="30">
        <f t="shared" si="2"/>
        <v>0</v>
      </c>
      <c r="X43" s="10">
        <f t="shared" si="3"/>
        <v>0</v>
      </c>
      <c r="Y43" s="36">
        <f t="shared" si="4"/>
        <v>0</v>
      </c>
      <c r="Z43" s="41" t="str">
        <f t="shared" si="5"/>
        <v/>
      </c>
      <c r="AA43" s="42" t="str">
        <f t="shared" si="6"/>
        <v/>
      </c>
    </row>
    <row r="44" spans="1:33">
      <c r="A44" s="37"/>
      <c r="B44" s="38"/>
      <c r="C44" s="32" t="s">
        <v>115</v>
      </c>
      <c r="D44" s="33" t="s">
        <v>116</v>
      </c>
      <c r="E44" s="11">
        <v>0.40082537007696217</v>
      </c>
      <c r="F44" s="11">
        <v>0.40082537007696217</v>
      </c>
      <c r="G44" s="11">
        <v>0.40082537007696217</v>
      </c>
      <c r="H44" s="11">
        <v>0.40082537007696217</v>
      </c>
      <c r="I44" s="11">
        <v>0.40082537007696217</v>
      </c>
      <c r="J44" s="11">
        <v>0.40082537007696217</v>
      </c>
      <c r="K44" s="11">
        <v>0.40082537007696217</v>
      </c>
      <c r="L44" s="11">
        <v>0.40082537007696217</v>
      </c>
      <c r="M44" s="11">
        <v>0.40082537007696217</v>
      </c>
      <c r="N44" s="11">
        <v>0.40082537007696217</v>
      </c>
      <c r="O44" s="11">
        <v>0.40082537007696217</v>
      </c>
      <c r="P44" s="11">
        <v>0.40082537007696217</v>
      </c>
      <c r="Q44" s="11">
        <v>0.40082537007696217</v>
      </c>
      <c r="R44" s="11">
        <v>0.40082537007696217</v>
      </c>
      <c r="S44" s="11">
        <v>0.40082537007696217</v>
      </c>
      <c r="T44" s="11">
        <v>0.40082537007696217</v>
      </c>
      <c r="U44" s="11"/>
      <c r="V44" s="33" t="str">
        <f t="shared" si="1"/>
        <v>Congo</v>
      </c>
      <c r="W44" s="30">
        <f t="shared" si="2"/>
        <v>0</v>
      </c>
      <c r="X44" s="10" t="e">
        <f t="shared" si="3"/>
        <v>#DIV/0!</v>
      </c>
      <c r="Y44" s="36">
        <f t="shared" si="4"/>
        <v>0</v>
      </c>
      <c r="Z44" s="41" t="str">
        <f t="shared" si="5"/>
        <v/>
      </c>
      <c r="AA44" s="42" t="str">
        <f t="shared" si="6"/>
        <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0.30331616558192109</v>
      </c>
      <c r="F46" s="11">
        <v>0.30331616558192109</v>
      </c>
      <c r="G46" s="11">
        <v>0.30331616558192109</v>
      </c>
      <c r="H46" s="11">
        <v>0.30331616558192109</v>
      </c>
      <c r="I46" s="11">
        <v>0.30331616558192109</v>
      </c>
      <c r="J46" s="11">
        <v>0.30331616558192109</v>
      </c>
      <c r="K46" s="11">
        <v>0.30331616558192109</v>
      </c>
      <c r="L46" s="11">
        <v>0.30331616558192109</v>
      </c>
      <c r="M46" s="11">
        <v>0.30331616558192109</v>
      </c>
      <c r="N46" s="11">
        <v>0.30331616558192109</v>
      </c>
      <c r="O46" s="11">
        <v>0.30331616558192109</v>
      </c>
      <c r="P46" s="11">
        <v>0.30331616558192109</v>
      </c>
      <c r="Q46" s="11">
        <v>0.30331616558192109</v>
      </c>
      <c r="R46" s="11">
        <v>0.30331616558192109</v>
      </c>
      <c r="S46" s="11">
        <v>0.30331616558192109</v>
      </c>
      <c r="T46" s="11">
        <v>0.30331616558192109</v>
      </c>
      <c r="U46" s="11"/>
      <c r="V46" s="33" t="str">
        <f t="shared" si="1"/>
        <v>Costa Rica</v>
      </c>
      <c r="W46" s="30">
        <f t="shared" si="2"/>
        <v>0</v>
      </c>
      <c r="X46" s="10">
        <f t="shared" si="3"/>
        <v>0</v>
      </c>
      <c r="Y46" s="36">
        <f t="shared" si="4"/>
        <v>0</v>
      </c>
      <c r="Z46" s="41" t="str">
        <f t="shared" si="5"/>
        <v/>
      </c>
      <c r="AA46" s="42" t="str">
        <f t="shared" si="6"/>
        <v/>
      </c>
    </row>
    <row r="47" spans="1:33">
      <c r="A47" s="37"/>
      <c r="B47" s="38"/>
      <c r="C47" s="32" t="s">
        <v>121</v>
      </c>
      <c r="D47" s="33" t="s">
        <v>582</v>
      </c>
      <c r="E47" s="11">
        <v>0.38488074825388591</v>
      </c>
      <c r="F47" s="11">
        <v>0.38488074825388591</v>
      </c>
      <c r="G47" s="11">
        <v>0.38488074825388591</v>
      </c>
      <c r="H47" s="11">
        <v>0.38488074825388591</v>
      </c>
      <c r="I47" s="11">
        <v>0.38488074825388591</v>
      </c>
      <c r="J47" s="11">
        <v>0.38488074825388591</v>
      </c>
      <c r="K47" s="11">
        <v>0.38488074825388591</v>
      </c>
      <c r="L47" s="11">
        <v>0.38488074825388591</v>
      </c>
      <c r="M47" s="11">
        <v>0.38488074825388591</v>
      </c>
      <c r="N47" s="11">
        <v>0.38488074825388591</v>
      </c>
      <c r="O47" s="11">
        <v>0.38488074825388591</v>
      </c>
      <c r="P47" s="11">
        <v>0.38488074825388591</v>
      </c>
      <c r="Q47" s="11">
        <v>0.38488074825388591</v>
      </c>
      <c r="R47" s="11">
        <v>0.38488074825388591</v>
      </c>
      <c r="S47" s="11">
        <v>0.38488074825388591</v>
      </c>
      <c r="T47" s="11">
        <v>0.38488074825388591</v>
      </c>
      <c r="U47" s="11"/>
      <c r="V47" s="33" t="str">
        <f t="shared" si="1"/>
        <v>C™te d'Ivoire</v>
      </c>
      <c r="W47" s="30">
        <f t="shared" si="2"/>
        <v>0</v>
      </c>
      <c r="X47" s="10">
        <f t="shared" si="3"/>
        <v>0</v>
      </c>
      <c r="Y47" s="36">
        <f t="shared" si="4"/>
        <v>0</v>
      </c>
      <c r="Z47" s="41" t="str">
        <f t="shared" si="5"/>
        <v/>
      </c>
      <c r="AA47" s="42" t="str">
        <f t="shared" si="6"/>
        <v/>
      </c>
    </row>
    <row r="48" spans="1:33">
      <c r="A48" s="37"/>
      <c r="B48" s="38"/>
      <c r="C48" s="32" t="s">
        <v>123</v>
      </c>
      <c r="D48" s="33" t="s">
        <v>124</v>
      </c>
      <c r="E48" s="11">
        <v>0.1738930038226667</v>
      </c>
      <c r="F48" s="11">
        <v>0.1738930038226667</v>
      </c>
      <c r="G48" s="11">
        <v>0.1738930038226667</v>
      </c>
      <c r="H48" s="11">
        <v>0.1738930038226667</v>
      </c>
      <c r="I48" s="11">
        <v>0.1738930038226667</v>
      </c>
      <c r="J48" s="11">
        <v>0.1738930038226667</v>
      </c>
      <c r="K48" s="11">
        <v>0.1738930038226667</v>
      </c>
      <c r="L48" s="11">
        <v>0.1738930038226667</v>
      </c>
      <c r="M48" s="11">
        <v>0.1738930038226667</v>
      </c>
      <c r="N48" s="11">
        <v>0.1738930038226667</v>
      </c>
      <c r="O48" s="11">
        <v>0.1738930038226667</v>
      </c>
      <c r="P48" s="11">
        <v>0.1738930038226667</v>
      </c>
      <c r="Q48" s="11">
        <v>0.1738930038226667</v>
      </c>
      <c r="R48" s="11">
        <v>0.1738930038226667</v>
      </c>
      <c r="S48" s="11">
        <v>0.1738930038226667</v>
      </c>
      <c r="T48" s="11">
        <v>0.1738930038226667</v>
      </c>
      <c r="U48" s="11"/>
      <c r="V48" s="33" t="str">
        <f t="shared" si="1"/>
        <v>Croatia</v>
      </c>
      <c r="W48" s="30">
        <f t="shared" si="2"/>
        <v>0</v>
      </c>
      <c r="X48" s="10" t="e">
        <f t="shared" si="3"/>
        <v>#DIV/0!</v>
      </c>
      <c r="Y48" s="36">
        <f t="shared" si="4"/>
        <v>0</v>
      </c>
      <c r="Z48" s="41" t="str">
        <f t="shared" si="5"/>
        <v/>
      </c>
      <c r="AA48" s="42" t="str">
        <f t="shared" si="6"/>
        <v/>
      </c>
    </row>
    <row r="49" spans="1:27">
      <c r="A49" s="37"/>
      <c r="B49" s="38"/>
      <c r="C49" s="32" t="s">
        <v>125</v>
      </c>
      <c r="D49" s="33" t="s">
        <v>126</v>
      </c>
      <c r="E49" s="11">
        <v>0.33514013930668773</v>
      </c>
      <c r="F49" s="11">
        <v>0.33514013930668773</v>
      </c>
      <c r="G49" s="11">
        <v>0.33514013930668773</v>
      </c>
      <c r="H49" s="11">
        <v>0.33514013930668773</v>
      </c>
      <c r="I49" s="11">
        <v>0.33514013930668773</v>
      </c>
      <c r="J49" s="11">
        <v>0.33514013930668773</v>
      </c>
      <c r="K49" s="11">
        <v>0.33514013930668773</v>
      </c>
      <c r="L49" s="11">
        <v>0.33514013930668773</v>
      </c>
      <c r="M49" s="11">
        <v>0.33514013930668773</v>
      </c>
      <c r="N49" s="11">
        <v>0.33514013930668773</v>
      </c>
      <c r="O49" s="11">
        <v>0.33514013930668773</v>
      </c>
      <c r="P49" s="11">
        <v>0.33514013930668773</v>
      </c>
      <c r="Q49" s="11">
        <v>0.33514013930668773</v>
      </c>
      <c r="R49" s="11">
        <v>0.33514013930668773</v>
      </c>
      <c r="S49" s="11">
        <v>0.33514013930668773</v>
      </c>
      <c r="T49" s="11">
        <v>0.33514013930668773</v>
      </c>
      <c r="U49" s="11"/>
      <c r="V49" s="33" t="str">
        <f t="shared" si="1"/>
        <v>Cuba</v>
      </c>
      <c r="W49" s="30">
        <f t="shared" si="2"/>
        <v>0</v>
      </c>
      <c r="X49" s="10">
        <f t="shared" si="3"/>
        <v>0</v>
      </c>
      <c r="Y49" s="36">
        <f t="shared" si="4"/>
        <v>0</v>
      </c>
      <c r="Z49" s="41" t="str">
        <f t="shared" si="5"/>
        <v/>
      </c>
      <c r="AA49" s="42" t="str">
        <f t="shared" si="6"/>
        <v/>
      </c>
    </row>
    <row r="50" spans="1:27">
      <c r="A50" s="37"/>
      <c r="B50" s="38"/>
      <c r="C50" s="32" t="s">
        <v>127</v>
      </c>
      <c r="D50" s="33" t="s">
        <v>128</v>
      </c>
      <c r="E50" s="11">
        <v>0.22345472922819823</v>
      </c>
      <c r="F50" s="11">
        <v>0.22345472922819823</v>
      </c>
      <c r="G50" s="11">
        <v>0.22345472922819823</v>
      </c>
      <c r="H50" s="11">
        <v>0.22345472922819823</v>
      </c>
      <c r="I50" s="11">
        <v>0.22345472922819823</v>
      </c>
      <c r="J50" s="11">
        <v>0.22345472922819823</v>
      </c>
      <c r="K50" s="11">
        <v>0.22345472922819823</v>
      </c>
      <c r="L50" s="11">
        <v>0.22345472922819823</v>
      </c>
      <c r="M50" s="11">
        <v>0.22345472922819823</v>
      </c>
      <c r="N50" s="11">
        <v>0.22345472922819823</v>
      </c>
      <c r="O50" s="11">
        <v>0.22345472922819823</v>
      </c>
      <c r="P50" s="11">
        <v>0.22345472922819823</v>
      </c>
      <c r="Q50" s="11">
        <v>0.22345472922819823</v>
      </c>
      <c r="R50" s="11">
        <v>0.22345472922819823</v>
      </c>
      <c r="S50" s="11">
        <v>0.22345472922819823</v>
      </c>
      <c r="T50" s="11">
        <v>0.22345472922819823</v>
      </c>
      <c r="U50" s="11"/>
      <c r="V50" s="33" t="str">
        <f t="shared" si="1"/>
        <v>Cyprus</v>
      </c>
      <c r="W50" s="30">
        <f t="shared" si="2"/>
        <v>0</v>
      </c>
      <c r="X50" s="10">
        <f t="shared" si="3"/>
        <v>0</v>
      </c>
      <c r="Y50" s="36">
        <f t="shared" si="4"/>
        <v>0</v>
      </c>
      <c r="Z50" s="41" t="str">
        <f t="shared" si="5"/>
        <v/>
      </c>
      <c r="AA50" s="42" t="str">
        <f t="shared" si="6"/>
        <v/>
      </c>
    </row>
    <row r="51" spans="1:27">
      <c r="A51" s="37"/>
      <c r="B51" s="38"/>
      <c r="C51" s="32" t="s">
        <v>129</v>
      </c>
      <c r="D51" s="33" t="s">
        <v>130</v>
      </c>
      <c r="E51" s="11">
        <v>0.21435154954575852</v>
      </c>
      <c r="F51" s="11">
        <v>0.21435154954575852</v>
      </c>
      <c r="G51" s="11">
        <v>0.21435154954575852</v>
      </c>
      <c r="H51" s="11">
        <v>0.21435154954575852</v>
      </c>
      <c r="I51" s="11">
        <v>0.21435154954575852</v>
      </c>
      <c r="J51" s="11">
        <v>0.21435154954575852</v>
      </c>
      <c r="K51" s="11">
        <v>0.21435154954575852</v>
      </c>
      <c r="L51" s="11">
        <v>0.21435154954575852</v>
      </c>
      <c r="M51" s="11">
        <v>0.21435154954575852</v>
      </c>
      <c r="N51" s="11">
        <v>0.21435154954575852</v>
      </c>
      <c r="O51" s="11">
        <v>0.21435154954575852</v>
      </c>
      <c r="P51" s="11">
        <v>0.21435154954575852</v>
      </c>
      <c r="Q51" s="11">
        <v>0.21435154954575852</v>
      </c>
      <c r="R51" s="11">
        <v>0.21435154954575852</v>
      </c>
      <c r="S51" s="11">
        <v>0.21435154954575852</v>
      </c>
      <c r="T51" s="11">
        <v>0.21435154954575852</v>
      </c>
      <c r="U51" s="11"/>
      <c r="V51" s="33" t="str">
        <f t="shared" si="1"/>
        <v>Czech Republic</v>
      </c>
      <c r="W51" s="30">
        <f t="shared" si="2"/>
        <v>0</v>
      </c>
      <c r="X51" s="10">
        <f t="shared" si="3"/>
        <v>0</v>
      </c>
      <c r="Y51" s="36">
        <f t="shared" si="4"/>
        <v>0</v>
      </c>
      <c r="Z51" s="41" t="str">
        <f t="shared" si="5"/>
        <v/>
      </c>
      <c r="AA51" s="42" t="str">
        <f t="shared" si="6"/>
        <v/>
      </c>
    </row>
    <row r="52" spans="1:27">
      <c r="A52" s="37"/>
      <c r="B52" s="38"/>
      <c r="C52" s="32" t="s">
        <v>131</v>
      </c>
      <c r="D52" s="33" t="s">
        <v>132</v>
      </c>
      <c r="E52" s="11">
        <v>0.19549177498002082</v>
      </c>
      <c r="F52" s="11">
        <v>0.19549177498002082</v>
      </c>
      <c r="G52" s="11">
        <v>0.19549177498002082</v>
      </c>
      <c r="H52" s="11">
        <v>0.19549177498002082</v>
      </c>
      <c r="I52" s="11">
        <v>0.19549177498002082</v>
      </c>
      <c r="J52" s="11">
        <v>0.19549177498002082</v>
      </c>
      <c r="K52" s="11">
        <v>0.19549177498002082</v>
      </c>
      <c r="L52" s="11">
        <v>0.19549177498002082</v>
      </c>
      <c r="M52" s="11">
        <v>0.19549177498002082</v>
      </c>
      <c r="N52" s="11">
        <v>0.19549177498002082</v>
      </c>
      <c r="O52" s="11">
        <v>0.19549177498002082</v>
      </c>
      <c r="P52" s="11">
        <v>0.19549177498002082</v>
      </c>
      <c r="Q52" s="11">
        <v>0.19549177498002082</v>
      </c>
      <c r="R52" s="11">
        <v>0.19549177498002082</v>
      </c>
      <c r="S52" s="11">
        <v>0.19549177498002082</v>
      </c>
      <c r="T52" s="11">
        <v>0.19549177498002082</v>
      </c>
      <c r="U52" s="11"/>
      <c r="V52" s="33" t="str">
        <f t="shared" si="1"/>
        <v>Denmark</v>
      </c>
      <c r="W52" s="30">
        <f t="shared" si="2"/>
        <v>0</v>
      </c>
      <c r="X52" s="10">
        <f t="shared" si="3"/>
        <v>0</v>
      </c>
      <c r="Y52" s="36">
        <f t="shared" si="4"/>
        <v>0</v>
      </c>
      <c r="Z52" s="41" t="str">
        <f t="shared" si="5"/>
        <v/>
      </c>
      <c r="AA52" s="42" t="str">
        <f t="shared" si="6"/>
        <v/>
      </c>
    </row>
    <row r="53" spans="1:27">
      <c r="A53" s="37"/>
      <c r="B53" s="38"/>
      <c r="C53" s="32" t="s">
        <v>133</v>
      </c>
      <c r="D53" s="33" t="s">
        <v>134</v>
      </c>
      <c r="E53" s="11">
        <v>0.38453003472348779</v>
      </c>
      <c r="F53" s="11">
        <v>0.38453003472348779</v>
      </c>
      <c r="G53" s="11">
        <v>0.38453003472348779</v>
      </c>
      <c r="H53" s="11">
        <v>0.38453003472348779</v>
      </c>
      <c r="I53" s="11">
        <v>0.38453003472348779</v>
      </c>
      <c r="J53" s="11">
        <v>0.38453003472348779</v>
      </c>
      <c r="K53" s="11">
        <v>0.38453003472348779</v>
      </c>
      <c r="L53" s="11">
        <v>0.38453003472348779</v>
      </c>
      <c r="M53" s="11">
        <v>0.38453003472348779</v>
      </c>
      <c r="N53" s="11">
        <v>0.38453003472348779</v>
      </c>
      <c r="O53" s="11">
        <v>0.38453003472348779</v>
      </c>
      <c r="P53" s="11">
        <v>0.38453003472348779</v>
      </c>
      <c r="Q53" s="11">
        <v>0.38453003472348779</v>
      </c>
      <c r="R53" s="11">
        <v>0.38453003472348779</v>
      </c>
      <c r="S53" s="11">
        <v>0.38453003472348779</v>
      </c>
      <c r="T53" s="11">
        <v>0.38453003472348779</v>
      </c>
      <c r="U53" s="11"/>
      <c r="V53" s="33" t="str">
        <f t="shared" si="1"/>
        <v>Djibouti</v>
      </c>
      <c r="W53" s="30">
        <f t="shared" si="2"/>
        <v>0</v>
      </c>
      <c r="X53" s="10">
        <f t="shared" si="3"/>
        <v>0</v>
      </c>
      <c r="Y53" s="36">
        <f t="shared" si="4"/>
        <v>0</v>
      </c>
      <c r="Z53" s="41" t="str">
        <f t="shared" si="5"/>
        <v/>
      </c>
      <c r="AA53" s="42" t="str">
        <f t="shared" si="6"/>
        <v/>
      </c>
    </row>
    <row r="54" spans="1:27">
      <c r="A54" s="37"/>
      <c r="B54" s="38"/>
      <c r="C54" s="32" t="s">
        <v>135</v>
      </c>
      <c r="D54" s="33" t="s">
        <v>136</v>
      </c>
      <c r="E54" s="11">
        <v>0.36294991312591496</v>
      </c>
      <c r="F54" s="11">
        <v>0.36294991312591496</v>
      </c>
      <c r="G54" s="11">
        <v>0.36294991312591496</v>
      </c>
      <c r="H54" s="11">
        <v>0.36294991312591496</v>
      </c>
      <c r="I54" s="11">
        <v>0.36294991312591496</v>
      </c>
      <c r="J54" s="11">
        <v>0.36294991312591496</v>
      </c>
      <c r="K54" s="11">
        <v>0.36294991312591496</v>
      </c>
      <c r="L54" s="11">
        <v>0.36294991312591496</v>
      </c>
      <c r="M54" s="11">
        <v>0.36294991312591496</v>
      </c>
      <c r="N54" s="11">
        <v>0.36294991312591496</v>
      </c>
      <c r="O54" s="11">
        <v>0.36294991312591496</v>
      </c>
      <c r="P54" s="11">
        <v>0.36294991312591496</v>
      </c>
      <c r="Q54" s="11">
        <v>0.36294991312591496</v>
      </c>
      <c r="R54" s="11">
        <v>0.36294991312591496</v>
      </c>
      <c r="S54" s="11">
        <v>0.36294991312591496</v>
      </c>
      <c r="T54" s="11">
        <v>0.36294991312591496</v>
      </c>
      <c r="U54" s="11"/>
      <c r="V54" s="33" t="str">
        <f t="shared" si="1"/>
        <v>Dominica</v>
      </c>
      <c r="W54" s="30">
        <f t="shared" si="2"/>
        <v>0</v>
      </c>
      <c r="X54" s="10">
        <f t="shared" si="3"/>
        <v>0</v>
      </c>
      <c r="Y54" s="36">
        <f t="shared" si="4"/>
        <v>0</v>
      </c>
      <c r="Z54" s="41" t="str">
        <f t="shared" si="5"/>
        <v/>
      </c>
      <c r="AA54" s="42" t="str">
        <f t="shared" si="6"/>
        <v/>
      </c>
    </row>
    <row r="55" spans="1:27">
      <c r="A55" s="37"/>
      <c r="B55" s="38"/>
      <c r="C55" s="32" t="s">
        <v>137</v>
      </c>
      <c r="D55" s="33" t="s">
        <v>138</v>
      </c>
      <c r="E55" s="11">
        <v>0.220005785040673</v>
      </c>
      <c r="F55" s="11">
        <v>0.220005785040673</v>
      </c>
      <c r="G55" s="11">
        <v>0.220005785040673</v>
      </c>
      <c r="H55" s="11">
        <v>0.220005785040673</v>
      </c>
      <c r="I55" s="11">
        <v>0.220005785040673</v>
      </c>
      <c r="J55" s="11">
        <v>0.220005785040673</v>
      </c>
      <c r="K55" s="11">
        <v>0.220005785040673</v>
      </c>
      <c r="L55" s="11">
        <v>0.220005785040673</v>
      </c>
      <c r="M55" s="11">
        <v>0.220005785040673</v>
      </c>
      <c r="N55" s="11">
        <v>0.220005785040673</v>
      </c>
      <c r="O55" s="11">
        <v>0.220005785040673</v>
      </c>
      <c r="P55" s="11">
        <v>0.220005785040673</v>
      </c>
      <c r="Q55" s="11">
        <v>0.220005785040673</v>
      </c>
      <c r="R55" s="11">
        <v>0.220005785040673</v>
      </c>
      <c r="S55" s="11">
        <v>0.220005785040673</v>
      </c>
      <c r="T55" s="11">
        <v>0.220005785040673</v>
      </c>
      <c r="U55" s="11"/>
      <c r="V55" s="33" t="str">
        <f t="shared" si="1"/>
        <v>Dominican Republic</v>
      </c>
      <c r="W55" s="30">
        <f t="shared" si="2"/>
        <v>0</v>
      </c>
      <c r="X55" s="10">
        <f t="shared" si="3"/>
        <v>0</v>
      </c>
      <c r="Y55" s="36">
        <f t="shared" si="4"/>
        <v>0</v>
      </c>
      <c r="Z55" s="41" t="str">
        <f t="shared" si="5"/>
        <v/>
      </c>
      <c r="AA55" s="42" t="str">
        <f t="shared" si="6"/>
        <v/>
      </c>
    </row>
    <row r="56" spans="1:27">
      <c r="C56" s="32" t="s">
        <v>139</v>
      </c>
      <c r="D56" s="33" t="s">
        <v>140</v>
      </c>
      <c r="E56" s="11">
        <v>0.20410024415564151</v>
      </c>
      <c r="F56" s="11">
        <v>0.20410024415564151</v>
      </c>
      <c r="G56" s="11">
        <v>0.20410024415564151</v>
      </c>
      <c r="H56" s="11">
        <v>0.20410024415564151</v>
      </c>
      <c r="I56" s="11">
        <v>0.20410024415564151</v>
      </c>
      <c r="J56" s="11">
        <v>0.20410024415564151</v>
      </c>
      <c r="K56" s="11">
        <v>0.20410024415564151</v>
      </c>
      <c r="L56" s="11">
        <v>0.20410024415564151</v>
      </c>
      <c r="M56" s="11">
        <v>0.20410024415564151</v>
      </c>
      <c r="N56" s="11">
        <v>0.20410024415564151</v>
      </c>
      <c r="O56" s="11">
        <v>0.20410024415564151</v>
      </c>
      <c r="P56" s="11">
        <v>0.20410024415564151</v>
      </c>
      <c r="Q56" s="11">
        <v>0.20410024415564151</v>
      </c>
      <c r="R56" s="11">
        <v>0.20410024415564151</v>
      </c>
      <c r="S56" s="11">
        <v>0.20410024415564151</v>
      </c>
      <c r="T56" s="11">
        <v>0.20410024415564151</v>
      </c>
      <c r="U56" s="11"/>
      <c r="V56" s="33" t="str">
        <f t="shared" si="1"/>
        <v>Ecuador</v>
      </c>
      <c r="W56" s="30">
        <f t="shared" si="2"/>
        <v>0</v>
      </c>
      <c r="X56" s="10">
        <f t="shared" si="3"/>
        <v>0</v>
      </c>
      <c r="Y56" s="36">
        <f t="shared" si="4"/>
        <v>0</v>
      </c>
      <c r="Z56" s="41" t="str">
        <f t="shared" si="5"/>
        <v/>
      </c>
      <c r="AA56" s="42" t="str">
        <f t="shared" si="6"/>
        <v/>
      </c>
    </row>
    <row r="57" spans="1:27">
      <c r="C57" s="32" t="s">
        <v>141</v>
      </c>
      <c r="D57" s="33" t="s">
        <v>142</v>
      </c>
      <c r="E57" s="11">
        <v>0.20689976601370869</v>
      </c>
      <c r="F57" s="11">
        <v>0.20689976601370869</v>
      </c>
      <c r="G57" s="11">
        <v>0.20689976601370869</v>
      </c>
      <c r="H57" s="11">
        <v>0.20689976601370869</v>
      </c>
      <c r="I57" s="11">
        <v>0.20689976601370869</v>
      </c>
      <c r="J57" s="11">
        <v>0.20689976601370869</v>
      </c>
      <c r="K57" s="11">
        <v>0.20689976601370869</v>
      </c>
      <c r="L57" s="11">
        <v>0.20689976601370869</v>
      </c>
      <c r="M57" s="11">
        <v>0.20689976601370869</v>
      </c>
      <c r="N57" s="11">
        <v>0.20689976601370869</v>
      </c>
      <c r="O57" s="11">
        <v>0.20689976601370869</v>
      </c>
      <c r="P57" s="11">
        <v>0.20689976601370869</v>
      </c>
      <c r="Q57" s="11">
        <v>0.20689976601370869</v>
      </c>
      <c r="R57" s="11">
        <v>0.20689976601370869</v>
      </c>
      <c r="S57" s="11">
        <v>0.20689976601370869</v>
      </c>
      <c r="T57" s="11">
        <v>0.20689976601370869</v>
      </c>
      <c r="U57" s="11"/>
      <c r="V57" s="33" t="str">
        <f t="shared" si="1"/>
        <v>Egypt</v>
      </c>
      <c r="W57" s="30">
        <f t="shared" si="2"/>
        <v>0</v>
      </c>
      <c r="X57" s="10">
        <f t="shared" si="3"/>
        <v>0</v>
      </c>
      <c r="Y57" s="36">
        <f t="shared" si="4"/>
        <v>0</v>
      </c>
      <c r="Z57" s="41" t="str">
        <f t="shared" si="5"/>
        <v/>
      </c>
      <c r="AA57" s="42" t="str">
        <f t="shared" si="6"/>
        <v/>
      </c>
    </row>
    <row r="58" spans="1:27">
      <c r="C58" s="32" t="s">
        <v>143</v>
      </c>
      <c r="D58" s="33" t="s">
        <v>144</v>
      </c>
      <c r="E58" s="11">
        <v>0.26681665853074077</v>
      </c>
      <c r="F58" s="11">
        <v>0.26681665853074077</v>
      </c>
      <c r="G58" s="11">
        <v>0.26681665853074077</v>
      </c>
      <c r="H58" s="11">
        <v>0.26681665853074077</v>
      </c>
      <c r="I58" s="11">
        <v>0.26681665853074077</v>
      </c>
      <c r="J58" s="11">
        <v>0.26681665853074077</v>
      </c>
      <c r="K58" s="11">
        <v>0.26681665853074077</v>
      </c>
      <c r="L58" s="11">
        <v>0.26681665853074077</v>
      </c>
      <c r="M58" s="11">
        <v>0.26681665853074077</v>
      </c>
      <c r="N58" s="11">
        <v>0.26681665853074077</v>
      </c>
      <c r="O58" s="11">
        <v>0.26681665853074077</v>
      </c>
      <c r="P58" s="11">
        <v>0.26681665853074077</v>
      </c>
      <c r="Q58" s="11">
        <v>0.26681665853074077</v>
      </c>
      <c r="R58" s="11">
        <v>0.26681665853074077</v>
      </c>
      <c r="S58" s="11">
        <v>0.26681665853074077</v>
      </c>
      <c r="T58" s="11">
        <v>0.26681665853074077</v>
      </c>
      <c r="U58" s="11"/>
      <c r="V58" s="33" t="str">
        <f t="shared" si="1"/>
        <v>El Salvador</v>
      </c>
      <c r="W58" s="30">
        <f t="shared" si="2"/>
        <v>0</v>
      </c>
      <c r="X58" s="10">
        <f t="shared" si="3"/>
        <v>0</v>
      </c>
      <c r="Y58" s="36">
        <f t="shared" si="4"/>
        <v>0</v>
      </c>
      <c r="Z58" s="41" t="str">
        <f t="shared" si="5"/>
        <v/>
      </c>
      <c r="AA58" s="42" t="str">
        <f t="shared" si="6"/>
        <v/>
      </c>
    </row>
    <row r="59" spans="1:27">
      <c r="C59" s="32" t="s">
        <v>145</v>
      </c>
      <c r="D59" s="33" t="s">
        <v>146</v>
      </c>
      <c r="E59" s="11">
        <v>0.41052441350553009</v>
      </c>
      <c r="F59" s="11">
        <v>0.41052441350553009</v>
      </c>
      <c r="G59" s="11">
        <v>0.41052441350553009</v>
      </c>
      <c r="H59" s="11">
        <v>0.41052441350553009</v>
      </c>
      <c r="I59" s="11">
        <v>0.41052441350553009</v>
      </c>
      <c r="J59" s="11">
        <v>0.41052441350553009</v>
      </c>
      <c r="K59" s="11">
        <v>0.41052441350553009</v>
      </c>
      <c r="L59" s="11">
        <v>0.41052441350553009</v>
      </c>
      <c r="M59" s="11">
        <v>0.41052441350553009</v>
      </c>
      <c r="N59" s="11">
        <v>0.41052441350553009</v>
      </c>
      <c r="O59" s="11">
        <v>0.41052441350553009</v>
      </c>
      <c r="P59" s="11">
        <v>0.41052441350553009</v>
      </c>
      <c r="Q59" s="11">
        <v>0.41052441350553009</v>
      </c>
      <c r="R59" s="11">
        <v>0.41052441350553009</v>
      </c>
      <c r="S59" s="11">
        <v>0.41052441350553009</v>
      </c>
      <c r="T59" s="11">
        <v>0.41052441350553009</v>
      </c>
      <c r="U59" s="11"/>
      <c r="V59" s="33" t="str">
        <f t="shared" si="1"/>
        <v>Equatorial Guinea</v>
      </c>
      <c r="W59" s="30">
        <f t="shared" si="2"/>
        <v>0</v>
      </c>
      <c r="X59" s="10">
        <f t="shared" si="3"/>
        <v>0</v>
      </c>
      <c r="Y59" s="36">
        <f t="shared" si="4"/>
        <v>0</v>
      </c>
      <c r="Z59" s="41" t="str">
        <f t="shared" si="5"/>
        <v/>
      </c>
      <c r="AA59" s="42" t="str">
        <f t="shared" si="6"/>
        <v/>
      </c>
    </row>
    <row r="60" spans="1:27">
      <c r="C60" s="32" t="s">
        <v>147</v>
      </c>
      <c r="D60" s="33" t="s">
        <v>148</v>
      </c>
      <c r="E60" s="11">
        <v>0.34345522020904862</v>
      </c>
      <c r="F60" s="11">
        <v>0.34345522020904862</v>
      </c>
      <c r="G60" s="11">
        <v>0.34345522020904862</v>
      </c>
      <c r="H60" s="11">
        <v>0.34345522020904862</v>
      </c>
      <c r="I60" s="11">
        <v>0.34345522020904862</v>
      </c>
      <c r="J60" s="11">
        <v>0.34345522020904862</v>
      </c>
      <c r="K60" s="11">
        <v>0.34345522020904862</v>
      </c>
      <c r="L60" s="11">
        <v>0.34345522020904862</v>
      </c>
      <c r="M60" s="11">
        <v>0.34345522020904862</v>
      </c>
      <c r="N60" s="11">
        <v>0.34345522020904862</v>
      </c>
      <c r="O60" s="11">
        <v>0.34345522020904862</v>
      </c>
      <c r="P60" s="11">
        <v>0.34345522020904862</v>
      </c>
      <c r="Q60" s="11">
        <v>0.34345522020904862</v>
      </c>
      <c r="R60" s="11">
        <v>0.34345522020904862</v>
      </c>
      <c r="S60" s="11">
        <v>0.34345522020904862</v>
      </c>
      <c r="T60" s="11">
        <v>0.34345522020904862</v>
      </c>
      <c r="U60" s="11"/>
      <c r="V60" s="33" t="str">
        <f t="shared" si="1"/>
        <v>Eritrea</v>
      </c>
      <c r="W60" s="30">
        <f t="shared" si="2"/>
        <v>0</v>
      </c>
      <c r="X60" s="10">
        <f t="shared" si="3"/>
        <v>0</v>
      </c>
      <c r="Y60" s="36">
        <f t="shared" si="4"/>
        <v>0</v>
      </c>
      <c r="Z60" s="41" t="str">
        <f t="shared" si="5"/>
        <v/>
      </c>
      <c r="AA60" s="42" t="str">
        <f t="shared" si="6"/>
        <v/>
      </c>
    </row>
    <row r="61" spans="1:27">
      <c r="C61" s="32" t="s">
        <v>149</v>
      </c>
      <c r="D61" s="33" t="s">
        <v>150</v>
      </c>
      <c r="E61" s="11">
        <v>0.38363467992215239</v>
      </c>
      <c r="F61" s="11">
        <v>0.38363467992215239</v>
      </c>
      <c r="G61" s="11">
        <v>0.38363467992215239</v>
      </c>
      <c r="H61" s="11">
        <v>0.38363467992215239</v>
      </c>
      <c r="I61" s="11">
        <v>0.38363467992215239</v>
      </c>
      <c r="J61" s="11">
        <v>0.38363467992215239</v>
      </c>
      <c r="K61" s="11">
        <v>0.38363467992215239</v>
      </c>
      <c r="L61" s="11">
        <v>0.38363467992215239</v>
      </c>
      <c r="M61" s="11">
        <v>0.38363467992215239</v>
      </c>
      <c r="N61" s="11">
        <v>0.38363467992215239</v>
      </c>
      <c r="O61" s="11">
        <v>0.38363467992215239</v>
      </c>
      <c r="P61" s="11">
        <v>0.38363467992215239</v>
      </c>
      <c r="Q61" s="11">
        <v>0.38363467992215239</v>
      </c>
      <c r="R61" s="11">
        <v>0.38363467992215239</v>
      </c>
      <c r="S61" s="11">
        <v>0.38363467992215239</v>
      </c>
      <c r="T61" s="11">
        <v>0.38363467992215239</v>
      </c>
      <c r="U61" s="11"/>
      <c r="V61" s="33" t="str">
        <f t="shared" si="1"/>
        <v>Estonia</v>
      </c>
      <c r="W61" s="30">
        <f t="shared" si="2"/>
        <v>0</v>
      </c>
      <c r="X61" s="10">
        <f t="shared" si="3"/>
        <v>0</v>
      </c>
      <c r="Y61" s="36">
        <f t="shared" si="4"/>
        <v>0</v>
      </c>
      <c r="Z61" s="41" t="str">
        <f t="shared" si="5"/>
        <v/>
      </c>
      <c r="AA61" s="42" t="str">
        <f t="shared" si="6"/>
        <v/>
      </c>
    </row>
    <row r="62" spans="1:27">
      <c r="C62" s="32" t="s">
        <v>151</v>
      </c>
      <c r="D62" s="33" t="s">
        <v>152</v>
      </c>
      <c r="E62" s="11">
        <v>0.48034340674074083</v>
      </c>
      <c r="F62" s="11">
        <v>0.48034340674074083</v>
      </c>
      <c r="G62" s="11">
        <v>0.48034340674074083</v>
      </c>
      <c r="H62" s="11">
        <v>0.48034340674074083</v>
      </c>
      <c r="I62" s="11">
        <v>0.48034340674074083</v>
      </c>
      <c r="J62" s="11">
        <v>0.48034340674074083</v>
      </c>
      <c r="K62" s="11">
        <v>0.48034340674074083</v>
      </c>
      <c r="L62" s="11">
        <v>0.48034340674074083</v>
      </c>
      <c r="M62" s="11">
        <v>0.48034340674074083</v>
      </c>
      <c r="N62" s="11">
        <v>0.48034340674074083</v>
      </c>
      <c r="O62" s="11">
        <v>0.48034340674074083</v>
      </c>
      <c r="P62" s="11">
        <v>0.48034340674074083</v>
      </c>
      <c r="Q62" s="11">
        <v>0.48034340674074083</v>
      </c>
      <c r="R62" s="11">
        <v>0.48034340674074083</v>
      </c>
      <c r="S62" s="11">
        <v>0.48034340674074083</v>
      </c>
      <c r="T62" s="11">
        <v>0.48034340674074083</v>
      </c>
      <c r="U62" s="11"/>
      <c r="V62" s="33" t="str">
        <f t="shared" si="1"/>
        <v>Ethiopia</v>
      </c>
      <c r="W62" s="30">
        <f t="shared" si="2"/>
        <v>0</v>
      </c>
      <c r="X62" s="10">
        <f t="shared" si="3"/>
        <v>0</v>
      </c>
      <c r="Y62" s="36">
        <f t="shared" si="4"/>
        <v>0</v>
      </c>
      <c r="Z62" s="41" t="str">
        <f t="shared" si="5"/>
        <v/>
      </c>
      <c r="AA62" s="42" t="str">
        <f t="shared" si="6"/>
        <v/>
      </c>
    </row>
    <row r="63" spans="1:27">
      <c r="C63" s="32" t="s">
        <v>153</v>
      </c>
      <c r="D63" s="33" t="s">
        <v>154</v>
      </c>
      <c r="E63" s="11">
        <v>0.35294991489534211</v>
      </c>
      <c r="F63" s="11">
        <v>0.35294991489534211</v>
      </c>
      <c r="G63" s="11">
        <v>0.35294991489534211</v>
      </c>
      <c r="H63" s="11">
        <v>0.35294991489534211</v>
      </c>
      <c r="I63" s="11">
        <v>0.35294991489534211</v>
      </c>
      <c r="J63" s="11">
        <v>0.35294991489534211</v>
      </c>
      <c r="K63" s="11">
        <v>0.35294991489534211</v>
      </c>
      <c r="L63" s="11">
        <v>0.35294991489534211</v>
      </c>
      <c r="M63" s="11">
        <v>0.35294991489534211</v>
      </c>
      <c r="N63" s="11">
        <v>0.35294991489534211</v>
      </c>
      <c r="O63" s="11">
        <v>0.35294991489534211</v>
      </c>
      <c r="P63" s="11">
        <v>0.35294991489534211</v>
      </c>
      <c r="Q63" s="11">
        <v>0.35294991489534211</v>
      </c>
      <c r="R63" s="11">
        <v>0.35294991489534211</v>
      </c>
      <c r="S63" s="11">
        <v>0.35294991489534211</v>
      </c>
      <c r="T63" s="11">
        <v>0.35294991489534211</v>
      </c>
      <c r="U63" s="11"/>
      <c r="V63" s="33" t="str">
        <f t="shared" si="1"/>
        <v>Fiji</v>
      </c>
      <c r="W63" s="30">
        <f t="shared" si="2"/>
        <v>0</v>
      </c>
      <c r="X63" s="10">
        <f t="shared" si="3"/>
        <v>0</v>
      </c>
      <c r="Y63" s="36">
        <f t="shared" si="4"/>
        <v>0</v>
      </c>
      <c r="Z63" s="41" t="str">
        <f t="shared" si="5"/>
        <v/>
      </c>
      <c r="AA63" s="42" t="str">
        <f t="shared" si="6"/>
        <v/>
      </c>
    </row>
    <row r="64" spans="1:27">
      <c r="C64" s="32" t="s">
        <v>155</v>
      </c>
      <c r="D64" s="33" t="s">
        <v>156</v>
      </c>
      <c r="E64" s="11">
        <v>0.26131949709621427</v>
      </c>
      <c r="F64" s="11">
        <v>0.26131949709621427</v>
      </c>
      <c r="G64" s="11">
        <v>0.26131949709621427</v>
      </c>
      <c r="H64" s="11">
        <v>0.26131949709621427</v>
      </c>
      <c r="I64" s="11">
        <v>0.26131949709621427</v>
      </c>
      <c r="J64" s="11">
        <v>0.26131949709621427</v>
      </c>
      <c r="K64" s="11">
        <v>0.26131949709621427</v>
      </c>
      <c r="L64" s="11">
        <v>0.26131949709621427</v>
      </c>
      <c r="M64" s="11">
        <v>0.26131949709621427</v>
      </c>
      <c r="N64" s="11">
        <v>0.26131949709621427</v>
      </c>
      <c r="O64" s="11">
        <v>0.26131949709621427</v>
      </c>
      <c r="P64" s="11">
        <v>0.26131949709621427</v>
      </c>
      <c r="Q64" s="11">
        <v>0.26131949709621427</v>
      </c>
      <c r="R64" s="11">
        <v>0.26131949709621427</v>
      </c>
      <c r="S64" s="11">
        <v>0.26131949709621427</v>
      </c>
      <c r="T64" s="11">
        <v>0.26131949709621427</v>
      </c>
      <c r="U64" s="11"/>
      <c r="V64" s="33" t="str">
        <f t="shared" si="1"/>
        <v>Finland</v>
      </c>
      <c r="W64" s="30">
        <f t="shared" si="2"/>
        <v>0</v>
      </c>
      <c r="X64" s="10" t="e">
        <f t="shared" si="3"/>
        <v>#DIV/0!</v>
      </c>
      <c r="Y64" s="36">
        <f t="shared" si="4"/>
        <v>0</v>
      </c>
      <c r="Z64" s="41" t="str">
        <f t="shared" si="5"/>
        <v/>
      </c>
      <c r="AA64" s="42" t="str">
        <f t="shared" si="6"/>
        <v/>
      </c>
    </row>
    <row r="65" spans="3:27">
      <c r="C65" s="32" t="s">
        <v>157</v>
      </c>
      <c r="D65" s="33" t="s">
        <v>158</v>
      </c>
      <c r="E65" s="11">
        <v>0.15534544520665786</v>
      </c>
      <c r="F65" s="11">
        <v>0.15534544520665786</v>
      </c>
      <c r="G65" s="11">
        <v>0.15534544520665786</v>
      </c>
      <c r="H65" s="11">
        <v>0.15534544520665786</v>
      </c>
      <c r="I65" s="11">
        <v>0.15534544520665786</v>
      </c>
      <c r="J65" s="11">
        <v>0.15534544520665786</v>
      </c>
      <c r="K65" s="11">
        <v>0.15534544520665786</v>
      </c>
      <c r="L65" s="11">
        <v>0.15534544520665786</v>
      </c>
      <c r="M65" s="11">
        <v>0.15534544520665786</v>
      </c>
      <c r="N65" s="11">
        <v>0.15534544520665786</v>
      </c>
      <c r="O65" s="11">
        <v>0.15534544520665786</v>
      </c>
      <c r="P65" s="11">
        <v>0.15534544520665786</v>
      </c>
      <c r="Q65" s="11">
        <v>0.15534544520665786</v>
      </c>
      <c r="R65" s="11">
        <v>0.15534544520665786</v>
      </c>
      <c r="S65" s="11">
        <v>0.15534544520665786</v>
      </c>
      <c r="T65" s="11">
        <v>0.15534544520665786</v>
      </c>
      <c r="U65" s="11"/>
      <c r="V65" s="33" t="str">
        <f t="shared" si="1"/>
        <v>France</v>
      </c>
      <c r="W65" s="30">
        <f t="shared" si="2"/>
        <v>0</v>
      </c>
      <c r="X65" s="10" t="e">
        <f t="shared" si="3"/>
        <v>#DIV/0!</v>
      </c>
      <c r="Y65" s="36">
        <f t="shared" si="4"/>
        <v>0</v>
      </c>
      <c r="Z65" s="41" t="str">
        <f t="shared" si="5"/>
        <v/>
      </c>
      <c r="AA65" s="42" t="str">
        <f t="shared" si="6"/>
        <v/>
      </c>
    </row>
    <row r="66" spans="3:27">
      <c r="C66" s="32" t="s">
        <v>159</v>
      </c>
      <c r="D66" s="33" t="s">
        <v>160</v>
      </c>
      <c r="E66" s="11">
        <v>0.36123411738736966</v>
      </c>
      <c r="F66" s="11">
        <v>0.36123411738736966</v>
      </c>
      <c r="G66" s="11">
        <v>0.36123411738736966</v>
      </c>
      <c r="H66" s="11">
        <v>0.36123411738736966</v>
      </c>
      <c r="I66" s="11">
        <v>0.36123411738736966</v>
      </c>
      <c r="J66" s="11">
        <v>0.36123411738736966</v>
      </c>
      <c r="K66" s="11">
        <v>0.36123411738736966</v>
      </c>
      <c r="L66" s="11">
        <v>0.36123411738736966</v>
      </c>
      <c r="M66" s="11">
        <v>0.36123411738736966</v>
      </c>
      <c r="N66" s="11">
        <v>0.36123411738736966</v>
      </c>
      <c r="O66" s="11">
        <v>0.36123411738736966</v>
      </c>
      <c r="P66" s="11">
        <v>0.36123411738736966</v>
      </c>
      <c r="Q66" s="11">
        <v>0.36123411738736966</v>
      </c>
      <c r="R66" s="11">
        <v>0.36123411738736966</v>
      </c>
      <c r="S66" s="11">
        <v>0.36123411738736966</v>
      </c>
      <c r="T66" s="11">
        <v>0.36123411738736966</v>
      </c>
      <c r="U66" s="11"/>
      <c r="V66" s="33" t="str">
        <f t="shared" si="1"/>
        <v>Gabon</v>
      </c>
      <c r="W66" s="30">
        <f t="shared" si="2"/>
        <v>0</v>
      </c>
      <c r="X66" s="10" t="e">
        <f t="shared" si="3"/>
        <v>#DIV/0!</v>
      </c>
      <c r="Y66" s="36">
        <f t="shared" si="4"/>
        <v>0</v>
      </c>
      <c r="Z66" s="41" t="str">
        <f t="shared" si="5"/>
        <v/>
      </c>
      <c r="AA66" s="42" t="str">
        <f t="shared" si="6"/>
        <v/>
      </c>
    </row>
    <row r="67" spans="3:27">
      <c r="C67" s="32" t="s">
        <v>161</v>
      </c>
      <c r="D67" s="33" t="s">
        <v>162</v>
      </c>
      <c r="E67" s="11">
        <v>0.43278228034212685</v>
      </c>
      <c r="F67" s="11">
        <v>0.43278228034212685</v>
      </c>
      <c r="G67" s="11">
        <v>0.43278228034212685</v>
      </c>
      <c r="H67" s="11">
        <v>0.43278228034212685</v>
      </c>
      <c r="I67" s="11">
        <v>0.43278228034212685</v>
      </c>
      <c r="J67" s="11">
        <v>0.43278228034212685</v>
      </c>
      <c r="K67" s="11">
        <v>0.43278228034212685</v>
      </c>
      <c r="L67" s="11">
        <v>0.43278228034212685</v>
      </c>
      <c r="M67" s="11">
        <v>0.43278228034212685</v>
      </c>
      <c r="N67" s="11">
        <v>0.43278228034212685</v>
      </c>
      <c r="O67" s="11">
        <v>0.43278228034212685</v>
      </c>
      <c r="P67" s="11">
        <v>0.43278228034212685</v>
      </c>
      <c r="Q67" s="11">
        <v>0.43278228034212685</v>
      </c>
      <c r="R67" s="11">
        <v>0.43278228034212685</v>
      </c>
      <c r="S67" s="11">
        <v>0.43278228034212685</v>
      </c>
      <c r="T67" s="11">
        <v>0.43278228034212685</v>
      </c>
      <c r="U67" s="11"/>
      <c r="V67" s="33" t="str">
        <f t="shared" si="1"/>
        <v>Gambia</v>
      </c>
      <c r="W67" s="30">
        <f t="shared" si="2"/>
        <v>0</v>
      </c>
      <c r="X67" s="10" t="e">
        <f t="shared" si="3"/>
        <v>#DIV/0!</v>
      </c>
      <c r="Y67" s="36">
        <f t="shared" si="4"/>
        <v>0</v>
      </c>
      <c r="Z67" s="41" t="str">
        <f t="shared" si="5"/>
        <v/>
      </c>
      <c r="AA67" s="42" t="str">
        <f t="shared" si="6"/>
        <v/>
      </c>
    </row>
    <row r="68" spans="3:27">
      <c r="C68" s="32" t="s">
        <v>163</v>
      </c>
      <c r="D68" s="33" t="s">
        <v>164</v>
      </c>
      <c r="E68" s="11">
        <v>0.26368206820764584</v>
      </c>
      <c r="F68" s="11">
        <v>0.26368206820764584</v>
      </c>
      <c r="G68" s="11">
        <v>0.26368206820764584</v>
      </c>
      <c r="H68" s="11">
        <v>0.26368206820764584</v>
      </c>
      <c r="I68" s="11">
        <v>0.26368206820764584</v>
      </c>
      <c r="J68" s="11">
        <v>0.26368206820764584</v>
      </c>
      <c r="K68" s="11">
        <v>0.26368206820764584</v>
      </c>
      <c r="L68" s="11">
        <v>0.26368206820764584</v>
      </c>
      <c r="M68" s="11">
        <v>0.26368206820764584</v>
      </c>
      <c r="N68" s="11">
        <v>0.26368206820764584</v>
      </c>
      <c r="O68" s="11">
        <v>0.26368206820764584</v>
      </c>
      <c r="P68" s="11">
        <v>0.26368206820764584</v>
      </c>
      <c r="Q68" s="11">
        <v>0.26368206820764584</v>
      </c>
      <c r="R68" s="11">
        <v>0.26368206820764584</v>
      </c>
      <c r="S68" s="11">
        <v>0.26368206820764584</v>
      </c>
      <c r="T68" s="11">
        <v>0.26368206820764584</v>
      </c>
      <c r="U68" s="11"/>
      <c r="V68" s="33" t="str">
        <f t="shared" si="1"/>
        <v>Georgia</v>
      </c>
      <c r="W68" s="30">
        <f t="shared" si="2"/>
        <v>0</v>
      </c>
      <c r="X68" s="10">
        <f t="shared" si="3"/>
        <v>0</v>
      </c>
      <c r="Y68" s="36">
        <f t="shared" si="4"/>
        <v>0</v>
      </c>
      <c r="Z68" s="41" t="str">
        <f t="shared" si="5"/>
        <v/>
      </c>
      <c r="AA68" s="42" t="str">
        <f t="shared" si="6"/>
        <v/>
      </c>
    </row>
    <row r="69" spans="3:27">
      <c r="C69" s="32" t="s">
        <v>165</v>
      </c>
      <c r="D69" s="33" t="s">
        <v>166</v>
      </c>
      <c r="E69" s="11">
        <v>0.16734036709853101</v>
      </c>
      <c r="F69" s="11">
        <v>0.16734036709853101</v>
      </c>
      <c r="G69" s="11">
        <v>0.16734036709853101</v>
      </c>
      <c r="H69" s="11">
        <v>0.16734036709853101</v>
      </c>
      <c r="I69" s="11">
        <v>0.16734036709853101</v>
      </c>
      <c r="J69" s="11">
        <v>0.16734036709853101</v>
      </c>
      <c r="K69" s="11">
        <v>0.16734036709853101</v>
      </c>
      <c r="L69" s="11">
        <v>0.16734036709853101</v>
      </c>
      <c r="M69" s="11">
        <v>0.16734036709853101</v>
      </c>
      <c r="N69" s="11">
        <v>0.16734036709853101</v>
      </c>
      <c r="O69" s="11">
        <v>0.16734036709853101</v>
      </c>
      <c r="P69" s="11">
        <v>0.16734036709853101</v>
      </c>
      <c r="Q69" s="11">
        <v>0.16734036709853101</v>
      </c>
      <c r="R69" s="11">
        <v>0.16734036709853101</v>
      </c>
      <c r="S69" s="11">
        <v>0.16734036709853101</v>
      </c>
      <c r="T69" s="11">
        <v>0.16734036709853101</v>
      </c>
      <c r="U69" s="11"/>
      <c r="V69" s="33" t="str">
        <f t="shared" si="1"/>
        <v>Germany</v>
      </c>
      <c r="W69" s="30">
        <f t="shared" si="2"/>
        <v>0</v>
      </c>
      <c r="X69" s="10">
        <f t="shared" si="3"/>
        <v>0</v>
      </c>
      <c r="Y69" s="36">
        <f t="shared" si="4"/>
        <v>0</v>
      </c>
      <c r="Z69" s="41" t="str">
        <f t="shared" si="5"/>
        <v/>
      </c>
      <c r="AA69" s="42" t="str">
        <f t="shared" si="6"/>
        <v/>
      </c>
    </row>
    <row r="70" spans="3:27">
      <c r="C70" s="32" t="s">
        <v>167</v>
      </c>
      <c r="D70" s="33" t="s">
        <v>168</v>
      </c>
      <c r="E70" s="11">
        <v>0.35445984251122237</v>
      </c>
      <c r="F70" s="11">
        <v>0.35445984251122237</v>
      </c>
      <c r="G70" s="11">
        <v>0.35445984251122237</v>
      </c>
      <c r="H70" s="11">
        <v>0.35445984251122237</v>
      </c>
      <c r="I70" s="11">
        <v>0.35445984251122237</v>
      </c>
      <c r="J70" s="11">
        <v>0.35445984251122237</v>
      </c>
      <c r="K70" s="11">
        <v>0.35445984251122237</v>
      </c>
      <c r="L70" s="11">
        <v>0.35445984251122237</v>
      </c>
      <c r="M70" s="11">
        <v>0.35445984251122237</v>
      </c>
      <c r="N70" s="11">
        <v>0.35445984251122237</v>
      </c>
      <c r="O70" s="11">
        <v>0.35445984251122237</v>
      </c>
      <c r="P70" s="11">
        <v>0.35445984251122237</v>
      </c>
      <c r="Q70" s="11">
        <v>0.35445984251122237</v>
      </c>
      <c r="R70" s="11">
        <v>0.35445984251122237</v>
      </c>
      <c r="S70" s="11">
        <v>0.35445984251122237</v>
      </c>
      <c r="T70" s="11">
        <v>0.35445984251122237</v>
      </c>
      <c r="U70" s="11"/>
      <c r="V70" s="33" t="str">
        <f t="shared" si="1"/>
        <v>Ghana</v>
      </c>
      <c r="W70" s="30">
        <f t="shared" si="2"/>
        <v>0</v>
      </c>
      <c r="X70" s="10">
        <f t="shared" si="3"/>
        <v>0</v>
      </c>
      <c r="Y70" s="36">
        <f t="shared" si="4"/>
        <v>0</v>
      </c>
      <c r="Z70" s="41" t="str">
        <f t="shared" si="5"/>
        <v/>
      </c>
      <c r="AA70" s="42" t="str">
        <f t="shared" si="6"/>
        <v/>
      </c>
    </row>
    <row r="71" spans="3:27">
      <c r="C71" s="32" t="s">
        <v>169</v>
      </c>
      <c r="D71" s="33" t="s">
        <v>170</v>
      </c>
      <c r="E71" s="11">
        <v>0.24824701057996221</v>
      </c>
      <c r="F71" s="11">
        <v>0.24824701057996221</v>
      </c>
      <c r="G71" s="11">
        <v>0.24824701057996221</v>
      </c>
      <c r="H71" s="11">
        <v>0.24824701057996221</v>
      </c>
      <c r="I71" s="11">
        <v>0.24824701057996221</v>
      </c>
      <c r="J71" s="11">
        <v>0.24824701057996221</v>
      </c>
      <c r="K71" s="11">
        <v>0.24824701057996221</v>
      </c>
      <c r="L71" s="11">
        <v>0.24824701057996221</v>
      </c>
      <c r="M71" s="11">
        <v>0.24824701057996221</v>
      </c>
      <c r="N71" s="11">
        <v>0.24824701057996221</v>
      </c>
      <c r="O71" s="11">
        <v>0.24824701057996221</v>
      </c>
      <c r="P71" s="11">
        <v>0.24824701057996221</v>
      </c>
      <c r="Q71" s="11">
        <v>0.24824701057996221</v>
      </c>
      <c r="R71" s="11">
        <v>0.24824701057996221</v>
      </c>
      <c r="S71" s="11">
        <v>0.24824701057996221</v>
      </c>
      <c r="T71" s="11">
        <v>0.24824701057996221</v>
      </c>
      <c r="U71" s="11"/>
      <c r="V71" s="33" t="str">
        <f t="shared" ref="V71:V134" si="10">D71</f>
        <v>Greece</v>
      </c>
      <c r="W71" s="30">
        <f t="shared" ref="W71:W134" si="11">SLOPE(E71:T71,$E$5:$T$5)</f>
        <v>0</v>
      </c>
      <c r="X71" s="10">
        <f t="shared" ref="X71:X134" si="12">PEARSON(E71:T71,$E$5:$T$5)</f>
        <v>0</v>
      </c>
      <c r="Y71" s="36">
        <f t="shared" ref="Y71:Y134" si="13">IF(ISERROR(X71),0,X71*X71)</f>
        <v>0</v>
      </c>
      <c r="Z71" s="41" t="str">
        <f t="shared" ref="Z71:Z134" si="14">IF(Y71&gt;=$Z$4,-1000*W71,"")</f>
        <v/>
      </c>
      <c r="AA71" s="42" t="str">
        <f t="shared" ref="AA71:AA134" si="15">IF(ISNUMBER(Z71),RANK(Z71,$Z$6:$Z$197),"")</f>
        <v/>
      </c>
    </row>
    <row r="72" spans="3:27">
      <c r="C72" s="32" t="s">
        <v>171</v>
      </c>
      <c r="D72" s="33" t="s">
        <v>172</v>
      </c>
      <c r="E72" s="11">
        <v>0.24848814840565708</v>
      </c>
      <c r="F72" s="11">
        <v>0.24848814840565708</v>
      </c>
      <c r="G72" s="11">
        <v>0.24848814840565708</v>
      </c>
      <c r="H72" s="11">
        <v>0.24848814840565708</v>
      </c>
      <c r="I72" s="11">
        <v>0.24848814840565708</v>
      </c>
      <c r="J72" s="11">
        <v>0.24848814840565708</v>
      </c>
      <c r="K72" s="11">
        <v>0.24848814840565708</v>
      </c>
      <c r="L72" s="11">
        <v>0.24848814840565708</v>
      </c>
      <c r="M72" s="11">
        <v>0.24848814840565708</v>
      </c>
      <c r="N72" s="11">
        <v>0.24848814840565708</v>
      </c>
      <c r="O72" s="11">
        <v>0.24848814840565708</v>
      </c>
      <c r="P72" s="11">
        <v>0.24848814840565708</v>
      </c>
      <c r="Q72" s="11">
        <v>0.24848814840565708</v>
      </c>
      <c r="R72" s="11">
        <v>0.24848814840565708</v>
      </c>
      <c r="S72" s="11">
        <v>0.24848814840565708</v>
      </c>
      <c r="T72" s="11">
        <v>0.24848814840565708</v>
      </c>
      <c r="U72" s="11"/>
      <c r="V72" s="33" t="str">
        <f t="shared" si="10"/>
        <v>Grenada</v>
      </c>
      <c r="W72" s="30">
        <f t="shared" si="11"/>
        <v>0</v>
      </c>
      <c r="X72" s="10">
        <f t="shared" si="12"/>
        <v>0</v>
      </c>
      <c r="Y72" s="36">
        <f t="shared" si="13"/>
        <v>0</v>
      </c>
      <c r="Z72" s="41" t="str">
        <f t="shared" si="14"/>
        <v/>
      </c>
      <c r="AA72" s="42" t="str">
        <f t="shared" si="15"/>
        <v/>
      </c>
    </row>
    <row r="73" spans="3:27">
      <c r="C73" s="32" t="s">
        <v>173</v>
      </c>
      <c r="D73" s="33" t="s">
        <v>174</v>
      </c>
      <c r="E73" s="11">
        <v>0.30154049650811532</v>
      </c>
      <c r="F73" s="11">
        <v>0.30154049650811532</v>
      </c>
      <c r="G73" s="11">
        <v>0.30154049650811532</v>
      </c>
      <c r="H73" s="11">
        <v>0.30154049650811532</v>
      </c>
      <c r="I73" s="11">
        <v>0.30154049650811532</v>
      </c>
      <c r="J73" s="11">
        <v>0.30154049650811532</v>
      </c>
      <c r="K73" s="11">
        <v>0.30154049650811532</v>
      </c>
      <c r="L73" s="11">
        <v>0.30154049650811532</v>
      </c>
      <c r="M73" s="11">
        <v>0.30154049650811532</v>
      </c>
      <c r="N73" s="11">
        <v>0.30154049650811532</v>
      </c>
      <c r="O73" s="11">
        <v>0.30154049650811532</v>
      </c>
      <c r="P73" s="11">
        <v>0.30154049650811532</v>
      </c>
      <c r="Q73" s="11">
        <v>0.30154049650811532</v>
      </c>
      <c r="R73" s="11">
        <v>0.30154049650811532</v>
      </c>
      <c r="S73" s="11">
        <v>0.30154049650811532</v>
      </c>
      <c r="T73" s="11">
        <v>0.30154049650811532</v>
      </c>
      <c r="U73" s="11"/>
      <c r="V73" s="33" t="str">
        <f t="shared" si="10"/>
        <v>Guatemala</v>
      </c>
      <c r="W73" s="30">
        <f t="shared" si="11"/>
        <v>0</v>
      </c>
      <c r="X73" s="10" t="e">
        <f t="shared" si="12"/>
        <v>#DIV/0!</v>
      </c>
      <c r="Y73" s="36">
        <f t="shared" si="13"/>
        <v>0</v>
      </c>
      <c r="Z73" s="41" t="str">
        <f t="shared" si="14"/>
        <v/>
      </c>
      <c r="AA73" s="42" t="str">
        <f t="shared" si="15"/>
        <v/>
      </c>
    </row>
    <row r="74" spans="3:27">
      <c r="C74" s="32" t="s">
        <v>175</v>
      </c>
      <c r="D74" s="33" t="s">
        <v>176</v>
      </c>
      <c r="E74" s="11">
        <v>0.43697614006468266</v>
      </c>
      <c r="F74" s="11">
        <v>0.43697614006468266</v>
      </c>
      <c r="G74" s="11">
        <v>0.43697614006468266</v>
      </c>
      <c r="H74" s="11">
        <v>0.43697614006468266</v>
      </c>
      <c r="I74" s="11">
        <v>0.43697614006468266</v>
      </c>
      <c r="J74" s="11">
        <v>0.43697614006468266</v>
      </c>
      <c r="K74" s="11">
        <v>0.43697614006468266</v>
      </c>
      <c r="L74" s="11">
        <v>0.43697614006468266</v>
      </c>
      <c r="M74" s="11">
        <v>0.43697614006468266</v>
      </c>
      <c r="N74" s="11">
        <v>0.43697614006468266</v>
      </c>
      <c r="O74" s="11">
        <v>0.43697614006468266</v>
      </c>
      <c r="P74" s="11">
        <v>0.43697614006468266</v>
      </c>
      <c r="Q74" s="11">
        <v>0.43697614006468266</v>
      </c>
      <c r="R74" s="11">
        <v>0.43697614006468266</v>
      </c>
      <c r="S74" s="11">
        <v>0.43697614006468266</v>
      </c>
      <c r="T74" s="11">
        <v>0.43697614006468266</v>
      </c>
      <c r="U74" s="11"/>
      <c r="V74" s="33" t="str">
        <f t="shared" si="10"/>
        <v>Guinea</v>
      </c>
      <c r="W74" s="30">
        <f t="shared" si="11"/>
        <v>0</v>
      </c>
      <c r="X74" s="10">
        <f t="shared" si="12"/>
        <v>0</v>
      </c>
      <c r="Y74" s="36">
        <f t="shared" si="13"/>
        <v>0</v>
      </c>
      <c r="Z74" s="41" t="str">
        <f t="shared" si="14"/>
        <v/>
      </c>
      <c r="AA74" s="42" t="str">
        <f t="shared" si="15"/>
        <v/>
      </c>
    </row>
    <row r="75" spans="3:27">
      <c r="C75" s="32" t="s">
        <v>177</v>
      </c>
      <c r="D75" s="33" t="s">
        <v>178</v>
      </c>
      <c r="E75" s="11">
        <v>0.37137063275331195</v>
      </c>
      <c r="F75" s="11">
        <v>0.37137063275331195</v>
      </c>
      <c r="G75" s="11">
        <v>0.37137063275331195</v>
      </c>
      <c r="H75" s="11">
        <v>0.37137063275331195</v>
      </c>
      <c r="I75" s="11">
        <v>0.37137063275331195</v>
      </c>
      <c r="J75" s="11">
        <v>0.37137063275331195</v>
      </c>
      <c r="K75" s="11">
        <v>0.37137063275331195</v>
      </c>
      <c r="L75" s="11">
        <v>0.37137063275331195</v>
      </c>
      <c r="M75" s="11">
        <v>0.37137063275331195</v>
      </c>
      <c r="N75" s="11">
        <v>0.37137063275331195</v>
      </c>
      <c r="O75" s="11">
        <v>0.37137063275331195</v>
      </c>
      <c r="P75" s="11">
        <v>0.37137063275331195</v>
      </c>
      <c r="Q75" s="11">
        <v>0.37137063275331195</v>
      </c>
      <c r="R75" s="11">
        <v>0.37137063275331195</v>
      </c>
      <c r="S75" s="11">
        <v>0.37137063275331195</v>
      </c>
      <c r="T75" s="11">
        <v>0.37137063275331195</v>
      </c>
      <c r="U75" s="11"/>
      <c r="V75" s="33" t="str">
        <f t="shared" si="10"/>
        <v>Guinea-Bissau</v>
      </c>
      <c r="W75" s="30">
        <f t="shared" si="11"/>
        <v>0</v>
      </c>
      <c r="X75" s="10">
        <f t="shared" si="12"/>
        <v>0</v>
      </c>
      <c r="Y75" s="36">
        <f t="shared" si="13"/>
        <v>0</v>
      </c>
      <c r="Z75" s="41" t="str">
        <f t="shared" si="14"/>
        <v/>
      </c>
      <c r="AA75" s="42" t="str">
        <f t="shared" si="15"/>
        <v/>
      </c>
    </row>
    <row r="76" spans="3:27">
      <c r="C76" s="32" t="s">
        <v>179</v>
      </c>
      <c r="D76" s="33" t="s">
        <v>180</v>
      </c>
      <c r="E76" s="11">
        <v>0.31017517553984658</v>
      </c>
      <c r="F76" s="11">
        <v>0.31017517553984658</v>
      </c>
      <c r="G76" s="11">
        <v>0.31017517553984658</v>
      </c>
      <c r="H76" s="11">
        <v>0.31017517553984658</v>
      </c>
      <c r="I76" s="11">
        <v>0.31017517553984658</v>
      </c>
      <c r="J76" s="11">
        <v>0.31017517553984658</v>
      </c>
      <c r="K76" s="11">
        <v>0.31017517553984658</v>
      </c>
      <c r="L76" s="11">
        <v>0.31017517553984658</v>
      </c>
      <c r="M76" s="11">
        <v>0.31017517553984658</v>
      </c>
      <c r="N76" s="11">
        <v>0.31017517553984658</v>
      </c>
      <c r="O76" s="11">
        <v>0.31017517553984658</v>
      </c>
      <c r="P76" s="11">
        <v>0.31017517553984658</v>
      </c>
      <c r="Q76" s="11">
        <v>0.31017517553984658</v>
      </c>
      <c r="R76" s="11">
        <v>0.31017517553984658</v>
      </c>
      <c r="S76" s="11">
        <v>0.31017517553984658</v>
      </c>
      <c r="T76" s="11">
        <v>0.31017517553984658</v>
      </c>
      <c r="U76" s="11"/>
      <c r="V76" s="33" t="str">
        <f t="shared" si="10"/>
        <v>Guyana</v>
      </c>
      <c r="W76" s="30">
        <f t="shared" si="11"/>
        <v>0</v>
      </c>
      <c r="X76" s="10">
        <f t="shared" si="12"/>
        <v>0</v>
      </c>
      <c r="Y76" s="36">
        <f t="shared" si="13"/>
        <v>0</v>
      </c>
      <c r="Z76" s="41" t="str">
        <f t="shared" si="14"/>
        <v/>
      </c>
      <c r="AA76" s="42" t="str">
        <f t="shared" si="15"/>
        <v/>
      </c>
    </row>
    <row r="77" spans="3:27">
      <c r="C77" s="32" t="s">
        <v>181</v>
      </c>
      <c r="D77" s="33" t="s">
        <v>182</v>
      </c>
      <c r="E77" s="11">
        <v>0.38512188399538216</v>
      </c>
      <c r="F77" s="11">
        <v>0.38512188399538216</v>
      </c>
      <c r="G77" s="11">
        <v>0.38512188399538216</v>
      </c>
      <c r="H77" s="11">
        <v>0.38512188399538216</v>
      </c>
      <c r="I77" s="11">
        <v>0.38512188399538216</v>
      </c>
      <c r="J77" s="11">
        <v>0.38512188399538216</v>
      </c>
      <c r="K77" s="11">
        <v>0.38512188399538216</v>
      </c>
      <c r="L77" s="11">
        <v>0.38512188399538216</v>
      </c>
      <c r="M77" s="11">
        <v>0.38512188399538216</v>
      </c>
      <c r="N77" s="11">
        <v>0.38512188399538216</v>
      </c>
      <c r="O77" s="11">
        <v>0.38512188399538216</v>
      </c>
      <c r="P77" s="11">
        <v>0.38512188399538216</v>
      </c>
      <c r="Q77" s="11">
        <v>0.38512188399538216</v>
      </c>
      <c r="R77" s="11">
        <v>0.38512188399538216</v>
      </c>
      <c r="S77" s="11">
        <v>0.38512188399538216</v>
      </c>
      <c r="T77" s="11">
        <v>0.38512188399538216</v>
      </c>
      <c r="U77" s="11"/>
      <c r="V77" s="33" t="str">
        <f t="shared" si="10"/>
        <v>Haiti</v>
      </c>
      <c r="W77" s="30">
        <f t="shared" si="11"/>
        <v>0</v>
      </c>
      <c r="X77" s="10">
        <f t="shared" si="12"/>
        <v>0</v>
      </c>
      <c r="Y77" s="36">
        <f t="shared" si="13"/>
        <v>0</v>
      </c>
      <c r="Z77" s="41" t="str">
        <f t="shared" si="14"/>
        <v/>
      </c>
      <c r="AA77" s="42" t="str">
        <f t="shared" si="15"/>
        <v/>
      </c>
    </row>
    <row r="78" spans="3:27">
      <c r="C78" s="32" t="s">
        <v>183</v>
      </c>
      <c r="D78" s="33" t="s">
        <v>184</v>
      </c>
      <c r="E78" s="11">
        <v>0.26960811207121116</v>
      </c>
      <c r="F78" s="11">
        <v>0.26960811207121116</v>
      </c>
      <c r="G78" s="11">
        <v>0.26960811207121116</v>
      </c>
      <c r="H78" s="11">
        <v>0.26960811207121116</v>
      </c>
      <c r="I78" s="11">
        <v>0.26960811207121116</v>
      </c>
      <c r="J78" s="11">
        <v>0.26960811207121116</v>
      </c>
      <c r="K78" s="11">
        <v>0.26960811207121116</v>
      </c>
      <c r="L78" s="11">
        <v>0.26960811207121116</v>
      </c>
      <c r="M78" s="11">
        <v>0.26960811207121116</v>
      </c>
      <c r="N78" s="11">
        <v>0.26960811207121116</v>
      </c>
      <c r="O78" s="11">
        <v>0.26960811207121116</v>
      </c>
      <c r="P78" s="11">
        <v>0.26960811207121116</v>
      </c>
      <c r="Q78" s="11">
        <v>0.26960811207121116</v>
      </c>
      <c r="R78" s="11">
        <v>0.26960811207121116</v>
      </c>
      <c r="S78" s="11">
        <v>0.26960811207121116</v>
      </c>
      <c r="T78" s="11">
        <v>0.26960811207121116</v>
      </c>
      <c r="U78" s="11"/>
      <c r="V78" s="33" t="str">
        <f t="shared" si="10"/>
        <v>Honduras</v>
      </c>
      <c r="W78" s="30">
        <f t="shared" si="11"/>
        <v>0</v>
      </c>
      <c r="X78" s="10">
        <f t="shared" si="12"/>
        <v>0</v>
      </c>
      <c r="Y78" s="36">
        <f t="shared" si="13"/>
        <v>0</v>
      </c>
      <c r="Z78" s="41" t="str">
        <f t="shared" si="14"/>
        <v/>
      </c>
      <c r="AA78" s="42" t="str">
        <f t="shared" si="15"/>
        <v/>
      </c>
    </row>
    <row r="79" spans="3:27">
      <c r="C79" s="32" t="s">
        <v>185</v>
      </c>
      <c r="D79" s="33" t="s">
        <v>186</v>
      </c>
      <c r="E79" s="11">
        <v>0.24263546308100181</v>
      </c>
      <c r="F79" s="11">
        <v>0.24263546308100181</v>
      </c>
      <c r="G79" s="11">
        <v>0.24263546308100181</v>
      </c>
      <c r="H79" s="11">
        <v>0.24263546308100181</v>
      </c>
      <c r="I79" s="11">
        <v>0.24263546308100181</v>
      </c>
      <c r="J79" s="11">
        <v>0.24263546308100181</v>
      </c>
      <c r="K79" s="11">
        <v>0.24263546308100181</v>
      </c>
      <c r="L79" s="11">
        <v>0.24263546308100181</v>
      </c>
      <c r="M79" s="11">
        <v>0.24263546308100181</v>
      </c>
      <c r="N79" s="11">
        <v>0.24263546308100181</v>
      </c>
      <c r="O79" s="11">
        <v>0.24263546308100181</v>
      </c>
      <c r="P79" s="11">
        <v>0.24263546308100181</v>
      </c>
      <c r="Q79" s="11">
        <v>0.24263546308100181</v>
      </c>
      <c r="R79" s="11">
        <v>0.24263546308100181</v>
      </c>
      <c r="S79" s="11">
        <v>0.24263546308100181</v>
      </c>
      <c r="T79" s="11">
        <v>0.24263546308100181</v>
      </c>
      <c r="U79" s="11"/>
      <c r="V79" s="33" t="str">
        <f t="shared" si="10"/>
        <v>Hungary</v>
      </c>
      <c r="W79" s="30">
        <f t="shared" si="11"/>
        <v>0</v>
      </c>
      <c r="X79" s="10">
        <f t="shared" si="12"/>
        <v>0</v>
      </c>
      <c r="Y79" s="36">
        <f t="shared" si="13"/>
        <v>0</v>
      </c>
      <c r="Z79" s="41" t="str">
        <f t="shared" si="14"/>
        <v/>
      </c>
      <c r="AA79" s="42" t="str">
        <f t="shared" si="15"/>
        <v/>
      </c>
    </row>
    <row r="80" spans="3:27">
      <c r="C80" s="32" t="s">
        <v>187</v>
      </c>
      <c r="D80" s="33" t="s">
        <v>188</v>
      </c>
      <c r="E80" s="11">
        <v>0.2205721078029787</v>
      </c>
      <c r="F80" s="11">
        <v>0.2205721078029787</v>
      </c>
      <c r="G80" s="11">
        <v>0.2205721078029787</v>
      </c>
      <c r="H80" s="11">
        <v>0.2205721078029787</v>
      </c>
      <c r="I80" s="11">
        <v>0.2205721078029787</v>
      </c>
      <c r="J80" s="11">
        <v>0.2205721078029787</v>
      </c>
      <c r="K80" s="11">
        <v>0.2205721078029787</v>
      </c>
      <c r="L80" s="11">
        <v>0.2205721078029787</v>
      </c>
      <c r="M80" s="11">
        <v>0.2205721078029787</v>
      </c>
      <c r="N80" s="11">
        <v>0.2205721078029787</v>
      </c>
      <c r="O80" s="11">
        <v>0.2205721078029787</v>
      </c>
      <c r="P80" s="11">
        <v>0.2205721078029787</v>
      </c>
      <c r="Q80" s="11">
        <v>0.2205721078029787</v>
      </c>
      <c r="R80" s="11">
        <v>0.2205721078029787</v>
      </c>
      <c r="S80" s="11">
        <v>0.2205721078029787</v>
      </c>
      <c r="T80" s="11">
        <v>0.2205721078029787</v>
      </c>
      <c r="U80" s="11"/>
      <c r="V80" s="33" t="str">
        <f t="shared" si="10"/>
        <v>Iceland</v>
      </c>
      <c r="W80" s="30">
        <f t="shared" si="11"/>
        <v>0</v>
      </c>
      <c r="X80" s="10">
        <f t="shared" si="12"/>
        <v>0</v>
      </c>
      <c r="Y80" s="36">
        <f t="shared" si="13"/>
        <v>0</v>
      </c>
      <c r="Z80" s="41" t="str">
        <f t="shared" si="14"/>
        <v/>
      </c>
      <c r="AA80" s="42" t="str">
        <f t="shared" si="15"/>
        <v/>
      </c>
    </row>
    <row r="81" spans="3:27">
      <c r="C81" s="32" t="s">
        <v>189</v>
      </c>
      <c r="D81" s="33" t="s">
        <v>190</v>
      </c>
      <c r="E81" s="11">
        <v>0.49684877903350078</v>
      </c>
      <c r="F81" s="11">
        <v>0.49684877903350078</v>
      </c>
      <c r="G81" s="11">
        <v>0.49684877903350078</v>
      </c>
      <c r="H81" s="11">
        <v>0.49684877903350078</v>
      </c>
      <c r="I81" s="11">
        <v>0.49684877903350078</v>
      </c>
      <c r="J81" s="11">
        <v>0.49684877903350078</v>
      </c>
      <c r="K81" s="11">
        <v>0.49684877903350078</v>
      </c>
      <c r="L81" s="11">
        <v>0.49684877903350078</v>
      </c>
      <c r="M81" s="11">
        <v>0.49684877903350078</v>
      </c>
      <c r="N81" s="11">
        <v>0.49684877903350078</v>
      </c>
      <c r="O81" s="11">
        <v>0.49684877903350078</v>
      </c>
      <c r="P81" s="11">
        <v>0.49684877903350078</v>
      </c>
      <c r="Q81" s="11">
        <v>0.49684877903350078</v>
      </c>
      <c r="R81" s="11">
        <v>0.49684877903350078</v>
      </c>
      <c r="S81" s="11">
        <v>0.49684877903350078</v>
      </c>
      <c r="T81" s="11">
        <v>0.49684877903350078</v>
      </c>
      <c r="U81" s="11"/>
      <c r="V81" s="33" t="str">
        <f t="shared" si="10"/>
        <v>India</v>
      </c>
      <c r="W81" s="30">
        <f t="shared" si="11"/>
        <v>0</v>
      </c>
      <c r="X81" s="10" t="e">
        <f t="shared" si="12"/>
        <v>#DIV/0!</v>
      </c>
      <c r="Y81" s="36">
        <f t="shared" si="13"/>
        <v>0</v>
      </c>
      <c r="Z81" s="41" t="str">
        <f t="shared" si="14"/>
        <v/>
      </c>
      <c r="AA81" s="42" t="str">
        <f t="shared" si="15"/>
        <v/>
      </c>
    </row>
    <row r="82" spans="3:27">
      <c r="C82" s="32" t="s">
        <v>191</v>
      </c>
      <c r="D82" s="33" t="s">
        <v>192</v>
      </c>
      <c r="E82" s="11">
        <v>0.1925705138388106</v>
      </c>
      <c r="F82" s="11">
        <v>0.1925705138388106</v>
      </c>
      <c r="G82" s="11">
        <v>0.1925705138388106</v>
      </c>
      <c r="H82" s="11">
        <v>0.1925705138388106</v>
      </c>
      <c r="I82" s="11">
        <v>0.1925705138388106</v>
      </c>
      <c r="J82" s="11">
        <v>0.1925705138388106</v>
      </c>
      <c r="K82" s="11">
        <v>0.1925705138388106</v>
      </c>
      <c r="L82" s="11">
        <v>0.1925705138388106</v>
      </c>
      <c r="M82" s="11">
        <v>0.1925705138388106</v>
      </c>
      <c r="N82" s="11">
        <v>0.1925705138388106</v>
      </c>
      <c r="O82" s="11">
        <v>0.1925705138388106</v>
      </c>
      <c r="P82" s="11">
        <v>0.1925705138388106</v>
      </c>
      <c r="Q82" s="11">
        <v>0.1925705138388106</v>
      </c>
      <c r="R82" s="11">
        <v>0.1925705138388106</v>
      </c>
      <c r="S82" s="11">
        <v>0.1925705138388106</v>
      </c>
      <c r="T82" s="11">
        <v>0.1925705138388106</v>
      </c>
      <c r="U82" s="11"/>
      <c r="V82" s="33" t="str">
        <f t="shared" si="10"/>
        <v>Indonesia</v>
      </c>
      <c r="W82" s="30">
        <f t="shared" si="11"/>
        <v>0</v>
      </c>
      <c r="X82" s="10">
        <f t="shared" si="12"/>
        <v>0</v>
      </c>
      <c r="Y82" s="36">
        <f t="shared" si="13"/>
        <v>0</v>
      </c>
      <c r="Z82" s="41" t="str">
        <f t="shared" si="14"/>
        <v/>
      </c>
      <c r="AA82" s="42" t="str">
        <f t="shared" si="15"/>
        <v/>
      </c>
    </row>
    <row r="83" spans="3:27">
      <c r="C83" s="32" t="s">
        <v>193</v>
      </c>
      <c r="D83" s="33" t="s">
        <v>194</v>
      </c>
      <c r="E83" s="11">
        <v>0.18209807013602314</v>
      </c>
      <c r="F83" s="11">
        <v>0.18209807013602314</v>
      </c>
      <c r="G83" s="11">
        <v>0.18209807013602314</v>
      </c>
      <c r="H83" s="11">
        <v>0.18209807013602314</v>
      </c>
      <c r="I83" s="11">
        <v>0.18209807013602314</v>
      </c>
      <c r="J83" s="11">
        <v>0.18209807013602314</v>
      </c>
      <c r="K83" s="11">
        <v>0.18209807013602314</v>
      </c>
      <c r="L83" s="11">
        <v>0.18209807013602314</v>
      </c>
      <c r="M83" s="11">
        <v>0.18209807013602314</v>
      </c>
      <c r="N83" s="11">
        <v>0.18209807013602314</v>
      </c>
      <c r="O83" s="11">
        <v>0.18209807013602314</v>
      </c>
      <c r="P83" s="11">
        <v>0.18209807013602314</v>
      </c>
      <c r="Q83" s="11">
        <v>0.18209807013602314</v>
      </c>
      <c r="R83" s="11">
        <v>0.18209807013602314</v>
      </c>
      <c r="S83" s="11">
        <v>0.18209807013602314</v>
      </c>
      <c r="T83" s="11">
        <v>0.18209807013602314</v>
      </c>
      <c r="U83" s="11"/>
      <c r="V83" s="33" t="str">
        <f t="shared" si="10"/>
        <v>Iran, Islamic Republic of</v>
      </c>
      <c r="W83" s="30">
        <f t="shared" si="11"/>
        <v>0</v>
      </c>
      <c r="X83" s="10">
        <f t="shared" si="12"/>
        <v>0</v>
      </c>
      <c r="Y83" s="36">
        <f t="shared" si="13"/>
        <v>0</v>
      </c>
      <c r="Z83" s="41" t="str">
        <f t="shared" si="14"/>
        <v/>
      </c>
      <c r="AA83" s="42" t="str">
        <f t="shared" si="15"/>
        <v/>
      </c>
    </row>
    <row r="84" spans="3:27">
      <c r="C84" s="32" t="s">
        <v>195</v>
      </c>
      <c r="D84" s="33" t="s">
        <v>196</v>
      </c>
      <c r="E84" s="11">
        <v>0.42419179900621667</v>
      </c>
      <c r="F84" s="11">
        <v>0.42419179900621667</v>
      </c>
      <c r="G84" s="11">
        <v>0.42419179900621667</v>
      </c>
      <c r="H84" s="11">
        <v>0.42419179900621667</v>
      </c>
      <c r="I84" s="11">
        <v>0.42419179900621667</v>
      </c>
      <c r="J84" s="11">
        <v>0.42419179900621667</v>
      </c>
      <c r="K84" s="11">
        <v>0.42419179900621667</v>
      </c>
      <c r="L84" s="11">
        <v>0.42419179900621667</v>
      </c>
      <c r="M84" s="11">
        <v>0.42419179900621667</v>
      </c>
      <c r="N84" s="11">
        <v>0.42419179900621667</v>
      </c>
      <c r="O84" s="11">
        <v>0.42419179900621667</v>
      </c>
      <c r="P84" s="11">
        <v>0.42419179900621667</v>
      </c>
      <c r="Q84" s="11">
        <v>0.42419179900621667</v>
      </c>
      <c r="R84" s="11">
        <v>0.42419179900621667</v>
      </c>
      <c r="S84" s="11">
        <v>0.42419179900621667</v>
      </c>
      <c r="T84" s="11">
        <v>0.42419179900621667</v>
      </c>
      <c r="U84" s="11"/>
      <c r="V84" s="33" t="str">
        <f t="shared" si="10"/>
        <v>Iraq</v>
      </c>
      <c r="W84" s="30">
        <f t="shared" si="11"/>
        <v>0</v>
      </c>
      <c r="X84" s="10">
        <f t="shared" si="12"/>
        <v>0</v>
      </c>
      <c r="Y84" s="36">
        <f t="shared" si="13"/>
        <v>0</v>
      </c>
      <c r="Z84" s="41" t="str">
        <f t="shared" si="14"/>
        <v/>
      </c>
      <c r="AA84" s="42" t="str">
        <f t="shared" si="15"/>
        <v/>
      </c>
    </row>
    <row r="85" spans="3:27">
      <c r="C85" s="32" t="s">
        <v>197</v>
      </c>
      <c r="D85" s="33" t="s">
        <v>198</v>
      </c>
      <c r="E85" s="11">
        <v>0.1721293191079715</v>
      </c>
      <c r="F85" s="11">
        <v>0.1721293191079715</v>
      </c>
      <c r="G85" s="11">
        <v>0.1721293191079715</v>
      </c>
      <c r="H85" s="11">
        <v>0.1721293191079715</v>
      </c>
      <c r="I85" s="11">
        <v>0.1721293191079715</v>
      </c>
      <c r="J85" s="11">
        <v>0.1721293191079715</v>
      </c>
      <c r="K85" s="11">
        <v>0.1721293191079715</v>
      </c>
      <c r="L85" s="11">
        <v>0.1721293191079715</v>
      </c>
      <c r="M85" s="11">
        <v>0.1721293191079715</v>
      </c>
      <c r="N85" s="11">
        <v>0.1721293191079715</v>
      </c>
      <c r="O85" s="11">
        <v>0.1721293191079715</v>
      </c>
      <c r="P85" s="11">
        <v>0.1721293191079715</v>
      </c>
      <c r="Q85" s="11">
        <v>0.1721293191079715</v>
      </c>
      <c r="R85" s="11">
        <v>0.1721293191079715</v>
      </c>
      <c r="S85" s="11">
        <v>0.1721293191079715</v>
      </c>
      <c r="T85" s="11">
        <v>0.1721293191079715</v>
      </c>
      <c r="U85" s="11"/>
      <c r="V85" s="33" t="str">
        <f t="shared" si="10"/>
        <v>Ireland</v>
      </c>
      <c r="W85" s="30">
        <f t="shared" si="11"/>
        <v>0</v>
      </c>
      <c r="X85" s="10">
        <f t="shared" si="12"/>
        <v>0</v>
      </c>
      <c r="Y85" s="36">
        <f t="shared" si="13"/>
        <v>0</v>
      </c>
      <c r="Z85" s="41" t="str">
        <f t="shared" si="14"/>
        <v/>
      </c>
      <c r="AA85" s="42" t="str">
        <f t="shared" si="15"/>
        <v/>
      </c>
    </row>
    <row r="86" spans="3:27">
      <c r="C86" s="32" t="s">
        <v>199</v>
      </c>
      <c r="D86" s="33" t="s">
        <v>200</v>
      </c>
      <c r="E86" s="11">
        <v>0.22438678462370451</v>
      </c>
      <c r="F86" s="11">
        <v>0.22438678462370451</v>
      </c>
      <c r="G86" s="11">
        <v>0.22438678462370451</v>
      </c>
      <c r="H86" s="11">
        <v>0.22438678462370451</v>
      </c>
      <c r="I86" s="11">
        <v>0.22438678462370451</v>
      </c>
      <c r="J86" s="11">
        <v>0.22438678462370451</v>
      </c>
      <c r="K86" s="11">
        <v>0.22438678462370451</v>
      </c>
      <c r="L86" s="11">
        <v>0.22438678462370451</v>
      </c>
      <c r="M86" s="11">
        <v>0.22438678462370451</v>
      </c>
      <c r="N86" s="11">
        <v>0.22438678462370451</v>
      </c>
      <c r="O86" s="11">
        <v>0.22438678462370451</v>
      </c>
      <c r="P86" s="11">
        <v>0.22438678462370451</v>
      </c>
      <c r="Q86" s="11">
        <v>0.22438678462370451</v>
      </c>
      <c r="R86" s="11">
        <v>0.22438678462370451</v>
      </c>
      <c r="S86" s="11">
        <v>0.22438678462370451</v>
      </c>
      <c r="T86" s="11">
        <v>0.22438678462370451</v>
      </c>
      <c r="U86" s="11"/>
      <c r="V86" s="33" t="str">
        <f t="shared" si="10"/>
        <v>Israel</v>
      </c>
      <c r="W86" s="30">
        <f t="shared" si="11"/>
        <v>0</v>
      </c>
      <c r="X86" s="10">
        <f t="shared" si="12"/>
        <v>0</v>
      </c>
      <c r="Y86" s="36">
        <f t="shared" si="13"/>
        <v>0</v>
      </c>
      <c r="Z86" s="41" t="str">
        <f t="shared" si="14"/>
        <v/>
      </c>
      <c r="AA86" s="42" t="str">
        <f t="shared" si="15"/>
        <v/>
      </c>
    </row>
    <row r="87" spans="3:27">
      <c r="C87" s="32" t="s">
        <v>201</v>
      </c>
      <c r="D87" s="33" t="s">
        <v>202</v>
      </c>
      <c r="E87" s="11">
        <v>0.21233715314331464</v>
      </c>
      <c r="F87" s="11">
        <v>0.21233715314331464</v>
      </c>
      <c r="G87" s="11">
        <v>0.21233715314331464</v>
      </c>
      <c r="H87" s="11">
        <v>0.21233715314331464</v>
      </c>
      <c r="I87" s="11">
        <v>0.21233715314331464</v>
      </c>
      <c r="J87" s="11">
        <v>0.21233715314331464</v>
      </c>
      <c r="K87" s="11">
        <v>0.21233715314331464</v>
      </c>
      <c r="L87" s="11">
        <v>0.21233715314331464</v>
      </c>
      <c r="M87" s="11">
        <v>0.21233715314331464</v>
      </c>
      <c r="N87" s="11">
        <v>0.21233715314331464</v>
      </c>
      <c r="O87" s="11">
        <v>0.21233715314331464</v>
      </c>
      <c r="P87" s="11">
        <v>0.21233715314331464</v>
      </c>
      <c r="Q87" s="11">
        <v>0.21233715314331464</v>
      </c>
      <c r="R87" s="11">
        <v>0.21233715314331464</v>
      </c>
      <c r="S87" s="11">
        <v>0.21233715314331464</v>
      </c>
      <c r="T87" s="11">
        <v>0.21233715314331464</v>
      </c>
      <c r="U87" s="11"/>
      <c r="V87" s="33" t="str">
        <f t="shared" si="10"/>
        <v>Italy</v>
      </c>
      <c r="W87" s="30">
        <f t="shared" si="11"/>
        <v>0</v>
      </c>
      <c r="X87" s="10">
        <f t="shared" si="12"/>
        <v>0</v>
      </c>
      <c r="Y87" s="36">
        <f t="shared" si="13"/>
        <v>0</v>
      </c>
      <c r="Z87" s="41" t="str">
        <f t="shared" si="14"/>
        <v/>
      </c>
      <c r="AA87" s="42" t="str">
        <f t="shared" si="15"/>
        <v/>
      </c>
    </row>
    <row r="88" spans="3:27">
      <c r="C88" s="32" t="s">
        <v>203</v>
      </c>
      <c r="D88" s="33" t="s">
        <v>204</v>
      </c>
      <c r="E88" s="11">
        <v>0.26777557057769374</v>
      </c>
      <c r="F88" s="11">
        <v>0.26777557057769374</v>
      </c>
      <c r="G88" s="11">
        <v>0.26777557057769374</v>
      </c>
      <c r="H88" s="11">
        <v>0.26777557057769374</v>
      </c>
      <c r="I88" s="11">
        <v>0.26777557057769374</v>
      </c>
      <c r="J88" s="11">
        <v>0.26777557057769374</v>
      </c>
      <c r="K88" s="11">
        <v>0.26777557057769374</v>
      </c>
      <c r="L88" s="11">
        <v>0.26777557057769374</v>
      </c>
      <c r="M88" s="11">
        <v>0.26777557057769374</v>
      </c>
      <c r="N88" s="11">
        <v>0.26777557057769374</v>
      </c>
      <c r="O88" s="11">
        <v>0.26777557057769374</v>
      </c>
      <c r="P88" s="11">
        <v>0.26777557057769374</v>
      </c>
      <c r="Q88" s="11">
        <v>0.26777557057769374</v>
      </c>
      <c r="R88" s="11">
        <v>0.26777557057769374</v>
      </c>
      <c r="S88" s="11">
        <v>0.26777557057769374</v>
      </c>
      <c r="T88" s="11">
        <v>0.26777557057769374</v>
      </c>
      <c r="U88" s="11"/>
      <c r="V88" s="33" t="str">
        <f t="shared" si="10"/>
        <v>Jamaica</v>
      </c>
      <c r="W88" s="30">
        <f t="shared" si="11"/>
        <v>0</v>
      </c>
      <c r="X88" s="10">
        <f t="shared" si="12"/>
        <v>0</v>
      </c>
      <c r="Y88" s="36">
        <f t="shared" si="13"/>
        <v>0</v>
      </c>
      <c r="Z88" s="41" t="str">
        <f t="shared" si="14"/>
        <v/>
      </c>
      <c r="AA88" s="42" t="str">
        <f t="shared" si="15"/>
        <v/>
      </c>
    </row>
    <row r="89" spans="3:27">
      <c r="C89" s="32" t="s">
        <v>205</v>
      </c>
      <c r="D89" s="33" t="s">
        <v>206</v>
      </c>
      <c r="E89" s="11">
        <v>0.26583280546583693</v>
      </c>
      <c r="F89" s="11">
        <v>0.26583280546583693</v>
      </c>
      <c r="G89" s="11">
        <v>0.26583280546583693</v>
      </c>
      <c r="H89" s="11">
        <v>0.26583280546583693</v>
      </c>
      <c r="I89" s="11">
        <v>0.26583280546583693</v>
      </c>
      <c r="J89" s="11">
        <v>0.26583280546583693</v>
      </c>
      <c r="K89" s="11">
        <v>0.26583280546583693</v>
      </c>
      <c r="L89" s="11">
        <v>0.26583280546583693</v>
      </c>
      <c r="M89" s="11">
        <v>0.26583280546583693</v>
      </c>
      <c r="N89" s="11">
        <v>0.26583280546583693</v>
      </c>
      <c r="O89" s="11">
        <v>0.26583280546583693</v>
      </c>
      <c r="P89" s="11">
        <v>0.26583280546583693</v>
      </c>
      <c r="Q89" s="11">
        <v>0.26583280546583693</v>
      </c>
      <c r="R89" s="11">
        <v>0.26583280546583693</v>
      </c>
      <c r="S89" s="11">
        <v>0.26583280546583693</v>
      </c>
      <c r="T89" s="11">
        <v>0.26583280546583693</v>
      </c>
      <c r="U89" s="11"/>
      <c r="V89" s="33" t="str">
        <f t="shared" si="10"/>
        <v>Japan</v>
      </c>
      <c r="W89" s="30">
        <f t="shared" si="11"/>
        <v>0</v>
      </c>
      <c r="X89" s="10">
        <f t="shared" si="12"/>
        <v>0</v>
      </c>
      <c r="Y89" s="36">
        <f t="shared" si="13"/>
        <v>0</v>
      </c>
      <c r="Z89" s="41" t="str">
        <f t="shared" si="14"/>
        <v/>
      </c>
      <c r="AA89" s="42" t="str">
        <f t="shared" si="15"/>
        <v/>
      </c>
    </row>
    <row r="90" spans="3:27">
      <c r="C90" s="32" t="s">
        <v>207</v>
      </c>
      <c r="D90" s="33" t="s">
        <v>208</v>
      </c>
      <c r="E90" s="11">
        <v>0.2080531778593937</v>
      </c>
      <c r="F90" s="11">
        <v>0.2080531778593937</v>
      </c>
      <c r="G90" s="11">
        <v>0.2080531778593937</v>
      </c>
      <c r="H90" s="11">
        <v>0.2080531778593937</v>
      </c>
      <c r="I90" s="11">
        <v>0.2080531778593937</v>
      </c>
      <c r="J90" s="11">
        <v>0.2080531778593937</v>
      </c>
      <c r="K90" s="11">
        <v>0.2080531778593937</v>
      </c>
      <c r="L90" s="11">
        <v>0.2080531778593937</v>
      </c>
      <c r="M90" s="11">
        <v>0.2080531778593937</v>
      </c>
      <c r="N90" s="11">
        <v>0.2080531778593937</v>
      </c>
      <c r="O90" s="11">
        <v>0.2080531778593937</v>
      </c>
      <c r="P90" s="11">
        <v>0.2080531778593937</v>
      </c>
      <c r="Q90" s="11">
        <v>0.2080531778593937</v>
      </c>
      <c r="R90" s="11">
        <v>0.2080531778593937</v>
      </c>
      <c r="S90" s="11">
        <v>0.2080531778593937</v>
      </c>
      <c r="T90" s="11">
        <v>0.2080531778593937</v>
      </c>
      <c r="U90" s="11"/>
      <c r="V90" s="33" t="str">
        <f t="shared" si="10"/>
        <v>Jordan</v>
      </c>
      <c r="W90" s="30">
        <f t="shared" si="11"/>
        <v>0</v>
      </c>
      <c r="X90" s="10">
        <f t="shared" si="12"/>
        <v>0</v>
      </c>
      <c r="Y90" s="36">
        <f t="shared" si="13"/>
        <v>0</v>
      </c>
      <c r="Z90" s="41" t="str">
        <f t="shared" si="14"/>
        <v/>
      </c>
      <c r="AA90" s="42" t="str">
        <f t="shared" si="15"/>
        <v/>
      </c>
    </row>
    <row r="91" spans="3:27">
      <c r="C91" s="32" t="s">
        <v>209</v>
      </c>
      <c r="D91" s="33" t="s">
        <v>210</v>
      </c>
      <c r="E91" s="11">
        <v>0.32352543303836645</v>
      </c>
      <c r="F91" s="11">
        <v>0.32352543303836645</v>
      </c>
      <c r="G91" s="11">
        <v>0.32352543303836645</v>
      </c>
      <c r="H91" s="11">
        <v>0.32352543303836645</v>
      </c>
      <c r="I91" s="11">
        <v>0.32352543303836645</v>
      </c>
      <c r="J91" s="11">
        <v>0.32352543303836645</v>
      </c>
      <c r="K91" s="11">
        <v>0.32352543303836645</v>
      </c>
      <c r="L91" s="11">
        <v>0.32352543303836645</v>
      </c>
      <c r="M91" s="11">
        <v>0.32352543303836645</v>
      </c>
      <c r="N91" s="11">
        <v>0.32352543303836645</v>
      </c>
      <c r="O91" s="11">
        <v>0.32352543303836645</v>
      </c>
      <c r="P91" s="11">
        <v>0.32352543303836645</v>
      </c>
      <c r="Q91" s="11">
        <v>0.32352543303836645</v>
      </c>
      <c r="R91" s="11">
        <v>0.32352543303836645</v>
      </c>
      <c r="S91" s="11">
        <v>0.32352543303836645</v>
      </c>
      <c r="T91" s="11">
        <v>0.32352543303836645</v>
      </c>
      <c r="U91" s="11"/>
      <c r="V91" s="33" t="str">
        <f t="shared" si="10"/>
        <v>Kazakhstan</v>
      </c>
      <c r="W91" s="30">
        <f t="shared" si="11"/>
        <v>0</v>
      </c>
      <c r="X91" s="10" t="e">
        <f t="shared" si="12"/>
        <v>#DIV/0!</v>
      </c>
      <c r="Y91" s="36">
        <f t="shared" si="13"/>
        <v>0</v>
      </c>
      <c r="Z91" s="41" t="str">
        <f t="shared" si="14"/>
        <v/>
      </c>
      <c r="AA91" s="42" t="str">
        <f t="shared" si="15"/>
        <v/>
      </c>
    </row>
    <row r="92" spans="3:27">
      <c r="C92" s="32" t="s">
        <v>211</v>
      </c>
      <c r="D92" s="33" t="s">
        <v>212</v>
      </c>
      <c r="E92" s="11">
        <v>0.44656209924125512</v>
      </c>
      <c r="F92" s="11">
        <v>0.44656209924125512</v>
      </c>
      <c r="G92" s="11">
        <v>0.44656209924125512</v>
      </c>
      <c r="H92" s="11">
        <v>0.44656209924125512</v>
      </c>
      <c r="I92" s="11">
        <v>0.44656209924125512</v>
      </c>
      <c r="J92" s="11">
        <v>0.44656209924125512</v>
      </c>
      <c r="K92" s="11">
        <v>0.44656209924125512</v>
      </c>
      <c r="L92" s="11">
        <v>0.44656209924125512</v>
      </c>
      <c r="M92" s="11">
        <v>0.44656209924125512</v>
      </c>
      <c r="N92" s="11">
        <v>0.44656209924125512</v>
      </c>
      <c r="O92" s="11">
        <v>0.44656209924125512</v>
      </c>
      <c r="P92" s="11">
        <v>0.44656209924125512</v>
      </c>
      <c r="Q92" s="11">
        <v>0.44656209924125512</v>
      </c>
      <c r="R92" s="11">
        <v>0.44656209924125512</v>
      </c>
      <c r="S92" s="11">
        <v>0.44656209924125512</v>
      </c>
      <c r="T92" s="11">
        <v>0.44656209924125512</v>
      </c>
      <c r="U92" s="11"/>
      <c r="V92" s="33" t="str">
        <f t="shared" si="10"/>
        <v>Kenya</v>
      </c>
      <c r="W92" s="30">
        <f t="shared" si="11"/>
        <v>0</v>
      </c>
      <c r="X92" s="10">
        <f t="shared" si="12"/>
        <v>0</v>
      </c>
      <c r="Y92" s="36">
        <f t="shared" si="13"/>
        <v>0</v>
      </c>
      <c r="Z92" s="41" t="str">
        <f t="shared" si="14"/>
        <v/>
      </c>
      <c r="AA92" s="42" t="str">
        <f t="shared" si="15"/>
        <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0.4096609805945855</v>
      </c>
      <c r="F95" s="11">
        <v>0.4096609805945855</v>
      </c>
      <c r="G95" s="11">
        <v>0.4096609805945855</v>
      </c>
      <c r="H95" s="11">
        <v>0.4096609805945855</v>
      </c>
      <c r="I95" s="11">
        <v>0.4096609805945855</v>
      </c>
      <c r="J95" s="11">
        <v>0.4096609805945855</v>
      </c>
      <c r="K95" s="11">
        <v>0.4096609805945855</v>
      </c>
      <c r="L95" s="11">
        <v>0.4096609805945855</v>
      </c>
      <c r="M95" s="11">
        <v>0.4096609805945855</v>
      </c>
      <c r="N95" s="11">
        <v>0.4096609805945855</v>
      </c>
      <c r="O95" s="11">
        <v>0.4096609805945855</v>
      </c>
      <c r="P95" s="11">
        <v>0.4096609805945855</v>
      </c>
      <c r="Q95" s="11">
        <v>0.4096609805945855</v>
      </c>
      <c r="R95" s="11">
        <v>0.4096609805945855</v>
      </c>
      <c r="S95" s="11">
        <v>0.4096609805945855</v>
      </c>
      <c r="T95" s="11">
        <v>0.4096609805945855</v>
      </c>
      <c r="U95" s="11"/>
      <c r="V95" s="33" t="str">
        <f t="shared" si="10"/>
        <v>Korea, Republic of</v>
      </c>
      <c r="W95" s="30">
        <f t="shared" si="11"/>
        <v>0</v>
      </c>
      <c r="X95" s="10">
        <f t="shared" si="12"/>
        <v>0</v>
      </c>
      <c r="Y95" s="36">
        <f t="shared" si="13"/>
        <v>0</v>
      </c>
      <c r="Z95" s="41" t="str">
        <f t="shared" si="14"/>
        <v/>
      </c>
      <c r="AA95" s="42" t="str">
        <f t="shared" si="15"/>
        <v/>
      </c>
    </row>
    <row r="96" spans="3:27">
      <c r="C96" s="32" t="s">
        <v>219</v>
      </c>
      <c r="D96" s="33" t="s">
        <v>220</v>
      </c>
      <c r="E96" s="11">
        <v>0.21797261303507687</v>
      </c>
      <c r="F96" s="11">
        <v>0.21797261303507687</v>
      </c>
      <c r="G96" s="11">
        <v>0.21797261303507687</v>
      </c>
      <c r="H96" s="11">
        <v>0.21797261303507687</v>
      </c>
      <c r="I96" s="11">
        <v>0.21797261303507687</v>
      </c>
      <c r="J96" s="11">
        <v>0.21797261303507687</v>
      </c>
      <c r="K96" s="11">
        <v>0.21797261303507687</v>
      </c>
      <c r="L96" s="11">
        <v>0.21797261303507687</v>
      </c>
      <c r="M96" s="11">
        <v>0.21797261303507687</v>
      </c>
      <c r="N96" s="11">
        <v>0.21797261303507687</v>
      </c>
      <c r="O96" s="11">
        <v>0.21797261303507687</v>
      </c>
      <c r="P96" s="11">
        <v>0.21797261303507687</v>
      </c>
      <c r="Q96" s="11">
        <v>0.21797261303507687</v>
      </c>
      <c r="R96" s="11">
        <v>0.21797261303507687</v>
      </c>
      <c r="S96" s="11">
        <v>0.21797261303507687</v>
      </c>
      <c r="T96" s="11">
        <v>0.21797261303507687</v>
      </c>
      <c r="U96" s="11"/>
      <c r="V96" s="33" t="str">
        <f t="shared" si="10"/>
        <v>Kuwait</v>
      </c>
      <c r="W96" s="30">
        <f t="shared" si="11"/>
        <v>0</v>
      </c>
      <c r="X96" s="10">
        <f t="shared" si="12"/>
        <v>0</v>
      </c>
      <c r="Y96" s="36">
        <f t="shared" si="13"/>
        <v>0</v>
      </c>
      <c r="Z96" s="41" t="str">
        <f t="shared" si="14"/>
        <v/>
      </c>
      <c r="AA96" s="42" t="str">
        <f t="shared" si="15"/>
        <v/>
      </c>
    </row>
    <row r="97" spans="3:27">
      <c r="C97" s="32" t="s">
        <v>221</v>
      </c>
      <c r="D97" s="33" t="s">
        <v>222</v>
      </c>
      <c r="E97" s="11">
        <v>0.22127522298376504</v>
      </c>
      <c r="F97" s="11">
        <v>0.22127522298376504</v>
      </c>
      <c r="G97" s="11">
        <v>0.22127522298376504</v>
      </c>
      <c r="H97" s="11">
        <v>0.22127522298376504</v>
      </c>
      <c r="I97" s="11">
        <v>0.22127522298376504</v>
      </c>
      <c r="J97" s="11">
        <v>0.22127522298376504</v>
      </c>
      <c r="K97" s="11">
        <v>0.22127522298376504</v>
      </c>
      <c r="L97" s="11">
        <v>0.22127522298376504</v>
      </c>
      <c r="M97" s="11">
        <v>0.22127522298376504</v>
      </c>
      <c r="N97" s="11">
        <v>0.22127522298376504</v>
      </c>
      <c r="O97" s="11">
        <v>0.22127522298376504</v>
      </c>
      <c r="P97" s="11">
        <v>0.22127522298376504</v>
      </c>
      <c r="Q97" s="11">
        <v>0.22127522298376504</v>
      </c>
      <c r="R97" s="11">
        <v>0.22127522298376504</v>
      </c>
      <c r="S97" s="11">
        <v>0.22127522298376504</v>
      </c>
      <c r="T97" s="11">
        <v>0.22127522298376504</v>
      </c>
      <c r="U97" s="11"/>
      <c r="V97" s="33" t="str">
        <f t="shared" si="10"/>
        <v>Kyrgyzstan</v>
      </c>
      <c r="W97" s="30">
        <f t="shared" si="11"/>
        <v>0</v>
      </c>
      <c r="X97" s="10">
        <f t="shared" si="12"/>
        <v>0</v>
      </c>
      <c r="Y97" s="36">
        <f t="shared" si="13"/>
        <v>0</v>
      </c>
      <c r="Z97" s="41" t="str">
        <f t="shared" si="14"/>
        <v/>
      </c>
      <c r="AA97" s="42" t="str">
        <f t="shared" si="15"/>
        <v/>
      </c>
    </row>
    <row r="98" spans="3:27">
      <c r="C98" s="32" t="s">
        <v>223</v>
      </c>
      <c r="D98" s="33" t="s">
        <v>436</v>
      </c>
      <c r="E98" s="11">
        <v>0.34677487543036634</v>
      </c>
      <c r="F98" s="11">
        <v>0.34677487543036634</v>
      </c>
      <c r="G98" s="11">
        <v>0.34677487543036634</v>
      </c>
      <c r="H98" s="11">
        <v>0.34677487543036634</v>
      </c>
      <c r="I98" s="11">
        <v>0.34677487543036634</v>
      </c>
      <c r="J98" s="11">
        <v>0.34677487543036634</v>
      </c>
      <c r="K98" s="11">
        <v>0.34677487543036634</v>
      </c>
      <c r="L98" s="11">
        <v>0.34677487543036634</v>
      </c>
      <c r="M98" s="11">
        <v>0.34677487543036634</v>
      </c>
      <c r="N98" s="11">
        <v>0.34677487543036634</v>
      </c>
      <c r="O98" s="11">
        <v>0.34677487543036634</v>
      </c>
      <c r="P98" s="11">
        <v>0.34677487543036634</v>
      </c>
      <c r="Q98" s="11">
        <v>0.34677487543036634</v>
      </c>
      <c r="R98" s="11">
        <v>0.34677487543036634</v>
      </c>
      <c r="S98" s="11">
        <v>0.34677487543036634</v>
      </c>
      <c r="T98" s="11">
        <v>0.34677487543036634</v>
      </c>
      <c r="U98" s="11"/>
      <c r="V98" s="33" t="str">
        <f t="shared" si="10"/>
        <v>Laos</v>
      </c>
      <c r="W98" s="30">
        <f t="shared" si="11"/>
        <v>0</v>
      </c>
      <c r="X98" s="10" t="e">
        <f t="shared" si="12"/>
        <v>#DIV/0!</v>
      </c>
      <c r="Y98" s="36">
        <f t="shared" si="13"/>
        <v>0</v>
      </c>
      <c r="Z98" s="41" t="str">
        <f t="shared" si="14"/>
        <v/>
      </c>
      <c r="AA98" s="42" t="str">
        <f t="shared" si="15"/>
        <v/>
      </c>
    </row>
    <row r="99" spans="3:27">
      <c r="C99" s="32" t="s">
        <v>225</v>
      </c>
      <c r="D99" s="33" t="s">
        <v>226</v>
      </c>
      <c r="E99" s="11">
        <v>0.28129793771455069</v>
      </c>
      <c r="F99" s="11">
        <v>0.28129793771455069</v>
      </c>
      <c r="G99" s="11">
        <v>0.28129793771455069</v>
      </c>
      <c r="H99" s="11">
        <v>0.28129793771455069</v>
      </c>
      <c r="I99" s="11">
        <v>0.28129793771455069</v>
      </c>
      <c r="J99" s="11">
        <v>0.28129793771455069</v>
      </c>
      <c r="K99" s="11">
        <v>0.28129793771455069</v>
      </c>
      <c r="L99" s="11">
        <v>0.28129793771455069</v>
      </c>
      <c r="M99" s="11">
        <v>0.28129793771455069</v>
      </c>
      <c r="N99" s="11">
        <v>0.28129793771455069</v>
      </c>
      <c r="O99" s="11">
        <v>0.28129793771455069</v>
      </c>
      <c r="P99" s="11">
        <v>0.28129793771455069</v>
      </c>
      <c r="Q99" s="11">
        <v>0.28129793771455069</v>
      </c>
      <c r="R99" s="11">
        <v>0.28129793771455069</v>
      </c>
      <c r="S99" s="11">
        <v>0.28129793771455069</v>
      </c>
      <c r="T99" s="11">
        <v>0.28129793771455069</v>
      </c>
      <c r="U99" s="11"/>
      <c r="V99" s="33" t="str">
        <f t="shared" si="10"/>
        <v>Latvia</v>
      </c>
      <c r="W99" s="30">
        <f t="shared" si="11"/>
        <v>0</v>
      </c>
      <c r="X99" s="10">
        <f t="shared" si="12"/>
        <v>0</v>
      </c>
      <c r="Y99" s="36">
        <f t="shared" si="13"/>
        <v>0</v>
      </c>
      <c r="Z99" s="41" t="str">
        <f t="shared" si="14"/>
        <v/>
      </c>
      <c r="AA99" s="42" t="str">
        <f t="shared" si="15"/>
        <v/>
      </c>
    </row>
    <row r="100" spans="3:27">
      <c r="C100" s="32" t="s">
        <v>227</v>
      </c>
      <c r="D100" s="33" t="s">
        <v>228</v>
      </c>
      <c r="E100" s="11">
        <v>0.2462067177837374</v>
      </c>
      <c r="F100" s="11">
        <v>0.2462067177837374</v>
      </c>
      <c r="G100" s="11">
        <v>0.2462067177837374</v>
      </c>
      <c r="H100" s="11">
        <v>0.2462067177837374</v>
      </c>
      <c r="I100" s="11">
        <v>0.2462067177837374</v>
      </c>
      <c r="J100" s="11">
        <v>0.2462067177837374</v>
      </c>
      <c r="K100" s="11">
        <v>0.2462067177837374</v>
      </c>
      <c r="L100" s="11">
        <v>0.2462067177837374</v>
      </c>
      <c r="M100" s="11">
        <v>0.2462067177837374</v>
      </c>
      <c r="N100" s="11">
        <v>0.2462067177837374</v>
      </c>
      <c r="O100" s="11">
        <v>0.2462067177837374</v>
      </c>
      <c r="P100" s="11">
        <v>0.2462067177837374</v>
      </c>
      <c r="Q100" s="11">
        <v>0.2462067177837374</v>
      </c>
      <c r="R100" s="11">
        <v>0.2462067177837374</v>
      </c>
      <c r="S100" s="11">
        <v>0.2462067177837374</v>
      </c>
      <c r="T100" s="11">
        <v>0.2462067177837374</v>
      </c>
      <c r="U100" s="11"/>
      <c r="V100" s="33" t="str">
        <f t="shared" si="10"/>
        <v>Lebanon</v>
      </c>
      <c r="W100" s="30">
        <f t="shared" si="11"/>
        <v>0</v>
      </c>
      <c r="X100" s="10">
        <f t="shared" si="12"/>
        <v>0</v>
      </c>
      <c r="Y100" s="36">
        <f t="shared" si="13"/>
        <v>0</v>
      </c>
      <c r="Z100" s="41" t="str">
        <f t="shared" si="14"/>
        <v/>
      </c>
      <c r="AA100" s="42" t="str">
        <f t="shared" si="15"/>
        <v/>
      </c>
    </row>
    <row r="101" spans="3:27">
      <c r="C101" s="32" t="s">
        <v>229</v>
      </c>
      <c r="D101" s="33" t="s">
        <v>230</v>
      </c>
      <c r="E101" s="11">
        <v>0.46312962173073546</v>
      </c>
      <c r="F101" s="11">
        <v>0.46312962173073546</v>
      </c>
      <c r="G101" s="11">
        <v>0.46312962173073546</v>
      </c>
      <c r="H101" s="11">
        <v>0.46312962173073546</v>
      </c>
      <c r="I101" s="11">
        <v>0.46312962173073546</v>
      </c>
      <c r="J101" s="11">
        <v>0.46312962173073546</v>
      </c>
      <c r="K101" s="11">
        <v>0.46312962173073546</v>
      </c>
      <c r="L101" s="11">
        <v>0.46312962173073546</v>
      </c>
      <c r="M101" s="11">
        <v>0.46312962173073546</v>
      </c>
      <c r="N101" s="11">
        <v>0.46312962173073546</v>
      </c>
      <c r="O101" s="11">
        <v>0.46312962173073546</v>
      </c>
      <c r="P101" s="11">
        <v>0.46312962173073546</v>
      </c>
      <c r="Q101" s="11">
        <v>0.46312962173073546</v>
      </c>
      <c r="R101" s="11">
        <v>0.46312962173073546</v>
      </c>
      <c r="S101" s="11">
        <v>0.46312962173073546</v>
      </c>
      <c r="T101" s="11">
        <v>0.46312962173073546</v>
      </c>
      <c r="U101" s="11"/>
      <c r="V101" s="33" t="str">
        <f t="shared" si="10"/>
        <v>Lesotho</v>
      </c>
      <c r="W101" s="30">
        <f t="shared" si="11"/>
        <v>0</v>
      </c>
      <c r="X101" s="10">
        <f t="shared" si="12"/>
        <v>0</v>
      </c>
      <c r="Y101" s="36">
        <f t="shared" si="13"/>
        <v>0</v>
      </c>
      <c r="Z101" s="41" t="str">
        <f t="shared" si="14"/>
        <v/>
      </c>
      <c r="AA101" s="42" t="str">
        <f t="shared" si="15"/>
        <v/>
      </c>
    </row>
    <row r="102" spans="3:27">
      <c r="C102" s="32" t="s">
        <v>231</v>
      </c>
      <c r="D102" s="33" t="s">
        <v>232</v>
      </c>
      <c r="E102" s="11">
        <v>0.47480001448529596</v>
      </c>
      <c r="F102" s="11">
        <v>0.47480001448529596</v>
      </c>
      <c r="G102" s="11">
        <v>0.47480001448529596</v>
      </c>
      <c r="H102" s="11">
        <v>0.47480001448529596</v>
      </c>
      <c r="I102" s="11">
        <v>0.47480001448529596</v>
      </c>
      <c r="J102" s="11">
        <v>0.47480001448529596</v>
      </c>
      <c r="K102" s="11">
        <v>0.47480001448529596</v>
      </c>
      <c r="L102" s="11">
        <v>0.47480001448529596</v>
      </c>
      <c r="M102" s="11">
        <v>0.47480001448529596</v>
      </c>
      <c r="N102" s="11">
        <v>0.47480001448529596</v>
      </c>
      <c r="O102" s="11">
        <v>0.47480001448529596</v>
      </c>
      <c r="P102" s="11">
        <v>0.47480001448529596</v>
      </c>
      <c r="Q102" s="11">
        <v>0.47480001448529596</v>
      </c>
      <c r="R102" s="11">
        <v>0.47480001448529596</v>
      </c>
      <c r="S102" s="11">
        <v>0.47480001448529596</v>
      </c>
      <c r="T102" s="11">
        <v>0.47480001448529596</v>
      </c>
      <c r="U102" s="11"/>
      <c r="V102" s="33" t="str">
        <f t="shared" si="10"/>
        <v>Liberia</v>
      </c>
      <c r="W102" s="30">
        <f t="shared" si="11"/>
        <v>0</v>
      </c>
      <c r="X102" s="10">
        <f t="shared" si="12"/>
        <v>0</v>
      </c>
      <c r="Y102" s="36">
        <f t="shared" si="13"/>
        <v>0</v>
      </c>
      <c r="Z102" s="41" t="str">
        <f t="shared" si="14"/>
        <v/>
      </c>
      <c r="AA102" s="42" t="str">
        <f t="shared" si="15"/>
        <v/>
      </c>
    </row>
    <row r="103" spans="3:27">
      <c r="C103" s="32" t="s">
        <v>233</v>
      </c>
      <c r="D103" s="33" t="s">
        <v>234</v>
      </c>
      <c r="E103" s="11">
        <v>0.25398507453077518</v>
      </c>
      <c r="F103" s="11">
        <v>0.25398507453077518</v>
      </c>
      <c r="G103" s="11">
        <v>0.25398507453077518</v>
      </c>
      <c r="H103" s="11">
        <v>0.25398507453077518</v>
      </c>
      <c r="I103" s="11">
        <v>0.25398507453077518</v>
      </c>
      <c r="J103" s="11">
        <v>0.25398507453077518</v>
      </c>
      <c r="K103" s="11">
        <v>0.25398507453077518</v>
      </c>
      <c r="L103" s="11">
        <v>0.25398507453077518</v>
      </c>
      <c r="M103" s="11">
        <v>0.25398507453077518</v>
      </c>
      <c r="N103" s="11">
        <v>0.25398507453077518</v>
      </c>
      <c r="O103" s="11">
        <v>0.25398507453077518</v>
      </c>
      <c r="P103" s="11">
        <v>0.25398507453077518</v>
      </c>
      <c r="Q103" s="11">
        <v>0.25398507453077518</v>
      </c>
      <c r="R103" s="11">
        <v>0.25398507453077518</v>
      </c>
      <c r="S103" s="11">
        <v>0.25398507453077518</v>
      </c>
      <c r="T103" s="11">
        <v>0.25398507453077518</v>
      </c>
      <c r="U103" s="11"/>
      <c r="V103" s="33" t="str">
        <f t="shared" si="10"/>
        <v>Libyan Arab Jamahiriya</v>
      </c>
      <c r="W103" s="30">
        <f t="shared" si="11"/>
        <v>0</v>
      </c>
      <c r="X103" s="10">
        <f t="shared" si="12"/>
        <v>0</v>
      </c>
      <c r="Y103" s="36">
        <f t="shared" si="13"/>
        <v>0</v>
      </c>
      <c r="Z103" s="41" t="str">
        <f t="shared" si="14"/>
        <v/>
      </c>
      <c r="AA103" s="42" t="str">
        <f t="shared" si="15"/>
        <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0.30496404352772138</v>
      </c>
      <c r="F105" s="11">
        <v>0.30496404352772138</v>
      </c>
      <c r="G105" s="11">
        <v>0.30496404352772138</v>
      </c>
      <c r="H105" s="11">
        <v>0.30496404352772138</v>
      </c>
      <c r="I105" s="11">
        <v>0.30496404352772138</v>
      </c>
      <c r="J105" s="11">
        <v>0.30496404352772138</v>
      </c>
      <c r="K105" s="11">
        <v>0.30496404352772138</v>
      </c>
      <c r="L105" s="11">
        <v>0.30496404352772138</v>
      </c>
      <c r="M105" s="11">
        <v>0.30496404352772138</v>
      </c>
      <c r="N105" s="11">
        <v>0.30496404352772138</v>
      </c>
      <c r="O105" s="11">
        <v>0.30496404352772138</v>
      </c>
      <c r="P105" s="11">
        <v>0.30496404352772138</v>
      </c>
      <c r="Q105" s="11">
        <v>0.30496404352772138</v>
      </c>
      <c r="R105" s="11">
        <v>0.30496404352772138</v>
      </c>
      <c r="S105" s="11">
        <v>0.30496404352772138</v>
      </c>
      <c r="T105" s="11">
        <v>0.30496404352772138</v>
      </c>
      <c r="U105" s="11"/>
      <c r="V105" s="33" t="str">
        <f t="shared" si="10"/>
        <v>Lithuania</v>
      </c>
      <c r="W105" s="30">
        <f t="shared" si="11"/>
        <v>0</v>
      </c>
      <c r="X105" s="10">
        <f t="shared" si="12"/>
        <v>0</v>
      </c>
      <c r="Y105" s="36">
        <f t="shared" si="13"/>
        <v>0</v>
      </c>
      <c r="Z105" s="41" t="str">
        <f t="shared" si="14"/>
        <v/>
      </c>
      <c r="AA105" s="42" t="str">
        <f t="shared" si="15"/>
        <v/>
      </c>
    </row>
    <row r="106" spans="3:27">
      <c r="C106" s="32" t="s">
        <v>239</v>
      </c>
      <c r="D106" s="33" t="s">
        <v>240</v>
      </c>
      <c r="E106" s="11">
        <v>0.15523032325499597</v>
      </c>
      <c r="F106" s="11">
        <v>0.15523032325499597</v>
      </c>
      <c r="G106" s="11">
        <v>0.15523032325499597</v>
      </c>
      <c r="H106" s="11">
        <v>0.15523032325499597</v>
      </c>
      <c r="I106" s="11">
        <v>0.15523032325499597</v>
      </c>
      <c r="J106" s="11">
        <v>0.15523032325499597</v>
      </c>
      <c r="K106" s="11">
        <v>0.15523032325499597</v>
      </c>
      <c r="L106" s="11">
        <v>0.15523032325499597</v>
      </c>
      <c r="M106" s="11">
        <v>0.15523032325499597</v>
      </c>
      <c r="N106" s="11">
        <v>0.15523032325499597</v>
      </c>
      <c r="O106" s="11">
        <v>0.15523032325499597</v>
      </c>
      <c r="P106" s="11">
        <v>0.15523032325499597</v>
      </c>
      <c r="Q106" s="11">
        <v>0.15523032325499597</v>
      </c>
      <c r="R106" s="11">
        <v>0.15523032325499597</v>
      </c>
      <c r="S106" s="11">
        <v>0.15523032325499597</v>
      </c>
      <c r="T106" s="11">
        <v>0.15523032325499597</v>
      </c>
      <c r="U106" s="11"/>
      <c r="V106" s="33" t="str">
        <f t="shared" si="10"/>
        <v>Luxembourg</v>
      </c>
      <c r="W106" s="30">
        <f t="shared" si="11"/>
        <v>0</v>
      </c>
      <c r="X106" s="10">
        <f t="shared" si="12"/>
        <v>0</v>
      </c>
      <c r="Y106" s="36">
        <f t="shared" si="13"/>
        <v>0</v>
      </c>
      <c r="Z106" s="41" t="str">
        <f t="shared" si="14"/>
        <v/>
      </c>
      <c r="AA106" s="42" t="str">
        <f t="shared" si="15"/>
        <v/>
      </c>
    </row>
    <row r="107" spans="3:27">
      <c r="C107" s="32" t="s">
        <v>241</v>
      </c>
      <c r="D107" s="33" t="s">
        <v>242</v>
      </c>
      <c r="E107" s="11">
        <v>0.35475595976368512</v>
      </c>
      <c r="F107" s="11">
        <v>0.35475595976368512</v>
      </c>
      <c r="G107" s="11">
        <v>0.35475595976368512</v>
      </c>
      <c r="H107" s="11">
        <v>0.35475595976368512</v>
      </c>
      <c r="I107" s="11">
        <v>0.35475595976368512</v>
      </c>
      <c r="J107" s="11">
        <v>0.35475595976368512</v>
      </c>
      <c r="K107" s="11">
        <v>0.35475595976368512</v>
      </c>
      <c r="L107" s="11">
        <v>0.35475595976368512</v>
      </c>
      <c r="M107" s="11">
        <v>0.35475595976368512</v>
      </c>
      <c r="N107" s="11">
        <v>0.35475595976368512</v>
      </c>
      <c r="O107" s="11">
        <v>0.35475595976368512</v>
      </c>
      <c r="P107" s="11">
        <v>0.35475595976368512</v>
      </c>
      <c r="Q107" s="11">
        <v>0.35475595976368512</v>
      </c>
      <c r="R107" s="11">
        <v>0.35475595976368512</v>
      </c>
      <c r="S107" s="11">
        <v>0.35475595976368512</v>
      </c>
      <c r="T107" s="11">
        <v>0.35475595976368512</v>
      </c>
      <c r="U107" s="11"/>
      <c r="V107" s="33" t="str">
        <f t="shared" si="10"/>
        <v>Madagascar</v>
      </c>
      <c r="W107" s="30">
        <f t="shared" si="11"/>
        <v>0</v>
      </c>
      <c r="X107" s="10">
        <f t="shared" si="12"/>
        <v>0</v>
      </c>
      <c r="Y107" s="36">
        <f t="shared" si="13"/>
        <v>0</v>
      </c>
      <c r="Z107" s="41" t="str">
        <f t="shared" si="14"/>
        <v/>
      </c>
      <c r="AA107" s="42" t="str">
        <f t="shared" si="15"/>
        <v/>
      </c>
    </row>
    <row r="108" spans="3:27">
      <c r="C108" s="32" t="s">
        <v>243</v>
      </c>
      <c r="D108" s="33" t="s">
        <v>244</v>
      </c>
      <c r="E108" s="11">
        <v>0.40432943249776715</v>
      </c>
      <c r="F108" s="11">
        <v>0.40432943249776715</v>
      </c>
      <c r="G108" s="11">
        <v>0.40432943249776715</v>
      </c>
      <c r="H108" s="11">
        <v>0.40432943249776715</v>
      </c>
      <c r="I108" s="11">
        <v>0.40432943249776715</v>
      </c>
      <c r="J108" s="11">
        <v>0.40432943249776715</v>
      </c>
      <c r="K108" s="11">
        <v>0.40432943249776715</v>
      </c>
      <c r="L108" s="11">
        <v>0.40432943249776715</v>
      </c>
      <c r="M108" s="11">
        <v>0.40432943249776715</v>
      </c>
      <c r="N108" s="11">
        <v>0.40432943249776715</v>
      </c>
      <c r="O108" s="11">
        <v>0.40432943249776715</v>
      </c>
      <c r="P108" s="11">
        <v>0.40432943249776715</v>
      </c>
      <c r="Q108" s="11">
        <v>0.40432943249776715</v>
      </c>
      <c r="R108" s="11">
        <v>0.40432943249776715</v>
      </c>
      <c r="S108" s="11">
        <v>0.40432943249776715</v>
      </c>
      <c r="T108" s="11">
        <v>0.40432943249776715</v>
      </c>
      <c r="U108" s="11"/>
      <c r="V108" s="33" t="str">
        <f t="shared" si="10"/>
        <v>Malawi</v>
      </c>
      <c r="W108" s="30">
        <f t="shared" si="11"/>
        <v>0</v>
      </c>
      <c r="X108" s="10" t="e">
        <f t="shared" si="12"/>
        <v>#DIV/0!</v>
      </c>
      <c r="Y108" s="36">
        <f t="shared" si="13"/>
        <v>0</v>
      </c>
      <c r="Z108" s="41" t="str">
        <f t="shared" si="14"/>
        <v/>
      </c>
      <c r="AA108" s="42" t="str">
        <f t="shared" si="15"/>
        <v/>
      </c>
    </row>
    <row r="109" spans="3:27">
      <c r="C109" s="32" t="s">
        <v>245</v>
      </c>
      <c r="D109" s="33" t="s">
        <v>246</v>
      </c>
      <c r="E109" s="11">
        <v>0.29692308601805006</v>
      </c>
      <c r="F109" s="11">
        <v>0.29692308601805006</v>
      </c>
      <c r="G109" s="11">
        <v>0.29692308601805006</v>
      </c>
      <c r="H109" s="11">
        <v>0.29692308601805006</v>
      </c>
      <c r="I109" s="11">
        <v>0.29692308601805006</v>
      </c>
      <c r="J109" s="11">
        <v>0.29692308601805006</v>
      </c>
      <c r="K109" s="11">
        <v>0.29692308601805006</v>
      </c>
      <c r="L109" s="11">
        <v>0.29692308601805006</v>
      </c>
      <c r="M109" s="11">
        <v>0.29692308601805006</v>
      </c>
      <c r="N109" s="11">
        <v>0.29692308601805006</v>
      </c>
      <c r="O109" s="11">
        <v>0.29692308601805006</v>
      </c>
      <c r="P109" s="11">
        <v>0.29692308601805006</v>
      </c>
      <c r="Q109" s="11">
        <v>0.29692308601805006</v>
      </c>
      <c r="R109" s="11">
        <v>0.29692308601805006</v>
      </c>
      <c r="S109" s="11">
        <v>0.29692308601805006</v>
      </c>
      <c r="T109" s="11">
        <v>0.29692308601805006</v>
      </c>
      <c r="U109" s="11"/>
      <c r="V109" s="33" t="str">
        <f t="shared" si="10"/>
        <v>Malaysia</v>
      </c>
      <c r="W109" s="30">
        <f t="shared" si="11"/>
        <v>0</v>
      </c>
      <c r="X109" s="10" t="e">
        <f t="shared" si="12"/>
        <v>#DIV/0!</v>
      </c>
      <c r="Y109" s="36">
        <f t="shared" si="13"/>
        <v>0</v>
      </c>
      <c r="Z109" s="41" t="str">
        <f t="shared" si="14"/>
        <v/>
      </c>
      <c r="AA109" s="42" t="str">
        <f t="shared" si="15"/>
        <v/>
      </c>
    </row>
    <row r="110" spans="3:27">
      <c r="C110" s="32" t="s">
        <v>247</v>
      </c>
      <c r="D110" s="33" t="s">
        <v>248</v>
      </c>
      <c r="E110" s="11">
        <v>0.26615123093215987</v>
      </c>
      <c r="F110" s="11">
        <v>0.26615123093215987</v>
      </c>
      <c r="G110" s="11">
        <v>0.26615123093215987</v>
      </c>
      <c r="H110" s="11">
        <v>0.26615123093215987</v>
      </c>
      <c r="I110" s="11">
        <v>0.26615123093215987</v>
      </c>
      <c r="J110" s="11">
        <v>0.26615123093215987</v>
      </c>
      <c r="K110" s="11">
        <v>0.26615123093215987</v>
      </c>
      <c r="L110" s="11">
        <v>0.26615123093215987</v>
      </c>
      <c r="M110" s="11">
        <v>0.26615123093215987</v>
      </c>
      <c r="N110" s="11">
        <v>0.26615123093215987</v>
      </c>
      <c r="O110" s="11">
        <v>0.26615123093215987</v>
      </c>
      <c r="P110" s="11">
        <v>0.26615123093215987</v>
      </c>
      <c r="Q110" s="11">
        <v>0.26615123093215987</v>
      </c>
      <c r="R110" s="11">
        <v>0.26615123093215987</v>
      </c>
      <c r="S110" s="11">
        <v>0.26615123093215987</v>
      </c>
      <c r="T110" s="11">
        <v>0.26615123093215987</v>
      </c>
      <c r="U110" s="11"/>
      <c r="V110" s="33" t="str">
        <f t="shared" si="10"/>
        <v>Maldives</v>
      </c>
      <c r="W110" s="30">
        <f t="shared" si="11"/>
        <v>0</v>
      </c>
      <c r="X110" s="10" t="e">
        <f t="shared" si="12"/>
        <v>#DIV/0!</v>
      </c>
      <c r="Y110" s="36">
        <f t="shared" si="13"/>
        <v>0</v>
      </c>
      <c r="Z110" s="41" t="str">
        <f t="shared" si="14"/>
        <v/>
      </c>
      <c r="AA110" s="42" t="str">
        <f t="shared" si="15"/>
        <v/>
      </c>
    </row>
    <row r="111" spans="3:27">
      <c r="C111" s="32" t="s">
        <v>249</v>
      </c>
      <c r="D111" s="33" t="s">
        <v>250</v>
      </c>
      <c r="E111" s="11">
        <v>0.47170918635272241</v>
      </c>
      <c r="F111" s="11">
        <v>0.47170918635272241</v>
      </c>
      <c r="G111" s="11">
        <v>0.47170918635272241</v>
      </c>
      <c r="H111" s="11">
        <v>0.47170918635272241</v>
      </c>
      <c r="I111" s="11">
        <v>0.47170918635272241</v>
      </c>
      <c r="J111" s="11">
        <v>0.47170918635272241</v>
      </c>
      <c r="K111" s="11">
        <v>0.47170918635272241</v>
      </c>
      <c r="L111" s="11">
        <v>0.47170918635272241</v>
      </c>
      <c r="M111" s="11">
        <v>0.47170918635272241</v>
      </c>
      <c r="N111" s="11">
        <v>0.47170918635272241</v>
      </c>
      <c r="O111" s="11">
        <v>0.47170918635272241</v>
      </c>
      <c r="P111" s="11">
        <v>0.47170918635272241</v>
      </c>
      <c r="Q111" s="11">
        <v>0.47170918635272241</v>
      </c>
      <c r="R111" s="11">
        <v>0.47170918635272241</v>
      </c>
      <c r="S111" s="11">
        <v>0.47170918635272241</v>
      </c>
      <c r="T111" s="11">
        <v>0.47170918635272241</v>
      </c>
      <c r="U111" s="11"/>
      <c r="V111" s="33" t="str">
        <f t="shared" si="10"/>
        <v>Mali</v>
      </c>
      <c r="W111" s="30">
        <f t="shared" si="11"/>
        <v>0</v>
      </c>
      <c r="X111" s="10">
        <f t="shared" si="12"/>
        <v>0</v>
      </c>
      <c r="Y111" s="36">
        <f t="shared" si="13"/>
        <v>0</v>
      </c>
      <c r="Z111" s="41" t="str">
        <f t="shared" si="14"/>
        <v/>
      </c>
      <c r="AA111" s="42" t="str">
        <f t="shared" si="15"/>
        <v/>
      </c>
    </row>
    <row r="112" spans="3:27">
      <c r="C112" s="32" t="s">
        <v>251</v>
      </c>
      <c r="D112" s="33" t="s">
        <v>252</v>
      </c>
      <c r="E112" s="11">
        <v>0.20902030808261973</v>
      </c>
      <c r="F112" s="11">
        <v>0.20902030808261973</v>
      </c>
      <c r="G112" s="11">
        <v>0.20902030808261973</v>
      </c>
      <c r="H112" s="11">
        <v>0.20902030808261973</v>
      </c>
      <c r="I112" s="11">
        <v>0.20902030808261973</v>
      </c>
      <c r="J112" s="11">
        <v>0.20902030808261973</v>
      </c>
      <c r="K112" s="11">
        <v>0.20902030808261973</v>
      </c>
      <c r="L112" s="11">
        <v>0.20902030808261973</v>
      </c>
      <c r="M112" s="11">
        <v>0.20902030808261973</v>
      </c>
      <c r="N112" s="11">
        <v>0.20902030808261973</v>
      </c>
      <c r="O112" s="11">
        <v>0.20902030808261973</v>
      </c>
      <c r="P112" s="11">
        <v>0.20902030808261973</v>
      </c>
      <c r="Q112" s="11">
        <v>0.20902030808261973</v>
      </c>
      <c r="R112" s="11">
        <v>0.20902030808261973</v>
      </c>
      <c r="S112" s="11">
        <v>0.20902030808261973</v>
      </c>
      <c r="T112" s="11">
        <v>0.20902030808261973</v>
      </c>
      <c r="U112" s="11"/>
      <c r="V112" s="33" t="str">
        <f t="shared" si="10"/>
        <v>Malta</v>
      </c>
      <c r="W112" s="30">
        <f t="shared" si="11"/>
        <v>0</v>
      </c>
      <c r="X112" s="10">
        <f t="shared" si="12"/>
        <v>0</v>
      </c>
      <c r="Y112" s="36">
        <f t="shared" si="13"/>
        <v>0</v>
      </c>
      <c r="Z112" s="41" t="str">
        <f t="shared" si="14"/>
        <v/>
      </c>
      <c r="AA112" s="42" t="str">
        <f t="shared" si="15"/>
        <v/>
      </c>
    </row>
    <row r="113" spans="3:27">
      <c r="C113" s="32" t="s">
        <v>253</v>
      </c>
      <c r="D113" s="33" t="s">
        <v>254</v>
      </c>
      <c r="E113" s="11">
        <v>0.41529662824965796</v>
      </c>
      <c r="F113" s="11">
        <v>0.41529662824965796</v>
      </c>
      <c r="G113" s="11">
        <v>0.41529662824965796</v>
      </c>
      <c r="H113" s="11">
        <v>0.41529662824965796</v>
      </c>
      <c r="I113" s="11">
        <v>0.41529662824965796</v>
      </c>
      <c r="J113" s="11">
        <v>0.41529662824965796</v>
      </c>
      <c r="K113" s="11">
        <v>0.41529662824965796</v>
      </c>
      <c r="L113" s="11">
        <v>0.41529662824965796</v>
      </c>
      <c r="M113" s="11">
        <v>0.41529662824965796</v>
      </c>
      <c r="N113" s="11">
        <v>0.41529662824965796</v>
      </c>
      <c r="O113" s="11">
        <v>0.41529662824965796</v>
      </c>
      <c r="P113" s="11">
        <v>0.41529662824965796</v>
      </c>
      <c r="Q113" s="11">
        <v>0.41529662824965796</v>
      </c>
      <c r="R113" s="11">
        <v>0.41529662824965796</v>
      </c>
      <c r="S113" s="11">
        <v>0.41529662824965796</v>
      </c>
      <c r="T113" s="11">
        <v>0.41529662824965796</v>
      </c>
      <c r="U113" s="11"/>
      <c r="V113" s="33" t="str">
        <f t="shared" si="10"/>
        <v>Marshall Islands</v>
      </c>
      <c r="W113" s="30">
        <f t="shared" si="11"/>
        <v>0</v>
      </c>
      <c r="X113" s="10">
        <f t="shared" si="12"/>
        <v>0</v>
      </c>
      <c r="Y113" s="36">
        <f t="shared" si="13"/>
        <v>0</v>
      </c>
      <c r="Z113" s="41" t="str">
        <f t="shared" si="14"/>
        <v/>
      </c>
      <c r="AA113" s="42" t="str">
        <f t="shared" si="15"/>
        <v/>
      </c>
    </row>
    <row r="114" spans="3:27">
      <c r="C114" s="32" t="s">
        <v>255</v>
      </c>
      <c r="D114" s="33" t="s">
        <v>256</v>
      </c>
      <c r="E114" s="11">
        <v>0.42521507213206239</v>
      </c>
      <c r="F114" s="11">
        <v>0.42521507213206239</v>
      </c>
      <c r="G114" s="11">
        <v>0.42521507213206239</v>
      </c>
      <c r="H114" s="11">
        <v>0.42521507213206239</v>
      </c>
      <c r="I114" s="11">
        <v>0.42521507213206239</v>
      </c>
      <c r="J114" s="11">
        <v>0.42521507213206239</v>
      </c>
      <c r="K114" s="11">
        <v>0.42521507213206239</v>
      </c>
      <c r="L114" s="11">
        <v>0.42521507213206239</v>
      </c>
      <c r="M114" s="11">
        <v>0.42521507213206239</v>
      </c>
      <c r="N114" s="11">
        <v>0.42521507213206239</v>
      </c>
      <c r="O114" s="11">
        <v>0.42521507213206239</v>
      </c>
      <c r="P114" s="11">
        <v>0.42521507213206239</v>
      </c>
      <c r="Q114" s="11">
        <v>0.42521507213206239</v>
      </c>
      <c r="R114" s="11">
        <v>0.42521507213206239</v>
      </c>
      <c r="S114" s="11">
        <v>0.42521507213206239</v>
      </c>
      <c r="T114" s="11">
        <v>0.42521507213206239</v>
      </c>
      <c r="U114" s="11"/>
      <c r="V114" s="33" t="str">
        <f t="shared" si="10"/>
        <v>Mauritania</v>
      </c>
      <c r="W114" s="30">
        <f t="shared" si="11"/>
        <v>0</v>
      </c>
      <c r="X114" s="10">
        <f t="shared" si="12"/>
        <v>0</v>
      </c>
      <c r="Y114" s="36">
        <f t="shared" si="13"/>
        <v>0</v>
      </c>
      <c r="Z114" s="41" t="str">
        <f t="shared" si="14"/>
        <v/>
      </c>
      <c r="AA114" s="42" t="str">
        <f t="shared" si="15"/>
        <v/>
      </c>
    </row>
    <row r="115" spans="3:27">
      <c r="C115" s="32" t="s">
        <v>257</v>
      </c>
      <c r="D115" s="33" t="s">
        <v>258</v>
      </c>
      <c r="E115" s="11">
        <v>0.25768649902575019</v>
      </c>
      <c r="F115" s="11">
        <v>0.25768649902575019</v>
      </c>
      <c r="G115" s="11">
        <v>0.25768649902575019</v>
      </c>
      <c r="H115" s="11">
        <v>0.25768649902575019</v>
      </c>
      <c r="I115" s="11">
        <v>0.25768649902575019</v>
      </c>
      <c r="J115" s="11">
        <v>0.25768649902575019</v>
      </c>
      <c r="K115" s="11">
        <v>0.25768649902575019</v>
      </c>
      <c r="L115" s="11">
        <v>0.25768649902575019</v>
      </c>
      <c r="M115" s="11">
        <v>0.25768649902575019</v>
      </c>
      <c r="N115" s="11">
        <v>0.25768649902575019</v>
      </c>
      <c r="O115" s="11">
        <v>0.25768649902575019</v>
      </c>
      <c r="P115" s="11">
        <v>0.25768649902575019</v>
      </c>
      <c r="Q115" s="11">
        <v>0.25768649902575019</v>
      </c>
      <c r="R115" s="11">
        <v>0.25768649902575019</v>
      </c>
      <c r="S115" s="11">
        <v>0.25768649902575019</v>
      </c>
      <c r="T115" s="11">
        <v>0.25768649902575019</v>
      </c>
      <c r="U115" s="11"/>
      <c r="V115" s="33" t="str">
        <f t="shared" si="10"/>
        <v>Mauritius</v>
      </c>
      <c r="W115" s="30">
        <f t="shared" si="11"/>
        <v>0</v>
      </c>
      <c r="X115" s="10" t="e">
        <f t="shared" si="12"/>
        <v>#DIV/0!</v>
      </c>
      <c r="Y115" s="36">
        <f t="shared" si="13"/>
        <v>0</v>
      </c>
      <c r="Z115" s="41" t="str">
        <f t="shared" si="14"/>
        <v/>
      </c>
      <c r="AA115" s="42" t="str">
        <f t="shared" si="15"/>
        <v/>
      </c>
    </row>
    <row r="116" spans="3:27">
      <c r="C116" s="32" t="s">
        <v>259</v>
      </c>
      <c r="D116" s="33" t="s">
        <v>260</v>
      </c>
      <c r="E116" s="11">
        <v>0.34415714006032311</v>
      </c>
      <c r="F116" s="11">
        <v>0.34415714006032311</v>
      </c>
      <c r="G116" s="11">
        <v>0.34415714006032311</v>
      </c>
      <c r="H116" s="11">
        <v>0.34415714006032311</v>
      </c>
      <c r="I116" s="11">
        <v>0.34415714006032311</v>
      </c>
      <c r="J116" s="11">
        <v>0.34415714006032311</v>
      </c>
      <c r="K116" s="11">
        <v>0.34415714006032311</v>
      </c>
      <c r="L116" s="11">
        <v>0.34415714006032311</v>
      </c>
      <c r="M116" s="11">
        <v>0.34415714006032311</v>
      </c>
      <c r="N116" s="11">
        <v>0.34415714006032311</v>
      </c>
      <c r="O116" s="11">
        <v>0.34415714006032311</v>
      </c>
      <c r="P116" s="11">
        <v>0.34415714006032311</v>
      </c>
      <c r="Q116" s="11">
        <v>0.34415714006032311</v>
      </c>
      <c r="R116" s="11">
        <v>0.34415714006032311</v>
      </c>
      <c r="S116" s="11">
        <v>0.34415714006032311</v>
      </c>
      <c r="T116" s="11">
        <v>0.34415714006032311</v>
      </c>
      <c r="U116" s="11"/>
      <c r="V116" s="33" t="str">
        <f t="shared" si="10"/>
        <v>Mexico</v>
      </c>
      <c r="W116" s="30">
        <f t="shared" si="11"/>
        <v>0</v>
      </c>
      <c r="X116" s="10" t="e">
        <f t="shared" si="12"/>
        <v>#DIV/0!</v>
      </c>
      <c r="Y116" s="36">
        <f t="shared" si="13"/>
        <v>0</v>
      </c>
      <c r="Z116" s="41" t="str">
        <f t="shared" si="14"/>
        <v/>
      </c>
      <c r="AA116" s="42" t="str">
        <f t="shared" si="15"/>
        <v/>
      </c>
    </row>
    <row r="117" spans="3:27">
      <c r="C117" s="32" t="s">
        <v>261</v>
      </c>
      <c r="D117" s="33" t="s">
        <v>262</v>
      </c>
      <c r="E117" s="11">
        <v>0.45090717140740744</v>
      </c>
      <c r="F117" s="11">
        <v>0.45090717140740744</v>
      </c>
      <c r="G117" s="11">
        <v>0.45090717140740744</v>
      </c>
      <c r="H117" s="11">
        <v>0.45090717140740744</v>
      </c>
      <c r="I117" s="11">
        <v>0.45090717140740744</v>
      </c>
      <c r="J117" s="11">
        <v>0.45090717140740744</v>
      </c>
      <c r="K117" s="11">
        <v>0.45090717140740744</v>
      </c>
      <c r="L117" s="11">
        <v>0.45090717140740744</v>
      </c>
      <c r="M117" s="11">
        <v>0.45090717140740744</v>
      </c>
      <c r="N117" s="11">
        <v>0.45090717140740744</v>
      </c>
      <c r="O117" s="11">
        <v>0.45090717140740744</v>
      </c>
      <c r="P117" s="11">
        <v>0.45090717140740744</v>
      </c>
      <c r="Q117" s="11">
        <v>0.45090717140740744</v>
      </c>
      <c r="R117" s="11">
        <v>0.45090717140740744</v>
      </c>
      <c r="S117" s="11">
        <v>0.45090717140740744</v>
      </c>
      <c r="T117" s="11">
        <v>0.45090717140740744</v>
      </c>
      <c r="U117" s="11"/>
      <c r="V117" s="33" t="str">
        <f t="shared" si="10"/>
        <v>Micronesia, Federated States of</v>
      </c>
      <c r="W117" s="30">
        <f t="shared" si="11"/>
        <v>0</v>
      </c>
      <c r="X117" s="10">
        <f t="shared" si="12"/>
        <v>0</v>
      </c>
      <c r="Y117" s="36">
        <f t="shared" si="13"/>
        <v>0</v>
      </c>
      <c r="Z117" s="41" t="str">
        <f t="shared" si="14"/>
        <v/>
      </c>
      <c r="AA117" s="42" t="str">
        <f t="shared" si="15"/>
        <v/>
      </c>
    </row>
    <row r="118" spans="3:27">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0"/>
        <v>Moldova, Republic of</v>
      </c>
      <c r="W118" s="30" t="e">
        <f t="shared" si="11"/>
        <v>#N/A</v>
      </c>
      <c r="X118" s="10" t="e">
        <f t="shared" si="12"/>
        <v>#N/A</v>
      </c>
      <c r="Y118" s="36">
        <f t="shared" si="13"/>
        <v>0</v>
      </c>
      <c r="Z118" s="41" t="str">
        <f t="shared" si="14"/>
        <v/>
      </c>
      <c r="AA118" s="42" t="str">
        <f t="shared" si="15"/>
        <v/>
      </c>
    </row>
    <row r="119" spans="3:27">
      <c r="C119" s="32" t="s">
        <v>265</v>
      </c>
      <c r="D119" s="33" t="s">
        <v>266</v>
      </c>
      <c r="E119" s="11">
        <v>0.23771055251893689</v>
      </c>
      <c r="F119" s="11">
        <v>0.23771055251893689</v>
      </c>
      <c r="G119" s="11">
        <v>0.23771055251893689</v>
      </c>
      <c r="H119" s="11">
        <v>0.23771055251893689</v>
      </c>
      <c r="I119" s="11">
        <v>0.23771055251893689</v>
      </c>
      <c r="J119" s="11">
        <v>0.23771055251893689</v>
      </c>
      <c r="K119" s="11">
        <v>0.23771055251893689</v>
      </c>
      <c r="L119" s="11">
        <v>0.23771055251893689</v>
      </c>
      <c r="M119" s="11">
        <v>0.23771055251893689</v>
      </c>
      <c r="N119" s="11">
        <v>0.23771055251893689</v>
      </c>
      <c r="O119" s="11">
        <v>0.23771055251893689</v>
      </c>
      <c r="P119" s="11">
        <v>0.23771055251893689</v>
      </c>
      <c r="Q119" s="11">
        <v>0.23771055251893689</v>
      </c>
      <c r="R119" s="11">
        <v>0.23771055251893689</v>
      </c>
      <c r="S119" s="11">
        <v>0.23771055251893689</v>
      </c>
      <c r="T119" s="11">
        <v>0.23771055251893689</v>
      </c>
      <c r="U119" s="11"/>
      <c r="V119" s="33" t="str">
        <f t="shared" si="10"/>
        <v>Monaco</v>
      </c>
      <c r="W119" s="30">
        <f t="shared" si="11"/>
        <v>0</v>
      </c>
      <c r="X119" s="10">
        <f t="shared" si="12"/>
        <v>0</v>
      </c>
      <c r="Y119" s="36">
        <f t="shared" si="13"/>
        <v>0</v>
      </c>
      <c r="Z119" s="41" t="str">
        <f t="shared" si="14"/>
        <v/>
      </c>
      <c r="AA119" s="42" t="str">
        <f t="shared" si="15"/>
        <v/>
      </c>
    </row>
    <row r="120" spans="3:27">
      <c r="C120" s="32" t="s">
        <v>267</v>
      </c>
      <c r="D120" s="33" t="s">
        <v>583</v>
      </c>
      <c r="E120" s="11">
        <v>0.18234014554940944</v>
      </c>
      <c r="F120" s="11">
        <v>0.18234014554940944</v>
      </c>
      <c r="G120" s="11">
        <v>0.18234014554940944</v>
      </c>
      <c r="H120" s="11">
        <v>0.18234014554940944</v>
      </c>
      <c r="I120" s="11">
        <v>0.18234014554940944</v>
      </c>
      <c r="J120" s="11">
        <v>0.18234014554940944</v>
      </c>
      <c r="K120" s="11">
        <v>0.18234014554940944</v>
      </c>
      <c r="L120" s="11">
        <v>0.18234014554940944</v>
      </c>
      <c r="M120" s="11">
        <v>0.18234014554940944</v>
      </c>
      <c r="N120" s="11">
        <v>0.18234014554940944</v>
      </c>
      <c r="O120" s="11">
        <v>0.18234014554940944</v>
      </c>
      <c r="P120" s="11">
        <v>0.18234014554940944</v>
      </c>
      <c r="Q120" s="11">
        <v>0.18234014554940944</v>
      </c>
      <c r="R120" s="11">
        <v>0.18234014554940944</v>
      </c>
      <c r="S120" s="11">
        <v>0.18234014554940944</v>
      </c>
      <c r="T120" s="11">
        <v>0.18234014554940944</v>
      </c>
      <c r="U120" s="11"/>
      <c r="V120" s="33" t="str">
        <f t="shared" si="10"/>
        <v xml:space="preserve">Macedonia </v>
      </c>
      <c r="W120" s="30">
        <f t="shared" si="11"/>
        <v>0</v>
      </c>
      <c r="X120" s="10">
        <f t="shared" si="12"/>
        <v>0</v>
      </c>
      <c r="Y120" s="36">
        <f t="shared" si="13"/>
        <v>0</v>
      </c>
      <c r="Z120" s="41" t="str">
        <f t="shared" si="14"/>
        <v/>
      </c>
      <c r="AA120" s="42" t="str">
        <f t="shared" si="15"/>
        <v/>
      </c>
    </row>
    <row r="121" spans="3:27">
      <c r="C121" s="32" t="s">
        <v>269</v>
      </c>
      <c r="D121" s="33" t="s">
        <v>270</v>
      </c>
      <c r="E121" s="11">
        <v>0.4273946102270017</v>
      </c>
      <c r="F121" s="11">
        <v>0.4273946102270017</v>
      </c>
      <c r="G121" s="11">
        <v>0.4273946102270017</v>
      </c>
      <c r="H121" s="11">
        <v>0.4273946102270017</v>
      </c>
      <c r="I121" s="11">
        <v>0.4273946102270017</v>
      </c>
      <c r="J121" s="11">
        <v>0.4273946102270017</v>
      </c>
      <c r="K121" s="11">
        <v>0.4273946102270017</v>
      </c>
      <c r="L121" s="11">
        <v>0.4273946102270017</v>
      </c>
      <c r="M121" s="11">
        <v>0.4273946102270017</v>
      </c>
      <c r="N121" s="11">
        <v>0.4273946102270017</v>
      </c>
      <c r="O121" s="11">
        <v>0.4273946102270017</v>
      </c>
      <c r="P121" s="11">
        <v>0.4273946102270017</v>
      </c>
      <c r="Q121" s="11">
        <v>0.4273946102270017</v>
      </c>
      <c r="R121" s="11">
        <v>0.4273946102270017</v>
      </c>
      <c r="S121" s="11">
        <v>0.4273946102270017</v>
      </c>
      <c r="T121" s="11">
        <v>0.4273946102270017</v>
      </c>
      <c r="U121" s="11"/>
      <c r="V121" s="33" t="str">
        <f t="shared" si="10"/>
        <v>Mongolia</v>
      </c>
      <c r="W121" s="30">
        <f t="shared" si="11"/>
        <v>0</v>
      </c>
      <c r="X121" s="10">
        <f t="shared" si="12"/>
        <v>0</v>
      </c>
      <c r="Y121" s="36">
        <f t="shared" si="13"/>
        <v>0</v>
      </c>
      <c r="Z121" s="41" t="str">
        <f t="shared" si="14"/>
        <v/>
      </c>
      <c r="AA121" s="42" t="str">
        <f t="shared" si="15"/>
        <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0"/>
        <v>Morocco</v>
      </c>
      <c r="W123" s="30" t="e">
        <f t="shared" si="11"/>
        <v>#N/A</v>
      </c>
      <c r="X123" s="10" t="e">
        <f t="shared" si="12"/>
        <v>#N/A</v>
      </c>
      <c r="Y123" s="36">
        <f t="shared" si="13"/>
        <v>0</v>
      </c>
      <c r="Z123" s="41" t="str">
        <f t="shared" si="14"/>
        <v/>
      </c>
      <c r="AA123" s="42" t="str">
        <f t="shared" si="15"/>
        <v/>
      </c>
    </row>
    <row r="124" spans="3:27">
      <c r="C124" s="32" t="s">
        <v>275</v>
      </c>
      <c r="D124" s="33" t="s">
        <v>276</v>
      </c>
      <c r="E124" s="11">
        <v>0.44495452725285412</v>
      </c>
      <c r="F124" s="11">
        <v>0.44495452725285412</v>
      </c>
      <c r="G124" s="11">
        <v>0.44495452725285412</v>
      </c>
      <c r="H124" s="11">
        <v>0.44495452725285412</v>
      </c>
      <c r="I124" s="11">
        <v>0.44495452725285412</v>
      </c>
      <c r="J124" s="11">
        <v>0.44495452725285412</v>
      </c>
      <c r="K124" s="11">
        <v>0.44495452725285412</v>
      </c>
      <c r="L124" s="11">
        <v>0.44495452725285412</v>
      </c>
      <c r="M124" s="11">
        <v>0.44495452725285412</v>
      </c>
      <c r="N124" s="11">
        <v>0.44495452725285412</v>
      </c>
      <c r="O124" s="11">
        <v>0.44495452725285412</v>
      </c>
      <c r="P124" s="11">
        <v>0.44495452725285412</v>
      </c>
      <c r="Q124" s="11">
        <v>0.44495452725285412</v>
      </c>
      <c r="R124" s="11">
        <v>0.44495452725285412</v>
      </c>
      <c r="S124" s="11">
        <v>0.44495452725285412</v>
      </c>
      <c r="T124" s="11">
        <v>0.44495452725285412</v>
      </c>
      <c r="U124" s="11"/>
      <c r="V124" s="33" t="str">
        <f t="shared" si="10"/>
        <v>Mozambique</v>
      </c>
      <c r="W124" s="30">
        <f t="shared" si="11"/>
        <v>0</v>
      </c>
      <c r="X124" s="10">
        <f t="shared" si="12"/>
        <v>0</v>
      </c>
      <c r="Y124" s="36">
        <f t="shared" si="13"/>
        <v>0</v>
      </c>
      <c r="Z124" s="41" t="str">
        <f t="shared" si="14"/>
        <v/>
      </c>
      <c r="AA124" s="42" t="str">
        <f t="shared" si="15"/>
        <v/>
      </c>
    </row>
    <row r="125" spans="3:27">
      <c r="C125" s="32" t="s">
        <v>277</v>
      </c>
      <c r="D125" s="33" t="s">
        <v>278</v>
      </c>
      <c r="E125" s="11">
        <v>0.42921081778461201</v>
      </c>
      <c r="F125" s="11">
        <v>0.42921081778461201</v>
      </c>
      <c r="G125" s="11">
        <v>0.42921081778461201</v>
      </c>
      <c r="H125" s="11">
        <v>0.42921081778461201</v>
      </c>
      <c r="I125" s="11">
        <v>0.42921081778461201</v>
      </c>
      <c r="J125" s="11">
        <v>0.42921081778461201</v>
      </c>
      <c r="K125" s="11">
        <v>0.42921081778461201</v>
      </c>
      <c r="L125" s="11">
        <v>0.42921081778461201</v>
      </c>
      <c r="M125" s="11">
        <v>0.42921081778461201</v>
      </c>
      <c r="N125" s="11">
        <v>0.42921081778461201</v>
      </c>
      <c r="O125" s="11">
        <v>0.42921081778461201</v>
      </c>
      <c r="P125" s="11">
        <v>0.42921081778461201</v>
      </c>
      <c r="Q125" s="11">
        <v>0.42921081778461201</v>
      </c>
      <c r="R125" s="11">
        <v>0.42921081778461201</v>
      </c>
      <c r="S125" s="11">
        <v>0.42921081778461201</v>
      </c>
      <c r="T125" s="11">
        <v>0.42921081778461201</v>
      </c>
      <c r="U125" s="11"/>
      <c r="V125" s="33" t="str">
        <f t="shared" si="10"/>
        <v>Myanmar</v>
      </c>
      <c r="W125" s="30">
        <f t="shared" si="11"/>
        <v>0</v>
      </c>
      <c r="X125" s="10">
        <f t="shared" si="12"/>
        <v>0</v>
      </c>
      <c r="Y125" s="36">
        <f t="shared" si="13"/>
        <v>0</v>
      </c>
      <c r="Z125" s="41" t="str">
        <f t="shared" si="14"/>
        <v/>
      </c>
      <c r="AA125" s="42" t="str">
        <f t="shared" si="15"/>
        <v/>
      </c>
    </row>
    <row r="126" spans="3:27">
      <c r="C126" s="32" t="s">
        <v>279</v>
      </c>
      <c r="D126" s="33" t="s">
        <v>280</v>
      </c>
      <c r="E126" s="11">
        <v>0.42287303890081379</v>
      </c>
      <c r="F126" s="11">
        <v>0.42287303890081379</v>
      </c>
      <c r="G126" s="11">
        <v>0.42287303890081379</v>
      </c>
      <c r="H126" s="11">
        <v>0.42287303890081379</v>
      </c>
      <c r="I126" s="11">
        <v>0.42287303890081379</v>
      </c>
      <c r="J126" s="11">
        <v>0.42287303890081379</v>
      </c>
      <c r="K126" s="11">
        <v>0.42287303890081379</v>
      </c>
      <c r="L126" s="11">
        <v>0.42287303890081379</v>
      </c>
      <c r="M126" s="11">
        <v>0.42287303890081379</v>
      </c>
      <c r="N126" s="11">
        <v>0.42287303890081379</v>
      </c>
      <c r="O126" s="11">
        <v>0.42287303890081379</v>
      </c>
      <c r="P126" s="11">
        <v>0.42287303890081379</v>
      </c>
      <c r="Q126" s="11">
        <v>0.42287303890081379</v>
      </c>
      <c r="R126" s="11">
        <v>0.42287303890081379</v>
      </c>
      <c r="S126" s="11">
        <v>0.42287303890081379</v>
      </c>
      <c r="T126" s="11">
        <v>0.42287303890081379</v>
      </c>
      <c r="U126" s="11"/>
      <c r="V126" s="33" t="str">
        <f t="shared" si="10"/>
        <v>Namibia</v>
      </c>
      <c r="W126" s="30">
        <f t="shared" si="11"/>
        <v>0</v>
      </c>
      <c r="X126" s="10">
        <f t="shared" si="12"/>
        <v>0</v>
      </c>
      <c r="Y126" s="36">
        <f t="shared" si="13"/>
        <v>0</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0.40391101526360373</v>
      </c>
      <c r="F128" s="11">
        <v>0.40391101526360373</v>
      </c>
      <c r="G128" s="11">
        <v>0.40391101526360373</v>
      </c>
      <c r="H128" s="11">
        <v>0.40391101526360373</v>
      </c>
      <c r="I128" s="11">
        <v>0.40391101526360373</v>
      </c>
      <c r="J128" s="11">
        <v>0.40391101526360373</v>
      </c>
      <c r="K128" s="11">
        <v>0.40391101526360373</v>
      </c>
      <c r="L128" s="11">
        <v>0.40391101526360373</v>
      </c>
      <c r="M128" s="11">
        <v>0.40391101526360373</v>
      </c>
      <c r="N128" s="11">
        <v>0.40391101526360373</v>
      </c>
      <c r="O128" s="11">
        <v>0.40391101526360373</v>
      </c>
      <c r="P128" s="11">
        <v>0.40391101526360373</v>
      </c>
      <c r="Q128" s="11">
        <v>0.40391101526360373</v>
      </c>
      <c r="R128" s="11">
        <v>0.40391101526360373</v>
      </c>
      <c r="S128" s="11">
        <v>0.40391101526360373</v>
      </c>
      <c r="T128" s="11">
        <v>0.40391101526360373</v>
      </c>
      <c r="U128" s="11"/>
      <c r="V128" s="33" t="str">
        <f t="shared" si="10"/>
        <v>Nepal</v>
      </c>
      <c r="W128" s="30">
        <f t="shared" si="11"/>
        <v>0</v>
      </c>
      <c r="X128" s="10">
        <f t="shared" si="12"/>
        <v>0</v>
      </c>
      <c r="Y128" s="36">
        <f t="shared" si="13"/>
        <v>0</v>
      </c>
      <c r="Z128" s="41" t="str">
        <f t="shared" si="14"/>
        <v/>
      </c>
      <c r="AA128" s="42" t="str">
        <f t="shared" si="15"/>
        <v/>
      </c>
    </row>
    <row r="129" spans="3:27">
      <c r="C129" s="32" t="s">
        <v>285</v>
      </c>
      <c r="D129" s="33" t="s">
        <v>286</v>
      </c>
      <c r="E129" s="11">
        <v>0.2068637637985101</v>
      </c>
      <c r="F129" s="11">
        <v>0.2068637637985101</v>
      </c>
      <c r="G129" s="11">
        <v>0.2068637637985101</v>
      </c>
      <c r="H129" s="11">
        <v>0.2068637637985101</v>
      </c>
      <c r="I129" s="11">
        <v>0.2068637637985101</v>
      </c>
      <c r="J129" s="11">
        <v>0.2068637637985101</v>
      </c>
      <c r="K129" s="11">
        <v>0.2068637637985101</v>
      </c>
      <c r="L129" s="11">
        <v>0.2068637637985101</v>
      </c>
      <c r="M129" s="11">
        <v>0.2068637637985101</v>
      </c>
      <c r="N129" s="11">
        <v>0.2068637637985101</v>
      </c>
      <c r="O129" s="11">
        <v>0.2068637637985101</v>
      </c>
      <c r="P129" s="11">
        <v>0.2068637637985101</v>
      </c>
      <c r="Q129" s="11">
        <v>0.2068637637985101</v>
      </c>
      <c r="R129" s="11">
        <v>0.2068637637985101</v>
      </c>
      <c r="S129" s="11">
        <v>0.2068637637985101</v>
      </c>
      <c r="T129" s="11">
        <v>0.2068637637985101</v>
      </c>
      <c r="U129" s="11"/>
      <c r="V129" s="33" t="str">
        <f t="shared" si="10"/>
        <v>Netherlands</v>
      </c>
      <c r="W129" s="30">
        <f t="shared" si="11"/>
        <v>0</v>
      </c>
      <c r="X129" s="10">
        <f t="shared" si="12"/>
        <v>0</v>
      </c>
      <c r="Y129" s="36">
        <f t="shared" si="13"/>
        <v>0</v>
      </c>
      <c r="Z129" s="41" t="str">
        <f t="shared" si="14"/>
        <v/>
      </c>
      <c r="AA129" s="42" t="str">
        <f t="shared" si="15"/>
        <v/>
      </c>
    </row>
    <row r="130" spans="3:27">
      <c r="C130" s="32" t="s">
        <v>287</v>
      </c>
      <c r="D130" s="33" t="s">
        <v>288</v>
      </c>
      <c r="E130" s="11">
        <v>0.26084728802574481</v>
      </c>
      <c r="F130" s="11">
        <v>0.26084728802574481</v>
      </c>
      <c r="G130" s="11">
        <v>0.26084728802574481</v>
      </c>
      <c r="H130" s="11">
        <v>0.26084728802574481</v>
      </c>
      <c r="I130" s="11">
        <v>0.26084728802574481</v>
      </c>
      <c r="J130" s="11">
        <v>0.26084728802574481</v>
      </c>
      <c r="K130" s="11">
        <v>0.26084728802574481</v>
      </c>
      <c r="L130" s="11">
        <v>0.26084728802574481</v>
      </c>
      <c r="M130" s="11">
        <v>0.26084728802574481</v>
      </c>
      <c r="N130" s="11">
        <v>0.26084728802574481</v>
      </c>
      <c r="O130" s="11">
        <v>0.26084728802574481</v>
      </c>
      <c r="P130" s="11">
        <v>0.26084728802574481</v>
      </c>
      <c r="Q130" s="11">
        <v>0.26084728802574481</v>
      </c>
      <c r="R130" s="11">
        <v>0.26084728802574481</v>
      </c>
      <c r="S130" s="11">
        <v>0.26084728802574481</v>
      </c>
      <c r="T130" s="11">
        <v>0.26084728802574481</v>
      </c>
      <c r="U130" s="11"/>
      <c r="V130" s="33" t="str">
        <f t="shared" si="10"/>
        <v>New Zealand</v>
      </c>
      <c r="W130" s="30">
        <f t="shared" si="11"/>
        <v>0</v>
      </c>
      <c r="X130" s="10">
        <f t="shared" si="12"/>
        <v>0</v>
      </c>
      <c r="Y130" s="36">
        <f t="shared" si="13"/>
        <v>0</v>
      </c>
      <c r="Z130" s="41" t="str">
        <f t="shared" si="14"/>
        <v/>
      </c>
      <c r="AA130" s="42" t="str">
        <f t="shared" si="15"/>
        <v/>
      </c>
    </row>
    <row r="131" spans="3:27">
      <c r="C131" s="32" t="s">
        <v>289</v>
      </c>
      <c r="D131" s="33" t="s">
        <v>290</v>
      </c>
      <c r="E131" s="11">
        <v>0.21785532594126641</v>
      </c>
      <c r="F131" s="11">
        <v>0.21785532594126641</v>
      </c>
      <c r="G131" s="11">
        <v>0.21785532594126641</v>
      </c>
      <c r="H131" s="11">
        <v>0.21785532594126641</v>
      </c>
      <c r="I131" s="11">
        <v>0.21785532594126641</v>
      </c>
      <c r="J131" s="11">
        <v>0.21785532594126641</v>
      </c>
      <c r="K131" s="11">
        <v>0.21785532594126641</v>
      </c>
      <c r="L131" s="11">
        <v>0.21785532594126641</v>
      </c>
      <c r="M131" s="11">
        <v>0.21785532594126641</v>
      </c>
      <c r="N131" s="11">
        <v>0.21785532594126641</v>
      </c>
      <c r="O131" s="11">
        <v>0.21785532594126641</v>
      </c>
      <c r="P131" s="11">
        <v>0.21785532594126641</v>
      </c>
      <c r="Q131" s="11">
        <v>0.21785532594126641</v>
      </c>
      <c r="R131" s="11">
        <v>0.21785532594126641</v>
      </c>
      <c r="S131" s="11">
        <v>0.21785532594126641</v>
      </c>
      <c r="T131" s="11">
        <v>0.21785532594126641</v>
      </c>
      <c r="U131" s="11"/>
      <c r="V131" s="33" t="str">
        <f t="shared" si="10"/>
        <v>Nicaragua</v>
      </c>
      <c r="W131" s="30">
        <f t="shared" si="11"/>
        <v>0</v>
      </c>
      <c r="X131" s="10">
        <f t="shared" si="12"/>
        <v>0</v>
      </c>
      <c r="Y131" s="36">
        <f t="shared" si="13"/>
        <v>0</v>
      </c>
      <c r="Z131" s="41" t="str">
        <f t="shared" si="14"/>
        <v/>
      </c>
      <c r="AA131" s="42" t="str">
        <f t="shared" si="15"/>
        <v/>
      </c>
    </row>
    <row r="132" spans="3:27">
      <c r="C132" s="32" t="s">
        <v>291</v>
      </c>
      <c r="D132" s="33" t="s">
        <v>292</v>
      </c>
      <c r="E132" s="11">
        <v>0.36133477108404816</v>
      </c>
      <c r="F132" s="11">
        <v>0.36133477108404816</v>
      </c>
      <c r="G132" s="11">
        <v>0.36133477108404816</v>
      </c>
      <c r="H132" s="11">
        <v>0.36133477108404816</v>
      </c>
      <c r="I132" s="11">
        <v>0.36133477108404816</v>
      </c>
      <c r="J132" s="11">
        <v>0.36133477108404816</v>
      </c>
      <c r="K132" s="11">
        <v>0.36133477108404816</v>
      </c>
      <c r="L132" s="11">
        <v>0.36133477108404816</v>
      </c>
      <c r="M132" s="11">
        <v>0.36133477108404816</v>
      </c>
      <c r="N132" s="11">
        <v>0.36133477108404816</v>
      </c>
      <c r="O132" s="11">
        <v>0.36133477108404816</v>
      </c>
      <c r="P132" s="11">
        <v>0.36133477108404816</v>
      </c>
      <c r="Q132" s="11">
        <v>0.36133477108404816</v>
      </c>
      <c r="R132" s="11">
        <v>0.36133477108404816</v>
      </c>
      <c r="S132" s="11">
        <v>0.36133477108404816</v>
      </c>
      <c r="T132" s="11">
        <v>0.36133477108404816</v>
      </c>
      <c r="U132" s="11"/>
      <c r="V132" s="33" t="str">
        <f t="shared" si="10"/>
        <v>Niger</v>
      </c>
      <c r="W132" s="30">
        <f t="shared" si="11"/>
        <v>0</v>
      </c>
      <c r="X132" s="10" t="e">
        <f t="shared" si="12"/>
        <v>#DIV/0!</v>
      </c>
      <c r="Y132" s="36">
        <f t="shared" si="13"/>
        <v>0</v>
      </c>
      <c r="Z132" s="41" t="str">
        <f t="shared" si="14"/>
        <v/>
      </c>
      <c r="AA132" s="42" t="str">
        <f t="shared" si="15"/>
        <v/>
      </c>
    </row>
    <row r="133" spans="3:27">
      <c r="C133" s="32" t="s">
        <v>293</v>
      </c>
      <c r="D133" s="33" t="s">
        <v>294</v>
      </c>
      <c r="E133" s="11">
        <v>0.41070254677689205</v>
      </c>
      <c r="F133" s="11">
        <v>0.41070254677689205</v>
      </c>
      <c r="G133" s="11">
        <v>0.41070254677689205</v>
      </c>
      <c r="H133" s="11">
        <v>0.41070254677689205</v>
      </c>
      <c r="I133" s="11">
        <v>0.41070254677689205</v>
      </c>
      <c r="J133" s="11">
        <v>0.41070254677689205</v>
      </c>
      <c r="K133" s="11">
        <v>0.41070254677689205</v>
      </c>
      <c r="L133" s="11">
        <v>0.41070254677689205</v>
      </c>
      <c r="M133" s="11">
        <v>0.41070254677689205</v>
      </c>
      <c r="N133" s="11">
        <v>0.41070254677689205</v>
      </c>
      <c r="O133" s="11">
        <v>0.41070254677689205</v>
      </c>
      <c r="P133" s="11">
        <v>0.41070254677689205</v>
      </c>
      <c r="Q133" s="11">
        <v>0.41070254677689205</v>
      </c>
      <c r="R133" s="11">
        <v>0.41070254677689205</v>
      </c>
      <c r="S133" s="11">
        <v>0.41070254677689205</v>
      </c>
      <c r="T133" s="11">
        <v>0.41070254677689205</v>
      </c>
      <c r="U133" s="11"/>
      <c r="V133" s="33" t="str">
        <f t="shared" si="10"/>
        <v>Nigeria</v>
      </c>
      <c r="W133" s="30">
        <f t="shared" si="11"/>
        <v>0</v>
      </c>
      <c r="X133" s="10">
        <f t="shared" si="12"/>
        <v>0</v>
      </c>
      <c r="Y133" s="36">
        <f t="shared" si="13"/>
        <v>0</v>
      </c>
      <c r="Z133" s="41" t="str">
        <f t="shared" si="14"/>
        <v/>
      </c>
      <c r="AA133" s="42" t="str">
        <f t="shared" si="15"/>
        <v/>
      </c>
    </row>
    <row r="134" spans="3:27">
      <c r="C134" s="32" t="s">
        <v>295</v>
      </c>
      <c r="D134" s="33" t="s">
        <v>296</v>
      </c>
      <c r="E134" s="11">
        <v>0.20470861278739194</v>
      </c>
      <c r="F134" s="11">
        <v>0.20470861278739194</v>
      </c>
      <c r="G134" s="11">
        <v>0.20470861278739194</v>
      </c>
      <c r="H134" s="11">
        <v>0.20470861278739194</v>
      </c>
      <c r="I134" s="11">
        <v>0.20470861278739194</v>
      </c>
      <c r="J134" s="11">
        <v>0.20470861278739194</v>
      </c>
      <c r="K134" s="11">
        <v>0.20470861278739194</v>
      </c>
      <c r="L134" s="11">
        <v>0.20470861278739194</v>
      </c>
      <c r="M134" s="11">
        <v>0.20470861278739194</v>
      </c>
      <c r="N134" s="11">
        <v>0.20470861278739194</v>
      </c>
      <c r="O134" s="11">
        <v>0.20470861278739194</v>
      </c>
      <c r="P134" s="11">
        <v>0.20470861278739194</v>
      </c>
      <c r="Q134" s="11">
        <v>0.20470861278739194</v>
      </c>
      <c r="R134" s="11">
        <v>0.20470861278739194</v>
      </c>
      <c r="S134" s="11">
        <v>0.20470861278739194</v>
      </c>
      <c r="T134" s="11">
        <v>0.20470861278739194</v>
      </c>
      <c r="U134" s="11"/>
      <c r="V134" s="33" t="str">
        <f t="shared" si="10"/>
        <v>Norway</v>
      </c>
      <c r="W134" s="30">
        <f t="shared" si="11"/>
        <v>0</v>
      </c>
      <c r="X134" s="10">
        <f t="shared" si="12"/>
        <v>0</v>
      </c>
      <c r="Y134" s="36">
        <f t="shared" si="13"/>
        <v>0</v>
      </c>
      <c r="Z134" s="41" t="str">
        <f t="shared" si="14"/>
        <v/>
      </c>
      <c r="AA134" s="42" t="str">
        <f t="shared" si="15"/>
        <v/>
      </c>
    </row>
    <row r="135" spans="3:27">
      <c r="C135" s="32" t="s">
        <v>297</v>
      </c>
      <c r="D135" s="33" t="s">
        <v>298</v>
      </c>
      <c r="E135" s="11">
        <v>0.18483922149841206</v>
      </c>
      <c r="F135" s="11">
        <v>0.18483922149841206</v>
      </c>
      <c r="G135" s="11">
        <v>0.18483922149841206</v>
      </c>
      <c r="H135" s="11">
        <v>0.18483922149841206</v>
      </c>
      <c r="I135" s="11">
        <v>0.18483922149841206</v>
      </c>
      <c r="J135" s="11">
        <v>0.18483922149841206</v>
      </c>
      <c r="K135" s="11">
        <v>0.18483922149841206</v>
      </c>
      <c r="L135" s="11">
        <v>0.18483922149841206</v>
      </c>
      <c r="M135" s="11">
        <v>0.18483922149841206</v>
      </c>
      <c r="N135" s="11">
        <v>0.18483922149841206</v>
      </c>
      <c r="O135" s="11">
        <v>0.18483922149841206</v>
      </c>
      <c r="P135" s="11">
        <v>0.18483922149841206</v>
      </c>
      <c r="Q135" s="11">
        <v>0.18483922149841206</v>
      </c>
      <c r="R135" s="11">
        <v>0.18483922149841206</v>
      </c>
      <c r="S135" s="11">
        <v>0.18483922149841206</v>
      </c>
      <c r="T135" s="11">
        <v>0.18483922149841206</v>
      </c>
      <c r="U135" s="11"/>
      <c r="V135" s="33" t="str">
        <f t="shared" ref="V135:V197" si="16">D135</f>
        <v>Oman</v>
      </c>
      <c r="W135" s="30">
        <f t="shared" ref="W135:W197" si="17">SLOPE(E135:T135,$E$5:$T$5)</f>
        <v>0</v>
      </c>
      <c r="X135" s="10">
        <f t="shared" ref="X135:X197" si="18">PEARSON(E135:T135,$E$5:$T$5)</f>
        <v>0</v>
      </c>
      <c r="Y135" s="36">
        <f t="shared" ref="Y135:Y197" si="19">IF(ISERROR(X135),0,X135*X135)</f>
        <v>0</v>
      </c>
      <c r="Z135" s="41" t="str">
        <f t="shared" ref="Z135:Z197" si="20">IF(Y135&gt;=$Z$4,-1000*W135,"")</f>
        <v/>
      </c>
      <c r="AA135" s="42" t="str">
        <f t="shared" ref="AA135:AA197" si="21">IF(ISNUMBER(Z135),RANK(Z135,$Z$6:$Z$197),"")</f>
        <v/>
      </c>
    </row>
    <row r="136" spans="3:27">
      <c r="C136" s="32" t="s">
        <v>299</v>
      </c>
      <c r="D136" s="33" t="s">
        <v>300</v>
      </c>
      <c r="E136" s="11">
        <v>0.45670245962380041</v>
      </c>
      <c r="F136" s="11">
        <v>0.45670245962380041</v>
      </c>
      <c r="G136" s="11">
        <v>0.45670245962380041</v>
      </c>
      <c r="H136" s="11">
        <v>0.45670245962380041</v>
      </c>
      <c r="I136" s="11">
        <v>0.45670245962380041</v>
      </c>
      <c r="J136" s="11">
        <v>0.45670245962380041</v>
      </c>
      <c r="K136" s="11">
        <v>0.45670245962380041</v>
      </c>
      <c r="L136" s="11">
        <v>0.45670245962380041</v>
      </c>
      <c r="M136" s="11">
        <v>0.45670245962380041</v>
      </c>
      <c r="N136" s="11">
        <v>0.45670245962380041</v>
      </c>
      <c r="O136" s="11">
        <v>0.45670245962380041</v>
      </c>
      <c r="P136" s="11">
        <v>0.45670245962380041</v>
      </c>
      <c r="Q136" s="11">
        <v>0.45670245962380041</v>
      </c>
      <c r="R136" s="11">
        <v>0.45670245962380041</v>
      </c>
      <c r="S136" s="11">
        <v>0.45670245962380041</v>
      </c>
      <c r="T136" s="11">
        <v>0.45670245962380041</v>
      </c>
      <c r="U136" s="11"/>
      <c r="V136" s="33" t="str">
        <f t="shared" si="16"/>
        <v>Pakistan</v>
      </c>
      <c r="W136" s="30">
        <f t="shared" si="17"/>
        <v>0</v>
      </c>
      <c r="X136" s="10">
        <f t="shared" si="18"/>
        <v>0</v>
      </c>
      <c r="Y136" s="36">
        <f t="shared" si="19"/>
        <v>0</v>
      </c>
      <c r="Z136" s="41" t="str">
        <f t="shared" si="20"/>
        <v/>
      </c>
      <c r="AA136" s="42" t="str">
        <f t="shared" si="21"/>
        <v/>
      </c>
    </row>
    <row r="137" spans="3:27">
      <c r="C137" s="32" t="s">
        <v>301</v>
      </c>
      <c r="D137" s="33" t="s">
        <v>302</v>
      </c>
      <c r="E137" s="11">
        <v>0.26148019268678174</v>
      </c>
      <c r="F137" s="11">
        <v>0.26148019268678174</v>
      </c>
      <c r="G137" s="11">
        <v>0.26148019268678174</v>
      </c>
      <c r="H137" s="11">
        <v>0.26148019268678174</v>
      </c>
      <c r="I137" s="11">
        <v>0.26148019268678174</v>
      </c>
      <c r="J137" s="11">
        <v>0.26148019268678174</v>
      </c>
      <c r="K137" s="11">
        <v>0.26148019268678174</v>
      </c>
      <c r="L137" s="11">
        <v>0.26148019268678174</v>
      </c>
      <c r="M137" s="11">
        <v>0.26148019268678174</v>
      </c>
      <c r="N137" s="11">
        <v>0.26148019268678174</v>
      </c>
      <c r="O137" s="11">
        <v>0.26148019268678174</v>
      </c>
      <c r="P137" s="11">
        <v>0.26148019268678174</v>
      </c>
      <c r="Q137" s="11">
        <v>0.26148019268678174</v>
      </c>
      <c r="R137" s="11">
        <v>0.26148019268678174</v>
      </c>
      <c r="S137" s="11">
        <v>0.26148019268678174</v>
      </c>
      <c r="T137" s="11">
        <v>0.26148019268678174</v>
      </c>
      <c r="U137" s="11"/>
      <c r="V137" s="33" t="str">
        <f t="shared" si="16"/>
        <v>Palau</v>
      </c>
      <c r="W137" s="30">
        <f t="shared" si="17"/>
        <v>0</v>
      </c>
      <c r="X137" s="10" t="e">
        <f t="shared" si="18"/>
        <v>#DIV/0!</v>
      </c>
      <c r="Y137" s="36">
        <f t="shared" si="19"/>
        <v>0</v>
      </c>
      <c r="Z137" s="41" t="str">
        <f t="shared" si="20"/>
        <v/>
      </c>
      <c r="AA137" s="42" t="str">
        <f t="shared" si="21"/>
        <v/>
      </c>
    </row>
    <row r="138" spans="3:27">
      <c r="C138" s="32" t="s">
        <v>303</v>
      </c>
      <c r="D138" s="33" t="s">
        <v>304</v>
      </c>
      <c r="E138" s="11">
        <v>0.2632763748991061</v>
      </c>
      <c r="F138" s="11">
        <v>0.2632763748991061</v>
      </c>
      <c r="G138" s="11">
        <v>0.2632763748991061</v>
      </c>
      <c r="H138" s="11">
        <v>0.2632763748991061</v>
      </c>
      <c r="I138" s="11">
        <v>0.2632763748991061</v>
      </c>
      <c r="J138" s="11">
        <v>0.2632763748991061</v>
      </c>
      <c r="K138" s="11">
        <v>0.2632763748991061</v>
      </c>
      <c r="L138" s="11">
        <v>0.2632763748991061</v>
      </c>
      <c r="M138" s="11">
        <v>0.2632763748991061</v>
      </c>
      <c r="N138" s="11">
        <v>0.2632763748991061</v>
      </c>
      <c r="O138" s="11">
        <v>0.2632763748991061</v>
      </c>
      <c r="P138" s="11">
        <v>0.2632763748991061</v>
      </c>
      <c r="Q138" s="11">
        <v>0.2632763748991061</v>
      </c>
      <c r="R138" s="11">
        <v>0.2632763748991061</v>
      </c>
      <c r="S138" s="11">
        <v>0.2632763748991061</v>
      </c>
      <c r="T138" s="11">
        <v>0.2632763748991061</v>
      </c>
      <c r="U138" s="11"/>
      <c r="V138" s="33" t="str">
        <f t="shared" si="16"/>
        <v>Panama</v>
      </c>
      <c r="W138" s="30">
        <f t="shared" si="17"/>
        <v>0</v>
      </c>
      <c r="X138" s="10">
        <f t="shared" si="18"/>
        <v>0</v>
      </c>
      <c r="Y138" s="36">
        <f t="shared" si="19"/>
        <v>0</v>
      </c>
      <c r="Z138" s="41" t="str">
        <f t="shared" si="20"/>
        <v/>
      </c>
      <c r="AA138" s="42" t="str">
        <f t="shared" si="21"/>
        <v/>
      </c>
    </row>
    <row r="139" spans="3:27">
      <c r="C139" s="32" t="s">
        <v>305</v>
      </c>
      <c r="D139" s="33" t="s">
        <v>306</v>
      </c>
      <c r="E139" s="11">
        <v>0.41221243107951017</v>
      </c>
      <c r="F139" s="11">
        <v>0.41221243107951017</v>
      </c>
      <c r="G139" s="11">
        <v>0.41221243107951017</v>
      </c>
      <c r="H139" s="11">
        <v>0.41221243107951017</v>
      </c>
      <c r="I139" s="11">
        <v>0.41221243107951017</v>
      </c>
      <c r="J139" s="11">
        <v>0.41221243107951017</v>
      </c>
      <c r="K139" s="11">
        <v>0.41221243107951017</v>
      </c>
      <c r="L139" s="11">
        <v>0.41221243107951017</v>
      </c>
      <c r="M139" s="11">
        <v>0.41221243107951017</v>
      </c>
      <c r="N139" s="11">
        <v>0.41221243107951017</v>
      </c>
      <c r="O139" s="11">
        <v>0.41221243107951017</v>
      </c>
      <c r="P139" s="11">
        <v>0.41221243107951017</v>
      </c>
      <c r="Q139" s="11">
        <v>0.41221243107951017</v>
      </c>
      <c r="R139" s="11">
        <v>0.41221243107951017</v>
      </c>
      <c r="S139" s="11">
        <v>0.41221243107951017</v>
      </c>
      <c r="T139" s="11">
        <v>0.41221243107951017</v>
      </c>
      <c r="U139" s="11"/>
      <c r="V139" s="33" t="str">
        <f t="shared" si="16"/>
        <v>Papua New Guinea</v>
      </c>
      <c r="W139" s="30">
        <f t="shared" si="17"/>
        <v>0</v>
      </c>
      <c r="X139" s="10" t="e">
        <f t="shared" si="18"/>
        <v>#DIV/0!</v>
      </c>
      <c r="Y139" s="36">
        <f t="shared" si="19"/>
        <v>0</v>
      </c>
      <c r="Z139" s="41" t="str">
        <f t="shared" si="20"/>
        <v/>
      </c>
      <c r="AA139" s="42" t="str">
        <f t="shared" si="21"/>
        <v/>
      </c>
    </row>
    <row r="140" spans="3:27">
      <c r="C140" s="32" t="s">
        <v>307</v>
      </c>
      <c r="D140" s="33" t="s">
        <v>308</v>
      </c>
      <c r="E140" s="11">
        <v>0.25007550236252163</v>
      </c>
      <c r="F140" s="11">
        <v>0.25007550236252163</v>
      </c>
      <c r="G140" s="11">
        <v>0.25007550236252163</v>
      </c>
      <c r="H140" s="11">
        <v>0.25007550236252163</v>
      </c>
      <c r="I140" s="11">
        <v>0.25007550236252163</v>
      </c>
      <c r="J140" s="11">
        <v>0.25007550236252163</v>
      </c>
      <c r="K140" s="11">
        <v>0.25007550236252163</v>
      </c>
      <c r="L140" s="11">
        <v>0.25007550236252163</v>
      </c>
      <c r="M140" s="11">
        <v>0.25007550236252163</v>
      </c>
      <c r="N140" s="11">
        <v>0.25007550236252163</v>
      </c>
      <c r="O140" s="11">
        <v>0.25007550236252163</v>
      </c>
      <c r="P140" s="11">
        <v>0.25007550236252163</v>
      </c>
      <c r="Q140" s="11">
        <v>0.25007550236252163</v>
      </c>
      <c r="R140" s="11">
        <v>0.25007550236252163</v>
      </c>
      <c r="S140" s="11">
        <v>0.25007550236252163</v>
      </c>
      <c r="T140" s="11">
        <v>0.25007550236252163</v>
      </c>
      <c r="U140" s="11"/>
      <c r="V140" s="33" t="str">
        <f t="shared" si="16"/>
        <v>Paraguay</v>
      </c>
      <c r="W140" s="30">
        <f t="shared" si="17"/>
        <v>0</v>
      </c>
      <c r="X140" s="10" t="e">
        <f t="shared" si="18"/>
        <v>#DIV/0!</v>
      </c>
      <c r="Y140" s="36">
        <f t="shared" si="19"/>
        <v>0</v>
      </c>
      <c r="Z140" s="41" t="str">
        <f t="shared" si="20"/>
        <v/>
      </c>
      <c r="AA140" s="42" t="str">
        <f t="shared" si="21"/>
        <v/>
      </c>
    </row>
    <row r="141" spans="3:27">
      <c r="C141" s="32" t="s">
        <v>309</v>
      </c>
      <c r="D141" s="33" t="s">
        <v>310</v>
      </c>
      <c r="E141" s="11">
        <v>0.30610018792719118</v>
      </c>
      <c r="F141" s="11">
        <v>0.30610018792719118</v>
      </c>
      <c r="G141" s="11">
        <v>0.30610018792719118</v>
      </c>
      <c r="H141" s="11">
        <v>0.30610018792719118</v>
      </c>
      <c r="I141" s="11">
        <v>0.30610018792719118</v>
      </c>
      <c r="J141" s="11">
        <v>0.30610018792719118</v>
      </c>
      <c r="K141" s="11">
        <v>0.30610018792719118</v>
      </c>
      <c r="L141" s="11">
        <v>0.30610018792719118</v>
      </c>
      <c r="M141" s="11">
        <v>0.30610018792719118</v>
      </c>
      <c r="N141" s="11">
        <v>0.30610018792719118</v>
      </c>
      <c r="O141" s="11">
        <v>0.30610018792719118</v>
      </c>
      <c r="P141" s="11">
        <v>0.30610018792719118</v>
      </c>
      <c r="Q141" s="11">
        <v>0.30610018792719118</v>
      </c>
      <c r="R141" s="11">
        <v>0.30610018792719118</v>
      </c>
      <c r="S141" s="11">
        <v>0.30610018792719118</v>
      </c>
      <c r="T141" s="11">
        <v>0.30610018792719118</v>
      </c>
      <c r="U141" s="11"/>
      <c r="V141" s="33" t="str">
        <f t="shared" si="16"/>
        <v>Peru</v>
      </c>
      <c r="W141" s="30">
        <f t="shared" si="17"/>
        <v>0</v>
      </c>
      <c r="X141" s="10">
        <f t="shared" si="18"/>
        <v>0</v>
      </c>
      <c r="Y141" s="36">
        <f t="shared" si="19"/>
        <v>0</v>
      </c>
      <c r="Z141" s="41" t="str">
        <f t="shared" si="20"/>
        <v/>
      </c>
      <c r="AA141" s="42" t="str">
        <f t="shared" si="21"/>
        <v/>
      </c>
    </row>
    <row r="142" spans="3:27">
      <c r="C142" s="32" t="s">
        <v>311</v>
      </c>
      <c r="D142" s="33" t="s">
        <v>312</v>
      </c>
      <c r="E142" s="11">
        <v>0.27128620650027202</v>
      </c>
      <c r="F142" s="11">
        <v>0.27128620650027202</v>
      </c>
      <c r="G142" s="11">
        <v>0.27128620650027202</v>
      </c>
      <c r="H142" s="11">
        <v>0.27128620650027202</v>
      </c>
      <c r="I142" s="11">
        <v>0.27128620650027202</v>
      </c>
      <c r="J142" s="11">
        <v>0.27128620650027202</v>
      </c>
      <c r="K142" s="11">
        <v>0.27128620650027202</v>
      </c>
      <c r="L142" s="11">
        <v>0.27128620650027202</v>
      </c>
      <c r="M142" s="11">
        <v>0.27128620650027202</v>
      </c>
      <c r="N142" s="11">
        <v>0.27128620650027202</v>
      </c>
      <c r="O142" s="11">
        <v>0.27128620650027202</v>
      </c>
      <c r="P142" s="11">
        <v>0.27128620650027202</v>
      </c>
      <c r="Q142" s="11">
        <v>0.27128620650027202</v>
      </c>
      <c r="R142" s="11">
        <v>0.27128620650027202</v>
      </c>
      <c r="S142" s="11">
        <v>0.27128620650027202</v>
      </c>
      <c r="T142" s="11">
        <v>0.27128620650027202</v>
      </c>
      <c r="U142" s="11"/>
      <c r="V142" s="33" t="str">
        <f t="shared" si="16"/>
        <v>Philippines</v>
      </c>
      <c r="W142" s="30">
        <f t="shared" si="17"/>
        <v>0</v>
      </c>
      <c r="X142" s="10">
        <f t="shared" si="18"/>
        <v>0</v>
      </c>
      <c r="Y142" s="36">
        <f t="shared" si="19"/>
        <v>0</v>
      </c>
      <c r="Z142" s="41" t="str">
        <f t="shared" si="20"/>
        <v/>
      </c>
      <c r="AA142" s="42" t="str">
        <f t="shared" si="21"/>
        <v/>
      </c>
    </row>
    <row r="143" spans="3:27">
      <c r="C143" s="32" t="s">
        <v>313</v>
      </c>
      <c r="D143" s="33" t="s">
        <v>314</v>
      </c>
      <c r="E143" s="11">
        <v>0.16165504475671175</v>
      </c>
      <c r="F143" s="11">
        <v>0.16165504475671175</v>
      </c>
      <c r="G143" s="11">
        <v>0.16165504475671175</v>
      </c>
      <c r="H143" s="11">
        <v>0.16165504475671175</v>
      </c>
      <c r="I143" s="11">
        <v>0.16165504475671175</v>
      </c>
      <c r="J143" s="11">
        <v>0.16165504475671175</v>
      </c>
      <c r="K143" s="11">
        <v>0.16165504475671175</v>
      </c>
      <c r="L143" s="11">
        <v>0.16165504475671175</v>
      </c>
      <c r="M143" s="11">
        <v>0.16165504475671175</v>
      </c>
      <c r="N143" s="11">
        <v>0.16165504475671175</v>
      </c>
      <c r="O143" s="11">
        <v>0.16165504475671175</v>
      </c>
      <c r="P143" s="11">
        <v>0.16165504475671175</v>
      </c>
      <c r="Q143" s="11">
        <v>0.16165504475671175</v>
      </c>
      <c r="R143" s="11">
        <v>0.16165504475671175</v>
      </c>
      <c r="S143" s="11">
        <v>0.16165504475671175</v>
      </c>
      <c r="T143" s="11">
        <v>0.16165504475671175</v>
      </c>
      <c r="U143" s="11"/>
      <c r="V143" s="33" t="str">
        <f t="shared" si="16"/>
        <v>Poland</v>
      </c>
      <c r="W143" s="30">
        <f t="shared" si="17"/>
        <v>0</v>
      </c>
      <c r="X143" s="10" t="e">
        <f t="shared" si="18"/>
        <v>#DIV/0!</v>
      </c>
      <c r="Y143" s="36">
        <f t="shared" si="19"/>
        <v>0</v>
      </c>
      <c r="Z143" s="41" t="str">
        <f t="shared" si="20"/>
        <v/>
      </c>
      <c r="AA143" s="42" t="str">
        <f t="shared" si="21"/>
        <v/>
      </c>
    </row>
    <row r="144" spans="3:27">
      <c r="C144" s="32" t="s">
        <v>315</v>
      </c>
      <c r="D144" s="33" t="s">
        <v>316</v>
      </c>
      <c r="E144" s="11">
        <v>0.24159374957987531</v>
      </c>
      <c r="F144" s="11">
        <v>0.24159374957987531</v>
      </c>
      <c r="G144" s="11">
        <v>0.24159374957987531</v>
      </c>
      <c r="H144" s="11">
        <v>0.24159374957987531</v>
      </c>
      <c r="I144" s="11">
        <v>0.24159374957987531</v>
      </c>
      <c r="J144" s="11">
        <v>0.24159374957987531</v>
      </c>
      <c r="K144" s="11">
        <v>0.24159374957987531</v>
      </c>
      <c r="L144" s="11">
        <v>0.24159374957987531</v>
      </c>
      <c r="M144" s="11">
        <v>0.24159374957987531</v>
      </c>
      <c r="N144" s="11">
        <v>0.24159374957987531</v>
      </c>
      <c r="O144" s="11">
        <v>0.24159374957987531</v>
      </c>
      <c r="P144" s="11">
        <v>0.24159374957987531</v>
      </c>
      <c r="Q144" s="11">
        <v>0.24159374957987531</v>
      </c>
      <c r="R144" s="11">
        <v>0.24159374957987531</v>
      </c>
      <c r="S144" s="11">
        <v>0.24159374957987531</v>
      </c>
      <c r="T144" s="11">
        <v>0.24159374957987531</v>
      </c>
      <c r="U144" s="11"/>
      <c r="V144" s="33" t="str">
        <f t="shared" si="16"/>
        <v>Portugal</v>
      </c>
      <c r="W144" s="30">
        <f t="shared" si="17"/>
        <v>0</v>
      </c>
      <c r="X144" s="10">
        <f t="shared" si="18"/>
        <v>0</v>
      </c>
      <c r="Y144" s="36">
        <f t="shared" si="19"/>
        <v>0</v>
      </c>
      <c r="Z144" s="41" t="str">
        <f t="shared" si="20"/>
        <v/>
      </c>
      <c r="AA144" s="42" t="str">
        <f t="shared" si="21"/>
        <v/>
      </c>
    </row>
    <row r="145" spans="3:27">
      <c r="C145" s="32" t="s">
        <v>317</v>
      </c>
      <c r="D145" s="33" t="s">
        <v>318</v>
      </c>
      <c r="E145" s="11">
        <v>0.31100532191359664</v>
      </c>
      <c r="F145" s="11">
        <v>0.31100532191359664</v>
      </c>
      <c r="G145" s="11">
        <v>0.31100532191359664</v>
      </c>
      <c r="H145" s="11">
        <v>0.31100532191359664</v>
      </c>
      <c r="I145" s="11">
        <v>0.31100532191359664</v>
      </c>
      <c r="J145" s="11">
        <v>0.31100532191359664</v>
      </c>
      <c r="K145" s="11">
        <v>0.31100532191359664</v>
      </c>
      <c r="L145" s="11">
        <v>0.31100532191359664</v>
      </c>
      <c r="M145" s="11">
        <v>0.31100532191359664</v>
      </c>
      <c r="N145" s="11">
        <v>0.31100532191359664</v>
      </c>
      <c r="O145" s="11">
        <v>0.31100532191359664</v>
      </c>
      <c r="P145" s="11">
        <v>0.31100532191359664</v>
      </c>
      <c r="Q145" s="11">
        <v>0.31100532191359664</v>
      </c>
      <c r="R145" s="11">
        <v>0.31100532191359664</v>
      </c>
      <c r="S145" s="11">
        <v>0.31100532191359664</v>
      </c>
      <c r="T145" s="11">
        <v>0.31100532191359664</v>
      </c>
      <c r="U145" s="11"/>
      <c r="V145" s="33" t="str">
        <f t="shared" si="16"/>
        <v>Qatar</v>
      </c>
      <c r="W145" s="30">
        <f t="shared" si="17"/>
        <v>0</v>
      </c>
      <c r="X145" s="10">
        <f t="shared" si="18"/>
        <v>0</v>
      </c>
      <c r="Y145" s="36">
        <f t="shared" si="19"/>
        <v>0</v>
      </c>
      <c r="Z145" s="41" t="str">
        <f t="shared" si="20"/>
        <v/>
      </c>
      <c r="AA145" s="42" t="str">
        <f t="shared" si="21"/>
        <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0.475656711941921</v>
      </c>
      <c r="F147" s="11">
        <v>0.475656711941921</v>
      </c>
      <c r="G147" s="11">
        <v>0.475656711941921</v>
      </c>
      <c r="H147" s="11">
        <v>0.475656711941921</v>
      </c>
      <c r="I147" s="11">
        <v>0.475656711941921</v>
      </c>
      <c r="J147" s="11">
        <v>0.475656711941921</v>
      </c>
      <c r="K147" s="11">
        <v>0.475656711941921</v>
      </c>
      <c r="L147" s="11">
        <v>0.475656711941921</v>
      </c>
      <c r="M147" s="11">
        <v>0.475656711941921</v>
      </c>
      <c r="N147" s="11">
        <v>0.475656711941921</v>
      </c>
      <c r="O147" s="11">
        <v>0.475656711941921</v>
      </c>
      <c r="P147" s="11">
        <v>0.475656711941921</v>
      </c>
      <c r="Q147" s="11">
        <v>0.475656711941921</v>
      </c>
      <c r="R147" s="11">
        <v>0.475656711941921</v>
      </c>
      <c r="S147" s="11">
        <v>0.475656711941921</v>
      </c>
      <c r="T147" s="11">
        <v>0.475656711941921</v>
      </c>
      <c r="U147" s="11"/>
      <c r="V147" s="33" t="str">
        <f t="shared" si="16"/>
        <v>Russian Federation</v>
      </c>
      <c r="W147" s="30">
        <f t="shared" si="17"/>
        <v>0</v>
      </c>
      <c r="X147" s="10">
        <f t="shared" si="18"/>
        <v>0</v>
      </c>
      <c r="Y147" s="36">
        <f t="shared" si="19"/>
        <v>0</v>
      </c>
      <c r="Z147" s="41" t="str">
        <f t="shared" si="20"/>
        <v/>
      </c>
      <c r="AA147" s="42" t="str">
        <f t="shared" si="21"/>
        <v/>
      </c>
    </row>
    <row r="148" spans="3:27">
      <c r="C148" s="32" t="s">
        <v>323</v>
      </c>
      <c r="D148" s="33" t="s">
        <v>324</v>
      </c>
      <c r="E148" s="11">
        <v>0.45202346470298743</v>
      </c>
      <c r="F148" s="11">
        <v>0.45202346470298743</v>
      </c>
      <c r="G148" s="11">
        <v>0.45202346470298743</v>
      </c>
      <c r="H148" s="11">
        <v>0.45202346470298743</v>
      </c>
      <c r="I148" s="11">
        <v>0.45202346470298743</v>
      </c>
      <c r="J148" s="11">
        <v>0.45202346470298743</v>
      </c>
      <c r="K148" s="11">
        <v>0.45202346470298743</v>
      </c>
      <c r="L148" s="11">
        <v>0.45202346470298743</v>
      </c>
      <c r="M148" s="11">
        <v>0.45202346470298743</v>
      </c>
      <c r="N148" s="11">
        <v>0.45202346470298743</v>
      </c>
      <c r="O148" s="11">
        <v>0.45202346470298743</v>
      </c>
      <c r="P148" s="11">
        <v>0.45202346470298743</v>
      </c>
      <c r="Q148" s="11">
        <v>0.45202346470298743</v>
      </c>
      <c r="R148" s="11">
        <v>0.45202346470298743</v>
      </c>
      <c r="S148" s="11">
        <v>0.45202346470298743</v>
      </c>
      <c r="T148" s="11">
        <v>0.45202346470298743</v>
      </c>
      <c r="U148" s="11"/>
      <c r="V148" s="33" t="str">
        <f t="shared" si="16"/>
        <v>Rwanda</v>
      </c>
      <c r="W148" s="30">
        <f t="shared" si="17"/>
        <v>0</v>
      </c>
      <c r="X148" s="10">
        <f t="shared" si="18"/>
        <v>0</v>
      </c>
      <c r="Y148" s="36">
        <f t="shared" si="19"/>
        <v>0</v>
      </c>
      <c r="Z148" s="41" t="str">
        <f t="shared" si="20"/>
        <v/>
      </c>
      <c r="AA148" s="42" t="str">
        <f t="shared" si="21"/>
        <v/>
      </c>
    </row>
    <row r="149" spans="3:27">
      <c r="C149" s="32" t="s">
        <v>325</v>
      </c>
      <c r="D149" s="33" t="s">
        <v>326</v>
      </c>
      <c r="E149" s="11">
        <v>0.27923192918362078</v>
      </c>
      <c r="F149" s="11">
        <v>0.27923192918362078</v>
      </c>
      <c r="G149" s="11">
        <v>0.27923192918362078</v>
      </c>
      <c r="H149" s="11">
        <v>0.27923192918362078</v>
      </c>
      <c r="I149" s="11">
        <v>0.27923192918362078</v>
      </c>
      <c r="J149" s="11">
        <v>0.27923192918362078</v>
      </c>
      <c r="K149" s="11">
        <v>0.27923192918362078</v>
      </c>
      <c r="L149" s="11">
        <v>0.27923192918362078</v>
      </c>
      <c r="M149" s="11">
        <v>0.27923192918362078</v>
      </c>
      <c r="N149" s="11">
        <v>0.27923192918362078</v>
      </c>
      <c r="O149" s="11">
        <v>0.27923192918362078</v>
      </c>
      <c r="P149" s="11">
        <v>0.27923192918362078</v>
      </c>
      <c r="Q149" s="11">
        <v>0.27923192918362078</v>
      </c>
      <c r="R149" s="11">
        <v>0.27923192918362078</v>
      </c>
      <c r="S149" s="11">
        <v>0.27923192918362078</v>
      </c>
      <c r="T149" s="11">
        <v>0.27923192918362078</v>
      </c>
      <c r="U149" s="11"/>
      <c r="V149" s="33" t="str">
        <f t="shared" si="16"/>
        <v>Saint Kitts and Nevis</v>
      </c>
      <c r="W149" s="30">
        <f t="shared" si="17"/>
        <v>0</v>
      </c>
      <c r="X149" s="10">
        <f t="shared" si="18"/>
        <v>0</v>
      </c>
      <c r="Y149" s="36">
        <f t="shared" si="19"/>
        <v>0</v>
      </c>
      <c r="Z149" s="41" t="str">
        <f t="shared" si="20"/>
        <v/>
      </c>
      <c r="AA149" s="42" t="str">
        <f t="shared" si="21"/>
        <v/>
      </c>
    </row>
    <row r="150" spans="3:27">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16"/>
        <v>Saint Lucia</v>
      </c>
      <c r="W150" s="30" t="e">
        <f t="shared" si="17"/>
        <v>#N/A</v>
      </c>
      <c r="X150" s="10" t="e">
        <f t="shared" si="18"/>
        <v>#N/A</v>
      </c>
      <c r="Y150" s="36">
        <f t="shared" si="19"/>
        <v>0</v>
      </c>
      <c r="Z150" s="41" t="str">
        <f t="shared" si="20"/>
        <v/>
      </c>
      <c r="AA150" s="42" t="str">
        <f t="shared" si="21"/>
        <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6"/>
        <v>Saint Vincent and the Grenadines</v>
      </c>
      <c r="W151" s="30" t="e">
        <f t="shared" si="17"/>
        <v>#N/A</v>
      </c>
      <c r="X151" s="10" t="e">
        <f t="shared" si="18"/>
        <v>#N/A</v>
      </c>
      <c r="Y151" s="36">
        <f t="shared" si="19"/>
        <v>0</v>
      </c>
      <c r="Z151" s="41" t="str">
        <f t="shared" si="20"/>
        <v/>
      </c>
      <c r="AA151" s="42" t="str">
        <f t="shared" si="21"/>
        <v/>
      </c>
    </row>
    <row r="152" spans="3:27">
      <c r="C152" s="32" t="s">
        <v>331</v>
      </c>
      <c r="D152" s="33" t="s">
        <v>332</v>
      </c>
      <c r="E152" s="11">
        <v>0.29109378604027608</v>
      </c>
      <c r="F152" s="11">
        <v>0.29109378604027608</v>
      </c>
      <c r="G152" s="11">
        <v>0.29109378604027608</v>
      </c>
      <c r="H152" s="11">
        <v>0.29109378604027608</v>
      </c>
      <c r="I152" s="11">
        <v>0.29109378604027608</v>
      </c>
      <c r="J152" s="11">
        <v>0.29109378604027608</v>
      </c>
      <c r="K152" s="11">
        <v>0.29109378604027608</v>
      </c>
      <c r="L152" s="11">
        <v>0.29109378604027608</v>
      </c>
      <c r="M152" s="11">
        <v>0.29109378604027608</v>
      </c>
      <c r="N152" s="11">
        <v>0.29109378604027608</v>
      </c>
      <c r="O152" s="11">
        <v>0.29109378604027608</v>
      </c>
      <c r="P152" s="11">
        <v>0.29109378604027608</v>
      </c>
      <c r="Q152" s="11">
        <v>0.29109378604027608</v>
      </c>
      <c r="R152" s="11">
        <v>0.29109378604027608</v>
      </c>
      <c r="S152" s="11">
        <v>0.29109378604027608</v>
      </c>
      <c r="T152" s="11">
        <v>0.29109378604027608</v>
      </c>
      <c r="U152" s="11"/>
      <c r="V152" s="33" t="str">
        <f t="shared" si="16"/>
        <v>Samoa</v>
      </c>
      <c r="W152" s="30">
        <f t="shared" si="17"/>
        <v>0</v>
      </c>
      <c r="X152" s="10">
        <f t="shared" si="18"/>
        <v>0</v>
      </c>
      <c r="Y152" s="36">
        <f t="shared" si="19"/>
        <v>0</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16"/>
        <v>Sao Tome and Principe</v>
      </c>
      <c r="W154" s="30" t="e">
        <f t="shared" si="17"/>
        <v>#N/A</v>
      </c>
      <c r="X154" s="10" t="e">
        <f t="shared" si="18"/>
        <v>#N/A</v>
      </c>
      <c r="Y154" s="36">
        <f t="shared" si="19"/>
        <v>0</v>
      </c>
      <c r="Z154" s="41" t="str">
        <f t="shared" si="20"/>
        <v/>
      </c>
      <c r="AA154" s="42" t="str">
        <f t="shared" si="21"/>
        <v/>
      </c>
    </row>
    <row r="155" spans="3:27">
      <c r="C155" s="32" t="s">
        <v>337</v>
      </c>
      <c r="D155" s="33" t="s">
        <v>338</v>
      </c>
      <c r="E155" s="11">
        <v>0.18809065318065649</v>
      </c>
      <c r="F155" s="11">
        <v>0.18809065318065649</v>
      </c>
      <c r="G155" s="11">
        <v>0.18809065318065649</v>
      </c>
      <c r="H155" s="11">
        <v>0.18809065318065649</v>
      </c>
      <c r="I155" s="11">
        <v>0.18809065318065649</v>
      </c>
      <c r="J155" s="11">
        <v>0.18809065318065649</v>
      </c>
      <c r="K155" s="11">
        <v>0.18809065318065649</v>
      </c>
      <c r="L155" s="11">
        <v>0.18809065318065649</v>
      </c>
      <c r="M155" s="11">
        <v>0.18809065318065649</v>
      </c>
      <c r="N155" s="11">
        <v>0.18809065318065649</v>
      </c>
      <c r="O155" s="11">
        <v>0.18809065318065649</v>
      </c>
      <c r="P155" s="11">
        <v>0.18809065318065649</v>
      </c>
      <c r="Q155" s="11">
        <v>0.18809065318065649</v>
      </c>
      <c r="R155" s="11">
        <v>0.18809065318065649</v>
      </c>
      <c r="S155" s="11">
        <v>0.18809065318065649</v>
      </c>
      <c r="T155" s="11">
        <v>0.18809065318065649</v>
      </c>
      <c r="U155" s="11"/>
      <c r="V155" s="33" t="str">
        <f t="shared" si="16"/>
        <v>Saudi Arabia</v>
      </c>
      <c r="W155" s="30">
        <f t="shared" si="17"/>
        <v>0</v>
      </c>
      <c r="X155" s="10">
        <f t="shared" si="18"/>
        <v>0</v>
      </c>
      <c r="Y155" s="36">
        <f t="shared" si="19"/>
        <v>0</v>
      </c>
      <c r="Z155" s="41" t="str">
        <f t="shared" si="20"/>
        <v/>
      </c>
      <c r="AA155" s="42" t="str">
        <f t="shared" si="21"/>
        <v/>
      </c>
    </row>
    <row r="156" spans="3:27">
      <c r="C156" s="32" t="s">
        <v>339</v>
      </c>
      <c r="D156" s="33" t="s">
        <v>340</v>
      </c>
      <c r="E156" s="11">
        <v>0.41676813806914059</v>
      </c>
      <c r="F156" s="11">
        <v>0.41676813806914059</v>
      </c>
      <c r="G156" s="11">
        <v>0.41676813806914059</v>
      </c>
      <c r="H156" s="11">
        <v>0.41676813806914059</v>
      </c>
      <c r="I156" s="11">
        <v>0.41676813806914059</v>
      </c>
      <c r="J156" s="11">
        <v>0.41676813806914059</v>
      </c>
      <c r="K156" s="11">
        <v>0.41676813806914059</v>
      </c>
      <c r="L156" s="11">
        <v>0.41676813806914059</v>
      </c>
      <c r="M156" s="11">
        <v>0.41676813806914059</v>
      </c>
      <c r="N156" s="11">
        <v>0.41676813806914059</v>
      </c>
      <c r="O156" s="11">
        <v>0.41676813806914059</v>
      </c>
      <c r="P156" s="11">
        <v>0.41676813806914059</v>
      </c>
      <c r="Q156" s="11">
        <v>0.41676813806914059</v>
      </c>
      <c r="R156" s="11">
        <v>0.41676813806914059</v>
      </c>
      <c r="S156" s="11">
        <v>0.41676813806914059</v>
      </c>
      <c r="T156" s="11">
        <v>0.41676813806914059</v>
      </c>
      <c r="U156" s="11"/>
      <c r="V156" s="33" t="str">
        <f t="shared" si="16"/>
        <v>Senegal</v>
      </c>
      <c r="W156" s="30">
        <f t="shared" si="17"/>
        <v>0</v>
      </c>
      <c r="X156" s="10">
        <f t="shared" si="18"/>
        <v>0</v>
      </c>
      <c r="Y156" s="36">
        <f t="shared" si="19"/>
        <v>0</v>
      </c>
      <c r="Z156" s="41" t="str">
        <f t="shared" si="20"/>
        <v/>
      </c>
      <c r="AA156" s="42" t="str">
        <f t="shared" si="21"/>
        <v/>
      </c>
    </row>
    <row r="157" spans="3:27">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16"/>
        <v>Serbia</v>
      </c>
      <c r="W157" s="30" t="e">
        <f t="shared" si="17"/>
        <v>#N/A</v>
      </c>
      <c r="X157" s="10" t="e">
        <f t="shared" si="18"/>
        <v>#N/A</v>
      </c>
      <c r="Y157" s="36">
        <f t="shared" si="19"/>
        <v>0</v>
      </c>
      <c r="Z157" s="41" t="str">
        <f t="shared" si="20"/>
        <v/>
      </c>
      <c r="AA157" s="42" t="str">
        <f t="shared" si="21"/>
        <v/>
      </c>
    </row>
    <row r="158" spans="3:27">
      <c r="C158" s="32" t="s">
        <v>343</v>
      </c>
      <c r="D158" s="33" t="s">
        <v>344</v>
      </c>
      <c r="E158" s="11">
        <v>0.30968791892462177</v>
      </c>
      <c r="F158" s="11">
        <v>0.30968791892462177</v>
      </c>
      <c r="G158" s="11">
        <v>0.30968791892462177</v>
      </c>
      <c r="H158" s="11">
        <v>0.30968791892462177</v>
      </c>
      <c r="I158" s="11">
        <v>0.30968791892462177</v>
      </c>
      <c r="J158" s="11">
        <v>0.30968791892462177</v>
      </c>
      <c r="K158" s="11">
        <v>0.30968791892462177</v>
      </c>
      <c r="L158" s="11">
        <v>0.30968791892462177</v>
      </c>
      <c r="M158" s="11">
        <v>0.30968791892462177</v>
      </c>
      <c r="N158" s="11">
        <v>0.30968791892462177</v>
      </c>
      <c r="O158" s="11">
        <v>0.30968791892462177</v>
      </c>
      <c r="P158" s="11">
        <v>0.30968791892462177</v>
      </c>
      <c r="Q158" s="11">
        <v>0.30968791892462177</v>
      </c>
      <c r="R158" s="11">
        <v>0.30968791892462177</v>
      </c>
      <c r="S158" s="11">
        <v>0.30968791892462177</v>
      </c>
      <c r="T158" s="11">
        <v>0.30968791892462177</v>
      </c>
      <c r="U158" s="11"/>
      <c r="V158" s="33" t="str">
        <f t="shared" si="16"/>
        <v>Seychelles</v>
      </c>
      <c r="W158" s="30">
        <f t="shared" si="17"/>
        <v>0</v>
      </c>
      <c r="X158" s="10">
        <f t="shared" si="18"/>
        <v>0</v>
      </c>
      <c r="Y158" s="36">
        <f t="shared" si="19"/>
        <v>0</v>
      </c>
      <c r="Z158" s="41" t="str">
        <f t="shared" si="20"/>
        <v/>
      </c>
      <c r="AA158" s="42" t="str">
        <f t="shared" si="21"/>
        <v/>
      </c>
    </row>
    <row r="159" spans="3:27">
      <c r="C159" s="32" t="s">
        <v>345</v>
      </c>
      <c r="D159" s="33" t="s">
        <v>346</v>
      </c>
      <c r="E159" s="11">
        <v>0.48356152490026971</v>
      </c>
      <c r="F159" s="11">
        <v>0.48356152490026971</v>
      </c>
      <c r="G159" s="11">
        <v>0.48356152490026971</v>
      </c>
      <c r="H159" s="11">
        <v>0.48356152490026971</v>
      </c>
      <c r="I159" s="11">
        <v>0.48356152490026971</v>
      </c>
      <c r="J159" s="11">
        <v>0.48356152490026971</v>
      </c>
      <c r="K159" s="11">
        <v>0.48356152490026971</v>
      </c>
      <c r="L159" s="11">
        <v>0.48356152490026971</v>
      </c>
      <c r="M159" s="11">
        <v>0.48356152490026971</v>
      </c>
      <c r="N159" s="11">
        <v>0.48356152490026971</v>
      </c>
      <c r="O159" s="11">
        <v>0.48356152490026971</v>
      </c>
      <c r="P159" s="11">
        <v>0.48356152490026971</v>
      </c>
      <c r="Q159" s="11">
        <v>0.48356152490026971</v>
      </c>
      <c r="R159" s="11">
        <v>0.48356152490026971</v>
      </c>
      <c r="S159" s="11">
        <v>0.48356152490026971</v>
      </c>
      <c r="T159" s="11">
        <v>0.48356152490026971</v>
      </c>
      <c r="U159" s="11"/>
      <c r="V159" s="33" t="str">
        <f t="shared" si="16"/>
        <v>Sierra Leone</v>
      </c>
      <c r="W159" s="30">
        <f t="shared" si="17"/>
        <v>0</v>
      </c>
      <c r="X159" s="10">
        <f t="shared" si="18"/>
        <v>0</v>
      </c>
      <c r="Y159" s="36">
        <f t="shared" si="19"/>
        <v>0</v>
      </c>
      <c r="Z159" s="41" t="str">
        <f t="shared" si="20"/>
        <v/>
      </c>
      <c r="AA159" s="42" t="str">
        <f t="shared" si="21"/>
        <v/>
      </c>
    </row>
    <row r="160" spans="3:27">
      <c r="C160" s="32" t="s">
        <v>347</v>
      </c>
      <c r="D160" s="33" t="s">
        <v>348</v>
      </c>
      <c r="E160" s="11">
        <v>0.26433107295713149</v>
      </c>
      <c r="F160" s="11">
        <v>0.26433107295713149</v>
      </c>
      <c r="G160" s="11">
        <v>0.26433107295713149</v>
      </c>
      <c r="H160" s="11">
        <v>0.26433107295713149</v>
      </c>
      <c r="I160" s="11">
        <v>0.26433107295713149</v>
      </c>
      <c r="J160" s="11">
        <v>0.26433107295713149</v>
      </c>
      <c r="K160" s="11">
        <v>0.26433107295713149</v>
      </c>
      <c r="L160" s="11">
        <v>0.26433107295713149</v>
      </c>
      <c r="M160" s="11">
        <v>0.26433107295713149</v>
      </c>
      <c r="N160" s="11">
        <v>0.26433107295713149</v>
      </c>
      <c r="O160" s="11">
        <v>0.26433107295713149</v>
      </c>
      <c r="P160" s="11">
        <v>0.26433107295713149</v>
      </c>
      <c r="Q160" s="11">
        <v>0.26433107295713149</v>
      </c>
      <c r="R160" s="11">
        <v>0.26433107295713149</v>
      </c>
      <c r="S160" s="11">
        <v>0.26433107295713149</v>
      </c>
      <c r="T160" s="11">
        <v>0.26433107295713149</v>
      </c>
      <c r="U160" s="11"/>
      <c r="V160" s="33" t="str">
        <f t="shared" si="16"/>
        <v>Singapore</v>
      </c>
      <c r="W160" s="30">
        <f t="shared" si="17"/>
        <v>0</v>
      </c>
      <c r="X160" s="10">
        <f t="shared" si="18"/>
        <v>0</v>
      </c>
      <c r="Y160" s="36">
        <f t="shared" si="19"/>
        <v>0</v>
      </c>
      <c r="Z160" s="41" t="str">
        <f t="shared" si="20"/>
        <v/>
      </c>
      <c r="AA160" s="42" t="str">
        <f t="shared" si="21"/>
        <v/>
      </c>
    </row>
    <row r="161" spans="3:27">
      <c r="C161" s="32" t="s">
        <v>349</v>
      </c>
      <c r="D161" s="33" t="s">
        <v>350</v>
      </c>
      <c r="E161" s="11">
        <v>0.22478295543130525</v>
      </c>
      <c r="F161" s="11">
        <v>0.22478295543130525</v>
      </c>
      <c r="G161" s="11">
        <v>0.22478295543130525</v>
      </c>
      <c r="H161" s="11">
        <v>0.22478295543130525</v>
      </c>
      <c r="I161" s="11">
        <v>0.22478295543130525</v>
      </c>
      <c r="J161" s="11">
        <v>0.22478295543130525</v>
      </c>
      <c r="K161" s="11">
        <v>0.22478295543130525</v>
      </c>
      <c r="L161" s="11">
        <v>0.22478295543130525</v>
      </c>
      <c r="M161" s="11">
        <v>0.22478295543130525</v>
      </c>
      <c r="N161" s="11">
        <v>0.22478295543130525</v>
      </c>
      <c r="O161" s="11">
        <v>0.22478295543130525</v>
      </c>
      <c r="P161" s="11">
        <v>0.22478295543130525</v>
      </c>
      <c r="Q161" s="11">
        <v>0.22478295543130525</v>
      </c>
      <c r="R161" s="11">
        <v>0.22478295543130525</v>
      </c>
      <c r="S161" s="11">
        <v>0.22478295543130525</v>
      </c>
      <c r="T161" s="11">
        <v>0.22478295543130525</v>
      </c>
      <c r="U161" s="11"/>
      <c r="V161" s="33" t="str">
        <f t="shared" si="16"/>
        <v>Slovakia</v>
      </c>
      <c r="W161" s="30">
        <f t="shared" si="17"/>
        <v>0</v>
      </c>
      <c r="X161" s="10">
        <f t="shared" si="18"/>
        <v>0</v>
      </c>
      <c r="Y161" s="36">
        <f t="shared" si="19"/>
        <v>0</v>
      </c>
      <c r="Z161" s="41" t="str">
        <f t="shared" si="20"/>
        <v/>
      </c>
      <c r="AA161" s="42" t="str">
        <f t="shared" si="21"/>
        <v/>
      </c>
    </row>
    <row r="162" spans="3:27">
      <c r="C162" s="32" t="s">
        <v>351</v>
      </c>
      <c r="D162" s="33" t="s">
        <v>352</v>
      </c>
      <c r="E162" s="11">
        <v>0.15668213476952558</v>
      </c>
      <c r="F162" s="11">
        <v>0.15668213476952558</v>
      </c>
      <c r="G162" s="11">
        <v>0.15668213476952558</v>
      </c>
      <c r="H162" s="11">
        <v>0.15668213476952558</v>
      </c>
      <c r="I162" s="11">
        <v>0.15668213476952558</v>
      </c>
      <c r="J162" s="11">
        <v>0.15668213476952558</v>
      </c>
      <c r="K162" s="11">
        <v>0.15668213476952558</v>
      </c>
      <c r="L162" s="11">
        <v>0.15668213476952558</v>
      </c>
      <c r="M162" s="11">
        <v>0.15668213476952558</v>
      </c>
      <c r="N162" s="11">
        <v>0.15668213476952558</v>
      </c>
      <c r="O162" s="11">
        <v>0.15668213476952558</v>
      </c>
      <c r="P162" s="11">
        <v>0.15668213476952558</v>
      </c>
      <c r="Q162" s="11">
        <v>0.15668213476952558</v>
      </c>
      <c r="R162" s="11">
        <v>0.15668213476952558</v>
      </c>
      <c r="S162" s="11">
        <v>0.15668213476952558</v>
      </c>
      <c r="T162" s="11">
        <v>0.15668213476952558</v>
      </c>
      <c r="U162" s="11"/>
      <c r="V162" s="33" t="str">
        <f t="shared" si="16"/>
        <v>Slovenia</v>
      </c>
      <c r="W162" s="30">
        <f t="shared" si="17"/>
        <v>0</v>
      </c>
      <c r="X162" s="10" t="e">
        <f t="shared" si="18"/>
        <v>#DIV/0!</v>
      </c>
      <c r="Y162" s="36">
        <f t="shared" si="19"/>
        <v>0</v>
      </c>
      <c r="Z162" s="41" t="str">
        <f t="shared" si="20"/>
        <v/>
      </c>
      <c r="AA162" s="42" t="str">
        <f t="shared" si="21"/>
        <v/>
      </c>
    </row>
    <row r="163" spans="3:27">
      <c r="C163" s="32" t="s">
        <v>353</v>
      </c>
      <c r="D163" s="33" t="s">
        <v>354</v>
      </c>
      <c r="E163" s="11">
        <v>0.4438965893877912</v>
      </c>
      <c r="F163" s="11">
        <v>0.4438965893877912</v>
      </c>
      <c r="G163" s="11">
        <v>0.4438965893877912</v>
      </c>
      <c r="H163" s="11">
        <v>0.4438965893877912</v>
      </c>
      <c r="I163" s="11">
        <v>0.4438965893877912</v>
      </c>
      <c r="J163" s="11">
        <v>0.4438965893877912</v>
      </c>
      <c r="K163" s="11">
        <v>0.4438965893877912</v>
      </c>
      <c r="L163" s="11">
        <v>0.4438965893877912</v>
      </c>
      <c r="M163" s="11">
        <v>0.4438965893877912</v>
      </c>
      <c r="N163" s="11">
        <v>0.4438965893877912</v>
      </c>
      <c r="O163" s="11">
        <v>0.4438965893877912</v>
      </c>
      <c r="P163" s="11">
        <v>0.4438965893877912</v>
      </c>
      <c r="Q163" s="11">
        <v>0.4438965893877912</v>
      </c>
      <c r="R163" s="11">
        <v>0.4438965893877912</v>
      </c>
      <c r="S163" s="11">
        <v>0.4438965893877912</v>
      </c>
      <c r="T163" s="11">
        <v>0.4438965893877912</v>
      </c>
      <c r="U163" s="11"/>
      <c r="V163" s="33" t="str">
        <f t="shared" si="16"/>
        <v>Solomon Islands</v>
      </c>
      <c r="W163" s="30">
        <f t="shared" si="17"/>
        <v>0</v>
      </c>
      <c r="X163" s="10">
        <f t="shared" si="18"/>
        <v>0</v>
      </c>
      <c r="Y163" s="36">
        <f t="shared" si="19"/>
        <v>0</v>
      </c>
      <c r="Z163" s="41" t="str">
        <f t="shared" si="20"/>
        <v/>
      </c>
      <c r="AA163" s="42" t="str">
        <f t="shared" si="21"/>
        <v/>
      </c>
    </row>
    <row r="164" spans="3:27">
      <c r="C164" s="32" t="s">
        <v>355</v>
      </c>
      <c r="D164" s="33" t="s">
        <v>356</v>
      </c>
      <c r="E164" s="11">
        <v>0.30679552585868991</v>
      </c>
      <c r="F164" s="11">
        <v>0.30679552585868991</v>
      </c>
      <c r="G164" s="11">
        <v>0.30679552585868991</v>
      </c>
      <c r="H164" s="11">
        <v>0.30679552585868991</v>
      </c>
      <c r="I164" s="11">
        <v>0.30679552585868991</v>
      </c>
      <c r="J164" s="11">
        <v>0.30679552585868991</v>
      </c>
      <c r="K164" s="11">
        <v>0.30679552585868991</v>
      </c>
      <c r="L164" s="11">
        <v>0.30679552585868991</v>
      </c>
      <c r="M164" s="11">
        <v>0.30679552585868991</v>
      </c>
      <c r="N164" s="11">
        <v>0.30679552585868991</v>
      </c>
      <c r="O164" s="11">
        <v>0.30679552585868991</v>
      </c>
      <c r="P164" s="11">
        <v>0.30679552585868991</v>
      </c>
      <c r="Q164" s="11">
        <v>0.30679552585868991</v>
      </c>
      <c r="R164" s="11">
        <v>0.30679552585868991</v>
      </c>
      <c r="S164" s="11">
        <v>0.30679552585868991</v>
      </c>
      <c r="T164" s="11">
        <v>0.30679552585868991</v>
      </c>
      <c r="U164" s="11"/>
      <c r="V164" s="33" t="str">
        <f t="shared" si="16"/>
        <v>Somalia</v>
      </c>
      <c r="W164" s="30">
        <f t="shared" si="17"/>
        <v>0</v>
      </c>
      <c r="X164" s="10">
        <f t="shared" si="18"/>
        <v>0</v>
      </c>
      <c r="Y164" s="36">
        <f t="shared" si="19"/>
        <v>0</v>
      </c>
      <c r="Z164" s="41" t="str">
        <f t="shared" si="20"/>
        <v/>
      </c>
      <c r="AA164" s="42" t="str">
        <f t="shared" si="21"/>
        <v/>
      </c>
    </row>
    <row r="165" spans="3:27">
      <c r="C165" s="32" t="s">
        <v>357</v>
      </c>
      <c r="D165" s="33" t="s">
        <v>358</v>
      </c>
      <c r="E165" s="11">
        <v>0.41826352138372275</v>
      </c>
      <c r="F165" s="11">
        <v>0.41826352138372275</v>
      </c>
      <c r="G165" s="11">
        <v>0.41826352138372275</v>
      </c>
      <c r="H165" s="11">
        <v>0.41826352138372275</v>
      </c>
      <c r="I165" s="11">
        <v>0.41826352138372275</v>
      </c>
      <c r="J165" s="11">
        <v>0.41826352138372275</v>
      </c>
      <c r="K165" s="11">
        <v>0.41826352138372275</v>
      </c>
      <c r="L165" s="11">
        <v>0.41826352138372275</v>
      </c>
      <c r="M165" s="11">
        <v>0.41826352138372275</v>
      </c>
      <c r="N165" s="11">
        <v>0.41826352138372275</v>
      </c>
      <c r="O165" s="11">
        <v>0.41826352138372275</v>
      </c>
      <c r="P165" s="11">
        <v>0.41826352138372275</v>
      </c>
      <c r="Q165" s="11">
        <v>0.41826352138372275</v>
      </c>
      <c r="R165" s="11">
        <v>0.41826352138372275</v>
      </c>
      <c r="S165" s="11">
        <v>0.41826352138372275</v>
      </c>
      <c r="T165" s="11">
        <v>0.41826352138372275</v>
      </c>
      <c r="U165" s="11"/>
      <c r="V165" s="33" t="str">
        <f t="shared" si="16"/>
        <v>South Africa</v>
      </c>
      <c r="W165" s="30">
        <f t="shared" si="17"/>
        <v>0</v>
      </c>
      <c r="X165" s="10">
        <f t="shared" si="18"/>
        <v>0</v>
      </c>
      <c r="Y165" s="36">
        <f t="shared" si="19"/>
        <v>0</v>
      </c>
      <c r="Z165" s="41" t="str">
        <f t="shared" si="20"/>
        <v/>
      </c>
      <c r="AA165" s="42" t="str">
        <f t="shared" si="21"/>
        <v/>
      </c>
    </row>
    <row r="166" spans="3:27">
      <c r="C166" s="32" t="s">
        <v>359</v>
      </c>
      <c r="D166" s="33" t="s">
        <v>360</v>
      </c>
      <c r="E166" s="11">
        <v>0.25380362659693673</v>
      </c>
      <c r="F166" s="11">
        <v>0.25380362659693673</v>
      </c>
      <c r="G166" s="11">
        <v>0.25380362659693673</v>
      </c>
      <c r="H166" s="11">
        <v>0.25380362659693673</v>
      </c>
      <c r="I166" s="11">
        <v>0.25380362659693673</v>
      </c>
      <c r="J166" s="11">
        <v>0.25380362659693673</v>
      </c>
      <c r="K166" s="11">
        <v>0.25380362659693673</v>
      </c>
      <c r="L166" s="11">
        <v>0.25380362659693673</v>
      </c>
      <c r="M166" s="11">
        <v>0.25380362659693673</v>
      </c>
      <c r="N166" s="11">
        <v>0.25380362659693673</v>
      </c>
      <c r="O166" s="11">
        <v>0.25380362659693673</v>
      </c>
      <c r="P166" s="11">
        <v>0.25380362659693673</v>
      </c>
      <c r="Q166" s="11">
        <v>0.25380362659693673</v>
      </c>
      <c r="R166" s="11">
        <v>0.25380362659693673</v>
      </c>
      <c r="S166" s="11">
        <v>0.25380362659693673</v>
      </c>
      <c r="T166" s="11">
        <v>0.25380362659693673</v>
      </c>
      <c r="U166" s="11"/>
      <c r="V166" s="33" t="str">
        <f t="shared" si="16"/>
        <v>Spain</v>
      </c>
      <c r="W166" s="30">
        <f t="shared" si="17"/>
        <v>0</v>
      </c>
      <c r="X166" s="10">
        <f t="shared" si="18"/>
        <v>0</v>
      </c>
      <c r="Y166" s="36">
        <f t="shared" si="19"/>
        <v>0</v>
      </c>
      <c r="Z166" s="41" t="str">
        <f t="shared" si="20"/>
        <v/>
      </c>
      <c r="AA166" s="42" t="str">
        <f t="shared" si="21"/>
        <v/>
      </c>
    </row>
    <row r="167" spans="3:27">
      <c r="C167" s="32" t="s">
        <v>361</v>
      </c>
      <c r="D167" s="33" t="s">
        <v>362</v>
      </c>
      <c r="E167" s="11">
        <v>0.21831408317875345</v>
      </c>
      <c r="F167" s="11">
        <v>0.21831408317875345</v>
      </c>
      <c r="G167" s="11">
        <v>0.21831408317875345</v>
      </c>
      <c r="H167" s="11">
        <v>0.21831408317875345</v>
      </c>
      <c r="I167" s="11">
        <v>0.21831408317875345</v>
      </c>
      <c r="J167" s="11">
        <v>0.21831408317875345</v>
      </c>
      <c r="K167" s="11">
        <v>0.21831408317875345</v>
      </c>
      <c r="L167" s="11">
        <v>0.21831408317875345</v>
      </c>
      <c r="M167" s="11">
        <v>0.21831408317875345</v>
      </c>
      <c r="N167" s="11">
        <v>0.21831408317875345</v>
      </c>
      <c r="O167" s="11">
        <v>0.21831408317875345</v>
      </c>
      <c r="P167" s="11">
        <v>0.21831408317875345</v>
      </c>
      <c r="Q167" s="11">
        <v>0.21831408317875345</v>
      </c>
      <c r="R167" s="11">
        <v>0.21831408317875345</v>
      </c>
      <c r="S167" s="11">
        <v>0.21831408317875345</v>
      </c>
      <c r="T167" s="11">
        <v>0.21831408317875345</v>
      </c>
      <c r="U167" s="11"/>
      <c r="V167" s="33" t="str">
        <f t="shared" si="16"/>
        <v>Sri Lanka</v>
      </c>
      <c r="W167" s="30">
        <f t="shared" si="17"/>
        <v>0</v>
      </c>
      <c r="X167" s="10">
        <f t="shared" si="18"/>
        <v>0</v>
      </c>
      <c r="Y167" s="36">
        <f t="shared" si="19"/>
        <v>0</v>
      </c>
      <c r="Z167" s="41" t="str">
        <f t="shared" si="20"/>
        <v/>
      </c>
      <c r="AA167" s="42" t="str">
        <f t="shared" si="21"/>
        <v/>
      </c>
    </row>
    <row r="168" spans="3:27">
      <c r="C168" s="32" t="s">
        <v>363</v>
      </c>
      <c r="D168" s="33" t="s">
        <v>364</v>
      </c>
      <c r="E168" s="11">
        <v>0.48745850820284886</v>
      </c>
      <c r="F168" s="11">
        <v>0.48745850820284886</v>
      </c>
      <c r="G168" s="11">
        <v>0.48745850820284886</v>
      </c>
      <c r="H168" s="11">
        <v>0.48745850820284886</v>
      </c>
      <c r="I168" s="11">
        <v>0.48745850820284886</v>
      </c>
      <c r="J168" s="11">
        <v>0.48745850820284886</v>
      </c>
      <c r="K168" s="11">
        <v>0.48745850820284886</v>
      </c>
      <c r="L168" s="11">
        <v>0.48745850820284886</v>
      </c>
      <c r="M168" s="11">
        <v>0.48745850820284886</v>
      </c>
      <c r="N168" s="11">
        <v>0.48745850820284886</v>
      </c>
      <c r="O168" s="11">
        <v>0.48745850820284886</v>
      </c>
      <c r="P168" s="11">
        <v>0.48745850820284886</v>
      </c>
      <c r="Q168" s="11">
        <v>0.48745850820284886</v>
      </c>
      <c r="R168" s="11">
        <v>0.48745850820284886</v>
      </c>
      <c r="S168" s="11">
        <v>0.48745850820284886</v>
      </c>
      <c r="T168" s="11">
        <v>0.48745850820284886</v>
      </c>
      <c r="U168" s="11"/>
      <c r="V168" s="33" t="str">
        <f t="shared" si="16"/>
        <v>Sudan</v>
      </c>
      <c r="W168" s="30">
        <f t="shared" si="17"/>
        <v>0</v>
      </c>
      <c r="X168" s="10" t="e">
        <f t="shared" si="18"/>
        <v>#DIV/0!</v>
      </c>
      <c r="Y168" s="36">
        <f t="shared" si="19"/>
        <v>0</v>
      </c>
      <c r="Z168" s="41" t="str">
        <f t="shared" si="20"/>
        <v/>
      </c>
      <c r="AA168" s="42" t="str">
        <f t="shared" si="21"/>
        <v/>
      </c>
    </row>
    <row r="169" spans="3:27">
      <c r="C169" s="32" t="s">
        <v>365</v>
      </c>
      <c r="D169" s="33" t="s">
        <v>366</v>
      </c>
      <c r="E169" s="11">
        <v>0.28710175480152927</v>
      </c>
      <c r="F169" s="11">
        <v>0.28710175480152927</v>
      </c>
      <c r="G169" s="11">
        <v>0.28710175480152927</v>
      </c>
      <c r="H169" s="11">
        <v>0.28710175480152927</v>
      </c>
      <c r="I169" s="11">
        <v>0.28710175480152927</v>
      </c>
      <c r="J169" s="11">
        <v>0.28710175480152927</v>
      </c>
      <c r="K169" s="11">
        <v>0.28710175480152927</v>
      </c>
      <c r="L169" s="11">
        <v>0.28710175480152927</v>
      </c>
      <c r="M169" s="11">
        <v>0.28710175480152927</v>
      </c>
      <c r="N169" s="11">
        <v>0.28710175480152927</v>
      </c>
      <c r="O169" s="11">
        <v>0.28710175480152927</v>
      </c>
      <c r="P169" s="11">
        <v>0.28710175480152927</v>
      </c>
      <c r="Q169" s="11">
        <v>0.28710175480152927</v>
      </c>
      <c r="R169" s="11">
        <v>0.28710175480152927</v>
      </c>
      <c r="S169" s="11">
        <v>0.28710175480152927</v>
      </c>
      <c r="T169" s="11">
        <v>0.28710175480152927</v>
      </c>
      <c r="U169" s="11"/>
      <c r="V169" s="33" t="str">
        <f t="shared" si="16"/>
        <v>Suriname</v>
      </c>
      <c r="W169" s="30">
        <f t="shared" si="17"/>
        <v>0</v>
      </c>
      <c r="X169" s="10" t="e">
        <f t="shared" si="18"/>
        <v>#DIV/0!</v>
      </c>
      <c r="Y169" s="36">
        <f t="shared" si="19"/>
        <v>0</v>
      </c>
      <c r="Z169" s="41" t="str">
        <f t="shared" si="20"/>
        <v/>
      </c>
      <c r="AA169" s="42" t="str">
        <f t="shared" si="21"/>
        <v/>
      </c>
    </row>
    <row r="170" spans="3:27">
      <c r="C170" s="32" t="s">
        <v>367</v>
      </c>
      <c r="D170" s="33" t="s">
        <v>368</v>
      </c>
      <c r="E170" s="11">
        <v>0.37450375978144779</v>
      </c>
      <c r="F170" s="11">
        <v>0.37450375978144779</v>
      </c>
      <c r="G170" s="11">
        <v>0.37450375978144779</v>
      </c>
      <c r="H170" s="11">
        <v>0.37450375978144779</v>
      </c>
      <c r="I170" s="11">
        <v>0.37450375978144779</v>
      </c>
      <c r="J170" s="11">
        <v>0.37450375978144779</v>
      </c>
      <c r="K170" s="11">
        <v>0.37450375978144779</v>
      </c>
      <c r="L170" s="11">
        <v>0.37450375978144779</v>
      </c>
      <c r="M170" s="11">
        <v>0.37450375978144779</v>
      </c>
      <c r="N170" s="11">
        <v>0.37450375978144779</v>
      </c>
      <c r="O170" s="11">
        <v>0.37450375978144779</v>
      </c>
      <c r="P170" s="11">
        <v>0.37450375978144779</v>
      </c>
      <c r="Q170" s="11">
        <v>0.37450375978144779</v>
      </c>
      <c r="R170" s="11">
        <v>0.37450375978144779</v>
      </c>
      <c r="S170" s="11">
        <v>0.37450375978144779</v>
      </c>
      <c r="T170" s="11">
        <v>0.37450375978144779</v>
      </c>
      <c r="U170" s="11"/>
      <c r="V170" s="33" t="str">
        <f t="shared" si="16"/>
        <v>Swaziland</v>
      </c>
      <c r="W170" s="30">
        <f t="shared" si="17"/>
        <v>0</v>
      </c>
      <c r="X170" s="10">
        <f t="shared" si="18"/>
        <v>0</v>
      </c>
      <c r="Y170" s="36">
        <f t="shared" si="19"/>
        <v>0</v>
      </c>
      <c r="Z170" s="41" t="str">
        <f t="shared" si="20"/>
        <v/>
      </c>
      <c r="AA170" s="42" t="str">
        <f t="shared" si="21"/>
        <v/>
      </c>
    </row>
    <row r="171" spans="3:27">
      <c r="C171" s="32" t="s">
        <v>369</v>
      </c>
      <c r="D171" s="33" t="s">
        <v>370</v>
      </c>
      <c r="E171" s="11">
        <v>0.26326003241092483</v>
      </c>
      <c r="F171" s="11">
        <v>0.26326003241092483</v>
      </c>
      <c r="G171" s="11">
        <v>0.26326003241092483</v>
      </c>
      <c r="H171" s="11">
        <v>0.26326003241092483</v>
      </c>
      <c r="I171" s="11">
        <v>0.26326003241092483</v>
      </c>
      <c r="J171" s="11">
        <v>0.26326003241092483</v>
      </c>
      <c r="K171" s="11">
        <v>0.26326003241092483</v>
      </c>
      <c r="L171" s="11">
        <v>0.26326003241092483</v>
      </c>
      <c r="M171" s="11">
        <v>0.26326003241092483</v>
      </c>
      <c r="N171" s="11">
        <v>0.26326003241092483</v>
      </c>
      <c r="O171" s="11">
        <v>0.26326003241092483</v>
      </c>
      <c r="P171" s="11">
        <v>0.26326003241092483</v>
      </c>
      <c r="Q171" s="11">
        <v>0.26326003241092483</v>
      </c>
      <c r="R171" s="11">
        <v>0.26326003241092483</v>
      </c>
      <c r="S171" s="11">
        <v>0.26326003241092483</v>
      </c>
      <c r="T171" s="11">
        <v>0.26326003241092483</v>
      </c>
      <c r="U171" s="11"/>
      <c r="V171" s="33" t="str">
        <f t="shared" si="16"/>
        <v>Sweden</v>
      </c>
      <c r="W171" s="30">
        <f t="shared" si="17"/>
        <v>0</v>
      </c>
      <c r="X171" s="10" t="e">
        <f t="shared" si="18"/>
        <v>#DIV/0!</v>
      </c>
      <c r="Y171" s="36">
        <f t="shared" si="19"/>
        <v>0</v>
      </c>
      <c r="Z171" s="41" t="str">
        <f t="shared" si="20"/>
        <v/>
      </c>
      <c r="AA171" s="42" t="str">
        <f t="shared" si="21"/>
        <v/>
      </c>
    </row>
    <row r="172" spans="3:27">
      <c r="C172" s="32" t="s">
        <v>371</v>
      </c>
      <c r="D172" s="33" t="s">
        <v>372</v>
      </c>
      <c r="E172" s="11">
        <v>0.1773850523939394</v>
      </c>
      <c r="F172" s="11">
        <v>0.1773850523939394</v>
      </c>
      <c r="G172" s="11">
        <v>0.1773850523939394</v>
      </c>
      <c r="H172" s="11">
        <v>0.1773850523939394</v>
      </c>
      <c r="I172" s="11">
        <v>0.1773850523939394</v>
      </c>
      <c r="J172" s="11">
        <v>0.1773850523939394</v>
      </c>
      <c r="K172" s="11">
        <v>0.1773850523939394</v>
      </c>
      <c r="L172" s="11">
        <v>0.1773850523939394</v>
      </c>
      <c r="M172" s="11">
        <v>0.1773850523939394</v>
      </c>
      <c r="N172" s="11">
        <v>0.1773850523939394</v>
      </c>
      <c r="O172" s="11">
        <v>0.1773850523939394</v>
      </c>
      <c r="P172" s="11">
        <v>0.1773850523939394</v>
      </c>
      <c r="Q172" s="11">
        <v>0.1773850523939394</v>
      </c>
      <c r="R172" s="11">
        <v>0.1773850523939394</v>
      </c>
      <c r="S172" s="11">
        <v>0.1773850523939394</v>
      </c>
      <c r="T172" s="11">
        <v>0.1773850523939394</v>
      </c>
      <c r="U172" s="11"/>
      <c r="V172" s="33" t="str">
        <f t="shared" si="16"/>
        <v>Switzerland</v>
      </c>
      <c r="W172" s="30">
        <f t="shared" si="17"/>
        <v>0</v>
      </c>
      <c r="X172" s="10" t="e">
        <f t="shared" si="18"/>
        <v>#DIV/0!</v>
      </c>
      <c r="Y172" s="36">
        <f t="shared" si="19"/>
        <v>0</v>
      </c>
      <c r="Z172" s="41" t="str">
        <f t="shared" si="20"/>
        <v/>
      </c>
      <c r="AA172" s="42" t="str">
        <f t="shared" si="21"/>
        <v/>
      </c>
    </row>
    <row r="173" spans="3:27">
      <c r="C173" s="32" t="s">
        <v>373</v>
      </c>
      <c r="D173" s="33" t="s">
        <v>374</v>
      </c>
      <c r="E173" s="11">
        <v>0.26962810683385635</v>
      </c>
      <c r="F173" s="11">
        <v>0.26962810683385635</v>
      </c>
      <c r="G173" s="11">
        <v>0.26962810683385635</v>
      </c>
      <c r="H173" s="11">
        <v>0.26962810683385635</v>
      </c>
      <c r="I173" s="11">
        <v>0.26962810683385635</v>
      </c>
      <c r="J173" s="11">
        <v>0.26962810683385635</v>
      </c>
      <c r="K173" s="11">
        <v>0.26962810683385635</v>
      </c>
      <c r="L173" s="11">
        <v>0.26962810683385635</v>
      </c>
      <c r="M173" s="11">
        <v>0.26962810683385635</v>
      </c>
      <c r="N173" s="11">
        <v>0.26962810683385635</v>
      </c>
      <c r="O173" s="11">
        <v>0.26962810683385635</v>
      </c>
      <c r="P173" s="11">
        <v>0.26962810683385635</v>
      </c>
      <c r="Q173" s="11">
        <v>0.26962810683385635</v>
      </c>
      <c r="R173" s="11">
        <v>0.26962810683385635</v>
      </c>
      <c r="S173" s="11">
        <v>0.26962810683385635</v>
      </c>
      <c r="T173" s="11">
        <v>0.26962810683385635</v>
      </c>
      <c r="U173" s="11"/>
      <c r="V173" s="33" t="str">
        <f t="shared" si="16"/>
        <v>Syrian Arab Republic</v>
      </c>
      <c r="W173" s="30">
        <f t="shared" si="17"/>
        <v>0</v>
      </c>
      <c r="X173" s="10" t="e">
        <f t="shared" si="18"/>
        <v>#DIV/0!</v>
      </c>
      <c r="Y173" s="36">
        <f t="shared" si="19"/>
        <v>0</v>
      </c>
      <c r="Z173" s="41" t="str">
        <f t="shared" si="20"/>
        <v/>
      </c>
      <c r="AA173" s="42" t="str">
        <f t="shared" si="21"/>
        <v/>
      </c>
    </row>
    <row r="174" spans="3:27">
      <c r="C174" s="32" t="s">
        <v>375</v>
      </c>
      <c r="D174" s="33" t="s">
        <v>376</v>
      </c>
      <c r="E174" s="11">
        <v>0.26154028086265912</v>
      </c>
      <c r="F174" s="11">
        <v>0.26154028086265912</v>
      </c>
      <c r="G174" s="11">
        <v>0.26154028086265912</v>
      </c>
      <c r="H174" s="11">
        <v>0.26154028086265912</v>
      </c>
      <c r="I174" s="11">
        <v>0.26154028086265912</v>
      </c>
      <c r="J174" s="11">
        <v>0.26154028086265912</v>
      </c>
      <c r="K174" s="11">
        <v>0.26154028086265912</v>
      </c>
      <c r="L174" s="11">
        <v>0.26154028086265912</v>
      </c>
      <c r="M174" s="11">
        <v>0.26154028086265912</v>
      </c>
      <c r="N174" s="11">
        <v>0.26154028086265912</v>
      </c>
      <c r="O174" s="11">
        <v>0.26154028086265912</v>
      </c>
      <c r="P174" s="11">
        <v>0.26154028086265912</v>
      </c>
      <c r="Q174" s="11">
        <v>0.26154028086265912</v>
      </c>
      <c r="R174" s="11">
        <v>0.26154028086265912</v>
      </c>
      <c r="S174" s="11">
        <v>0.26154028086265912</v>
      </c>
      <c r="T174" s="11">
        <v>0.26154028086265912</v>
      </c>
      <c r="U174" s="11"/>
      <c r="V174" s="33" t="str">
        <f t="shared" si="16"/>
        <v>Tajikistan</v>
      </c>
      <c r="W174" s="30">
        <f t="shared" si="17"/>
        <v>0</v>
      </c>
      <c r="X174" s="10">
        <f t="shared" si="18"/>
        <v>0</v>
      </c>
      <c r="Y174" s="36">
        <f t="shared" si="19"/>
        <v>0</v>
      </c>
      <c r="Z174" s="41" t="str">
        <f t="shared" si="20"/>
        <v/>
      </c>
      <c r="AA174" s="42" t="str">
        <f t="shared" si="21"/>
        <v/>
      </c>
    </row>
    <row r="175" spans="3:27">
      <c r="C175" s="32" t="s">
        <v>377</v>
      </c>
      <c r="D175" s="33" t="s">
        <v>378</v>
      </c>
      <c r="E175" s="11">
        <v>0.40249408087399074</v>
      </c>
      <c r="F175" s="11">
        <v>0.40249408087399074</v>
      </c>
      <c r="G175" s="11">
        <v>0.40249408087399074</v>
      </c>
      <c r="H175" s="11">
        <v>0.40249408087399074</v>
      </c>
      <c r="I175" s="11">
        <v>0.40249408087399074</v>
      </c>
      <c r="J175" s="11">
        <v>0.40249408087399074</v>
      </c>
      <c r="K175" s="11">
        <v>0.40249408087399074</v>
      </c>
      <c r="L175" s="11">
        <v>0.40249408087399074</v>
      </c>
      <c r="M175" s="11">
        <v>0.40249408087399074</v>
      </c>
      <c r="N175" s="11">
        <v>0.40249408087399074</v>
      </c>
      <c r="O175" s="11">
        <v>0.40249408087399074</v>
      </c>
      <c r="P175" s="11">
        <v>0.40249408087399074</v>
      </c>
      <c r="Q175" s="11">
        <v>0.40249408087399074</v>
      </c>
      <c r="R175" s="11">
        <v>0.40249408087399074</v>
      </c>
      <c r="S175" s="11">
        <v>0.40249408087399074</v>
      </c>
      <c r="T175" s="11">
        <v>0.40249408087399074</v>
      </c>
      <c r="U175" s="11"/>
      <c r="V175" s="33" t="str">
        <f t="shared" si="16"/>
        <v>Tanzania, United Republic of</v>
      </c>
      <c r="W175" s="30">
        <f t="shared" si="17"/>
        <v>0</v>
      </c>
      <c r="X175" s="10">
        <f t="shared" si="18"/>
        <v>0</v>
      </c>
      <c r="Y175" s="36">
        <f t="shared" si="19"/>
        <v>0</v>
      </c>
      <c r="Z175" s="41" t="str">
        <f t="shared" si="20"/>
        <v/>
      </c>
      <c r="AA175" s="42" t="str">
        <f t="shared" si="21"/>
        <v/>
      </c>
    </row>
    <row r="176" spans="3:27">
      <c r="C176" s="32" t="s">
        <v>379</v>
      </c>
      <c r="D176" s="33" t="s">
        <v>380</v>
      </c>
      <c r="E176" s="11">
        <v>0.24487718120346288</v>
      </c>
      <c r="F176" s="11">
        <v>0.24487718120346288</v>
      </c>
      <c r="G176" s="11">
        <v>0.24487718120346288</v>
      </c>
      <c r="H176" s="11">
        <v>0.24487718120346288</v>
      </c>
      <c r="I176" s="11">
        <v>0.24487718120346288</v>
      </c>
      <c r="J176" s="11">
        <v>0.24487718120346288</v>
      </c>
      <c r="K176" s="11">
        <v>0.24487718120346288</v>
      </c>
      <c r="L176" s="11">
        <v>0.24487718120346288</v>
      </c>
      <c r="M176" s="11">
        <v>0.24487718120346288</v>
      </c>
      <c r="N176" s="11">
        <v>0.24487718120346288</v>
      </c>
      <c r="O176" s="11">
        <v>0.24487718120346288</v>
      </c>
      <c r="P176" s="11">
        <v>0.24487718120346288</v>
      </c>
      <c r="Q176" s="11">
        <v>0.24487718120346288</v>
      </c>
      <c r="R176" s="11">
        <v>0.24487718120346288</v>
      </c>
      <c r="S176" s="11">
        <v>0.24487718120346288</v>
      </c>
      <c r="T176" s="11">
        <v>0.24487718120346288</v>
      </c>
      <c r="U176" s="11"/>
      <c r="V176" s="33" t="str">
        <f t="shared" si="16"/>
        <v>Thailand</v>
      </c>
      <c r="W176" s="30">
        <f t="shared" si="17"/>
        <v>0</v>
      </c>
      <c r="X176" s="10">
        <f t="shared" si="18"/>
        <v>0</v>
      </c>
      <c r="Y176" s="36">
        <f t="shared" si="19"/>
        <v>0</v>
      </c>
      <c r="Z176" s="41" t="str">
        <f t="shared" si="20"/>
        <v/>
      </c>
      <c r="AA176" s="42" t="str">
        <f t="shared" si="21"/>
        <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0.54703385920202297</v>
      </c>
      <c r="F178" s="11">
        <v>0.54703385920202297</v>
      </c>
      <c r="G178" s="11">
        <v>0.54703385920202297</v>
      </c>
      <c r="H178" s="11">
        <v>0.54703385920202297</v>
      </c>
      <c r="I178" s="11">
        <v>0.54703385920202297</v>
      </c>
      <c r="J178" s="11">
        <v>0.54703385920202297</v>
      </c>
      <c r="K178" s="11">
        <v>0.54703385920202297</v>
      </c>
      <c r="L178" s="11">
        <v>0.54703385920202297</v>
      </c>
      <c r="M178" s="11">
        <v>0.54703385920202297</v>
      </c>
      <c r="N178" s="11">
        <v>0.54703385920202297</v>
      </c>
      <c r="O178" s="11">
        <v>0.54703385920202297</v>
      </c>
      <c r="P178" s="11">
        <v>0.54703385920202297</v>
      </c>
      <c r="Q178" s="11">
        <v>0.54703385920202297</v>
      </c>
      <c r="R178" s="11">
        <v>0.54703385920202297</v>
      </c>
      <c r="S178" s="11">
        <v>0.54703385920202297</v>
      </c>
      <c r="T178" s="11">
        <v>0.54703385920202297</v>
      </c>
      <c r="U178" s="11"/>
      <c r="V178" s="33" t="str">
        <f t="shared" si="16"/>
        <v>Togo</v>
      </c>
      <c r="W178" s="30">
        <f t="shared" si="17"/>
        <v>0</v>
      </c>
      <c r="X178" s="10">
        <f t="shared" si="18"/>
        <v>0</v>
      </c>
      <c r="Y178" s="36">
        <f t="shared" si="19"/>
        <v>0</v>
      </c>
      <c r="Z178" s="41" t="str">
        <f t="shared" si="20"/>
        <v/>
      </c>
      <c r="AA178" s="42" t="str">
        <f t="shared" si="21"/>
        <v/>
      </c>
    </row>
    <row r="179" spans="3:27">
      <c r="C179" s="32" t="s">
        <v>385</v>
      </c>
      <c r="D179" s="33" t="s">
        <v>386</v>
      </c>
      <c r="E179" s="11">
        <v>0.27094532377186881</v>
      </c>
      <c r="F179" s="11">
        <v>0.27094532377186881</v>
      </c>
      <c r="G179" s="11">
        <v>0.27094532377186881</v>
      </c>
      <c r="H179" s="11">
        <v>0.27094532377186881</v>
      </c>
      <c r="I179" s="11">
        <v>0.27094532377186881</v>
      </c>
      <c r="J179" s="11">
        <v>0.27094532377186881</v>
      </c>
      <c r="K179" s="11">
        <v>0.27094532377186881</v>
      </c>
      <c r="L179" s="11">
        <v>0.27094532377186881</v>
      </c>
      <c r="M179" s="11">
        <v>0.27094532377186881</v>
      </c>
      <c r="N179" s="11">
        <v>0.27094532377186881</v>
      </c>
      <c r="O179" s="11">
        <v>0.27094532377186881</v>
      </c>
      <c r="P179" s="11">
        <v>0.27094532377186881</v>
      </c>
      <c r="Q179" s="11">
        <v>0.27094532377186881</v>
      </c>
      <c r="R179" s="11">
        <v>0.27094532377186881</v>
      </c>
      <c r="S179" s="11">
        <v>0.27094532377186881</v>
      </c>
      <c r="T179" s="11">
        <v>0.27094532377186881</v>
      </c>
      <c r="U179" s="11"/>
      <c r="V179" s="33" t="str">
        <f t="shared" si="16"/>
        <v>Tonga</v>
      </c>
      <c r="W179" s="30">
        <f t="shared" si="17"/>
        <v>0</v>
      </c>
      <c r="X179" s="10">
        <f t="shared" si="18"/>
        <v>0</v>
      </c>
      <c r="Y179" s="36">
        <f t="shared" si="19"/>
        <v>0</v>
      </c>
      <c r="Z179" s="41" t="str">
        <f t="shared" si="20"/>
        <v/>
      </c>
      <c r="AA179" s="42" t="str">
        <f t="shared" si="21"/>
        <v/>
      </c>
    </row>
    <row r="180" spans="3:27">
      <c r="C180" s="32" t="s">
        <v>387</v>
      </c>
      <c r="D180" s="33" t="s">
        <v>388</v>
      </c>
      <c r="E180" s="11">
        <v>0.37471934120571643</v>
      </c>
      <c r="F180" s="11">
        <v>0.37471934120571643</v>
      </c>
      <c r="G180" s="11">
        <v>0.37471934120571643</v>
      </c>
      <c r="H180" s="11">
        <v>0.37471934120571643</v>
      </c>
      <c r="I180" s="11">
        <v>0.37471934120571643</v>
      </c>
      <c r="J180" s="11">
        <v>0.37471934120571643</v>
      </c>
      <c r="K180" s="11">
        <v>0.37471934120571643</v>
      </c>
      <c r="L180" s="11">
        <v>0.37471934120571643</v>
      </c>
      <c r="M180" s="11">
        <v>0.37471934120571643</v>
      </c>
      <c r="N180" s="11">
        <v>0.37471934120571643</v>
      </c>
      <c r="O180" s="11">
        <v>0.37471934120571643</v>
      </c>
      <c r="P180" s="11">
        <v>0.37471934120571643</v>
      </c>
      <c r="Q180" s="11">
        <v>0.37471934120571643</v>
      </c>
      <c r="R180" s="11">
        <v>0.37471934120571643</v>
      </c>
      <c r="S180" s="11">
        <v>0.37471934120571643</v>
      </c>
      <c r="T180" s="11">
        <v>0.37471934120571643</v>
      </c>
      <c r="U180" s="11"/>
      <c r="V180" s="33" t="str">
        <f t="shared" si="16"/>
        <v>Trinidad and Tobago</v>
      </c>
      <c r="W180" s="30">
        <f t="shared" si="17"/>
        <v>0</v>
      </c>
      <c r="X180" s="10">
        <f t="shared" si="18"/>
        <v>0</v>
      </c>
      <c r="Y180" s="36">
        <f t="shared" si="19"/>
        <v>0</v>
      </c>
      <c r="Z180" s="41" t="str">
        <f t="shared" si="20"/>
        <v/>
      </c>
      <c r="AA180" s="42" t="str">
        <f t="shared" si="21"/>
        <v/>
      </c>
    </row>
    <row r="181" spans="3:27">
      <c r="C181" s="32" t="s">
        <v>389</v>
      </c>
      <c r="D181" s="33" t="s">
        <v>390</v>
      </c>
      <c r="E181" s="11">
        <v>0.30275937318966012</v>
      </c>
      <c r="F181" s="11">
        <v>0.30275937318966012</v>
      </c>
      <c r="G181" s="11">
        <v>0.30275937318966012</v>
      </c>
      <c r="H181" s="11">
        <v>0.30275937318966012</v>
      </c>
      <c r="I181" s="11">
        <v>0.30275937318966012</v>
      </c>
      <c r="J181" s="11">
        <v>0.30275937318966012</v>
      </c>
      <c r="K181" s="11">
        <v>0.30275937318966012</v>
      </c>
      <c r="L181" s="11">
        <v>0.30275937318966012</v>
      </c>
      <c r="M181" s="11">
        <v>0.30275937318966012</v>
      </c>
      <c r="N181" s="11">
        <v>0.30275937318966012</v>
      </c>
      <c r="O181" s="11">
        <v>0.30275937318966012</v>
      </c>
      <c r="P181" s="11">
        <v>0.30275937318966012</v>
      </c>
      <c r="Q181" s="11">
        <v>0.30275937318966012</v>
      </c>
      <c r="R181" s="11">
        <v>0.30275937318966012</v>
      </c>
      <c r="S181" s="11">
        <v>0.30275937318966012</v>
      </c>
      <c r="T181" s="11">
        <v>0.30275937318966012</v>
      </c>
      <c r="U181" s="11"/>
      <c r="V181" s="33" t="str">
        <f t="shared" si="16"/>
        <v>Tunisia</v>
      </c>
      <c r="W181" s="30">
        <f t="shared" si="17"/>
        <v>0</v>
      </c>
      <c r="X181" s="10">
        <f t="shared" si="18"/>
        <v>0</v>
      </c>
      <c r="Y181" s="36">
        <f t="shared" si="19"/>
        <v>0</v>
      </c>
      <c r="Z181" s="41" t="str">
        <f t="shared" si="20"/>
        <v/>
      </c>
      <c r="AA181" s="42" t="str">
        <f t="shared" si="21"/>
        <v/>
      </c>
    </row>
    <row r="182" spans="3:27">
      <c r="C182" s="32" t="s">
        <v>391</v>
      </c>
      <c r="D182" s="33" t="s">
        <v>392</v>
      </c>
      <c r="E182" s="11">
        <v>0.28784959758841716</v>
      </c>
      <c r="F182" s="11">
        <v>0.28784959758841716</v>
      </c>
      <c r="G182" s="11">
        <v>0.28784959758841716</v>
      </c>
      <c r="H182" s="11">
        <v>0.28784959758841716</v>
      </c>
      <c r="I182" s="11">
        <v>0.28784959758841716</v>
      </c>
      <c r="J182" s="11">
        <v>0.28784959758841716</v>
      </c>
      <c r="K182" s="11">
        <v>0.28784959758841716</v>
      </c>
      <c r="L182" s="11">
        <v>0.28784959758841716</v>
      </c>
      <c r="M182" s="11">
        <v>0.28784959758841716</v>
      </c>
      <c r="N182" s="11">
        <v>0.28784959758841716</v>
      </c>
      <c r="O182" s="11">
        <v>0.28784959758841716</v>
      </c>
      <c r="P182" s="11">
        <v>0.28784959758841716</v>
      </c>
      <c r="Q182" s="11">
        <v>0.28784959758841716</v>
      </c>
      <c r="R182" s="11">
        <v>0.28784959758841716</v>
      </c>
      <c r="S182" s="11">
        <v>0.28784959758841716</v>
      </c>
      <c r="T182" s="11">
        <v>0.28784959758841716</v>
      </c>
      <c r="U182" s="11"/>
      <c r="V182" s="33" t="str">
        <f t="shared" si="16"/>
        <v>Turkey</v>
      </c>
      <c r="W182" s="30">
        <f t="shared" si="17"/>
        <v>0</v>
      </c>
      <c r="X182" s="10" t="e">
        <f t="shared" si="18"/>
        <v>#DIV/0!</v>
      </c>
      <c r="Y182" s="36">
        <f t="shared" si="19"/>
        <v>0</v>
      </c>
      <c r="Z182" s="41" t="str">
        <f t="shared" si="20"/>
        <v/>
      </c>
      <c r="AA182" s="42" t="str">
        <f t="shared" si="21"/>
        <v/>
      </c>
    </row>
    <row r="183" spans="3:27">
      <c r="C183" s="32" t="s">
        <v>393</v>
      </c>
      <c r="D183" s="33" t="s">
        <v>394</v>
      </c>
      <c r="E183" s="11">
        <v>0.18582249367259907</v>
      </c>
      <c r="F183" s="11">
        <v>0.18582249367259907</v>
      </c>
      <c r="G183" s="11">
        <v>0.18582249367259907</v>
      </c>
      <c r="H183" s="11">
        <v>0.18582249367259907</v>
      </c>
      <c r="I183" s="11">
        <v>0.18582249367259907</v>
      </c>
      <c r="J183" s="11">
        <v>0.18582249367259907</v>
      </c>
      <c r="K183" s="11">
        <v>0.18582249367259907</v>
      </c>
      <c r="L183" s="11">
        <v>0.18582249367259907</v>
      </c>
      <c r="M183" s="11">
        <v>0.18582249367259907</v>
      </c>
      <c r="N183" s="11">
        <v>0.18582249367259907</v>
      </c>
      <c r="O183" s="11">
        <v>0.18582249367259907</v>
      </c>
      <c r="P183" s="11">
        <v>0.18582249367259907</v>
      </c>
      <c r="Q183" s="11">
        <v>0.18582249367259907</v>
      </c>
      <c r="R183" s="11">
        <v>0.18582249367259907</v>
      </c>
      <c r="S183" s="11">
        <v>0.18582249367259907</v>
      </c>
      <c r="T183" s="11">
        <v>0.18582249367259907</v>
      </c>
      <c r="U183" s="11"/>
      <c r="V183" s="33" t="str">
        <f t="shared" si="16"/>
        <v>Turkmenistan</v>
      </c>
      <c r="W183" s="30">
        <f t="shared" si="17"/>
        <v>0</v>
      </c>
      <c r="X183" s="10">
        <f t="shared" si="18"/>
        <v>0</v>
      </c>
      <c r="Y183" s="36">
        <f t="shared" si="19"/>
        <v>0</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0.44721592265749827</v>
      </c>
      <c r="F185" s="11">
        <v>0.44721592265749827</v>
      </c>
      <c r="G185" s="11">
        <v>0.44721592265749827</v>
      </c>
      <c r="H185" s="11">
        <v>0.44721592265749827</v>
      </c>
      <c r="I185" s="11">
        <v>0.44721592265749827</v>
      </c>
      <c r="J185" s="11">
        <v>0.44721592265749827</v>
      </c>
      <c r="K185" s="11">
        <v>0.44721592265749827</v>
      </c>
      <c r="L185" s="11">
        <v>0.44721592265749827</v>
      </c>
      <c r="M185" s="11">
        <v>0.44721592265749827</v>
      </c>
      <c r="N185" s="11">
        <v>0.44721592265749827</v>
      </c>
      <c r="O185" s="11">
        <v>0.44721592265749827</v>
      </c>
      <c r="P185" s="11">
        <v>0.44721592265749827</v>
      </c>
      <c r="Q185" s="11">
        <v>0.44721592265749827</v>
      </c>
      <c r="R185" s="11">
        <v>0.44721592265749827</v>
      </c>
      <c r="S185" s="11">
        <v>0.44721592265749827</v>
      </c>
      <c r="T185" s="11">
        <v>0.44721592265749827</v>
      </c>
      <c r="U185" s="11"/>
      <c r="V185" s="33" t="str">
        <f t="shared" si="16"/>
        <v>Uganda</v>
      </c>
      <c r="W185" s="30">
        <f t="shared" si="17"/>
        <v>0</v>
      </c>
      <c r="X185" s="10">
        <f t="shared" si="18"/>
        <v>0</v>
      </c>
      <c r="Y185" s="36">
        <f t="shared" si="19"/>
        <v>0</v>
      </c>
      <c r="Z185" s="41" t="str">
        <f t="shared" si="20"/>
        <v/>
      </c>
      <c r="AA185" s="42" t="str">
        <f t="shared" si="21"/>
        <v/>
      </c>
    </row>
    <row r="186" spans="3:27">
      <c r="C186" s="32" t="s">
        <v>399</v>
      </c>
      <c r="D186" s="33" t="s">
        <v>400</v>
      </c>
      <c r="E186" s="11">
        <v>0.35325259985531354</v>
      </c>
      <c r="F186" s="11">
        <v>0.35325259985531354</v>
      </c>
      <c r="G186" s="11">
        <v>0.35325259985531354</v>
      </c>
      <c r="H186" s="11">
        <v>0.35325259985531354</v>
      </c>
      <c r="I186" s="11">
        <v>0.35325259985531354</v>
      </c>
      <c r="J186" s="11">
        <v>0.35325259985531354</v>
      </c>
      <c r="K186" s="11">
        <v>0.35325259985531354</v>
      </c>
      <c r="L186" s="11">
        <v>0.35325259985531354</v>
      </c>
      <c r="M186" s="11">
        <v>0.35325259985531354</v>
      </c>
      <c r="N186" s="11">
        <v>0.35325259985531354</v>
      </c>
      <c r="O186" s="11">
        <v>0.35325259985531354</v>
      </c>
      <c r="P186" s="11">
        <v>0.35325259985531354</v>
      </c>
      <c r="Q186" s="11">
        <v>0.35325259985531354</v>
      </c>
      <c r="R186" s="11">
        <v>0.35325259985531354</v>
      </c>
      <c r="S186" s="11">
        <v>0.35325259985531354</v>
      </c>
      <c r="T186" s="11">
        <v>0.35325259985531354</v>
      </c>
      <c r="U186" s="11"/>
      <c r="V186" s="33" t="str">
        <f t="shared" si="16"/>
        <v>Ukraine</v>
      </c>
      <c r="W186" s="30">
        <f t="shared" si="17"/>
        <v>0</v>
      </c>
      <c r="X186" s="10">
        <f t="shared" si="18"/>
        <v>0</v>
      </c>
      <c r="Y186" s="36">
        <f t="shared" si="19"/>
        <v>0</v>
      </c>
      <c r="Z186" s="41" t="str">
        <f t="shared" si="20"/>
        <v/>
      </c>
      <c r="AA186" s="42" t="str">
        <f t="shared" si="21"/>
        <v/>
      </c>
    </row>
    <row r="187" spans="3:27">
      <c r="C187" s="32" t="s">
        <v>401</v>
      </c>
      <c r="D187" s="33" t="s">
        <v>402</v>
      </c>
      <c r="E187" s="11">
        <v>0.27728484463951053</v>
      </c>
      <c r="F187" s="11">
        <v>0.27728484463951053</v>
      </c>
      <c r="G187" s="11">
        <v>0.27728484463951053</v>
      </c>
      <c r="H187" s="11">
        <v>0.27728484463951053</v>
      </c>
      <c r="I187" s="11">
        <v>0.27728484463951053</v>
      </c>
      <c r="J187" s="11">
        <v>0.27728484463951053</v>
      </c>
      <c r="K187" s="11">
        <v>0.27728484463951053</v>
      </c>
      <c r="L187" s="11">
        <v>0.27728484463951053</v>
      </c>
      <c r="M187" s="11">
        <v>0.27728484463951053</v>
      </c>
      <c r="N187" s="11">
        <v>0.27728484463951053</v>
      </c>
      <c r="O187" s="11">
        <v>0.27728484463951053</v>
      </c>
      <c r="P187" s="11">
        <v>0.27728484463951053</v>
      </c>
      <c r="Q187" s="11">
        <v>0.27728484463951053</v>
      </c>
      <c r="R187" s="11">
        <v>0.27728484463951053</v>
      </c>
      <c r="S187" s="11">
        <v>0.27728484463951053</v>
      </c>
      <c r="T187" s="11">
        <v>0.27728484463951053</v>
      </c>
      <c r="U187" s="11"/>
      <c r="V187" s="33" t="str">
        <f t="shared" si="16"/>
        <v>United Arab Emirates</v>
      </c>
      <c r="W187" s="30">
        <f t="shared" si="17"/>
        <v>0</v>
      </c>
      <c r="X187" s="10">
        <f t="shared" si="18"/>
        <v>0</v>
      </c>
      <c r="Y187" s="36">
        <f t="shared" si="19"/>
        <v>0</v>
      </c>
      <c r="Z187" s="41" t="str">
        <f t="shared" si="20"/>
        <v/>
      </c>
      <c r="AA187" s="42" t="str">
        <f t="shared" si="21"/>
        <v/>
      </c>
    </row>
    <row r="188" spans="3:27">
      <c r="C188" s="32" t="s">
        <v>403</v>
      </c>
      <c r="D188" s="33" t="s">
        <v>404</v>
      </c>
      <c r="E188" s="11">
        <v>0.24679763249533668</v>
      </c>
      <c r="F188" s="11">
        <v>0.24679763249533668</v>
      </c>
      <c r="G188" s="11">
        <v>0.24679763249533668</v>
      </c>
      <c r="H188" s="11">
        <v>0.24679763249533668</v>
      </c>
      <c r="I188" s="11">
        <v>0.24679763249533668</v>
      </c>
      <c r="J188" s="11">
        <v>0.24679763249533668</v>
      </c>
      <c r="K188" s="11">
        <v>0.24679763249533668</v>
      </c>
      <c r="L188" s="11">
        <v>0.24679763249533668</v>
      </c>
      <c r="M188" s="11">
        <v>0.24679763249533668</v>
      </c>
      <c r="N188" s="11">
        <v>0.24679763249533668</v>
      </c>
      <c r="O188" s="11">
        <v>0.24679763249533668</v>
      </c>
      <c r="P188" s="11">
        <v>0.24679763249533668</v>
      </c>
      <c r="Q188" s="11">
        <v>0.24679763249533668</v>
      </c>
      <c r="R188" s="11">
        <v>0.24679763249533668</v>
      </c>
      <c r="S188" s="11">
        <v>0.24679763249533668</v>
      </c>
      <c r="T188" s="11">
        <v>0.24679763249533668</v>
      </c>
      <c r="U188" s="11"/>
      <c r="V188" s="33" t="str">
        <f t="shared" si="16"/>
        <v>United Kingdom</v>
      </c>
      <c r="W188" s="30">
        <f t="shared" si="17"/>
        <v>0</v>
      </c>
      <c r="X188" s="10">
        <f t="shared" si="18"/>
        <v>0</v>
      </c>
      <c r="Y188" s="36">
        <f t="shared" si="19"/>
        <v>0</v>
      </c>
      <c r="Z188" s="41" t="str">
        <f t="shared" si="20"/>
        <v/>
      </c>
      <c r="AA188" s="42" t="str">
        <f t="shared" si="21"/>
        <v/>
      </c>
    </row>
    <row r="189" spans="3:27">
      <c r="C189" s="32" t="s">
        <v>405</v>
      </c>
      <c r="D189" s="33" t="s">
        <v>406</v>
      </c>
      <c r="E189" s="11">
        <v>0.27794219205397908</v>
      </c>
      <c r="F189" s="11">
        <v>0.27794219205397908</v>
      </c>
      <c r="G189" s="11">
        <v>0.27794219205397908</v>
      </c>
      <c r="H189" s="11">
        <v>0.27794219205397908</v>
      </c>
      <c r="I189" s="11">
        <v>0.27794219205397908</v>
      </c>
      <c r="J189" s="11">
        <v>0.27794219205397908</v>
      </c>
      <c r="K189" s="11">
        <v>0.27794219205397908</v>
      </c>
      <c r="L189" s="11">
        <v>0.27794219205397908</v>
      </c>
      <c r="M189" s="11">
        <v>0.27794219205397908</v>
      </c>
      <c r="N189" s="11">
        <v>0.27794219205397908</v>
      </c>
      <c r="O189" s="11">
        <v>0.27794219205397908</v>
      </c>
      <c r="P189" s="11">
        <v>0.27794219205397908</v>
      </c>
      <c r="Q189" s="11">
        <v>0.27794219205397908</v>
      </c>
      <c r="R189" s="11">
        <v>0.27794219205397908</v>
      </c>
      <c r="S189" s="11">
        <v>0.27794219205397908</v>
      </c>
      <c r="T189" s="11">
        <v>0.27794219205397908</v>
      </c>
      <c r="U189" s="11"/>
      <c r="V189" s="33" t="str">
        <f t="shared" si="16"/>
        <v>United States</v>
      </c>
      <c r="W189" s="30">
        <f t="shared" si="17"/>
        <v>0</v>
      </c>
      <c r="X189" s="10">
        <f t="shared" si="18"/>
        <v>0</v>
      </c>
      <c r="Y189" s="36">
        <f t="shared" si="19"/>
        <v>0</v>
      </c>
      <c r="Z189" s="41" t="str">
        <f t="shared" si="20"/>
        <v/>
      </c>
      <c r="AA189" s="42" t="str">
        <f t="shared" si="21"/>
        <v/>
      </c>
    </row>
    <row r="190" spans="3:27">
      <c r="C190" s="32" t="s">
        <v>407</v>
      </c>
      <c r="D190" s="33" t="s">
        <v>408</v>
      </c>
      <c r="E190" s="11">
        <v>0.20338957872790323</v>
      </c>
      <c r="F190" s="11">
        <v>0.20338957872790323</v>
      </c>
      <c r="G190" s="11">
        <v>0.20338957872790323</v>
      </c>
      <c r="H190" s="11">
        <v>0.20338957872790323</v>
      </c>
      <c r="I190" s="11">
        <v>0.20338957872790323</v>
      </c>
      <c r="J190" s="11">
        <v>0.20338957872790323</v>
      </c>
      <c r="K190" s="11">
        <v>0.20338957872790323</v>
      </c>
      <c r="L190" s="11">
        <v>0.20338957872790323</v>
      </c>
      <c r="M190" s="11">
        <v>0.20338957872790323</v>
      </c>
      <c r="N190" s="11">
        <v>0.20338957872790323</v>
      </c>
      <c r="O190" s="11">
        <v>0.20338957872790323</v>
      </c>
      <c r="P190" s="11">
        <v>0.20338957872790323</v>
      </c>
      <c r="Q190" s="11">
        <v>0.20338957872790323</v>
      </c>
      <c r="R190" s="11">
        <v>0.20338957872790323</v>
      </c>
      <c r="S190" s="11">
        <v>0.20338957872790323</v>
      </c>
      <c r="T190" s="11">
        <v>0.20338957872790323</v>
      </c>
      <c r="U190" s="11"/>
      <c r="V190" s="33" t="str">
        <f t="shared" si="16"/>
        <v>Uruguay</v>
      </c>
      <c r="W190" s="30">
        <f t="shared" si="17"/>
        <v>0</v>
      </c>
      <c r="X190" s="10">
        <f t="shared" si="18"/>
        <v>0</v>
      </c>
      <c r="Y190" s="36">
        <f t="shared" si="19"/>
        <v>0</v>
      </c>
      <c r="Z190" s="41" t="str">
        <f t="shared" si="20"/>
        <v/>
      </c>
      <c r="AA190" s="42" t="str">
        <f t="shared" si="21"/>
        <v/>
      </c>
    </row>
    <row r="191" spans="3:27">
      <c r="C191" s="32" t="s">
        <v>409</v>
      </c>
      <c r="D191" s="33" t="s">
        <v>410</v>
      </c>
      <c r="E191" s="11">
        <v>0.17273840670389559</v>
      </c>
      <c r="F191" s="11">
        <v>0.17273840670389559</v>
      </c>
      <c r="G191" s="11">
        <v>0.17273840670389559</v>
      </c>
      <c r="H191" s="11">
        <v>0.17273840670389559</v>
      </c>
      <c r="I191" s="11">
        <v>0.17273840670389559</v>
      </c>
      <c r="J191" s="11">
        <v>0.17273840670389559</v>
      </c>
      <c r="K191" s="11">
        <v>0.17273840670389559</v>
      </c>
      <c r="L191" s="11">
        <v>0.17273840670389559</v>
      </c>
      <c r="M191" s="11">
        <v>0.17273840670389559</v>
      </c>
      <c r="N191" s="11">
        <v>0.17273840670389559</v>
      </c>
      <c r="O191" s="11">
        <v>0.17273840670389559</v>
      </c>
      <c r="P191" s="11">
        <v>0.17273840670389559</v>
      </c>
      <c r="Q191" s="11">
        <v>0.17273840670389559</v>
      </c>
      <c r="R191" s="11">
        <v>0.17273840670389559</v>
      </c>
      <c r="S191" s="11">
        <v>0.17273840670389559</v>
      </c>
      <c r="T191" s="11">
        <v>0.17273840670389559</v>
      </c>
      <c r="U191" s="11"/>
      <c r="V191" s="33" t="str">
        <f t="shared" si="16"/>
        <v>Uzbekistan</v>
      </c>
      <c r="W191" s="30">
        <f t="shared" si="17"/>
        <v>0</v>
      </c>
      <c r="X191" s="10" t="e">
        <f t="shared" si="18"/>
        <v>#DIV/0!</v>
      </c>
      <c r="Y191" s="36">
        <f t="shared" si="19"/>
        <v>0</v>
      </c>
      <c r="Z191" s="41" t="str">
        <f t="shared" si="20"/>
        <v/>
      </c>
      <c r="AA191" s="42" t="str">
        <f t="shared" si="21"/>
        <v/>
      </c>
    </row>
    <row r="192" spans="3:27">
      <c r="C192" s="32" t="s">
        <v>411</v>
      </c>
      <c r="D192" s="33" t="s">
        <v>412</v>
      </c>
      <c r="E192" s="11">
        <v>0.34041358827996254</v>
      </c>
      <c r="F192" s="11">
        <v>0.34041358827996254</v>
      </c>
      <c r="G192" s="11">
        <v>0.34041358827996254</v>
      </c>
      <c r="H192" s="11">
        <v>0.34041358827996254</v>
      </c>
      <c r="I192" s="11">
        <v>0.34041358827996254</v>
      </c>
      <c r="J192" s="11">
        <v>0.34041358827996254</v>
      </c>
      <c r="K192" s="11">
        <v>0.34041358827996254</v>
      </c>
      <c r="L192" s="11">
        <v>0.34041358827996254</v>
      </c>
      <c r="M192" s="11">
        <v>0.34041358827996254</v>
      </c>
      <c r="N192" s="11">
        <v>0.34041358827996254</v>
      </c>
      <c r="O192" s="11">
        <v>0.34041358827996254</v>
      </c>
      <c r="P192" s="11">
        <v>0.34041358827996254</v>
      </c>
      <c r="Q192" s="11">
        <v>0.34041358827996254</v>
      </c>
      <c r="R192" s="11">
        <v>0.34041358827996254</v>
      </c>
      <c r="S192" s="11">
        <v>0.34041358827996254</v>
      </c>
      <c r="T192" s="11">
        <v>0.34041358827996254</v>
      </c>
      <c r="U192" s="11"/>
      <c r="V192" s="33" t="str">
        <f t="shared" si="16"/>
        <v>Vanuatu</v>
      </c>
      <c r="W192" s="30">
        <f t="shared" si="17"/>
        <v>0</v>
      </c>
      <c r="X192" s="10">
        <f t="shared" si="18"/>
        <v>0</v>
      </c>
      <c r="Y192" s="36">
        <f t="shared" si="19"/>
        <v>0</v>
      </c>
      <c r="Z192" s="41" t="str">
        <f t="shared" si="20"/>
        <v/>
      </c>
      <c r="AA192" s="42" t="str">
        <f t="shared" si="21"/>
        <v/>
      </c>
    </row>
    <row r="193" spans="3:27">
      <c r="C193" s="32" t="s">
        <v>413</v>
      </c>
      <c r="D193" s="33" t="s">
        <v>414</v>
      </c>
      <c r="E193" s="11">
        <v>0.23644804592844693</v>
      </c>
      <c r="F193" s="11">
        <v>0.23644804592844693</v>
      </c>
      <c r="G193" s="11">
        <v>0.23644804592844693</v>
      </c>
      <c r="H193" s="11">
        <v>0.23644804592844693</v>
      </c>
      <c r="I193" s="11">
        <v>0.23644804592844693</v>
      </c>
      <c r="J193" s="11">
        <v>0.23644804592844693</v>
      </c>
      <c r="K193" s="11">
        <v>0.23644804592844693</v>
      </c>
      <c r="L193" s="11">
        <v>0.23644804592844693</v>
      </c>
      <c r="M193" s="11">
        <v>0.23644804592844693</v>
      </c>
      <c r="N193" s="11">
        <v>0.23644804592844693</v>
      </c>
      <c r="O193" s="11">
        <v>0.23644804592844693</v>
      </c>
      <c r="P193" s="11">
        <v>0.23644804592844693</v>
      </c>
      <c r="Q193" s="11">
        <v>0.23644804592844693</v>
      </c>
      <c r="R193" s="11">
        <v>0.23644804592844693</v>
      </c>
      <c r="S193" s="11">
        <v>0.23644804592844693</v>
      </c>
      <c r="T193" s="11">
        <v>0.23644804592844693</v>
      </c>
      <c r="U193" s="11"/>
      <c r="V193" s="33" t="str">
        <f t="shared" si="16"/>
        <v>Venezuela, Bolivarian Republic of</v>
      </c>
      <c r="W193" s="30">
        <f t="shared" si="17"/>
        <v>0</v>
      </c>
      <c r="X193" s="10">
        <f t="shared" si="18"/>
        <v>0</v>
      </c>
      <c r="Y193" s="36">
        <f t="shared" si="19"/>
        <v>0</v>
      </c>
      <c r="Z193" s="41" t="str">
        <f t="shared" si="20"/>
        <v/>
      </c>
      <c r="AA193" s="42" t="str">
        <f t="shared" si="21"/>
        <v/>
      </c>
    </row>
    <row r="194" spans="3:27">
      <c r="C194" s="32" t="s">
        <v>415</v>
      </c>
      <c r="D194" s="33" t="s">
        <v>416</v>
      </c>
      <c r="E194" s="11">
        <v>0.25620005722511119</v>
      </c>
      <c r="F194" s="11">
        <v>0.25620005722511119</v>
      </c>
      <c r="G194" s="11">
        <v>0.25620005722511119</v>
      </c>
      <c r="H194" s="11">
        <v>0.25620005722511119</v>
      </c>
      <c r="I194" s="11">
        <v>0.25620005722511119</v>
      </c>
      <c r="J194" s="11">
        <v>0.25620005722511119</v>
      </c>
      <c r="K194" s="11">
        <v>0.25620005722511119</v>
      </c>
      <c r="L194" s="11">
        <v>0.25620005722511119</v>
      </c>
      <c r="M194" s="11">
        <v>0.25620005722511119</v>
      </c>
      <c r="N194" s="11">
        <v>0.25620005722511119</v>
      </c>
      <c r="O194" s="11">
        <v>0.25620005722511119</v>
      </c>
      <c r="P194" s="11">
        <v>0.25620005722511119</v>
      </c>
      <c r="Q194" s="11">
        <v>0.25620005722511119</v>
      </c>
      <c r="R194" s="11">
        <v>0.25620005722511119</v>
      </c>
      <c r="S194" s="11">
        <v>0.25620005722511119</v>
      </c>
      <c r="T194" s="11">
        <v>0.25620005722511119</v>
      </c>
      <c r="U194" s="11"/>
      <c r="V194" s="33" t="str">
        <f t="shared" si="16"/>
        <v>Viet Nam</v>
      </c>
      <c r="W194" s="30">
        <f t="shared" si="17"/>
        <v>0</v>
      </c>
      <c r="X194" s="10">
        <f t="shared" si="18"/>
        <v>0</v>
      </c>
      <c r="Y194" s="36">
        <f t="shared" si="19"/>
        <v>0</v>
      </c>
      <c r="Z194" s="41" t="str">
        <f t="shared" si="20"/>
        <v/>
      </c>
      <c r="AA194" s="42" t="str">
        <f t="shared" si="21"/>
        <v/>
      </c>
    </row>
    <row r="195" spans="3:27">
      <c r="C195" s="32" t="s">
        <v>417</v>
      </c>
      <c r="D195" s="33" t="s">
        <v>418</v>
      </c>
      <c r="E195" s="11">
        <v>0.3526614303566038</v>
      </c>
      <c r="F195" s="11">
        <v>0.3526614303566038</v>
      </c>
      <c r="G195" s="11">
        <v>0.3526614303566038</v>
      </c>
      <c r="H195" s="11">
        <v>0.3526614303566038</v>
      </c>
      <c r="I195" s="11">
        <v>0.3526614303566038</v>
      </c>
      <c r="J195" s="11">
        <v>0.3526614303566038</v>
      </c>
      <c r="K195" s="11">
        <v>0.3526614303566038</v>
      </c>
      <c r="L195" s="11">
        <v>0.3526614303566038</v>
      </c>
      <c r="M195" s="11">
        <v>0.3526614303566038</v>
      </c>
      <c r="N195" s="11">
        <v>0.3526614303566038</v>
      </c>
      <c r="O195" s="11">
        <v>0.3526614303566038</v>
      </c>
      <c r="P195" s="11">
        <v>0.3526614303566038</v>
      </c>
      <c r="Q195" s="11">
        <v>0.3526614303566038</v>
      </c>
      <c r="R195" s="11">
        <v>0.3526614303566038</v>
      </c>
      <c r="S195" s="11">
        <v>0.3526614303566038</v>
      </c>
      <c r="T195" s="11">
        <v>0.3526614303566038</v>
      </c>
      <c r="U195" s="11"/>
      <c r="V195" s="33" t="str">
        <f t="shared" si="16"/>
        <v>Yemen</v>
      </c>
      <c r="W195" s="30">
        <f t="shared" si="17"/>
        <v>0</v>
      </c>
      <c r="X195" s="10">
        <f t="shared" si="18"/>
        <v>0</v>
      </c>
      <c r="Y195" s="36">
        <f t="shared" si="19"/>
        <v>0</v>
      </c>
      <c r="Z195" s="41" t="str">
        <f t="shared" si="20"/>
        <v/>
      </c>
      <c r="AA195" s="42" t="str">
        <f t="shared" si="21"/>
        <v/>
      </c>
    </row>
    <row r="196" spans="3:27">
      <c r="C196" s="32" t="s">
        <v>419</v>
      </c>
      <c r="D196" s="33" t="s">
        <v>420</v>
      </c>
      <c r="E196" s="11">
        <v>0.5338021703862057</v>
      </c>
      <c r="F196" s="11">
        <v>0.5338021703862057</v>
      </c>
      <c r="G196" s="11">
        <v>0.5338021703862057</v>
      </c>
      <c r="H196" s="11">
        <v>0.5338021703862057</v>
      </c>
      <c r="I196" s="11">
        <v>0.5338021703862057</v>
      </c>
      <c r="J196" s="11">
        <v>0.5338021703862057</v>
      </c>
      <c r="K196" s="11">
        <v>0.5338021703862057</v>
      </c>
      <c r="L196" s="11">
        <v>0.5338021703862057</v>
      </c>
      <c r="M196" s="11">
        <v>0.5338021703862057</v>
      </c>
      <c r="N196" s="11">
        <v>0.5338021703862057</v>
      </c>
      <c r="O196" s="11">
        <v>0.5338021703862057</v>
      </c>
      <c r="P196" s="11">
        <v>0.5338021703862057</v>
      </c>
      <c r="Q196" s="11">
        <v>0.5338021703862057</v>
      </c>
      <c r="R196" s="11">
        <v>0.5338021703862057</v>
      </c>
      <c r="S196" s="11">
        <v>0.5338021703862057</v>
      </c>
      <c r="T196" s="11">
        <v>0.5338021703862057</v>
      </c>
      <c r="U196" s="11"/>
      <c r="V196" s="33" t="str">
        <f t="shared" si="16"/>
        <v>Zambia</v>
      </c>
      <c r="W196" s="30">
        <f t="shared" si="17"/>
        <v>0</v>
      </c>
      <c r="X196" s="10">
        <f t="shared" si="18"/>
        <v>0</v>
      </c>
      <c r="Y196" s="36">
        <f t="shared" si="19"/>
        <v>0</v>
      </c>
      <c r="Z196" s="41" t="str">
        <f t="shared" si="20"/>
        <v/>
      </c>
      <c r="AA196" s="42" t="str">
        <f t="shared" si="21"/>
        <v/>
      </c>
    </row>
    <row r="197" spans="3:27">
      <c r="C197" s="32" t="s">
        <v>421</v>
      </c>
      <c r="D197" s="33" t="s">
        <v>422</v>
      </c>
      <c r="E197" s="11">
        <v>0.4242667845448469</v>
      </c>
      <c r="F197" s="11">
        <v>0.4242667845448469</v>
      </c>
      <c r="G197" s="11">
        <v>0.4242667845448469</v>
      </c>
      <c r="H197" s="11">
        <v>0.4242667845448469</v>
      </c>
      <c r="I197" s="11">
        <v>0.4242667845448469</v>
      </c>
      <c r="J197" s="11">
        <v>0.4242667845448469</v>
      </c>
      <c r="K197" s="11">
        <v>0.4242667845448469</v>
      </c>
      <c r="L197" s="11">
        <v>0.4242667845448469</v>
      </c>
      <c r="M197" s="11">
        <v>0.4242667845448469</v>
      </c>
      <c r="N197" s="11">
        <v>0.4242667845448469</v>
      </c>
      <c r="O197" s="11">
        <v>0.4242667845448469</v>
      </c>
      <c r="P197" s="11">
        <v>0.4242667845448469</v>
      </c>
      <c r="Q197" s="11">
        <v>0.4242667845448469</v>
      </c>
      <c r="R197" s="11">
        <v>0.4242667845448469</v>
      </c>
      <c r="S197" s="11">
        <v>0.4242667845448469</v>
      </c>
      <c r="T197" s="11">
        <v>0.4242667845448469</v>
      </c>
      <c r="U197" s="11"/>
      <c r="V197" s="33" t="str">
        <f t="shared" si="16"/>
        <v>Zimbabwe</v>
      </c>
      <c r="W197" s="30">
        <f t="shared" si="17"/>
        <v>0</v>
      </c>
      <c r="X197" s="10">
        <f t="shared" si="18"/>
        <v>0</v>
      </c>
      <c r="Y197" s="36">
        <f t="shared" si="19"/>
        <v>0</v>
      </c>
      <c r="Z197" s="41" t="str">
        <f t="shared" si="20"/>
        <v/>
      </c>
      <c r="AA197" s="42" t="str">
        <f t="shared" si="21"/>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Vul_Exposure!E6:T6</xm:f>
              <xm:sqref>AB6</xm:sqref>
            </x14:sparkline>
            <x14:sparkline>
              <xm:f>Vul_Exposure!E7:T7</xm:f>
              <xm:sqref>AB7</xm:sqref>
            </x14:sparkline>
            <x14:sparkline>
              <xm:f>Vul_Exposure!E8:T8</xm:f>
              <xm:sqref>AB8</xm:sqref>
            </x14:sparkline>
            <x14:sparkline>
              <xm:f>Vul_Exposure!E9:T9</xm:f>
              <xm:sqref>AB9</xm:sqref>
            </x14:sparkline>
            <x14:sparkline>
              <xm:f>Vul_Exposure!E10:T10</xm:f>
              <xm:sqref>AB10</xm:sqref>
            </x14:sparkline>
            <x14:sparkline>
              <xm:f>Vul_Exposure!E11:T11</xm:f>
              <xm:sqref>AB11</xm:sqref>
            </x14:sparkline>
            <x14:sparkline>
              <xm:f>Vul_Exposure!E12:T12</xm:f>
              <xm:sqref>AB12</xm:sqref>
            </x14:sparkline>
            <x14:sparkline>
              <xm:f>Vul_Exposure!E13:T13</xm:f>
              <xm:sqref>AB13</xm:sqref>
            </x14:sparkline>
            <x14:sparkline>
              <xm:f>Vul_Exposure!E14:T14</xm:f>
              <xm:sqref>AB14</xm:sqref>
            </x14:sparkline>
            <x14:sparkline>
              <xm:f>Vul_Exposure!E15:T15</xm:f>
              <xm:sqref>AB15</xm:sqref>
            </x14:sparkline>
            <x14:sparkline>
              <xm:f>Vul_Exposure!E16:T16</xm:f>
              <xm:sqref>AB16</xm:sqref>
            </x14:sparkline>
            <x14:sparkline>
              <xm:f>Vul_Exposure!E17:T17</xm:f>
              <xm:sqref>AB17</xm:sqref>
            </x14:sparkline>
            <x14:sparkline>
              <xm:f>Vul_Exposure!E18:T18</xm:f>
              <xm:sqref>AB18</xm:sqref>
            </x14:sparkline>
            <x14:sparkline>
              <xm:f>Vul_Exposure!E19:T19</xm:f>
              <xm:sqref>AB19</xm:sqref>
            </x14:sparkline>
            <x14:sparkline>
              <xm:f>Vul_Exposure!E20:T20</xm:f>
              <xm:sqref>AB20</xm:sqref>
            </x14:sparkline>
            <x14:sparkline>
              <xm:f>Vul_Exposure!E21:T21</xm:f>
              <xm:sqref>AB21</xm:sqref>
            </x14:sparkline>
            <x14:sparkline>
              <xm:f>Vul_Exposure!E22:T22</xm:f>
              <xm:sqref>AB22</xm:sqref>
            </x14:sparkline>
            <x14:sparkline>
              <xm:f>Vul_Exposure!E23:T23</xm:f>
              <xm:sqref>AB23</xm:sqref>
            </x14:sparkline>
            <x14:sparkline>
              <xm:f>Vul_Exposure!E24:T24</xm:f>
              <xm:sqref>AB24</xm:sqref>
            </x14:sparkline>
            <x14:sparkline>
              <xm:f>Vul_Exposure!E25:T25</xm:f>
              <xm:sqref>AB25</xm:sqref>
            </x14:sparkline>
            <x14:sparkline>
              <xm:f>Vul_Exposure!E26:T26</xm:f>
              <xm:sqref>AB26</xm:sqref>
            </x14:sparkline>
            <x14:sparkline>
              <xm:f>Vul_Exposure!E27:T27</xm:f>
              <xm:sqref>AB27</xm:sqref>
            </x14:sparkline>
            <x14:sparkline>
              <xm:f>Vul_Exposure!E28:T28</xm:f>
              <xm:sqref>AB28</xm:sqref>
            </x14:sparkline>
            <x14:sparkline>
              <xm:f>Vul_Exposure!E29:T29</xm:f>
              <xm:sqref>AB29</xm:sqref>
            </x14:sparkline>
            <x14:sparkline>
              <xm:f>Vul_Exposure!E30:T30</xm:f>
              <xm:sqref>AB30</xm:sqref>
            </x14:sparkline>
            <x14:sparkline>
              <xm:f>Vul_Exposure!E31:T31</xm:f>
              <xm:sqref>AB31</xm:sqref>
            </x14:sparkline>
            <x14:sparkline>
              <xm:f>Vul_Exposure!E32:T32</xm:f>
              <xm:sqref>AB32</xm:sqref>
            </x14:sparkline>
            <x14:sparkline>
              <xm:f>Vul_Exposure!E33:T33</xm:f>
              <xm:sqref>AB33</xm:sqref>
            </x14:sparkline>
            <x14:sparkline>
              <xm:f>Vul_Exposure!E34:T34</xm:f>
              <xm:sqref>AB34</xm:sqref>
            </x14:sparkline>
            <x14:sparkline>
              <xm:f>Vul_Exposure!E35:T35</xm:f>
              <xm:sqref>AB35</xm:sqref>
            </x14:sparkline>
            <x14:sparkline>
              <xm:f>Vul_Exposure!E36:T36</xm:f>
              <xm:sqref>AB36</xm:sqref>
            </x14:sparkline>
            <x14:sparkline>
              <xm:f>Vul_Exposure!E37:T37</xm:f>
              <xm:sqref>AB37</xm:sqref>
            </x14:sparkline>
            <x14:sparkline>
              <xm:f>Vul_Exposure!E38:T38</xm:f>
              <xm:sqref>AB38</xm:sqref>
            </x14:sparkline>
            <x14:sparkline>
              <xm:f>Vul_Exposure!E39:T39</xm:f>
              <xm:sqref>AB39</xm:sqref>
            </x14:sparkline>
            <x14:sparkline>
              <xm:f>Vul_Exposure!E40:T40</xm:f>
              <xm:sqref>AB40</xm:sqref>
            </x14:sparkline>
            <x14:sparkline>
              <xm:f>Vul_Exposure!E41:T41</xm:f>
              <xm:sqref>AB41</xm:sqref>
            </x14:sparkline>
            <x14:sparkline>
              <xm:f>Vul_Exposure!E42:T42</xm:f>
              <xm:sqref>AB42</xm:sqref>
            </x14:sparkline>
            <x14:sparkline>
              <xm:f>Vul_Exposure!E43:T43</xm:f>
              <xm:sqref>AB43</xm:sqref>
            </x14:sparkline>
            <x14:sparkline>
              <xm:f>Vul_Exposure!E44:T44</xm:f>
              <xm:sqref>AB44</xm:sqref>
            </x14:sparkline>
            <x14:sparkline>
              <xm:f>Vul_Exposure!E45:T45</xm:f>
              <xm:sqref>AB45</xm:sqref>
            </x14:sparkline>
            <x14:sparkline>
              <xm:f>Vul_Exposure!E46:T46</xm:f>
              <xm:sqref>AB46</xm:sqref>
            </x14:sparkline>
            <x14:sparkline>
              <xm:f>Vul_Exposure!E47:T47</xm:f>
              <xm:sqref>AB47</xm:sqref>
            </x14:sparkline>
            <x14:sparkline>
              <xm:f>Vul_Exposure!E48:T48</xm:f>
              <xm:sqref>AB48</xm:sqref>
            </x14:sparkline>
            <x14:sparkline>
              <xm:f>Vul_Exposure!E49:T49</xm:f>
              <xm:sqref>AB49</xm:sqref>
            </x14:sparkline>
            <x14:sparkline>
              <xm:f>Vul_Exposure!E50:T50</xm:f>
              <xm:sqref>AB50</xm:sqref>
            </x14:sparkline>
            <x14:sparkline>
              <xm:f>Vul_Exposure!E51:T51</xm:f>
              <xm:sqref>AB51</xm:sqref>
            </x14:sparkline>
            <x14:sparkline>
              <xm:f>Vul_Exposure!E52:T52</xm:f>
              <xm:sqref>AB52</xm:sqref>
            </x14:sparkline>
            <x14:sparkline>
              <xm:f>Vul_Exposure!E53:T53</xm:f>
              <xm:sqref>AB53</xm:sqref>
            </x14:sparkline>
            <x14:sparkline>
              <xm:f>Vul_Exposure!E54:T54</xm:f>
              <xm:sqref>AB54</xm:sqref>
            </x14:sparkline>
            <x14:sparkline>
              <xm:f>Vul_Exposure!E55:T55</xm:f>
              <xm:sqref>AB55</xm:sqref>
            </x14:sparkline>
            <x14:sparkline>
              <xm:f>Vul_Exposure!E56:T56</xm:f>
              <xm:sqref>AB56</xm:sqref>
            </x14:sparkline>
            <x14:sparkline>
              <xm:f>Vul_Exposure!E57:T57</xm:f>
              <xm:sqref>AB57</xm:sqref>
            </x14:sparkline>
            <x14:sparkline>
              <xm:f>Vul_Exposure!E58:T58</xm:f>
              <xm:sqref>AB58</xm:sqref>
            </x14:sparkline>
            <x14:sparkline>
              <xm:f>Vul_Exposure!E59:T59</xm:f>
              <xm:sqref>AB59</xm:sqref>
            </x14:sparkline>
            <x14:sparkline>
              <xm:f>Vul_Exposure!E60:T60</xm:f>
              <xm:sqref>AB60</xm:sqref>
            </x14:sparkline>
            <x14:sparkline>
              <xm:f>Vul_Exposure!E61:T61</xm:f>
              <xm:sqref>AB61</xm:sqref>
            </x14:sparkline>
            <x14:sparkline>
              <xm:f>Vul_Exposure!E62:T62</xm:f>
              <xm:sqref>AB62</xm:sqref>
            </x14:sparkline>
            <x14:sparkline>
              <xm:f>Vul_Exposure!E63:T63</xm:f>
              <xm:sqref>AB63</xm:sqref>
            </x14:sparkline>
            <x14:sparkline>
              <xm:f>Vul_Exposure!E64:T64</xm:f>
              <xm:sqref>AB64</xm:sqref>
            </x14:sparkline>
            <x14:sparkline>
              <xm:f>Vul_Exposure!E65:T65</xm:f>
              <xm:sqref>AB65</xm:sqref>
            </x14:sparkline>
            <x14:sparkline>
              <xm:f>Vul_Exposure!E66:T66</xm:f>
              <xm:sqref>AB66</xm:sqref>
            </x14:sparkline>
            <x14:sparkline>
              <xm:f>Vul_Exposure!E67:T67</xm:f>
              <xm:sqref>AB67</xm:sqref>
            </x14:sparkline>
            <x14:sparkline>
              <xm:f>Vul_Exposure!E68:T68</xm:f>
              <xm:sqref>AB68</xm:sqref>
            </x14:sparkline>
            <x14:sparkline>
              <xm:f>Vul_Exposure!E69:T69</xm:f>
              <xm:sqref>AB69</xm:sqref>
            </x14:sparkline>
            <x14:sparkline>
              <xm:f>Vul_Exposure!E70:T70</xm:f>
              <xm:sqref>AB70</xm:sqref>
            </x14:sparkline>
            <x14:sparkline>
              <xm:f>Vul_Exposure!E71:T71</xm:f>
              <xm:sqref>AB71</xm:sqref>
            </x14:sparkline>
            <x14:sparkline>
              <xm:f>Vul_Exposure!E72:T72</xm:f>
              <xm:sqref>AB72</xm:sqref>
            </x14:sparkline>
            <x14:sparkline>
              <xm:f>Vul_Exposure!E73:T73</xm:f>
              <xm:sqref>AB73</xm:sqref>
            </x14:sparkline>
            <x14:sparkline>
              <xm:f>Vul_Exposure!E74:T74</xm:f>
              <xm:sqref>AB74</xm:sqref>
            </x14:sparkline>
            <x14:sparkline>
              <xm:f>Vul_Exposure!E75:T75</xm:f>
              <xm:sqref>AB75</xm:sqref>
            </x14:sparkline>
            <x14:sparkline>
              <xm:f>Vul_Exposure!E76:T76</xm:f>
              <xm:sqref>AB76</xm:sqref>
            </x14:sparkline>
            <x14:sparkline>
              <xm:f>Vul_Exposure!E77:T77</xm:f>
              <xm:sqref>AB77</xm:sqref>
            </x14:sparkline>
            <x14:sparkline>
              <xm:f>Vul_Exposure!E78:T78</xm:f>
              <xm:sqref>AB78</xm:sqref>
            </x14:sparkline>
            <x14:sparkline>
              <xm:f>Vul_Exposure!E79:T79</xm:f>
              <xm:sqref>AB79</xm:sqref>
            </x14:sparkline>
            <x14:sparkline>
              <xm:f>Vul_Exposure!E80:T80</xm:f>
              <xm:sqref>AB80</xm:sqref>
            </x14:sparkline>
            <x14:sparkline>
              <xm:f>Vul_Exposure!E81:T81</xm:f>
              <xm:sqref>AB81</xm:sqref>
            </x14:sparkline>
            <x14:sparkline>
              <xm:f>Vul_Exposure!E82:T82</xm:f>
              <xm:sqref>AB82</xm:sqref>
            </x14:sparkline>
            <x14:sparkline>
              <xm:f>Vul_Exposure!E83:T83</xm:f>
              <xm:sqref>AB83</xm:sqref>
            </x14:sparkline>
            <x14:sparkline>
              <xm:f>Vul_Exposure!E84:T84</xm:f>
              <xm:sqref>AB84</xm:sqref>
            </x14:sparkline>
            <x14:sparkline>
              <xm:f>Vul_Exposure!E85:T85</xm:f>
              <xm:sqref>AB85</xm:sqref>
            </x14:sparkline>
            <x14:sparkline>
              <xm:f>Vul_Exposure!E86:T86</xm:f>
              <xm:sqref>AB86</xm:sqref>
            </x14:sparkline>
            <x14:sparkline>
              <xm:f>Vul_Exposure!E87:T87</xm:f>
              <xm:sqref>AB87</xm:sqref>
            </x14:sparkline>
            <x14:sparkline>
              <xm:f>Vul_Exposure!E88:T88</xm:f>
              <xm:sqref>AB88</xm:sqref>
            </x14:sparkline>
            <x14:sparkline>
              <xm:f>Vul_Exposure!E89:T89</xm:f>
              <xm:sqref>AB89</xm:sqref>
            </x14:sparkline>
            <x14:sparkline>
              <xm:f>Vul_Exposure!E90:T90</xm:f>
              <xm:sqref>AB90</xm:sqref>
            </x14:sparkline>
            <x14:sparkline>
              <xm:f>Vul_Exposure!E91:T91</xm:f>
              <xm:sqref>AB91</xm:sqref>
            </x14:sparkline>
            <x14:sparkline>
              <xm:f>Vul_Exposure!E92:T92</xm:f>
              <xm:sqref>AB92</xm:sqref>
            </x14:sparkline>
            <x14:sparkline>
              <xm:f>Vul_Exposure!E93:T93</xm:f>
              <xm:sqref>AB93</xm:sqref>
            </x14:sparkline>
            <x14:sparkline>
              <xm:f>Vul_Exposure!E94:T94</xm:f>
              <xm:sqref>AB94</xm:sqref>
            </x14:sparkline>
            <x14:sparkline>
              <xm:f>Vul_Exposure!E95:T95</xm:f>
              <xm:sqref>AB95</xm:sqref>
            </x14:sparkline>
            <x14:sparkline>
              <xm:f>Vul_Exposure!E96:T96</xm:f>
              <xm:sqref>AB96</xm:sqref>
            </x14:sparkline>
            <x14:sparkline>
              <xm:f>Vul_Exposure!E97:T97</xm:f>
              <xm:sqref>AB97</xm:sqref>
            </x14:sparkline>
            <x14:sparkline>
              <xm:f>Vul_Exposure!E98:T98</xm:f>
              <xm:sqref>AB98</xm:sqref>
            </x14:sparkline>
            <x14:sparkline>
              <xm:f>Vul_Exposure!E99:T99</xm:f>
              <xm:sqref>AB99</xm:sqref>
            </x14:sparkline>
            <x14:sparkline>
              <xm:f>Vul_Exposure!E100:T100</xm:f>
              <xm:sqref>AB100</xm:sqref>
            </x14:sparkline>
            <x14:sparkline>
              <xm:f>Vul_Exposure!E101:T101</xm:f>
              <xm:sqref>AB101</xm:sqref>
            </x14:sparkline>
            <x14:sparkline>
              <xm:f>Vul_Exposure!E102:T102</xm:f>
              <xm:sqref>AB102</xm:sqref>
            </x14:sparkline>
            <x14:sparkline>
              <xm:f>Vul_Exposure!E103:T103</xm:f>
              <xm:sqref>AB103</xm:sqref>
            </x14:sparkline>
            <x14:sparkline>
              <xm:f>Vul_Exposure!E104:T104</xm:f>
              <xm:sqref>AB104</xm:sqref>
            </x14:sparkline>
            <x14:sparkline>
              <xm:f>Vul_Exposure!E105:T105</xm:f>
              <xm:sqref>AB105</xm:sqref>
            </x14:sparkline>
            <x14:sparkline>
              <xm:f>Vul_Exposure!E106:T106</xm:f>
              <xm:sqref>AB106</xm:sqref>
            </x14:sparkline>
            <x14:sparkline>
              <xm:f>Vul_Exposure!E107:T107</xm:f>
              <xm:sqref>AB107</xm:sqref>
            </x14:sparkline>
            <x14:sparkline>
              <xm:f>Vul_Exposure!E108:T108</xm:f>
              <xm:sqref>AB108</xm:sqref>
            </x14:sparkline>
            <x14:sparkline>
              <xm:f>Vul_Exposure!E109:T109</xm:f>
              <xm:sqref>AB109</xm:sqref>
            </x14:sparkline>
            <x14:sparkline>
              <xm:f>Vul_Exposure!E110:T110</xm:f>
              <xm:sqref>AB110</xm:sqref>
            </x14:sparkline>
            <x14:sparkline>
              <xm:f>Vul_Exposure!E111:T111</xm:f>
              <xm:sqref>AB111</xm:sqref>
            </x14:sparkline>
            <x14:sparkline>
              <xm:f>Vul_Exposure!E112:T112</xm:f>
              <xm:sqref>AB112</xm:sqref>
            </x14:sparkline>
            <x14:sparkline>
              <xm:f>Vul_Exposure!E113:T113</xm:f>
              <xm:sqref>AB113</xm:sqref>
            </x14:sparkline>
            <x14:sparkline>
              <xm:f>Vul_Exposure!E114:T114</xm:f>
              <xm:sqref>AB114</xm:sqref>
            </x14:sparkline>
            <x14:sparkline>
              <xm:f>Vul_Exposure!E115:T115</xm:f>
              <xm:sqref>AB115</xm:sqref>
            </x14:sparkline>
            <x14:sparkline>
              <xm:f>Vul_Exposure!E116:T116</xm:f>
              <xm:sqref>AB116</xm:sqref>
            </x14:sparkline>
            <x14:sparkline>
              <xm:f>Vul_Exposure!E117:T117</xm:f>
              <xm:sqref>AB117</xm:sqref>
            </x14:sparkline>
            <x14:sparkline>
              <xm:f>Vul_Exposure!E118:T118</xm:f>
              <xm:sqref>AB118</xm:sqref>
            </x14:sparkline>
            <x14:sparkline>
              <xm:f>Vul_Exposure!E119:T119</xm:f>
              <xm:sqref>AB119</xm:sqref>
            </x14:sparkline>
            <x14:sparkline>
              <xm:f>Vul_Exposure!E120:T120</xm:f>
              <xm:sqref>AB120</xm:sqref>
            </x14:sparkline>
            <x14:sparkline>
              <xm:f>Vul_Exposure!E121:T121</xm:f>
              <xm:sqref>AB121</xm:sqref>
            </x14:sparkline>
            <x14:sparkline>
              <xm:f>Vul_Exposure!E122:T122</xm:f>
              <xm:sqref>AB122</xm:sqref>
            </x14:sparkline>
            <x14:sparkline>
              <xm:f>Vul_Exposure!E123:T123</xm:f>
              <xm:sqref>AB123</xm:sqref>
            </x14:sparkline>
            <x14:sparkline>
              <xm:f>Vul_Exposure!E124:T124</xm:f>
              <xm:sqref>AB124</xm:sqref>
            </x14:sparkline>
            <x14:sparkline>
              <xm:f>Vul_Exposure!E125:T125</xm:f>
              <xm:sqref>AB125</xm:sqref>
            </x14:sparkline>
            <x14:sparkline>
              <xm:f>Vul_Exposure!E126:T126</xm:f>
              <xm:sqref>AB126</xm:sqref>
            </x14:sparkline>
            <x14:sparkline>
              <xm:f>Vul_Exposure!E127:T127</xm:f>
              <xm:sqref>AB127</xm:sqref>
            </x14:sparkline>
            <x14:sparkline>
              <xm:f>Vul_Exposure!E128:T128</xm:f>
              <xm:sqref>AB128</xm:sqref>
            </x14:sparkline>
            <x14:sparkline>
              <xm:f>Vul_Exposure!E129:T129</xm:f>
              <xm:sqref>AB129</xm:sqref>
            </x14:sparkline>
            <x14:sparkline>
              <xm:f>Vul_Exposure!E130:T130</xm:f>
              <xm:sqref>AB130</xm:sqref>
            </x14:sparkline>
            <x14:sparkline>
              <xm:f>Vul_Exposure!E131:T131</xm:f>
              <xm:sqref>AB131</xm:sqref>
            </x14:sparkline>
            <x14:sparkline>
              <xm:f>Vul_Exposure!E132:T132</xm:f>
              <xm:sqref>AB132</xm:sqref>
            </x14:sparkline>
            <x14:sparkline>
              <xm:f>Vul_Exposure!E133:T133</xm:f>
              <xm:sqref>AB133</xm:sqref>
            </x14:sparkline>
            <x14:sparkline>
              <xm:f>Vul_Exposure!E134:T134</xm:f>
              <xm:sqref>AB134</xm:sqref>
            </x14:sparkline>
            <x14:sparkline>
              <xm:f>Vul_Exposure!E135:T135</xm:f>
              <xm:sqref>AB135</xm:sqref>
            </x14:sparkline>
            <x14:sparkline>
              <xm:f>Vul_Exposure!E136:T136</xm:f>
              <xm:sqref>AB136</xm:sqref>
            </x14:sparkline>
            <x14:sparkline>
              <xm:f>Vul_Exposure!E137:T137</xm:f>
              <xm:sqref>AB137</xm:sqref>
            </x14:sparkline>
            <x14:sparkline>
              <xm:f>Vul_Exposure!E138:T138</xm:f>
              <xm:sqref>AB138</xm:sqref>
            </x14:sparkline>
            <x14:sparkline>
              <xm:f>Vul_Exposure!E139:T139</xm:f>
              <xm:sqref>AB139</xm:sqref>
            </x14:sparkline>
            <x14:sparkline>
              <xm:f>Vul_Exposure!E140:T140</xm:f>
              <xm:sqref>AB140</xm:sqref>
            </x14:sparkline>
            <x14:sparkline>
              <xm:f>Vul_Exposure!E141:T141</xm:f>
              <xm:sqref>AB141</xm:sqref>
            </x14:sparkline>
            <x14:sparkline>
              <xm:f>Vul_Exposure!E142:T142</xm:f>
              <xm:sqref>AB142</xm:sqref>
            </x14:sparkline>
            <x14:sparkline>
              <xm:f>Vul_Exposure!E143:T143</xm:f>
              <xm:sqref>AB143</xm:sqref>
            </x14:sparkline>
            <x14:sparkline>
              <xm:f>Vul_Exposure!E144:T144</xm:f>
              <xm:sqref>AB144</xm:sqref>
            </x14:sparkline>
            <x14:sparkline>
              <xm:f>Vul_Exposure!E145:T145</xm:f>
              <xm:sqref>AB145</xm:sqref>
            </x14:sparkline>
            <x14:sparkline>
              <xm:f>Vul_Exposure!E146:T146</xm:f>
              <xm:sqref>AB146</xm:sqref>
            </x14:sparkline>
            <x14:sparkline>
              <xm:f>Vul_Exposure!E147:T147</xm:f>
              <xm:sqref>AB147</xm:sqref>
            </x14:sparkline>
            <x14:sparkline>
              <xm:f>Vul_Exposure!E148:T148</xm:f>
              <xm:sqref>AB148</xm:sqref>
            </x14:sparkline>
            <x14:sparkline>
              <xm:f>Vul_Exposure!E149:T149</xm:f>
              <xm:sqref>AB149</xm:sqref>
            </x14:sparkline>
            <x14:sparkline>
              <xm:f>Vul_Exposure!E150:T150</xm:f>
              <xm:sqref>AB150</xm:sqref>
            </x14:sparkline>
            <x14:sparkline>
              <xm:f>Vul_Exposure!E151:T151</xm:f>
              <xm:sqref>AB151</xm:sqref>
            </x14:sparkline>
            <x14:sparkline>
              <xm:f>Vul_Exposure!E152:T152</xm:f>
              <xm:sqref>AB152</xm:sqref>
            </x14:sparkline>
            <x14:sparkline>
              <xm:f>Vul_Exposure!E153:T153</xm:f>
              <xm:sqref>AB153</xm:sqref>
            </x14:sparkline>
            <x14:sparkline>
              <xm:f>Vul_Exposure!E154:T154</xm:f>
              <xm:sqref>AB154</xm:sqref>
            </x14:sparkline>
            <x14:sparkline>
              <xm:f>Vul_Exposure!E155:T155</xm:f>
              <xm:sqref>AB155</xm:sqref>
            </x14:sparkline>
            <x14:sparkline>
              <xm:f>Vul_Exposure!E156:T156</xm:f>
              <xm:sqref>AB156</xm:sqref>
            </x14:sparkline>
            <x14:sparkline>
              <xm:f>Vul_Exposure!E157:T157</xm:f>
              <xm:sqref>AB157</xm:sqref>
            </x14:sparkline>
            <x14:sparkline>
              <xm:f>Vul_Exposure!E158:T158</xm:f>
              <xm:sqref>AB158</xm:sqref>
            </x14:sparkline>
            <x14:sparkline>
              <xm:f>Vul_Exposure!E159:T159</xm:f>
              <xm:sqref>AB159</xm:sqref>
            </x14:sparkline>
            <x14:sparkline>
              <xm:f>Vul_Exposure!E160:T160</xm:f>
              <xm:sqref>AB160</xm:sqref>
            </x14:sparkline>
            <x14:sparkline>
              <xm:f>Vul_Exposure!E161:T161</xm:f>
              <xm:sqref>AB161</xm:sqref>
            </x14:sparkline>
            <x14:sparkline>
              <xm:f>Vul_Exposure!E162:T162</xm:f>
              <xm:sqref>AB162</xm:sqref>
            </x14:sparkline>
            <x14:sparkline>
              <xm:f>Vul_Exposure!E163:T163</xm:f>
              <xm:sqref>AB163</xm:sqref>
            </x14:sparkline>
            <x14:sparkline>
              <xm:f>Vul_Exposure!E164:T164</xm:f>
              <xm:sqref>AB164</xm:sqref>
            </x14:sparkline>
            <x14:sparkline>
              <xm:f>Vul_Exposure!E165:T165</xm:f>
              <xm:sqref>AB165</xm:sqref>
            </x14:sparkline>
            <x14:sparkline>
              <xm:f>Vul_Exposure!E166:T166</xm:f>
              <xm:sqref>AB166</xm:sqref>
            </x14:sparkline>
            <x14:sparkline>
              <xm:f>Vul_Exposure!E167:T167</xm:f>
              <xm:sqref>AB167</xm:sqref>
            </x14:sparkline>
            <x14:sparkline>
              <xm:f>Vul_Exposure!E168:T168</xm:f>
              <xm:sqref>AB168</xm:sqref>
            </x14:sparkline>
            <x14:sparkline>
              <xm:f>Vul_Exposure!E169:T169</xm:f>
              <xm:sqref>AB169</xm:sqref>
            </x14:sparkline>
            <x14:sparkline>
              <xm:f>Vul_Exposure!E170:T170</xm:f>
              <xm:sqref>AB170</xm:sqref>
            </x14:sparkline>
            <x14:sparkline>
              <xm:f>Vul_Exposure!E171:T171</xm:f>
              <xm:sqref>AB171</xm:sqref>
            </x14:sparkline>
            <x14:sparkline>
              <xm:f>Vul_Exposure!E172:T172</xm:f>
              <xm:sqref>AB172</xm:sqref>
            </x14:sparkline>
            <x14:sparkline>
              <xm:f>Vul_Exposure!E173:T173</xm:f>
              <xm:sqref>AB173</xm:sqref>
            </x14:sparkline>
            <x14:sparkline>
              <xm:f>Vul_Exposure!E174:T174</xm:f>
              <xm:sqref>AB174</xm:sqref>
            </x14:sparkline>
            <x14:sparkline>
              <xm:f>Vul_Exposure!E175:T175</xm:f>
              <xm:sqref>AB175</xm:sqref>
            </x14:sparkline>
            <x14:sparkline>
              <xm:f>Vul_Exposure!E176:T176</xm:f>
              <xm:sqref>AB176</xm:sqref>
            </x14:sparkline>
            <x14:sparkline>
              <xm:f>Vul_Exposure!E177:T177</xm:f>
              <xm:sqref>AB177</xm:sqref>
            </x14:sparkline>
            <x14:sparkline>
              <xm:f>Vul_Exposure!E178:T178</xm:f>
              <xm:sqref>AB178</xm:sqref>
            </x14:sparkline>
            <x14:sparkline>
              <xm:f>Vul_Exposure!E179:T179</xm:f>
              <xm:sqref>AB179</xm:sqref>
            </x14:sparkline>
            <x14:sparkline>
              <xm:f>Vul_Exposure!E180:T180</xm:f>
              <xm:sqref>AB180</xm:sqref>
            </x14:sparkline>
            <x14:sparkline>
              <xm:f>Vul_Exposure!E181:T181</xm:f>
              <xm:sqref>AB181</xm:sqref>
            </x14:sparkline>
            <x14:sparkline>
              <xm:f>Vul_Exposure!E182:T182</xm:f>
              <xm:sqref>AB182</xm:sqref>
            </x14:sparkline>
            <x14:sparkline>
              <xm:f>Vul_Exposure!E183:T183</xm:f>
              <xm:sqref>AB183</xm:sqref>
            </x14:sparkline>
            <x14:sparkline>
              <xm:f>Vul_Exposure!E184:T184</xm:f>
              <xm:sqref>AB184</xm:sqref>
            </x14:sparkline>
            <x14:sparkline>
              <xm:f>Vul_Exposure!E185:T185</xm:f>
              <xm:sqref>AB185</xm:sqref>
            </x14:sparkline>
            <x14:sparkline>
              <xm:f>Vul_Exposure!E186:T186</xm:f>
              <xm:sqref>AB186</xm:sqref>
            </x14:sparkline>
            <x14:sparkline>
              <xm:f>Vul_Exposure!E187:T187</xm:f>
              <xm:sqref>AB187</xm:sqref>
            </x14:sparkline>
            <x14:sparkline>
              <xm:f>Vul_Exposure!E188:T188</xm:f>
              <xm:sqref>AB188</xm:sqref>
            </x14:sparkline>
            <x14:sparkline>
              <xm:f>Vul_Exposure!E189:T189</xm:f>
              <xm:sqref>AB189</xm:sqref>
            </x14:sparkline>
            <x14:sparkline>
              <xm:f>Vul_Exposure!E190:T190</xm:f>
              <xm:sqref>AB190</xm:sqref>
            </x14:sparkline>
            <x14:sparkline>
              <xm:f>Vul_Exposure!E191:T191</xm:f>
              <xm:sqref>AB191</xm:sqref>
            </x14:sparkline>
            <x14:sparkline>
              <xm:f>Vul_Exposure!E192:T192</xm:f>
              <xm:sqref>AB192</xm:sqref>
            </x14:sparkline>
            <x14:sparkline>
              <xm:f>Vul_Exposure!E193:T193</xm:f>
              <xm:sqref>AB193</xm:sqref>
            </x14:sparkline>
            <x14:sparkline>
              <xm:f>Vul_Exposure!E194:T194</xm:f>
              <xm:sqref>AB194</xm:sqref>
            </x14:sparkline>
            <x14:sparkline>
              <xm:f>Vul_Exposure!E195:T195</xm:f>
              <xm:sqref>AB195</xm:sqref>
            </x14:sparkline>
            <x14:sparkline>
              <xm:f>Vul_Exposure!E196:T196</xm:f>
              <xm:sqref>AB196</xm:sqref>
            </x14:sparkline>
            <x14:sparkline>
              <xm:f>Vul_Exposure!E197:T197</xm:f>
              <xm:sqref>AB197</xm:sqref>
            </x14:sparkline>
          </x14:sparklines>
        </x14:sparklineGroup>
      </x14:sparklineGroups>
    </ex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dimension ref="A1:AG197"/>
  <sheetViews>
    <sheetView workbookViewId="0">
      <selection activeCell="D29" sqref="D29"/>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670</v>
      </c>
      <c r="H1" s="46"/>
      <c r="I1" s="46" t="s">
        <v>671</v>
      </c>
      <c r="J1" s="46"/>
      <c r="K1" s="46"/>
      <c r="L1" s="46"/>
      <c r="M1" s="47"/>
      <c r="N1" s="47"/>
    </row>
    <row r="2" spans="1:33">
      <c r="A2" t="s">
        <v>639</v>
      </c>
      <c r="E2" s="8" t="s">
        <v>423</v>
      </c>
      <c r="AA2" s="42">
        <f>MAX(AA6:AA197)</f>
        <v>106</v>
      </c>
    </row>
    <row r="3" spans="1:33">
      <c r="D3" s="35" t="s">
        <v>594</v>
      </c>
      <c r="E3" s="11">
        <f>mmean(E6:E197)</f>
        <v>0.35313088959743411</v>
      </c>
      <c r="F3" s="11">
        <f t="shared" ref="F3:T3" si="0">mmean(F6:F197)</f>
        <v>0.3515571593474015</v>
      </c>
      <c r="G3" s="11">
        <f t="shared" si="0"/>
        <v>0.35308150410781514</v>
      </c>
      <c r="H3" s="11">
        <f t="shared" si="0"/>
        <v>0.35527968634249879</v>
      </c>
      <c r="I3" s="11">
        <f t="shared" si="0"/>
        <v>0.35461404999992335</v>
      </c>
      <c r="J3" s="11">
        <f t="shared" si="0"/>
        <v>0.35509611968862631</v>
      </c>
      <c r="K3" s="11">
        <f t="shared" si="0"/>
        <v>0.35431143156677758</v>
      </c>
      <c r="L3" s="11">
        <f t="shared" si="0"/>
        <v>0.35645997036366212</v>
      </c>
      <c r="M3" s="11">
        <f t="shared" si="0"/>
        <v>0.35433318466987107</v>
      </c>
      <c r="N3" s="11">
        <f t="shared" si="0"/>
        <v>0.35487516402406677</v>
      </c>
      <c r="O3" s="11">
        <f t="shared" si="0"/>
        <v>0.35616871607314732</v>
      </c>
      <c r="P3" s="11">
        <f t="shared" si="0"/>
        <v>0.35532397241495894</v>
      </c>
      <c r="Q3" s="11">
        <f t="shared" si="0"/>
        <v>0.35406444277855181</v>
      </c>
      <c r="R3" s="11">
        <f t="shared" si="0"/>
        <v>0.35357752459762748</v>
      </c>
      <c r="S3" s="11">
        <f t="shared" si="0"/>
        <v>0.3527574443529583</v>
      </c>
      <c r="T3" s="11">
        <f t="shared" si="0"/>
        <v>0.35248230850863937</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Pakistan</v>
      </c>
      <c r="AF6" s="44">
        <f>$AA$2-AD6+1</f>
        <v>106</v>
      </c>
      <c r="AG6" s="45" t="str">
        <f>INDEX($V$6:$V$197,MATCH(AF6,$AA$6:$AA$197,0))</f>
        <v>Belgium</v>
      </c>
    </row>
    <row r="7" spans="1:33">
      <c r="A7" s="37" t="s">
        <v>556</v>
      </c>
      <c r="B7" s="38">
        <v>1</v>
      </c>
      <c r="C7" s="32" t="s">
        <v>41</v>
      </c>
      <c r="D7" s="33" t="s">
        <v>42</v>
      </c>
      <c r="E7" s="11">
        <v>0.37693111200894358</v>
      </c>
      <c r="F7" s="11">
        <v>0.41948905140449916</v>
      </c>
      <c r="G7" s="11">
        <v>0.38536526010005473</v>
      </c>
      <c r="H7" s="11">
        <v>0.38462906668894364</v>
      </c>
      <c r="I7" s="11">
        <v>0.40532496909449917</v>
      </c>
      <c r="J7" s="11">
        <v>0.40280163720783246</v>
      </c>
      <c r="K7" s="11">
        <v>0.40122811681449916</v>
      </c>
      <c r="L7" s="11">
        <v>0.40569818755227693</v>
      </c>
      <c r="M7" s="11">
        <v>0.40342066831783252</v>
      </c>
      <c r="N7" s="11">
        <v>0.40622958658783248</v>
      </c>
      <c r="O7" s="11">
        <v>0.40127239947783244</v>
      </c>
      <c r="P7" s="11">
        <v>0.4020244614978325</v>
      </c>
      <c r="Q7" s="11">
        <v>0.40525402370227692</v>
      </c>
      <c r="R7" s="11">
        <v>0.40223993244338807</v>
      </c>
      <c r="S7" s="11">
        <v>0.40210040287005472</v>
      </c>
      <c r="T7" s="11">
        <v>0.40210040287005472</v>
      </c>
      <c r="U7" s="11"/>
      <c r="V7" s="33" t="str">
        <f t="shared" ref="V7:V70" si="1">D7</f>
        <v>Albania</v>
      </c>
      <c r="W7" s="30">
        <f t="shared" ref="W7:W70" si="2">SLOPE(E7:T7,$E$5:$T$5)</f>
        <v>7.4222071930065347E-4</v>
      </c>
      <c r="X7" s="10">
        <f t="shared" ref="X7:X70" si="3">PEARSON(E7:T7,$E$5:$T$5)</f>
        <v>0.35011981873004555</v>
      </c>
      <c r="Y7" s="36">
        <f t="shared" ref="Y7:Y70" si="4">IF(ISERROR(X7),0,X7*X7)</f>
        <v>0.12258388746755995</v>
      </c>
      <c r="Z7" s="41" t="str">
        <f t="shared" ref="Z7:Z70" si="5">IF(Y7&gt;=$Z$4,-1000*W7,"")</f>
        <v/>
      </c>
      <c r="AA7" s="42" t="str">
        <f t="shared" ref="AA7:AA70" si="6">IF(ISNUMBER(Z7),RANK(Z7,$Z$6:$Z$197),"")</f>
        <v/>
      </c>
      <c r="AD7">
        <v>2</v>
      </c>
      <c r="AE7" s="31" t="str">
        <f t="shared" ref="AE7:AE35" si="7">INDEX($V$6:$V$197,MATCH(AD7,$AA$6:$AA$197,0))</f>
        <v>Brunei Darussalam</v>
      </c>
      <c r="AF7" s="44">
        <f t="shared" ref="AF7:AF35" si="8">$AA$2-AD7+1</f>
        <v>105</v>
      </c>
      <c r="AG7" s="45" t="str">
        <f t="shared" ref="AG7:AG35" si="9">INDEX($V$6:$V$197,MATCH(AF7,$AA$6:$AA$197,0))</f>
        <v>Malawi</v>
      </c>
    </row>
    <row r="8" spans="1:33">
      <c r="A8" s="37" t="s">
        <v>560</v>
      </c>
      <c r="B8" s="38">
        <v>1</v>
      </c>
      <c r="C8" s="32" t="s">
        <v>43</v>
      </c>
      <c r="D8" s="33" t="s">
        <v>44</v>
      </c>
      <c r="E8" s="11">
        <v>0.33059625166501516</v>
      </c>
      <c r="F8" s="11">
        <v>0.29641777796834845</v>
      </c>
      <c r="G8" s="11">
        <v>0.32554905681057067</v>
      </c>
      <c r="H8" s="11">
        <v>0.31026558693057066</v>
      </c>
      <c r="I8" s="11">
        <v>0.33501996061723738</v>
      </c>
      <c r="J8" s="11">
        <v>0.33643284433501508</v>
      </c>
      <c r="K8" s="11">
        <v>0.31976899422834842</v>
      </c>
      <c r="L8" s="11">
        <v>0.33520679538834852</v>
      </c>
      <c r="M8" s="11">
        <v>0.31131448529020034</v>
      </c>
      <c r="N8" s="11">
        <v>0.31177420943316325</v>
      </c>
      <c r="O8" s="11">
        <v>0.32177874674334844</v>
      </c>
      <c r="P8" s="11">
        <v>0.30962175988279284</v>
      </c>
      <c r="Q8" s="11">
        <v>0.30636325415890403</v>
      </c>
      <c r="R8" s="11">
        <v>0.30471297268390402</v>
      </c>
      <c r="S8" s="11">
        <v>0.30400767355168179</v>
      </c>
      <c r="T8" s="11">
        <v>0.30400767355168179</v>
      </c>
      <c r="U8" s="11"/>
      <c r="V8" s="33" t="str">
        <f t="shared" si="1"/>
        <v>Algeria</v>
      </c>
      <c r="W8" s="30">
        <f t="shared" si="2"/>
        <v>-1.269724275056101E-3</v>
      </c>
      <c r="X8" s="10">
        <f t="shared" si="3"/>
        <v>-0.46808188008331209</v>
      </c>
      <c r="Y8" s="36">
        <f t="shared" si="4"/>
        <v>0.21910064646232816</v>
      </c>
      <c r="Z8" s="41" t="str">
        <f t="shared" si="5"/>
        <v/>
      </c>
      <c r="AA8" s="42" t="str">
        <f t="shared" si="6"/>
        <v/>
      </c>
      <c r="AD8">
        <v>3</v>
      </c>
      <c r="AE8" s="31" t="str">
        <f t="shared" si="7"/>
        <v>Iran, Islamic Republic of</v>
      </c>
      <c r="AF8" s="44">
        <f t="shared" si="8"/>
        <v>104</v>
      </c>
      <c r="AG8" s="45" t="str">
        <f t="shared" si="9"/>
        <v>Swaziland</v>
      </c>
    </row>
    <row r="9" spans="1:33">
      <c r="A9" s="37" t="s">
        <v>537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Iceland</v>
      </c>
      <c r="AF9" s="44">
        <f t="shared" si="8"/>
        <v>103</v>
      </c>
      <c r="AG9" s="45" t="str">
        <f t="shared" si="9"/>
        <v>Tanzania, United Republic of</v>
      </c>
    </row>
    <row r="10" spans="1:33">
      <c r="A10" s="37" t="s">
        <v>547</v>
      </c>
      <c r="B10" s="38">
        <v>1</v>
      </c>
      <c r="C10" s="32" t="s">
        <v>47</v>
      </c>
      <c r="D10" s="33" t="s">
        <v>48</v>
      </c>
      <c r="E10" s="11">
        <v>0.51044040041566874</v>
      </c>
      <c r="F10" s="11">
        <v>0.5118031198423354</v>
      </c>
      <c r="G10" s="11">
        <v>0.50636859778566867</v>
      </c>
      <c r="H10" s="11">
        <v>0.50204248329677992</v>
      </c>
      <c r="I10" s="11">
        <v>0.48493290008344658</v>
      </c>
      <c r="J10" s="11">
        <v>0.49914583705677984</v>
      </c>
      <c r="K10" s="11">
        <v>0.49529193181677988</v>
      </c>
      <c r="L10" s="11">
        <v>0.50966797994122426</v>
      </c>
      <c r="M10" s="11">
        <v>0.49509703887455764</v>
      </c>
      <c r="N10" s="11">
        <v>0.51292393060566877</v>
      </c>
      <c r="O10" s="11">
        <v>0.49543371411122433</v>
      </c>
      <c r="P10" s="11">
        <v>0.49988804958344651</v>
      </c>
      <c r="Q10" s="11">
        <v>0.48996755849900203</v>
      </c>
      <c r="R10" s="11">
        <v>0.48778724021566877</v>
      </c>
      <c r="S10" s="11">
        <v>0.48645045335677989</v>
      </c>
      <c r="T10" s="11">
        <v>0.48645045335677989</v>
      </c>
      <c r="U10" s="11"/>
      <c r="V10" s="33" t="str">
        <f t="shared" si="1"/>
        <v>Angola</v>
      </c>
      <c r="W10" s="30">
        <f t="shared" si="2"/>
        <v>-1.2912538817254886E-3</v>
      </c>
      <c r="X10" s="10">
        <f t="shared" si="3"/>
        <v>-0.63137668055972584</v>
      </c>
      <c r="Y10" s="36">
        <f t="shared" si="4"/>
        <v>0.39863651275461809</v>
      </c>
      <c r="Z10" s="41">
        <f t="shared" si="5"/>
        <v>1.2912538817254886</v>
      </c>
      <c r="AA10" s="42">
        <f t="shared" si="6"/>
        <v>32</v>
      </c>
      <c r="AD10">
        <v>5</v>
      </c>
      <c r="AE10" s="31" t="str">
        <f t="shared" si="7"/>
        <v>Oman</v>
      </c>
      <c r="AF10" s="44">
        <f t="shared" si="8"/>
        <v>102</v>
      </c>
      <c r="AG10" s="45" t="str">
        <f t="shared" si="9"/>
        <v>Zimbabwe</v>
      </c>
    </row>
    <row r="11" spans="1:33">
      <c r="A11" s="37" t="s">
        <v>544</v>
      </c>
      <c r="B11" s="38">
        <v>1</v>
      </c>
      <c r="C11" s="32" t="s">
        <v>49</v>
      </c>
      <c r="D11" s="33" t="s">
        <v>50</v>
      </c>
      <c r="E11" s="11">
        <v>0.44299503506494936</v>
      </c>
      <c r="F11" s="11">
        <v>0.44341725728717152</v>
      </c>
      <c r="G11" s="11">
        <v>0.4449505906205049</v>
      </c>
      <c r="H11" s="11">
        <v>0.44426170173161594</v>
      </c>
      <c r="I11" s="11">
        <v>0.44468392395383816</v>
      </c>
      <c r="J11" s="11">
        <v>0.4462172572871716</v>
      </c>
      <c r="K11" s="11">
        <v>0.41541725728717149</v>
      </c>
      <c r="L11" s="11">
        <v>0.44683947950939373</v>
      </c>
      <c r="M11" s="11">
        <v>0.44713633154383814</v>
      </c>
      <c r="N11" s="11">
        <v>0.44301725728717156</v>
      </c>
      <c r="O11" s="11">
        <v>0.44777281284272707</v>
      </c>
      <c r="P11" s="11">
        <v>0.44786170173161594</v>
      </c>
      <c r="Q11" s="11">
        <v>0.44017281284272713</v>
      </c>
      <c r="R11" s="11">
        <v>0.440261701731616</v>
      </c>
      <c r="S11" s="11">
        <v>0.44035059062050486</v>
      </c>
      <c r="T11" s="11">
        <v>0.44035059062050486</v>
      </c>
      <c r="U11" s="11"/>
      <c r="V11" s="33" t="str">
        <f t="shared" si="1"/>
        <v>Antigua and Barbuda</v>
      </c>
      <c r="W11" s="30">
        <f t="shared" si="2"/>
        <v>-8.0576524785948539E-5</v>
      </c>
      <c r="X11" s="10">
        <f t="shared" si="3"/>
        <v>-5.0144293889851317E-2</v>
      </c>
      <c r="Y11" s="36">
        <f t="shared" si="4"/>
        <v>2.5144502097117802E-3</v>
      </c>
      <c r="Z11" s="41" t="str">
        <f t="shared" si="5"/>
        <v/>
      </c>
      <c r="AA11" s="42" t="str">
        <f t="shared" si="6"/>
        <v/>
      </c>
      <c r="AD11">
        <v>6</v>
      </c>
      <c r="AE11" s="31" t="str">
        <f t="shared" si="7"/>
        <v>Viet Nam</v>
      </c>
      <c r="AF11" s="44">
        <f t="shared" si="8"/>
        <v>101</v>
      </c>
      <c r="AG11" s="45" t="str">
        <f t="shared" si="9"/>
        <v>Zambia</v>
      </c>
    </row>
    <row r="12" spans="1:33">
      <c r="A12" s="37" t="s">
        <v>540</v>
      </c>
      <c r="B12" s="38">
        <v>1</v>
      </c>
      <c r="C12" s="32" t="s">
        <v>51</v>
      </c>
      <c r="D12" s="33" t="s">
        <v>52</v>
      </c>
      <c r="E12" s="11">
        <v>0.21064055548936511</v>
      </c>
      <c r="F12" s="11">
        <v>0.21048337779269846</v>
      </c>
      <c r="G12" s="11">
        <v>0.21094089359380958</v>
      </c>
      <c r="H12" s="11">
        <v>0.20963288426047624</v>
      </c>
      <c r="I12" s="11">
        <v>0.20950760330158735</v>
      </c>
      <c r="J12" s="11">
        <v>0.20932760330158734</v>
      </c>
      <c r="K12" s="11">
        <v>0.20883871427195771</v>
      </c>
      <c r="L12" s="11">
        <v>0.20723871413121697</v>
      </c>
      <c r="M12" s="11">
        <v>0.20674982510158732</v>
      </c>
      <c r="N12" s="11">
        <v>0.20648315843492066</v>
      </c>
      <c r="O12" s="11">
        <v>0.20619426954603176</v>
      </c>
      <c r="P12" s="11">
        <v>0.20597204732380955</v>
      </c>
      <c r="Q12" s="11">
        <v>0.20574982510158735</v>
      </c>
      <c r="R12" s="11">
        <v>0.20552760287936511</v>
      </c>
      <c r="S12" s="11">
        <v>0.20530538065714288</v>
      </c>
      <c r="T12" s="11">
        <v>0.20530538065714288</v>
      </c>
      <c r="U12" s="11"/>
      <c r="V12" s="33" t="str">
        <f t="shared" si="1"/>
        <v>Argentina</v>
      </c>
      <c r="W12" s="30">
        <f t="shared" si="2"/>
        <v>-4.2618593043736554E-4</v>
      </c>
      <c r="X12" s="10">
        <f t="shared" si="3"/>
        <v>-0.96983907297435934</v>
      </c>
      <c r="Y12" s="36">
        <f t="shared" si="4"/>
        <v>0.9405878274677647</v>
      </c>
      <c r="Z12" s="41">
        <f t="shared" si="5"/>
        <v>0.42618593043736552</v>
      </c>
      <c r="AA12" s="42">
        <f t="shared" si="6"/>
        <v>54</v>
      </c>
      <c r="AD12">
        <v>7</v>
      </c>
      <c r="AE12" s="31" t="str">
        <f t="shared" si="7"/>
        <v>Finland</v>
      </c>
      <c r="AF12" s="44">
        <f t="shared" si="8"/>
        <v>100</v>
      </c>
      <c r="AG12" s="45" t="str">
        <f t="shared" si="9"/>
        <v>Mozambique</v>
      </c>
    </row>
    <row r="13" spans="1:33">
      <c r="A13" s="37" t="s">
        <v>542</v>
      </c>
      <c r="B13" s="38">
        <v>1</v>
      </c>
      <c r="C13" s="32" t="s">
        <v>53</v>
      </c>
      <c r="D13" s="33" t="s">
        <v>54</v>
      </c>
      <c r="E13" s="11">
        <v>0.31151966001259257</v>
      </c>
      <c r="F13" s="11">
        <v>0.3149706249381482</v>
      </c>
      <c r="G13" s="11">
        <v>0.30114068003259259</v>
      </c>
      <c r="H13" s="11">
        <v>0.31366121895370369</v>
      </c>
      <c r="I13" s="11">
        <v>0.29269645298370367</v>
      </c>
      <c r="J13" s="11">
        <v>0.30986667656259254</v>
      </c>
      <c r="K13" s="11">
        <v>0.3044640355325926</v>
      </c>
      <c r="L13" s="11">
        <v>0.31121596613481484</v>
      </c>
      <c r="M13" s="11">
        <v>0.29594983488037035</v>
      </c>
      <c r="N13" s="11">
        <v>0.3165291884037037</v>
      </c>
      <c r="O13" s="11">
        <v>0.32503892235925924</v>
      </c>
      <c r="P13" s="11">
        <v>0.33959435403703697</v>
      </c>
      <c r="Q13" s="11">
        <v>0.3555442868037037</v>
      </c>
      <c r="R13" s="11">
        <v>0.34629333094814807</v>
      </c>
      <c r="S13" s="11">
        <v>0.34422538542481479</v>
      </c>
      <c r="T13" s="11">
        <v>0.34422538542481479</v>
      </c>
      <c r="U13" s="11"/>
      <c r="V13" s="33" t="str">
        <f t="shared" si="1"/>
        <v>Armenia</v>
      </c>
      <c r="W13" s="30">
        <f t="shared" si="2"/>
        <v>3.1905888263921542E-3</v>
      </c>
      <c r="X13" s="10">
        <f t="shared" si="3"/>
        <v>0.77349616240355912</v>
      </c>
      <c r="Y13" s="36">
        <f t="shared" si="4"/>
        <v>0.59829631325303312</v>
      </c>
      <c r="Z13" s="41">
        <f t="shared" si="5"/>
        <v>-3.1905888263921542</v>
      </c>
      <c r="AA13" s="42">
        <f t="shared" si="6"/>
        <v>96</v>
      </c>
      <c r="AD13">
        <v>8</v>
      </c>
      <c r="AE13" s="31" t="str">
        <f t="shared" si="7"/>
        <v>Gabon</v>
      </c>
      <c r="AF13" s="44">
        <f t="shared" si="8"/>
        <v>99</v>
      </c>
      <c r="AG13" s="45" t="str">
        <f t="shared" si="9"/>
        <v>Saint Lucia</v>
      </c>
    </row>
    <row r="14" spans="1:33">
      <c r="A14" s="37" t="s">
        <v>553</v>
      </c>
      <c r="B14" s="38">
        <v>1</v>
      </c>
      <c r="C14" s="32" t="s">
        <v>55</v>
      </c>
      <c r="D14" s="33" t="s">
        <v>56</v>
      </c>
      <c r="E14" s="11">
        <v>0.15104832646423122</v>
      </c>
      <c r="F14" s="11">
        <v>0.14848810169756455</v>
      </c>
      <c r="G14" s="11">
        <v>0.14834299058645342</v>
      </c>
      <c r="H14" s="11">
        <v>0.14819787947534233</v>
      </c>
      <c r="I14" s="11">
        <v>0.1480527683642312</v>
      </c>
      <c r="J14" s="11">
        <v>0.14790765725312011</v>
      </c>
      <c r="K14" s="11">
        <v>0.14887832391978675</v>
      </c>
      <c r="L14" s="11">
        <v>0.14717787947534233</v>
      </c>
      <c r="M14" s="11">
        <v>0.14881076836423121</v>
      </c>
      <c r="N14" s="11">
        <v>0.14377699058645343</v>
      </c>
      <c r="O14" s="11">
        <v>0.14207654614200899</v>
      </c>
      <c r="P14" s="11">
        <v>0.14039832391978679</v>
      </c>
      <c r="Q14" s="11">
        <v>0.14240721280867566</v>
      </c>
      <c r="R14" s="11">
        <v>0.14330499058645346</v>
      </c>
      <c r="S14" s="11">
        <v>0.14420276836423121</v>
      </c>
      <c r="T14" s="11">
        <v>0.14420276836423121</v>
      </c>
      <c r="U14" s="11"/>
      <c r="V14" s="33" t="str">
        <f t="shared" si="1"/>
        <v>Australia</v>
      </c>
      <c r="W14" s="30">
        <f t="shared" si="2"/>
        <v>-5.3284482736928027E-4</v>
      </c>
      <c r="X14" s="10">
        <f t="shared" si="3"/>
        <v>-0.8140689885444945</v>
      </c>
      <c r="Y14" s="36">
        <f t="shared" si="4"/>
        <v>0.66270831810985631</v>
      </c>
      <c r="Z14" s="41">
        <f t="shared" si="5"/>
        <v>0.53284482736928029</v>
      </c>
      <c r="AA14" s="42">
        <f t="shared" si="6"/>
        <v>53</v>
      </c>
      <c r="AD14">
        <v>9</v>
      </c>
      <c r="AE14" s="31" t="str">
        <f t="shared" si="7"/>
        <v>Egypt</v>
      </c>
      <c r="AF14" s="44">
        <f t="shared" si="8"/>
        <v>98</v>
      </c>
      <c r="AG14" s="45" t="str">
        <f t="shared" si="9"/>
        <v>Burundi</v>
      </c>
    </row>
    <row r="15" spans="1:33">
      <c r="A15" s="37"/>
      <c r="B15" s="38"/>
      <c r="C15" s="32" t="s">
        <v>57</v>
      </c>
      <c r="D15" s="33" t="s">
        <v>58</v>
      </c>
      <c r="E15" s="11">
        <v>0.20183000000000001</v>
      </c>
      <c r="F15" s="11">
        <v>0.20516711111111111</v>
      </c>
      <c r="G15" s="11">
        <v>0.20294866666666667</v>
      </c>
      <c r="H15" s="11">
        <v>0.20628577777777776</v>
      </c>
      <c r="I15" s="11">
        <v>0.20851177777777774</v>
      </c>
      <c r="J15" s="11">
        <v>0.20962666666666666</v>
      </c>
      <c r="K15" s="11">
        <v>0.20947111111111111</v>
      </c>
      <c r="L15" s="11">
        <v>0.21598222222222219</v>
      </c>
      <c r="M15" s="11">
        <v>0.21138222222222222</v>
      </c>
      <c r="N15" s="11">
        <v>0.21037599999999998</v>
      </c>
      <c r="O15" s="11">
        <v>0.21390400000000001</v>
      </c>
      <c r="P15" s="11">
        <v>0.21607555555555555</v>
      </c>
      <c r="Q15" s="11">
        <v>0.21538222222222222</v>
      </c>
      <c r="R15" s="11">
        <v>0.20215111111111111</v>
      </c>
      <c r="S15" s="11">
        <v>0.20108000000000001</v>
      </c>
      <c r="T15" s="11">
        <v>0.20108000000000001</v>
      </c>
      <c r="U15" s="11"/>
      <c r="V15" s="33" t="str">
        <f t="shared" si="1"/>
        <v>Austria</v>
      </c>
      <c r="W15" s="30">
        <f t="shared" si="2"/>
        <v>1.1935326797385714E-4</v>
      </c>
      <c r="X15" s="10">
        <f t="shared" si="3"/>
        <v>0.10440716800165545</v>
      </c>
      <c r="Y15" s="36">
        <f t="shared" si="4"/>
        <v>1.0900856730125905E-2</v>
      </c>
      <c r="Z15" s="41" t="str">
        <f t="shared" si="5"/>
        <v/>
      </c>
      <c r="AA15" s="42" t="str">
        <f t="shared" si="6"/>
        <v/>
      </c>
      <c r="AD15">
        <v>10</v>
      </c>
      <c r="AE15" s="31" t="str">
        <f t="shared" si="7"/>
        <v>Bhutan</v>
      </c>
      <c r="AF15" s="44">
        <f t="shared" si="8"/>
        <v>97</v>
      </c>
      <c r="AG15" s="45" t="str">
        <f t="shared" si="9"/>
        <v>Ghana</v>
      </c>
    </row>
    <row r="16" spans="1:33">
      <c r="A16" s="37"/>
      <c r="B16" s="38"/>
      <c r="C16" s="32" t="s">
        <v>59</v>
      </c>
      <c r="D16" s="33" t="s">
        <v>60</v>
      </c>
      <c r="E16" s="11">
        <v>0.22779239437592594</v>
      </c>
      <c r="F16" s="11">
        <v>0.24738756564148151</v>
      </c>
      <c r="G16" s="11">
        <v>0.24567238382592593</v>
      </c>
      <c r="H16" s="11">
        <v>0.25243050508703707</v>
      </c>
      <c r="I16" s="11">
        <v>0.25077909325592596</v>
      </c>
      <c r="J16" s="11">
        <v>0.24816238099370372</v>
      </c>
      <c r="K16" s="11">
        <v>0.24049254228037042</v>
      </c>
      <c r="L16" s="11">
        <v>0.24138855883370366</v>
      </c>
      <c r="M16" s="11">
        <v>0.24545988442370373</v>
      </c>
      <c r="N16" s="11">
        <v>0.25523141350925926</v>
      </c>
      <c r="O16" s="11">
        <v>0.25025052213148147</v>
      </c>
      <c r="P16" s="11">
        <v>0.25313228331481485</v>
      </c>
      <c r="Q16" s="11">
        <v>0.26048184134814817</v>
      </c>
      <c r="R16" s="11">
        <v>0.26018968518037039</v>
      </c>
      <c r="S16" s="11">
        <v>0.26004718034592594</v>
      </c>
      <c r="T16" s="11">
        <v>0.26004718034592594</v>
      </c>
      <c r="U16" s="11"/>
      <c r="V16" s="33" t="str">
        <f t="shared" si="1"/>
        <v>Azerbaijan</v>
      </c>
      <c r="W16" s="30">
        <f t="shared" si="2"/>
        <v>1.4055148490212414E-3</v>
      </c>
      <c r="X16" s="10">
        <f t="shared" si="3"/>
        <v>0.75879419003306992</v>
      </c>
      <c r="Y16" s="36">
        <f t="shared" si="4"/>
        <v>0.57576862282794261</v>
      </c>
      <c r="Z16" s="41">
        <f t="shared" si="5"/>
        <v>-1.4055148490212415</v>
      </c>
      <c r="AA16" s="42">
        <f t="shared" si="6"/>
        <v>74</v>
      </c>
      <c r="AD16">
        <v>11</v>
      </c>
      <c r="AE16" s="31" t="str">
        <f t="shared" si="7"/>
        <v>Indonesia</v>
      </c>
      <c r="AF16" s="44">
        <f t="shared" si="8"/>
        <v>96</v>
      </c>
      <c r="AG16" s="45" t="str">
        <f t="shared" si="9"/>
        <v>Armenia</v>
      </c>
    </row>
    <row r="17" spans="1:33">
      <c r="A17" s="37"/>
      <c r="B17" s="38"/>
      <c r="C17" s="32" t="s">
        <v>61</v>
      </c>
      <c r="D17" s="33" t="s">
        <v>62</v>
      </c>
      <c r="E17" s="11">
        <v>0.41453962392248278</v>
      </c>
      <c r="F17" s="11">
        <v>0.4143174017002606</v>
      </c>
      <c r="G17" s="11">
        <v>0.40742851281137171</v>
      </c>
      <c r="H17" s="11">
        <v>0.41391050747914954</v>
      </c>
      <c r="I17" s="11">
        <v>0.41368632475581613</v>
      </c>
      <c r="J17" s="11">
        <v>0.41346251514026061</v>
      </c>
      <c r="K17" s="11">
        <v>0.41345132299359388</v>
      </c>
      <c r="L17" s="11">
        <v>0.4020826989391495</v>
      </c>
      <c r="M17" s="11">
        <v>0.40182719657581611</v>
      </c>
      <c r="N17" s="11">
        <v>0.40934446317026058</v>
      </c>
      <c r="O17" s="11">
        <v>0.41131360169914938</v>
      </c>
      <c r="P17" s="11">
        <v>0.41198406836692719</v>
      </c>
      <c r="Q17" s="11">
        <v>0.41176184614470501</v>
      </c>
      <c r="R17" s="11">
        <v>0.41153962392248278</v>
      </c>
      <c r="S17" s="11">
        <v>0.4113174017002606</v>
      </c>
      <c r="T17" s="11">
        <v>0.4113174017002606</v>
      </c>
      <c r="U17" s="11"/>
      <c r="V17" s="33" t="str">
        <f t="shared" si="1"/>
        <v>Bahamas</v>
      </c>
      <c r="W17" s="30">
        <f t="shared" si="2"/>
        <v>-1.4218456894444671E-4</v>
      </c>
      <c r="X17" s="10">
        <f t="shared" si="3"/>
        <v>-0.17207899638466498</v>
      </c>
      <c r="Y17" s="36">
        <f t="shared" si="4"/>
        <v>2.9611180996753542E-2</v>
      </c>
      <c r="Z17" s="41" t="str">
        <f t="shared" si="5"/>
        <v/>
      </c>
      <c r="AA17" s="42" t="str">
        <f t="shared" si="6"/>
        <v/>
      </c>
      <c r="AD17">
        <v>12</v>
      </c>
      <c r="AE17" s="31" t="str">
        <f t="shared" si="7"/>
        <v>China</v>
      </c>
      <c r="AF17" s="44">
        <f t="shared" si="8"/>
        <v>95</v>
      </c>
      <c r="AG17" s="45" t="str">
        <f t="shared" si="9"/>
        <v>Solomon Islands</v>
      </c>
    </row>
    <row r="18" spans="1:33">
      <c r="A18" s="37"/>
      <c r="B18" s="38"/>
      <c r="C18" s="32" t="s">
        <v>63</v>
      </c>
      <c r="D18" s="33" t="s">
        <v>64</v>
      </c>
      <c r="E18" s="11">
        <v>0.4224630592271279</v>
      </c>
      <c r="F18" s="11">
        <v>0.4224630592271279</v>
      </c>
      <c r="G18" s="11">
        <v>0.42168528483823897</v>
      </c>
      <c r="H18" s="11">
        <v>0.42124083869379453</v>
      </c>
      <c r="I18" s="11">
        <v>0.4206930414637946</v>
      </c>
      <c r="J18" s="11">
        <v>0.42047023368601677</v>
      </c>
      <c r="K18" s="11">
        <v>0.42301861478268343</v>
      </c>
      <c r="L18" s="11">
        <v>0.41902796177935009</v>
      </c>
      <c r="M18" s="11">
        <v>0.41876306567157229</v>
      </c>
      <c r="N18" s="11">
        <v>0.41808627783823898</v>
      </c>
      <c r="O18" s="11">
        <v>0.4029287991604612</v>
      </c>
      <c r="P18" s="11">
        <v>0.40186903158268339</v>
      </c>
      <c r="Q18" s="11">
        <v>0.40108985738268343</v>
      </c>
      <c r="R18" s="11">
        <v>0.42328808319379452</v>
      </c>
      <c r="S18" s="11">
        <v>0.42324363874935006</v>
      </c>
      <c r="T18" s="11">
        <v>0.42324363874935006</v>
      </c>
      <c r="U18" s="11"/>
      <c r="V18" s="33" t="str">
        <f t="shared" si="1"/>
        <v>Bahrain</v>
      </c>
      <c r="W18" s="30">
        <f t="shared" si="2"/>
        <v>-5.5354260588725863E-4</v>
      </c>
      <c r="X18" s="10">
        <f t="shared" si="3"/>
        <v>-0.32957088001085166</v>
      </c>
      <c r="Y18" s="36">
        <f t="shared" si="4"/>
        <v>0.10861696495112719</v>
      </c>
      <c r="Z18" s="41" t="str">
        <f t="shared" si="5"/>
        <v/>
      </c>
      <c r="AA18" s="42" t="str">
        <f t="shared" si="6"/>
        <v/>
      </c>
      <c r="AD18">
        <v>13</v>
      </c>
      <c r="AE18" s="31" t="str">
        <f t="shared" si="7"/>
        <v>Mexico</v>
      </c>
      <c r="AF18" s="44">
        <f t="shared" si="8"/>
        <v>94</v>
      </c>
      <c r="AG18" s="45" t="str">
        <f t="shared" si="9"/>
        <v>Marshall Islands</v>
      </c>
    </row>
    <row r="19" spans="1:33">
      <c r="A19" s="37"/>
      <c r="B19" s="38"/>
      <c r="C19" s="32" t="s">
        <v>65</v>
      </c>
      <c r="D19" s="33" t="s">
        <v>66</v>
      </c>
      <c r="E19" s="11">
        <v>0.41353832997521128</v>
      </c>
      <c r="F19" s="11">
        <v>0.41155900605521128</v>
      </c>
      <c r="G19" s="11">
        <v>0.40827388730743358</v>
      </c>
      <c r="H19" s="11">
        <v>0.41074329484410022</v>
      </c>
      <c r="I19" s="11">
        <v>0.4212437413885447</v>
      </c>
      <c r="J19" s="11">
        <v>0.41168309268187797</v>
      </c>
      <c r="K19" s="11">
        <v>0.41303403970187802</v>
      </c>
      <c r="L19" s="11">
        <v>0.4130832010307669</v>
      </c>
      <c r="M19" s="11">
        <v>0.41672251639743352</v>
      </c>
      <c r="N19" s="11">
        <v>0.41405507023410021</v>
      </c>
      <c r="O19" s="11">
        <v>0.41132910340076684</v>
      </c>
      <c r="P19" s="11">
        <v>0.41105751527076695</v>
      </c>
      <c r="Q19" s="11">
        <v>0.41081651584076684</v>
      </c>
      <c r="R19" s="11">
        <v>0.40824769278187806</v>
      </c>
      <c r="S19" s="11">
        <v>0.41021331362521135</v>
      </c>
      <c r="T19" s="11">
        <v>0.41021331362521135</v>
      </c>
      <c r="U19" s="11"/>
      <c r="V19" s="33" t="str">
        <f t="shared" si="1"/>
        <v>Bangladesh</v>
      </c>
      <c r="W19" s="30">
        <f t="shared" si="2"/>
        <v>-1.9613164693790591E-4</v>
      </c>
      <c r="X19" s="10">
        <f t="shared" si="3"/>
        <v>-0.29082721275334689</v>
      </c>
      <c r="Y19" s="36">
        <f t="shared" si="4"/>
        <v>8.4580467677880494E-2</v>
      </c>
      <c r="Z19" s="41" t="str">
        <f t="shared" si="5"/>
        <v/>
      </c>
      <c r="AA19" s="42" t="str">
        <f t="shared" si="6"/>
        <v/>
      </c>
      <c r="AD19">
        <v>14</v>
      </c>
      <c r="AE19" s="31" t="str">
        <f t="shared" si="7"/>
        <v>Denmark</v>
      </c>
      <c r="AF19" s="44">
        <f t="shared" si="8"/>
        <v>93</v>
      </c>
      <c r="AG19" s="45" t="str">
        <f t="shared" si="9"/>
        <v>Ethiopia</v>
      </c>
    </row>
    <row r="20" spans="1:33">
      <c r="A20" s="37"/>
      <c r="B20" s="38"/>
      <c r="C20" s="32" t="s">
        <v>67</v>
      </c>
      <c r="D20" s="33" t="s">
        <v>68</v>
      </c>
      <c r="E20" s="11">
        <v>0.36653063668677333</v>
      </c>
      <c r="F20" s="11">
        <v>0.36614024046344001</v>
      </c>
      <c r="G20" s="11">
        <v>0.36421596043010668</v>
      </c>
      <c r="H20" s="11">
        <v>0.36227576473455109</v>
      </c>
      <c r="I20" s="11">
        <v>0.36183917781343994</v>
      </c>
      <c r="J20" s="11">
        <v>0.36025617295862516</v>
      </c>
      <c r="K20" s="11">
        <v>0.35636232282714375</v>
      </c>
      <c r="L20" s="11">
        <v>0.35421251114677332</v>
      </c>
      <c r="M20" s="11">
        <v>0.34851493154751406</v>
      </c>
      <c r="N20" s="11">
        <v>0.34427046721047705</v>
      </c>
      <c r="O20" s="11">
        <v>0.34240070306677334</v>
      </c>
      <c r="P20" s="11">
        <v>0.3419877962789955</v>
      </c>
      <c r="Q20" s="11">
        <v>0.34205655763121778</v>
      </c>
      <c r="R20" s="11">
        <v>0.34238380482121777</v>
      </c>
      <c r="S20" s="11">
        <v>0.34232564082455108</v>
      </c>
      <c r="T20" s="11">
        <v>0.34232564082455108</v>
      </c>
      <c r="U20" s="11"/>
      <c r="V20" s="33" t="str">
        <f t="shared" si="1"/>
        <v>Barbados</v>
      </c>
      <c r="W20" s="30">
        <f t="shared" si="2"/>
        <v>-2.007355111053378E-3</v>
      </c>
      <c r="X20" s="10">
        <f t="shared" si="3"/>
        <v>-0.95719515509718722</v>
      </c>
      <c r="Y20" s="36">
        <f t="shared" si="4"/>
        <v>0.91622256494152832</v>
      </c>
      <c r="Z20" s="41">
        <f t="shared" si="5"/>
        <v>2.007355111053378</v>
      </c>
      <c r="AA20" s="42">
        <f t="shared" si="6"/>
        <v>23</v>
      </c>
      <c r="AD20">
        <v>15</v>
      </c>
      <c r="AE20" s="31" t="str">
        <f t="shared" si="7"/>
        <v>Maldives</v>
      </c>
      <c r="AF20" s="44">
        <f t="shared" si="8"/>
        <v>92</v>
      </c>
      <c r="AG20" s="45" t="str">
        <f t="shared" si="9"/>
        <v>Mongolia</v>
      </c>
    </row>
    <row r="21" spans="1:33">
      <c r="A21" s="37"/>
      <c r="B21" s="38"/>
      <c r="C21" s="32" t="s">
        <v>69</v>
      </c>
      <c r="D21" s="33" t="s">
        <v>70</v>
      </c>
      <c r="E21" s="11">
        <v>0.16961520314185186</v>
      </c>
      <c r="F21" s="11">
        <v>0.18006739277851855</v>
      </c>
      <c r="G21" s="11">
        <v>0.1769506000451852</v>
      </c>
      <c r="H21" s="11">
        <v>0.17605469870962961</v>
      </c>
      <c r="I21" s="11">
        <v>0.19768397197074072</v>
      </c>
      <c r="J21" s="11">
        <v>0.20374385152851851</v>
      </c>
      <c r="K21" s="11">
        <v>0.17869144009407409</v>
      </c>
      <c r="L21" s="11">
        <v>0.18132102313629631</v>
      </c>
      <c r="M21" s="11">
        <v>0.17948380245962964</v>
      </c>
      <c r="N21" s="11">
        <v>0.18009485860629632</v>
      </c>
      <c r="O21" s="11">
        <v>0.17367109115851853</v>
      </c>
      <c r="P21" s="11">
        <v>0.17358163130074075</v>
      </c>
      <c r="Q21" s="11">
        <v>0.16983160708074074</v>
      </c>
      <c r="R21" s="11">
        <v>0.16943739606962963</v>
      </c>
      <c r="S21" s="11">
        <v>0.16897283244629629</v>
      </c>
      <c r="T21" s="11">
        <v>0.16897283244629629</v>
      </c>
      <c r="U21" s="11"/>
      <c r="V21" s="33" t="str">
        <f t="shared" si="1"/>
        <v>Belarus</v>
      </c>
      <c r="W21" s="30">
        <f t="shared" si="2"/>
        <v>-8.9591921297549055E-4</v>
      </c>
      <c r="X21" s="10">
        <f t="shared" si="3"/>
        <v>-0.42810885587585085</v>
      </c>
      <c r="Y21" s="36">
        <f t="shared" si="4"/>
        <v>0.18327719247933003</v>
      </c>
      <c r="Z21" s="41" t="str">
        <f t="shared" si="5"/>
        <v/>
      </c>
      <c r="AA21" s="42" t="str">
        <f t="shared" si="6"/>
        <v/>
      </c>
      <c r="AD21">
        <v>16</v>
      </c>
      <c r="AE21" s="31" t="str">
        <f t="shared" si="7"/>
        <v>Uruguay</v>
      </c>
      <c r="AF21" s="44">
        <f t="shared" si="8"/>
        <v>91</v>
      </c>
      <c r="AG21" s="45" t="str">
        <f t="shared" si="9"/>
        <v>Central African Republic</v>
      </c>
    </row>
    <row r="22" spans="1:33">
      <c r="A22" s="37"/>
      <c r="B22" s="38"/>
      <c r="C22" s="32" t="s">
        <v>71</v>
      </c>
      <c r="D22" s="33" t="s">
        <v>72</v>
      </c>
      <c r="E22" s="11">
        <v>0.29594753744578933</v>
      </c>
      <c r="F22" s="11">
        <v>0.2957853152235671</v>
      </c>
      <c r="G22" s="11">
        <v>0.29562309300134487</v>
      </c>
      <c r="H22" s="11">
        <v>0.29823864855690041</v>
      </c>
      <c r="I22" s="11">
        <v>0.29807642633467818</v>
      </c>
      <c r="J22" s="11">
        <v>0.297914204112456</v>
      </c>
      <c r="K22" s="11">
        <v>0.29615419733467818</v>
      </c>
      <c r="L22" s="11">
        <v>0.29461642633467822</v>
      </c>
      <c r="M22" s="11">
        <v>0.29443197850134489</v>
      </c>
      <c r="N22" s="11">
        <v>0.29402531183467823</v>
      </c>
      <c r="O22" s="11">
        <v>0.31261049925319673</v>
      </c>
      <c r="P22" s="11">
        <v>0.33248368200504863</v>
      </c>
      <c r="Q22" s="11">
        <v>0.3538786451680116</v>
      </c>
      <c r="R22" s="11">
        <v>0.3647408673902337</v>
      </c>
      <c r="S22" s="11">
        <v>0.36471864516801156</v>
      </c>
      <c r="T22" s="11">
        <v>0.36471864516801156</v>
      </c>
      <c r="U22" s="11"/>
      <c r="V22" s="33" t="str">
        <f t="shared" si="1"/>
        <v>Belgium</v>
      </c>
      <c r="W22" s="30">
        <f t="shared" si="2"/>
        <v>5.1419361087527236E-3</v>
      </c>
      <c r="X22" s="10">
        <f t="shared" si="3"/>
        <v>0.83707336258830323</v>
      </c>
      <c r="Y22" s="36">
        <f t="shared" si="4"/>
        <v>0.70069181435488892</v>
      </c>
      <c r="Z22" s="41">
        <f t="shared" si="5"/>
        <v>-5.1419361087527236</v>
      </c>
      <c r="AA22" s="42">
        <f t="shared" si="6"/>
        <v>106</v>
      </c>
      <c r="AD22">
        <v>17</v>
      </c>
      <c r="AE22" s="31" t="str">
        <f t="shared" si="7"/>
        <v>Bulgaria</v>
      </c>
      <c r="AF22" s="44">
        <f t="shared" si="8"/>
        <v>90</v>
      </c>
      <c r="AG22" s="45" t="str">
        <f t="shared" si="9"/>
        <v>Kyrgyzstan</v>
      </c>
    </row>
    <row r="23" spans="1:33">
      <c r="A23" s="37"/>
      <c r="B23" s="38"/>
      <c r="C23" s="32" t="s">
        <v>73</v>
      </c>
      <c r="D23" s="33" t="s">
        <v>74</v>
      </c>
      <c r="E23" s="11">
        <v>0.37702645625784892</v>
      </c>
      <c r="F23" s="11">
        <v>0.37921547469118227</v>
      </c>
      <c r="G23" s="11">
        <v>0.3705954144500711</v>
      </c>
      <c r="H23" s="11">
        <v>0.38209577418673779</v>
      </c>
      <c r="I23" s="11">
        <v>0.36980321742118227</v>
      </c>
      <c r="J23" s="11">
        <v>0.37910426618007115</v>
      </c>
      <c r="K23" s="11">
        <v>0.38254728661142923</v>
      </c>
      <c r="L23" s="11">
        <v>0.38928439085945388</v>
      </c>
      <c r="M23" s="11">
        <v>0.37692277959970077</v>
      </c>
      <c r="N23" s="11">
        <v>0.37294878695772549</v>
      </c>
      <c r="O23" s="11">
        <v>0.3810357622813057</v>
      </c>
      <c r="P23" s="11">
        <v>0.36931026527377486</v>
      </c>
      <c r="Q23" s="11">
        <v>0.37133110505179956</v>
      </c>
      <c r="R23" s="11">
        <v>0.37052563981315756</v>
      </c>
      <c r="S23" s="11">
        <v>0.3688450277634045</v>
      </c>
      <c r="T23" s="11">
        <v>0.3688450277634045</v>
      </c>
      <c r="U23" s="11"/>
      <c r="V23" s="33" t="str">
        <f t="shared" si="1"/>
        <v>Belize</v>
      </c>
      <c r="W23" s="30">
        <f t="shared" si="2"/>
        <v>-5.7373099330119688E-4</v>
      </c>
      <c r="X23" s="10">
        <f t="shared" si="3"/>
        <v>-0.44046063840791927</v>
      </c>
      <c r="Y23" s="36">
        <f t="shared" si="4"/>
        <v>0.19400557398671181</v>
      </c>
      <c r="Z23" s="41" t="str">
        <f t="shared" si="5"/>
        <v/>
      </c>
      <c r="AA23" s="42" t="str">
        <f t="shared" si="6"/>
        <v/>
      </c>
      <c r="AD23">
        <v>18</v>
      </c>
      <c r="AE23" s="31" t="str">
        <f t="shared" si="7"/>
        <v>India</v>
      </c>
      <c r="AF23" s="44">
        <f t="shared" si="8"/>
        <v>89</v>
      </c>
      <c r="AG23" s="45" t="str">
        <f t="shared" si="9"/>
        <v>Luxembourg</v>
      </c>
    </row>
    <row r="24" spans="1:33">
      <c r="A24" s="37"/>
      <c r="B24" s="38"/>
      <c r="C24" s="32" t="s">
        <v>75</v>
      </c>
      <c r="D24" s="33" t="s">
        <v>76</v>
      </c>
      <c r="E24" s="11">
        <v>0.42122012365981654</v>
      </c>
      <c r="F24" s="11">
        <v>0.40466800129314989</v>
      </c>
      <c r="G24" s="11">
        <v>0.40802826012648313</v>
      </c>
      <c r="H24" s="11">
        <v>0.40227131338203875</v>
      </c>
      <c r="I24" s="11">
        <v>0.40124838507092764</v>
      </c>
      <c r="J24" s="11">
        <v>0.40406314954870542</v>
      </c>
      <c r="K24" s="11">
        <v>0.40902643383759435</v>
      </c>
      <c r="L24" s="11">
        <v>0.41924971647092768</v>
      </c>
      <c r="M24" s="11">
        <v>0.42141452368203869</v>
      </c>
      <c r="N24" s="11">
        <v>0.42121189358203875</v>
      </c>
      <c r="O24" s="11">
        <v>0.43032950082648319</v>
      </c>
      <c r="P24" s="11">
        <v>0.42510672198203875</v>
      </c>
      <c r="Q24" s="11">
        <v>0.42568894505981653</v>
      </c>
      <c r="R24" s="11">
        <v>0.41820388903759426</v>
      </c>
      <c r="S24" s="11">
        <v>0.42328855595981651</v>
      </c>
      <c r="T24" s="11">
        <v>0.42328855595981651</v>
      </c>
      <c r="U24" s="11"/>
      <c r="V24" s="33" t="str">
        <f t="shared" si="1"/>
        <v>Benin</v>
      </c>
      <c r="W24" s="30">
        <f t="shared" si="2"/>
        <v>1.3718317639705862E-3</v>
      </c>
      <c r="X24" s="10">
        <f t="shared" si="3"/>
        <v>0.68182392625507449</v>
      </c>
      <c r="Y24" s="36">
        <f t="shared" si="4"/>
        <v>0.46488386641388524</v>
      </c>
      <c r="Z24" s="41">
        <f t="shared" si="5"/>
        <v>-1.3718317639705861</v>
      </c>
      <c r="AA24" s="42">
        <f t="shared" si="6"/>
        <v>71</v>
      </c>
      <c r="AD24">
        <v>19</v>
      </c>
      <c r="AE24" s="31" t="str">
        <f t="shared" si="7"/>
        <v>Venezuela, Bolivarian Republic of</v>
      </c>
      <c r="AF24" s="44">
        <f t="shared" si="8"/>
        <v>88</v>
      </c>
      <c r="AG24" s="45" t="str">
        <f t="shared" si="9"/>
        <v>Sudan</v>
      </c>
    </row>
    <row r="25" spans="1:33">
      <c r="A25" s="37"/>
      <c r="B25" s="38"/>
      <c r="C25" s="32" t="s">
        <v>77</v>
      </c>
      <c r="D25" s="33" t="s">
        <v>78</v>
      </c>
      <c r="E25" s="11">
        <v>0.48461477693333332</v>
      </c>
      <c r="F25" s="11">
        <v>0.53136666304444446</v>
      </c>
      <c r="G25" s="11">
        <v>0.53073675740000004</v>
      </c>
      <c r="H25" s="11">
        <v>0.52350818924444442</v>
      </c>
      <c r="I25" s="11">
        <v>0.51185006252222232</v>
      </c>
      <c r="J25" s="11">
        <v>0.50547241240000007</v>
      </c>
      <c r="K25" s="11">
        <v>0.50316904943333329</v>
      </c>
      <c r="L25" s="11">
        <v>0.51022904180000006</v>
      </c>
      <c r="M25" s="11">
        <v>0.49533024278888887</v>
      </c>
      <c r="N25" s="11">
        <v>0.49074054246666665</v>
      </c>
      <c r="O25" s="11">
        <v>0.4891029286111111</v>
      </c>
      <c r="P25" s="11">
        <v>0.48130269014888888</v>
      </c>
      <c r="Q25" s="11">
        <v>0.49026977318888881</v>
      </c>
      <c r="R25" s="11">
        <v>0.4963724048</v>
      </c>
      <c r="S25" s="11">
        <v>0.47835321894333332</v>
      </c>
      <c r="T25" s="11">
        <v>0.47835321894333332</v>
      </c>
      <c r="U25" s="11"/>
      <c r="V25" s="33" t="str">
        <f t="shared" si="1"/>
        <v>Bhutan</v>
      </c>
      <c r="W25" s="30">
        <f t="shared" si="2"/>
        <v>-2.6589928113725523E-3</v>
      </c>
      <c r="X25" s="10">
        <f t="shared" si="3"/>
        <v>-0.72103244634834052</v>
      </c>
      <c r="Y25" s="36">
        <f t="shared" si="4"/>
        <v>0.51988778868707253</v>
      </c>
      <c r="Z25" s="41">
        <f t="shared" si="5"/>
        <v>2.6589928113725523</v>
      </c>
      <c r="AA25" s="42">
        <f t="shared" si="6"/>
        <v>10</v>
      </c>
      <c r="AD25">
        <v>20</v>
      </c>
      <c r="AE25" s="31" t="str">
        <f t="shared" si="7"/>
        <v>Malaysia</v>
      </c>
      <c r="AF25" s="44">
        <f t="shared" si="8"/>
        <v>87</v>
      </c>
      <c r="AG25" s="45" t="str">
        <f t="shared" si="9"/>
        <v>Tajikistan</v>
      </c>
    </row>
    <row r="26" spans="1:33">
      <c r="A26" s="37"/>
      <c r="B26" s="38"/>
      <c r="C26" s="32" t="s">
        <v>79</v>
      </c>
      <c r="D26" s="33" t="s">
        <v>430</v>
      </c>
      <c r="E26" s="11">
        <v>0.3015436577503704</v>
      </c>
      <c r="F26" s="11">
        <v>0.28688787333592591</v>
      </c>
      <c r="G26" s="11">
        <v>0.2875113995637037</v>
      </c>
      <c r="H26" s="11">
        <v>0.28507686540703703</v>
      </c>
      <c r="I26" s="11">
        <v>0.29258052456925926</v>
      </c>
      <c r="J26" s="11">
        <v>0.29777902270370371</v>
      </c>
      <c r="K26" s="11">
        <v>0.29388623116148144</v>
      </c>
      <c r="L26" s="11">
        <v>0.29538529916037037</v>
      </c>
      <c r="M26" s="11">
        <v>0.30001399931370365</v>
      </c>
      <c r="N26" s="11">
        <v>0.29259882424814809</v>
      </c>
      <c r="O26" s="11">
        <v>0.29042887695925923</v>
      </c>
      <c r="P26" s="11">
        <v>0.28301496008259258</v>
      </c>
      <c r="Q26" s="11">
        <v>0.28796478346148147</v>
      </c>
      <c r="R26" s="11">
        <v>0.28880166723592587</v>
      </c>
      <c r="S26" s="11">
        <v>0.28642553051925923</v>
      </c>
      <c r="T26" s="11">
        <v>0.28642553051925923</v>
      </c>
      <c r="U26" s="11"/>
      <c r="V26" s="33" t="str">
        <f t="shared" si="1"/>
        <v>Bolivia</v>
      </c>
      <c r="W26" s="30">
        <f t="shared" si="2"/>
        <v>-4.3461964546242116E-4</v>
      </c>
      <c r="X26" s="10">
        <f t="shared" si="3"/>
        <v>-0.37564710866667</v>
      </c>
      <c r="Y26" s="36">
        <f t="shared" si="4"/>
        <v>0.14111075024962899</v>
      </c>
      <c r="Z26" s="41" t="str">
        <f t="shared" si="5"/>
        <v/>
      </c>
      <c r="AA26" s="42" t="str">
        <f t="shared" si="6"/>
        <v/>
      </c>
      <c r="AD26">
        <v>21</v>
      </c>
      <c r="AE26" s="31" t="str">
        <f t="shared" si="7"/>
        <v>Saint Kitts and Nevis</v>
      </c>
      <c r="AF26" s="44">
        <f t="shared" si="8"/>
        <v>86</v>
      </c>
      <c r="AG26" s="45" t="str">
        <f t="shared" si="9"/>
        <v>Guyana</v>
      </c>
    </row>
    <row r="27" spans="1:33">
      <c r="A27" s="37"/>
      <c r="B27" s="38"/>
      <c r="C27" s="32" t="s">
        <v>81</v>
      </c>
      <c r="D27" s="33" t="s">
        <v>82</v>
      </c>
      <c r="E27" s="11">
        <v>0.27866173952200995</v>
      </c>
      <c r="F27" s="11">
        <v>0.28087894326645441</v>
      </c>
      <c r="G27" s="11">
        <v>0.30573949840756548</v>
      </c>
      <c r="H27" s="11">
        <v>0.29887650512978775</v>
      </c>
      <c r="I27" s="11">
        <v>0.28300099139423218</v>
      </c>
      <c r="J27" s="11">
        <v>0.30134861601423218</v>
      </c>
      <c r="K27" s="11">
        <v>0.30287844143534332</v>
      </c>
      <c r="L27" s="11">
        <v>0.29428665704867663</v>
      </c>
      <c r="M27" s="11">
        <v>0.27160887723089883</v>
      </c>
      <c r="N27" s="11">
        <v>0.29326802225423215</v>
      </c>
      <c r="O27" s="11">
        <v>0.29404704839423218</v>
      </c>
      <c r="P27" s="11">
        <v>0.29007646995645442</v>
      </c>
      <c r="Q27" s="11">
        <v>0.30139571949089888</v>
      </c>
      <c r="R27" s="11">
        <v>0.29995468835312106</v>
      </c>
      <c r="S27" s="11">
        <v>0.29881635383200994</v>
      </c>
      <c r="T27" s="11">
        <v>0.29861842049867665</v>
      </c>
      <c r="U27" s="11"/>
      <c r="V27" s="33" t="str">
        <f t="shared" si="1"/>
        <v>Bosnia and Herzegovina</v>
      </c>
      <c r="W27" s="30">
        <f t="shared" si="2"/>
        <v>6.6630594871732102E-4</v>
      </c>
      <c r="X27" s="10">
        <f t="shared" si="3"/>
        <v>0.32067059285113553</v>
      </c>
      <c r="Y27" s="36">
        <f t="shared" si="4"/>
        <v>0.10282962911949874</v>
      </c>
      <c r="Z27" s="41" t="str">
        <f t="shared" si="5"/>
        <v/>
      </c>
      <c r="AA27" s="42" t="str">
        <f t="shared" si="6"/>
        <v/>
      </c>
      <c r="AD27">
        <v>22</v>
      </c>
      <c r="AE27" s="31" t="str">
        <f t="shared" si="7"/>
        <v>Suriname</v>
      </c>
      <c r="AF27" s="44">
        <f t="shared" si="8"/>
        <v>85</v>
      </c>
      <c r="AG27" s="45" t="str">
        <f t="shared" si="9"/>
        <v>Syrian Arab Republic</v>
      </c>
    </row>
    <row r="28" spans="1:33">
      <c r="A28" s="37"/>
      <c r="B28" s="38"/>
      <c r="C28" s="32" t="s">
        <v>83</v>
      </c>
      <c r="D28" s="33" t="s">
        <v>84</v>
      </c>
      <c r="E28" s="11">
        <v>0.42236452273037034</v>
      </c>
      <c r="F28" s="11">
        <v>0.39321657176370373</v>
      </c>
      <c r="G28" s="11">
        <v>0.39894154874814824</v>
      </c>
      <c r="H28" s="11">
        <v>0.40612390880370369</v>
      </c>
      <c r="I28" s="11">
        <v>0.41158587162037041</v>
      </c>
      <c r="J28" s="11">
        <v>0.41720528210814817</v>
      </c>
      <c r="K28" s="11">
        <v>0.40065119918148157</v>
      </c>
      <c r="L28" s="11">
        <v>0.41539074012148153</v>
      </c>
      <c r="M28" s="11">
        <v>0.39252962227703703</v>
      </c>
      <c r="N28" s="11">
        <v>0.38741602507259254</v>
      </c>
      <c r="O28" s="11">
        <v>0.38899995957259254</v>
      </c>
      <c r="P28" s="11">
        <v>0.3910289421581481</v>
      </c>
      <c r="Q28" s="11">
        <v>0.39650627131148142</v>
      </c>
      <c r="R28" s="11">
        <v>0.39699199857703704</v>
      </c>
      <c r="S28" s="11">
        <v>0.4123548104148147</v>
      </c>
      <c r="T28" s="11">
        <v>0.4123548104148147</v>
      </c>
      <c r="U28" s="11"/>
      <c r="V28" s="33" t="str">
        <f t="shared" si="1"/>
        <v>Botswana</v>
      </c>
      <c r="W28" s="30">
        <f t="shared" si="2"/>
        <v>-5.2477078039053174E-4</v>
      </c>
      <c r="X28" s="10">
        <f t="shared" si="3"/>
        <v>-0.22344095945071363</v>
      </c>
      <c r="Y28" s="36">
        <f t="shared" si="4"/>
        <v>4.9925862360255452E-2</v>
      </c>
      <c r="Z28" s="41" t="str">
        <f t="shared" si="5"/>
        <v/>
      </c>
      <c r="AA28" s="42" t="str">
        <f t="shared" si="6"/>
        <v/>
      </c>
      <c r="AD28">
        <v>23</v>
      </c>
      <c r="AE28" s="31" t="str">
        <f t="shared" si="7"/>
        <v>Barbados</v>
      </c>
      <c r="AF28" s="44">
        <f t="shared" si="8"/>
        <v>84</v>
      </c>
      <c r="AG28" s="45" t="str">
        <f t="shared" si="9"/>
        <v>Senegal</v>
      </c>
    </row>
    <row r="29" spans="1:33">
      <c r="A29" s="37"/>
      <c r="B29" s="38"/>
      <c r="C29" s="32" t="s">
        <v>85</v>
      </c>
      <c r="D29" s="33" t="s">
        <v>86</v>
      </c>
      <c r="E29" s="11">
        <v>0.3382923275198329</v>
      </c>
      <c r="F29" s="11">
        <v>0.33701893950538847</v>
      </c>
      <c r="G29" s="11">
        <v>0.33218598515983294</v>
      </c>
      <c r="H29" s="11">
        <v>0.3387903483931663</v>
      </c>
      <c r="I29" s="11">
        <v>0.33930232028872187</v>
      </c>
      <c r="J29" s="11">
        <v>0.3420784568698329</v>
      </c>
      <c r="K29" s="11">
        <v>0.33544615946390699</v>
      </c>
      <c r="L29" s="11">
        <v>0.3332993983824255</v>
      </c>
      <c r="M29" s="11">
        <v>0.33294627492427742</v>
      </c>
      <c r="N29" s="11">
        <v>0.32636292132946254</v>
      </c>
      <c r="O29" s="11">
        <v>0.32592846294575889</v>
      </c>
      <c r="P29" s="11">
        <v>0.33028036755872181</v>
      </c>
      <c r="Q29" s="11">
        <v>0.31357116976538851</v>
      </c>
      <c r="R29" s="11">
        <v>0.31305542779427742</v>
      </c>
      <c r="S29" s="11">
        <v>0.31254750633983291</v>
      </c>
      <c r="T29" s="11">
        <v>0.31254750633983291</v>
      </c>
      <c r="U29" s="11"/>
      <c r="V29" s="33" t="str">
        <f t="shared" si="1"/>
        <v>Brazil</v>
      </c>
      <c r="W29" s="30">
        <f t="shared" si="2"/>
        <v>-1.9312002413458599E-3</v>
      </c>
      <c r="X29" s="10">
        <f t="shared" si="3"/>
        <v>-0.87370933706584464</v>
      </c>
      <c r="Y29" s="36">
        <f t="shared" si="4"/>
        <v>0.76336800567603769</v>
      </c>
      <c r="Z29" s="41">
        <f t="shared" si="5"/>
        <v>1.9312002413458598</v>
      </c>
      <c r="AA29" s="42">
        <f t="shared" si="6"/>
        <v>25</v>
      </c>
      <c r="AD29">
        <v>24</v>
      </c>
      <c r="AE29" s="31" t="str">
        <f t="shared" si="7"/>
        <v>Laos</v>
      </c>
      <c r="AF29" s="44">
        <f t="shared" si="8"/>
        <v>83</v>
      </c>
      <c r="AG29" s="45" t="str">
        <f t="shared" si="9"/>
        <v>Liberia</v>
      </c>
    </row>
    <row r="30" spans="1:33">
      <c r="A30" s="37"/>
      <c r="B30" s="38"/>
      <c r="C30" s="32" t="s">
        <v>87</v>
      </c>
      <c r="D30" s="33" t="s">
        <v>88</v>
      </c>
      <c r="E30" s="11">
        <v>0.30559543092157193</v>
      </c>
      <c r="F30" s="11">
        <v>0.30498431853823865</v>
      </c>
      <c r="G30" s="11">
        <v>0.30103987282157196</v>
      </c>
      <c r="H30" s="11">
        <v>0.30381765059934973</v>
      </c>
      <c r="I30" s="11">
        <v>0.3032620950437942</v>
      </c>
      <c r="J30" s="11">
        <v>0.30270653948823867</v>
      </c>
      <c r="K30" s="11">
        <v>0.29213187224379422</v>
      </c>
      <c r="L30" s="11">
        <v>0.27933498277712754</v>
      </c>
      <c r="M30" s="11">
        <v>0.25935314516231273</v>
      </c>
      <c r="N30" s="11">
        <v>0.26270464088083123</v>
      </c>
      <c r="O30" s="11">
        <v>0.25383391437712749</v>
      </c>
      <c r="P30" s="11">
        <v>0.24779207734009048</v>
      </c>
      <c r="Q30" s="11">
        <v>0.25175024030305343</v>
      </c>
      <c r="R30" s="11">
        <v>0.24849986993268308</v>
      </c>
      <c r="S30" s="11">
        <v>0.24801098104379418</v>
      </c>
      <c r="T30" s="11">
        <v>0.24801098104379418</v>
      </c>
      <c r="U30" s="11"/>
      <c r="V30" s="33" t="str">
        <f t="shared" si="1"/>
        <v>Brunei Darussalam</v>
      </c>
      <c r="W30" s="30">
        <f t="shared" si="2"/>
        <v>-4.9880641782706972E-3</v>
      </c>
      <c r="X30" s="10">
        <f t="shared" si="3"/>
        <v>-0.94384728808125995</v>
      </c>
      <c r="Y30" s="36">
        <f t="shared" si="4"/>
        <v>0.89084770321834894</v>
      </c>
      <c r="Z30" s="41">
        <f t="shared" si="5"/>
        <v>4.9880641782706974</v>
      </c>
      <c r="AA30" s="42">
        <f t="shared" si="6"/>
        <v>2</v>
      </c>
      <c r="AD30">
        <v>25</v>
      </c>
      <c r="AE30" s="31" t="str">
        <f t="shared" si="7"/>
        <v>Brazil</v>
      </c>
      <c r="AF30" s="44">
        <f t="shared" si="8"/>
        <v>82</v>
      </c>
      <c r="AG30" s="45" t="str">
        <f t="shared" si="9"/>
        <v>Madagascar</v>
      </c>
    </row>
    <row r="31" spans="1:33">
      <c r="A31" s="37"/>
      <c r="B31" s="38"/>
      <c r="C31" s="32" t="s">
        <v>89</v>
      </c>
      <c r="D31" s="33" t="s">
        <v>90</v>
      </c>
      <c r="E31" s="11">
        <v>0.19543646667326253</v>
      </c>
      <c r="F31" s="11">
        <v>0.20789023896437367</v>
      </c>
      <c r="G31" s="11">
        <v>0.20406811405437361</v>
      </c>
      <c r="H31" s="11">
        <v>0.19472353747770699</v>
      </c>
      <c r="I31" s="11">
        <v>0.19388939755088161</v>
      </c>
      <c r="J31" s="11">
        <v>0.1987604053240562</v>
      </c>
      <c r="K31" s="11">
        <v>0.1949101529672308</v>
      </c>
      <c r="L31" s="11">
        <v>0.19469613512373873</v>
      </c>
      <c r="M31" s="11">
        <v>0.19546061364802447</v>
      </c>
      <c r="N31" s="11">
        <v>0.19590135434786571</v>
      </c>
      <c r="O31" s="11">
        <v>0.18680668719548479</v>
      </c>
      <c r="P31" s="11">
        <v>0.18221164325437364</v>
      </c>
      <c r="Q31" s="11">
        <v>0.18238535386215143</v>
      </c>
      <c r="R31" s="11">
        <v>0.17557646497326257</v>
      </c>
      <c r="S31" s="11">
        <v>0.16867868719548479</v>
      </c>
      <c r="T31" s="11">
        <v>0.16211424275104036</v>
      </c>
      <c r="U31" s="11"/>
      <c r="V31" s="33" t="str">
        <f t="shared" si="1"/>
        <v>Bulgaria</v>
      </c>
      <c r="W31" s="30">
        <f t="shared" si="2"/>
        <v>-2.3114854592843118E-3</v>
      </c>
      <c r="X31" s="10">
        <f t="shared" si="3"/>
        <v>-0.88128757553836412</v>
      </c>
      <c r="Y31" s="36">
        <f t="shared" si="4"/>
        <v>0.77666779079828785</v>
      </c>
      <c r="Z31" s="41">
        <f t="shared" si="5"/>
        <v>2.3114854592843117</v>
      </c>
      <c r="AA31" s="42">
        <f t="shared" si="6"/>
        <v>17</v>
      </c>
      <c r="AD31">
        <v>26</v>
      </c>
      <c r="AE31" s="31" t="str">
        <f t="shared" si="7"/>
        <v>Russian Federation</v>
      </c>
      <c r="AF31" s="44">
        <f t="shared" si="8"/>
        <v>81</v>
      </c>
      <c r="AG31" s="45" t="str">
        <f t="shared" si="9"/>
        <v>Kenya</v>
      </c>
    </row>
    <row r="32" spans="1:33">
      <c r="A32" s="37"/>
      <c r="B32" s="38"/>
      <c r="C32" s="32" t="s">
        <v>91</v>
      </c>
      <c r="D32" s="33" t="s">
        <v>92</v>
      </c>
      <c r="E32" s="11">
        <v>0.42042645794444439</v>
      </c>
      <c r="F32" s="11">
        <v>0.42368329831111112</v>
      </c>
      <c r="G32" s="11">
        <v>0.41901648732222224</v>
      </c>
      <c r="H32" s="11">
        <v>0.41442027651111107</v>
      </c>
      <c r="I32" s="11">
        <v>0.41677430653333336</v>
      </c>
      <c r="J32" s="11">
        <v>0.4217932465608889</v>
      </c>
      <c r="K32" s="11">
        <v>0.42186285437733334</v>
      </c>
      <c r="L32" s="11">
        <v>0.42471445256044443</v>
      </c>
      <c r="M32" s="11">
        <v>0.43020365124355564</v>
      </c>
      <c r="N32" s="11">
        <v>0.43940377222666671</v>
      </c>
      <c r="O32" s="11">
        <v>0.45111882077111115</v>
      </c>
      <c r="P32" s="11">
        <v>0.44371777769333326</v>
      </c>
      <c r="Q32" s="11">
        <v>0.44100275306000003</v>
      </c>
      <c r="R32" s="11">
        <v>0.43922838577111117</v>
      </c>
      <c r="S32" s="11">
        <v>0.43069138624888892</v>
      </c>
      <c r="T32" s="11">
        <v>0.43069138624888892</v>
      </c>
      <c r="U32" s="11"/>
      <c r="V32" s="33" t="str">
        <f t="shared" si="1"/>
        <v>Burkina Faso</v>
      </c>
      <c r="W32" s="30">
        <f t="shared" si="2"/>
        <v>1.6176417074084996E-3</v>
      </c>
      <c r="X32" s="10">
        <f t="shared" si="3"/>
        <v>0.71235819117847465</v>
      </c>
      <c r="Y32" s="36">
        <f t="shared" si="4"/>
        <v>0.50745419253906821</v>
      </c>
      <c r="Z32" s="41">
        <f t="shared" si="5"/>
        <v>-1.6176417074084997</v>
      </c>
      <c r="AA32" s="42">
        <f t="shared" si="6"/>
        <v>77</v>
      </c>
      <c r="AD32">
        <v>27</v>
      </c>
      <c r="AE32" s="31" t="str">
        <f t="shared" si="7"/>
        <v>Korea, Republic of</v>
      </c>
      <c r="AF32" s="44">
        <f t="shared" si="8"/>
        <v>80</v>
      </c>
      <c r="AG32" s="45" t="str">
        <f t="shared" si="9"/>
        <v>Togo</v>
      </c>
    </row>
    <row r="33" spans="1:33">
      <c r="A33" s="37"/>
      <c r="B33" s="38"/>
      <c r="C33" s="32" t="s">
        <v>93</v>
      </c>
      <c r="D33" s="33" t="s">
        <v>94</v>
      </c>
      <c r="E33" s="11">
        <v>0.54488918077592585</v>
      </c>
      <c r="F33" s="11">
        <v>0.53892849464259263</v>
      </c>
      <c r="G33" s="11">
        <v>0.540403790287037</v>
      </c>
      <c r="H33" s="11">
        <v>0.5464156171648149</v>
      </c>
      <c r="I33" s="11">
        <v>0.54122176494259255</v>
      </c>
      <c r="J33" s="11">
        <v>0.54393559645370382</v>
      </c>
      <c r="K33" s="11">
        <v>0.54438811084398142</v>
      </c>
      <c r="L33" s="11">
        <v>0.53801457966759259</v>
      </c>
      <c r="M33" s="11">
        <v>0.54600351609120379</v>
      </c>
      <c r="N33" s="11">
        <v>0.57050964848148156</v>
      </c>
      <c r="O33" s="11">
        <v>0.56213995400370376</v>
      </c>
      <c r="P33" s="11">
        <v>0.56908740689259263</v>
      </c>
      <c r="Q33" s="11">
        <v>0.58257913624814828</v>
      </c>
      <c r="R33" s="11">
        <v>0.57615319287037048</v>
      </c>
      <c r="S33" s="11">
        <v>0.587680288225926</v>
      </c>
      <c r="T33" s="11">
        <v>0.587680288225926</v>
      </c>
      <c r="U33" s="11"/>
      <c r="V33" s="33" t="str">
        <f t="shared" si="1"/>
        <v>Burundi</v>
      </c>
      <c r="W33" s="30">
        <f t="shared" si="2"/>
        <v>3.4805733224060535E-3</v>
      </c>
      <c r="X33" s="10">
        <f t="shared" si="3"/>
        <v>0.89210317989463972</v>
      </c>
      <c r="Y33" s="36">
        <f t="shared" si="4"/>
        <v>0.79584808357812786</v>
      </c>
      <c r="Z33" s="41">
        <f t="shared" si="5"/>
        <v>-3.4805733224060535</v>
      </c>
      <c r="AA33" s="42">
        <f t="shared" si="6"/>
        <v>98</v>
      </c>
      <c r="AD33">
        <v>28</v>
      </c>
      <c r="AE33" s="31" t="str">
        <f t="shared" si="7"/>
        <v>Dominican Republic</v>
      </c>
      <c r="AF33" s="44">
        <f t="shared" si="8"/>
        <v>79</v>
      </c>
      <c r="AG33" s="45" t="str">
        <f t="shared" si="9"/>
        <v>El Salvador</v>
      </c>
    </row>
    <row r="34" spans="1:33">
      <c r="A34" s="37"/>
      <c r="B34" s="38"/>
      <c r="C34" s="32" t="s">
        <v>95</v>
      </c>
      <c r="D34" s="33" t="s">
        <v>96</v>
      </c>
      <c r="E34" s="11">
        <v>0.43640532914806879</v>
      </c>
      <c r="F34" s="11">
        <v>0.45030125774806884</v>
      </c>
      <c r="G34" s="11">
        <v>0.44350219371473554</v>
      </c>
      <c r="H34" s="11">
        <v>0.43490620039060857</v>
      </c>
      <c r="I34" s="11">
        <v>0.42796117209981488</v>
      </c>
      <c r="J34" s="11">
        <v>0.42545742665013236</v>
      </c>
      <c r="K34" s="11">
        <v>0.43238386297378312</v>
      </c>
      <c r="L34" s="11">
        <v>0.43361271064965606</v>
      </c>
      <c r="M34" s="11">
        <v>0.44168800062552915</v>
      </c>
      <c r="N34" s="11">
        <v>0.4427409810125133</v>
      </c>
      <c r="O34" s="11">
        <v>0.43752528042362443</v>
      </c>
      <c r="P34" s="11">
        <v>0.43430041465695773</v>
      </c>
      <c r="Q34" s="11">
        <v>0.42589515091251323</v>
      </c>
      <c r="R34" s="11">
        <v>0.42591134064584657</v>
      </c>
      <c r="S34" s="11">
        <v>0.41634298561806882</v>
      </c>
      <c r="T34" s="11">
        <v>0.41634298561806882</v>
      </c>
      <c r="U34" s="11"/>
      <c r="V34" s="33" t="str">
        <f t="shared" si="1"/>
        <v>Cambodia</v>
      </c>
      <c r="W34" s="30">
        <f t="shared" si="2"/>
        <v>-1.2840160424134007E-3</v>
      </c>
      <c r="X34" s="10">
        <f t="shared" si="3"/>
        <v>-0.64304697662823818</v>
      </c>
      <c r="Y34" s="36">
        <f t="shared" si="4"/>
        <v>0.4135094141507179</v>
      </c>
      <c r="Z34" s="41">
        <f t="shared" si="5"/>
        <v>1.2840160424134006</v>
      </c>
      <c r="AA34" s="42">
        <f t="shared" si="6"/>
        <v>33</v>
      </c>
      <c r="AD34">
        <v>29</v>
      </c>
      <c r="AE34" s="31" t="str">
        <f t="shared" si="7"/>
        <v>Sierra Leone</v>
      </c>
      <c r="AF34" s="44">
        <f t="shared" si="8"/>
        <v>78</v>
      </c>
      <c r="AG34" s="45" t="str">
        <f t="shared" si="9"/>
        <v>Saudi Arabia</v>
      </c>
    </row>
    <row r="35" spans="1:33">
      <c r="A35" s="37"/>
      <c r="B35" s="38"/>
      <c r="C35" s="32" t="s">
        <v>97</v>
      </c>
      <c r="D35" s="33" t="s">
        <v>98</v>
      </c>
      <c r="E35" s="11">
        <v>0.40578606462839362</v>
      </c>
      <c r="F35" s="11">
        <v>0.38724720842061583</v>
      </c>
      <c r="G35" s="11">
        <v>0.40318344093172692</v>
      </c>
      <c r="H35" s="11">
        <v>0.40242161922172692</v>
      </c>
      <c r="I35" s="11">
        <v>0.40254457266950472</v>
      </c>
      <c r="J35" s="11">
        <v>0.4083974535450603</v>
      </c>
      <c r="K35" s="11">
        <v>0.41482307055478251</v>
      </c>
      <c r="L35" s="11">
        <v>0.42037194116672688</v>
      </c>
      <c r="M35" s="11">
        <v>0.41238249983533803</v>
      </c>
      <c r="N35" s="11">
        <v>0.41344794279061581</v>
      </c>
      <c r="O35" s="11">
        <v>0.41920071279839355</v>
      </c>
      <c r="P35" s="11">
        <v>0.41615735958506023</v>
      </c>
      <c r="Q35" s="11">
        <v>0.40338206488728251</v>
      </c>
      <c r="R35" s="11">
        <v>0.40198674715061578</v>
      </c>
      <c r="S35" s="11">
        <v>0.40402118861172692</v>
      </c>
      <c r="T35" s="11">
        <v>0.40402118861172692</v>
      </c>
      <c r="U35" s="11"/>
      <c r="V35" s="33" t="str">
        <f t="shared" si="1"/>
        <v>Cameroon</v>
      </c>
      <c r="W35" s="30">
        <f t="shared" si="2"/>
        <v>4.7685288482924605E-4</v>
      </c>
      <c r="X35" s="10">
        <f t="shared" si="3"/>
        <v>0.27202166475428374</v>
      </c>
      <c r="Y35" s="36">
        <f t="shared" si="4"/>
        <v>7.3995786095691934E-2</v>
      </c>
      <c r="Z35" s="41" t="str">
        <f t="shared" si="5"/>
        <v/>
      </c>
      <c r="AA35" s="42" t="str">
        <f t="shared" si="6"/>
        <v/>
      </c>
      <c r="AD35">
        <v>30</v>
      </c>
      <c r="AE35" s="31" t="str">
        <f t="shared" si="7"/>
        <v>Nepal</v>
      </c>
      <c r="AF35" s="44">
        <f t="shared" si="8"/>
        <v>77</v>
      </c>
      <c r="AG35" s="45" t="str">
        <f t="shared" si="9"/>
        <v>Burkina Faso</v>
      </c>
    </row>
    <row r="36" spans="1:33">
      <c r="A36" s="37"/>
      <c r="B36" s="38"/>
      <c r="C36" s="32" t="s">
        <v>99</v>
      </c>
      <c r="D36" s="33" t="s">
        <v>100</v>
      </c>
      <c r="E36" s="11">
        <v>0.2008654028912347</v>
      </c>
      <c r="F36" s="11">
        <v>0.19990120539864209</v>
      </c>
      <c r="G36" s="11">
        <v>0.20004811901716066</v>
      </c>
      <c r="H36" s="11">
        <v>0.19908392152456802</v>
      </c>
      <c r="I36" s="11">
        <v>0.19798994625419766</v>
      </c>
      <c r="J36" s="11">
        <v>0.19911819320604948</v>
      </c>
      <c r="K36" s="11">
        <v>0.20495755126901244</v>
      </c>
      <c r="L36" s="11">
        <v>0.2074635759986421</v>
      </c>
      <c r="M36" s="11">
        <v>0.2014424896171606</v>
      </c>
      <c r="N36" s="11">
        <v>0.19697251434679025</v>
      </c>
      <c r="O36" s="11">
        <v>0.19751118101345691</v>
      </c>
      <c r="P36" s="11">
        <v>0.19918318101345689</v>
      </c>
      <c r="Q36" s="11">
        <v>0.20018318101345692</v>
      </c>
      <c r="R36" s="11">
        <v>0.2000720699023458</v>
      </c>
      <c r="S36" s="11">
        <v>0.19996095879123468</v>
      </c>
      <c r="T36" s="11">
        <v>0.19996095879123468</v>
      </c>
      <c r="U36" s="11"/>
      <c r="V36" s="33" t="str">
        <f t="shared" si="1"/>
        <v>Canada</v>
      </c>
      <c r="W36" s="30">
        <f t="shared" si="2"/>
        <v>-4.7487775081700313E-5</v>
      </c>
      <c r="X36" s="10">
        <f t="shared" si="3"/>
        <v>-8.6086120978550854E-2</v>
      </c>
      <c r="Y36" s="36">
        <f t="shared" si="4"/>
        <v>7.4108202251336932E-3</v>
      </c>
      <c r="Z36" s="41" t="str">
        <f t="shared" si="5"/>
        <v/>
      </c>
      <c r="AA36" s="42" t="str">
        <f t="shared" si="6"/>
        <v/>
      </c>
    </row>
    <row r="37" spans="1:33">
      <c r="A37" s="37"/>
      <c r="B37" s="38"/>
      <c r="C37" s="32" t="s">
        <v>101</v>
      </c>
      <c r="D37" s="33" t="s">
        <v>102</v>
      </c>
      <c r="E37" s="11">
        <v>0.32792029500383102</v>
      </c>
      <c r="F37" s="11">
        <v>0.28411413269827551</v>
      </c>
      <c r="G37" s="11">
        <v>0.32917708627494213</v>
      </c>
      <c r="H37" s="11">
        <v>0.31586527872827541</v>
      </c>
      <c r="I37" s="11">
        <v>0.32681246061271985</v>
      </c>
      <c r="J37" s="11">
        <v>0.31367310526049763</v>
      </c>
      <c r="K37" s="11">
        <v>0.31901426907160879</v>
      </c>
      <c r="L37" s="11">
        <v>0.32391032791605323</v>
      </c>
      <c r="M37" s="11">
        <v>0.33722724492716438</v>
      </c>
      <c r="N37" s="11">
        <v>0.32992118806049764</v>
      </c>
      <c r="O37" s="11">
        <v>0.32217737794938661</v>
      </c>
      <c r="P37" s="11">
        <v>0.32239061081605325</v>
      </c>
      <c r="Q37" s="11">
        <v>0.32362166857160868</v>
      </c>
      <c r="R37" s="11">
        <v>0.31468394193827554</v>
      </c>
      <c r="S37" s="11">
        <v>0.3063838499282755</v>
      </c>
      <c r="T37" s="11">
        <v>0.3063838499282755</v>
      </c>
      <c r="U37" s="11"/>
      <c r="V37" s="33" t="str">
        <f t="shared" si="1"/>
        <v>Cape Verde</v>
      </c>
      <c r="W37" s="30">
        <f t="shared" si="2"/>
        <v>-9.6399032957514372E-5</v>
      </c>
      <c r="X37" s="10">
        <f t="shared" si="3"/>
        <v>-3.6629042908175577E-2</v>
      </c>
      <c r="Y37" s="36">
        <f t="shared" si="4"/>
        <v>1.3416867843689675E-3</v>
      </c>
      <c r="Z37" s="41" t="str">
        <f t="shared" si="5"/>
        <v/>
      </c>
      <c r="AA37" s="42" t="str">
        <f t="shared" si="6"/>
        <v/>
      </c>
    </row>
    <row r="38" spans="1:33">
      <c r="A38" s="37"/>
      <c r="B38" s="38"/>
      <c r="C38" s="32" t="s">
        <v>103</v>
      </c>
      <c r="D38" s="33" t="s">
        <v>104</v>
      </c>
      <c r="E38" s="11">
        <v>0.4496484100962963</v>
      </c>
      <c r="F38" s="11">
        <v>0.44170330220185189</v>
      </c>
      <c r="G38" s="11">
        <v>0.43020950845518513</v>
      </c>
      <c r="H38" s="11">
        <v>0.44538376010629638</v>
      </c>
      <c r="I38" s="11">
        <v>0.46081211355407409</v>
      </c>
      <c r="J38" s="11">
        <v>0.46380170905407403</v>
      </c>
      <c r="K38" s="11">
        <v>0.46191374892074077</v>
      </c>
      <c r="L38" s="11">
        <v>0.46004864518740735</v>
      </c>
      <c r="M38" s="11">
        <v>0.46696490659851858</v>
      </c>
      <c r="N38" s="11">
        <v>0.46004497004296296</v>
      </c>
      <c r="O38" s="11">
        <v>0.4600215482540741</v>
      </c>
      <c r="P38" s="11">
        <v>0.46909529790962967</v>
      </c>
      <c r="Q38" s="11">
        <v>0.46954947783185186</v>
      </c>
      <c r="R38" s="11">
        <v>0.47227604242074073</v>
      </c>
      <c r="S38" s="11">
        <v>0.48202634003185185</v>
      </c>
      <c r="T38" s="11">
        <v>0.48202634003185185</v>
      </c>
      <c r="U38" s="11"/>
      <c r="V38" s="33" t="str">
        <f t="shared" si="1"/>
        <v>Central African Republic</v>
      </c>
      <c r="W38" s="30">
        <f t="shared" si="2"/>
        <v>2.5448282135898692E-3</v>
      </c>
      <c r="X38" s="10">
        <f t="shared" si="3"/>
        <v>0.87283967524518735</v>
      </c>
      <c r="Y38" s="36">
        <f t="shared" si="4"/>
        <v>0.76184909868212414</v>
      </c>
      <c r="Z38" s="41">
        <f t="shared" si="5"/>
        <v>-2.5448282135898692</v>
      </c>
      <c r="AA38" s="42">
        <f t="shared" si="6"/>
        <v>91</v>
      </c>
    </row>
    <row r="39" spans="1:33">
      <c r="A39" s="37"/>
      <c r="B39" s="38"/>
      <c r="C39" s="32" t="s">
        <v>105</v>
      </c>
      <c r="D39" s="33" t="s">
        <v>106</v>
      </c>
      <c r="E39" s="11">
        <v>0.49515052953111116</v>
      </c>
      <c r="F39" s="11">
        <v>0.49211827952000003</v>
      </c>
      <c r="G39" s="11">
        <v>0.48314860814222221</v>
      </c>
      <c r="H39" s="11">
        <v>0.48893134357555557</v>
      </c>
      <c r="I39" s="11">
        <v>0.49141184966444446</v>
      </c>
      <c r="J39" s="11">
        <v>0.49588206939777774</v>
      </c>
      <c r="K39" s="11">
        <v>0.49578173472000003</v>
      </c>
      <c r="L39" s="11">
        <v>0.48257748155333335</v>
      </c>
      <c r="M39" s="11">
        <v>0.48885250569777777</v>
      </c>
      <c r="N39" s="11">
        <v>0.4854715508755556</v>
      </c>
      <c r="O39" s="11">
        <v>0.48982207874222222</v>
      </c>
      <c r="P39" s="11">
        <v>0.48701080140888892</v>
      </c>
      <c r="Q39" s="11">
        <v>0.48002341191999992</v>
      </c>
      <c r="R39" s="11">
        <v>0.47386116483111113</v>
      </c>
      <c r="S39" s="11">
        <v>0.47506018929999999</v>
      </c>
      <c r="T39" s="11">
        <v>0.47506018929999999</v>
      </c>
      <c r="U39" s="11"/>
      <c r="V39" s="33" t="str">
        <f t="shared" si="1"/>
        <v>Chad</v>
      </c>
      <c r="W39" s="30">
        <f t="shared" si="2"/>
        <v>-1.1635387589771266E-3</v>
      </c>
      <c r="X39" s="10">
        <f t="shared" si="3"/>
        <v>-0.7503164038836585</v>
      </c>
      <c r="Y39" s="36">
        <f t="shared" si="4"/>
        <v>0.56297470593690535</v>
      </c>
      <c r="Z39" s="41">
        <f t="shared" si="5"/>
        <v>1.1635387589771267</v>
      </c>
      <c r="AA39" s="42">
        <f t="shared" si="6"/>
        <v>39</v>
      </c>
    </row>
    <row r="40" spans="1:33">
      <c r="A40" s="37"/>
      <c r="B40" s="38"/>
      <c r="C40" s="32" t="s">
        <v>107</v>
      </c>
      <c r="D40" s="33" t="s">
        <v>108</v>
      </c>
      <c r="E40" s="11">
        <v>0.34453488054387493</v>
      </c>
      <c r="F40" s="11">
        <v>0.34645074229165274</v>
      </c>
      <c r="G40" s="11">
        <v>0.34033439776943047</v>
      </c>
      <c r="H40" s="11">
        <v>0.34080702099387489</v>
      </c>
      <c r="I40" s="11">
        <v>0.35982233115720824</v>
      </c>
      <c r="J40" s="11">
        <v>0.35336044555609714</v>
      </c>
      <c r="K40" s="11">
        <v>0.33765192258387494</v>
      </c>
      <c r="L40" s="11">
        <v>0.34057248589943045</v>
      </c>
      <c r="M40" s="11">
        <v>0.34022876627276383</v>
      </c>
      <c r="N40" s="11">
        <v>0.33102395606165269</v>
      </c>
      <c r="O40" s="11">
        <v>0.33177880559720818</v>
      </c>
      <c r="P40" s="11">
        <v>0.35590735259498602</v>
      </c>
      <c r="Q40" s="11">
        <v>0.36105642423054163</v>
      </c>
      <c r="R40" s="11">
        <v>0.36075477352831936</v>
      </c>
      <c r="S40" s="11">
        <v>0.36041451338387492</v>
      </c>
      <c r="T40" s="11">
        <v>0.36041451338387492</v>
      </c>
      <c r="U40" s="11"/>
      <c r="V40" s="33" t="str">
        <f t="shared" si="1"/>
        <v>Chile</v>
      </c>
      <c r="W40" s="30">
        <f t="shared" si="2"/>
        <v>9.8684060346078384E-4</v>
      </c>
      <c r="X40" s="10">
        <f t="shared" si="3"/>
        <v>0.43242014793853456</v>
      </c>
      <c r="Y40" s="36">
        <f t="shared" si="4"/>
        <v>0.18698718434318412</v>
      </c>
      <c r="Z40" s="41" t="str">
        <f t="shared" si="5"/>
        <v/>
      </c>
      <c r="AA40" s="42" t="str">
        <f t="shared" si="6"/>
        <v/>
      </c>
    </row>
    <row r="41" spans="1:33">
      <c r="A41" s="37"/>
      <c r="B41" s="38"/>
      <c r="C41" s="32" t="s">
        <v>109</v>
      </c>
      <c r="D41" s="33" t="s">
        <v>110</v>
      </c>
      <c r="E41" s="11">
        <v>0.31030528050066475</v>
      </c>
      <c r="F41" s="11">
        <v>0.30601471694399812</v>
      </c>
      <c r="G41" s="11">
        <v>0.30298738555066479</v>
      </c>
      <c r="H41" s="11">
        <v>0.30203003248844262</v>
      </c>
      <c r="I41" s="11">
        <v>0.30123230252066485</v>
      </c>
      <c r="J41" s="11">
        <v>0.30037269183844262</v>
      </c>
      <c r="K41" s="11">
        <v>0.29936654649955369</v>
      </c>
      <c r="L41" s="11">
        <v>0.29685677098733149</v>
      </c>
      <c r="M41" s="11">
        <v>0.29439148491733147</v>
      </c>
      <c r="N41" s="11">
        <v>0.29542502832473894</v>
      </c>
      <c r="O41" s="11">
        <v>0.293154084198813</v>
      </c>
      <c r="P41" s="11">
        <v>0.28702751413622041</v>
      </c>
      <c r="Q41" s="11">
        <v>0.27854985665696108</v>
      </c>
      <c r="R41" s="11">
        <v>0.27292740590103515</v>
      </c>
      <c r="S41" s="11">
        <v>0.27144582044955373</v>
      </c>
      <c r="T41" s="11">
        <v>0.27144582044955373</v>
      </c>
      <c r="U41" s="11"/>
      <c r="V41" s="33" t="str">
        <f t="shared" si="1"/>
        <v>China</v>
      </c>
      <c r="W41" s="30">
        <f t="shared" si="2"/>
        <v>-2.5354195754520676E-3</v>
      </c>
      <c r="X41" s="10">
        <f t="shared" si="3"/>
        <v>-0.95215237959427368</v>
      </c>
      <c r="Y41" s="36">
        <f t="shared" si="4"/>
        <v>0.9065941539670378</v>
      </c>
      <c r="Z41" s="41">
        <f t="shared" si="5"/>
        <v>2.5354195754520674</v>
      </c>
      <c r="AA41" s="42">
        <f t="shared" si="6"/>
        <v>12</v>
      </c>
    </row>
    <row r="42" spans="1:33">
      <c r="A42" s="37"/>
      <c r="B42" s="38"/>
      <c r="C42" s="32" t="s">
        <v>111</v>
      </c>
      <c r="D42" s="33" t="s">
        <v>112</v>
      </c>
      <c r="E42" s="11">
        <v>0.34396264648934793</v>
      </c>
      <c r="F42" s="11">
        <v>0.35196880497712574</v>
      </c>
      <c r="G42" s="11">
        <v>0.34926258602712568</v>
      </c>
      <c r="H42" s="11">
        <v>0.35531083316268131</v>
      </c>
      <c r="I42" s="11">
        <v>0.34381899534712573</v>
      </c>
      <c r="J42" s="11">
        <v>0.34124071234157011</v>
      </c>
      <c r="K42" s="11">
        <v>0.34409332793157016</v>
      </c>
      <c r="L42" s="11">
        <v>0.34362356952268125</v>
      </c>
      <c r="M42" s="11">
        <v>0.33772794167601461</v>
      </c>
      <c r="N42" s="11">
        <v>0.33631657037712576</v>
      </c>
      <c r="O42" s="11">
        <v>0.34150493708157015</v>
      </c>
      <c r="P42" s="11">
        <v>0.35007786876490354</v>
      </c>
      <c r="Q42" s="11">
        <v>0.34866431487490346</v>
      </c>
      <c r="R42" s="11">
        <v>0.34830550686934791</v>
      </c>
      <c r="S42" s="11">
        <v>0.34797465985712578</v>
      </c>
      <c r="T42" s="11">
        <v>0.34797465985712578</v>
      </c>
      <c r="U42" s="11"/>
      <c r="V42" s="33" t="str">
        <f t="shared" si="1"/>
        <v>Colombia</v>
      </c>
      <c r="W42" s="30">
        <f t="shared" si="2"/>
        <v>-6.7916006256533504E-5</v>
      </c>
      <c r="X42" s="10">
        <f t="shared" si="3"/>
        <v>-6.3254484450335588E-2</v>
      </c>
      <c r="Y42" s="36">
        <f t="shared" si="4"/>
        <v>4.0011298030777466E-3</v>
      </c>
      <c r="Z42" s="41" t="str">
        <f t="shared" si="5"/>
        <v/>
      </c>
      <c r="AA42" s="42" t="str">
        <f t="shared" si="6"/>
        <v/>
      </c>
    </row>
    <row r="43" spans="1:33">
      <c r="A43" s="37"/>
      <c r="B43" s="38"/>
      <c r="C43" s="32" t="s">
        <v>113</v>
      </c>
      <c r="D43" s="33" t="s">
        <v>114</v>
      </c>
      <c r="E43" s="11">
        <v>0.43814295595483627</v>
      </c>
      <c r="F43" s="11">
        <v>0.40385077257705843</v>
      </c>
      <c r="G43" s="11">
        <v>0.41633506222150291</v>
      </c>
      <c r="H43" s="11">
        <v>0.40959648317705843</v>
      </c>
      <c r="I43" s="11">
        <v>0.42506798739928064</v>
      </c>
      <c r="J43" s="11">
        <v>0.38280093657705838</v>
      </c>
      <c r="K43" s="11">
        <v>0.39484878179928073</v>
      </c>
      <c r="L43" s="11">
        <v>0.44294944338816955</v>
      </c>
      <c r="M43" s="11">
        <v>0.4059911115103918</v>
      </c>
      <c r="N43" s="11">
        <v>0.42314002883261403</v>
      </c>
      <c r="O43" s="11">
        <v>0.42860510299928067</v>
      </c>
      <c r="P43" s="11">
        <v>0.41705407711039177</v>
      </c>
      <c r="Q43" s="11">
        <v>0.40442400676594731</v>
      </c>
      <c r="R43" s="11">
        <v>0.40386600901039182</v>
      </c>
      <c r="S43" s="11">
        <v>0.39825349584372516</v>
      </c>
      <c r="T43" s="11">
        <v>0.39825349584372516</v>
      </c>
      <c r="U43" s="11"/>
      <c r="V43" s="33" t="str">
        <f t="shared" si="1"/>
        <v>Comoros</v>
      </c>
      <c r="W43" s="30">
        <f t="shared" si="2"/>
        <v>-9.3232279839869055E-4</v>
      </c>
      <c r="X43" s="10">
        <f t="shared" si="3"/>
        <v>-0.27138574837006252</v>
      </c>
      <c r="Y43" s="36">
        <f t="shared" si="4"/>
        <v>7.3650224418378887E-2</v>
      </c>
      <c r="Z43" s="41" t="str">
        <f t="shared" si="5"/>
        <v/>
      </c>
      <c r="AA43" s="42" t="str">
        <f t="shared" si="6"/>
        <v/>
      </c>
    </row>
    <row r="44" spans="1:33">
      <c r="A44" s="37"/>
      <c r="B44" s="38"/>
      <c r="C44" s="32" t="s">
        <v>115</v>
      </c>
      <c r="D44" s="33" t="s">
        <v>116</v>
      </c>
      <c r="E44" s="11">
        <v>0.39162761347148262</v>
      </c>
      <c r="F44" s="11">
        <v>0.36594753337481606</v>
      </c>
      <c r="G44" s="11">
        <v>0.38697166333926042</v>
      </c>
      <c r="H44" s="11">
        <v>0.38948513158148262</v>
      </c>
      <c r="I44" s="11">
        <v>0.38875255922148266</v>
      </c>
      <c r="J44" s="11">
        <v>0.38756104571148264</v>
      </c>
      <c r="K44" s="11">
        <v>0.38363786469509376</v>
      </c>
      <c r="L44" s="11">
        <v>0.38916891691759375</v>
      </c>
      <c r="M44" s="11">
        <v>0.37345647226231599</v>
      </c>
      <c r="N44" s="11">
        <v>0.37191114314814933</v>
      </c>
      <c r="O44" s="11">
        <v>0.38157028737166787</v>
      </c>
      <c r="P44" s="11">
        <v>0.38983820479518638</v>
      </c>
      <c r="Q44" s="11">
        <v>0.37357919273481599</v>
      </c>
      <c r="R44" s="11">
        <v>0.37089543186926044</v>
      </c>
      <c r="S44" s="11">
        <v>0.37321616053926043</v>
      </c>
      <c r="T44" s="11">
        <v>0.37321616053926043</v>
      </c>
      <c r="U44" s="11"/>
      <c r="V44" s="33" t="str">
        <f t="shared" si="1"/>
        <v>Congo</v>
      </c>
      <c r="W44" s="30">
        <f t="shared" si="2"/>
        <v>-8.4546840972766796E-4</v>
      </c>
      <c r="X44" s="10">
        <f t="shared" si="3"/>
        <v>-0.4661111344751907</v>
      </c>
      <c r="Y44" s="36">
        <f t="shared" si="4"/>
        <v>0.2172595896817493</v>
      </c>
      <c r="Z44" s="41" t="str">
        <f t="shared" si="5"/>
        <v/>
      </c>
      <c r="AA44" s="42" t="str">
        <f t="shared" si="6"/>
        <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0.43444080772210814</v>
      </c>
      <c r="F46" s="11">
        <v>0.4405628085665525</v>
      </c>
      <c r="G46" s="11">
        <v>0.4346406382443303</v>
      </c>
      <c r="H46" s="11">
        <v>0.43133585616655257</v>
      </c>
      <c r="I46" s="11">
        <v>0.42651761137321931</v>
      </c>
      <c r="J46" s="11">
        <v>0.42968405763544149</v>
      </c>
      <c r="K46" s="11">
        <v>0.42670531045210808</v>
      </c>
      <c r="L46" s="11">
        <v>0.43242153218766366</v>
      </c>
      <c r="M46" s="11">
        <v>0.43145234491877482</v>
      </c>
      <c r="N46" s="11">
        <v>0.43761329798655257</v>
      </c>
      <c r="O46" s="11">
        <v>0.41930628195099701</v>
      </c>
      <c r="P46" s="11">
        <v>0.43263687302099707</v>
      </c>
      <c r="Q46" s="11">
        <v>0.4306500663065525</v>
      </c>
      <c r="R46" s="11">
        <v>0.43034027303988581</v>
      </c>
      <c r="S46" s="11">
        <v>0.42980236117655246</v>
      </c>
      <c r="T46" s="11">
        <v>0.42980236117655246</v>
      </c>
      <c r="U46" s="11"/>
      <c r="V46" s="33" t="str">
        <f t="shared" si="1"/>
        <v>Costa Rica</v>
      </c>
      <c r="W46" s="30">
        <f t="shared" si="2"/>
        <v>-3.5329104675817496E-4</v>
      </c>
      <c r="X46" s="10">
        <f t="shared" si="3"/>
        <v>-0.35046641980797916</v>
      </c>
      <c r="Y46" s="36">
        <f t="shared" si="4"/>
        <v>0.12282671141302269</v>
      </c>
      <c r="Z46" s="41" t="str">
        <f t="shared" si="5"/>
        <v/>
      </c>
      <c r="AA46" s="42" t="str">
        <f t="shared" si="6"/>
        <v/>
      </c>
    </row>
    <row r="47" spans="1:33">
      <c r="A47" s="37"/>
      <c r="B47" s="38"/>
      <c r="C47" s="32" t="s">
        <v>121</v>
      </c>
      <c r="D47" s="33" t="s">
        <v>582</v>
      </c>
      <c r="E47" s="11">
        <v>0.39990595297379772</v>
      </c>
      <c r="F47" s="11">
        <v>0.38950779076935327</v>
      </c>
      <c r="G47" s="11">
        <v>0.40416432478713105</v>
      </c>
      <c r="H47" s="11">
        <v>0.40758936302268661</v>
      </c>
      <c r="I47" s="11">
        <v>0.39983221166490879</v>
      </c>
      <c r="J47" s="11">
        <v>0.40143386222379768</v>
      </c>
      <c r="K47" s="11">
        <v>0.4111707911979644</v>
      </c>
      <c r="L47" s="11">
        <v>0.42042746852435325</v>
      </c>
      <c r="M47" s="11">
        <v>0.41943088455074218</v>
      </c>
      <c r="N47" s="11">
        <v>0.41006173384268657</v>
      </c>
      <c r="O47" s="11">
        <v>0.41657975621416804</v>
      </c>
      <c r="P47" s="11">
        <v>0.41758503939416808</v>
      </c>
      <c r="Q47" s="11">
        <v>0.40938918857305695</v>
      </c>
      <c r="R47" s="11">
        <v>0.41062525555713103</v>
      </c>
      <c r="S47" s="11">
        <v>0.4151823315749088</v>
      </c>
      <c r="T47" s="11">
        <v>0.4151823315749088</v>
      </c>
      <c r="U47" s="11"/>
      <c r="V47" s="33" t="str">
        <f t="shared" si="1"/>
        <v>C™te d'Ivoire</v>
      </c>
      <c r="W47" s="30">
        <f t="shared" si="2"/>
        <v>1.2439101263668284E-3</v>
      </c>
      <c r="X47" s="10">
        <f t="shared" si="3"/>
        <v>0.69667988968002925</v>
      </c>
      <c r="Y47" s="36">
        <f t="shared" si="4"/>
        <v>0.48536286868457773</v>
      </c>
      <c r="Z47" s="41">
        <f t="shared" si="5"/>
        <v>-1.2439101263668284</v>
      </c>
      <c r="AA47" s="42">
        <f t="shared" si="6"/>
        <v>69</v>
      </c>
    </row>
    <row r="48" spans="1:33">
      <c r="A48" s="37"/>
      <c r="B48" s="38"/>
      <c r="C48" s="32" t="s">
        <v>123</v>
      </c>
      <c r="D48" s="33" t="s">
        <v>124</v>
      </c>
      <c r="E48" s="11">
        <v>0.2277043091251581</v>
      </c>
      <c r="F48" s="11">
        <v>0.22821454115404696</v>
      </c>
      <c r="G48" s="11">
        <v>0.23254945560738027</v>
      </c>
      <c r="H48" s="11">
        <v>0.22456318661515803</v>
      </c>
      <c r="I48" s="11">
        <v>0.22635166082626915</v>
      </c>
      <c r="J48" s="11">
        <v>0.22297728421849142</v>
      </c>
      <c r="K48" s="11">
        <v>0.23107635995626918</v>
      </c>
      <c r="L48" s="11">
        <v>0.22352896765404692</v>
      </c>
      <c r="M48" s="11">
        <v>0.22577403591626913</v>
      </c>
      <c r="N48" s="11">
        <v>0.22598501200515805</v>
      </c>
      <c r="O48" s="11">
        <v>0.22338275517182471</v>
      </c>
      <c r="P48" s="11">
        <v>0.22100424531849139</v>
      </c>
      <c r="Q48" s="11">
        <v>0.22273290126182474</v>
      </c>
      <c r="R48" s="11">
        <v>0.2249113057007136</v>
      </c>
      <c r="S48" s="11">
        <v>0.22460582530182474</v>
      </c>
      <c r="T48" s="11">
        <v>0.22460582530182474</v>
      </c>
      <c r="U48" s="11"/>
      <c r="V48" s="33" t="str">
        <f t="shared" si="1"/>
        <v>Croatia</v>
      </c>
      <c r="W48" s="30">
        <f t="shared" si="2"/>
        <v>-3.563475146486931E-4</v>
      </c>
      <c r="X48" s="10">
        <f t="shared" si="3"/>
        <v>-0.55684954504276551</v>
      </c>
      <c r="Y48" s="36">
        <f t="shared" si="4"/>
        <v>0.31008141581433496</v>
      </c>
      <c r="Z48" s="41">
        <f t="shared" si="5"/>
        <v>0.35634751464869308</v>
      </c>
      <c r="AA48" s="42">
        <f t="shared" si="6"/>
        <v>56</v>
      </c>
    </row>
    <row r="49" spans="1:27">
      <c r="A49" s="37"/>
      <c r="B49" s="38"/>
      <c r="C49" s="32" t="s">
        <v>125</v>
      </c>
      <c r="D49" s="33" t="s">
        <v>126</v>
      </c>
      <c r="E49" s="11">
        <v>0.28773387535318107</v>
      </c>
      <c r="F49" s="11">
        <v>0.2831187110987366</v>
      </c>
      <c r="G49" s="11">
        <v>0.28755614511540323</v>
      </c>
      <c r="H49" s="11">
        <v>0.29524947809206992</v>
      </c>
      <c r="I49" s="11">
        <v>0.2908935837098478</v>
      </c>
      <c r="J49" s="11">
        <v>0.29079220716762549</v>
      </c>
      <c r="K49" s="11">
        <v>0.29206710829318105</v>
      </c>
      <c r="L49" s="11">
        <v>0.28859377863318109</v>
      </c>
      <c r="M49" s="11">
        <v>0.28666781579095879</v>
      </c>
      <c r="N49" s="11">
        <v>0.28172946479873662</v>
      </c>
      <c r="O49" s="11">
        <v>0.29071215087318109</v>
      </c>
      <c r="P49" s="11">
        <v>0.28749923746873662</v>
      </c>
      <c r="Q49" s="11">
        <v>0.2843830560731811</v>
      </c>
      <c r="R49" s="11">
        <v>0.28440761627984773</v>
      </c>
      <c r="S49" s="11">
        <v>0.28431958602429219</v>
      </c>
      <c r="T49" s="11">
        <v>0.28431958602429219</v>
      </c>
      <c r="U49" s="11"/>
      <c r="V49" s="33" t="str">
        <f t="shared" si="1"/>
        <v>Cuba</v>
      </c>
      <c r="W49" s="30">
        <f t="shared" si="2"/>
        <v>-3.3107967609967084E-4</v>
      </c>
      <c r="X49" s="10">
        <f t="shared" si="3"/>
        <v>-0.4237657147360136</v>
      </c>
      <c r="Y49" s="36">
        <f t="shared" si="4"/>
        <v>0.17957738098572446</v>
      </c>
      <c r="Z49" s="41" t="str">
        <f t="shared" si="5"/>
        <v/>
      </c>
      <c r="AA49" s="42" t="str">
        <f t="shared" si="6"/>
        <v/>
      </c>
    </row>
    <row r="50" spans="1:27">
      <c r="A50" s="37"/>
      <c r="B50" s="38"/>
      <c r="C50" s="32" t="s">
        <v>127</v>
      </c>
      <c r="D50" s="33" t="s">
        <v>128</v>
      </c>
      <c r="E50" s="11">
        <v>0.38569934485876556</v>
      </c>
      <c r="F50" s="11">
        <v>0.3940037884587656</v>
      </c>
      <c r="G50" s="11">
        <v>0.40353045681432115</v>
      </c>
      <c r="H50" s="11">
        <v>0.39994846020839525</v>
      </c>
      <c r="I50" s="11">
        <v>0.3891442456135803</v>
      </c>
      <c r="J50" s="11">
        <v>0.40322891736321009</v>
      </c>
      <c r="K50" s="11">
        <v>0.4048343650209878</v>
      </c>
      <c r="L50" s="11">
        <v>0.40402517199432109</v>
      </c>
      <c r="M50" s="11">
        <v>0.40305505392321006</v>
      </c>
      <c r="N50" s="11">
        <v>0.40299021403321</v>
      </c>
      <c r="O50" s="11">
        <v>0.40227121288654338</v>
      </c>
      <c r="P50" s="11">
        <v>0.3954993414698767</v>
      </c>
      <c r="Q50" s="11">
        <v>0.39120241524765453</v>
      </c>
      <c r="R50" s="11">
        <v>0.38514378930321003</v>
      </c>
      <c r="S50" s="11">
        <v>0.37972156708098781</v>
      </c>
      <c r="T50" s="11">
        <v>0.37452156708098783</v>
      </c>
      <c r="U50" s="11"/>
      <c r="V50" s="33" t="str">
        <f t="shared" si="1"/>
        <v>Cyprus</v>
      </c>
      <c r="W50" s="30">
        <f t="shared" si="2"/>
        <v>-8.8398340333877836E-4</v>
      </c>
      <c r="X50" s="10">
        <f t="shared" si="3"/>
        <v>-0.43392308219047743</v>
      </c>
      <c r="Y50" s="36">
        <f t="shared" si="4"/>
        <v>0.18828924125768381</v>
      </c>
      <c r="Z50" s="41" t="str">
        <f t="shared" si="5"/>
        <v/>
      </c>
      <c r="AA50" s="42" t="str">
        <f t="shared" si="6"/>
        <v/>
      </c>
    </row>
    <row r="51" spans="1:27">
      <c r="A51" s="37"/>
      <c r="B51" s="38"/>
      <c r="C51" s="32" t="s">
        <v>129</v>
      </c>
      <c r="D51" s="33" t="s">
        <v>130</v>
      </c>
      <c r="E51" s="11">
        <v>0.12847407407407407</v>
      </c>
      <c r="F51" s="11">
        <v>0.13179185185185183</v>
      </c>
      <c r="G51" s="11">
        <v>0.13177629629629631</v>
      </c>
      <c r="H51" s="11">
        <v>0.1262051851851852</v>
      </c>
      <c r="I51" s="11">
        <v>0.1239674074074074</v>
      </c>
      <c r="J51" s="11">
        <v>0.12284074074074074</v>
      </c>
      <c r="K51" s="11">
        <v>0.12147518518518519</v>
      </c>
      <c r="L51" s="11">
        <v>0.11899851851851853</v>
      </c>
      <c r="M51" s="11">
        <v>0.11874407407407407</v>
      </c>
      <c r="N51" s="11">
        <v>0.11774207407407407</v>
      </c>
      <c r="O51" s="11">
        <v>0.11668229629629628</v>
      </c>
      <c r="P51" s="11">
        <v>0.12165185185185184</v>
      </c>
      <c r="Q51" s="11">
        <v>0.11984185185185187</v>
      </c>
      <c r="R51" s="11">
        <v>0.1200274074074074</v>
      </c>
      <c r="S51" s="11">
        <v>0.11855074074074075</v>
      </c>
      <c r="T51" s="11">
        <v>0.11707407407407408</v>
      </c>
      <c r="U51" s="11"/>
      <c r="V51" s="33" t="str">
        <f t="shared" si="1"/>
        <v>Czech Republic</v>
      </c>
      <c r="W51" s="30">
        <f t="shared" si="2"/>
        <v>-8.6484869281045732E-4</v>
      </c>
      <c r="X51" s="10">
        <f t="shared" si="3"/>
        <v>-0.83375432122550153</v>
      </c>
      <c r="Y51" s="36">
        <f t="shared" si="4"/>
        <v>0.69514626816219682</v>
      </c>
      <c r="Z51" s="41">
        <f t="shared" si="5"/>
        <v>0.86484869281045729</v>
      </c>
      <c r="AA51" s="42">
        <f t="shared" si="6"/>
        <v>46</v>
      </c>
    </row>
    <row r="52" spans="1:27">
      <c r="A52" s="37"/>
      <c r="B52" s="38"/>
      <c r="C52" s="32" t="s">
        <v>131</v>
      </c>
      <c r="D52" s="33" t="s">
        <v>132</v>
      </c>
      <c r="E52" s="11">
        <v>0.11175956205952541</v>
      </c>
      <c r="F52" s="11">
        <v>0.10951511761508097</v>
      </c>
      <c r="G52" s="11">
        <v>0.11060400650396986</v>
      </c>
      <c r="H52" s="11">
        <v>0.11169289539285872</v>
      </c>
      <c r="I52" s="11">
        <v>0.11389289539285873</v>
      </c>
      <c r="J52" s="11">
        <v>0.11275956205952539</v>
      </c>
      <c r="K52" s="11">
        <v>0.11549289539285873</v>
      </c>
      <c r="L52" s="11">
        <v>0.11822622872619208</v>
      </c>
      <c r="M52" s="11">
        <v>0.11247867317063652</v>
      </c>
      <c r="N52" s="11">
        <v>0.1089533398373032</v>
      </c>
      <c r="O52" s="11">
        <v>0.10869645094841429</v>
      </c>
      <c r="P52" s="11">
        <v>0.10669511761508094</v>
      </c>
      <c r="Q52" s="11">
        <v>8.3035117615080964E-2</v>
      </c>
      <c r="R52" s="11">
        <v>8.0690673170636523E-2</v>
      </c>
      <c r="S52" s="11">
        <v>7.8346228726192069E-2</v>
      </c>
      <c r="T52" s="11">
        <v>7.6290673170636508E-2</v>
      </c>
      <c r="U52" s="11"/>
      <c r="V52" s="33" t="str">
        <f t="shared" si="1"/>
        <v>Denmark</v>
      </c>
      <c r="W52" s="30">
        <f t="shared" si="2"/>
        <v>-2.3827379084967321E-3</v>
      </c>
      <c r="X52" s="10">
        <f t="shared" si="3"/>
        <v>-0.77240165749600709</v>
      </c>
      <c r="Y52" s="36">
        <f t="shared" si="4"/>
        <v>0.59660432050257906</v>
      </c>
      <c r="Z52" s="41">
        <f t="shared" si="5"/>
        <v>2.3827379084967322</v>
      </c>
      <c r="AA52" s="42">
        <f t="shared" si="6"/>
        <v>14</v>
      </c>
    </row>
    <row r="53" spans="1:27">
      <c r="A53" s="37"/>
      <c r="B53" s="38"/>
      <c r="C53" s="32" t="s">
        <v>133</v>
      </c>
      <c r="D53" s="33" t="s">
        <v>134</v>
      </c>
      <c r="E53" s="11">
        <v>0.49827789499346636</v>
      </c>
      <c r="F53" s="11">
        <v>0.47910103396013298</v>
      </c>
      <c r="G53" s="11">
        <v>0.4772391858712442</v>
      </c>
      <c r="H53" s="11">
        <v>0.48305454979346635</v>
      </c>
      <c r="I53" s="11">
        <v>0.4748544772823553</v>
      </c>
      <c r="J53" s="11">
        <v>0.44588593690457745</v>
      </c>
      <c r="K53" s="11">
        <v>0.42789015931568858</v>
      </c>
      <c r="L53" s="11">
        <v>0.47487499970457747</v>
      </c>
      <c r="M53" s="11">
        <v>0.4707391290156886</v>
      </c>
      <c r="N53" s="11">
        <v>0.46622933736013306</v>
      </c>
      <c r="O53" s="11">
        <v>0.46836889158235528</v>
      </c>
      <c r="P53" s="11">
        <v>0.46667947353420719</v>
      </c>
      <c r="Q53" s="11">
        <v>0.46015278868605897</v>
      </c>
      <c r="R53" s="11">
        <v>0.46994008649346636</v>
      </c>
      <c r="S53" s="11">
        <v>0.4662696549045775</v>
      </c>
      <c r="T53" s="11">
        <v>0.4662696549045775</v>
      </c>
      <c r="U53" s="11"/>
      <c r="V53" s="33" t="str">
        <f t="shared" si="1"/>
        <v>Djibouti</v>
      </c>
      <c r="W53" s="30">
        <f t="shared" si="2"/>
        <v>-1.1283324435021763E-3</v>
      </c>
      <c r="X53" s="10">
        <f t="shared" si="3"/>
        <v>-0.34560281948353627</v>
      </c>
      <c r="Y53" s="36">
        <f t="shared" si="4"/>
        <v>0.11944130883496976</v>
      </c>
      <c r="Z53" s="41" t="str">
        <f t="shared" si="5"/>
        <v/>
      </c>
      <c r="AA53" s="42" t="str">
        <f t="shared" si="6"/>
        <v/>
      </c>
    </row>
    <row r="54" spans="1:27">
      <c r="A54" s="37"/>
      <c r="B54" s="38"/>
      <c r="C54" s="32" t="s">
        <v>135</v>
      </c>
      <c r="D54" s="33" t="s">
        <v>136</v>
      </c>
      <c r="E54" s="11">
        <v>0.46266933772891</v>
      </c>
      <c r="F54" s="11">
        <v>0.46735720194335451</v>
      </c>
      <c r="G54" s="11">
        <v>0.46857197932557665</v>
      </c>
      <c r="H54" s="11">
        <v>0.46236135476557672</v>
      </c>
      <c r="I54" s="11">
        <v>0.45350630945891002</v>
      </c>
      <c r="J54" s="11">
        <v>0.46470048463335445</v>
      </c>
      <c r="K54" s="11">
        <v>0.45867112599891002</v>
      </c>
      <c r="L54" s="11">
        <v>0.46058095356668777</v>
      </c>
      <c r="M54" s="11">
        <v>0.45641804445335449</v>
      </c>
      <c r="N54" s="11">
        <v>0.45460373952891003</v>
      </c>
      <c r="O54" s="11">
        <v>0.46024674633113233</v>
      </c>
      <c r="P54" s="11">
        <v>0.45687268653668778</v>
      </c>
      <c r="Q54" s="11">
        <v>0.45992193081446547</v>
      </c>
      <c r="R54" s="11">
        <v>0.45580662695446555</v>
      </c>
      <c r="S54" s="11">
        <v>0.45539312104002111</v>
      </c>
      <c r="T54" s="11">
        <v>0.45539312104002111</v>
      </c>
      <c r="U54" s="11"/>
      <c r="V54" s="33" t="str">
        <f t="shared" si="1"/>
        <v>Dominica</v>
      </c>
      <c r="W54" s="30">
        <f t="shared" si="2"/>
        <v>-6.5017516795425035E-4</v>
      </c>
      <c r="X54" s="10">
        <f t="shared" si="3"/>
        <v>-0.67494207132891582</v>
      </c>
      <c r="Y54" s="36">
        <f t="shared" si="4"/>
        <v>0.4555467996497673</v>
      </c>
      <c r="Z54" s="41">
        <f t="shared" si="5"/>
        <v>0.65017516795425034</v>
      </c>
      <c r="AA54" s="42">
        <f t="shared" si="6"/>
        <v>52</v>
      </c>
    </row>
    <row r="55" spans="1:27">
      <c r="A55" s="37"/>
      <c r="B55" s="38"/>
      <c r="C55" s="32" t="s">
        <v>137</v>
      </c>
      <c r="D55" s="33" t="s">
        <v>138</v>
      </c>
      <c r="E55" s="11">
        <v>0.41473064294751805</v>
      </c>
      <c r="F55" s="11">
        <v>0.41032314450529583</v>
      </c>
      <c r="G55" s="11">
        <v>0.40816666181085132</v>
      </c>
      <c r="H55" s="11">
        <v>0.39567350910751803</v>
      </c>
      <c r="I55" s="11">
        <v>0.40280332759196241</v>
      </c>
      <c r="J55" s="11">
        <v>0.39166955580307355</v>
      </c>
      <c r="K55" s="11">
        <v>0.39351698639974025</v>
      </c>
      <c r="L55" s="11">
        <v>0.38892145855751803</v>
      </c>
      <c r="M55" s="11">
        <v>0.38630373614862912</v>
      </c>
      <c r="N55" s="11">
        <v>0.38760571517418474</v>
      </c>
      <c r="O55" s="11">
        <v>0.39186328335640691</v>
      </c>
      <c r="P55" s="11">
        <v>0.39334792903529575</v>
      </c>
      <c r="Q55" s="11">
        <v>0.38986871553418467</v>
      </c>
      <c r="R55" s="11">
        <v>0.38719674367418466</v>
      </c>
      <c r="S55" s="11">
        <v>0.38615638398529584</v>
      </c>
      <c r="T55" s="11">
        <v>0.38615638398529584</v>
      </c>
      <c r="U55" s="11"/>
      <c r="V55" s="33" t="str">
        <f t="shared" si="1"/>
        <v>Dominican Republic</v>
      </c>
      <c r="W55" s="30">
        <f t="shared" si="2"/>
        <v>-1.6342127956944438E-3</v>
      </c>
      <c r="X55" s="10">
        <f t="shared" si="3"/>
        <v>-0.83783931126792544</v>
      </c>
      <c r="Y55" s="36">
        <f t="shared" si="4"/>
        <v>0.70197471150591162</v>
      </c>
      <c r="Z55" s="41">
        <f t="shared" si="5"/>
        <v>1.6342127956944439</v>
      </c>
      <c r="AA55" s="42">
        <f t="shared" si="6"/>
        <v>28</v>
      </c>
    </row>
    <row r="56" spans="1:27">
      <c r="C56" s="32" t="s">
        <v>139</v>
      </c>
      <c r="D56" s="33" t="s">
        <v>140</v>
      </c>
      <c r="E56" s="11">
        <v>0.28305535036231244</v>
      </c>
      <c r="F56" s="11">
        <v>0.28622866118564583</v>
      </c>
      <c r="G56" s="11">
        <v>0.29326090081897915</v>
      </c>
      <c r="H56" s="11">
        <v>0.308557103917868</v>
      </c>
      <c r="I56" s="11">
        <v>0.29542707426009024</v>
      </c>
      <c r="J56" s="11">
        <v>0.28912632717675696</v>
      </c>
      <c r="K56" s="11">
        <v>0.30037177338675686</v>
      </c>
      <c r="L56" s="11">
        <v>0.29216155068675692</v>
      </c>
      <c r="M56" s="11">
        <v>0.29350018393120136</v>
      </c>
      <c r="N56" s="11">
        <v>0.28911197682675688</v>
      </c>
      <c r="O56" s="11">
        <v>0.29028239472120132</v>
      </c>
      <c r="P56" s="11">
        <v>0.29776036145120138</v>
      </c>
      <c r="Q56" s="11">
        <v>0.29050709495897908</v>
      </c>
      <c r="R56" s="11">
        <v>0.29003952820120138</v>
      </c>
      <c r="S56" s="11">
        <v>0.28907404738009024</v>
      </c>
      <c r="T56" s="11">
        <v>0.28907404738009024</v>
      </c>
      <c r="U56" s="11"/>
      <c r="V56" s="33" t="str">
        <f t="shared" si="1"/>
        <v>Ecuador</v>
      </c>
      <c r="W56" s="30">
        <f t="shared" si="2"/>
        <v>-1.190325176568635E-4</v>
      </c>
      <c r="X56" s="10">
        <f t="shared" si="3"/>
        <v>-9.3831434963657798E-2</v>
      </c>
      <c r="Y56" s="36">
        <f t="shared" si="4"/>
        <v>8.8043381873391426E-3</v>
      </c>
      <c r="Z56" s="41" t="str">
        <f t="shared" si="5"/>
        <v/>
      </c>
      <c r="AA56" s="42" t="str">
        <f t="shared" si="6"/>
        <v/>
      </c>
    </row>
    <row r="57" spans="1:27">
      <c r="C57" s="32" t="s">
        <v>141</v>
      </c>
      <c r="D57" s="33" t="s">
        <v>142</v>
      </c>
      <c r="E57" s="11">
        <v>0.38236727168321</v>
      </c>
      <c r="F57" s="11">
        <v>0.3827691765254323</v>
      </c>
      <c r="G57" s="11">
        <v>0.38665674567654335</v>
      </c>
      <c r="H57" s="11">
        <v>0.37977345040987665</v>
      </c>
      <c r="I57" s="11">
        <v>0.37961225428987672</v>
      </c>
      <c r="J57" s="11">
        <v>0.38170430613765444</v>
      </c>
      <c r="K57" s="11">
        <v>0.37852630317932112</v>
      </c>
      <c r="L57" s="11">
        <v>0.38092609118765441</v>
      </c>
      <c r="M57" s="11">
        <v>0.37106094809932105</v>
      </c>
      <c r="N57" s="11">
        <v>0.35671784895987663</v>
      </c>
      <c r="O57" s="11">
        <v>0.36035740100876557</v>
      </c>
      <c r="P57" s="11">
        <v>0.35561580458876563</v>
      </c>
      <c r="Q57" s="11">
        <v>0.35562885357321</v>
      </c>
      <c r="R57" s="11">
        <v>0.35131332973654339</v>
      </c>
      <c r="S57" s="11">
        <v>0.35112640739209888</v>
      </c>
      <c r="T57" s="11">
        <v>0.35112640739209888</v>
      </c>
      <c r="U57" s="11"/>
      <c r="V57" s="33" t="str">
        <f t="shared" si="1"/>
        <v>Egypt</v>
      </c>
      <c r="W57" s="30">
        <f t="shared" si="2"/>
        <v>-2.700070719513073E-3</v>
      </c>
      <c r="X57" s="10">
        <f t="shared" si="3"/>
        <v>-0.93382795768565674</v>
      </c>
      <c r="Y57" s="36">
        <f t="shared" si="4"/>
        <v>0.87203465455536466</v>
      </c>
      <c r="Z57" s="41">
        <f t="shared" si="5"/>
        <v>2.7000707195130729</v>
      </c>
      <c r="AA57" s="42">
        <f t="shared" si="6"/>
        <v>9</v>
      </c>
    </row>
    <row r="58" spans="1:27">
      <c r="C58" s="32" t="s">
        <v>143</v>
      </c>
      <c r="D58" s="33" t="s">
        <v>144</v>
      </c>
      <c r="E58" s="11">
        <v>0.35898002015572167</v>
      </c>
      <c r="F58" s="11">
        <v>0.35657941888794392</v>
      </c>
      <c r="G58" s="11">
        <v>0.3696374267957217</v>
      </c>
      <c r="H58" s="11">
        <v>0.35363579852127724</v>
      </c>
      <c r="I58" s="11">
        <v>0.3477829532679439</v>
      </c>
      <c r="J58" s="11">
        <v>0.3715443433060921</v>
      </c>
      <c r="K58" s="11">
        <v>0.3747008513786847</v>
      </c>
      <c r="L58" s="11">
        <v>0.37267995922683284</v>
      </c>
      <c r="M58" s="11">
        <v>0.37455482732831435</v>
      </c>
      <c r="N58" s="11">
        <v>0.3743509371953514</v>
      </c>
      <c r="O58" s="11">
        <v>0.37131817044572174</v>
      </c>
      <c r="P58" s="11">
        <v>0.37710149169609203</v>
      </c>
      <c r="Q58" s="11">
        <v>0.37730184481535134</v>
      </c>
      <c r="R58" s="11">
        <v>0.37686884897127726</v>
      </c>
      <c r="S58" s="11">
        <v>0.38142020685461059</v>
      </c>
      <c r="T58" s="11">
        <v>0.38142020685461059</v>
      </c>
      <c r="U58" s="11"/>
      <c r="V58" s="33" t="str">
        <f t="shared" si="1"/>
        <v>El Salvador</v>
      </c>
      <c r="W58" s="30">
        <f t="shared" si="2"/>
        <v>1.7014663748153606E-3</v>
      </c>
      <c r="X58" s="10">
        <f t="shared" si="3"/>
        <v>0.79742316493498189</v>
      </c>
      <c r="Y58" s="36">
        <f t="shared" si="4"/>
        <v>0.63588370397492333</v>
      </c>
      <c r="Z58" s="41">
        <f t="shared" si="5"/>
        <v>-1.7014663748153607</v>
      </c>
      <c r="AA58" s="42">
        <f t="shared" si="6"/>
        <v>79</v>
      </c>
    </row>
    <row r="59" spans="1:27">
      <c r="C59" s="32" t="s">
        <v>145</v>
      </c>
      <c r="D59" s="33" t="s">
        <v>146</v>
      </c>
      <c r="E59" s="11">
        <v>0.38910481842303646</v>
      </c>
      <c r="F59" s="11">
        <v>0.38920350304303647</v>
      </c>
      <c r="G59" s="11">
        <v>0.39397116735970311</v>
      </c>
      <c r="H59" s="11">
        <v>0.40394108931525863</v>
      </c>
      <c r="I59" s="11">
        <v>0.40607802807081422</v>
      </c>
      <c r="J59" s="11">
        <v>0.39590342794303646</v>
      </c>
      <c r="K59" s="11">
        <v>0.39656020169303646</v>
      </c>
      <c r="L59" s="11">
        <v>0.39450822787081419</v>
      </c>
      <c r="M59" s="11">
        <v>0.39043288048859204</v>
      </c>
      <c r="N59" s="11">
        <v>0.38888869649303642</v>
      </c>
      <c r="O59" s="11">
        <v>0.3884733734430364</v>
      </c>
      <c r="P59" s="11">
        <v>0.39076072219636981</v>
      </c>
      <c r="Q59" s="11">
        <v>0.39114496806303645</v>
      </c>
      <c r="R59" s="11">
        <v>0.387771614018592</v>
      </c>
      <c r="S59" s="11">
        <v>0.38817373999748089</v>
      </c>
      <c r="T59" s="11">
        <v>0.38817373999748089</v>
      </c>
      <c r="U59" s="11"/>
      <c r="V59" s="33" t="str">
        <f t="shared" si="1"/>
        <v>Equatorial Guinea</v>
      </c>
      <c r="W59" s="30">
        <f t="shared" si="2"/>
        <v>-5.6202139794281065E-4</v>
      </c>
      <c r="X59" s="10">
        <f t="shared" si="3"/>
        <v>-0.47826913525714815</v>
      </c>
      <c r="Y59" s="36">
        <f t="shared" si="4"/>
        <v>0.22874136573962026</v>
      </c>
      <c r="Z59" s="41" t="str">
        <f t="shared" si="5"/>
        <v/>
      </c>
      <c r="AA59" s="42" t="str">
        <f t="shared" si="6"/>
        <v/>
      </c>
    </row>
    <row r="60" spans="1:27">
      <c r="C60" s="32" t="s">
        <v>147</v>
      </c>
      <c r="D60" s="33" t="s">
        <v>148</v>
      </c>
      <c r="E60" s="11">
        <v>0.40240125275835387</v>
      </c>
      <c r="F60" s="11">
        <v>0.4313367769805761</v>
      </c>
      <c r="G60" s="11">
        <v>0.43015394589279832</v>
      </c>
      <c r="H60" s="11">
        <v>0.43891131175835391</v>
      </c>
      <c r="I60" s="11">
        <v>0.39385900940279828</v>
      </c>
      <c r="J60" s="11">
        <v>0.43870039295835384</v>
      </c>
      <c r="K60" s="11">
        <v>0.45686168952502054</v>
      </c>
      <c r="L60" s="11">
        <v>0.43725710438057608</v>
      </c>
      <c r="M60" s="11">
        <v>0.49771993913613166</v>
      </c>
      <c r="N60" s="11">
        <v>0.56000794732502046</v>
      </c>
      <c r="O60" s="11">
        <v>0.53393568303613159</v>
      </c>
      <c r="P60" s="11">
        <v>0.46310162453613163</v>
      </c>
      <c r="Q60" s="11">
        <v>0.45212448236946501</v>
      </c>
      <c r="R60" s="11">
        <v>0.4441097158694649</v>
      </c>
      <c r="S60" s="11">
        <v>0.44900401514724275</v>
      </c>
      <c r="T60" s="11">
        <v>0.44900401514724275</v>
      </c>
      <c r="U60" s="11"/>
      <c r="V60" s="33" t="str">
        <f t="shared" si="1"/>
        <v>Eritrea</v>
      </c>
      <c r="W60" s="30">
        <f t="shared" si="2"/>
        <v>3.7234175025310438E-3</v>
      </c>
      <c r="X60" s="10">
        <f t="shared" si="3"/>
        <v>0.41124396101628091</v>
      </c>
      <c r="Y60" s="36">
        <f t="shared" si="4"/>
        <v>0.16912159547236039</v>
      </c>
      <c r="Z60" s="41" t="str">
        <f t="shared" si="5"/>
        <v/>
      </c>
      <c r="AA60" s="42" t="str">
        <f t="shared" si="6"/>
        <v/>
      </c>
    </row>
    <row r="61" spans="1:27">
      <c r="C61" s="32" t="s">
        <v>149</v>
      </c>
      <c r="D61" s="33" t="s">
        <v>150</v>
      </c>
      <c r="E61" s="11">
        <v>0.19643085427177687</v>
      </c>
      <c r="F61" s="11">
        <v>0.20849956689844351</v>
      </c>
      <c r="G61" s="11">
        <v>0.20667293071622131</v>
      </c>
      <c r="H61" s="11">
        <v>0.24438653435511024</v>
      </c>
      <c r="I61" s="11">
        <v>0.24775208730177686</v>
      </c>
      <c r="J61" s="11">
        <v>0.24963857339177686</v>
      </c>
      <c r="K61" s="11">
        <v>0.24558835807288798</v>
      </c>
      <c r="L61" s="11">
        <v>0.25421213753955463</v>
      </c>
      <c r="M61" s="11">
        <v>0.25345803598844352</v>
      </c>
      <c r="N61" s="11">
        <v>0.25293654710511021</v>
      </c>
      <c r="O61" s="11">
        <v>0.24556920905177687</v>
      </c>
      <c r="P61" s="11">
        <v>0.24179231899177689</v>
      </c>
      <c r="Q61" s="11">
        <v>0.23511044495733247</v>
      </c>
      <c r="R61" s="11">
        <v>0.2348797474451102</v>
      </c>
      <c r="S61" s="11">
        <v>0.23746411643399912</v>
      </c>
      <c r="T61" s="11">
        <v>0.23746411643399912</v>
      </c>
      <c r="U61" s="11"/>
      <c r="V61" s="33" t="str">
        <f t="shared" si="1"/>
        <v>Estonia</v>
      </c>
      <c r="W61" s="30">
        <f t="shared" si="2"/>
        <v>1.7324316492777795E-3</v>
      </c>
      <c r="X61" s="10">
        <f t="shared" si="3"/>
        <v>0.46558581744254579</v>
      </c>
      <c r="Y61" s="36">
        <f t="shared" si="4"/>
        <v>0.21677015340364358</v>
      </c>
      <c r="Z61" s="41" t="str">
        <f t="shared" si="5"/>
        <v/>
      </c>
      <c r="AA61" s="42" t="str">
        <f t="shared" si="6"/>
        <v/>
      </c>
    </row>
    <row r="62" spans="1:27">
      <c r="C62" s="32" t="s">
        <v>151</v>
      </c>
      <c r="D62" s="33" t="s">
        <v>152</v>
      </c>
      <c r="E62" s="11">
        <v>0.47463695335666667</v>
      </c>
      <c r="F62" s="11">
        <v>0.47132081925555558</v>
      </c>
      <c r="G62" s="11">
        <v>0.47073297631111111</v>
      </c>
      <c r="H62" s="11">
        <v>0.47445952135555558</v>
      </c>
      <c r="I62" s="11">
        <v>0.47950461774444442</v>
      </c>
      <c r="J62" s="11">
        <v>0.48998683417777777</v>
      </c>
      <c r="K62" s="11">
        <v>0.49116511553333336</v>
      </c>
      <c r="L62" s="11">
        <v>0.47612221246666664</v>
      </c>
      <c r="M62" s="11">
        <v>0.49888133923333339</v>
      </c>
      <c r="N62" s="11">
        <v>0.49985774644074077</v>
      </c>
      <c r="O62" s="11">
        <v>0.50679047179259262</v>
      </c>
      <c r="P62" s="11">
        <v>0.50549354727777773</v>
      </c>
      <c r="Q62" s="11">
        <v>0.50669964032222214</v>
      </c>
      <c r="R62" s="11">
        <v>0.50499371395555548</v>
      </c>
      <c r="S62" s="11">
        <v>0.50324381639999993</v>
      </c>
      <c r="T62" s="11">
        <v>0.50324381639999993</v>
      </c>
      <c r="U62" s="11"/>
      <c r="V62" s="33" t="str">
        <f t="shared" si="1"/>
        <v>Ethiopia</v>
      </c>
      <c r="W62" s="30">
        <f t="shared" si="2"/>
        <v>2.6851600111955282E-3</v>
      </c>
      <c r="X62" s="10">
        <f t="shared" si="3"/>
        <v>0.89859494618032754</v>
      </c>
      <c r="Y62" s="36">
        <f t="shared" si="4"/>
        <v>0.80747287730082573</v>
      </c>
      <c r="Z62" s="41">
        <f t="shared" si="5"/>
        <v>-2.6851600111955283</v>
      </c>
      <c r="AA62" s="42">
        <f t="shared" si="6"/>
        <v>93</v>
      </c>
    </row>
    <row r="63" spans="1:27">
      <c r="C63" s="32" t="s">
        <v>153</v>
      </c>
      <c r="D63" s="33" t="s">
        <v>154</v>
      </c>
      <c r="E63" s="11">
        <v>0.35441954169901457</v>
      </c>
      <c r="F63" s="11">
        <v>0.33879085597234787</v>
      </c>
      <c r="G63" s="11">
        <v>0.34680130947012572</v>
      </c>
      <c r="H63" s="11">
        <v>0.34695292548568119</v>
      </c>
      <c r="I63" s="11">
        <v>0.3538192995801257</v>
      </c>
      <c r="J63" s="11">
        <v>0.35259938208790342</v>
      </c>
      <c r="K63" s="11">
        <v>0.35362344261012574</v>
      </c>
      <c r="L63" s="11">
        <v>0.35177400492123684</v>
      </c>
      <c r="M63" s="11">
        <v>0.31933839870457015</v>
      </c>
      <c r="N63" s="11">
        <v>0.34444444599234791</v>
      </c>
      <c r="O63" s="11">
        <v>0.35086810938901458</v>
      </c>
      <c r="P63" s="11">
        <v>0.34766734436679236</v>
      </c>
      <c r="Q63" s="11">
        <v>0.34663255179790348</v>
      </c>
      <c r="R63" s="11">
        <v>0.34722338831234789</v>
      </c>
      <c r="S63" s="11">
        <v>0.34254282674790343</v>
      </c>
      <c r="T63" s="11">
        <v>0.34254282674790343</v>
      </c>
      <c r="U63" s="11"/>
      <c r="V63" s="33" t="str">
        <f t="shared" si="1"/>
        <v>Fiji</v>
      </c>
      <c r="W63" s="30">
        <f t="shared" si="2"/>
        <v>-3.5192389142320313E-4</v>
      </c>
      <c r="X63" s="10">
        <f t="shared" si="3"/>
        <v>-0.19699599876698515</v>
      </c>
      <c r="Y63" s="36">
        <f t="shared" si="4"/>
        <v>3.8807423530202015E-2</v>
      </c>
      <c r="Z63" s="41" t="str">
        <f t="shared" si="5"/>
        <v/>
      </c>
      <c r="AA63" s="42" t="str">
        <f t="shared" si="6"/>
        <v/>
      </c>
    </row>
    <row r="64" spans="1:27">
      <c r="C64" s="32" t="s">
        <v>155</v>
      </c>
      <c r="D64" s="33" t="s">
        <v>156</v>
      </c>
      <c r="E64" s="11">
        <v>0.21028765243985909</v>
      </c>
      <c r="F64" s="11">
        <v>0.2136238746620813</v>
      </c>
      <c r="G64" s="11">
        <v>0.21251565243985912</v>
      </c>
      <c r="H64" s="11">
        <v>0.21807409688430354</v>
      </c>
      <c r="I64" s="11">
        <v>0.21641031910652575</v>
      </c>
      <c r="J64" s="11">
        <v>0.2169687635509702</v>
      </c>
      <c r="K64" s="11">
        <v>0.20988454132874798</v>
      </c>
      <c r="L64" s="11">
        <v>0.21280031910652575</v>
      </c>
      <c r="M64" s="11">
        <v>0.20598365413985911</v>
      </c>
      <c r="N64" s="11">
        <v>0.20861143360652579</v>
      </c>
      <c r="O64" s="11">
        <v>0.20560898475097023</v>
      </c>
      <c r="P64" s="11">
        <v>0.20523283887319244</v>
      </c>
      <c r="Q64" s="11">
        <v>0.17306462483985913</v>
      </c>
      <c r="R64" s="11">
        <v>0.17780320799541471</v>
      </c>
      <c r="S64" s="11">
        <v>0.17746987466208136</v>
      </c>
      <c r="T64" s="11">
        <v>0.17746987466208136</v>
      </c>
      <c r="U64" s="11"/>
      <c r="V64" s="33" t="str">
        <f t="shared" si="1"/>
        <v>Finland</v>
      </c>
      <c r="W64" s="30">
        <f t="shared" si="2"/>
        <v>-2.7865706584150286E-3</v>
      </c>
      <c r="X64" s="10">
        <f t="shared" si="3"/>
        <v>-0.82419261532400123</v>
      </c>
      <c r="Y64" s="36">
        <f t="shared" si="4"/>
        <v>0.67929346715461703</v>
      </c>
      <c r="Z64" s="41">
        <f t="shared" si="5"/>
        <v>2.7865706584150285</v>
      </c>
      <c r="AA64" s="42">
        <f t="shared" si="6"/>
        <v>7</v>
      </c>
    </row>
    <row r="65" spans="3:27">
      <c r="C65" s="32" t="s">
        <v>157</v>
      </c>
      <c r="D65" s="33" t="s">
        <v>158</v>
      </c>
      <c r="E65" s="11">
        <v>0.16499206999574778</v>
      </c>
      <c r="F65" s="11">
        <v>0.1647920699957478</v>
      </c>
      <c r="G65" s="11">
        <v>0.16554984777352555</v>
      </c>
      <c r="H65" s="11">
        <v>0.16519651444019223</v>
      </c>
      <c r="I65" s="11">
        <v>0.16484318110685889</v>
      </c>
      <c r="J65" s="11">
        <v>0.16448984777352557</v>
      </c>
      <c r="K65" s="11">
        <v>0.16402095888463666</v>
      </c>
      <c r="L65" s="11">
        <v>0.16355206999574776</v>
      </c>
      <c r="M65" s="11">
        <v>0.1630831811068589</v>
      </c>
      <c r="N65" s="11">
        <v>0.16261429221797</v>
      </c>
      <c r="O65" s="11">
        <v>0.16197962555130335</v>
      </c>
      <c r="P65" s="11">
        <v>0.16164184777352555</v>
      </c>
      <c r="Q65" s="11">
        <v>0.16165651444019222</v>
      </c>
      <c r="R65" s="11">
        <v>0.16332984777352555</v>
      </c>
      <c r="S65" s="11">
        <v>0.15932095888463665</v>
      </c>
      <c r="T65" s="11">
        <v>0.15932095888463665</v>
      </c>
      <c r="U65" s="11"/>
      <c r="V65" s="33" t="str">
        <f t="shared" si="1"/>
        <v>France</v>
      </c>
      <c r="W65" s="30">
        <f t="shared" si="2"/>
        <v>-3.7076535947712537E-4</v>
      </c>
      <c r="X65" s="10">
        <f t="shared" si="3"/>
        <v>-0.90440800675342192</v>
      </c>
      <c r="Y65" s="36">
        <f t="shared" si="4"/>
        <v>0.81795384267969773</v>
      </c>
      <c r="Z65" s="41">
        <f t="shared" si="5"/>
        <v>0.37076535947712536</v>
      </c>
      <c r="AA65" s="42">
        <f t="shared" si="6"/>
        <v>55</v>
      </c>
    </row>
    <row r="66" spans="3:27">
      <c r="C66" s="32" t="s">
        <v>159</v>
      </c>
      <c r="D66" s="33" t="s">
        <v>160</v>
      </c>
      <c r="E66" s="11">
        <v>0.35668974545971482</v>
      </c>
      <c r="F66" s="11">
        <v>0.32920274697860363</v>
      </c>
      <c r="G66" s="11">
        <v>0.33216772241527032</v>
      </c>
      <c r="H66" s="11">
        <v>0.33634738694527033</v>
      </c>
      <c r="I66" s="11">
        <v>0.34689889328415924</v>
      </c>
      <c r="J66" s="11">
        <v>0.3246302170808259</v>
      </c>
      <c r="K66" s="11">
        <v>0.34121168905054816</v>
      </c>
      <c r="L66" s="11">
        <v>0.34310993473915918</v>
      </c>
      <c r="M66" s="11">
        <v>0.27862561283110371</v>
      </c>
      <c r="N66" s="11">
        <v>0.31483984033971479</v>
      </c>
      <c r="O66" s="11">
        <v>0.32024829138527033</v>
      </c>
      <c r="P66" s="11">
        <v>0.31245935502749256</v>
      </c>
      <c r="Q66" s="11">
        <v>0.31049528239527036</v>
      </c>
      <c r="R66" s="11">
        <v>0.30948335322193699</v>
      </c>
      <c r="S66" s="11">
        <v>0.30834963253749259</v>
      </c>
      <c r="T66" s="11">
        <v>0.30834963253749259</v>
      </c>
      <c r="U66" s="11"/>
      <c r="V66" s="33" t="str">
        <f t="shared" si="1"/>
        <v>Gabon</v>
      </c>
      <c r="W66" s="30">
        <f t="shared" si="2"/>
        <v>-2.7720227175874169E-3</v>
      </c>
      <c r="X66" s="10">
        <f t="shared" si="3"/>
        <v>-0.67900710384621354</v>
      </c>
      <c r="Y66" s="36">
        <f t="shared" si="4"/>
        <v>0.46105064707362264</v>
      </c>
      <c r="Z66" s="41">
        <f t="shared" si="5"/>
        <v>2.7720227175874168</v>
      </c>
      <c r="AA66" s="42">
        <f t="shared" si="6"/>
        <v>8</v>
      </c>
    </row>
    <row r="67" spans="3:27">
      <c r="C67" s="32" t="s">
        <v>161</v>
      </c>
      <c r="D67" s="33" t="s">
        <v>162</v>
      </c>
      <c r="E67" s="11">
        <v>0.38334913060773751</v>
      </c>
      <c r="F67" s="11">
        <v>0.39169030661551524</v>
      </c>
      <c r="G67" s="11">
        <v>0.39652663598662635</v>
      </c>
      <c r="H67" s="11">
        <v>0.3624730132088485</v>
      </c>
      <c r="I67" s="11">
        <v>0.38621509927551517</v>
      </c>
      <c r="J67" s="11">
        <v>0.39351551028662635</v>
      </c>
      <c r="K67" s="11">
        <v>0.36653511935329303</v>
      </c>
      <c r="L67" s="11">
        <v>0.38458967706440411</v>
      </c>
      <c r="M67" s="11">
        <v>0.37894628645329298</v>
      </c>
      <c r="N67" s="11">
        <v>0.3660913185310708</v>
      </c>
      <c r="O67" s="11">
        <v>0.43125257813107076</v>
      </c>
      <c r="P67" s="11">
        <v>0.41405338974218187</v>
      </c>
      <c r="Q67" s="11">
        <v>0.40962309006440406</v>
      </c>
      <c r="R67" s="11">
        <v>0.4057237213199596</v>
      </c>
      <c r="S67" s="11">
        <v>0.39180009433107066</v>
      </c>
      <c r="T67" s="11">
        <v>0.39180009433107066</v>
      </c>
      <c r="U67" s="11"/>
      <c r="V67" s="33" t="str">
        <f t="shared" si="1"/>
        <v>Gambia</v>
      </c>
      <c r="W67" s="30">
        <f t="shared" si="2"/>
        <v>1.5151307440146981E-3</v>
      </c>
      <c r="X67" s="10">
        <f t="shared" si="3"/>
        <v>0.39296830351036305</v>
      </c>
      <c r="Y67" s="36">
        <f t="shared" si="4"/>
        <v>0.15442408756381282</v>
      </c>
      <c r="Z67" s="41" t="str">
        <f t="shared" si="5"/>
        <v/>
      </c>
      <c r="AA67" s="42" t="str">
        <f t="shared" si="6"/>
        <v/>
      </c>
    </row>
    <row r="68" spans="3:27">
      <c r="C68" s="32" t="s">
        <v>163</v>
      </c>
      <c r="D68" s="33" t="s">
        <v>164</v>
      </c>
      <c r="E68" s="11">
        <v>0.32052161898877068</v>
      </c>
      <c r="F68" s="11">
        <v>0.31643479176543737</v>
      </c>
      <c r="G68" s="11">
        <v>0.3022200103032151</v>
      </c>
      <c r="H68" s="11">
        <v>0.31497292042543734</v>
      </c>
      <c r="I68" s="11">
        <v>0.30889546553654845</v>
      </c>
      <c r="J68" s="11">
        <v>0.33033951406099288</v>
      </c>
      <c r="K68" s="11">
        <v>0.31534635623099289</v>
      </c>
      <c r="L68" s="11">
        <v>0.32333717640321513</v>
      </c>
      <c r="M68" s="11">
        <v>0.31915957418432622</v>
      </c>
      <c r="N68" s="11">
        <v>0.32648074003321503</v>
      </c>
      <c r="O68" s="11">
        <v>0.31654348420988176</v>
      </c>
      <c r="P68" s="11">
        <v>0.3335680774387707</v>
      </c>
      <c r="Q68" s="11">
        <v>0.3329878153143262</v>
      </c>
      <c r="R68" s="11">
        <v>0.33430516556988177</v>
      </c>
      <c r="S68" s="11">
        <v>0.32898623963099294</v>
      </c>
      <c r="T68" s="11">
        <v>0.32898623963099294</v>
      </c>
      <c r="U68" s="11"/>
      <c r="V68" s="33" t="str">
        <f t="shared" si="1"/>
        <v>Georgia</v>
      </c>
      <c r="W68" s="30">
        <f t="shared" si="2"/>
        <v>1.3796508486274514E-3</v>
      </c>
      <c r="X68" s="10">
        <f t="shared" si="3"/>
        <v>0.69952396293937835</v>
      </c>
      <c r="Y68" s="36">
        <f t="shared" si="4"/>
        <v>0.48933377472641276</v>
      </c>
      <c r="Z68" s="41">
        <f t="shared" si="5"/>
        <v>-1.3796508486274515</v>
      </c>
      <c r="AA68" s="42">
        <f t="shared" si="6"/>
        <v>72</v>
      </c>
    </row>
    <row r="69" spans="3:27">
      <c r="C69" s="32" t="s">
        <v>165</v>
      </c>
      <c r="D69" s="33" t="s">
        <v>166</v>
      </c>
      <c r="E69" s="11">
        <v>0.19741643805089792</v>
      </c>
      <c r="F69" s="11">
        <v>0.19758755086200905</v>
      </c>
      <c r="G69" s="11">
        <v>0.19439358236518364</v>
      </c>
      <c r="H69" s="11">
        <v>0.19231072497946936</v>
      </c>
      <c r="I69" s="11">
        <v>0.19356120092708845</v>
      </c>
      <c r="J69" s="11">
        <v>0.19370056576359637</v>
      </c>
      <c r="K69" s="11">
        <v>0.19027993060010429</v>
      </c>
      <c r="L69" s="11">
        <v>0.19130373988105667</v>
      </c>
      <c r="M69" s="11">
        <v>0.19232754916200909</v>
      </c>
      <c r="N69" s="11">
        <v>0.18776532693978684</v>
      </c>
      <c r="O69" s="11">
        <v>0.1888208824953424</v>
      </c>
      <c r="P69" s="11">
        <v>0.18960310471756461</v>
      </c>
      <c r="Q69" s="11">
        <v>0.18949866027312018</v>
      </c>
      <c r="R69" s="11">
        <v>0.18269643805089794</v>
      </c>
      <c r="S69" s="11">
        <v>0.18260754916200905</v>
      </c>
      <c r="T69" s="11">
        <v>0.18260754916200905</v>
      </c>
      <c r="U69" s="11"/>
      <c r="V69" s="33" t="str">
        <f t="shared" si="1"/>
        <v>Germany</v>
      </c>
      <c r="W69" s="30">
        <f t="shared" si="2"/>
        <v>-9.2569943640522792E-4</v>
      </c>
      <c r="X69" s="10">
        <f t="shared" si="3"/>
        <v>-0.92898950984439044</v>
      </c>
      <c r="Y69" s="36">
        <f t="shared" si="4"/>
        <v>0.86302150940092082</v>
      </c>
      <c r="Z69" s="41">
        <f t="shared" si="5"/>
        <v>0.92569943640522789</v>
      </c>
      <c r="AA69" s="42">
        <f t="shared" si="6"/>
        <v>45</v>
      </c>
    </row>
    <row r="70" spans="3:27">
      <c r="C70" s="32" t="s">
        <v>167</v>
      </c>
      <c r="D70" s="33" t="s">
        <v>168</v>
      </c>
      <c r="E70" s="11">
        <v>0.39037822589539001</v>
      </c>
      <c r="F70" s="11">
        <v>0.38439434524205673</v>
      </c>
      <c r="G70" s="11">
        <v>0.38660338668946409</v>
      </c>
      <c r="H70" s="11">
        <v>0.39159916267242711</v>
      </c>
      <c r="I70" s="11">
        <v>0.38308939162872341</v>
      </c>
      <c r="J70" s="11">
        <v>0.39625280830761223</v>
      </c>
      <c r="K70" s="11">
        <v>0.41970561117761229</v>
      </c>
      <c r="L70" s="11">
        <v>0.41643706597761226</v>
      </c>
      <c r="M70" s="11">
        <v>0.44737135126650113</v>
      </c>
      <c r="N70" s="11">
        <v>0.44332914412205671</v>
      </c>
      <c r="O70" s="11">
        <v>0.43833733618872334</v>
      </c>
      <c r="P70" s="11">
        <v>0.43227242231094565</v>
      </c>
      <c r="Q70" s="11">
        <v>0.423875314344279</v>
      </c>
      <c r="R70" s="11">
        <v>0.42097510431094559</v>
      </c>
      <c r="S70" s="11">
        <v>0.42311971837761231</v>
      </c>
      <c r="T70" s="11">
        <v>0.42311971837761231</v>
      </c>
      <c r="U70" s="11"/>
      <c r="V70" s="33" t="str">
        <f t="shared" si="1"/>
        <v>Ghana</v>
      </c>
      <c r="W70" s="30">
        <f t="shared" si="2"/>
        <v>3.4112282870321382E-3</v>
      </c>
      <c r="X70" s="10">
        <f t="shared" si="3"/>
        <v>0.7408865434665115</v>
      </c>
      <c r="Y70" s="36">
        <f t="shared" si="4"/>
        <v>0.54891287028975499</v>
      </c>
      <c r="Z70" s="41">
        <f t="shared" si="5"/>
        <v>-3.411228287032138</v>
      </c>
      <c r="AA70" s="42">
        <f t="shared" si="6"/>
        <v>97</v>
      </c>
    </row>
    <row r="71" spans="3:27">
      <c r="C71" s="32" t="s">
        <v>169</v>
      </c>
      <c r="D71" s="33" t="s">
        <v>170</v>
      </c>
      <c r="E71" s="11">
        <v>0.23838747848418246</v>
      </c>
      <c r="F71" s="11">
        <v>0.23707636059529355</v>
      </c>
      <c r="G71" s="11">
        <v>0.24032080503973802</v>
      </c>
      <c r="H71" s="11">
        <v>0.23912080503973801</v>
      </c>
      <c r="I71" s="11">
        <v>0.24014302726196027</v>
      </c>
      <c r="J71" s="11">
        <v>0.23672080503973802</v>
      </c>
      <c r="K71" s="11">
        <v>0.24309636059529355</v>
      </c>
      <c r="L71" s="11">
        <v>0.25233384207677506</v>
      </c>
      <c r="M71" s="11">
        <v>0.24268243466936765</v>
      </c>
      <c r="N71" s="11">
        <v>0.23969769392862686</v>
      </c>
      <c r="O71" s="11">
        <v>0.24201191615084916</v>
      </c>
      <c r="P71" s="11">
        <v>0.24030524948418247</v>
      </c>
      <c r="Q71" s="11">
        <v>0.23990524948418246</v>
      </c>
      <c r="R71" s="11">
        <v>0.23510524948418243</v>
      </c>
      <c r="S71" s="11">
        <v>0.23488302726196025</v>
      </c>
      <c r="T71" s="11">
        <v>0.23488302726196025</v>
      </c>
      <c r="U71" s="11"/>
      <c r="V71" s="33" t="str">
        <f t="shared" ref="V71:V134" si="10">D71</f>
        <v>Greece</v>
      </c>
      <c r="W71" s="30">
        <f t="shared" ref="W71:W134" si="11">SLOPE(E71:T71,$E$5:$T$5)</f>
        <v>-1.8183457216775544E-4</v>
      </c>
      <c r="X71" s="10">
        <f t="shared" ref="X71:X134" si="12">PEARSON(E71:T71,$E$5:$T$5)</f>
        <v>-0.2034547395977937</v>
      </c>
      <c r="Y71" s="36">
        <f t="shared" ref="Y71:Y134" si="13">IF(ISERROR(X71),0,X71*X71)</f>
        <v>4.1393831064806041E-2</v>
      </c>
      <c r="Z71" s="41" t="str">
        <f t="shared" ref="Z71:Z134" si="14">IF(Y71&gt;=$Z$4,-1000*W71,"")</f>
        <v/>
      </c>
      <c r="AA71" s="42" t="str">
        <f t="shared" ref="AA71:AA134" si="15">IF(ISNUMBER(Z71),RANK(Z71,$Z$6:$Z$197),"")</f>
        <v/>
      </c>
    </row>
    <row r="72" spans="3:27">
      <c r="C72" s="32" t="s">
        <v>171</v>
      </c>
      <c r="D72" s="33" t="s">
        <v>172</v>
      </c>
      <c r="E72" s="11">
        <v>0.38560327266332883</v>
      </c>
      <c r="F72" s="11">
        <v>0.38534560096777326</v>
      </c>
      <c r="G72" s="11">
        <v>0.38336153509110676</v>
      </c>
      <c r="H72" s="11">
        <v>0.37916746054555112</v>
      </c>
      <c r="I72" s="11">
        <v>0.37884471734221781</v>
      </c>
      <c r="J72" s="11">
        <v>0.37897805067555113</v>
      </c>
      <c r="K72" s="11">
        <v>0.37906693956444004</v>
      </c>
      <c r="L72" s="11">
        <v>0.39057040013110667</v>
      </c>
      <c r="M72" s="11">
        <v>0.37924471734221776</v>
      </c>
      <c r="N72" s="11">
        <v>0.3808353106655511</v>
      </c>
      <c r="O72" s="11">
        <v>0.38068225828444002</v>
      </c>
      <c r="P72" s="11">
        <v>0.38144719023555113</v>
      </c>
      <c r="Q72" s="11">
        <v>0.38116373480555116</v>
      </c>
      <c r="R72" s="11">
        <v>0.38187691688888448</v>
      </c>
      <c r="S72" s="11">
        <v>0.37995369821221781</v>
      </c>
      <c r="T72" s="11">
        <v>0.37995369821221781</v>
      </c>
      <c r="U72" s="11"/>
      <c r="V72" s="33" t="str">
        <f t="shared" si="10"/>
        <v>Grenada</v>
      </c>
      <c r="W72" s="30">
        <f t="shared" si="11"/>
        <v>-1.9483074361927816E-4</v>
      </c>
      <c r="X72" s="10">
        <f t="shared" si="12"/>
        <v>-0.29034484476897515</v>
      </c>
      <c r="Y72" s="36">
        <f t="shared" si="13"/>
        <v>8.4300128883920272E-2</v>
      </c>
      <c r="Z72" s="41" t="str">
        <f t="shared" si="14"/>
        <v/>
      </c>
      <c r="AA72" s="42" t="str">
        <f t="shared" si="15"/>
        <v/>
      </c>
    </row>
    <row r="73" spans="3:27">
      <c r="C73" s="32" t="s">
        <v>173</v>
      </c>
      <c r="D73" s="33" t="s">
        <v>174</v>
      </c>
      <c r="E73" s="11">
        <v>0.34874732560196064</v>
      </c>
      <c r="F73" s="11">
        <v>0.35984768647640514</v>
      </c>
      <c r="G73" s="11">
        <v>0.35928312452307187</v>
      </c>
      <c r="H73" s="11">
        <v>0.35543730733307183</v>
      </c>
      <c r="I73" s="11">
        <v>0.35021055805307177</v>
      </c>
      <c r="J73" s="11">
        <v>0.3475455415808496</v>
      </c>
      <c r="K73" s="11">
        <v>0.3594399280341829</v>
      </c>
      <c r="L73" s="11">
        <v>0.36676622266973852</v>
      </c>
      <c r="M73" s="11">
        <v>0.36432828126529404</v>
      </c>
      <c r="N73" s="11">
        <v>0.36265577857307185</v>
      </c>
      <c r="O73" s="11">
        <v>0.36767986413084963</v>
      </c>
      <c r="P73" s="11">
        <v>0.36139788421084962</v>
      </c>
      <c r="Q73" s="11">
        <v>0.36207100803862741</v>
      </c>
      <c r="R73" s="11">
        <v>0.36189655809196064</v>
      </c>
      <c r="S73" s="11">
        <v>0.36197174149307187</v>
      </c>
      <c r="T73" s="11">
        <v>0.36197174149307187</v>
      </c>
      <c r="U73" s="11"/>
      <c r="V73" s="33" t="str">
        <f t="shared" si="10"/>
        <v>Guatemala</v>
      </c>
      <c r="W73" s="30">
        <f t="shared" si="11"/>
        <v>7.3620961067320605E-4</v>
      </c>
      <c r="X73" s="10">
        <f t="shared" si="12"/>
        <v>0.58276515396761785</v>
      </c>
      <c r="Y73" s="36">
        <f t="shared" si="13"/>
        <v>0.33961522467890132</v>
      </c>
      <c r="Z73" s="41">
        <f t="shared" si="14"/>
        <v>-0.73620961067320601</v>
      </c>
      <c r="AA73" s="42">
        <f t="shared" si="15"/>
        <v>63</v>
      </c>
    </row>
    <row r="74" spans="3:27">
      <c r="C74" s="32" t="s">
        <v>175</v>
      </c>
      <c r="D74" s="33" t="s">
        <v>176</v>
      </c>
      <c r="E74" s="11">
        <v>0.4063703270361847</v>
      </c>
      <c r="F74" s="11">
        <v>0.39558193099729583</v>
      </c>
      <c r="G74" s="11">
        <v>0.39549899045174031</v>
      </c>
      <c r="H74" s="11">
        <v>0.38984159520507355</v>
      </c>
      <c r="I74" s="11">
        <v>0.398103404799518</v>
      </c>
      <c r="J74" s="11">
        <v>0.39376353540729581</v>
      </c>
      <c r="K74" s="11">
        <v>0.39776874728877726</v>
      </c>
      <c r="L74" s="11">
        <v>0.40274729588692548</v>
      </c>
      <c r="M74" s="11">
        <v>0.40836241377618465</v>
      </c>
      <c r="N74" s="11">
        <v>0.39162814162062914</v>
      </c>
      <c r="O74" s="11">
        <v>0.39770854663174027</v>
      </c>
      <c r="P74" s="11">
        <v>0.40288253153174025</v>
      </c>
      <c r="Q74" s="11">
        <v>0.40838362800951805</v>
      </c>
      <c r="R74" s="11">
        <v>0.40069916998729577</v>
      </c>
      <c r="S74" s="11">
        <v>0.40621619304285139</v>
      </c>
      <c r="T74" s="11">
        <v>0.40621619304285139</v>
      </c>
      <c r="U74" s="11"/>
      <c r="V74" s="33" t="str">
        <f t="shared" si="10"/>
        <v>Guinea</v>
      </c>
      <c r="W74" s="30">
        <f t="shared" si="11"/>
        <v>5.8880281022930317E-4</v>
      </c>
      <c r="X74" s="10">
        <f t="shared" si="12"/>
        <v>0.46720737847748739</v>
      </c>
      <c r="Y74" s="36">
        <f t="shared" si="13"/>
        <v>0.21828273450380614</v>
      </c>
      <c r="Z74" s="41" t="str">
        <f t="shared" si="14"/>
        <v/>
      </c>
      <c r="AA74" s="42" t="str">
        <f t="shared" si="15"/>
        <v/>
      </c>
    </row>
    <row r="75" spans="3:27">
      <c r="C75" s="32" t="s">
        <v>177</v>
      </c>
      <c r="D75" s="33" t="s">
        <v>178</v>
      </c>
      <c r="E75" s="11">
        <v>0.41716015750257301</v>
      </c>
      <c r="F75" s="11">
        <v>0.45271217958368404</v>
      </c>
      <c r="G75" s="11">
        <v>0.46471408550590632</v>
      </c>
      <c r="H75" s="11">
        <v>0.45815790088368413</v>
      </c>
      <c r="I75" s="11">
        <v>0.42880399946701747</v>
      </c>
      <c r="J75" s="11">
        <v>0.46947720037257301</v>
      </c>
      <c r="K75" s="11">
        <v>0.42570982085590631</v>
      </c>
      <c r="L75" s="11">
        <v>0.45123415669479516</v>
      </c>
      <c r="M75" s="11">
        <v>0.45651743753923962</v>
      </c>
      <c r="N75" s="11">
        <v>0.46033003490590629</v>
      </c>
      <c r="O75" s="11">
        <v>0.46893966777257301</v>
      </c>
      <c r="P75" s="11">
        <v>0.45031225223923965</v>
      </c>
      <c r="Q75" s="11">
        <v>0.45369404390590629</v>
      </c>
      <c r="R75" s="11">
        <v>0.46757682682812857</v>
      </c>
      <c r="S75" s="11">
        <v>0.42824530870590632</v>
      </c>
      <c r="T75" s="11">
        <v>0.42824530870590632</v>
      </c>
      <c r="U75" s="11"/>
      <c r="V75" s="33" t="str">
        <f t="shared" si="10"/>
        <v>Guinea-Bissau</v>
      </c>
      <c r="W75" s="30">
        <f t="shared" si="11"/>
        <v>1.4196679085784285E-4</v>
      </c>
      <c r="X75" s="10">
        <f t="shared" si="12"/>
        <v>3.8827052802761573E-2</v>
      </c>
      <c r="Y75" s="36">
        <f t="shared" si="13"/>
        <v>1.5075400293484353E-3</v>
      </c>
      <c r="Z75" s="41" t="str">
        <f t="shared" si="14"/>
        <v/>
      </c>
      <c r="AA75" s="42" t="str">
        <f t="shared" si="15"/>
        <v/>
      </c>
    </row>
    <row r="76" spans="3:27">
      <c r="C76" s="32" t="s">
        <v>179</v>
      </c>
      <c r="D76" s="33" t="s">
        <v>180</v>
      </c>
      <c r="E76" s="11">
        <v>0.3973866750221251</v>
      </c>
      <c r="F76" s="11">
        <v>0.38810308280212513</v>
      </c>
      <c r="G76" s="11">
        <v>0.39501113296101398</v>
      </c>
      <c r="H76" s="11">
        <v>0.39518313631990293</v>
      </c>
      <c r="I76" s="11">
        <v>0.39943778794990292</v>
      </c>
      <c r="J76" s="11">
        <v>0.40149464095768067</v>
      </c>
      <c r="K76" s="11">
        <v>0.39524046088656956</v>
      </c>
      <c r="L76" s="11">
        <v>0.40049036079990291</v>
      </c>
      <c r="M76" s="11">
        <v>0.39094137677768065</v>
      </c>
      <c r="N76" s="11">
        <v>0.4030753287865696</v>
      </c>
      <c r="O76" s="11">
        <v>0.42954414767545845</v>
      </c>
      <c r="P76" s="11">
        <v>0.41057901208656955</v>
      </c>
      <c r="Q76" s="11">
        <v>0.41939994246434736</v>
      </c>
      <c r="R76" s="11">
        <v>0.41554288980879178</v>
      </c>
      <c r="S76" s="11">
        <v>0.42345676051990289</v>
      </c>
      <c r="T76" s="11">
        <v>0.42345676051990289</v>
      </c>
      <c r="U76" s="11"/>
      <c r="V76" s="33" t="str">
        <f t="shared" si="10"/>
        <v>Guyana</v>
      </c>
      <c r="W76" s="30">
        <f t="shared" si="11"/>
        <v>2.2450608759509798E-3</v>
      </c>
      <c r="X76" s="10">
        <f t="shared" si="12"/>
        <v>0.82321239256674628</v>
      </c>
      <c r="Y76" s="36">
        <f t="shared" si="13"/>
        <v>0.67767864327546679</v>
      </c>
      <c r="Z76" s="41">
        <f t="shared" si="14"/>
        <v>-2.2450608759509798</v>
      </c>
      <c r="AA76" s="42">
        <f t="shared" si="15"/>
        <v>86</v>
      </c>
    </row>
    <row r="77" spans="3:27">
      <c r="C77" s="32" t="s">
        <v>181</v>
      </c>
      <c r="D77" s="33" t="s">
        <v>182</v>
      </c>
      <c r="E77" s="11">
        <v>0.47487173054723136</v>
      </c>
      <c r="F77" s="11">
        <v>0.45673743386945354</v>
      </c>
      <c r="G77" s="11">
        <v>0.47056648943612017</v>
      </c>
      <c r="H77" s="11">
        <v>0.47049184160278684</v>
      </c>
      <c r="I77" s="11">
        <v>0.45800428555834244</v>
      </c>
      <c r="J77" s="11">
        <v>0.4514604198727869</v>
      </c>
      <c r="K77" s="11">
        <v>0.44271814991945363</v>
      </c>
      <c r="L77" s="11">
        <v>0.45223146569056472</v>
      </c>
      <c r="M77" s="11">
        <v>0.44895203814612028</v>
      </c>
      <c r="N77" s="11">
        <v>0.45199087776945363</v>
      </c>
      <c r="O77" s="11">
        <v>0.45011212263278694</v>
      </c>
      <c r="P77" s="11">
        <v>0.47374334165834242</v>
      </c>
      <c r="Q77" s="11">
        <v>0.46862736250278686</v>
      </c>
      <c r="R77" s="11">
        <v>0.46376029718056461</v>
      </c>
      <c r="S77" s="11">
        <v>0.46529722724723133</v>
      </c>
      <c r="T77" s="11">
        <v>0.46529722724723133</v>
      </c>
      <c r="U77" s="11"/>
      <c r="V77" s="33" t="str">
        <f t="shared" si="10"/>
        <v>Haiti</v>
      </c>
      <c r="W77" s="30">
        <f t="shared" si="11"/>
        <v>5.8558826552283537E-6</v>
      </c>
      <c r="X77" s="10">
        <f t="shared" si="12"/>
        <v>2.7828330066206612E-3</v>
      </c>
      <c r="Y77" s="36">
        <f t="shared" si="13"/>
        <v>7.7441595427373899E-6</v>
      </c>
      <c r="Z77" s="41" t="str">
        <f t="shared" si="14"/>
        <v/>
      </c>
      <c r="AA77" s="42" t="str">
        <f t="shared" si="15"/>
        <v/>
      </c>
    </row>
    <row r="78" spans="3:27">
      <c r="C78" s="32" t="s">
        <v>183</v>
      </c>
      <c r="D78" s="33" t="s">
        <v>184</v>
      </c>
      <c r="E78" s="11">
        <v>0.3869472440975944</v>
      </c>
      <c r="F78" s="11">
        <v>0.38438234877759436</v>
      </c>
      <c r="G78" s="11">
        <v>0.4004034443531499</v>
      </c>
      <c r="H78" s="11">
        <v>0.38692763447092771</v>
      </c>
      <c r="I78" s="11">
        <v>0.41316860420426105</v>
      </c>
      <c r="J78" s="11">
        <v>0.38595352021426099</v>
      </c>
      <c r="K78" s="11">
        <v>0.40541421291537216</v>
      </c>
      <c r="L78" s="11">
        <v>0.39716976847092772</v>
      </c>
      <c r="M78" s="11">
        <v>0.40092765911092765</v>
      </c>
      <c r="N78" s="11">
        <v>0.41107567659981659</v>
      </c>
      <c r="O78" s="11">
        <v>0.42321164677203882</v>
      </c>
      <c r="P78" s="11">
        <v>0.41349385550092771</v>
      </c>
      <c r="Q78" s="11">
        <v>0.39723657273426105</v>
      </c>
      <c r="R78" s="11">
        <v>0.40362316919314994</v>
      </c>
      <c r="S78" s="11">
        <v>0.40025897795092769</v>
      </c>
      <c r="T78" s="11">
        <v>0.40025897795092769</v>
      </c>
      <c r="U78" s="11"/>
      <c r="V78" s="33" t="str">
        <f t="shared" si="10"/>
        <v>Honduras</v>
      </c>
      <c r="W78" s="30">
        <f t="shared" si="11"/>
        <v>1.0934989385620914E-3</v>
      </c>
      <c r="X78" s="10">
        <f t="shared" si="12"/>
        <v>0.46855028994665154</v>
      </c>
      <c r="Y78" s="36">
        <f t="shared" si="13"/>
        <v>0.21953937420909123</v>
      </c>
      <c r="Z78" s="41" t="str">
        <f t="shared" si="14"/>
        <v/>
      </c>
      <c r="AA78" s="42" t="str">
        <f t="shared" si="15"/>
        <v/>
      </c>
    </row>
    <row r="79" spans="3:27">
      <c r="C79" s="32" t="s">
        <v>185</v>
      </c>
      <c r="D79" s="33" t="s">
        <v>186</v>
      </c>
      <c r="E79" s="11">
        <v>0.21233613193444445</v>
      </c>
      <c r="F79" s="11">
        <v>0.21468201560444442</v>
      </c>
      <c r="G79" s="11">
        <v>0.21336122920777775</v>
      </c>
      <c r="H79" s="11">
        <v>0.21349688623222221</v>
      </c>
      <c r="I79" s="11">
        <v>0.21351881363407407</v>
      </c>
      <c r="J79" s="11">
        <v>0.21465189858037037</v>
      </c>
      <c r="K79" s="11">
        <v>0.21410885677777777</v>
      </c>
      <c r="L79" s="11">
        <v>0.21234367580444444</v>
      </c>
      <c r="M79" s="11">
        <v>0.21301222052222221</v>
      </c>
      <c r="N79" s="11">
        <v>0.21496806543703703</v>
      </c>
      <c r="O79" s="11">
        <v>0.22250613257407409</v>
      </c>
      <c r="P79" s="11">
        <v>0.2219410886</v>
      </c>
      <c r="Q79" s="11">
        <v>0.22607409135555556</v>
      </c>
      <c r="R79" s="11">
        <v>0.23569888888888885</v>
      </c>
      <c r="S79" s="11">
        <v>0.2352544444444444</v>
      </c>
      <c r="T79" s="11">
        <v>0.2352544444444444</v>
      </c>
      <c r="U79" s="11"/>
      <c r="V79" s="33" t="str">
        <f t="shared" si="10"/>
        <v>Hungary</v>
      </c>
      <c r="W79" s="30">
        <f t="shared" si="11"/>
        <v>1.5758803391143783E-3</v>
      </c>
      <c r="X79" s="10">
        <f t="shared" si="12"/>
        <v>0.85046751254433284</v>
      </c>
      <c r="Y79" s="36">
        <f t="shared" si="13"/>
        <v>0.72329498989334495</v>
      </c>
      <c r="Z79" s="41">
        <f t="shared" si="14"/>
        <v>-1.5758803391143783</v>
      </c>
      <c r="AA79" s="42">
        <f t="shared" si="15"/>
        <v>76</v>
      </c>
    </row>
    <row r="80" spans="3:27">
      <c r="C80" s="32" t="s">
        <v>187</v>
      </c>
      <c r="D80" s="33" t="s">
        <v>188</v>
      </c>
      <c r="E80" s="11">
        <v>0.34263079147918846</v>
      </c>
      <c r="F80" s="11">
        <v>0.33683079105696617</v>
      </c>
      <c r="G80" s="11">
        <v>0.34136412312363285</v>
      </c>
      <c r="H80" s="11">
        <v>0.3396752346569662</v>
      </c>
      <c r="I80" s="11">
        <v>0.33843079021252176</v>
      </c>
      <c r="J80" s="11">
        <v>0.33674190174585511</v>
      </c>
      <c r="K80" s="11">
        <v>0.33551994576807731</v>
      </c>
      <c r="L80" s="11">
        <v>0.33452021285696626</v>
      </c>
      <c r="M80" s="11">
        <v>0.33290936756252176</v>
      </c>
      <c r="N80" s="11">
        <v>0.32796518893474402</v>
      </c>
      <c r="O80" s="11">
        <v>0.32203523575696624</v>
      </c>
      <c r="P80" s="11">
        <v>0.31419123440141061</v>
      </c>
      <c r="Q80" s="11">
        <v>0.30549164519029959</v>
      </c>
      <c r="R80" s="11">
        <v>0.29774053407918849</v>
      </c>
      <c r="S80" s="11">
        <v>0.29771831185696623</v>
      </c>
      <c r="T80" s="11">
        <v>0.29771831185696623</v>
      </c>
      <c r="U80" s="11"/>
      <c r="V80" s="33" t="str">
        <f t="shared" si="10"/>
        <v>Iceland</v>
      </c>
      <c r="W80" s="30">
        <f t="shared" si="11"/>
        <v>-3.2899213897630685E-3</v>
      </c>
      <c r="X80" s="10">
        <f t="shared" si="12"/>
        <v>-0.92915516578343593</v>
      </c>
      <c r="Y80" s="36">
        <f t="shared" si="13"/>
        <v>0.86332932210204427</v>
      </c>
      <c r="Z80" s="41">
        <f t="shared" si="14"/>
        <v>3.2899213897630686</v>
      </c>
      <c r="AA80" s="42">
        <f t="shared" si="15"/>
        <v>4</v>
      </c>
    </row>
    <row r="81" spans="3:27">
      <c r="C81" s="32" t="s">
        <v>189</v>
      </c>
      <c r="D81" s="33" t="s">
        <v>190</v>
      </c>
      <c r="E81" s="11">
        <v>0.33740633852918706</v>
      </c>
      <c r="F81" s="11">
        <v>0.33678609017474259</v>
      </c>
      <c r="G81" s="11">
        <v>0.33711066383696481</v>
      </c>
      <c r="H81" s="11">
        <v>0.3363187680158537</v>
      </c>
      <c r="I81" s="11">
        <v>0.34720396008807586</v>
      </c>
      <c r="J81" s="11">
        <v>0.34417795607140927</v>
      </c>
      <c r="K81" s="11">
        <v>0.34201499249696482</v>
      </c>
      <c r="L81" s="11">
        <v>0.33640657899029819</v>
      </c>
      <c r="M81" s="11">
        <v>0.33409711982807594</v>
      </c>
      <c r="N81" s="11">
        <v>0.32975520176252032</v>
      </c>
      <c r="O81" s="11">
        <v>0.32673555280807592</v>
      </c>
      <c r="P81" s="11">
        <v>0.32521089180807589</v>
      </c>
      <c r="Q81" s="11">
        <v>0.31859546781029813</v>
      </c>
      <c r="R81" s="11">
        <v>0.31382472683140927</v>
      </c>
      <c r="S81" s="11">
        <v>0.30945767843585376</v>
      </c>
      <c r="T81" s="11">
        <v>0.30590878954696488</v>
      </c>
      <c r="U81" s="11"/>
      <c r="V81" s="33" t="str">
        <f t="shared" si="10"/>
        <v>India</v>
      </c>
      <c r="W81" s="30">
        <f t="shared" si="11"/>
        <v>-2.2406469439591489E-3</v>
      </c>
      <c r="X81" s="10">
        <f t="shared" si="12"/>
        <v>-0.85809185354372364</v>
      </c>
      <c r="Y81" s="36">
        <f t="shared" si="13"/>
        <v>0.73632162911810328</v>
      </c>
      <c r="Z81" s="41">
        <f t="shared" si="14"/>
        <v>2.240646943959149</v>
      </c>
      <c r="AA81" s="42">
        <f t="shared" si="15"/>
        <v>18</v>
      </c>
    </row>
    <row r="82" spans="3:27">
      <c r="C82" s="32" t="s">
        <v>191</v>
      </c>
      <c r="D82" s="33" t="s">
        <v>192</v>
      </c>
      <c r="E82" s="11">
        <v>0.2884218098678874</v>
      </c>
      <c r="F82" s="11">
        <v>0.28933292352344298</v>
      </c>
      <c r="G82" s="11">
        <v>0.27335514320122073</v>
      </c>
      <c r="H82" s="11">
        <v>0.28537736796788743</v>
      </c>
      <c r="I82" s="11">
        <v>0.28839959019010963</v>
      </c>
      <c r="J82" s="11">
        <v>0.27164403549010963</v>
      </c>
      <c r="K82" s="11">
        <v>0.26384403209010965</v>
      </c>
      <c r="L82" s="11">
        <v>0.27011487468122075</v>
      </c>
      <c r="M82" s="11">
        <v>0.26655351848566522</v>
      </c>
      <c r="N82" s="11">
        <v>0.26583415860233184</v>
      </c>
      <c r="O82" s="11">
        <v>0.26090362689233193</v>
      </c>
      <c r="P82" s="11">
        <v>0.26487144099566517</v>
      </c>
      <c r="Q82" s="11">
        <v>0.25305761564344298</v>
      </c>
      <c r="R82" s="11">
        <v>0.25392592240788736</v>
      </c>
      <c r="S82" s="11">
        <v>0.25285029499122075</v>
      </c>
      <c r="T82" s="11">
        <v>0.25285029499122075</v>
      </c>
      <c r="U82" s="11"/>
      <c r="V82" s="33" t="str">
        <f t="shared" si="10"/>
        <v>Indonesia</v>
      </c>
      <c r="W82" s="30">
        <f t="shared" si="11"/>
        <v>-2.541817879006536E-3</v>
      </c>
      <c r="X82" s="10">
        <f t="shared" si="12"/>
        <v>-0.92091792416527107</v>
      </c>
      <c r="Y82" s="36">
        <f t="shared" si="13"/>
        <v>0.84808982304887193</v>
      </c>
      <c r="Z82" s="41">
        <f t="shared" si="14"/>
        <v>2.541817879006536</v>
      </c>
      <c r="AA82" s="42">
        <f t="shared" si="15"/>
        <v>11</v>
      </c>
    </row>
    <row r="83" spans="3:27">
      <c r="C83" s="32" t="s">
        <v>193</v>
      </c>
      <c r="D83" s="33" t="s">
        <v>194</v>
      </c>
      <c r="E83" s="11">
        <v>0.32130697233160405</v>
      </c>
      <c r="F83" s="11">
        <v>0.3200148649838262</v>
      </c>
      <c r="G83" s="11">
        <v>0.32387374847493733</v>
      </c>
      <c r="H83" s="11">
        <v>0.30683588310160403</v>
      </c>
      <c r="I83" s="11">
        <v>0.32056675464456696</v>
      </c>
      <c r="J83" s="11">
        <v>0.32429826090752994</v>
      </c>
      <c r="K83" s="11">
        <v>0.31779393064604844</v>
      </c>
      <c r="L83" s="11">
        <v>0.30164995990049287</v>
      </c>
      <c r="M83" s="11">
        <v>0.29263914762827059</v>
      </c>
      <c r="N83" s="11">
        <v>0.28492461838049288</v>
      </c>
      <c r="O83" s="11">
        <v>0.28487694891827064</v>
      </c>
      <c r="P83" s="11">
        <v>0.28067571381271511</v>
      </c>
      <c r="Q83" s="11">
        <v>0.28231695077715957</v>
      </c>
      <c r="R83" s="11">
        <v>0.28173540979604844</v>
      </c>
      <c r="S83" s="11">
        <v>0.28118657215604842</v>
      </c>
      <c r="T83" s="11">
        <v>0.28118657215604842</v>
      </c>
      <c r="U83" s="11"/>
      <c r="V83" s="33" t="str">
        <f t="shared" si="10"/>
        <v>Iran, Islamic Republic of</v>
      </c>
      <c r="W83" s="30">
        <f t="shared" si="11"/>
        <v>-3.4922478244417232E-3</v>
      </c>
      <c r="X83" s="10">
        <f t="shared" si="12"/>
        <v>-0.90708120145576709</v>
      </c>
      <c r="Y83" s="36">
        <f t="shared" si="13"/>
        <v>0.82279630603443787</v>
      </c>
      <c r="Z83" s="41">
        <f t="shared" si="14"/>
        <v>3.4922478244417232</v>
      </c>
      <c r="AA83" s="42">
        <f t="shared" si="15"/>
        <v>3</v>
      </c>
    </row>
    <row r="84" spans="3:27">
      <c r="C84" s="32" t="s">
        <v>195</v>
      </c>
      <c r="D84" s="33" t="s">
        <v>196</v>
      </c>
      <c r="E84" s="11">
        <v>0.38895752295078317</v>
      </c>
      <c r="F84" s="11">
        <v>0.3925908562841165</v>
      </c>
      <c r="G84" s="11">
        <v>0.39427645846189424</v>
      </c>
      <c r="H84" s="11">
        <v>0.4642971016218943</v>
      </c>
      <c r="I84" s="11">
        <v>0.45334709106633869</v>
      </c>
      <c r="J84" s="11">
        <v>0.43281190213300541</v>
      </c>
      <c r="K84" s="11">
        <v>0.43002269706633872</v>
      </c>
      <c r="L84" s="11">
        <v>0.41874795758856087</v>
      </c>
      <c r="M84" s="11">
        <v>0.42371686824411647</v>
      </c>
      <c r="N84" s="11">
        <v>0.40621092928411645</v>
      </c>
      <c r="O84" s="11">
        <v>0.40841921802300529</v>
      </c>
      <c r="P84" s="11">
        <v>0.43501701813300531</v>
      </c>
      <c r="Q84" s="11">
        <v>0.42788458557744985</v>
      </c>
      <c r="R84" s="11">
        <v>0.41325372071189431</v>
      </c>
      <c r="S84" s="11">
        <v>0.40630477643078311</v>
      </c>
      <c r="T84" s="11">
        <v>0.40630477643078311</v>
      </c>
      <c r="U84" s="11"/>
      <c r="V84" s="33" t="str">
        <f t="shared" si="10"/>
        <v>Iraq</v>
      </c>
      <c r="W84" s="30">
        <f t="shared" si="11"/>
        <v>4.098059826794264E-6</v>
      </c>
      <c r="X84" s="10">
        <f t="shared" si="12"/>
        <v>9.2018360170665237E-4</v>
      </c>
      <c r="Y84" s="36">
        <f t="shared" si="13"/>
        <v>8.4673786084982709E-7</v>
      </c>
      <c r="Z84" s="41" t="str">
        <f t="shared" si="14"/>
        <v/>
      </c>
      <c r="AA84" s="42" t="str">
        <f t="shared" si="15"/>
        <v/>
      </c>
    </row>
    <row r="85" spans="3:27">
      <c r="C85" s="32" t="s">
        <v>197</v>
      </c>
      <c r="D85" s="33" t="s">
        <v>198</v>
      </c>
      <c r="E85" s="11">
        <v>0.19812156288252047</v>
      </c>
      <c r="F85" s="11">
        <v>0.19774378680474264</v>
      </c>
      <c r="G85" s="11">
        <v>0.19414378680474265</v>
      </c>
      <c r="H85" s="11">
        <v>0.20287711843807602</v>
      </c>
      <c r="I85" s="11">
        <v>0.20038822954918711</v>
      </c>
      <c r="J85" s="11">
        <v>0.19678822954918709</v>
      </c>
      <c r="K85" s="11">
        <v>0.19314378510474267</v>
      </c>
      <c r="L85" s="11">
        <v>0.19505489621585378</v>
      </c>
      <c r="M85" s="11">
        <v>0.20252156288252043</v>
      </c>
      <c r="N85" s="11">
        <v>0.19221045177140933</v>
      </c>
      <c r="O85" s="11">
        <v>0.19412156288252044</v>
      </c>
      <c r="P85" s="11">
        <v>0.200477118438076</v>
      </c>
      <c r="Q85" s="11">
        <v>0.21830378510474263</v>
      </c>
      <c r="R85" s="11">
        <v>0.21723934066029824</v>
      </c>
      <c r="S85" s="11">
        <v>0.21712600732696488</v>
      </c>
      <c r="T85" s="11">
        <v>0.21712600732696488</v>
      </c>
      <c r="U85" s="11"/>
      <c r="V85" s="33" t="str">
        <f t="shared" si="10"/>
        <v>Ireland</v>
      </c>
      <c r="W85" s="30">
        <f t="shared" si="11"/>
        <v>1.3557090903267967E-3</v>
      </c>
      <c r="X85" s="10">
        <f t="shared" si="12"/>
        <v>0.67626523765718705</v>
      </c>
      <c r="Y85" s="36">
        <f t="shared" si="13"/>
        <v>0.4573346716635317</v>
      </c>
      <c r="Z85" s="41">
        <f t="shared" si="14"/>
        <v>-1.3557090903267968</v>
      </c>
      <c r="AA85" s="42">
        <f t="shared" si="15"/>
        <v>70</v>
      </c>
    </row>
    <row r="86" spans="3:27">
      <c r="C86" s="32" t="s">
        <v>199</v>
      </c>
      <c r="D86" s="33" t="s">
        <v>200</v>
      </c>
      <c r="E86" s="11">
        <v>0.36451238692629073</v>
      </c>
      <c r="F86" s="11">
        <v>0.3685986972029574</v>
      </c>
      <c r="G86" s="11">
        <v>0.37379473885406855</v>
      </c>
      <c r="H86" s="11">
        <v>0.37922794729073517</v>
      </c>
      <c r="I86" s="11">
        <v>0.38072488520740183</v>
      </c>
      <c r="J86" s="11">
        <v>0.37680482703406848</v>
      </c>
      <c r="K86" s="11">
        <v>0.36970914556295736</v>
      </c>
      <c r="L86" s="11">
        <v>0.37661740252629072</v>
      </c>
      <c r="M86" s="11">
        <v>0.36305811917740183</v>
      </c>
      <c r="N86" s="11">
        <v>0.38461676303073522</v>
      </c>
      <c r="O86" s="11">
        <v>0.36609637431740188</v>
      </c>
      <c r="P86" s="11">
        <v>0.36770731996740186</v>
      </c>
      <c r="Q86" s="11">
        <v>0.36160091801962402</v>
      </c>
      <c r="R86" s="11">
        <v>0.3589497671029574</v>
      </c>
      <c r="S86" s="11">
        <v>0.35892754488073514</v>
      </c>
      <c r="T86" s="11">
        <v>0.35892754488073514</v>
      </c>
      <c r="U86" s="11"/>
      <c r="V86" s="33" t="str">
        <f t="shared" si="10"/>
        <v>Israel</v>
      </c>
      <c r="W86" s="30">
        <f t="shared" si="11"/>
        <v>-9.4843708056372724E-4</v>
      </c>
      <c r="X86" s="10">
        <f t="shared" si="12"/>
        <v>-0.53954368273272002</v>
      </c>
      <c r="Y86" s="36">
        <f t="shared" si="13"/>
        <v>0.29110738557678606</v>
      </c>
      <c r="Z86" s="41">
        <f t="shared" si="14"/>
        <v>0.94843708056372722</v>
      </c>
      <c r="AA86" s="42">
        <f t="shared" si="15"/>
        <v>44</v>
      </c>
    </row>
    <row r="87" spans="3:27">
      <c r="C87" s="32" t="s">
        <v>201</v>
      </c>
      <c r="D87" s="33" t="s">
        <v>202</v>
      </c>
      <c r="E87" s="11">
        <v>0.24858466462274972</v>
      </c>
      <c r="F87" s="11">
        <v>0.25407355351163857</v>
      </c>
      <c r="G87" s="11">
        <v>0.25400688684497191</v>
      </c>
      <c r="H87" s="11">
        <v>0.25394022017830525</v>
      </c>
      <c r="I87" s="11">
        <v>0.25165133128941636</v>
      </c>
      <c r="J87" s="11">
        <v>0.25380688684497188</v>
      </c>
      <c r="K87" s="11">
        <v>0.25594022017830526</v>
      </c>
      <c r="L87" s="11">
        <v>0.25696244240052746</v>
      </c>
      <c r="M87" s="11">
        <v>0.25798466462274966</v>
      </c>
      <c r="N87" s="11">
        <v>0.2545624424005275</v>
      </c>
      <c r="O87" s="11">
        <v>0.256749997956083</v>
      </c>
      <c r="P87" s="11">
        <v>0.26100333128941638</v>
      </c>
      <c r="Q87" s="11">
        <v>0.2594794794375645</v>
      </c>
      <c r="R87" s="11">
        <v>0.2570320720301571</v>
      </c>
      <c r="S87" s="11">
        <v>0.25746466462274969</v>
      </c>
      <c r="T87" s="11">
        <v>0.25746466462274969</v>
      </c>
      <c r="U87" s="11"/>
      <c r="V87" s="33" t="str">
        <f t="shared" si="10"/>
        <v>Italy</v>
      </c>
      <c r="W87" s="30">
        <f t="shared" si="11"/>
        <v>4.9629891067538097E-4</v>
      </c>
      <c r="X87" s="10">
        <f t="shared" si="12"/>
        <v>0.77654621530561552</v>
      </c>
      <c r="Y87" s="36">
        <f t="shared" si="13"/>
        <v>0.60302402450547532</v>
      </c>
      <c r="Z87" s="41">
        <f t="shared" si="14"/>
        <v>-0.49629891067538096</v>
      </c>
      <c r="AA87" s="42">
        <f t="shared" si="15"/>
        <v>58</v>
      </c>
    </row>
    <row r="88" spans="3:27">
      <c r="C88" s="32" t="s">
        <v>203</v>
      </c>
      <c r="D88" s="33" t="s">
        <v>204</v>
      </c>
      <c r="E88" s="11">
        <v>0.42512295450448256</v>
      </c>
      <c r="F88" s="11">
        <v>0.40507851841559367</v>
      </c>
      <c r="G88" s="11">
        <v>0.41743435418781588</v>
      </c>
      <c r="H88" s="11">
        <v>0.4170132989067048</v>
      </c>
      <c r="I88" s="11">
        <v>0.41605215144781593</v>
      </c>
      <c r="J88" s="11">
        <v>0.41411936270448257</v>
      </c>
      <c r="K88" s="11">
        <v>0.4143964153867048</v>
      </c>
      <c r="L88" s="11">
        <v>0.40100163711003811</v>
      </c>
      <c r="M88" s="11">
        <v>0.40488554773114926</v>
      </c>
      <c r="N88" s="11">
        <v>0.4089895712544826</v>
      </c>
      <c r="O88" s="11">
        <v>0.40922032176337142</v>
      </c>
      <c r="P88" s="11">
        <v>0.40582103997114927</v>
      </c>
      <c r="Q88" s="11">
        <v>0.40906138374892698</v>
      </c>
      <c r="R88" s="11">
        <v>0.40861420014448258</v>
      </c>
      <c r="S88" s="11">
        <v>0.40874561472003818</v>
      </c>
      <c r="T88" s="11">
        <v>0.40874561472003818</v>
      </c>
      <c r="U88" s="11"/>
      <c r="V88" s="33" t="str">
        <f t="shared" si="10"/>
        <v>Jamaica</v>
      </c>
      <c r="W88" s="30">
        <f t="shared" si="11"/>
        <v>-6.9856820959313516E-4</v>
      </c>
      <c r="X88" s="10">
        <f t="shared" si="12"/>
        <v>-0.54939997489795234</v>
      </c>
      <c r="Y88" s="36">
        <f t="shared" si="13"/>
        <v>0.30184033241787067</v>
      </c>
      <c r="Z88" s="41">
        <f t="shared" si="14"/>
        <v>0.69856820959313515</v>
      </c>
      <c r="AA88" s="42">
        <f t="shared" si="15"/>
        <v>51</v>
      </c>
    </row>
    <row r="89" spans="3:27">
      <c r="C89" s="32" t="s">
        <v>205</v>
      </c>
      <c r="D89" s="33" t="s">
        <v>206</v>
      </c>
      <c r="E89" s="11">
        <v>0.34597790610310242</v>
      </c>
      <c r="F89" s="11">
        <v>0.34511790101421358</v>
      </c>
      <c r="G89" s="11">
        <v>0.34636456936976912</v>
      </c>
      <c r="H89" s="11">
        <v>0.34261123773643576</v>
      </c>
      <c r="I89" s="11">
        <v>0.34664990610310237</v>
      </c>
      <c r="J89" s="11">
        <v>0.34468857276976911</v>
      </c>
      <c r="K89" s="11">
        <v>0.34263479499199134</v>
      </c>
      <c r="L89" s="11">
        <v>0.3415810189031025</v>
      </c>
      <c r="M89" s="11">
        <v>0.3405816821808802</v>
      </c>
      <c r="N89" s="11">
        <v>0.33972645995865797</v>
      </c>
      <c r="O89" s="11">
        <v>0.35230412662532468</v>
      </c>
      <c r="P89" s="11">
        <v>0.3627745561142135</v>
      </c>
      <c r="Q89" s="11">
        <v>0.36224820100310245</v>
      </c>
      <c r="R89" s="11">
        <v>0.36207042322532462</v>
      </c>
      <c r="S89" s="11">
        <v>0.36189264544754685</v>
      </c>
      <c r="T89" s="11">
        <v>0.36189264544754685</v>
      </c>
      <c r="U89" s="11"/>
      <c r="V89" s="33" t="str">
        <f t="shared" si="10"/>
        <v>Japan</v>
      </c>
      <c r="W89" s="30">
        <f t="shared" si="11"/>
        <v>1.3934055987418282E-3</v>
      </c>
      <c r="X89" s="10">
        <f t="shared" si="12"/>
        <v>0.73750928003410476</v>
      </c>
      <c r="Y89" s="36">
        <f t="shared" si="13"/>
        <v>0.54391993813642359</v>
      </c>
      <c r="Z89" s="41">
        <f t="shared" si="14"/>
        <v>-1.3934055987418281</v>
      </c>
      <c r="AA89" s="42">
        <f t="shared" si="15"/>
        <v>73</v>
      </c>
    </row>
    <row r="90" spans="3:27">
      <c r="C90" s="32" t="s">
        <v>207</v>
      </c>
      <c r="D90" s="33" t="s">
        <v>208</v>
      </c>
      <c r="E90" s="11">
        <v>0.4152014302027951</v>
      </c>
      <c r="F90" s="11">
        <v>0.4272335185305729</v>
      </c>
      <c r="G90" s="11">
        <v>0.43016231976279518</v>
      </c>
      <c r="H90" s="11">
        <v>0.43746811271835068</v>
      </c>
      <c r="I90" s="11">
        <v>0.42370771265723955</v>
      </c>
      <c r="J90" s="11">
        <v>0.43588871770723958</v>
      </c>
      <c r="K90" s="11">
        <v>0.43391320243835069</v>
      </c>
      <c r="L90" s="11">
        <v>0.43195882463723956</v>
      </c>
      <c r="M90" s="11">
        <v>0.43660064426946182</v>
      </c>
      <c r="N90" s="11">
        <v>0.44137345296835068</v>
      </c>
      <c r="O90" s="11">
        <v>0.43416603919390623</v>
      </c>
      <c r="P90" s="11">
        <v>0.42859389493390621</v>
      </c>
      <c r="Q90" s="11">
        <v>0.43485120432205437</v>
      </c>
      <c r="R90" s="11">
        <v>0.43079954809464699</v>
      </c>
      <c r="S90" s="11">
        <v>0.42986526205390629</v>
      </c>
      <c r="T90" s="11">
        <v>0.42986526205390629</v>
      </c>
      <c r="U90" s="11"/>
      <c r="V90" s="33" t="str">
        <f t="shared" si="10"/>
        <v>Jordan</v>
      </c>
      <c r="W90" s="30">
        <f t="shared" si="11"/>
        <v>4.2682343271459907E-4</v>
      </c>
      <c r="X90" s="10">
        <f t="shared" si="12"/>
        <v>0.33167789602475956</v>
      </c>
      <c r="Y90" s="36">
        <f t="shared" si="13"/>
        <v>0.11001022671141121</v>
      </c>
      <c r="Z90" s="41" t="str">
        <f t="shared" si="14"/>
        <v/>
      </c>
      <c r="AA90" s="42" t="str">
        <f t="shared" si="15"/>
        <v/>
      </c>
    </row>
    <row r="91" spans="3:27">
      <c r="C91" s="32" t="s">
        <v>209</v>
      </c>
      <c r="D91" s="33" t="s">
        <v>210</v>
      </c>
      <c r="E91" s="11">
        <v>0.17301065591222226</v>
      </c>
      <c r="F91" s="11">
        <v>0.16774461830666665</v>
      </c>
      <c r="G91" s="11">
        <v>0.16597846886555556</v>
      </c>
      <c r="H91" s="11">
        <v>0.16171753409777778</v>
      </c>
      <c r="I91" s="11">
        <v>0.16190464119333337</v>
      </c>
      <c r="J91" s="11">
        <v>0.16580689430888892</v>
      </c>
      <c r="K91" s="11">
        <v>0.15642229709888889</v>
      </c>
      <c r="L91" s="11">
        <v>0.15656434836777777</v>
      </c>
      <c r="M91" s="11">
        <v>0.15294441834111114</v>
      </c>
      <c r="N91" s="11">
        <v>0.15345160595111113</v>
      </c>
      <c r="O91" s="11">
        <v>0.15470001687555554</v>
      </c>
      <c r="P91" s="11">
        <v>0.15273489872222223</v>
      </c>
      <c r="Q91" s="11">
        <v>0.15461958040777779</v>
      </c>
      <c r="R91" s="11">
        <v>0.15398249000000006</v>
      </c>
      <c r="S91" s="11">
        <v>0.15381766776222225</v>
      </c>
      <c r="T91" s="11">
        <v>0.15381766776222225</v>
      </c>
      <c r="U91" s="11"/>
      <c r="V91" s="33" t="str">
        <f t="shared" si="10"/>
        <v>Kazakhstan</v>
      </c>
      <c r="W91" s="30">
        <f t="shared" si="11"/>
        <v>-1.1721134088137244E-3</v>
      </c>
      <c r="X91" s="10">
        <f t="shared" si="12"/>
        <v>-0.86936094250207008</v>
      </c>
      <c r="Y91" s="36">
        <f t="shared" si="13"/>
        <v>0.75578844834808756</v>
      </c>
      <c r="Z91" s="41">
        <f t="shared" si="14"/>
        <v>1.1721134088137244</v>
      </c>
      <c r="AA91" s="42">
        <f t="shared" si="15"/>
        <v>38</v>
      </c>
    </row>
    <row r="92" spans="3:27">
      <c r="C92" s="32" t="s">
        <v>211</v>
      </c>
      <c r="D92" s="33" t="s">
        <v>212</v>
      </c>
      <c r="E92" s="11">
        <v>0.40027511359342399</v>
      </c>
      <c r="F92" s="11">
        <v>0.4111978401056462</v>
      </c>
      <c r="G92" s="11">
        <v>0.44431795736564622</v>
      </c>
      <c r="H92" s="11">
        <v>0.42490065705453511</v>
      </c>
      <c r="I92" s="11">
        <v>0.42201262886564622</v>
      </c>
      <c r="J92" s="11">
        <v>0.42679407145564624</v>
      </c>
      <c r="K92" s="11">
        <v>0.43169158945731284</v>
      </c>
      <c r="L92" s="11">
        <v>0.42218101568231287</v>
      </c>
      <c r="M92" s="11">
        <v>0.41662221406286842</v>
      </c>
      <c r="N92" s="11">
        <v>0.42521536388786846</v>
      </c>
      <c r="O92" s="11">
        <v>0.430799059343424</v>
      </c>
      <c r="P92" s="11">
        <v>0.43144101148786851</v>
      </c>
      <c r="Q92" s="11">
        <v>0.4382457406656462</v>
      </c>
      <c r="R92" s="11">
        <v>0.43799060441009069</v>
      </c>
      <c r="S92" s="11">
        <v>0.44795815891009066</v>
      </c>
      <c r="T92" s="11">
        <v>0.44795815891009066</v>
      </c>
      <c r="U92" s="11"/>
      <c r="V92" s="33" t="str">
        <f t="shared" si="10"/>
        <v>Kenya</v>
      </c>
      <c r="W92" s="30">
        <f t="shared" si="11"/>
        <v>1.918633578916668E-3</v>
      </c>
      <c r="X92" s="10">
        <f t="shared" si="12"/>
        <v>0.69900191565997183</v>
      </c>
      <c r="Y92" s="36">
        <f t="shared" si="13"/>
        <v>0.48860367809631039</v>
      </c>
      <c r="Z92" s="41">
        <f t="shared" si="14"/>
        <v>-1.918633578916668</v>
      </c>
      <c r="AA92" s="42">
        <f t="shared" si="15"/>
        <v>81</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0.35246496751290235</v>
      </c>
      <c r="F95" s="11">
        <v>0.35693163756845792</v>
      </c>
      <c r="G95" s="11">
        <v>0.35739830084623569</v>
      </c>
      <c r="H95" s="11">
        <v>0.35986496751290237</v>
      </c>
      <c r="I95" s="11">
        <v>0.36177607862401345</v>
      </c>
      <c r="J95" s="11">
        <v>0.36146496751290236</v>
      </c>
      <c r="K95" s="11">
        <v>0.35430941534623567</v>
      </c>
      <c r="L95" s="11">
        <v>0.35848719312401345</v>
      </c>
      <c r="M95" s="11">
        <v>0.36134274596845795</v>
      </c>
      <c r="N95" s="11">
        <v>0.33236274291290235</v>
      </c>
      <c r="O95" s="11">
        <v>0.34268385674623569</v>
      </c>
      <c r="P95" s="11">
        <v>0.34233830084623573</v>
      </c>
      <c r="Q95" s="11">
        <v>0.33963718973512458</v>
      </c>
      <c r="R95" s="11">
        <v>0.33760274529068013</v>
      </c>
      <c r="S95" s="11">
        <v>0.33735830084623569</v>
      </c>
      <c r="T95" s="11">
        <v>0.33735830084623569</v>
      </c>
      <c r="U95" s="11"/>
      <c r="V95" s="33" t="str">
        <f t="shared" si="10"/>
        <v>Korea, Republic of</v>
      </c>
      <c r="W95" s="30">
        <f t="shared" si="11"/>
        <v>-1.7261896341666662E-3</v>
      </c>
      <c r="X95" s="10">
        <f t="shared" si="12"/>
        <v>-0.77269698692575894</v>
      </c>
      <c r="Y95" s="36">
        <f t="shared" si="13"/>
        <v>0.59706063360414652</v>
      </c>
      <c r="Z95" s="41">
        <f t="shared" si="14"/>
        <v>1.7261896341666663</v>
      </c>
      <c r="AA95" s="42">
        <f t="shared" si="15"/>
        <v>27</v>
      </c>
    </row>
    <row r="96" spans="3:27">
      <c r="C96" s="32" t="s">
        <v>219</v>
      </c>
      <c r="D96" s="33" t="s">
        <v>220</v>
      </c>
      <c r="E96" s="11">
        <v>0.35391489779213015</v>
      </c>
      <c r="F96" s="11">
        <v>0.35378156615879675</v>
      </c>
      <c r="G96" s="11">
        <v>0.3537593439365746</v>
      </c>
      <c r="H96" s="11">
        <v>0.35373712171435234</v>
      </c>
      <c r="I96" s="11">
        <v>0.35371489949213014</v>
      </c>
      <c r="J96" s="11">
        <v>0.35369267726990788</v>
      </c>
      <c r="K96" s="11">
        <v>0.35226304650694495</v>
      </c>
      <c r="L96" s="11">
        <v>0.33911963796620426</v>
      </c>
      <c r="M96" s="11">
        <v>0.33930956275879687</v>
      </c>
      <c r="N96" s="11">
        <v>0.34690689779213008</v>
      </c>
      <c r="O96" s="11">
        <v>0.34628200890324123</v>
      </c>
      <c r="P96" s="11">
        <v>0.35023267556990789</v>
      </c>
      <c r="Q96" s="11">
        <v>0.34561267556990788</v>
      </c>
      <c r="R96" s="11">
        <v>0.34413934223657455</v>
      </c>
      <c r="S96" s="11">
        <v>0.34248823112546345</v>
      </c>
      <c r="T96" s="11">
        <v>0.34248823112546345</v>
      </c>
      <c r="U96" s="11"/>
      <c r="V96" s="33" t="str">
        <f t="shared" si="10"/>
        <v>Kuwait</v>
      </c>
      <c r="W96" s="30">
        <f t="shared" si="11"/>
        <v>-8.4479532363834569E-4</v>
      </c>
      <c r="X96" s="10">
        <f t="shared" si="12"/>
        <v>-0.7248172414992341</v>
      </c>
      <c r="Y96" s="36">
        <f t="shared" si="13"/>
        <v>0.52536003357455907</v>
      </c>
      <c r="Z96" s="41">
        <f t="shared" si="14"/>
        <v>0.84479532363834564</v>
      </c>
      <c r="AA96" s="42">
        <f t="shared" si="15"/>
        <v>47</v>
      </c>
    </row>
    <row r="97" spans="3:27">
      <c r="C97" s="32" t="s">
        <v>221</v>
      </c>
      <c r="D97" s="33" t="s">
        <v>222</v>
      </c>
      <c r="E97" s="11">
        <v>0.33158661413629631</v>
      </c>
      <c r="F97" s="11">
        <v>0.33432904108296296</v>
      </c>
      <c r="G97" s="11">
        <v>0.34313996265185187</v>
      </c>
      <c r="H97" s="11">
        <v>0.32935214990296291</v>
      </c>
      <c r="I97" s="11">
        <v>0.33679566467074079</v>
      </c>
      <c r="J97" s="11">
        <v>0.34458880440740741</v>
      </c>
      <c r="K97" s="11">
        <v>0.33246392753962961</v>
      </c>
      <c r="L97" s="11">
        <v>0.34669068677407405</v>
      </c>
      <c r="M97" s="11">
        <v>0.34027335815185183</v>
      </c>
      <c r="N97" s="11">
        <v>0.34989583456296297</v>
      </c>
      <c r="O97" s="11">
        <v>0.35330460269629627</v>
      </c>
      <c r="P97" s="11">
        <v>0.35846578758518516</v>
      </c>
      <c r="Q97" s="11">
        <v>0.36434636485185184</v>
      </c>
      <c r="R97" s="11">
        <v>0.3656985622740741</v>
      </c>
      <c r="S97" s="11">
        <v>0.36496033232962966</v>
      </c>
      <c r="T97" s="11">
        <v>0.36496033232962966</v>
      </c>
      <c r="U97" s="11"/>
      <c r="V97" s="33" t="str">
        <f t="shared" si="10"/>
        <v>Kyrgyzstan</v>
      </c>
      <c r="W97" s="30">
        <f t="shared" si="11"/>
        <v>2.5044901967418306E-3</v>
      </c>
      <c r="X97" s="10">
        <f t="shared" si="12"/>
        <v>0.91246678416515881</v>
      </c>
      <c r="Y97" s="36">
        <f t="shared" si="13"/>
        <v>0.83259563220470656</v>
      </c>
      <c r="Z97" s="41">
        <f t="shared" si="14"/>
        <v>-2.5044901967418305</v>
      </c>
      <c r="AA97" s="42">
        <f t="shared" si="15"/>
        <v>90</v>
      </c>
    </row>
    <row r="98" spans="3:27">
      <c r="C98" s="32" t="s">
        <v>223</v>
      </c>
      <c r="D98" s="33" t="s">
        <v>436</v>
      </c>
      <c r="E98" s="11">
        <v>0.42637009537370368</v>
      </c>
      <c r="F98" s="11">
        <v>0.44525657281798942</v>
      </c>
      <c r="G98" s="11">
        <v>0.4584313445989418</v>
      </c>
      <c r="H98" s="11">
        <v>0.44119514083544975</v>
      </c>
      <c r="I98" s="11">
        <v>0.44470145538306877</v>
      </c>
      <c r="J98" s="11">
        <v>0.45242647249735451</v>
      </c>
      <c r="K98" s="11">
        <v>0.43005037244497357</v>
      </c>
      <c r="L98" s="11">
        <v>0.43206525159259263</v>
      </c>
      <c r="M98" s="11">
        <v>0.43488343697037035</v>
      </c>
      <c r="N98" s="11">
        <v>0.43156541788703706</v>
      </c>
      <c r="O98" s="11">
        <v>0.42953589299259259</v>
      </c>
      <c r="P98" s="11">
        <v>0.4384628224814815</v>
      </c>
      <c r="Q98" s="11">
        <v>0.42853248504814812</v>
      </c>
      <c r="R98" s="11">
        <v>0.42846821230370374</v>
      </c>
      <c r="S98" s="11">
        <v>0.40932992592592599</v>
      </c>
      <c r="T98" s="11">
        <v>0.40932992592592599</v>
      </c>
      <c r="U98" s="11"/>
      <c r="V98" s="33" t="str">
        <f t="shared" si="10"/>
        <v>Laos</v>
      </c>
      <c r="W98" s="30">
        <f t="shared" si="11"/>
        <v>-1.936716639379082E-3</v>
      </c>
      <c r="X98" s="10">
        <f t="shared" si="12"/>
        <v>-0.69627904611269009</v>
      </c>
      <c r="Y98" s="36">
        <f t="shared" si="13"/>
        <v>0.4848045100555976</v>
      </c>
      <c r="Z98" s="41">
        <f t="shared" si="14"/>
        <v>1.936716639379082</v>
      </c>
      <c r="AA98" s="42">
        <f t="shared" si="15"/>
        <v>24</v>
      </c>
    </row>
    <row r="99" spans="3:27">
      <c r="C99" s="32" t="s">
        <v>225</v>
      </c>
      <c r="D99" s="33" t="s">
        <v>226</v>
      </c>
      <c r="E99" s="11">
        <v>0.23598672959366787</v>
      </c>
      <c r="F99" s="11">
        <v>0.24942860039700124</v>
      </c>
      <c r="G99" s="11">
        <v>0.23757466029255678</v>
      </c>
      <c r="H99" s="11">
        <v>0.23619420547255679</v>
      </c>
      <c r="I99" s="11">
        <v>0.23746328751589013</v>
      </c>
      <c r="J99" s="11">
        <v>0.24200664833366789</v>
      </c>
      <c r="K99" s="11">
        <v>0.23642763340366788</v>
      </c>
      <c r="L99" s="11">
        <v>0.23749946644144571</v>
      </c>
      <c r="M99" s="11">
        <v>0.23746160992477902</v>
      </c>
      <c r="N99" s="11">
        <v>0.24061626553811236</v>
      </c>
      <c r="O99" s="11">
        <v>0.24951925108811235</v>
      </c>
      <c r="P99" s="11">
        <v>0.24060795297700122</v>
      </c>
      <c r="Q99" s="11">
        <v>0.24331944970366789</v>
      </c>
      <c r="R99" s="11">
        <v>0.24435191513589011</v>
      </c>
      <c r="S99" s="11">
        <v>0.24709858180255681</v>
      </c>
      <c r="T99" s="11">
        <v>0.24709858180255681</v>
      </c>
      <c r="U99" s="11"/>
      <c r="V99" s="33" t="str">
        <f t="shared" si="10"/>
        <v>Latvia</v>
      </c>
      <c r="W99" s="30">
        <f t="shared" si="11"/>
        <v>5.1054155095424966E-4</v>
      </c>
      <c r="X99" s="10">
        <f t="shared" si="12"/>
        <v>0.50225176040259834</v>
      </c>
      <c r="Y99" s="36">
        <f t="shared" si="13"/>
        <v>0.25225683082750905</v>
      </c>
      <c r="Z99" s="41">
        <f t="shared" si="14"/>
        <v>-0.51054155095424969</v>
      </c>
      <c r="AA99" s="42">
        <f t="shared" si="15"/>
        <v>59</v>
      </c>
    </row>
    <row r="100" spans="3:27">
      <c r="C100" s="32" t="s">
        <v>227</v>
      </c>
      <c r="D100" s="33" t="s">
        <v>228</v>
      </c>
      <c r="E100" s="11">
        <v>0.36748487008970265</v>
      </c>
      <c r="F100" s="11">
        <v>0.35953462919748042</v>
      </c>
      <c r="G100" s="11">
        <v>0.35668560889599898</v>
      </c>
      <c r="H100" s="11">
        <v>0.36653192352451747</v>
      </c>
      <c r="I100" s="11">
        <v>0.37303611005192483</v>
      </c>
      <c r="J100" s="11">
        <v>0.37353007125303594</v>
      </c>
      <c r="K100" s="11">
        <v>0.36811402511303598</v>
      </c>
      <c r="L100" s="11">
        <v>0.36808235922859156</v>
      </c>
      <c r="M100" s="11">
        <v>0.37911703090636928</v>
      </c>
      <c r="N100" s="11">
        <v>0.38120783879636932</v>
      </c>
      <c r="O100" s="11">
        <v>0.36791134773748041</v>
      </c>
      <c r="P100" s="11">
        <v>0.34956924413970264</v>
      </c>
      <c r="Q100" s="11">
        <v>0.36801621937859152</v>
      </c>
      <c r="R100" s="11">
        <v>0.36439337346636935</v>
      </c>
      <c r="S100" s="11">
        <v>0.35732106989525814</v>
      </c>
      <c r="T100" s="11">
        <v>0.35732106989525814</v>
      </c>
      <c r="U100" s="11"/>
      <c r="V100" s="33" t="str">
        <f t="shared" si="10"/>
        <v>Lebanon</v>
      </c>
      <c r="W100" s="30">
        <f t="shared" si="11"/>
        <v>-3.3108053988290009E-4</v>
      </c>
      <c r="X100" s="10">
        <f t="shared" si="12"/>
        <v>-0.18575550174744482</v>
      </c>
      <c r="Y100" s="36">
        <f t="shared" si="13"/>
        <v>3.4505106429444973E-2</v>
      </c>
      <c r="Z100" s="41" t="str">
        <f t="shared" si="14"/>
        <v/>
      </c>
      <c r="AA100" s="42" t="str">
        <f t="shared" si="15"/>
        <v/>
      </c>
    </row>
    <row r="101" spans="3:27">
      <c r="C101" s="32" t="s">
        <v>229</v>
      </c>
      <c r="D101" s="33" t="s">
        <v>230</v>
      </c>
      <c r="E101" s="11">
        <v>0.49727189326259258</v>
      </c>
      <c r="F101" s="11">
        <v>0.51409477292703698</v>
      </c>
      <c r="G101" s="11">
        <v>0.48665688034925925</v>
      </c>
      <c r="H101" s="11">
        <v>0.49393798794814814</v>
      </c>
      <c r="I101" s="11">
        <v>0.468540012135926</v>
      </c>
      <c r="J101" s="11">
        <v>0.45717947519259261</v>
      </c>
      <c r="K101" s="11">
        <v>0.45543625001703703</v>
      </c>
      <c r="L101" s="11">
        <v>0.47258710356703709</v>
      </c>
      <c r="M101" s="11">
        <v>0.47434355813703699</v>
      </c>
      <c r="N101" s="11">
        <v>0.46454389108148153</v>
      </c>
      <c r="O101" s="11">
        <v>0.45800435814814811</v>
      </c>
      <c r="P101" s="11">
        <v>0.46417885414814808</v>
      </c>
      <c r="Q101" s="11">
        <v>0.47322685810370374</v>
      </c>
      <c r="R101" s="11">
        <v>0.47920965457037035</v>
      </c>
      <c r="S101" s="11">
        <v>0.49070068175925929</v>
      </c>
      <c r="T101" s="11">
        <v>0.49070068175925929</v>
      </c>
      <c r="U101" s="11"/>
      <c r="V101" s="33" t="str">
        <f t="shared" si="10"/>
        <v>Lesotho</v>
      </c>
      <c r="W101" s="30">
        <f t="shared" si="11"/>
        <v>-9.8284606363561967E-4</v>
      </c>
      <c r="X101" s="10">
        <f t="shared" si="12"/>
        <v>-0.27986250933411572</v>
      </c>
      <c r="Y101" s="36">
        <f t="shared" si="13"/>
        <v>7.832302413078801E-2</v>
      </c>
      <c r="Z101" s="41" t="str">
        <f t="shared" si="14"/>
        <v/>
      </c>
      <c r="AA101" s="42" t="str">
        <f t="shared" si="15"/>
        <v/>
      </c>
    </row>
    <row r="102" spans="3:27">
      <c r="C102" s="32" t="s">
        <v>231</v>
      </c>
      <c r="D102" s="33" t="s">
        <v>232</v>
      </c>
      <c r="E102" s="11">
        <v>0.4584107586070138</v>
      </c>
      <c r="F102" s="11">
        <v>0.45178853649145823</v>
      </c>
      <c r="G102" s="11">
        <v>0.42861075871368048</v>
      </c>
      <c r="H102" s="11">
        <v>0.43654409204701378</v>
      </c>
      <c r="I102" s="11">
        <v>0.42001366680479157</v>
      </c>
      <c r="J102" s="11">
        <v>0.43966283641368042</v>
      </c>
      <c r="K102" s="11">
        <v>0.4161178106759027</v>
      </c>
      <c r="L102" s="11">
        <v>0.42439822489034706</v>
      </c>
      <c r="M102" s="11">
        <v>0.43838307230923607</v>
      </c>
      <c r="N102" s="11">
        <v>0.45503160912701379</v>
      </c>
      <c r="O102" s="11">
        <v>0.46313361889368043</v>
      </c>
      <c r="P102" s="11">
        <v>0.4627589933159027</v>
      </c>
      <c r="Q102" s="11">
        <v>0.47229069479368047</v>
      </c>
      <c r="R102" s="11">
        <v>0.46069766730479156</v>
      </c>
      <c r="S102" s="11">
        <v>0.45994211174923599</v>
      </c>
      <c r="T102" s="11">
        <v>0.45994211174923599</v>
      </c>
      <c r="U102" s="11"/>
      <c r="V102" s="33" t="str">
        <f t="shared" si="10"/>
        <v>Liberia</v>
      </c>
      <c r="W102" s="30">
        <f t="shared" si="11"/>
        <v>1.986675934495097E-3</v>
      </c>
      <c r="X102" s="10">
        <f t="shared" si="12"/>
        <v>0.53687197793558772</v>
      </c>
      <c r="Y102" s="36">
        <f t="shared" si="13"/>
        <v>0.28823152069247021</v>
      </c>
      <c r="Z102" s="41">
        <f t="shared" si="14"/>
        <v>-1.9866759344950971</v>
      </c>
      <c r="AA102" s="42">
        <f t="shared" si="15"/>
        <v>83</v>
      </c>
    </row>
    <row r="103" spans="3:27">
      <c r="C103" s="32" t="s">
        <v>233</v>
      </c>
      <c r="D103" s="33" t="s">
        <v>234</v>
      </c>
      <c r="E103" s="11">
        <v>0.40215492077230647</v>
      </c>
      <c r="F103" s="11">
        <v>0.3920382534695287</v>
      </c>
      <c r="G103" s="11">
        <v>0.41414380838897308</v>
      </c>
      <c r="H103" s="11">
        <v>0.39296771251476681</v>
      </c>
      <c r="I103" s="11">
        <v>0.40068050552944928</v>
      </c>
      <c r="J103" s="11">
        <v>0.4139766325135763</v>
      </c>
      <c r="K103" s="11">
        <v>0.40722831505325885</v>
      </c>
      <c r="L103" s="11">
        <v>0.41159110870405247</v>
      </c>
      <c r="M103" s="11">
        <v>0.36373168013262386</v>
      </c>
      <c r="N103" s="11">
        <v>0.41365002933897316</v>
      </c>
      <c r="O103" s="11">
        <v>0.40607069600563978</v>
      </c>
      <c r="P103" s="11">
        <v>0.38286914045008419</v>
      </c>
      <c r="Q103" s="11">
        <v>0.38637714662119532</v>
      </c>
      <c r="R103" s="11">
        <v>0.38319569474341758</v>
      </c>
      <c r="S103" s="11">
        <v>0.38142558125786202</v>
      </c>
      <c r="T103" s="11">
        <v>0.38142558125786202</v>
      </c>
      <c r="U103" s="11"/>
      <c r="V103" s="33" t="str">
        <f t="shared" si="10"/>
        <v>Libyan Arab Jamahiriya</v>
      </c>
      <c r="W103" s="30">
        <f t="shared" si="11"/>
        <v>-1.5315480859133988E-3</v>
      </c>
      <c r="X103" s="10">
        <f t="shared" si="12"/>
        <v>-0.48333839872385981</v>
      </c>
      <c r="Y103" s="36">
        <f t="shared" si="13"/>
        <v>0.23361600768094487</v>
      </c>
      <c r="Z103" s="41" t="str">
        <f t="shared" si="14"/>
        <v/>
      </c>
      <c r="AA103" s="42" t="str">
        <f t="shared" si="15"/>
        <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0.24236986995026319</v>
      </c>
      <c r="F105" s="11">
        <v>0.24689235600063361</v>
      </c>
      <c r="G105" s="11">
        <v>0.24363706427322621</v>
      </c>
      <c r="H105" s="11">
        <v>0.24260399476804098</v>
      </c>
      <c r="I105" s="11">
        <v>0.24490970729692987</v>
      </c>
      <c r="J105" s="11">
        <v>0.25239975169915208</v>
      </c>
      <c r="K105" s="11">
        <v>0.24987203157581878</v>
      </c>
      <c r="L105" s="11">
        <v>0.255020100238041</v>
      </c>
      <c r="M105" s="11">
        <v>0.2575312288258188</v>
      </c>
      <c r="N105" s="11">
        <v>0.25190871882248544</v>
      </c>
      <c r="O105" s="11">
        <v>0.25194445521359654</v>
      </c>
      <c r="P105" s="11">
        <v>0.26127790028581876</v>
      </c>
      <c r="Q105" s="11">
        <v>0.2569122876213743</v>
      </c>
      <c r="R105" s="11">
        <v>0.25953512495026321</v>
      </c>
      <c r="S105" s="11">
        <v>0.25814982303359657</v>
      </c>
      <c r="T105" s="11">
        <v>0.25814982303359657</v>
      </c>
      <c r="U105" s="11"/>
      <c r="V105" s="33" t="str">
        <f t="shared" si="10"/>
        <v>Lithuania</v>
      </c>
      <c r="W105" s="30">
        <f t="shared" si="11"/>
        <v>1.1876790141590416E-3</v>
      </c>
      <c r="X105" s="10">
        <f t="shared" si="12"/>
        <v>0.88359250536776568</v>
      </c>
      <c r="Y105" s="36">
        <f t="shared" si="13"/>
        <v>0.78073571554208498</v>
      </c>
      <c r="Z105" s="41">
        <f t="shared" si="14"/>
        <v>-1.1876790141590416</v>
      </c>
      <c r="AA105" s="42">
        <f t="shared" si="15"/>
        <v>68</v>
      </c>
    </row>
    <row r="106" spans="3:27">
      <c r="C106" s="32" t="s">
        <v>239</v>
      </c>
      <c r="D106" s="33" t="s">
        <v>240</v>
      </c>
      <c r="E106" s="11">
        <v>0.23584037037037031</v>
      </c>
      <c r="F106" s="11">
        <v>0.23455570370370371</v>
      </c>
      <c r="G106" s="11">
        <v>0.23549325925925924</v>
      </c>
      <c r="H106" s="11">
        <v>0.23420859259259258</v>
      </c>
      <c r="I106" s="11">
        <v>0.23403503703703704</v>
      </c>
      <c r="J106" s="11">
        <v>0.23386148148148145</v>
      </c>
      <c r="K106" s="11">
        <v>0.2463059259259259</v>
      </c>
      <c r="L106" s="11">
        <v>0.22208370370370367</v>
      </c>
      <c r="M106" s="11">
        <v>0.24119481481481481</v>
      </c>
      <c r="N106" s="11">
        <v>0.24520192592592593</v>
      </c>
      <c r="O106" s="11">
        <v>0.23666148148148147</v>
      </c>
      <c r="P106" s="11">
        <v>0.23041544614648146</v>
      </c>
      <c r="Q106" s="11">
        <v>0.26927163303370372</v>
      </c>
      <c r="R106" s="11">
        <v>0.27321043912925919</v>
      </c>
      <c r="S106" s="11">
        <v>0.2695325925925926</v>
      </c>
      <c r="T106" s="11">
        <v>0.2695325925925926</v>
      </c>
      <c r="U106" s="11"/>
      <c r="V106" s="33" t="str">
        <f t="shared" si="10"/>
        <v>Luxembourg</v>
      </c>
      <c r="W106" s="30">
        <f t="shared" si="11"/>
        <v>2.4926488328031056E-3</v>
      </c>
      <c r="X106" s="10">
        <f t="shared" si="12"/>
        <v>0.722069514081081</v>
      </c>
      <c r="Y106" s="36">
        <f t="shared" si="13"/>
        <v>0.52138438316528846</v>
      </c>
      <c r="Z106" s="41">
        <f t="shared" si="14"/>
        <v>-2.4926488328031056</v>
      </c>
      <c r="AA106" s="42">
        <f t="shared" si="15"/>
        <v>89</v>
      </c>
    </row>
    <row r="107" spans="3:27">
      <c r="C107" s="32" t="s">
        <v>241</v>
      </c>
      <c r="D107" s="33" t="s">
        <v>242</v>
      </c>
      <c r="E107" s="11">
        <v>0.43234532391916175</v>
      </c>
      <c r="F107" s="11">
        <v>0.42657418588249502</v>
      </c>
      <c r="G107" s="11">
        <v>0.42549376575471726</v>
      </c>
      <c r="H107" s="11">
        <v>0.43109648063916167</v>
      </c>
      <c r="I107" s="11">
        <v>0.44230607268249506</v>
      </c>
      <c r="J107" s="11">
        <v>0.45075193096027277</v>
      </c>
      <c r="K107" s="11">
        <v>0.45875893612693946</v>
      </c>
      <c r="L107" s="11">
        <v>0.45312227628249502</v>
      </c>
      <c r="M107" s="11">
        <v>0.46814659642693951</v>
      </c>
      <c r="N107" s="11">
        <v>0.46348004592693948</v>
      </c>
      <c r="O107" s="11">
        <v>0.47304366926027286</v>
      </c>
      <c r="P107" s="11">
        <v>0.46588889186027277</v>
      </c>
      <c r="Q107" s="11">
        <v>0.4448134697936062</v>
      </c>
      <c r="R107" s="11">
        <v>0.44251724046027285</v>
      </c>
      <c r="S107" s="11">
        <v>0.45573342077138396</v>
      </c>
      <c r="T107" s="11">
        <v>0.45573342077138396</v>
      </c>
      <c r="U107" s="11"/>
      <c r="V107" s="33" t="str">
        <f t="shared" si="10"/>
        <v>Madagascar</v>
      </c>
      <c r="W107" s="30">
        <f t="shared" si="11"/>
        <v>1.9798951555571914E-3</v>
      </c>
      <c r="X107" s="10">
        <f t="shared" si="12"/>
        <v>0.62598705084118056</v>
      </c>
      <c r="Y107" s="36">
        <f t="shared" si="13"/>
        <v>0.3918597878208388</v>
      </c>
      <c r="Z107" s="41">
        <f t="shared" si="14"/>
        <v>-1.9798951555571915</v>
      </c>
      <c r="AA107" s="42">
        <f t="shared" si="15"/>
        <v>82</v>
      </c>
    </row>
    <row r="108" spans="3:27">
      <c r="C108" s="32" t="s">
        <v>243</v>
      </c>
      <c r="D108" s="33" t="s">
        <v>244</v>
      </c>
      <c r="E108" s="11">
        <v>0.47708574872592596</v>
      </c>
      <c r="F108" s="11">
        <v>0.46507880525925926</v>
      </c>
      <c r="G108" s="11">
        <v>0.46882599859259266</v>
      </c>
      <c r="H108" s="11">
        <v>0.50037275178148155</v>
      </c>
      <c r="I108" s="11">
        <v>0.47635098594814818</v>
      </c>
      <c r="J108" s="11">
        <v>0.45791887619259264</v>
      </c>
      <c r="K108" s="11">
        <v>0.50165841020370372</v>
      </c>
      <c r="L108" s="11">
        <v>0.52423953423703695</v>
      </c>
      <c r="M108" s="11">
        <v>0.53238524518148145</v>
      </c>
      <c r="N108" s="11">
        <v>0.50888968412592595</v>
      </c>
      <c r="O108" s="11">
        <v>0.50923283735925928</v>
      </c>
      <c r="P108" s="11">
        <v>0.49651915359259263</v>
      </c>
      <c r="Q108" s="11">
        <v>0.50438571441481483</v>
      </c>
      <c r="R108" s="11">
        <v>0.52407635378148154</v>
      </c>
      <c r="S108" s="11">
        <v>0.5369939526481482</v>
      </c>
      <c r="T108" s="11">
        <v>0.5369939526481482</v>
      </c>
      <c r="U108" s="11"/>
      <c r="V108" s="33" t="str">
        <f t="shared" si="10"/>
        <v>Malawi</v>
      </c>
      <c r="W108" s="30">
        <f t="shared" si="11"/>
        <v>4.2720250848856216E-3</v>
      </c>
      <c r="X108" s="10">
        <f t="shared" si="12"/>
        <v>0.78109063891193298</v>
      </c>
      <c r="Y108" s="36">
        <f t="shared" si="13"/>
        <v>0.61010258619585167</v>
      </c>
      <c r="Z108" s="41">
        <f t="shared" si="14"/>
        <v>-4.2720250848856214</v>
      </c>
      <c r="AA108" s="42">
        <f t="shared" si="15"/>
        <v>105</v>
      </c>
    </row>
    <row r="109" spans="3:27">
      <c r="C109" s="32" t="s">
        <v>245</v>
      </c>
      <c r="D109" s="33" t="s">
        <v>246</v>
      </c>
      <c r="E109" s="11">
        <v>0.29125155671149827</v>
      </c>
      <c r="F109" s="11">
        <v>0.29632351407705393</v>
      </c>
      <c r="G109" s="11">
        <v>0.29221830105149832</v>
      </c>
      <c r="H109" s="11">
        <v>0.28643687226816505</v>
      </c>
      <c r="I109" s="11">
        <v>0.2941196481048316</v>
      </c>
      <c r="J109" s="11">
        <v>0.28607181200372062</v>
      </c>
      <c r="K109" s="11">
        <v>0.28173585716038724</v>
      </c>
      <c r="L109" s="11">
        <v>0.28986229790149826</v>
      </c>
      <c r="M109" s="11">
        <v>0.26870171961742423</v>
      </c>
      <c r="N109" s="11">
        <v>0.29479634829001683</v>
      </c>
      <c r="O109" s="11">
        <v>0.27173221615594279</v>
      </c>
      <c r="P109" s="11">
        <v>0.27109015106186873</v>
      </c>
      <c r="Q109" s="11">
        <v>0.26791096233557243</v>
      </c>
      <c r="R109" s="11">
        <v>0.26586329232260941</v>
      </c>
      <c r="S109" s="11">
        <v>0.26482600832372055</v>
      </c>
      <c r="T109" s="11">
        <v>0.26482600832372055</v>
      </c>
      <c r="U109" s="11"/>
      <c r="V109" s="33" t="str">
        <f t="shared" si="10"/>
        <v>Malaysia</v>
      </c>
      <c r="W109" s="30">
        <f t="shared" si="11"/>
        <v>-2.1726068374351847E-3</v>
      </c>
      <c r="X109" s="10">
        <f t="shared" si="12"/>
        <v>-0.85075672147897741</v>
      </c>
      <c r="Y109" s="36">
        <f t="shared" si="13"/>
        <v>0.72378699914165834</v>
      </c>
      <c r="Z109" s="41">
        <f t="shared" si="14"/>
        <v>2.1726068374351848</v>
      </c>
      <c r="AA109" s="42">
        <f t="shared" si="15"/>
        <v>20</v>
      </c>
    </row>
    <row r="110" spans="3:27">
      <c r="C110" s="32" t="s">
        <v>247</v>
      </c>
      <c r="D110" s="33" t="s">
        <v>248</v>
      </c>
      <c r="E110" s="11">
        <v>0.48296241868925921</v>
      </c>
      <c r="F110" s="11">
        <v>0.48846972031592589</v>
      </c>
      <c r="G110" s="11">
        <v>0.47793257847037041</v>
      </c>
      <c r="H110" s="11">
        <v>0.4849176233292592</v>
      </c>
      <c r="I110" s="11">
        <v>0.48613060091259253</v>
      </c>
      <c r="J110" s="11">
        <v>0.48238243725037033</v>
      </c>
      <c r="K110" s="11">
        <v>0.47967576258481476</v>
      </c>
      <c r="L110" s="11">
        <v>0.47933132109037035</v>
      </c>
      <c r="M110" s="11">
        <v>0.47610718443703703</v>
      </c>
      <c r="N110" s="11">
        <v>0.47466423321592593</v>
      </c>
      <c r="O110" s="11">
        <v>0.47432963583888887</v>
      </c>
      <c r="P110" s="11">
        <v>0.46266569242296296</v>
      </c>
      <c r="Q110" s="11">
        <v>0.45663975565481479</v>
      </c>
      <c r="R110" s="11">
        <v>0.45543190662148153</v>
      </c>
      <c r="S110" s="11">
        <v>0.45364716805370364</v>
      </c>
      <c r="T110" s="11">
        <v>0.45364716805370364</v>
      </c>
      <c r="U110" s="11"/>
      <c r="V110" s="33" t="str">
        <f t="shared" si="10"/>
        <v>Maldives</v>
      </c>
      <c r="W110" s="30">
        <f t="shared" si="11"/>
        <v>-2.3782459258747265E-3</v>
      </c>
      <c r="X110" s="10">
        <f t="shared" si="12"/>
        <v>-0.91512584061191038</v>
      </c>
      <c r="Y110" s="36">
        <f t="shared" si="13"/>
        <v>0.83745530415565561</v>
      </c>
      <c r="Z110" s="41">
        <f t="shared" si="14"/>
        <v>2.3782459258747264</v>
      </c>
      <c r="AA110" s="42">
        <f t="shared" si="15"/>
        <v>15</v>
      </c>
    </row>
    <row r="111" spans="3:27">
      <c r="C111" s="32" t="s">
        <v>249</v>
      </c>
      <c r="D111" s="33" t="s">
        <v>250</v>
      </c>
      <c r="E111" s="11">
        <v>0.36872255751962962</v>
      </c>
      <c r="F111" s="11">
        <v>0.3688141439362963</v>
      </c>
      <c r="G111" s="11">
        <v>0.36585130629740742</v>
      </c>
      <c r="H111" s="11">
        <v>0.37352862407407411</v>
      </c>
      <c r="I111" s="11">
        <v>0.37512720415296302</v>
      </c>
      <c r="J111" s="11">
        <v>0.37212168694629633</v>
      </c>
      <c r="K111" s="11">
        <v>0.38546465363518517</v>
      </c>
      <c r="L111" s="11">
        <v>0.38435123297407409</v>
      </c>
      <c r="M111" s="11">
        <v>0.37649503991296301</v>
      </c>
      <c r="N111" s="11">
        <v>0.37100733844074074</v>
      </c>
      <c r="O111" s="11">
        <v>0.38149173789259261</v>
      </c>
      <c r="P111" s="11">
        <v>0.38767350380000004</v>
      </c>
      <c r="Q111" s="11">
        <v>0.38241012367407401</v>
      </c>
      <c r="R111" s="11">
        <v>0.38179177147407406</v>
      </c>
      <c r="S111" s="11">
        <v>0.38493698695185186</v>
      </c>
      <c r="T111" s="11">
        <v>0.38493698695185186</v>
      </c>
      <c r="U111" s="11"/>
      <c r="V111" s="33" t="str">
        <f t="shared" si="10"/>
        <v>Mali</v>
      </c>
      <c r="W111" s="30">
        <f t="shared" si="11"/>
        <v>1.1640268053605648E-3</v>
      </c>
      <c r="X111" s="10">
        <f t="shared" si="12"/>
        <v>0.77691584331608399</v>
      </c>
      <c r="Y111" s="36">
        <f t="shared" si="13"/>
        <v>0.60359822759554194</v>
      </c>
      <c r="Z111" s="41">
        <f t="shared" si="14"/>
        <v>-1.1640268053605647</v>
      </c>
      <c r="AA111" s="42">
        <f t="shared" si="15"/>
        <v>67</v>
      </c>
    </row>
    <row r="112" spans="3:27">
      <c r="C112" s="32" t="s">
        <v>251</v>
      </c>
      <c r="D112" s="33" t="s">
        <v>252</v>
      </c>
      <c r="E112" s="11">
        <v>0.37673694094324855</v>
      </c>
      <c r="F112" s="11">
        <v>0.37505027427658189</v>
      </c>
      <c r="G112" s="11">
        <v>0.37780805205435963</v>
      </c>
      <c r="H112" s="11">
        <v>0.37834360760991514</v>
      </c>
      <c r="I112" s="11">
        <v>0.38832360760991524</v>
      </c>
      <c r="J112" s="11">
        <v>0.39385916316547082</v>
      </c>
      <c r="K112" s="11">
        <v>0.39025916316547082</v>
      </c>
      <c r="L112" s="11">
        <v>0.39110360760991525</v>
      </c>
      <c r="M112" s="11">
        <v>0.39358138674324855</v>
      </c>
      <c r="N112" s="11">
        <v>0.37235649785435965</v>
      </c>
      <c r="O112" s="11">
        <v>0.37464805307102639</v>
      </c>
      <c r="P112" s="11">
        <v>0.36435205273213744</v>
      </c>
      <c r="Q112" s="11">
        <v>0.3897413857265819</v>
      </c>
      <c r="R112" s="11">
        <v>0.38993694094324854</v>
      </c>
      <c r="S112" s="11">
        <v>0.3901324964988041</v>
      </c>
      <c r="T112" s="11">
        <v>0.3901324964988041</v>
      </c>
      <c r="U112" s="11"/>
      <c r="V112" s="33" t="str">
        <f t="shared" si="10"/>
        <v>Malta</v>
      </c>
      <c r="W112" s="30">
        <f t="shared" si="11"/>
        <v>4.6751963475490289E-4</v>
      </c>
      <c r="X112" s="10">
        <f t="shared" si="12"/>
        <v>0.24388912800933718</v>
      </c>
      <c r="Y112" s="36">
        <f t="shared" si="13"/>
        <v>5.9481906761154855E-2</v>
      </c>
      <c r="Z112" s="41" t="str">
        <f t="shared" si="14"/>
        <v/>
      </c>
      <c r="AA112" s="42" t="str">
        <f t="shared" si="15"/>
        <v/>
      </c>
    </row>
    <row r="113" spans="3:27">
      <c r="C113" s="32" t="s">
        <v>253</v>
      </c>
      <c r="D113" s="33" t="s">
        <v>254</v>
      </c>
      <c r="E113" s="11">
        <v>0.56892852180331466</v>
      </c>
      <c r="F113" s="11">
        <v>0.5681646048366481</v>
      </c>
      <c r="G113" s="11">
        <v>0.56586442466998144</v>
      </c>
      <c r="H113" s="11">
        <v>0.56706600770331461</v>
      </c>
      <c r="I113" s="11">
        <v>0.57304582272553695</v>
      </c>
      <c r="J113" s="11">
        <v>0.57343525191442579</v>
      </c>
      <c r="K113" s="11">
        <v>0.57518926553664806</v>
      </c>
      <c r="L113" s="11">
        <v>0.57544709375887027</v>
      </c>
      <c r="M113" s="11">
        <v>0.58511012301442589</v>
      </c>
      <c r="N113" s="11">
        <v>0.58275125530331473</v>
      </c>
      <c r="O113" s="11">
        <v>0.58732503224775923</v>
      </c>
      <c r="P113" s="11">
        <v>0.60453103770331473</v>
      </c>
      <c r="Q113" s="11">
        <v>0.60426952863664818</v>
      </c>
      <c r="R113" s="11">
        <v>0.60815375493664803</v>
      </c>
      <c r="S113" s="11">
        <v>0.59432109552553691</v>
      </c>
      <c r="T113" s="11">
        <v>0.59432109552553691</v>
      </c>
      <c r="U113" s="11"/>
      <c r="V113" s="33" t="str">
        <f t="shared" si="10"/>
        <v>Marshall Islands</v>
      </c>
      <c r="W113" s="30">
        <f t="shared" si="11"/>
        <v>2.7104878105718971E-3</v>
      </c>
      <c r="X113" s="10">
        <f t="shared" si="12"/>
        <v>0.89728861462270759</v>
      </c>
      <c r="Y113" s="36">
        <f t="shared" si="13"/>
        <v>0.80512685793153782</v>
      </c>
      <c r="Z113" s="41">
        <f t="shared" si="14"/>
        <v>-2.7104878105718972</v>
      </c>
      <c r="AA113" s="42">
        <f t="shared" si="15"/>
        <v>94</v>
      </c>
    </row>
    <row r="114" spans="3:27">
      <c r="C114" s="32" t="s">
        <v>255</v>
      </c>
      <c r="D114" s="33" t="s">
        <v>256</v>
      </c>
      <c r="E114" s="11">
        <v>0.42198208971124873</v>
      </c>
      <c r="F114" s="11">
        <v>0.42123999444458193</v>
      </c>
      <c r="G114" s="11">
        <v>0.44064642565569306</v>
      </c>
      <c r="H114" s="11">
        <v>0.46557463515569314</v>
      </c>
      <c r="I114" s="11">
        <v>0.44277409028902648</v>
      </c>
      <c r="J114" s="11">
        <v>0.42715764246680427</v>
      </c>
      <c r="K114" s="11">
        <v>0.44269347396680414</v>
      </c>
      <c r="L114" s="11">
        <v>0.4478590719779153</v>
      </c>
      <c r="M114" s="11">
        <v>0.44730321485569302</v>
      </c>
      <c r="N114" s="11">
        <v>0.43099779215569312</v>
      </c>
      <c r="O114" s="11">
        <v>0.46157099161124865</v>
      </c>
      <c r="P114" s="11">
        <v>0.43734853938902646</v>
      </c>
      <c r="Q114" s="11">
        <v>0.43792785312235982</v>
      </c>
      <c r="R114" s="11">
        <v>0.44905114706680421</v>
      </c>
      <c r="S114" s="11">
        <v>0.44675007672235978</v>
      </c>
      <c r="T114" s="11">
        <v>0.44675007672235978</v>
      </c>
      <c r="U114" s="11"/>
      <c r="V114" s="33" t="str">
        <f t="shared" si="10"/>
        <v>Mauritania</v>
      </c>
      <c r="W114" s="30">
        <f t="shared" si="11"/>
        <v>9.4886288068627485E-4</v>
      </c>
      <c r="X114" s="10">
        <f t="shared" si="12"/>
        <v>0.36410392600998942</v>
      </c>
      <c r="Y114" s="36">
        <f t="shared" si="13"/>
        <v>0.13257166893588784</v>
      </c>
      <c r="Z114" s="41" t="str">
        <f t="shared" si="14"/>
        <v/>
      </c>
      <c r="AA114" s="42" t="str">
        <f t="shared" si="15"/>
        <v/>
      </c>
    </row>
    <row r="115" spans="3:27">
      <c r="C115" s="32" t="s">
        <v>257</v>
      </c>
      <c r="D115" s="33" t="s">
        <v>258</v>
      </c>
      <c r="E115" s="11">
        <v>0.30471023632527267</v>
      </c>
      <c r="F115" s="11">
        <v>0.30239792249638381</v>
      </c>
      <c r="G115" s="11">
        <v>0.30302903939749487</v>
      </c>
      <c r="H115" s="11">
        <v>0.30159475676971714</v>
      </c>
      <c r="I115" s="11">
        <v>0.3016071375863838</v>
      </c>
      <c r="J115" s="11">
        <v>0.30036190774305044</v>
      </c>
      <c r="K115" s="11">
        <v>0.30030380398193934</v>
      </c>
      <c r="L115" s="11">
        <v>0.3014976852841616</v>
      </c>
      <c r="M115" s="11">
        <v>0.30024482303305045</v>
      </c>
      <c r="N115" s="11">
        <v>0.30085169614860602</v>
      </c>
      <c r="O115" s="11">
        <v>0.30171193334082824</v>
      </c>
      <c r="P115" s="11">
        <v>0.30378254705971713</v>
      </c>
      <c r="Q115" s="11">
        <v>0.30415871364082825</v>
      </c>
      <c r="R115" s="11">
        <v>0.30479566644416156</v>
      </c>
      <c r="S115" s="11">
        <v>0.30433550657416159</v>
      </c>
      <c r="T115" s="11">
        <v>0.30433550657416159</v>
      </c>
      <c r="U115" s="11"/>
      <c r="V115" s="33" t="str">
        <f t="shared" si="10"/>
        <v>Mauritius</v>
      </c>
      <c r="W115" s="30">
        <f t="shared" si="11"/>
        <v>1.2418377154248481E-4</v>
      </c>
      <c r="X115" s="10">
        <f t="shared" si="12"/>
        <v>0.35326700216169393</v>
      </c>
      <c r="Y115" s="36">
        <f t="shared" si="13"/>
        <v>0.12479757481631026</v>
      </c>
      <c r="Z115" s="41" t="str">
        <f t="shared" si="14"/>
        <v/>
      </c>
      <c r="AA115" s="42" t="str">
        <f t="shared" si="15"/>
        <v/>
      </c>
    </row>
    <row r="116" spans="3:27">
      <c r="C116" s="32" t="s">
        <v>259</v>
      </c>
      <c r="D116" s="33" t="s">
        <v>260</v>
      </c>
      <c r="E116" s="11">
        <v>0.24471729936419873</v>
      </c>
      <c r="F116" s="11">
        <v>0.25389715927975426</v>
      </c>
      <c r="G116" s="11">
        <v>0.24583807836308758</v>
      </c>
      <c r="H116" s="11">
        <v>0.25002284837975419</v>
      </c>
      <c r="I116" s="11">
        <v>0.2595333695941987</v>
      </c>
      <c r="J116" s="11">
        <v>0.25903444226530981</v>
      </c>
      <c r="K116" s="11">
        <v>0.25301312069086535</v>
      </c>
      <c r="L116" s="11">
        <v>0.25020373898419873</v>
      </c>
      <c r="M116" s="11">
        <v>0.24038297337086537</v>
      </c>
      <c r="N116" s="11">
        <v>0.23094500613419872</v>
      </c>
      <c r="O116" s="11">
        <v>0.23458772116864315</v>
      </c>
      <c r="P116" s="11">
        <v>0.23542579754086537</v>
      </c>
      <c r="Q116" s="11">
        <v>0.22848890201086539</v>
      </c>
      <c r="R116" s="11">
        <v>0.2239780148253098</v>
      </c>
      <c r="S116" s="11">
        <v>0.21979515724530985</v>
      </c>
      <c r="T116" s="11">
        <v>0.21595960168975428</v>
      </c>
      <c r="U116" s="11"/>
      <c r="V116" s="33" t="str">
        <f t="shared" si="10"/>
        <v>Mexico</v>
      </c>
      <c r="W116" s="30">
        <f t="shared" si="11"/>
        <v>-2.4646609219705863E-3</v>
      </c>
      <c r="X116" s="10">
        <f t="shared" si="12"/>
        <v>-0.84788878501970821</v>
      </c>
      <c r="Y116" s="36">
        <f t="shared" si="13"/>
        <v>0.71891539176219699</v>
      </c>
      <c r="Z116" s="41">
        <f t="shared" si="14"/>
        <v>2.4646609219705864</v>
      </c>
      <c r="AA116" s="42">
        <f t="shared" si="15"/>
        <v>13</v>
      </c>
    </row>
    <row r="117" spans="3:27">
      <c r="C117" s="32" t="s">
        <v>261</v>
      </c>
      <c r="D117" s="33" t="s">
        <v>262</v>
      </c>
      <c r="E117" s="11">
        <v>0.55582377078003509</v>
      </c>
      <c r="F117" s="11">
        <v>0.55632186535781292</v>
      </c>
      <c r="G117" s="11">
        <v>0.56218790864670176</v>
      </c>
      <c r="H117" s="11">
        <v>0.5615164221244795</v>
      </c>
      <c r="I117" s="11">
        <v>0.56149894654670174</v>
      </c>
      <c r="J117" s="11">
        <v>0.5606322411911463</v>
      </c>
      <c r="K117" s="11">
        <v>0.56218354747633148</v>
      </c>
      <c r="L117" s="11">
        <v>0.56179645186151661</v>
      </c>
      <c r="M117" s="11">
        <v>0.56240293999114621</v>
      </c>
      <c r="N117" s="11">
        <v>0.56250472610225732</v>
      </c>
      <c r="O117" s="11">
        <v>0.56094295836892405</v>
      </c>
      <c r="P117" s="11">
        <v>0.55940292642447942</v>
      </c>
      <c r="Q117" s="11">
        <v>0.56162367055781282</v>
      </c>
      <c r="R117" s="11">
        <v>0.55597211064670171</v>
      </c>
      <c r="S117" s="11">
        <v>0.55756501106892398</v>
      </c>
      <c r="T117" s="11">
        <v>0.55756501106892398</v>
      </c>
      <c r="U117" s="11"/>
      <c r="V117" s="33" t="str">
        <f t="shared" si="10"/>
        <v>Micronesia, Federated States of</v>
      </c>
      <c r="W117" s="30">
        <f t="shared" si="11"/>
        <v>-5.3937609531593969E-5</v>
      </c>
      <c r="X117" s="10">
        <f t="shared" si="12"/>
        <v>-0.10329256151110712</v>
      </c>
      <c r="Y117" s="36">
        <f t="shared" si="13"/>
        <v>1.0669353263525848E-2</v>
      </c>
      <c r="Z117" s="41" t="str">
        <f t="shared" si="14"/>
        <v/>
      </c>
      <c r="AA117" s="42" t="str">
        <f t="shared" si="15"/>
        <v/>
      </c>
    </row>
    <row r="118" spans="3:27">
      <c r="C118" s="32" t="s">
        <v>263</v>
      </c>
      <c r="D118" s="33" t="s">
        <v>264</v>
      </c>
      <c r="E118" s="11">
        <v>0.27218036960375291</v>
      </c>
      <c r="F118" s="11">
        <v>0.26744703795930858</v>
      </c>
      <c r="G118" s="11">
        <v>0.26671370462597516</v>
      </c>
      <c r="H118" s="11">
        <v>0.26866509438819741</v>
      </c>
      <c r="I118" s="11">
        <v>0.2683056856837529</v>
      </c>
      <c r="J118" s="11">
        <v>0.28753818482597521</v>
      </c>
      <c r="K118" s="11">
        <v>0.29967376544264185</v>
      </c>
      <c r="L118" s="11">
        <v>0.28118240061486405</v>
      </c>
      <c r="M118" s="11">
        <v>0.28826951578597515</v>
      </c>
      <c r="N118" s="11">
        <v>0.27996932076819747</v>
      </c>
      <c r="O118" s="11">
        <v>0.277545282683753</v>
      </c>
      <c r="P118" s="11">
        <v>0.28118445135930847</v>
      </c>
      <c r="Q118" s="11">
        <v>0.28943302668041965</v>
      </c>
      <c r="R118" s="11">
        <v>0.28960946159819739</v>
      </c>
      <c r="S118" s="11">
        <v>0.28908827433153073</v>
      </c>
      <c r="T118" s="11">
        <v>0.28908827433153073</v>
      </c>
      <c r="U118" s="11"/>
      <c r="V118" s="33" t="str">
        <f t="shared" si="10"/>
        <v>Moldova, Republic of</v>
      </c>
      <c r="W118" s="30">
        <f t="shared" si="11"/>
        <v>1.4145293988905231E-3</v>
      </c>
      <c r="X118" s="10">
        <f t="shared" si="12"/>
        <v>0.67070447837562486</v>
      </c>
      <c r="Y118" s="36">
        <f t="shared" si="13"/>
        <v>0.44984449731311904</v>
      </c>
      <c r="Z118" s="41">
        <f t="shared" si="14"/>
        <v>-1.4145293988905232</v>
      </c>
      <c r="AA118" s="42">
        <f t="shared" si="15"/>
        <v>75</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0.26471669954777782</v>
      </c>
      <c r="F120" s="11">
        <v>0.25690538961888892</v>
      </c>
      <c r="G120" s="11">
        <v>0.29757037329333325</v>
      </c>
      <c r="H120" s="11">
        <v>0.2668672971188889</v>
      </c>
      <c r="I120" s="11">
        <v>0.24863801393000001</v>
      </c>
      <c r="J120" s="11">
        <v>0.26225440302111108</v>
      </c>
      <c r="K120" s="11">
        <v>0.25747556676888883</v>
      </c>
      <c r="L120" s="11">
        <v>0.27597293316333332</v>
      </c>
      <c r="M120" s="11">
        <v>0.27132904429000004</v>
      </c>
      <c r="N120" s="11">
        <v>0.27121624575888892</v>
      </c>
      <c r="O120" s="11">
        <v>0.26216977929333335</v>
      </c>
      <c r="P120" s="11">
        <v>0.25568211935666668</v>
      </c>
      <c r="Q120" s="11">
        <v>0.26342931146000004</v>
      </c>
      <c r="R120" s="11">
        <v>0.26295369628000004</v>
      </c>
      <c r="S120" s="11">
        <v>0.26155781982777776</v>
      </c>
      <c r="T120" s="11">
        <v>0.26155781982777776</v>
      </c>
      <c r="U120" s="11"/>
      <c r="V120" s="33" t="str">
        <f t="shared" si="10"/>
        <v xml:space="preserve">Macedonia </v>
      </c>
      <c r="W120" s="30">
        <f t="shared" si="11"/>
        <v>-4.6053404958333258E-4</v>
      </c>
      <c r="X120" s="10">
        <f t="shared" si="12"/>
        <v>-0.20093321372036518</v>
      </c>
      <c r="Y120" s="36">
        <f t="shared" si="13"/>
        <v>4.0374156375993953E-2</v>
      </c>
      <c r="Z120" s="41" t="str">
        <f t="shared" si="14"/>
        <v/>
      </c>
      <c r="AA120" s="42" t="str">
        <f t="shared" si="15"/>
        <v/>
      </c>
    </row>
    <row r="121" spans="3:27">
      <c r="C121" s="32" t="s">
        <v>269</v>
      </c>
      <c r="D121" s="33" t="s">
        <v>270</v>
      </c>
      <c r="E121" s="11">
        <v>0.27171239811000003</v>
      </c>
      <c r="F121" s="11">
        <v>0.28967313050333332</v>
      </c>
      <c r="G121" s="11">
        <v>0.28798890904333335</v>
      </c>
      <c r="H121" s="11">
        <v>0.29607328523888893</v>
      </c>
      <c r="I121" s="11">
        <v>0.29409833697777776</v>
      </c>
      <c r="J121" s="11">
        <v>0.35334947504444442</v>
      </c>
      <c r="K121" s="11">
        <v>0.34013283663333332</v>
      </c>
      <c r="L121" s="11">
        <v>0.34124387604444439</v>
      </c>
      <c r="M121" s="11">
        <v>0.31067408128703705</v>
      </c>
      <c r="N121" s="11">
        <v>0.32471375745851849</v>
      </c>
      <c r="O121" s="11">
        <v>0.32427349824111107</v>
      </c>
      <c r="P121" s="11">
        <v>0.32456772410925921</v>
      </c>
      <c r="Q121" s="11">
        <v>0.32298177055962962</v>
      </c>
      <c r="R121" s="11">
        <v>0.32792056605111108</v>
      </c>
      <c r="S121" s="11">
        <v>0.31943666666666665</v>
      </c>
      <c r="T121" s="11">
        <v>0.31943666666666665</v>
      </c>
      <c r="U121" s="11"/>
      <c r="V121" s="33" t="str">
        <f t="shared" si="10"/>
        <v>Mongolia</v>
      </c>
      <c r="W121" s="30">
        <f t="shared" si="11"/>
        <v>2.6107255692167726E-3</v>
      </c>
      <c r="X121" s="10">
        <f t="shared" si="12"/>
        <v>0.56008641675384374</v>
      </c>
      <c r="Y121" s="36">
        <f t="shared" si="13"/>
        <v>0.31369679423216035</v>
      </c>
      <c r="Z121" s="41">
        <f t="shared" si="14"/>
        <v>-2.6107255692167728</v>
      </c>
      <c r="AA121" s="42">
        <f t="shared" si="15"/>
        <v>92</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0.42790098976464319</v>
      </c>
      <c r="F123" s="11">
        <v>0.41290987826575432</v>
      </c>
      <c r="G123" s="11">
        <v>0.41229993969464324</v>
      </c>
      <c r="H123" s="11">
        <v>0.42619740324908767</v>
      </c>
      <c r="I123" s="11">
        <v>0.42683352965908772</v>
      </c>
      <c r="J123" s="11">
        <v>0.43844135410575436</v>
      </c>
      <c r="K123" s="11">
        <v>0.43688350458019876</v>
      </c>
      <c r="L123" s="11">
        <v>0.43196739846130994</v>
      </c>
      <c r="M123" s="11">
        <v>0.4110323518935321</v>
      </c>
      <c r="N123" s="11">
        <v>0.41618908770353213</v>
      </c>
      <c r="O123" s="11">
        <v>0.42444633682130994</v>
      </c>
      <c r="P123" s="11">
        <v>0.405996958402421</v>
      </c>
      <c r="Q123" s="11">
        <v>0.43635471046130986</v>
      </c>
      <c r="R123" s="11">
        <v>0.42916647060575436</v>
      </c>
      <c r="S123" s="11">
        <v>0.42843558699797657</v>
      </c>
      <c r="T123" s="11">
        <v>0.42843558699797657</v>
      </c>
      <c r="U123" s="11"/>
      <c r="V123" s="33" t="str">
        <f t="shared" si="10"/>
        <v>Morocco</v>
      </c>
      <c r="W123" s="30">
        <f t="shared" si="11"/>
        <v>2.7639910960947832E-4</v>
      </c>
      <c r="X123" s="10">
        <f t="shared" si="12"/>
        <v>0.13192237017221692</v>
      </c>
      <c r="Y123" s="36">
        <f t="shared" si="13"/>
        <v>1.7403511751855429E-2</v>
      </c>
      <c r="Z123" s="41" t="str">
        <f t="shared" si="14"/>
        <v/>
      </c>
      <c r="AA123" s="42" t="str">
        <f t="shared" si="15"/>
        <v/>
      </c>
    </row>
    <row r="124" spans="3:27">
      <c r="C124" s="32" t="s">
        <v>275</v>
      </c>
      <c r="D124" s="33" t="s">
        <v>276</v>
      </c>
      <c r="E124" s="11">
        <v>0.5125747337708898</v>
      </c>
      <c r="F124" s="11">
        <v>0.49676859673755658</v>
      </c>
      <c r="G124" s="11">
        <v>0.49041119392644539</v>
      </c>
      <c r="H124" s="11">
        <v>0.4945263428042232</v>
      </c>
      <c r="I124" s="11">
        <v>0.48297178287088982</v>
      </c>
      <c r="J124" s="11">
        <v>0.48274746719311207</v>
      </c>
      <c r="K124" s="11">
        <v>0.48821535198200094</v>
      </c>
      <c r="L124" s="11">
        <v>0.50119871646136605</v>
      </c>
      <c r="M124" s="11">
        <v>0.51205906317406447</v>
      </c>
      <c r="N124" s="11">
        <v>0.52503486196454063</v>
      </c>
      <c r="O124" s="11">
        <v>0.531865221166128</v>
      </c>
      <c r="P124" s="11">
        <v>0.54839689940104852</v>
      </c>
      <c r="Q124" s="11">
        <v>0.53057133111374688</v>
      </c>
      <c r="R124" s="11">
        <v>0.54746180767088992</v>
      </c>
      <c r="S124" s="11">
        <v>0.53677452841533435</v>
      </c>
      <c r="T124" s="11">
        <v>0.53677452841533435</v>
      </c>
      <c r="U124" s="11"/>
      <c r="V124" s="33" t="str">
        <f t="shared" si="10"/>
        <v>Mozambique</v>
      </c>
      <c r="W124" s="30">
        <f t="shared" si="11"/>
        <v>3.9116457936601325E-3</v>
      </c>
      <c r="X124" s="10">
        <f t="shared" si="12"/>
        <v>0.80338365033449399</v>
      </c>
      <c r="Y124" s="36">
        <f t="shared" si="13"/>
        <v>0.64542528962477652</v>
      </c>
      <c r="Z124" s="41">
        <f t="shared" si="14"/>
        <v>-3.9116457936601323</v>
      </c>
      <c r="AA124" s="42">
        <f t="shared" si="15"/>
        <v>100</v>
      </c>
    </row>
    <row r="125" spans="3:27">
      <c r="C125" s="32" t="s">
        <v>277</v>
      </c>
      <c r="D125" s="33" t="s">
        <v>278</v>
      </c>
      <c r="E125" s="11">
        <v>0.39105716339762808</v>
      </c>
      <c r="F125" s="11">
        <v>0.39053695230873919</v>
      </c>
      <c r="G125" s="11">
        <v>0.3895222125887392</v>
      </c>
      <c r="H125" s="11">
        <v>0.39033150689762813</v>
      </c>
      <c r="I125" s="11">
        <v>0.39099955271985032</v>
      </c>
      <c r="J125" s="11">
        <v>0.39072683731651697</v>
      </c>
      <c r="K125" s="11">
        <v>0.39570084762762808</v>
      </c>
      <c r="L125" s="11">
        <v>0.39571245982096148</v>
      </c>
      <c r="M125" s="11">
        <v>0.39497105833540591</v>
      </c>
      <c r="N125" s="11">
        <v>0.40146608100540593</v>
      </c>
      <c r="O125" s="11">
        <v>0.39642573252096147</v>
      </c>
      <c r="P125" s="11">
        <v>0.39944722537207256</v>
      </c>
      <c r="Q125" s="11">
        <v>0.39348073676096146</v>
      </c>
      <c r="R125" s="11">
        <v>0.39578504911651702</v>
      </c>
      <c r="S125" s="11">
        <v>0.39448865349429485</v>
      </c>
      <c r="T125" s="11">
        <v>0.39448865349429485</v>
      </c>
      <c r="U125" s="11"/>
      <c r="V125" s="33" t="str">
        <f t="shared" si="10"/>
        <v>Myanmar</v>
      </c>
      <c r="W125" s="30">
        <f t="shared" si="11"/>
        <v>4.4744297157843683E-4</v>
      </c>
      <c r="X125" s="10">
        <f t="shared" si="12"/>
        <v>0.62225911928349376</v>
      </c>
      <c r="Y125" s="36">
        <f t="shared" si="13"/>
        <v>0.38720641153146929</v>
      </c>
      <c r="Z125" s="41">
        <f t="shared" si="14"/>
        <v>-0.44744297157843682</v>
      </c>
      <c r="AA125" s="42">
        <f t="shared" si="15"/>
        <v>57</v>
      </c>
    </row>
    <row r="126" spans="3:27">
      <c r="C126" s="32" t="s">
        <v>279</v>
      </c>
      <c r="D126" s="33" t="s">
        <v>280</v>
      </c>
      <c r="E126" s="11">
        <v>0.4795832445261049</v>
      </c>
      <c r="F126" s="11">
        <v>0.4724704931361049</v>
      </c>
      <c r="G126" s="11">
        <v>0.4758129773905494</v>
      </c>
      <c r="H126" s="11">
        <v>0.46957144298499376</v>
      </c>
      <c r="I126" s="11">
        <v>0.47995663401499378</v>
      </c>
      <c r="J126" s="11">
        <v>0.45345491490943818</v>
      </c>
      <c r="K126" s="11">
        <v>0.45300499883388262</v>
      </c>
      <c r="L126" s="11">
        <v>0.43544870213054931</v>
      </c>
      <c r="M126" s="11">
        <v>0.42019582513388265</v>
      </c>
      <c r="N126" s="11">
        <v>0.45149653204499374</v>
      </c>
      <c r="O126" s="11">
        <v>0.46469524693832714</v>
      </c>
      <c r="P126" s="11">
        <v>0.46369877686054928</v>
      </c>
      <c r="Q126" s="11">
        <v>0.46253751018277156</v>
      </c>
      <c r="R126" s="11">
        <v>0.46375373613832704</v>
      </c>
      <c r="S126" s="11">
        <v>0.45585548316054925</v>
      </c>
      <c r="T126" s="11">
        <v>0.45585548316054925</v>
      </c>
      <c r="U126" s="11"/>
      <c r="V126" s="33" t="str">
        <f t="shared" si="10"/>
        <v>Namibia</v>
      </c>
      <c r="W126" s="30">
        <f t="shared" si="11"/>
        <v>-1.2430150242058878E-3</v>
      </c>
      <c r="X126" s="10">
        <f t="shared" si="12"/>
        <v>-0.37577173095618027</v>
      </c>
      <c r="Y126" s="36">
        <f t="shared" si="13"/>
        <v>0.14120439378580393</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0.42767087231851852</v>
      </c>
      <c r="F128" s="11">
        <v>0.42737641110740737</v>
      </c>
      <c r="G128" s="11">
        <v>0.42282163272962964</v>
      </c>
      <c r="H128" s="11">
        <v>0.4353065382185185</v>
      </c>
      <c r="I128" s="11">
        <v>0.42933244901851858</v>
      </c>
      <c r="J128" s="11">
        <v>0.423284097162963</v>
      </c>
      <c r="K128" s="11">
        <v>0.41580713238518519</v>
      </c>
      <c r="L128" s="11">
        <v>0.41819869739629634</v>
      </c>
      <c r="M128" s="11">
        <v>0.4060156882018518</v>
      </c>
      <c r="N128" s="11">
        <v>0.41479376831851855</v>
      </c>
      <c r="O128" s="11">
        <v>0.41278179858518516</v>
      </c>
      <c r="P128" s="11">
        <v>0.41574583877407406</v>
      </c>
      <c r="Q128" s="11">
        <v>0.41021572565185183</v>
      </c>
      <c r="R128" s="11">
        <v>0.40742182138518523</v>
      </c>
      <c r="S128" s="11">
        <v>0.40989460574074071</v>
      </c>
      <c r="T128" s="11">
        <v>0.40989460574074071</v>
      </c>
      <c r="U128" s="11"/>
      <c r="V128" s="33" t="str">
        <f t="shared" si="10"/>
        <v>Nepal</v>
      </c>
      <c r="W128" s="30">
        <f t="shared" si="11"/>
        <v>-1.5470052534068638E-3</v>
      </c>
      <c r="X128" s="10">
        <f t="shared" si="12"/>
        <v>-0.83920852673848245</v>
      </c>
      <c r="Y128" s="36">
        <f t="shared" si="13"/>
        <v>0.70427095135057427</v>
      </c>
      <c r="Z128" s="41">
        <f t="shared" si="14"/>
        <v>1.5470052534068639</v>
      </c>
      <c r="AA128" s="42">
        <f t="shared" si="15"/>
        <v>30</v>
      </c>
    </row>
    <row r="129" spans="3:27">
      <c r="C129" s="32" t="s">
        <v>285</v>
      </c>
      <c r="D129" s="33" t="s">
        <v>286</v>
      </c>
      <c r="E129" s="11">
        <v>0.28476890775778435</v>
      </c>
      <c r="F129" s="11">
        <v>0.28388001886889547</v>
      </c>
      <c r="G129" s="11">
        <v>0.28299112998000653</v>
      </c>
      <c r="H129" s="11">
        <v>0.28210224109111764</v>
      </c>
      <c r="I129" s="11">
        <v>0.28121335220222876</v>
      </c>
      <c r="J129" s="11">
        <v>0.26143557442445098</v>
      </c>
      <c r="K129" s="11">
        <v>0.2801817966466732</v>
      </c>
      <c r="L129" s="11">
        <v>0.28003912998000657</v>
      </c>
      <c r="M129" s="11">
        <v>0.27989646331333989</v>
      </c>
      <c r="N129" s="11">
        <v>0.27561335220222882</v>
      </c>
      <c r="O129" s="11">
        <v>0.27460668553556211</v>
      </c>
      <c r="P129" s="11">
        <v>0.27028446331333988</v>
      </c>
      <c r="Q129" s="11">
        <v>0.2635844633133399</v>
      </c>
      <c r="R129" s="11">
        <v>0.32683112998000652</v>
      </c>
      <c r="S129" s="11">
        <v>0.3234333522022288</v>
      </c>
      <c r="T129" s="11">
        <v>0.32063557442445106</v>
      </c>
      <c r="U129" s="11"/>
      <c r="V129" s="33" t="str">
        <f t="shared" si="10"/>
        <v>Netherlands</v>
      </c>
      <c r="W129" s="30">
        <f t="shared" si="11"/>
        <v>1.9754098039215704E-3</v>
      </c>
      <c r="X129" s="10">
        <f t="shared" si="12"/>
        <v>0.46957164228256482</v>
      </c>
      <c r="Y129" s="36">
        <f t="shared" si="13"/>
        <v>0.22049752723594501</v>
      </c>
      <c r="Z129" s="41" t="str">
        <f t="shared" si="14"/>
        <v/>
      </c>
      <c r="AA129" s="42" t="str">
        <f t="shared" si="15"/>
        <v/>
      </c>
    </row>
    <row r="130" spans="3:27">
      <c r="C130" s="32" t="s">
        <v>287</v>
      </c>
      <c r="D130" s="33" t="s">
        <v>288</v>
      </c>
      <c r="E130" s="11">
        <v>0.23624400466496709</v>
      </c>
      <c r="F130" s="11">
        <v>0.23015511832052266</v>
      </c>
      <c r="G130" s="11">
        <v>0.22617734054274485</v>
      </c>
      <c r="H130" s="11">
        <v>0.22053289609830043</v>
      </c>
      <c r="I130" s="11">
        <v>0.23644400466496712</v>
      </c>
      <c r="J130" s="11">
        <v>0.22646622943163378</v>
      </c>
      <c r="K130" s="11">
        <v>0.236132895253856</v>
      </c>
      <c r="L130" s="11">
        <v>0.23994933969830046</v>
      </c>
      <c r="M130" s="11">
        <v>0.22858560433163375</v>
      </c>
      <c r="N130" s="11">
        <v>0.24009965080941154</v>
      </c>
      <c r="O130" s="11">
        <v>0.23581369593163379</v>
      </c>
      <c r="P130" s="11">
        <v>0.23186399533163382</v>
      </c>
      <c r="Q130" s="11">
        <v>0.22860109302052262</v>
      </c>
      <c r="R130" s="11">
        <v>0.22793067303163378</v>
      </c>
      <c r="S130" s="11">
        <v>0.22779733969830046</v>
      </c>
      <c r="T130" s="11">
        <v>0.22779733969830046</v>
      </c>
      <c r="U130" s="11"/>
      <c r="V130" s="33" t="str">
        <f t="shared" si="10"/>
        <v>New Zealand</v>
      </c>
      <c r="W130" s="30">
        <f t="shared" si="11"/>
        <v>-7.3877747712416543E-5</v>
      </c>
      <c r="X130" s="10">
        <f t="shared" si="12"/>
        <v>-6.3200532870147486E-2</v>
      </c>
      <c r="Y130" s="36">
        <f t="shared" si="13"/>
        <v>3.9943073550705926E-3</v>
      </c>
      <c r="Z130" s="41" t="str">
        <f t="shared" si="14"/>
        <v/>
      </c>
      <c r="AA130" s="42" t="str">
        <f t="shared" si="15"/>
        <v/>
      </c>
    </row>
    <row r="131" spans="3:27">
      <c r="C131" s="32" t="s">
        <v>289</v>
      </c>
      <c r="D131" s="33" t="s">
        <v>290</v>
      </c>
      <c r="E131" s="11">
        <v>0.36848226656210742</v>
      </c>
      <c r="F131" s="11">
        <v>0.36506315577988513</v>
      </c>
      <c r="G131" s="11">
        <v>0.35750416951099634</v>
      </c>
      <c r="H131" s="11">
        <v>0.3594490927421074</v>
      </c>
      <c r="I131" s="11">
        <v>0.36167518188655184</v>
      </c>
      <c r="J131" s="11">
        <v>0.35596233772655189</v>
      </c>
      <c r="K131" s="11">
        <v>0.36058404299877406</v>
      </c>
      <c r="L131" s="11">
        <v>0.36057068060655184</v>
      </c>
      <c r="M131" s="11">
        <v>0.35831603497544073</v>
      </c>
      <c r="N131" s="11">
        <v>0.36549229512210746</v>
      </c>
      <c r="O131" s="11">
        <v>0.36493513226877405</v>
      </c>
      <c r="P131" s="11">
        <v>0.35859494002099629</v>
      </c>
      <c r="Q131" s="11">
        <v>0.36977416300655186</v>
      </c>
      <c r="R131" s="11">
        <v>0.3687616228621074</v>
      </c>
      <c r="S131" s="11">
        <v>0.37006357230655185</v>
      </c>
      <c r="T131" s="11">
        <v>0.37006357230655185</v>
      </c>
      <c r="U131" s="11"/>
      <c r="V131" s="33" t="str">
        <f t="shared" si="10"/>
        <v>Nicaragua</v>
      </c>
      <c r="W131" s="30">
        <f t="shared" si="11"/>
        <v>5.0184560389215666E-4</v>
      </c>
      <c r="X131" s="10">
        <f t="shared" si="12"/>
        <v>0.48303423075440027</v>
      </c>
      <c r="Y131" s="36">
        <f t="shared" si="13"/>
        <v>0.23332206808049522</v>
      </c>
      <c r="Z131" s="41" t="str">
        <f t="shared" si="14"/>
        <v/>
      </c>
      <c r="AA131" s="42" t="str">
        <f t="shared" si="15"/>
        <v/>
      </c>
    </row>
    <row r="132" spans="3:27">
      <c r="C132" s="32" t="s">
        <v>291</v>
      </c>
      <c r="D132" s="33" t="s">
        <v>292</v>
      </c>
      <c r="E132" s="11">
        <v>0.47920614677037043</v>
      </c>
      <c r="F132" s="11">
        <v>0.4750441435703705</v>
      </c>
      <c r="G132" s="11">
        <v>0.4827203597481482</v>
      </c>
      <c r="H132" s="11">
        <v>0.48765378018148159</v>
      </c>
      <c r="I132" s="11">
        <v>0.48990800114814825</v>
      </c>
      <c r="J132" s="11">
        <v>0.49782837603703711</v>
      </c>
      <c r="K132" s="11">
        <v>0.48431082843703699</v>
      </c>
      <c r="L132" s="11">
        <v>0.48154564545925932</v>
      </c>
      <c r="M132" s="11">
        <v>0.4802560903592592</v>
      </c>
      <c r="N132" s="11">
        <v>0.48738533875925927</v>
      </c>
      <c r="O132" s="11">
        <v>0.50438285309259268</v>
      </c>
      <c r="P132" s="11">
        <v>0.49771092740370371</v>
      </c>
      <c r="Q132" s="11">
        <v>0.49561863063703693</v>
      </c>
      <c r="R132" s="11">
        <v>0.48926158944814813</v>
      </c>
      <c r="S132" s="11">
        <v>0.49624324482592591</v>
      </c>
      <c r="T132" s="11">
        <v>0.49624324482592591</v>
      </c>
      <c r="U132" s="11"/>
      <c r="V132" s="33" t="str">
        <f t="shared" si="10"/>
        <v>Niger</v>
      </c>
      <c r="W132" s="30">
        <f t="shared" si="11"/>
        <v>1.1325129601307095E-3</v>
      </c>
      <c r="X132" s="10">
        <f t="shared" si="12"/>
        <v>0.65114197266924656</v>
      </c>
      <c r="Y132" s="36">
        <f t="shared" si="13"/>
        <v>0.42398586857159781</v>
      </c>
      <c r="Z132" s="41">
        <f t="shared" si="14"/>
        <v>-1.1325129601307096</v>
      </c>
      <c r="AA132" s="42">
        <f t="shared" si="15"/>
        <v>66</v>
      </c>
    </row>
    <row r="133" spans="3:27">
      <c r="C133" s="32" t="s">
        <v>293</v>
      </c>
      <c r="D133" s="33" t="s">
        <v>294</v>
      </c>
      <c r="E133" s="11">
        <v>0.32170926601833477</v>
      </c>
      <c r="F133" s="11">
        <v>0.32175636161277921</v>
      </c>
      <c r="G133" s="11">
        <v>0.32328269705611251</v>
      </c>
      <c r="H133" s="11">
        <v>0.33777340723833471</v>
      </c>
      <c r="I133" s="11">
        <v>0.3400459681716681</v>
      </c>
      <c r="J133" s="11">
        <v>0.34409929082722363</v>
      </c>
      <c r="K133" s="11">
        <v>0.33700078174055698</v>
      </c>
      <c r="L133" s="11">
        <v>0.33458819668611256</v>
      </c>
      <c r="M133" s="11">
        <v>0.33164259886611253</v>
      </c>
      <c r="N133" s="11">
        <v>0.32978569681166808</v>
      </c>
      <c r="O133" s="11">
        <v>0.33125446527833474</v>
      </c>
      <c r="P133" s="11">
        <v>0.32493021075500139</v>
      </c>
      <c r="Q133" s="11">
        <v>0.32303357625611251</v>
      </c>
      <c r="R133" s="11">
        <v>0.32295387107611251</v>
      </c>
      <c r="S133" s="11">
        <v>0.32243540605722365</v>
      </c>
      <c r="T133" s="11">
        <v>0.32243540605722365</v>
      </c>
      <c r="U133" s="11"/>
      <c r="V133" s="33" t="str">
        <f t="shared" si="10"/>
        <v>Nigeria</v>
      </c>
      <c r="W133" s="30">
        <f t="shared" si="11"/>
        <v>-4.5761936548039262E-4</v>
      </c>
      <c r="X133" s="10">
        <f t="shared" si="12"/>
        <v>-0.28998406810758182</v>
      </c>
      <c r="Y133" s="36">
        <f t="shared" si="13"/>
        <v>8.4090759756222655E-2</v>
      </c>
      <c r="Z133" s="41" t="str">
        <f t="shared" si="14"/>
        <v/>
      </c>
      <c r="AA133" s="42" t="str">
        <f t="shared" si="15"/>
        <v/>
      </c>
    </row>
    <row r="134" spans="3:27">
      <c r="C134" s="32" t="s">
        <v>295</v>
      </c>
      <c r="D134" s="33" t="s">
        <v>296</v>
      </c>
      <c r="E134" s="11">
        <v>0.18558728753605835</v>
      </c>
      <c r="F134" s="11">
        <v>0.19785395420272503</v>
      </c>
      <c r="G134" s="11">
        <v>0.18178728753605836</v>
      </c>
      <c r="H134" s="11">
        <v>0.1829428430916139</v>
      </c>
      <c r="I134" s="11">
        <v>0.18687617642494725</v>
      </c>
      <c r="J134" s="11">
        <v>0.17469839864716946</v>
      </c>
      <c r="K134" s="11">
        <v>0.17668793198050281</v>
      </c>
      <c r="L134" s="11">
        <v>0.18367746531383616</v>
      </c>
      <c r="M134" s="11">
        <v>0.18286393029716949</v>
      </c>
      <c r="N134" s="11">
        <v>0.17086461750272502</v>
      </c>
      <c r="O134" s="11">
        <v>0.16298886026383613</v>
      </c>
      <c r="P134" s="11">
        <v>0.17486490302494728</v>
      </c>
      <c r="Q134" s="11">
        <v>0.18122606531383612</v>
      </c>
      <c r="R134" s="11">
        <v>0.18647050975828058</v>
      </c>
      <c r="S134" s="11">
        <v>0.18640384309161392</v>
      </c>
      <c r="T134" s="11">
        <v>0.18640384309161392</v>
      </c>
      <c r="U134" s="11"/>
      <c r="V134" s="33" t="str">
        <f t="shared" si="10"/>
        <v>Norway</v>
      </c>
      <c r="W134" s="30">
        <f t="shared" si="11"/>
        <v>-3.8448345710784233E-4</v>
      </c>
      <c r="X134" s="10">
        <f t="shared" si="12"/>
        <v>-0.22837181602389603</v>
      </c>
      <c r="Y134" s="36">
        <f t="shared" si="13"/>
        <v>5.2153686354052216E-2</v>
      </c>
      <c r="Z134" s="41" t="str">
        <f t="shared" si="14"/>
        <v/>
      </c>
      <c r="AA134" s="42" t="str">
        <f t="shared" si="15"/>
        <v/>
      </c>
    </row>
    <row r="135" spans="3:27">
      <c r="C135" s="32" t="s">
        <v>297</v>
      </c>
      <c r="D135" s="33" t="s">
        <v>298</v>
      </c>
      <c r="E135" s="11">
        <v>0.44136146423378109</v>
      </c>
      <c r="F135" s="11">
        <v>0.43205924158933662</v>
      </c>
      <c r="G135" s="11">
        <v>0.43342368603378112</v>
      </c>
      <c r="H135" s="11">
        <v>0.43301035270044774</v>
      </c>
      <c r="I135" s="11">
        <v>0.4330085191867441</v>
      </c>
      <c r="J135" s="11">
        <v>0.42957557456192919</v>
      </c>
      <c r="K135" s="11">
        <v>0.43025151899267</v>
      </c>
      <c r="L135" s="11">
        <v>0.42520222019822551</v>
      </c>
      <c r="M135" s="11">
        <v>0.42012908653378106</v>
      </c>
      <c r="N135" s="11">
        <v>0.41430424651155889</v>
      </c>
      <c r="O135" s="11">
        <v>0.40649452541155884</v>
      </c>
      <c r="P135" s="11">
        <v>0.40234789050044772</v>
      </c>
      <c r="Q135" s="11">
        <v>0.40188705060044771</v>
      </c>
      <c r="R135" s="11">
        <v>0.39789479714489212</v>
      </c>
      <c r="S135" s="11">
        <v>0.39785035270044772</v>
      </c>
      <c r="T135" s="11">
        <v>0.39785035270044772</v>
      </c>
      <c r="U135" s="11"/>
      <c r="V135" s="33" t="str">
        <f t="shared" ref="V135:V197" si="16">D135</f>
        <v>Oman</v>
      </c>
      <c r="W135" s="30">
        <f t="shared" ref="W135:W197" si="17">SLOPE(E135:T135,$E$5:$T$5)</f>
        <v>-3.1636092983779993E-3</v>
      </c>
      <c r="X135" s="10">
        <f t="shared" ref="X135:X197" si="18">PEARSON(E135:T135,$E$5:$T$5)</f>
        <v>-0.96759797263122715</v>
      </c>
      <c r="Y135" s="36">
        <f t="shared" ref="Y135:Y197" si="19">IF(ISERROR(X135),0,X135*X135)</f>
        <v>0.936245836640061</v>
      </c>
      <c r="Z135" s="41">
        <f t="shared" ref="Z135:Z197" si="20">IF(Y135&gt;=$Z$4,-1000*W135,"")</f>
        <v>3.1636092983779993</v>
      </c>
      <c r="AA135" s="42">
        <f t="shared" ref="AA135:AA197" si="21">IF(ISNUMBER(Z135),RANK(Z135,$Z$6:$Z$197),"")</f>
        <v>5</v>
      </c>
    </row>
    <row r="136" spans="3:27">
      <c r="C136" s="32" t="s">
        <v>299</v>
      </c>
      <c r="D136" s="33" t="s">
        <v>300</v>
      </c>
      <c r="E136" s="11">
        <v>0.41011198752670741</v>
      </c>
      <c r="F136" s="11">
        <v>0.40626015978115193</v>
      </c>
      <c r="G136" s="11">
        <v>0.40801595656337414</v>
      </c>
      <c r="H136" s="11">
        <v>0.39750198757448518</v>
      </c>
      <c r="I136" s="11">
        <v>0.3981401081833742</v>
      </c>
      <c r="J136" s="11">
        <v>0.38554816795670743</v>
      </c>
      <c r="K136" s="11">
        <v>0.3704744542133741</v>
      </c>
      <c r="L136" s="11">
        <v>0.36128833544967048</v>
      </c>
      <c r="M136" s="11">
        <v>0.35192193853263332</v>
      </c>
      <c r="N136" s="11">
        <v>0.33817969704115192</v>
      </c>
      <c r="O136" s="11">
        <v>0.33502527867226295</v>
      </c>
      <c r="P136" s="11">
        <v>0.32389964489559631</v>
      </c>
      <c r="Q136" s="11">
        <v>0.3129266208744852</v>
      </c>
      <c r="R136" s="11">
        <v>0.30514410552670745</v>
      </c>
      <c r="S136" s="11">
        <v>0.29455592285004073</v>
      </c>
      <c r="T136" s="11">
        <v>0.28624703396115186</v>
      </c>
      <c r="U136" s="11"/>
      <c r="V136" s="33" t="str">
        <f t="shared" si="16"/>
        <v>Pakistan</v>
      </c>
      <c r="W136" s="30">
        <f t="shared" si="17"/>
        <v>-8.9433035340610034E-3</v>
      </c>
      <c r="X136" s="10">
        <f t="shared" si="18"/>
        <v>-0.99174969125551682</v>
      </c>
      <c r="Y136" s="36">
        <f t="shared" si="19"/>
        <v>0.98356745010541291</v>
      </c>
      <c r="Z136" s="41">
        <f t="shared" si="20"/>
        <v>8.9433035340610036</v>
      </c>
      <c r="AA136" s="42">
        <f t="shared" si="21"/>
        <v>1</v>
      </c>
    </row>
    <row r="137" spans="3:27">
      <c r="C137" s="32" t="s">
        <v>301</v>
      </c>
      <c r="D137" s="33" t="s">
        <v>302</v>
      </c>
      <c r="E137" s="11">
        <v>0.49800102503457766</v>
      </c>
      <c r="F137" s="11">
        <v>0.49505244545679994</v>
      </c>
      <c r="G137" s="11">
        <v>0.49623119987902203</v>
      </c>
      <c r="H137" s="11">
        <v>0.49301688335679983</v>
      </c>
      <c r="I137" s="11">
        <v>0.49043870397902212</v>
      </c>
      <c r="J137" s="11">
        <v>0.48070204521235538</v>
      </c>
      <c r="K137" s="11">
        <v>0.47853156406420727</v>
      </c>
      <c r="L137" s="11">
        <v>0.47947208350494797</v>
      </c>
      <c r="M137" s="11">
        <v>0.48621414292346654</v>
      </c>
      <c r="N137" s="11">
        <v>0.48667858820865167</v>
      </c>
      <c r="O137" s="11">
        <v>0.4887738626160591</v>
      </c>
      <c r="P137" s="11">
        <v>0.48349252331235548</v>
      </c>
      <c r="Q137" s="11">
        <v>0.47843912646791092</v>
      </c>
      <c r="R137" s="11">
        <v>0.47967038064568868</v>
      </c>
      <c r="S137" s="11">
        <v>0.48287038064568871</v>
      </c>
      <c r="T137" s="11">
        <v>0.48287038064568871</v>
      </c>
      <c r="U137" s="11"/>
      <c r="V137" s="33" t="str">
        <f t="shared" si="16"/>
        <v>Palau</v>
      </c>
      <c r="W137" s="30">
        <f t="shared" si="17"/>
        <v>-9.9378879079521079E-4</v>
      </c>
      <c r="X137" s="10">
        <f t="shared" si="18"/>
        <v>-0.71539142615530593</v>
      </c>
      <c r="Y137" s="36">
        <f t="shared" si="19"/>
        <v>0.51178489261652249</v>
      </c>
      <c r="Z137" s="41">
        <f t="shared" si="20"/>
        <v>0.99378879079521076</v>
      </c>
      <c r="AA137" s="42">
        <f t="shared" si="21"/>
        <v>42</v>
      </c>
    </row>
    <row r="138" spans="3:27">
      <c r="C138" s="32" t="s">
        <v>303</v>
      </c>
      <c r="D138" s="33" t="s">
        <v>304</v>
      </c>
      <c r="E138" s="11">
        <v>0.38141854394930486</v>
      </c>
      <c r="F138" s="11">
        <v>0.38097998765041591</v>
      </c>
      <c r="G138" s="11">
        <v>0.38203151496708254</v>
      </c>
      <c r="H138" s="11">
        <v>0.39759426457152702</v>
      </c>
      <c r="I138" s="11">
        <v>0.38684350980819371</v>
      </c>
      <c r="J138" s="11">
        <v>0.38761184612486033</v>
      </c>
      <c r="K138" s="11">
        <v>0.37600169557041591</v>
      </c>
      <c r="L138" s="11">
        <v>0.37773709901597147</v>
      </c>
      <c r="M138" s="11">
        <v>0.37584174303152701</v>
      </c>
      <c r="N138" s="11">
        <v>0.37362402057597144</v>
      </c>
      <c r="O138" s="11">
        <v>0.37822129603486032</v>
      </c>
      <c r="P138" s="11">
        <v>0.37744130260041592</v>
      </c>
      <c r="Q138" s="11">
        <v>0.38483805244041591</v>
      </c>
      <c r="R138" s="11">
        <v>0.38233778496930476</v>
      </c>
      <c r="S138" s="11">
        <v>0.38134569251819372</v>
      </c>
      <c r="T138" s="11">
        <v>0.38134569251819372</v>
      </c>
      <c r="U138" s="11"/>
      <c r="V138" s="33" t="str">
        <f t="shared" si="16"/>
        <v>Panama</v>
      </c>
      <c r="W138" s="30">
        <f t="shared" si="17"/>
        <v>-3.3760607237254904E-4</v>
      </c>
      <c r="X138" s="10">
        <f t="shared" si="18"/>
        <v>-0.27757854128144049</v>
      </c>
      <c r="Y138" s="36">
        <f t="shared" si="19"/>
        <v>7.7049846579932371E-2</v>
      </c>
      <c r="Z138" s="41" t="str">
        <f t="shared" si="20"/>
        <v/>
      </c>
      <c r="AA138" s="42" t="str">
        <f t="shared" si="21"/>
        <v/>
      </c>
    </row>
    <row r="139" spans="3:27">
      <c r="C139" s="32" t="s">
        <v>305</v>
      </c>
      <c r="D139" s="33" t="s">
        <v>306</v>
      </c>
      <c r="E139" s="11">
        <v>0.48734227229460775</v>
      </c>
      <c r="F139" s="11">
        <v>0.48668996866794106</v>
      </c>
      <c r="G139" s="11">
        <v>0.51785795156016334</v>
      </c>
      <c r="H139" s="11">
        <v>0.50304700393794111</v>
      </c>
      <c r="I139" s="11">
        <v>0.5075316508712745</v>
      </c>
      <c r="J139" s="11">
        <v>0.50733317910460773</v>
      </c>
      <c r="K139" s="11">
        <v>0.50736665629349664</v>
      </c>
      <c r="L139" s="11">
        <v>0.52039417038238556</v>
      </c>
      <c r="M139" s="11">
        <v>0.52533555004905219</v>
      </c>
      <c r="N139" s="11">
        <v>0.53526218472683007</v>
      </c>
      <c r="O139" s="11">
        <v>0.52275298983794116</v>
      </c>
      <c r="P139" s="11">
        <v>0.51302804428238558</v>
      </c>
      <c r="Q139" s="11">
        <v>0.51457737547127447</v>
      </c>
      <c r="R139" s="11">
        <v>0.50446532250460774</v>
      </c>
      <c r="S139" s="11">
        <v>0.5038731598157189</v>
      </c>
      <c r="T139" s="11">
        <v>0.5038731598157189</v>
      </c>
      <c r="U139" s="11"/>
      <c r="V139" s="33" t="str">
        <f t="shared" si="16"/>
        <v>Papua New Guinea</v>
      </c>
      <c r="W139" s="30">
        <f t="shared" si="17"/>
        <v>9.2941322711438126E-4</v>
      </c>
      <c r="X139" s="10">
        <f t="shared" si="18"/>
        <v>0.34504996792385506</v>
      </c>
      <c r="Y139" s="36">
        <f t="shared" si="19"/>
        <v>0.1190594803642534</v>
      </c>
      <c r="Z139" s="41" t="str">
        <f t="shared" si="20"/>
        <v/>
      </c>
      <c r="AA139" s="42" t="str">
        <f t="shared" si="21"/>
        <v/>
      </c>
    </row>
    <row r="140" spans="3:27">
      <c r="C140" s="32" t="s">
        <v>307</v>
      </c>
      <c r="D140" s="33" t="s">
        <v>308</v>
      </c>
      <c r="E140" s="11">
        <v>0.33006105707259265</v>
      </c>
      <c r="F140" s="11">
        <v>0.33590665456592594</v>
      </c>
      <c r="G140" s="11">
        <v>0.32531410825370372</v>
      </c>
      <c r="H140" s="11">
        <v>0.33397855902703705</v>
      </c>
      <c r="I140" s="11">
        <v>0.32958328785703705</v>
      </c>
      <c r="J140" s="11">
        <v>0.34173639200037043</v>
      </c>
      <c r="K140" s="11">
        <v>0.32636997098259263</v>
      </c>
      <c r="L140" s="11">
        <v>0.32200489852814818</v>
      </c>
      <c r="M140" s="11">
        <v>0.3198256271714815</v>
      </c>
      <c r="N140" s="11">
        <v>0.32043233456148151</v>
      </c>
      <c r="O140" s="11">
        <v>0.3189982573848148</v>
      </c>
      <c r="P140" s="11">
        <v>0.31782046523370366</v>
      </c>
      <c r="Q140" s="11">
        <v>0.31929914307481488</v>
      </c>
      <c r="R140" s="11">
        <v>0.31921081540925927</v>
      </c>
      <c r="S140" s="11">
        <v>0.31873174875370375</v>
      </c>
      <c r="T140" s="11">
        <v>0.31873174875370375</v>
      </c>
      <c r="U140" s="11"/>
      <c r="V140" s="33" t="str">
        <f t="shared" si="16"/>
        <v>Paraguay</v>
      </c>
      <c r="W140" s="30">
        <f t="shared" si="17"/>
        <v>-1.1889514371503269E-3</v>
      </c>
      <c r="X140" s="10">
        <f t="shared" si="18"/>
        <v>-0.7670910933214955</v>
      </c>
      <c r="Y140" s="36">
        <f t="shared" si="19"/>
        <v>0.58842874545316737</v>
      </c>
      <c r="Z140" s="41">
        <f t="shared" si="20"/>
        <v>1.1889514371503269</v>
      </c>
      <c r="AA140" s="42">
        <f t="shared" si="21"/>
        <v>36</v>
      </c>
    </row>
    <row r="141" spans="3:27">
      <c r="C141" s="32" t="s">
        <v>309</v>
      </c>
      <c r="D141" s="33" t="s">
        <v>310</v>
      </c>
      <c r="E141" s="11">
        <v>0.37784062404035873</v>
      </c>
      <c r="F141" s="11">
        <v>0.37608506764035871</v>
      </c>
      <c r="G141" s="11">
        <v>0.37477395674035874</v>
      </c>
      <c r="H141" s="11">
        <v>0.37116284554035878</v>
      </c>
      <c r="I141" s="11">
        <v>0.36332951255146984</v>
      </c>
      <c r="J141" s="11">
        <v>0.35818506764035868</v>
      </c>
      <c r="K141" s="11">
        <v>0.35832435125258094</v>
      </c>
      <c r="L141" s="11">
        <v>0.3587517351514698</v>
      </c>
      <c r="M141" s="11">
        <v>0.35805173510702537</v>
      </c>
      <c r="N141" s="11">
        <v>0.36281840181813657</v>
      </c>
      <c r="O141" s="11">
        <v>0.36275121220146983</v>
      </c>
      <c r="P141" s="11">
        <v>0.36293030566369211</v>
      </c>
      <c r="Q141" s="11">
        <v>0.36331655664924761</v>
      </c>
      <c r="R141" s="11">
        <v>0.36284723538369207</v>
      </c>
      <c r="S141" s="11">
        <v>0.36281546634591433</v>
      </c>
      <c r="T141" s="11">
        <v>0.36281546634591433</v>
      </c>
      <c r="U141" s="11"/>
      <c r="V141" s="33" t="str">
        <f t="shared" si="16"/>
        <v>Peru</v>
      </c>
      <c r="W141" s="30">
        <f t="shared" si="17"/>
        <v>-8.3363866315359209E-4</v>
      </c>
      <c r="X141" s="10">
        <f t="shared" si="18"/>
        <v>-0.61103076628097697</v>
      </c>
      <c r="Y141" s="36">
        <f t="shared" si="19"/>
        <v>0.3733585973419179</v>
      </c>
      <c r="Z141" s="41">
        <f t="shared" si="20"/>
        <v>0.83363866315359214</v>
      </c>
      <c r="AA141" s="42">
        <f t="shared" si="21"/>
        <v>48</v>
      </c>
    </row>
    <row r="142" spans="3:27">
      <c r="C142" s="32" t="s">
        <v>311</v>
      </c>
      <c r="D142" s="33" t="s">
        <v>312</v>
      </c>
      <c r="E142" s="11">
        <v>0.35064377340755526</v>
      </c>
      <c r="F142" s="11">
        <v>0.35409707518088851</v>
      </c>
      <c r="G142" s="11">
        <v>0.35330597398755514</v>
      </c>
      <c r="H142" s="11">
        <v>0.3596895557442219</v>
      </c>
      <c r="I142" s="11">
        <v>0.34722924341533301</v>
      </c>
      <c r="J142" s="11">
        <v>0.35436290791422187</v>
      </c>
      <c r="K142" s="11">
        <v>0.35395540449422191</v>
      </c>
      <c r="L142" s="11">
        <v>0.35665214503311077</v>
      </c>
      <c r="M142" s="11">
        <v>0.35057128449644409</v>
      </c>
      <c r="N142" s="11">
        <v>0.34694381098422183</v>
      </c>
      <c r="O142" s="11">
        <v>0.34793794446533305</v>
      </c>
      <c r="P142" s="11">
        <v>0.34977943036644416</v>
      </c>
      <c r="Q142" s="11">
        <v>0.34087729373755526</v>
      </c>
      <c r="R142" s="11">
        <v>0.33570886330644417</v>
      </c>
      <c r="S142" s="11">
        <v>0.33434875908088851</v>
      </c>
      <c r="T142" s="11">
        <v>0.33068875908088852</v>
      </c>
      <c r="U142" s="11"/>
      <c r="V142" s="33" t="str">
        <f t="shared" si="16"/>
        <v>Philippines</v>
      </c>
      <c r="W142" s="30">
        <f t="shared" si="17"/>
        <v>-1.4122368373611096E-3</v>
      </c>
      <c r="X142" s="10">
        <f t="shared" si="18"/>
        <v>-0.80019459834653694</v>
      </c>
      <c r="Y142" s="36">
        <f t="shared" si="19"/>
        <v>0.64031139522297553</v>
      </c>
      <c r="Z142" s="41">
        <f t="shared" si="20"/>
        <v>1.4122368373611096</v>
      </c>
      <c r="AA142" s="42">
        <f t="shared" si="21"/>
        <v>31</v>
      </c>
    </row>
    <row r="143" spans="3:27">
      <c r="C143" s="32" t="s">
        <v>313</v>
      </c>
      <c r="D143" s="33" t="s">
        <v>314</v>
      </c>
      <c r="E143" s="11">
        <v>0.21570770218783025</v>
      </c>
      <c r="F143" s="11">
        <v>0.22330760042894132</v>
      </c>
      <c r="G143" s="11">
        <v>0.21292203507449689</v>
      </c>
      <c r="H143" s="11">
        <v>0.21298827416338578</v>
      </c>
      <c r="I143" s="11">
        <v>0.21070904189005246</v>
      </c>
      <c r="J143" s="11">
        <v>0.21321869363783025</v>
      </c>
      <c r="K143" s="11">
        <v>0.20987314390783021</v>
      </c>
      <c r="L143" s="11">
        <v>0.20576369487116353</v>
      </c>
      <c r="M143" s="11">
        <v>0.20612814128449689</v>
      </c>
      <c r="N143" s="11">
        <v>0.21119932827227467</v>
      </c>
      <c r="O143" s="11">
        <v>0.21406917393560798</v>
      </c>
      <c r="P143" s="11">
        <v>0.21217731797894135</v>
      </c>
      <c r="Q143" s="11">
        <v>0.20858602521783018</v>
      </c>
      <c r="R143" s="11">
        <v>0.20250335378560802</v>
      </c>
      <c r="S143" s="11">
        <v>0.19795782072227466</v>
      </c>
      <c r="T143" s="11">
        <v>0.19338670961116355</v>
      </c>
      <c r="U143" s="11"/>
      <c r="V143" s="33" t="str">
        <f t="shared" si="16"/>
        <v>Poland</v>
      </c>
      <c r="W143" s="30">
        <f t="shared" si="17"/>
        <v>-1.1760506263333347E-3</v>
      </c>
      <c r="X143" s="10">
        <f t="shared" si="18"/>
        <v>-0.78287644455928973</v>
      </c>
      <c r="Y143" s="36">
        <f t="shared" si="19"/>
        <v>0.61289552744579467</v>
      </c>
      <c r="Z143" s="41">
        <f t="shared" si="20"/>
        <v>1.1760506263333348</v>
      </c>
      <c r="AA143" s="42">
        <f t="shared" si="21"/>
        <v>37</v>
      </c>
    </row>
    <row r="144" spans="3:27">
      <c r="C144" s="32" t="s">
        <v>315</v>
      </c>
      <c r="D144" s="33" t="s">
        <v>316</v>
      </c>
      <c r="E144" s="11">
        <v>0.3099790008716084</v>
      </c>
      <c r="F144" s="11">
        <v>0.31591233420494175</v>
      </c>
      <c r="G144" s="11">
        <v>0.31406788976049732</v>
      </c>
      <c r="H144" s="11">
        <v>0.31666788976049731</v>
      </c>
      <c r="I144" s="11">
        <v>0.31704566753827507</v>
      </c>
      <c r="J144" s="11">
        <v>0.31075677864938617</v>
      </c>
      <c r="K144" s="11">
        <v>0.32004566753827507</v>
      </c>
      <c r="L144" s="11">
        <v>0.32266788976049732</v>
      </c>
      <c r="M144" s="11">
        <v>0.31973455642716397</v>
      </c>
      <c r="N144" s="11">
        <v>0.31834700087160844</v>
      </c>
      <c r="O144" s="11">
        <v>0.33477188976049732</v>
      </c>
      <c r="P144" s="11">
        <v>0.32248566753827507</v>
      </c>
      <c r="Q144" s="11">
        <v>0.31890344531605286</v>
      </c>
      <c r="R144" s="11">
        <v>0.31637900087160842</v>
      </c>
      <c r="S144" s="11">
        <v>0.31484566753827509</v>
      </c>
      <c r="T144" s="11">
        <v>0.31484566753827509</v>
      </c>
      <c r="U144" s="11"/>
      <c r="V144" s="33" t="str">
        <f t="shared" si="16"/>
        <v>Portugal</v>
      </c>
      <c r="W144" s="30">
        <f t="shared" si="17"/>
        <v>3.7470849673202684E-4</v>
      </c>
      <c r="X144" s="10">
        <f t="shared" si="18"/>
        <v>0.31113072444813739</v>
      </c>
      <c r="Y144" s="36">
        <f t="shared" si="19"/>
        <v>9.6802327695622789E-2</v>
      </c>
      <c r="Z144" s="41" t="str">
        <f t="shared" si="20"/>
        <v/>
      </c>
      <c r="AA144" s="42" t="str">
        <f t="shared" si="21"/>
        <v/>
      </c>
    </row>
    <row r="145" spans="3:27">
      <c r="C145" s="32" t="s">
        <v>317</v>
      </c>
      <c r="D145" s="33" t="s">
        <v>318</v>
      </c>
      <c r="E145" s="11">
        <v>0.3418271811552705</v>
      </c>
      <c r="F145" s="11">
        <v>0.34164940337749267</v>
      </c>
      <c r="G145" s="11">
        <v>0.34147162559971489</v>
      </c>
      <c r="H145" s="11">
        <v>0.34129384782193717</v>
      </c>
      <c r="I145" s="11">
        <v>0.34111607004415939</v>
      </c>
      <c r="J145" s="11">
        <v>0.3409382922663815</v>
      </c>
      <c r="K145" s="11">
        <v>0.3408271811552705</v>
      </c>
      <c r="L145" s="11">
        <v>0.33977273671082597</v>
      </c>
      <c r="M145" s="11">
        <v>0.33871829226638162</v>
      </c>
      <c r="N145" s="11">
        <v>0.33766384782193715</v>
      </c>
      <c r="O145" s="11">
        <v>0.33660940337749268</v>
      </c>
      <c r="P145" s="11">
        <v>0.32943162559971489</v>
      </c>
      <c r="Q145" s="11">
        <v>0.32934273671082598</v>
      </c>
      <c r="R145" s="11">
        <v>0.32925384782193712</v>
      </c>
      <c r="S145" s="11">
        <v>0.32916495893304826</v>
      </c>
      <c r="T145" s="11">
        <v>0.32916495893304826</v>
      </c>
      <c r="U145" s="11"/>
      <c r="V145" s="33" t="str">
        <f t="shared" si="16"/>
        <v>Qatar</v>
      </c>
      <c r="W145" s="30">
        <f t="shared" si="17"/>
        <v>-1.0414215686274518E-3</v>
      </c>
      <c r="X145" s="10">
        <f t="shared" si="18"/>
        <v>-0.91598505959316512</v>
      </c>
      <c r="Y145" s="36">
        <f t="shared" si="19"/>
        <v>0.83902862939789424</v>
      </c>
      <c r="Z145" s="41">
        <f t="shared" si="20"/>
        <v>1.0414215686274517</v>
      </c>
      <c r="AA145" s="42">
        <f t="shared" si="21"/>
        <v>41</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0.11102807613910833</v>
      </c>
      <c r="F147" s="11">
        <v>0.11586446567466391</v>
      </c>
      <c r="G147" s="11">
        <v>0.11454124855021942</v>
      </c>
      <c r="H147" s="11">
        <v>0.11252074292688612</v>
      </c>
      <c r="I147" s="11">
        <v>0.12130783115466388</v>
      </c>
      <c r="J147" s="11">
        <v>0.11303397562873796</v>
      </c>
      <c r="K147" s="11">
        <v>0.10444054822947869</v>
      </c>
      <c r="L147" s="11">
        <v>0.10027888395910833</v>
      </c>
      <c r="M147" s="11">
        <v>9.8317978048737958E-2</v>
      </c>
      <c r="N147" s="11">
        <v>9.736148589281203E-2</v>
      </c>
      <c r="O147" s="11">
        <v>9.1060754870219432E-2</v>
      </c>
      <c r="P147" s="11">
        <v>9.5548483909108334E-2</v>
      </c>
      <c r="Q147" s="11">
        <v>9.5305124342441677E-2</v>
      </c>
      <c r="R147" s="11">
        <v>9.5327346564663892E-2</v>
      </c>
      <c r="S147" s="11">
        <v>9.5349568786886107E-2</v>
      </c>
      <c r="T147" s="11">
        <v>9.5349568786886107E-2</v>
      </c>
      <c r="U147" s="11"/>
      <c r="V147" s="33" t="str">
        <f t="shared" si="16"/>
        <v>Russian Federation</v>
      </c>
      <c r="W147" s="30">
        <f t="shared" si="17"/>
        <v>-1.737565274055011E-3</v>
      </c>
      <c r="X147" s="10">
        <f t="shared" si="18"/>
        <v>-0.8620304694957508</v>
      </c>
      <c r="Y147" s="36">
        <f t="shared" si="19"/>
        <v>0.74309653033906453</v>
      </c>
      <c r="Z147" s="41">
        <f t="shared" si="20"/>
        <v>1.7375652740550112</v>
      </c>
      <c r="AA147" s="42">
        <f t="shared" si="21"/>
        <v>26</v>
      </c>
    </row>
    <row r="148" spans="3:27">
      <c r="C148" s="32" t="s">
        <v>323</v>
      </c>
      <c r="D148" s="33" t="s">
        <v>324</v>
      </c>
      <c r="E148" s="11">
        <v>0.50543829762185188</v>
      </c>
      <c r="F148" s="11">
        <v>0.44002731335802475</v>
      </c>
      <c r="G148" s="11">
        <v>0.45369670654530864</v>
      </c>
      <c r="H148" s="11">
        <v>0.49840693806370368</v>
      </c>
      <c r="I148" s="11">
        <v>0.4757293513709876</v>
      </c>
      <c r="J148" s="11">
        <v>0.49258984798938271</v>
      </c>
      <c r="K148" s="11">
        <v>0.46307974754111103</v>
      </c>
      <c r="L148" s="11">
        <v>0.46811357221506167</v>
      </c>
      <c r="M148" s="11">
        <v>0.46860620684456783</v>
      </c>
      <c r="N148" s="11">
        <v>0.45698954050740742</v>
      </c>
      <c r="O148" s="11">
        <v>0.48981548236296291</v>
      </c>
      <c r="P148" s="11">
        <v>0.48447066120740739</v>
      </c>
      <c r="Q148" s="11">
        <v>0.48206355616296293</v>
      </c>
      <c r="R148" s="11">
        <v>0.47725549677407408</v>
      </c>
      <c r="S148" s="11">
        <v>0.48869383411851847</v>
      </c>
      <c r="T148" s="11">
        <v>0.48869383411851847</v>
      </c>
      <c r="U148" s="11"/>
      <c r="V148" s="33" t="str">
        <f t="shared" si="16"/>
        <v>Rwanda</v>
      </c>
      <c r="W148" s="30">
        <f t="shared" si="17"/>
        <v>7.6925503970206623E-4</v>
      </c>
      <c r="X148" s="10">
        <f t="shared" si="18"/>
        <v>0.20724528533127717</v>
      </c>
      <c r="Y148" s="36">
        <f t="shared" si="19"/>
        <v>4.2950608292042489E-2</v>
      </c>
      <c r="Z148" s="41" t="str">
        <f t="shared" si="20"/>
        <v/>
      </c>
      <c r="AA148" s="42" t="str">
        <f t="shared" si="21"/>
        <v/>
      </c>
    </row>
    <row r="149" spans="3:27">
      <c r="C149" s="32" t="s">
        <v>325</v>
      </c>
      <c r="D149" s="33" t="s">
        <v>326</v>
      </c>
      <c r="E149" s="11">
        <v>0.41345171685033372</v>
      </c>
      <c r="F149" s="11">
        <v>0.40757083496366708</v>
      </c>
      <c r="G149" s="11">
        <v>0.41292190945811147</v>
      </c>
      <c r="H149" s="11">
        <v>0.41311109746144481</v>
      </c>
      <c r="I149" s="11">
        <v>0.40502900282588933</v>
      </c>
      <c r="J149" s="11">
        <v>0.40939468559922254</v>
      </c>
      <c r="K149" s="11">
        <v>0.41252428050033374</v>
      </c>
      <c r="L149" s="11">
        <v>0.40090977460144483</v>
      </c>
      <c r="M149" s="11">
        <v>0.41306378357477808</v>
      </c>
      <c r="N149" s="11">
        <v>0.39624443851366703</v>
      </c>
      <c r="O149" s="11">
        <v>0.39405534626033373</v>
      </c>
      <c r="P149" s="11">
        <v>0.40735019791811156</v>
      </c>
      <c r="Q149" s="11">
        <v>0.38397576030700048</v>
      </c>
      <c r="R149" s="11">
        <v>0.38394576942255593</v>
      </c>
      <c r="S149" s="11">
        <v>0.38387756848255594</v>
      </c>
      <c r="T149" s="11">
        <v>0.38387756848255594</v>
      </c>
      <c r="U149" s="11"/>
      <c r="V149" s="33" t="str">
        <f t="shared" si="16"/>
        <v>Saint Kitts and Nevis</v>
      </c>
      <c r="W149" s="30">
        <f t="shared" si="17"/>
        <v>-2.1025207538055541E-3</v>
      </c>
      <c r="X149" s="10">
        <f t="shared" si="18"/>
        <v>-0.8403116790698999</v>
      </c>
      <c r="Y149" s="36">
        <f t="shared" si="19"/>
        <v>0.70612371798127449</v>
      </c>
      <c r="Z149" s="41">
        <f t="shared" si="20"/>
        <v>2.1025207538055541</v>
      </c>
      <c r="AA149" s="42">
        <f t="shared" si="21"/>
        <v>21</v>
      </c>
    </row>
    <row r="150" spans="3:27">
      <c r="C150" s="32" t="s">
        <v>327</v>
      </c>
      <c r="D150" s="33" t="s">
        <v>328</v>
      </c>
      <c r="E150" s="11">
        <v>0.36098692834384738</v>
      </c>
      <c r="F150" s="11">
        <v>0.35680951395606963</v>
      </c>
      <c r="G150" s="11">
        <v>0.3616274965294029</v>
      </c>
      <c r="H150" s="11">
        <v>0.36193575321384741</v>
      </c>
      <c r="I150" s="11">
        <v>0.36225536444051404</v>
      </c>
      <c r="J150" s="11">
        <v>0.38295316634162518</v>
      </c>
      <c r="K150" s="11">
        <v>0.40348286316273624</v>
      </c>
      <c r="L150" s="11">
        <v>0.40359814378718073</v>
      </c>
      <c r="M150" s="11">
        <v>0.40479839430829179</v>
      </c>
      <c r="N150" s="11">
        <v>0.40541605587384738</v>
      </c>
      <c r="O150" s="11">
        <v>0.40520991793495853</v>
      </c>
      <c r="P150" s="11">
        <v>0.40548053531718076</v>
      </c>
      <c r="Q150" s="11">
        <v>0.4074086699049585</v>
      </c>
      <c r="R150" s="11">
        <v>0.40580013932162518</v>
      </c>
      <c r="S150" s="11">
        <v>0.40668421237051405</v>
      </c>
      <c r="T150" s="11">
        <v>0.40668421237051405</v>
      </c>
      <c r="U150" s="11"/>
      <c r="V150" s="33" t="str">
        <f t="shared" si="16"/>
        <v>Saint Lucia</v>
      </c>
      <c r="W150" s="30">
        <f t="shared" si="17"/>
        <v>3.8968315345294124E-3</v>
      </c>
      <c r="X150" s="10">
        <f t="shared" si="18"/>
        <v>0.87399198089792329</v>
      </c>
      <c r="Y150" s="36">
        <f t="shared" si="19"/>
        <v>0.76386198267387595</v>
      </c>
      <c r="Z150" s="41">
        <f t="shared" si="20"/>
        <v>-3.8968315345294124</v>
      </c>
      <c r="AA150" s="42">
        <f t="shared" si="21"/>
        <v>99</v>
      </c>
    </row>
    <row r="151" spans="3:27">
      <c r="C151" s="32" t="s">
        <v>329</v>
      </c>
      <c r="D151" s="33" t="s">
        <v>330</v>
      </c>
      <c r="E151" s="11">
        <v>0.36804160339212455</v>
      </c>
      <c r="F151" s="11">
        <v>0.36772162932212454</v>
      </c>
      <c r="G151" s="11">
        <v>0.3673792624176801</v>
      </c>
      <c r="H151" s="11">
        <v>0.3674131754876801</v>
      </c>
      <c r="I151" s="11">
        <v>0.36520933670768013</v>
      </c>
      <c r="J151" s="11">
        <v>0.36190665334101341</v>
      </c>
      <c r="K151" s="11">
        <v>0.35934320308101342</v>
      </c>
      <c r="L151" s="11">
        <v>0.35898551342768009</v>
      </c>
      <c r="M151" s="11">
        <v>0.35846791622879121</v>
      </c>
      <c r="N151" s="11">
        <v>0.35813458289545785</v>
      </c>
      <c r="O151" s="11">
        <v>0.3579599797210134</v>
      </c>
      <c r="P151" s="11">
        <v>0.35878563954212456</v>
      </c>
      <c r="Q151" s="11">
        <v>0.3597345828954579</v>
      </c>
      <c r="R151" s="11">
        <v>0.35923836212879112</v>
      </c>
      <c r="S151" s="11">
        <v>0.35861340873434677</v>
      </c>
      <c r="T151" s="11">
        <v>0.35861340873434677</v>
      </c>
      <c r="U151" s="11"/>
      <c r="V151" s="33" t="str">
        <f t="shared" si="16"/>
        <v>Saint Vincent and the Grenadines</v>
      </c>
      <c r="W151" s="30">
        <f t="shared" si="17"/>
        <v>-7.1666136769117769E-4</v>
      </c>
      <c r="X151" s="10">
        <f t="shared" si="18"/>
        <v>-0.85105424310263789</v>
      </c>
      <c r="Y151" s="36">
        <f t="shared" si="19"/>
        <v>0.72429332470300389</v>
      </c>
      <c r="Z151" s="41">
        <f t="shared" si="20"/>
        <v>0.71666136769117772</v>
      </c>
      <c r="AA151" s="42">
        <f t="shared" si="21"/>
        <v>49</v>
      </c>
    </row>
    <row r="152" spans="3:27">
      <c r="C152" s="32" t="s">
        <v>331</v>
      </c>
      <c r="D152" s="33" t="s">
        <v>332</v>
      </c>
      <c r="E152" s="11">
        <v>0.49235540806162092</v>
      </c>
      <c r="F152" s="11">
        <v>0.49037369766162098</v>
      </c>
      <c r="G152" s="11">
        <v>0.48804318908384314</v>
      </c>
      <c r="H152" s="11">
        <v>0.49548027546162093</v>
      </c>
      <c r="I152" s="11">
        <v>0.46668499612939868</v>
      </c>
      <c r="J152" s="11">
        <v>0.4969521827171765</v>
      </c>
      <c r="K152" s="11">
        <v>0.49856868787273201</v>
      </c>
      <c r="L152" s="11">
        <v>0.50439894060606538</v>
      </c>
      <c r="M152" s="11">
        <v>0.50258394210606538</v>
      </c>
      <c r="N152" s="11">
        <v>0.50346014973939868</v>
      </c>
      <c r="O152" s="11">
        <v>0.49582449586162092</v>
      </c>
      <c r="P152" s="11">
        <v>0.50436576016162094</v>
      </c>
      <c r="Q152" s="11">
        <v>0.49413219540606534</v>
      </c>
      <c r="R152" s="11">
        <v>0.49076926420384315</v>
      </c>
      <c r="S152" s="11">
        <v>0.49669678916162091</v>
      </c>
      <c r="T152" s="11">
        <v>0.49669678916162091</v>
      </c>
      <c r="U152" s="11"/>
      <c r="V152" s="33" t="str">
        <f t="shared" si="16"/>
        <v>Samoa</v>
      </c>
      <c r="W152" s="30">
        <f t="shared" si="17"/>
        <v>6.4141369539378907E-4</v>
      </c>
      <c r="X152" s="10">
        <f t="shared" si="18"/>
        <v>0.33789991236041245</v>
      </c>
      <c r="Y152" s="36">
        <f t="shared" si="19"/>
        <v>0.11417635077317441</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0.369406857997712</v>
      </c>
      <c r="F154" s="11">
        <v>0.38139642206437868</v>
      </c>
      <c r="G154" s="11">
        <v>0.35645213026437872</v>
      </c>
      <c r="H154" s="11">
        <v>0.37996979036437872</v>
      </c>
      <c r="I154" s="11">
        <v>0.37111915429771203</v>
      </c>
      <c r="J154" s="11">
        <v>0.36790306475326756</v>
      </c>
      <c r="K154" s="11">
        <v>0.39235386357548985</v>
      </c>
      <c r="L154" s="11">
        <v>0.40576895909771199</v>
      </c>
      <c r="M154" s="11">
        <v>0.37016948573104541</v>
      </c>
      <c r="N154" s="11">
        <v>0.36888129856437873</v>
      </c>
      <c r="O154" s="11">
        <v>0.37442746869771204</v>
      </c>
      <c r="P154" s="11">
        <v>0.3712485550643787</v>
      </c>
      <c r="Q154" s="11">
        <v>0.38445609596437869</v>
      </c>
      <c r="R154" s="11">
        <v>0.37770502245326765</v>
      </c>
      <c r="S154" s="11">
        <v>0.39191824553104537</v>
      </c>
      <c r="T154" s="11">
        <v>0.39191824553104537</v>
      </c>
      <c r="U154" s="11"/>
      <c r="V154" s="33" t="str">
        <f t="shared" si="16"/>
        <v>Sao Tome and Principe</v>
      </c>
      <c r="W154" s="30">
        <f t="shared" si="17"/>
        <v>9.9429961651960959E-4</v>
      </c>
      <c r="X154" s="10">
        <f t="shared" si="18"/>
        <v>0.38155393161510937</v>
      </c>
      <c r="Y154" s="36">
        <f t="shared" si="19"/>
        <v>0.14558340273094755</v>
      </c>
      <c r="Z154" s="41" t="str">
        <f t="shared" si="20"/>
        <v/>
      </c>
      <c r="AA154" s="42" t="str">
        <f t="shared" si="21"/>
        <v/>
      </c>
    </row>
    <row r="155" spans="3:27">
      <c r="C155" s="32" t="s">
        <v>337</v>
      </c>
      <c r="D155" s="33" t="s">
        <v>338</v>
      </c>
      <c r="E155" s="11">
        <v>0.39486912736601693</v>
      </c>
      <c r="F155" s="11">
        <v>0.39718023974379463</v>
      </c>
      <c r="G155" s="11">
        <v>0.40660246069935024</v>
      </c>
      <c r="H155" s="11">
        <v>0.40309875727712796</v>
      </c>
      <c r="I155" s="11">
        <v>0.40292838718823909</v>
      </c>
      <c r="J155" s="11">
        <v>0.40831357265490575</v>
      </c>
      <c r="K155" s="11">
        <v>0.40028468383490584</v>
      </c>
      <c r="L155" s="11">
        <v>0.39859949871860945</v>
      </c>
      <c r="M155" s="11">
        <v>0.43024764693564654</v>
      </c>
      <c r="N155" s="11">
        <v>0.39514023959712802</v>
      </c>
      <c r="O155" s="11">
        <v>0.40464172114749836</v>
      </c>
      <c r="P155" s="11">
        <v>0.41671431374009094</v>
      </c>
      <c r="Q155" s="11">
        <v>0.41100912855490579</v>
      </c>
      <c r="R155" s="11">
        <v>0.42406690633268357</v>
      </c>
      <c r="S155" s="11">
        <v>0.42424468411046129</v>
      </c>
      <c r="T155" s="11">
        <v>0.42424468411046129</v>
      </c>
      <c r="U155" s="11"/>
      <c r="V155" s="33" t="str">
        <f t="shared" si="16"/>
        <v>Saudi Arabia</v>
      </c>
      <c r="W155" s="30">
        <f t="shared" si="17"/>
        <v>1.6913682576906303E-3</v>
      </c>
      <c r="X155" s="10">
        <f t="shared" si="18"/>
        <v>0.69405789845286858</v>
      </c>
      <c r="Y155" s="36">
        <f t="shared" si="19"/>
        <v>0.48171636640481241</v>
      </c>
      <c r="Z155" s="41">
        <f t="shared" si="20"/>
        <v>-1.6913682576906304</v>
      </c>
      <c r="AA155" s="42">
        <f t="shared" si="21"/>
        <v>78</v>
      </c>
    </row>
    <row r="156" spans="3:27">
      <c r="C156" s="32" t="s">
        <v>339</v>
      </c>
      <c r="D156" s="33" t="s">
        <v>340</v>
      </c>
      <c r="E156" s="11">
        <v>0.46314288049033525</v>
      </c>
      <c r="F156" s="11">
        <v>0.47024440402922413</v>
      </c>
      <c r="G156" s="11">
        <v>0.4584275619958908</v>
      </c>
      <c r="H156" s="11">
        <v>0.47639180840700196</v>
      </c>
      <c r="I156" s="11">
        <v>0.47577672500700197</v>
      </c>
      <c r="J156" s="11">
        <v>0.47027177374033524</v>
      </c>
      <c r="K156" s="11">
        <v>0.47963431725515004</v>
      </c>
      <c r="L156" s="11">
        <v>0.48766988674774264</v>
      </c>
      <c r="M156" s="11">
        <v>0.48256461839589082</v>
      </c>
      <c r="N156" s="11">
        <v>0.48477264510700191</v>
      </c>
      <c r="O156" s="11">
        <v>0.48791387165144634</v>
      </c>
      <c r="P156" s="11">
        <v>0.48138581379589085</v>
      </c>
      <c r="Q156" s="11">
        <v>0.4885945548992241</v>
      </c>
      <c r="R156" s="11">
        <v>0.49129093135144625</v>
      </c>
      <c r="S156" s="11">
        <v>0.4938673479736686</v>
      </c>
      <c r="T156" s="11">
        <v>0.4938673479736686</v>
      </c>
      <c r="U156" s="11"/>
      <c r="V156" s="33" t="str">
        <f t="shared" si="16"/>
        <v>Senegal</v>
      </c>
      <c r="W156" s="30">
        <f t="shared" si="17"/>
        <v>2.0251042516917193E-3</v>
      </c>
      <c r="X156" s="10">
        <f t="shared" si="18"/>
        <v>0.90381978576157829</v>
      </c>
      <c r="Y156" s="36">
        <f t="shared" si="19"/>
        <v>0.81689020513410526</v>
      </c>
      <c r="Z156" s="41">
        <f t="shared" si="20"/>
        <v>-2.0251042516917193</v>
      </c>
      <c r="AA156" s="42">
        <f t="shared" si="21"/>
        <v>84</v>
      </c>
    </row>
    <row r="157" spans="3:27">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16"/>
        <v>Serbia</v>
      </c>
      <c r="W157" s="30" t="e">
        <f t="shared" si="17"/>
        <v>#N/A</v>
      </c>
      <c r="X157" s="10" t="e">
        <f t="shared" si="18"/>
        <v>#N/A</v>
      </c>
      <c r="Y157" s="36">
        <f t="shared" si="19"/>
        <v>0</v>
      </c>
      <c r="Z157" s="41" t="str">
        <f t="shared" si="20"/>
        <v/>
      </c>
      <c r="AA157" s="42" t="str">
        <f t="shared" si="21"/>
        <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6"/>
        <v>Seychelles</v>
      </c>
      <c r="W158" s="30" t="e">
        <f t="shared" si="17"/>
        <v>#N/A</v>
      </c>
      <c r="X158" s="10" t="e">
        <f t="shared" si="18"/>
        <v>#N/A</v>
      </c>
      <c r="Y158" s="36">
        <f t="shared" si="19"/>
        <v>0</v>
      </c>
      <c r="Z158" s="41" t="str">
        <f t="shared" si="20"/>
        <v/>
      </c>
      <c r="AA158" s="42" t="str">
        <f t="shared" si="21"/>
        <v/>
      </c>
    </row>
    <row r="159" spans="3:27">
      <c r="C159" s="32" t="s">
        <v>345</v>
      </c>
      <c r="D159" s="33" t="s">
        <v>346</v>
      </c>
      <c r="E159" s="11">
        <v>0.46994330226711512</v>
      </c>
      <c r="F159" s="11">
        <v>0.46816800481489285</v>
      </c>
      <c r="G159" s="11">
        <v>0.45854115337600398</v>
      </c>
      <c r="H159" s="11">
        <v>0.47053887855044846</v>
      </c>
      <c r="I159" s="11">
        <v>0.4495785897804484</v>
      </c>
      <c r="J159" s="11">
        <v>0.44133008846489286</v>
      </c>
      <c r="K159" s="11">
        <v>0.45212227707989289</v>
      </c>
      <c r="L159" s="11">
        <v>0.47773140261933733</v>
      </c>
      <c r="M159" s="11">
        <v>0.46030357801711513</v>
      </c>
      <c r="N159" s="11">
        <v>0.43003780366155947</v>
      </c>
      <c r="O159" s="11">
        <v>0.44029557143933729</v>
      </c>
      <c r="P159" s="11">
        <v>0.44839691460600395</v>
      </c>
      <c r="Q159" s="11">
        <v>0.44397768770600393</v>
      </c>
      <c r="R159" s="11">
        <v>0.44399219755044839</v>
      </c>
      <c r="S159" s="11">
        <v>0.44742354615044838</v>
      </c>
      <c r="T159" s="11">
        <v>0.44742354615044838</v>
      </c>
      <c r="U159" s="11"/>
      <c r="V159" s="33" t="str">
        <f t="shared" si="16"/>
        <v>Sierra Leone</v>
      </c>
      <c r="W159" s="30">
        <f t="shared" si="17"/>
        <v>-1.6230721945220631E-3</v>
      </c>
      <c r="X159" s="10">
        <f t="shared" si="18"/>
        <v>-0.58654180094439468</v>
      </c>
      <c r="Y159" s="36">
        <f t="shared" si="19"/>
        <v>0.34403128425509388</v>
      </c>
      <c r="Z159" s="41">
        <f t="shared" si="20"/>
        <v>1.6230721945220632</v>
      </c>
      <c r="AA159" s="42">
        <f t="shared" si="21"/>
        <v>29</v>
      </c>
    </row>
    <row r="160" spans="3:27">
      <c r="C160" s="32" t="s">
        <v>347</v>
      </c>
      <c r="D160" s="33" t="s">
        <v>348</v>
      </c>
      <c r="E160" s="11">
        <v>0.37690794462081006</v>
      </c>
      <c r="F160" s="11">
        <v>0.37690794462081006</v>
      </c>
      <c r="G160" s="11">
        <v>0.37690794462081006</v>
      </c>
      <c r="H160" s="11">
        <v>0.37390794800969895</v>
      </c>
      <c r="I160" s="11">
        <v>0.37390794800969895</v>
      </c>
      <c r="J160" s="11">
        <v>0.37372572578747676</v>
      </c>
      <c r="K160" s="11">
        <v>0.37354350356525451</v>
      </c>
      <c r="L160" s="11">
        <v>0.37309861467636568</v>
      </c>
      <c r="M160" s="11">
        <v>0.37265372578747674</v>
      </c>
      <c r="N160" s="11">
        <v>0.3714990591208101</v>
      </c>
      <c r="O160" s="11">
        <v>0.36989905912081006</v>
      </c>
      <c r="P160" s="11">
        <v>0.36859239245414344</v>
      </c>
      <c r="Q160" s="11">
        <v>0.36674350356525459</v>
      </c>
      <c r="R160" s="11">
        <v>0.36490350356525458</v>
      </c>
      <c r="S160" s="11">
        <v>0.36302794800969895</v>
      </c>
      <c r="T160" s="11">
        <v>0.36302794800969895</v>
      </c>
      <c r="U160" s="11"/>
      <c r="V160" s="33" t="str">
        <f t="shared" si="16"/>
        <v>Singapore</v>
      </c>
      <c r="W160" s="30">
        <f t="shared" si="17"/>
        <v>-9.5307235465686032E-4</v>
      </c>
      <c r="X160" s="10">
        <f t="shared" si="18"/>
        <v>-0.96499613851148425</v>
      </c>
      <c r="Y160" s="36">
        <f t="shared" si="19"/>
        <v>0.93121754734207574</v>
      </c>
      <c r="Z160" s="41">
        <f t="shared" si="20"/>
        <v>0.95307235465686035</v>
      </c>
      <c r="AA160" s="42">
        <f t="shared" si="21"/>
        <v>43</v>
      </c>
    </row>
    <row r="161" spans="3:27">
      <c r="C161" s="32" t="s">
        <v>349</v>
      </c>
      <c r="D161" s="33" t="s">
        <v>350</v>
      </c>
      <c r="E161" s="11">
        <v>0.20579105161111111</v>
      </c>
      <c r="F161" s="11">
        <v>0.20862308763666665</v>
      </c>
      <c r="G161" s="11">
        <v>0.20788784414222217</v>
      </c>
      <c r="H161" s="11">
        <v>0.20735967453000001</v>
      </c>
      <c r="I161" s="11">
        <v>0.20576511964777777</v>
      </c>
      <c r="J161" s="11">
        <v>0.21210936592444446</v>
      </c>
      <c r="K161" s="11">
        <v>0.21643933094222223</v>
      </c>
      <c r="L161" s="11">
        <v>0.2042342484677778</v>
      </c>
      <c r="M161" s="11">
        <v>0.20620347469333333</v>
      </c>
      <c r="N161" s="11">
        <v>0.20440826628</v>
      </c>
      <c r="O161" s="11">
        <v>0.20559459632592592</v>
      </c>
      <c r="P161" s="11">
        <v>0.2091971124666667</v>
      </c>
      <c r="Q161" s="11">
        <v>0.21836629765185184</v>
      </c>
      <c r="R161" s="11">
        <v>0.21829222357777778</v>
      </c>
      <c r="S161" s="11">
        <v>0.21815889024444446</v>
      </c>
      <c r="T161" s="11">
        <v>0.21815889024444446</v>
      </c>
      <c r="U161" s="11"/>
      <c r="V161" s="33" t="str">
        <f t="shared" si="16"/>
        <v>Slovakia</v>
      </c>
      <c r="W161" s="30">
        <f t="shared" si="17"/>
        <v>7.0634842539324784E-4</v>
      </c>
      <c r="X161" s="10">
        <f t="shared" si="18"/>
        <v>0.6052657825802068</v>
      </c>
      <c r="Y161" s="36">
        <f t="shared" si="19"/>
        <v>0.36634666756243017</v>
      </c>
      <c r="Z161" s="41">
        <f t="shared" si="20"/>
        <v>-0.70634842539324783</v>
      </c>
      <c r="AA161" s="42">
        <f t="shared" si="21"/>
        <v>62</v>
      </c>
    </row>
    <row r="162" spans="3:27">
      <c r="C162" s="32" t="s">
        <v>351</v>
      </c>
      <c r="D162" s="33" t="s">
        <v>352</v>
      </c>
      <c r="E162" s="11">
        <v>0.26298822356400708</v>
      </c>
      <c r="F162" s="11">
        <v>0.26072155689734039</v>
      </c>
      <c r="G162" s="11">
        <v>0.26345489023067376</v>
      </c>
      <c r="H162" s="11">
        <v>0.24204882549030338</v>
      </c>
      <c r="I162" s="11">
        <v>0.278753875249933</v>
      </c>
      <c r="J162" s="11">
        <v>0.23212559167622926</v>
      </c>
      <c r="K162" s="11">
        <v>0.2468230065717848</v>
      </c>
      <c r="L162" s="11">
        <v>0.23597658071845151</v>
      </c>
      <c r="M162" s="11">
        <v>0.2468383307862293</v>
      </c>
      <c r="N162" s="11">
        <v>0.24232885994734041</v>
      </c>
      <c r="O162" s="11">
        <v>0.23865075429900706</v>
      </c>
      <c r="P162" s="11">
        <v>0.25290420420622928</v>
      </c>
      <c r="Q162" s="11">
        <v>0.24668340121622931</v>
      </c>
      <c r="R162" s="11">
        <v>0.24606202533956262</v>
      </c>
      <c r="S162" s="11">
        <v>0.24635461619511817</v>
      </c>
      <c r="T162" s="11">
        <v>0.24635461619511817</v>
      </c>
      <c r="U162" s="11"/>
      <c r="V162" s="33" t="str">
        <f t="shared" si="16"/>
        <v>Slovenia</v>
      </c>
      <c r="W162" s="30">
        <f t="shared" si="17"/>
        <v>-1.0835694793069179E-3</v>
      </c>
      <c r="X162" s="10">
        <f t="shared" si="18"/>
        <v>-0.43265171215168297</v>
      </c>
      <c r="Y162" s="36">
        <f t="shared" si="19"/>
        <v>0.18718750402778273</v>
      </c>
      <c r="Z162" s="41" t="str">
        <f t="shared" si="20"/>
        <v/>
      </c>
      <c r="AA162" s="42" t="str">
        <f t="shared" si="21"/>
        <v/>
      </c>
    </row>
    <row r="163" spans="3:27">
      <c r="C163" s="32" t="s">
        <v>353</v>
      </c>
      <c r="D163" s="33" t="s">
        <v>354</v>
      </c>
      <c r="E163" s="11">
        <v>0.50851012529095085</v>
      </c>
      <c r="F163" s="11">
        <v>0.51105781519983973</v>
      </c>
      <c r="G163" s="11">
        <v>0.50643534683983971</v>
      </c>
      <c r="H163" s="11">
        <v>0.50268232165206195</v>
      </c>
      <c r="I163" s="11">
        <v>0.50403980218539535</v>
      </c>
      <c r="J163" s="11">
        <v>0.4979604687109509</v>
      </c>
      <c r="K163" s="11">
        <v>0.55441392199983974</v>
      </c>
      <c r="L163" s="11">
        <v>0.51895447922206195</v>
      </c>
      <c r="M163" s="11">
        <v>0.51309682736650641</v>
      </c>
      <c r="N163" s="11">
        <v>0.54171638599983973</v>
      </c>
      <c r="O163" s="11">
        <v>0.56061616785539536</v>
      </c>
      <c r="P163" s="11">
        <v>0.55369139583317306</v>
      </c>
      <c r="Q163" s="11">
        <v>0.54590163145539528</v>
      </c>
      <c r="R163" s="11">
        <v>0.53433895182206204</v>
      </c>
      <c r="S163" s="11">
        <v>0.52937783547761752</v>
      </c>
      <c r="T163" s="11">
        <v>0.52937783547761752</v>
      </c>
      <c r="U163" s="11"/>
      <c r="V163" s="33" t="str">
        <f t="shared" si="16"/>
        <v>Solomon Islands</v>
      </c>
      <c r="W163" s="30">
        <f t="shared" si="17"/>
        <v>2.7411452218333351E-3</v>
      </c>
      <c r="X163" s="10">
        <f t="shared" si="18"/>
        <v>0.62948501674308843</v>
      </c>
      <c r="Y163" s="36">
        <f t="shared" si="19"/>
        <v>0.39625138630404633</v>
      </c>
      <c r="Z163" s="41">
        <f t="shared" si="20"/>
        <v>-2.7411452218333352</v>
      </c>
      <c r="AA163" s="42">
        <f t="shared" si="21"/>
        <v>95</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0.28342829852293716</v>
      </c>
      <c r="F165" s="11">
        <v>0.28396602720133229</v>
      </c>
      <c r="G165" s="11">
        <v>0.27560653373417177</v>
      </c>
      <c r="H165" s="11">
        <v>0.27290553628367792</v>
      </c>
      <c r="I165" s="11">
        <v>0.27382271905096189</v>
      </c>
      <c r="J165" s="11">
        <v>0.27455639516491254</v>
      </c>
      <c r="K165" s="11">
        <v>0.27293034117108539</v>
      </c>
      <c r="L165" s="11">
        <v>0.28605511831281372</v>
      </c>
      <c r="M165" s="11">
        <v>0.28117685951454219</v>
      </c>
      <c r="N165" s="11">
        <v>0.28426169558071496</v>
      </c>
      <c r="O165" s="11">
        <v>0.28039019899515943</v>
      </c>
      <c r="P165" s="11">
        <v>0.28450434788293721</v>
      </c>
      <c r="Q165" s="11">
        <v>0.2874010224340483</v>
      </c>
      <c r="R165" s="11">
        <v>0.28734931527404833</v>
      </c>
      <c r="S165" s="11">
        <v>0.28760531780849274</v>
      </c>
      <c r="T165" s="11">
        <v>0.28760531780849274</v>
      </c>
      <c r="U165" s="11"/>
      <c r="V165" s="33" t="str">
        <f t="shared" si="16"/>
        <v>South Africa</v>
      </c>
      <c r="W165" s="30">
        <f t="shared" si="17"/>
        <v>7.3919450716775623E-4</v>
      </c>
      <c r="X165" s="10">
        <f t="shared" si="18"/>
        <v>0.62128186162962318</v>
      </c>
      <c r="Y165" s="36">
        <f t="shared" si="19"/>
        <v>0.38599115158997022</v>
      </c>
      <c r="Z165" s="41">
        <f t="shared" si="20"/>
        <v>-0.73919450716775625</v>
      </c>
      <c r="AA165" s="42">
        <f t="shared" si="21"/>
        <v>64</v>
      </c>
    </row>
    <row r="166" spans="3:27">
      <c r="C166" s="32" t="s">
        <v>359</v>
      </c>
      <c r="D166" s="33" t="s">
        <v>360</v>
      </c>
      <c r="E166" s="11">
        <v>0.25659707917351887</v>
      </c>
      <c r="F166" s="11">
        <v>0.2398415236179634</v>
      </c>
      <c r="G166" s="11">
        <v>0.23864152361796334</v>
      </c>
      <c r="H166" s="11">
        <v>0.23744152361796336</v>
      </c>
      <c r="I166" s="11">
        <v>0.24068596806240786</v>
      </c>
      <c r="J166" s="11">
        <v>0.2383748569512967</v>
      </c>
      <c r="K166" s="11">
        <v>0.24191930139574117</v>
      </c>
      <c r="L166" s="11">
        <v>0.25768596806240779</v>
      </c>
      <c r="M166" s="11">
        <v>0.2412304125068522</v>
      </c>
      <c r="N166" s="11">
        <v>0.23820374584018555</v>
      </c>
      <c r="O166" s="11">
        <v>0.25962152361796342</v>
      </c>
      <c r="P166" s="11">
        <v>0.2408570791735189</v>
      </c>
      <c r="Q166" s="11">
        <v>0.23123337546981521</v>
      </c>
      <c r="R166" s="11">
        <v>0.22917633843277821</v>
      </c>
      <c r="S166" s="11">
        <v>0.2255904125068523</v>
      </c>
      <c r="T166" s="11">
        <v>0.21910819028463002</v>
      </c>
      <c r="U166" s="11"/>
      <c r="V166" s="33" t="str">
        <f t="shared" si="16"/>
        <v>Spain</v>
      </c>
      <c r="W166" s="30">
        <f t="shared" si="17"/>
        <v>-1.2172930283224389E-3</v>
      </c>
      <c r="X166" s="10">
        <f t="shared" si="18"/>
        <v>-0.52453157210068924</v>
      </c>
      <c r="Y166" s="36">
        <f t="shared" si="19"/>
        <v>0.27513337013042055</v>
      </c>
      <c r="Z166" s="41">
        <f t="shared" si="20"/>
        <v>1.217293028322439</v>
      </c>
      <c r="AA166" s="42">
        <f t="shared" si="21"/>
        <v>35</v>
      </c>
    </row>
    <row r="167" spans="3:27">
      <c r="C167" s="32" t="s">
        <v>361</v>
      </c>
      <c r="D167" s="33" t="s">
        <v>362</v>
      </c>
      <c r="E167" s="11">
        <v>0.37318459804989473</v>
      </c>
      <c r="F167" s="11">
        <v>0.37906112144545034</v>
      </c>
      <c r="G167" s="11">
        <v>0.38209236395545032</v>
      </c>
      <c r="H167" s="11">
        <v>0.37887357257767251</v>
      </c>
      <c r="I167" s="11">
        <v>0.3731082609298948</v>
      </c>
      <c r="J167" s="11">
        <v>0.3695808427876725</v>
      </c>
      <c r="K167" s="11">
        <v>0.36612247084433924</v>
      </c>
      <c r="L167" s="11">
        <v>0.37839050876693181</v>
      </c>
      <c r="M167" s="11">
        <v>0.37835243319952439</v>
      </c>
      <c r="N167" s="11">
        <v>0.38429297100211701</v>
      </c>
      <c r="O167" s="11">
        <v>0.38010546242693183</v>
      </c>
      <c r="P167" s="11">
        <v>0.37863119736063555</v>
      </c>
      <c r="Q167" s="11">
        <v>0.37779008154767257</v>
      </c>
      <c r="R167" s="11">
        <v>0.37800581875211697</v>
      </c>
      <c r="S167" s="11">
        <v>0.3781304076198948</v>
      </c>
      <c r="T167" s="11">
        <v>0.3781304076198948</v>
      </c>
      <c r="U167" s="11"/>
      <c r="V167" s="33" t="str">
        <f t="shared" si="16"/>
        <v>Sri Lanka</v>
      </c>
      <c r="W167" s="30">
        <f t="shared" si="17"/>
        <v>2.2520812563017728E-4</v>
      </c>
      <c r="X167" s="10">
        <f t="shared" si="18"/>
        <v>0.23585752899485057</v>
      </c>
      <c r="Y167" s="36">
        <f t="shared" si="19"/>
        <v>5.5628773983556777E-2</v>
      </c>
      <c r="Z167" s="41" t="str">
        <f t="shared" si="20"/>
        <v/>
      </c>
      <c r="AA167" s="42" t="str">
        <f t="shared" si="21"/>
        <v/>
      </c>
    </row>
    <row r="168" spans="3:27">
      <c r="C168" s="32" t="s">
        <v>363</v>
      </c>
      <c r="D168" s="33" t="s">
        <v>364</v>
      </c>
      <c r="E168" s="11">
        <v>0.31178899226151974</v>
      </c>
      <c r="F168" s="11">
        <v>0.31987145186818633</v>
      </c>
      <c r="G168" s="11">
        <v>0.32772702808707521</v>
      </c>
      <c r="H168" s="11">
        <v>0.33357862318707521</v>
      </c>
      <c r="I168" s="11">
        <v>0.34267274476151971</v>
      </c>
      <c r="J168" s="11">
        <v>0.36417709181374192</v>
      </c>
      <c r="K168" s="11">
        <v>0.35877803082596416</v>
      </c>
      <c r="L168" s="11">
        <v>0.36109453635818639</v>
      </c>
      <c r="M168" s="11">
        <v>0.35052535007929753</v>
      </c>
      <c r="N168" s="11">
        <v>0.36399908093707523</v>
      </c>
      <c r="O168" s="11">
        <v>0.37464252237818635</v>
      </c>
      <c r="P168" s="11">
        <v>0.36875949633151972</v>
      </c>
      <c r="Q168" s="11">
        <v>0.35484353842263083</v>
      </c>
      <c r="R168" s="11">
        <v>0.35228215637151966</v>
      </c>
      <c r="S168" s="11">
        <v>0.35007103005040857</v>
      </c>
      <c r="T168" s="11">
        <v>0.35007103005040857</v>
      </c>
      <c r="U168" s="11"/>
      <c r="V168" s="33" t="str">
        <f t="shared" si="16"/>
        <v>Sudan</v>
      </c>
      <c r="W168" s="30">
        <f t="shared" si="17"/>
        <v>2.4534472195849675E-3</v>
      </c>
      <c r="X168" s="10">
        <f t="shared" si="18"/>
        <v>0.65583561614916064</v>
      </c>
      <c r="Y168" s="36">
        <f t="shared" si="19"/>
        <v>0.43012035540974919</v>
      </c>
      <c r="Z168" s="41">
        <f t="shared" si="20"/>
        <v>-2.4534472195849677</v>
      </c>
      <c r="AA168" s="42">
        <f t="shared" si="21"/>
        <v>88</v>
      </c>
    </row>
    <row r="169" spans="3:27">
      <c r="C169" s="32" t="s">
        <v>365</v>
      </c>
      <c r="D169" s="33" t="s">
        <v>366</v>
      </c>
      <c r="E169" s="11">
        <v>0.44334132044552532</v>
      </c>
      <c r="F169" s="11">
        <v>0.43071014075663644</v>
      </c>
      <c r="G169" s="11">
        <v>0.44515478757885862</v>
      </c>
      <c r="H169" s="11">
        <v>0.44852127646774753</v>
      </c>
      <c r="I169" s="11">
        <v>0.44206710024552531</v>
      </c>
      <c r="J169" s="11">
        <v>0.4358649520677475</v>
      </c>
      <c r="K169" s="11">
        <v>0.43698055300108085</v>
      </c>
      <c r="L169" s="11">
        <v>0.43317206151441418</v>
      </c>
      <c r="M169" s="11">
        <v>0.43101316665441419</v>
      </c>
      <c r="N169" s="11">
        <v>0.43216251391108085</v>
      </c>
      <c r="O169" s="11">
        <v>0.43202048726108089</v>
      </c>
      <c r="P169" s="11">
        <v>0.43476287105219197</v>
      </c>
      <c r="Q169" s="11">
        <v>0.41285202634219192</v>
      </c>
      <c r="R169" s="11">
        <v>0.41351671317108085</v>
      </c>
      <c r="S169" s="11">
        <v>0.41361032063885861</v>
      </c>
      <c r="T169" s="11">
        <v>0.41361032063885861</v>
      </c>
      <c r="U169" s="11"/>
      <c r="V169" s="33" t="str">
        <f t="shared" si="16"/>
        <v>Suriname</v>
      </c>
      <c r="W169" s="30">
        <f t="shared" si="17"/>
        <v>-2.0945142187696101E-3</v>
      </c>
      <c r="X169" s="10">
        <f t="shared" si="18"/>
        <v>-0.84236858171247575</v>
      </c>
      <c r="Y169" s="36">
        <f t="shared" si="19"/>
        <v>0.70958482745628793</v>
      </c>
      <c r="Z169" s="41">
        <f t="shared" si="20"/>
        <v>2.0945142187696102</v>
      </c>
      <c r="AA169" s="42">
        <f t="shared" si="21"/>
        <v>22</v>
      </c>
    </row>
    <row r="170" spans="3:27">
      <c r="C170" s="32" t="s">
        <v>367</v>
      </c>
      <c r="D170" s="33" t="s">
        <v>368</v>
      </c>
      <c r="E170" s="11">
        <v>0.41847524204888892</v>
      </c>
      <c r="F170" s="11">
        <v>0.41249896890555554</v>
      </c>
      <c r="G170" s="11">
        <v>0.41450412256666674</v>
      </c>
      <c r="H170" s="11">
        <v>0.42584888914444441</v>
      </c>
      <c r="I170" s="11">
        <v>0.4330168825111112</v>
      </c>
      <c r="J170" s="11">
        <v>0.42982827585666666</v>
      </c>
      <c r="K170" s="11">
        <v>0.43612889892000006</v>
      </c>
      <c r="L170" s="11">
        <v>0.45619751728444441</v>
      </c>
      <c r="M170" s="11">
        <v>0.46147638842111122</v>
      </c>
      <c r="N170" s="11">
        <v>0.46333469559222235</v>
      </c>
      <c r="O170" s="11">
        <v>0.46913596386222217</v>
      </c>
      <c r="P170" s="11">
        <v>0.45502310316666672</v>
      </c>
      <c r="Q170" s="11">
        <v>0.46519073941555561</v>
      </c>
      <c r="R170" s="11">
        <v>0.46840143517777771</v>
      </c>
      <c r="S170" s="11">
        <v>0.4693567582888889</v>
      </c>
      <c r="T170" s="11">
        <v>0.4693567582888889</v>
      </c>
      <c r="U170" s="11"/>
      <c r="V170" s="33" t="str">
        <f t="shared" si="16"/>
        <v>Swaziland</v>
      </c>
      <c r="W170" s="30">
        <f t="shared" si="17"/>
        <v>4.2452931507581688E-3</v>
      </c>
      <c r="X170" s="10">
        <f t="shared" si="18"/>
        <v>0.93436833247355078</v>
      </c>
      <c r="Y170" s="36">
        <f t="shared" si="19"/>
        <v>0.87304418072940393</v>
      </c>
      <c r="Z170" s="41">
        <f t="shared" si="20"/>
        <v>-4.2452931507581688</v>
      </c>
      <c r="AA170" s="42">
        <f t="shared" si="21"/>
        <v>104</v>
      </c>
    </row>
    <row r="171" spans="3:27">
      <c r="C171" s="32" t="s">
        <v>369</v>
      </c>
      <c r="D171" s="33" t="s">
        <v>370</v>
      </c>
      <c r="E171" s="11">
        <v>0.21751295559985714</v>
      </c>
      <c r="F171" s="11">
        <v>0.2185796222665238</v>
      </c>
      <c r="G171" s="11">
        <v>0.21853517782207935</v>
      </c>
      <c r="H171" s="11">
        <v>0.22071295559985715</v>
      </c>
      <c r="I171" s="11">
        <v>0.22177962226652378</v>
      </c>
      <c r="J171" s="11">
        <v>0.21951295559985712</v>
      </c>
      <c r="K171" s="11">
        <v>0.22277028893319045</v>
      </c>
      <c r="L171" s="11">
        <v>0.22380540004430158</v>
      </c>
      <c r="M171" s="11">
        <v>0.22078540004430158</v>
      </c>
      <c r="N171" s="11">
        <v>0.22182095517763489</v>
      </c>
      <c r="O171" s="11">
        <v>0.22086451149985714</v>
      </c>
      <c r="P171" s="11">
        <v>0.22188998556652381</v>
      </c>
      <c r="Q171" s="11">
        <v>0.21956994949985714</v>
      </c>
      <c r="R171" s="11">
        <v>0.22847295543319046</v>
      </c>
      <c r="S171" s="11">
        <v>0.22838406654430157</v>
      </c>
      <c r="T171" s="11">
        <v>0.22838406654430157</v>
      </c>
      <c r="U171" s="11"/>
      <c r="V171" s="33" t="str">
        <f t="shared" si="16"/>
        <v>Sweden</v>
      </c>
      <c r="W171" s="30">
        <f t="shared" si="17"/>
        <v>5.7531655872549001E-4</v>
      </c>
      <c r="X171" s="10">
        <f t="shared" si="18"/>
        <v>0.77454140755365908</v>
      </c>
      <c r="Y171" s="36">
        <f t="shared" si="19"/>
        <v>0.59991439201520336</v>
      </c>
      <c r="Z171" s="41">
        <f t="shared" si="20"/>
        <v>-0.57531655872549003</v>
      </c>
      <c r="AA171" s="42">
        <f t="shared" si="21"/>
        <v>60</v>
      </c>
    </row>
    <row r="172" spans="3:27">
      <c r="C172" s="32" t="s">
        <v>371</v>
      </c>
      <c r="D172" s="33" t="s">
        <v>372</v>
      </c>
      <c r="E172" s="11">
        <v>0.19254000000000002</v>
      </c>
      <c r="F172" s="11">
        <v>0.18593999999999999</v>
      </c>
      <c r="G172" s="11">
        <v>0.18822888888888889</v>
      </c>
      <c r="H172" s="11">
        <v>0.18829555555555555</v>
      </c>
      <c r="I172" s="11">
        <v>0.19280666666666668</v>
      </c>
      <c r="J172" s="11">
        <v>0.19731777777777779</v>
      </c>
      <c r="K172" s="11">
        <v>0.19457888888888888</v>
      </c>
      <c r="L172" s="11">
        <v>0.19628444444444446</v>
      </c>
      <c r="M172" s="11">
        <v>0.20237933333333336</v>
      </c>
      <c r="N172" s="11">
        <v>0.18958533333333333</v>
      </c>
      <c r="O172" s="11">
        <v>0.18219577777777776</v>
      </c>
      <c r="P172" s="11">
        <v>0.18431644444444445</v>
      </c>
      <c r="Q172" s="11">
        <v>0.18910377777777779</v>
      </c>
      <c r="R172" s="11">
        <v>0.18611333333333333</v>
      </c>
      <c r="S172" s="11">
        <v>0.18549555555555555</v>
      </c>
      <c r="T172" s="11">
        <v>0.18549555555555555</v>
      </c>
      <c r="U172" s="11"/>
      <c r="V172" s="33" t="str">
        <f t="shared" si="16"/>
        <v>Switzerland</v>
      </c>
      <c r="W172" s="30">
        <f t="shared" si="17"/>
        <v>-3.9907189542483722E-4</v>
      </c>
      <c r="X172" s="10">
        <f t="shared" si="18"/>
        <v>-0.34536999002944679</v>
      </c>
      <c r="Y172" s="36">
        <f t="shared" si="19"/>
        <v>0.11928043001294018</v>
      </c>
      <c r="Z172" s="41" t="str">
        <f t="shared" si="20"/>
        <v/>
      </c>
      <c r="AA172" s="42" t="str">
        <f t="shared" si="21"/>
        <v/>
      </c>
    </row>
    <row r="173" spans="3:27">
      <c r="C173" s="32" t="s">
        <v>373</v>
      </c>
      <c r="D173" s="33" t="s">
        <v>374</v>
      </c>
      <c r="E173" s="11">
        <v>0.26711453330808071</v>
      </c>
      <c r="F173" s="11">
        <v>0.26593051400141404</v>
      </c>
      <c r="G173" s="11">
        <v>0.27835063984252517</v>
      </c>
      <c r="H173" s="11">
        <v>0.27716861522141406</v>
      </c>
      <c r="I173" s="11">
        <v>0.2948432679791918</v>
      </c>
      <c r="J173" s="11">
        <v>0.30234040295585851</v>
      </c>
      <c r="K173" s="11">
        <v>0.27883526200030295</v>
      </c>
      <c r="L173" s="11">
        <v>0.29110170648363626</v>
      </c>
      <c r="M173" s="11">
        <v>0.2931705911191918</v>
      </c>
      <c r="N173" s="11">
        <v>0.29931552297141401</v>
      </c>
      <c r="O173" s="11">
        <v>0.31633722890363625</v>
      </c>
      <c r="P173" s="11">
        <v>0.30887738641585849</v>
      </c>
      <c r="Q173" s="11">
        <v>0.29567668787585849</v>
      </c>
      <c r="R173" s="11">
        <v>0.29646683467030299</v>
      </c>
      <c r="S173" s="11">
        <v>0.2966255867080807</v>
      </c>
      <c r="T173" s="11">
        <v>0.2966255867080807</v>
      </c>
      <c r="U173" s="11"/>
      <c r="V173" s="33" t="str">
        <f t="shared" si="16"/>
        <v>Syrian Arab Republic</v>
      </c>
      <c r="W173" s="30">
        <f t="shared" si="17"/>
        <v>2.1165958375392157E-3</v>
      </c>
      <c r="X173" s="10">
        <f t="shared" si="18"/>
        <v>0.71354255326332283</v>
      </c>
      <c r="Y173" s="36">
        <f t="shared" si="19"/>
        <v>0.50914297531754193</v>
      </c>
      <c r="Z173" s="41">
        <f t="shared" si="20"/>
        <v>-2.1165958375392155</v>
      </c>
      <c r="AA173" s="42">
        <f t="shared" si="21"/>
        <v>85</v>
      </c>
    </row>
    <row r="174" spans="3:27">
      <c r="C174" s="32" t="s">
        <v>375</v>
      </c>
      <c r="D174" s="33" t="s">
        <v>376</v>
      </c>
      <c r="E174" s="11">
        <v>0.48374456013703704</v>
      </c>
      <c r="F174" s="11">
        <v>0.43551526921592593</v>
      </c>
      <c r="G174" s="11">
        <v>0.44322693571037036</v>
      </c>
      <c r="H174" s="11">
        <v>0.45405789136925928</v>
      </c>
      <c r="I174" s="11">
        <v>0.46051080989259258</v>
      </c>
      <c r="J174" s="11">
        <v>0.44810536125814809</v>
      </c>
      <c r="K174" s="11">
        <v>0.44877288203925925</v>
      </c>
      <c r="L174" s="11">
        <v>0.45874314092481483</v>
      </c>
      <c r="M174" s="11">
        <v>0.45745713129259258</v>
      </c>
      <c r="N174" s="11">
        <v>0.45905386995925923</v>
      </c>
      <c r="O174" s="11">
        <v>0.47741314188148148</v>
      </c>
      <c r="P174" s="11">
        <v>0.47662420331481481</v>
      </c>
      <c r="Q174" s="11">
        <v>0.48109583340925927</v>
      </c>
      <c r="R174" s="11">
        <v>0.48186937838148147</v>
      </c>
      <c r="S174" s="11">
        <v>0.48318501042592593</v>
      </c>
      <c r="T174" s="11">
        <v>0.48318501042592593</v>
      </c>
      <c r="U174" s="11"/>
      <c r="V174" s="33" t="str">
        <f t="shared" si="16"/>
        <v>Tajikistan</v>
      </c>
      <c r="W174" s="30">
        <f t="shared" si="17"/>
        <v>2.3067813955964058E-3</v>
      </c>
      <c r="X174" s="10">
        <f t="shared" si="18"/>
        <v>0.67206674234689656</v>
      </c>
      <c r="Y174" s="36">
        <f t="shared" si="19"/>
        <v>0.45167370616876984</v>
      </c>
      <c r="Z174" s="41">
        <f t="shared" si="20"/>
        <v>-2.3067813955964058</v>
      </c>
      <c r="AA174" s="42">
        <f t="shared" si="21"/>
        <v>87</v>
      </c>
    </row>
    <row r="175" spans="3:27">
      <c r="C175" s="32" t="s">
        <v>377</v>
      </c>
      <c r="D175" s="33" t="s">
        <v>378</v>
      </c>
      <c r="E175" s="11">
        <v>0.41736016913613916</v>
      </c>
      <c r="F175" s="11">
        <v>0.41635778785836142</v>
      </c>
      <c r="G175" s="11">
        <v>0.4284112953305837</v>
      </c>
      <c r="H175" s="11">
        <v>0.43890964775280589</v>
      </c>
      <c r="I175" s="11">
        <v>0.44145599288613924</v>
      </c>
      <c r="J175" s="11">
        <v>0.44482758258613919</v>
      </c>
      <c r="K175" s="11">
        <v>0.43579740636391695</v>
      </c>
      <c r="L175" s="11">
        <v>0.42447898643058363</v>
      </c>
      <c r="M175" s="11">
        <v>0.44927110010836141</v>
      </c>
      <c r="N175" s="11">
        <v>0.4523833665670281</v>
      </c>
      <c r="O175" s="11">
        <v>0.45119478909236144</v>
      </c>
      <c r="P175" s="11">
        <v>0.46472400611769477</v>
      </c>
      <c r="Q175" s="11">
        <v>0.4681071830763614</v>
      </c>
      <c r="R175" s="11">
        <v>0.48043553384613918</v>
      </c>
      <c r="S175" s="11">
        <v>0.47689916987947256</v>
      </c>
      <c r="T175" s="11">
        <v>0.47689916987947256</v>
      </c>
      <c r="U175" s="11"/>
      <c r="V175" s="33" t="str">
        <f t="shared" si="16"/>
        <v>Tanzania, United Republic of</v>
      </c>
      <c r="W175" s="30">
        <f t="shared" si="17"/>
        <v>4.0947493212450991E-3</v>
      </c>
      <c r="X175" s="10">
        <f t="shared" si="18"/>
        <v>0.92946692019879151</v>
      </c>
      <c r="Y175" s="36">
        <f t="shared" si="19"/>
        <v>0.86390875574382664</v>
      </c>
      <c r="Z175" s="41">
        <f t="shared" si="20"/>
        <v>-4.0947493212450992</v>
      </c>
      <c r="AA175" s="42">
        <f t="shared" si="21"/>
        <v>103</v>
      </c>
    </row>
    <row r="176" spans="3:27">
      <c r="C176" s="32" t="s">
        <v>379</v>
      </c>
      <c r="D176" s="33" t="s">
        <v>380</v>
      </c>
      <c r="E176" s="11">
        <v>0.28155830660761805</v>
      </c>
      <c r="F176" s="11">
        <v>0.28106869141317364</v>
      </c>
      <c r="G176" s="11">
        <v>0.27965911485428468</v>
      </c>
      <c r="H176" s="11">
        <v>0.28040209004539585</v>
      </c>
      <c r="I176" s="11">
        <v>0.2801997927198403</v>
      </c>
      <c r="J176" s="11">
        <v>0.27831700601761811</v>
      </c>
      <c r="K176" s="11">
        <v>0.28193818245984026</v>
      </c>
      <c r="L176" s="11">
        <v>0.28515099998428473</v>
      </c>
      <c r="M176" s="11">
        <v>0.28453564510317364</v>
      </c>
      <c r="N176" s="11">
        <v>0.2861641365898403</v>
      </c>
      <c r="O176" s="11">
        <v>0.28708098034872914</v>
      </c>
      <c r="P176" s="11">
        <v>0.28667291759095143</v>
      </c>
      <c r="Q176" s="11">
        <v>0.28739649587872917</v>
      </c>
      <c r="R176" s="11">
        <v>0.28700887379317364</v>
      </c>
      <c r="S176" s="11">
        <v>0.28692754098317358</v>
      </c>
      <c r="T176" s="11">
        <v>0.28692754098317358</v>
      </c>
      <c r="U176" s="11"/>
      <c r="V176" s="33" t="str">
        <f t="shared" si="16"/>
        <v>Thailand</v>
      </c>
      <c r="W176" s="30">
        <f t="shared" si="17"/>
        <v>5.9072766784313625E-4</v>
      </c>
      <c r="X176" s="10">
        <f t="shared" si="18"/>
        <v>0.86811271059150752</v>
      </c>
      <c r="Y176" s="36">
        <f t="shared" si="19"/>
        <v>0.75361967829053444</v>
      </c>
      <c r="Z176" s="41">
        <f t="shared" si="20"/>
        <v>-0.59072766784313624</v>
      </c>
      <c r="AA176" s="42">
        <f t="shared" si="21"/>
        <v>61</v>
      </c>
    </row>
    <row r="177" spans="3:27">
      <c r="C177" s="32" t="s">
        <v>381</v>
      </c>
      <c r="D177" s="33" t="s">
        <v>382</v>
      </c>
      <c r="E177" s="11">
        <v>0.38929812045165868</v>
      </c>
      <c r="F177" s="11">
        <v>0.39000923156276979</v>
      </c>
      <c r="G177" s="11">
        <v>0.43918241815165865</v>
      </c>
      <c r="H177" s="11">
        <v>0.50896833597388091</v>
      </c>
      <c r="I177" s="11">
        <v>0.45163042534054754</v>
      </c>
      <c r="J177" s="11">
        <v>0.46357441146276973</v>
      </c>
      <c r="K177" s="11">
        <v>0.46194190717388089</v>
      </c>
      <c r="L177" s="11">
        <v>0.44791437318499205</v>
      </c>
      <c r="M177" s="11">
        <v>0.44646320030721426</v>
      </c>
      <c r="N177" s="11">
        <v>0.45313100481832536</v>
      </c>
      <c r="O177" s="11">
        <v>0.4521275696294364</v>
      </c>
      <c r="P177" s="11">
        <v>0.44772269067388099</v>
      </c>
      <c r="Q177" s="11">
        <v>0.43623075088499197</v>
      </c>
      <c r="R177" s="11">
        <v>0.42377888626276977</v>
      </c>
      <c r="S177" s="11">
        <v>0.39907589822943645</v>
      </c>
      <c r="T177" s="11">
        <v>0.39907589822943645</v>
      </c>
      <c r="U177" s="11"/>
      <c r="V177" s="33" t="str">
        <f t="shared" si="16"/>
        <v>Timor-Leste</v>
      </c>
      <c r="W177" s="30">
        <f t="shared" si="17"/>
        <v>-9.8825884562091433E-4</v>
      </c>
      <c r="X177" s="10">
        <f t="shared" si="18"/>
        <v>-0.14851881421729682</v>
      </c>
      <c r="Y177" s="36">
        <f t="shared" si="19"/>
        <v>2.2057838176511926E-2</v>
      </c>
      <c r="Z177" s="41" t="str">
        <f t="shared" si="20"/>
        <v/>
      </c>
      <c r="AA177" s="42" t="str">
        <f t="shared" si="21"/>
        <v/>
      </c>
    </row>
    <row r="178" spans="3:27">
      <c r="C178" s="32" t="s">
        <v>383</v>
      </c>
      <c r="D178" s="33" t="s">
        <v>384</v>
      </c>
      <c r="E178" s="11">
        <v>0.40316072834346922</v>
      </c>
      <c r="F178" s="11">
        <v>0.40815082132013586</v>
      </c>
      <c r="G178" s="11">
        <v>0.41209140956902485</v>
      </c>
      <c r="H178" s="11">
        <v>0.41999373039013588</v>
      </c>
      <c r="I178" s="11">
        <v>0.41525192706346925</v>
      </c>
      <c r="J178" s="11">
        <v>0.40843571264235812</v>
      </c>
      <c r="K178" s="11">
        <v>0.420195157861247</v>
      </c>
      <c r="L178" s="11">
        <v>0.42645602638569152</v>
      </c>
      <c r="M178" s="11">
        <v>0.41773976610791363</v>
      </c>
      <c r="N178" s="11">
        <v>0.43661079090013594</v>
      </c>
      <c r="O178" s="11">
        <v>0.4374665555297656</v>
      </c>
      <c r="P178" s="11">
        <v>0.42719167071495068</v>
      </c>
      <c r="Q178" s="11">
        <v>0.42473907705569147</v>
      </c>
      <c r="R178" s="11">
        <v>0.42843283658902476</v>
      </c>
      <c r="S178" s="11">
        <v>0.43133354494458032</v>
      </c>
      <c r="T178" s="11">
        <v>0.43133354494458032</v>
      </c>
      <c r="U178" s="11"/>
      <c r="V178" s="33" t="str">
        <f t="shared" si="16"/>
        <v>Togo</v>
      </c>
      <c r="W178" s="30">
        <f t="shared" si="17"/>
        <v>1.7877860767363824E-3</v>
      </c>
      <c r="X178" s="10">
        <f t="shared" si="18"/>
        <v>0.81858609904323343</v>
      </c>
      <c r="Y178" s="36">
        <f t="shared" si="19"/>
        <v>0.67008320154681833</v>
      </c>
      <c r="Z178" s="41">
        <f t="shared" si="20"/>
        <v>-1.7877860767363825</v>
      </c>
      <c r="AA178" s="42">
        <f t="shared" si="21"/>
        <v>80</v>
      </c>
    </row>
    <row r="179" spans="3:27">
      <c r="C179" s="32" t="s">
        <v>385</v>
      </c>
      <c r="D179" s="33" t="s">
        <v>386</v>
      </c>
      <c r="E179" s="11">
        <v>0.48047770999034001</v>
      </c>
      <c r="F179" s="11">
        <v>0.48022676787700669</v>
      </c>
      <c r="G179" s="11">
        <v>0.48615273624589544</v>
      </c>
      <c r="H179" s="11">
        <v>0.50416618883478448</v>
      </c>
      <c r="I179" s="11">
        <v>0.505556078301451</v>
      </c>
      <c r="J179" s="11">
        <v>0.50709040792367333</v>
      </c>
      <c r="K179" s="11">
        <v>0.51627926662367329</v>
      </c>
      <c r="L179" s="11">
        <v>0.51742109631256228</v>
      </c>
      <c r="M179" s="11">
        <v>0.52095116830145094</v>
      </c>
      <c r="N179" s="11">
        <v>0.5205382576903399</v>
      </c>
      <c r="O179" s="11">
        <v>0.52325352725700669</v>
      </c>
      <c r="P179" s="11">
        <v>0.51507253752367332</v>
      </c>
      <c r="Q179" s="11">
        <v>0.49765362497922894</v>
      </c>
      <c r="R179" s="11">
        <v>0.48431058462589544</v>
      </c>
      <c r="S179" s="11">
        <v>0.4830145196636732</v>
      </c>
      <c r="T179" s="11">
        <v>0.4830145196636732</v>
      </c>
      <c r="U179" s="11"/>
      <c r="V179" s="33" t="str">
        <f t="shared" si="16"/>
        <v>Tonga</v>
      </c>
      <c r="W179" s="30">
        <f t="shared" si="17"/>
        <v>2.3405004737907977E-4</v>
      </c>
      <c r="X179" s="10">
        <f t="shared" si="18"/>
        <v>6.7826020082136729E-2</v>
      </c>
      <c r="Y179" s="36">
        <f t="shared" si="19"/>
        <v>4.6003690001824148E-3</v>
      </c>
      <c r="Z179" s="41" t="str">
        <f t="shared" si="20"/>
        <v/>
      </c>
      <c r="AA179" s="42" t="str">
        <f t="shared" si="21"/>
        <v/>
      </c>
    </row>
    <row r="180" spans="3:27">
      <c r="C180" s="32" t="s">
        <v>387</v>
      </c>
      <c r="D180" s="33" t="s">
        <v>388</v>
      </c>
      <c r="E180" s="11">
        <v>0.38034835964835256</v>
      </c>
      <c r="F180" s="11">
        <v>0.3795915980405748</v>
      </c>
      <c r="G180" s="11">
        <v>0.3789169883405748</v>
      </c>
      <c r="H180" s="11">
        <v>0.38494028901205629</v>
      </c>
      <c r="I180" s="11">
        <v>0.38184764447464892</v>
      </c>
      <c r="J180" s="11">
        <v>0.38234531951057482</v>
      </c>
      <c r="K180" s="11">
        <v>0.37830248440872294</v>
      </c>
      <c r="L180" s="11">
        <v>0.37669193663131556</v>
      </c>
      <c r="M180" s="11">
        <v>0.37470266144279701</v>
      </c>
      <c r="N180" s="11">
        <v>0.37329419412761183</v>
      </c>
      <c r="O180" s="11">
        <v>0.37153831330575998</v>
      </c>
      <c r="P180" s="11">
        <v>0.37078114505501925</v>
      </c>
      <c r="Q180" s="11">
        <v>0.36835562624168594</v>
      </c>
      <c r="R180" s="11">
        <v>0.3680511668683526</v>
      </c>
      <c r="S180" s="11">
        <v>0.36763917327279705</v>
      </c>
      <c r="T180" s="11">
        <v>0.36763917327279705</v>
      </c>
      <c r="U180" s="11"/>
      <c r="V180" s="33" t="str">
        <f t="shared" si="16"/>
        <v>Trinidad and Tobago</v>
      </c>
      <c r="W180" s="30">
        <f t="shared" si="17"/>
        <v>-1.1225293996111098E-3</v>
      </c>
      <c r="X180" s="10">
        <f t="shared" si="18"/>
        <v>-0.91611329178114942</v>
      </c>
      <c r="Y180" s="36">
        <f t="shared" si="19"/>
        <v>0.83926356337809338</v>
      </c>
      <c r="Z180" s="41">
        <f t="shared" si="20"/>
        <v>1.1225293996111099</v>
      </c>
      <c r="AA180" s="42">
        <f t="shared" si="21"/>
        <v>40</v>
      </c>
    </row>
    <row r="181" spans="3:27">
      <c r="C181" s="32" t="s">
        <v>389</v>
      </c>
      <c r="D181" s="33" t="s">
        <v>390</v>
      </c>
      <c r="E181" s="11">
        <v>0.36160847910920674</v>
      </c>
      <c r="F181" s="11">
        <v>0.30855778378254001</v>
      </c>
      <c r="G181" s="11">
        <v>0.33357710978142902</v>
      </c>
      <c r="H181" s="11">
        <v>0.34992898640365122</v>
      </c>
      <c r="I181" s="11">
        <v>0.3464953016169845</v>
      </c>
      <c r="J181" s="11">
        <v>0.35634599392476229</v>
      </c>
      <c r="K181" s="11">
        <v>0.3660053282069845</v>
      </c>
      <c r="L181" s="11">
        <v>0.37805520298031786</v>
      </c>
      <c r="M181" s="11">
        <v>0.35181425739031785</v>
      </c>
      <c r="N181" s="11">
        <v>0.33564684270587342</v>
      </c>
      <c r="O181" s="11">
        <v>0.33582888282087336</v>
      </c>
      <c r="P181" s="11">
        <v>0.34195237939476225</v>
      </c>
      <c r="Q181" s="11">
        <v>0.34454004716087344</v>
      </c>
      <c r="R181" s="11">
        <v>0.34063113523365118</v>
      </c>
      <c r="S181" s="11">
        <v>0.34028334286254008</v>
      </c>
      <c r="T181" s="11">
        <v>0.34028334286254008</v>
      </c>
      <c r="U181" s="11"/>
      <c r="V181" s="33" t="str">
        <f t="shared" si="16"/>
        <v>Tunisia</v>
      </c>
      <c r="W181" s="30">
        <f t="shared" si="17"/>
        <v>-1.9125494417483621E-4</v>
      </c>
      <c r="X181" s="10">
        <f t="shared" si="18"/>
        <v>-5.7927474683849844E-2</v>
      </c>
      <c r="Y181" s="36">
        <f t="shared" si="19"/>
        <v>3.3555923232480647E-3</v>
      </c>
      <c r="Z181" s="41" t="str">
        <f t="shared" si="20"/>
        <v/>
      </c>
      <c r="AA181" s="42" t="str">
        <f t="shared" si="21"/>
        <v/>
      </c>
    </row>
    <row r="182" spans="3:27">
      <c r="C182" s="32" t="s">
        <v>391</v>
      </c>
      <c r="D182" s="33" t="s">
        <v>392</v>
      </c>
      <c r="E182" s="11">
        <v>0.33989651956516853</v>
      </c>
      <c r="F182" s="11">
        <v>0.33887514622961296</v>
      </c>
      <c r="G182" s="11">
        <v>0.34045574130294631</v>
      </c>
      <c r="H182" s="11">
        <v>0.33318291411516854</v>
      </c>
      <c r="I182" s="11">
        <v>0.32590574516627968</v>
      </c>
      <c r="J182" s="11">
        <v>0.3242675231207241</v>
      </c>
      <c r="K182" s="11">
        <v>0.31816484995516853</v>
      </c>
      <c r="L182" s="11">
        <v>0.32265497427850182</v>
      </c>
      <c r="M182" s="11">
        <v>0.32651473093405742</v>
      </c>
      <c r="N182" s="11">
        <v>0.31918445783850186</v>
      </c>
      <c r="O182" s="11">
        <v>0.31189229176516853</v>
      </c>
      <c r="P182" s="11">
        <v>0.31015901212072411</v>
      </c>
      <c r="Q182" s="11">
        <v>0.32354187591072414</v>
      </c>
      <c r="R182" s="11">
        <v>0.32473572227961295</v>
      </c>
      <c r="S182" s="11">
        <v>0.32422461116850188</v>
      </c>
      <c r="T182" s="11">
        <v>0.32422461116850188</v>
      </c>
      <c r="U182" s="11"/>
      <c r="V182" s="33" t="str">
        <f t="shared" si="16"/>
        <v>Turkey</v>
      </c>
      <c r="W182" s="30">
        <f t="shared" si="17"/>
        <v>-1.2506027097532676E-3</v>
      </c>
      <c r="X182" s="10">
        <f t="shared" si="18"/>
        <v>-0.66525738826012193</v>
      </c>
      <c r="Y182" s="36">
        <f t="shared" si="19"/>
        <v>0.44256739263467859</v>
      </c>
      <c r="Z182" s="41">
        <f t="shared" si="20"/>
        <v>1.2506027097532677</v>
      </c>
      <c r="AA182" s="42">
        <f t="shared" si="21"/>
        <v>34</v>
      </c>
    </row>
    <row r="183" spans="3:27">
      <c r="C183" s="32" t="s">
        <v>393</v>
      </c>
      <c r="D183" s="33" t="s">
        <v>394</v>
      </c>
      <c r="E183" s="11">
        <v>0.29803124243703705</v>
      </c>
      <c r="F183" s="11">
        <v>0.32287076963925926</v>
      </c>
      <c r="G183" s="11">
        <v>0.30063549124592592</v>
      </c>
      <c r="H183" s="11">
        <v>0.28852334039592598</v>
      </c>
      <c r="I183" s="11">
        <v>0.28388739711703703</v>
      </c>
      <c r="J183" s="11">
        <v>0.28118213965925931</v>
      </c>
      <c r="K183" s="11">
        <v>0.28010530643814818</v>
      </c>
      <c r="L183" s="11">
        <v>0.28179311837592591</v>
      </c>
      <c r="M183" s="11">
        <v>0.28597826077592592</v>
      </c>
      <c r="N183" s="11">
        <v>0.29128783538370373</v>
      </c>
      <c r="O183" s="11">
        <v>0.29159802227814813</v>
      </c>
      <c r="P183" s="11">
        <v>0.29288023987481482</v>
      </c>
      <c r="Q183" s="11">
        <v>0.29918422175259257</v>
      </c>
      <c r="R183" s="11">
        <v>0.29871565058703703</v>
      </c>
      <c r="S183" s="11">
        <v>0.29857001460925919</v>
      </c>
      <c r="T183" s="11">
        <v>0.29857001460925919</v>
      </c>
      <c r="U183" s="11"/>
      <c r="V183" s="33" t="str">
        <f t="shared" si="16"/>
        <v>Turkmenistan</v>
      </c>
      <c r="W183" s="30">
        <f t="shared" si="17"/>
        <v>-1.1799486207189975E-4</v>
      </c>
      <c r="X183" s="10">
        <f t="shared" si="18"/>
        <v>-5.2838048764035729E-2</v>
      </c>
      <c r="Y183" s="36">
        <f t="shared" si="19"/>
        <v>2.7918593971906175E-3</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0.45864021884074074</v>
      </c>
      <c r="F185" s="11">
        <v>0.46085588158518515</v>
      </c>
      <c r="G185" s="11">
        <v>0.47852101912962969</v>
      </c>
      <c r="H185" s="11">
        <v>0.47938003742962959</v>
      </c>
      <c r="I185" s="11">
        <v>0.47231865667407408</v>
      </c>
      <c r="J185" s="11">
        <v>0.47523695077407407</v>
      </c>
      <c r="K185" s="11">
        <v>0.46739769148518523</v>
      </c>
      <c r="L185" s="11">
        <v>0.4684007696629629</v>
      </c>
      <c r="M185" s="11">
        <v>0.46593461117407409</v>
      </c>
      <c r="N185" s="11">
        <v>0.48090201410740741</v>
      </c>
      <c r="O185" s="11">
        <v>0.48955412435185192</v>
      </c>
      <c r="P185" s="11">
        <v>0.48455898346296306</v>
      </c>
      <c r="Q185" s="11">
        <v>0.48424980080740743</v>
      </c>
      <c r="R185" s="11">
        <v>0.4819435278962963</v>
      </c>
      <c r="S185" s="11">
        <v>0.47394234489629627</v>
      </c>
      <c r="T185" s="11">
        <v>0.47394234489629627</v>
      </c>
      <c r="U185" s="11"/>
      <c r="V185" s="33" t="str">
        <f t="shared" si="16"/>
        <v>Uganda</v>
      </c>
      <c r="W185" s="30">
        <f t="shared" si="17"/>
        <v>9.9477403750000107E-4</v>
      </c>
      <c r="X185" s="10">
        <f t="shared" si="18"/>
        <v>0.53787094434141236</v>
      </c>
      <c r="Y185" s="36">
        <f t="shared" si="19"/>
        <v>0.2893051527667227</v>
      </c>
      <c r="Z185" s="41">
        <f t="shared" si="20"/>
        <v>-0.99477403750000104</v>
      </c>
      <c r="AA185" s="42">
        <f t="shared" si="21"/>
        <v>65</v>
      </c>
    </row>
    <row r="186" spans="3:27">
      <c r="C186" s="32" t="s">
        <v>399</v>
      </c>
      <c r="D186" s="33" t="s">
        <v>400</v>
      </c>
      <c r="E186" s="11">
        <v>0.17493229933799592</v>
      </c>
      <c r="F186" s="11">
        <v>0.17363355570021816</v>
      </c>
      <c r="G186" s="11">
        <v>0.17392322937688481</v>
      </c>
      <c r="H186" s="11">
        <v>0.17196533327021812</v>
      </c>
      <c r="I186" s="11">
        <v>0.17174496834132927</v>
      </c>
      <c r="J186" s="11">
        <v>0.17640024019910705</v>
      </c>
      <c r="K186" s="11">
        <v>0.1729103604246626</v>
      </c>
      <c r="L186" s="11">
        <v>0.1715620554868848</v>
      </c>
      <c r="M186" s="11">
        <v>0.19061597550244036</v>
      </c>
      <c r="N186" s="11">
        <v>0.17308907134244039</v>
      </c>
      <c r="O186" s="11">
        <v>0.16926085436355148</v>
      </c>
      <c r="P186" s="11">
        <v>0.16818449788799592</v>
      </c>
      <c r="Q186" s="11">
        <v>0.17022965212355146</v>
      </c>
      <c r="R186" s="11">
        <v>0.17024678669132925</v>
      </c>
      <c r="S186" s="11">
        <v>0.1703137054746626</v>
      </c>
      <c r="T186" s="11">
        <v>0.1703137054746626</v>
      </c>
      <c r="U186" s="11"/>
      <c r="V186" s="33" t="str">
        <f t="shared" si="16"/>
        <v>Ukraine</v>
      </c>
      <c r="W186" s="30">
        <f t="shared" si="17"/>
        <v>-3.081310740081701E-4</v>
      </c>
      <c r="X186" s="10">
        <f t="shared" si="18"/>
        <v>-0.28467100241705767</v>
      </c>
      <c r="Y186" s="36">
        <f t="shared" si="19"/>
        <v>8.1037579617132455E-2</v>
      </c>
      <c r="Z186" s="41" t="str">
        <f t="shared" si="20"/>
        <v/>
      </c>
      <c r="AA186" s="42" t="str">
        <f t="shared" si="21"/>
        <v/>
      </c>
    </row>
    <row r="187" spans="3:27">
      <c r="C187" s="32" t="s">
        <v>401</v>
      </c>
      <c r="D187" s="33" t="s">
        <v>402</v>
      </c>
      <c r="E187" s="11">
        <v>0.34852011238253527</v>
      </c>
      <c r="F187" s="11">
        <v>0.34865344571586865</v>
      </c>
      <c r="G187" s="11">
        <v>0.34878677904920197</v>
      </c>
      <c r="H187" s="11">
        <v>0.34892011238253529</v>
      </c>
      <c r="I187" s="11">
        <v>0.3490534457158686</v>
      </c>
      <c r="J187" s="11">
        <v>0.34918677904920192</v>
      </c>
      <c r="K187" s="11">
        <v>0.34920900127142418</v>
      </c>
      <c r="L187" s="11">
        <v>0.35217611238253527</v>
      </c>
      <c r="M187" s="11">
        <v>0.35029522349364645</v>
      </c>
      <c r="N187" s="11">
        <v>0.34841433460475751</v>
      </c>
      <c r="O187" s="11">
        <v>0.3495704827529057</v>
      </c>
      <c r="P187" s="11">
        <v>0.348500853123276</v>
      </c>
      <c r="Q187" s="11">
        <v>0.34743122349364641</v>
      </c>
      <c r="R187" s="11">
        <v>0.3473645568269797</v>
      </c>
      <c r="S187" s="11">
        <v>0.34729789016031304</v>
      </c>
      <c r="T187" s="11">
        <v>0.34729789016031304</v>
      </c>
      <c r="U187" s="11"/>
      <c r="V187" s="33" t="str">
        <f t="shared" si="16"/>
        <v>United Arab Emirates</v>
      </c>
      <c r="W187" s="30">
        <f t="shared" si="17"/>
        <v>-1.0472723311546979E-4</v>
      </c>
      <c r="X187" s="10">
        <f t="shared" si="18"/>
        <v>-0.39914072774274073</v>
      </c>
      <c r="Y187" s="36">
        <f t="shared" si="19"/>
        <v>0.15931332054300468</v>
      </c>
      <c r="Z187" s="41" t="str">
        <f t="shared" si="20"/>
        <v/>
      </c>
      <c r="AA187" s="42" t="str">
        <f t="shared" si="21"/>
        <v/>
      </c>
    </row>
    <row r="188" spans="3:27">
      <c r="C188" s="32" t="s">
        <v>403</v>
      </c>
      <c r="D188" s="33" t="s">
        <v>404</v>
      </c>
      <c r="E188" s="11">
        <v>0.11062781603505055</v>
      </c>
      <c r="F188" s="11">
        <v>0.10773137159060611</v>
      </c>
      <c r="G188" s="11">
        <v>0.11261270492393943</v>
      </c>
      <c r="H188" s="11">
        <v>0.12302144566468019</v>
      </c>
      <c r="I188" s="11">
        <v>0.13343018640542093</v>
      </c>
      <c r="J188" s="11">
        <v>0.14272781603505055</v>
      </c>
      <c r="K188" s="11">
        <v>0.1530150752943098</v>
      </c>
      <c r="L188" s="11">
        <v>0.16084900122023574</v>
      </c>
      <c r="M188" s="11">
        <v>0.16740292714616167</v>
      </c>
      <c r="N188" s="11">
        <v>0.15741314936838388</v>
      </c>
      <c r="O188" s="11">
        <v>0.15124559381282832</v>
      </c>
      <c r="P188" s="11">
        <v>0.142312260479495</v>
      </c>
      <c r="Q188" s="11">
        <v>0.13908559381282831</v>
      </c>
      <c r="R188" s="11">
        <v>0.13100559381282834</v>
      </c>
      <c r="S188" s="11">
        <v>0.12269448270171722</v>
      </c>
      <c r="T188" s="11">
        <v>0.12269448270171722</v>
      </c>
      <c r="U188" s="11"/>
      <c r="V188" s="33" t="str">
        <f t="shared" si="16"/>
        <v>United Kingdom</v>
      </c>
      <c r="W188" s="30">
        <f t="shared" si="17"/>
        <v>1.2454869281045748E-3</v>
      </c>
      <c r="X188" s="10">
        <f t="shared" si="18"/>
        <v>0.31779292091900807</v>
      </c>
      <c r="Y188" s="36">
        <f t="shared" si="19"/>
        <v>0.10099234058623492</v>
      </c>
      <c r="Z188" s="41" t="str">
        <f t="shared" si="20"/>
        <v/>
      </c>
      <c r="AA188" s="42" t="str">
        <f t="shared" si="21"/>
        <v/>
      </c>
    </row>
    <row r="189" spans="3:27">
      <c r="C189" s="32" t="s">
        <v>405</v>
      </c>
      <c r="D189" s="33" t="s">
        <v>406</v>
      </c>
      <c r="E189" s="11">
        <v>0.1701832204081265</v>
      </c>
      <c r="F189" s="11">
        <v>0.16841877596368204</v>
      </c>
      <c r="G189" s="11">
        <v>0.16887655374145982</v>
      </c>
      <c r="H189" s="11">
        <v>0.16822322040812651</v>
      </c>
      <c r="I189" s="11">
        <v>0.16756988707479317</v>
      </c>
      <c r="J189" s="11">
        <v>0.16691655374145986</v>
      </c>
      <c r="K189" s="11">
        <v>0.16592544263034872</v>
      </c>
      <c r="L189" s="11">
        <v>0.16493433151923764</v>
      </c>
      <c r="M189" s="11">
        <v>0.16283210929701541</v>
      </c>
      <c r="N189" s="11">
        <v>0.16372988368590427</v>
      </c>
      <c r="O189" s="11">
        <v>0.1620543321970154</v>
      </c>
      <c r="P189" s="11">
        <v>0.16295433016368208</v>
      </c>
      <c r="Q189" s="11">
        <v>0.16274321701923763</v>
      </c>
      <c r="R189" s="11">
        <v>0.15990988368590425</v>
      </c>
      <c r="S189" s="11">
        <v>0.1595765503525709</v>
      </c>
      <c r="T189" s="11">
        <v>0.1595765503525709</v>
      </c>
      <c r="U189" s="11"/>
      <c r="V189" s="33" t="str">
        <f t="shared" si="16"/>
        <v>United States</v>
      </c>
      <c r="W189" s="30">
        <f t="shared" si="17"/>
        <v>-7.1663425006536117E-4</v>
      </c>
      <c r="X189" s="10">
        <f t="shared" si="18"/>
        <v>-0.97903352249234288</v>
      </c>
      <c r="Y189" s="36">
        <f t="shared" si="19"/>
        <v>0.9585066381637648</v>
      </c>
      <c r="Z189" s="41">
        <f t="shared" si="20"/>
        <v>0.71663425006536119</v>
      </c>
      <c r="AA189" s="42">
        <f t="shared" si="21"/>
        <v>50</v>
      </c>
    </row>
    <row r="190" spans="3:27">
      <c r="C190" s="32" t="s">
        <v>407</v>
      </c>
      <c r="D190" s="33" t="s">
        <v>408</v>
      </c>
      <c r="E190" s="11">
        <v>0.26511693984536888</v>
      </c>
      <c r="F190" s="11">
        <v>0.26959169616647999</v>
      </c>
      <c r="G190" s="11">
        <v>0.2655441105198133</v>
      </c>
      <c r="H190" s="11">
        <v>0.26869966607536888</v>
      </c>
      <c r="I190" s="11">
        <v>0.26407744385314669</v>
      </c>
      <c r="J190" s="11">
        <v>0.29389966607536888</v>
      </c>
      <c r="K190" s="11">
        <v>0.26374411051981334</v>
      </c>
      <c r="L190" s="11">
        <v>0.30136633274203556</v>
      </c>
      <c r="M190" s="11">
        <v>0.29320134873203557</v>
      </c>
      <c r="N190" s="11">
        <v>0.26056417599092446</v>
      </c>
      <c r="O190" s="11">
        <v>0.25346665881981334</v>
      </c>
      <c r="P190" s="11">
        <v>0.2575376827931467</v>
      </c>
      <c r="Q190" s="11">
        <v>0.24268363103870222</v>
      </c>
      <c r="R190" s="11">
        <v>0.23913154998092445</v>
      </c>
      <c r="S190" s="11">
        <v>0.23884175509647998</v>
      </c>
      <c r="T190" s="11">
        <v>0.23884175509647998</v>
      </c>
      <c r="U190" s="11"/>
      <c r="V190" s="33" t="str">
        <f t="shared" si="16"/>
        <v>Uruguay</v>
      </c>
      <c r="W190" s="30">
        <f t="shared" si="17"/>
        <v>-2.3297171142581696E-3</v>
      </c>
      <c r="X190" s="10">
        <f t="shared" si="18"/>
        <v>-0.56901417378301145</v>
      </c>
      <c r="Y190" s="36">
        <f t="shared" si="19"/>
        <v>0.32377712996596314</v>
      </c>
      <c r="Z190" s="41">
        <f t="shared" si="20"/>
        <v>2.3297171142581696</v>
      </c>
      <c r="AA190" s="42">
        <f t="shared" si="21"/>
        <v>16</v>
      </c>
    </row>
    <row r="191" spans="3:27">
      <c r="C191" s="32" t="s">
        <v>409</v>
      </c>
      <c r="D191" s="33" t="s">
        <v>410</v>
      </c>
      <c r="E191" s="11">
        <v>0.29290152813518516</v>
      </c>
      <c r="F191" s="11">
        <v>0.29676471992185177</v>
      </c>
      <c r="G191" s="11">
        <v>0.28255548479407405</v>
      </c>
      <c r="H191" s="11">
        <v>0.27923101830296293</v>
      </c>
      <c r="I191" s="11">
        <v>0.3052728248407407</v>
      </c>
      <c r="J191" s="11">
        <v>0.28972065795296292</v>
      </c>
      <c r="K191" s="11">
        <v>0.28515216510740737</v>
      </c>
      <c r="L191" s="11">
        <v>0.27386715227296293</v>
      </c>
      <c r="M191" s="11">
        <v>0.27161907987296297</v>
      </c>
      <c r="N191" s="11">
        <v>0.26991275282851857</v>
      </c>
      <c r="O191" s="11">
        <v>0.27631930737962968</v>
      </c>
      <c r="P191" s="11">
        <v>0.27816348012740744</v>
      </c>
      <c r="Q191" s="11">
        <v>0.28339351545851849</v>
      </c>
      <c r="R191" s="11">
        <v>0.2841416785229629</v>
      </c>
      <c r="S191" s="11">
        <v>0.28349865317629624</v>
      </c>
      <c r="T191" s="11">
        <v>0.28349865317629624</v>
      </c>
      <c r="U191" s="11"/>
      <c r="V191" s="33" t="str">
        <f t="shared" si="16"/>
        <v>Uzbekistan</v>
      </c>
      <c r="W191" s="30">
        <f t="shared" si="17"/>
        <v>-8.2842626728594668E-4</v>
      </c>
      <c r="X191" s="10">
        <f t="shared" si="18"/>
        <v>-0.42399604207155417</v>
      </c>
      <c r="Y191" s="36">
        <f t="shared" si="19"/>
        <v>0.17977264369234314</v>
      </c>
      <c r="Z191" s="41" t="str">
        <f t="shared" si="20"/>
        <v/>
      </c>
      <c r="AA191" s="42" t="str">
        <f t="shared" si="21"/>
        <v/>
      </c>
    </row>
    <row r="192" spans="3:27">
      <c r="C192" s="32" t="s">
        <v>411</v>
      </c>
      <c r="D192" s="33" t="s">
        <v>412</v>
      </c>
      <c r="E192" s="11">
        <v>0.519775729523968</v>
      </c>
      <c r="F192" s="11">
        <v>0.44408558421952365</v>
      </c>
      <c r="G192" s="11">
        <v>0.44748089714063471</v>
      </c>
      <c r="H192" s="11">
        <v>0.45901050191238074</v>
      </c>
      <c r="I192" s="11">
        <v>0.51138621905412684</v>
      </c>
      <c r="J192" s="11">
        <v>0.4474967154925395</v>
      </c>
      <c r="K192" s="11">
        <v>0.46144219862872998</v>
      </c>
      <c r="L192" s="11">
        <v>0.458782034510476</v>
      </c>
      <c r="M192" s="11">
        <v>0.46519427252555534</v>
      </c>
      <c r="N192" s="11">
        <v>0.47375785880174587</v>
      </c>
      <c r="O192" s="11">
        <v>0.46362782625730137</v>
      </c>
      <c r="P192" s="11">
        <v>0.47092764953507921</v>
      </c>
      <c r="Q192" s="11">
        <v>0.45596192336841251</v>
      </c>
      <c r="R192" s="11">
        <v>0.45224525224619033</v>
      </c>
      <c r="S192" s="11">
        <v>0.4538352947684125</v>
      </c>
      <c r="T192" s="11">
        <v>0.4538352947684125</v>
      </c>
      <c r="U192" s="11"/>
      <c r="V192" s="33" t="str">
        <f t="shared" si="16"/>
        <v>Vanuatu</v>
      </c>
      <c r="W192" s="30">
        <f t="shared" si="17"/>
        <v>-1.4655658811879072E-3</v>
      </c>
      <c r="X192" s="10">
        <f t="shared" si="18"/>
        <v>-0.32539078716624192</v>
      </c>
      <c r="Y192" s="36">
        <f t="shared" si="19"/>
        <v>0.10587916437266655</v>
      </c>
      <c r="Z192" s="41" t="str">
        <f t="shared" si="20"/>
        <v/>
      </c>
      <c r="AA192" s="42" t="str">
        <f t="shared" si="21"/>
        <v/>
      </c>
    </row>
    <row r="193" spans="3:27">
      <c r="C193" s="32" t="s">
        <v>413</v>
      </c>
      <c r="D193" s="33" t="s">
        <v>414</v>
      </c>
      <c r="E193" s="11">
        <v>0.27176953377822355</v>
      </c>
      <c r="F193" s="11">
        <v>0.27354120271489024</v>
      </c>
      <c r="G193" s="11">
        <v>0.27082080138822362</v>
      </c>
      <c r="H193" s="11">
        <v>0.27521051242600136</v>
      </c>
      <c r="I193" s="11">
        <v>0.27738512869822357</v>
      </c>
      <c r="J193" s="11">
        <v>0.27873661090266805</v>
      </c>
      <c r="K193" s="11">
        <v>0.26580469608266799</v>
      </c>
      <c r="L193" s="11">
        <v>0.25806559500266801</v>
      </c>
      <c r="M193" s="11">
        <v>0.26070412321377912</v>
      </c>
      <c r="N193" s="11">
        <v>0.25235318121600137</v>
      </c>
      <c r="O193" s="11">
        <v>0.25288122729489021</v>
      </c>
      <c r="P193" s="11">
        <v>0.24918124352489024</v>
      </c>
      <c r="Q193" s="11">
        <v>0.24990179212600136</v>
      </c>
      <c r="R193" s="11">
        <v>0.24952762255266803</v>
      </c>
      <c r="S193" s="11">
        <v>0.24914762029933468</v>
      </c>
      <c r="T193" s="11">
        <v>0.24914762029933468</v>
      </c>
      <c r="U193" s="11"/>
      <c r="V193" s="33" t="str">
        <f t="shared" si="16"/>
        <v>Venezuela, Bolivarian Republic of</v>
      </c>
      <c r="W193" s="30">
        <f t="shared" si="17"/>
        <v>-2.1806894913496736E-3</v>
      </c>
      <c r="X193" s="10">
        <f t="shared" si="18"/>
        <v>-0.89947610420148338</v>
      </c>
      <c r="Y193" s="36">
        <f t="shared" si="19"/>
        <v>0.80905726202947781</v>
      </c>
      <c r="Z193" s="41">
        <f t="shared" si="20"/>
        <v>2.1806894913496735</v>
      </c>
      <c r="AA193" s="42">
        <f t="shared" si="21"/>
        <v>19</v>
      </c>
    </row>
    <row r="194" spans="3:27">
      <c r="C194" s="32" t="s">
        <v>415</v>
      </c>
      <c r="D194" s="33" t="s">
        <v>416</v>
      </c>
      <c r="E194" s="11">
        <v>0.38207156709440981</v>
      </c>
      <c r="F194" s="11">
        <v>0.37851029641552092</v>
      </c>
      <c r="G194" s="11">
        <v>0.38227529992885423</v>
      </c>
      <c r="H194" s="11">
        <v>0.38058087536552093</v>
      </c>
      <c r="I194" s="11">
        <v>0.37719825677626168</v>
      </c>
      <c r="J194" s="11">
        <v>0.37357025180033576</v>
      </c>
      <c r="K194" s="11">
        <v>0.36978809956552094</v>
      </c>
      <c r="L194" s="11">
        <v>0.36737067662737277</v>
      </c>
      <c r="M194" s="11">
        <v>0.36095700848181722</v>
      </c>
      <c r="N194" s="11">
        <v>0.35586447505959495</v>
      </c>
      <c r="O194" s="11">
        <v>0.35176061519774315</v>
      </c>
      <c r="P194" s="11">
        <v>0.35019881875663206</v>
      </c>
      <c r="Q194" s="11">
        <v>0.34895886351218763</v>
      </c>
      <c r="R194" s="11">
        <v>0.34789911139774315</v>
      </c>
      <c r="S194" s="11">
        <v>0.34736879215552097</v>
      </c>
      <c r="T194" s="11">
        <v>0.34736879215552097</v>
      </c>
      <c r="U194" s="11"/>
      <c r="V194" s="33" t="str">
        <f t="shared" si="16"/>
        <v>Viet Nam</v>
      </c>
      <c r="W194" s="30">
        <f t="shared" si="17"/>
        <v>-2.8446266923518489E-3</v>
      </c>
      <c r="X194" s="10">
        <f t="shared" si="18"/>
        <v>-0.97221308448609289</v>
      </c>
      <c r="Y194" s="36">
        <f t="shared" si="19"/>
        <v>0.94519828164596276</v>
      </c>
      <c r="Z194" s="41">
        <f t="shared" si="20"/>
        <v>2.8446266923518491</v>
      </c>
      <c r="AA194" s="42">
        <f t="shared" si="21"/>
        <v>6</v>
      </c>
    </row>
    <row r="195" spans="3:27">
      <c r="C195" s="32" t="s">
        <v>417</v>
      </c>
      <c r="D195" s="33" t="s">
        <v>418</v>
      </c>
      <c r="E195" s="11">
        <v>0.50146731850530524</v>
      </c>
      <c r="F195" s="11">
        <v>0.51620993687197192</v>
      </c>
      <c r="G195" s="11">
        <v>0.52319328969407075</v>
      </c>
      <c r="H195" s="11">
        <v>0.5308757747220425</v>
      </c>
      <c r="I195" s="11">
        <v>0.53154955824556982</v>
      </c>
      <c r="J195" s="11">
        <v>0.53439475762909727</v>
      </c>
      <c r="K195" s="11">
        <v>0.52661691552929113</v>
      </c>
      <c r="L195" s="11">
        <v>0.52587654241281845</v>
      </c>
      <c r="M195" s="11">
        <v>0.52759471573634587</v>
      </c>
      <c r="N195" s="11">
        <v>0.52928942273209545</v>
      </c>
      <c r="O195" s="11">
        <v>0.52669565606419411</v>
      </c>
      <c r="P195" s="11">
        <v>0.53935635968308304</v>
      </c>
      <c r="Q195" s="11">
        <v>0.52188381997974964</v>
      </c>
      <c r="R195" s="11">
        <v>0.52074909318419427</v>
      </c>
      <c r="S195" s="11">
        <v>0.52088105638863857</v>
      </c>
      <c r="T195" s="11">
        <v>0.52088105638863857</v>
      </c>
      <c r="U195" s="11"/>
      <c r="V195" s="33" t="str">
        <f t="shared" si="16"/>
        <v>Yemen</v>
      </c>
      <c r="W195" s="30">
        <f t="shared" si="17"/>
        <v>3.9706568359912733E-4</v>
      </c>
      <c r="X195" s="10">
        <f t="shared" si="18"/>
        <v>0.22087086855247301</v>
      </c>
      <c r="Y195" s="36">
        <f t="shared" si="19"/>
        <v>4.8783940575123808E-2</v>
      </c>
      <c r="Z195" s="41" t="str">
        <f t="shared" si="20"/>
        <v/>
      </c>
      <c r="AA195" s="42" t="str">
        <f t="shared" si="21"/>
        <v/>
      </c>
    </row>
    <row r="196" spans="3:27">
      <c r="C196" s="32" t="s">
        <v>419</v>
      </c>
      <c r="D196" s="33" t="s">
        <v>420</v>
      </c>
      <c r="E196" s="11">
        <v>0.43398161752592596</v>
      </c>
      <c r="F196" s="11">
        <v>0.43909344110370374</v>
      </c>
      <c r="G196" s="11">
        <v>0.4420345200148148</v>
      </c>
      <c r="H196" s="11">
        <v>0.4717982879370371</v>
      </c>
      <c r="I196" s="11">
        <v>0.42630127757148145</v>
      </c>
      <c r="J196" s="11">
        <v>0.43580590791481488</v>
      </c>
      <c r="K196" s="11">
        <v>0.43418892079259258</v>
      </c>
      <c r="L196" s="11">
        <v>0.45705061838148148</v>
      </c>
      <c r="M196" s="11">
        <v>0.46250481440370372</v>
      </c>
      <c r="N196" s="11">
        <v>0.45940759665925923</v>
      </c>
      <c r="O196" s="11">
        <v>0.47506559654814823</v>
      </c>
      <c r="P196" s="11">
        <v>0.48495950774814811</v>
      </c>
      <c r="Q196" s="11">
        <v>0.47169138869259253</v>
      </c>
      <c r="R196" s="11">
        <v>0.47991222340370371</v>
      </c>
      <c r="S196" s="11">
        <v>0.49294380887037037</v>
      </c>
      <c r="T196" s="11">
        <v>0.49294380887037037</v>
      </c>
      <c r="U196" s="11"/>
      <c r="V196" s="33" t="str">
        <f t="shared" si="16"/>
        <v>Zambia</v>
      </c>
      <c r="W196" s="30">
        <f t="shared" si="17"/>
        <v>3.9532302547598012E-3</v>
      </c>
      <c r="X196" s="10">
        <f t="shared" si="18"/>
        <v>0.83990540337849418</v>
      </c>
      <c r="Y196" s="36">
        <f t="shared" si="19"/>
        <v>0.70544108662439098</v>
      </c>
      <c r="Z196" s="41">
        <f t="shared" si="20"/>
        <v>-3.9532302547598013</v>
      </c>
      <c r="AA196" s="42">
        <f t="shared" si="21"/>
        <v>101</v>
      </c>
    </row>
    <row r="197" spans="3:27">
      <c r="C197" s="32" t="s">
        <v>421</v>
      </c>
      <c r="D197" s="33" t="s">
        <v>422</v>
      </c>
      <c r="E197" s="11">
        <v>0.36042349117851852</v>
      </c>
      <c r="F197" s="11">
        <v>0.37235645803777778</v>
      </c>
      <c r="G197" s="11">
        <v>0.36223430339925933</v>
      </c>
      <c r="H197" s="11">
        <v>0.36758568275740738</v>
      </c>
      <c r="I197" s="11">
        <v>0.37474643378722222</v>
      </c>
      <c r="J197" s="11">
        <v>0.36810994075370368</v>
      </c>
      <c r="K197" s="11">
        <v>0.38016283744129636</v>
      </c>
      <c r="L197" s="11">
        <v>0.41978654157</v>
      </c>
      <c r="M197" s="11">
        <v>0.41485468971814821</v>
      </c>
      <c r="N197" s="11">
        <v>0.41547839342185189</v>
      </c>
      <c r="O197" s="11">
        <v>0.39278950453296296</v>
      </c>
      <c r="P197" s="11">
        <v>0.42558950453296296</v>
      </c>
      <c r="Q197" s="11">
        <v>0.4106117267551852</v>
      </c>
      <c r="R197" s="11">
        <v>0.41007839342185187</v>
      </c>
      <c r="S197" s="11">
        <v>0.40954506008851854</v>
      </c>
      <c r="T197" s="11">
        <v>0.40954506008851854</v>
      </c>
      <c r="U197" s="11"/>
      <c r="V197" s="33" t="str">
        <f t="shared" si="16"/>
        <v>Zimbabwe</v>
      </c>
      <c r="W197" s="30">
        <f t="shared" si="17"/>
        <v>3.9913365834477136E-3</v>
      </c>
      <c r="X197" s="10">
        <f t="shared" si="18"/>
        <v>0.81738731525043684</v>
      </c>
      <c r="Y197" s="36">
        <f t="shared" si="19"/>
        <v>0.66812202313231706</v>
      </c>
      <c r="Z197" s="41">
        <f t="shared" si="20"/>
        <v>-3.9913365834477137</v>
      </c>
      <c r="AA197" s="42">
        <f t="shared" si="21"/>
        <v>102</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Vul_Sensit!E6:T6</xm:f>
              <xm:sqref>AB6</xm:sqref>
            </x14:sparkline>
            <x14:sparkline>
              <xm:f>Vul_Sensit!E7:T7</xm:f>
              <xm:sqref>AB7</xm:sqref>
            </x14:sparkline>
            <x14:sparkline>
              <xm:f>Vul_Sensit!E8:T8</xm:f>
              <xm:sqref>AB8</xm:sqref>
            </x14:sparkline>
            <x14:sparkline>
              <xm:f>Vul_Sensit!E9:T9</xm:f>
              <xm:sqref>AB9</xm:sqref>
            </x14:sparkline>
            <x14:sparkline>
              <xm:f>Vul_Sensit!E10:T10</xm:f>
              <xm:sqref>AB10</xm:sqref>
            </x14:sparkline>
            <x14:sparkline>
              <xm:f>Vul_Sensit!E11:T11</xm:f>
              <xm:sqref>AB11</xm:sqref>
            </x14:sparkline>
            <x14:sparkline>
              <xm:f>Vul_Sensit!E12:T12</xm:f>
              <xm:sqref>AB12</xm:sqref>
            </x14:sparkline>
            <x14:sparkline>
              <xm:f>Vul_Sensit!E13:T13</xm:f>
              <xm:sqref>AB13</xm:sqref>
            </x14:sparkline>
            <x14:sparkline>
              <xm:f>Vul_Sensit!E14:T14</xm:f>
              <xm:sqref>AB14</xm:sqref>
            </x14:sparkline>
            <x14:sparkline>
              <xm:f>Vul_Sensit!E15:T15</xm:f>
              <xm:sqref>AB15</xm:sqref>
            </x14:sparkline>
            <x14:sparkline>
              <xm:f>Vul_Sensit!E16:T16</xm:f>
              <xm:sqref>AB16</xm:sqref>
            </x14:sparkline>
            <x14:sparkline>
              <xm:f>Vul_Sensit!E17:T17</xm:f>
              <xm:sqref>AB17</xm:sqref>
            </x14:sparkline>
            <x14:sparkline>
              <xm:f>Vul_Sensit!E18:T18</xm:f>
              <xm:sqref>AB18</xm:sqref>
            </x14:sparkline>
            <x14:sparkline>
              <xm:f>Vul_Sensit!E19:T19</xm:f>
              <xm:sqref>AB19</xm:sqref>
            </x14:sparkline>
            <x14:sparkline>
              <xm:f>Vul_Sensit!E20:T20</xm:f>
              <xm:sqref>AB20</xm:sqref>
            </x14:sparkline>
            <x14:sparkline>
              <xm:f>Vul_Sensit!E21:T21</xm:f>
              <xm:sqref>AB21</xm:sqref>
            </x14:sparkline>
            <x14:sparkline>
              <xm:f>Vul_Sensit!E22:T22</xm:f>
              <xm:sqref>AB22</xm:sqref>
            </x14:sparkline>
            <x14:sparkline>
              <xm:f>Vul_Sensit!E23:T23</xm:f>
              <xm:sqref>AB23</xm:sqref>
            </x14:sparkline>
            <x14:sparkline>
              <xm:f>Vul_Sensit!E24:T24</xm:f>
              <xm:sqref>AB24</xm:sqref>
            </x14:sparkline>
            <x14:sparkline>
              <xm:f>Vul_Sensit!E25:T25</xm:f>
              <xm:sqref>AB25</xm:sqref>
            </x14:sparkline>
            <x14:sparkline>
              <xm:f>Vul_Sensit!E26:T26</xm:f>
              <xm:sqref>AB26</xm:sqref>
            </x14:sparkline>
            <x14:sparkline>
              <xm:f>Vul_Sensit!E27:T27</xm:f>
              <xm:sqref>AB27</xm:sqref>
            </x14:sparkline>
            <x14:sparkline>
              <xm:f>Vul_Sensit!E28:T28</xm:f>
              <xm:sqref>AB28</xm:sqref>
            </x14:sparkline>
            <x14:sparkline>
              <xm:f>Vul_Sensit!E29:T29</xm:f>
              <xm:sqref>AB29</xm:sqref>
            </x14:sparkline>
            <x14:sparkline>
              <xm:f>Vul_Sensit!E30:T30</xm:f>
              <xm:sqref>AB30</xm:sqref>
            </x14:sparkline>
            <x14:sparkline>
              <xm:f>Vul_Sensit!E31:T31</xm:f>
              <xm:sqref>AB31</xm:sqref>
            </x14:sparkline>
            <x14:sparkline>
              <xm:f>Vul_Sensit!E32:T32</xm:f>
              <xm:sqref>AB32</xm:sqref>
            </x14:sparkline>
            <x14:sparkline>
              <xm:f>Vul_Sensit!E33:T33</xm:f>
              <xm:sqref>AB33</xm:sqref>
            </x14:sparkline>
            <x14:sparkline>
              <xm:f>Vul_Sensit!E34:T34</xm:f>
              <xm:sqref>AB34</xm:sqref>
            </x14:sparkline>
            <x14:sparkline>
              <xm:f>Vul_Sensit!E35:T35</xm:f>
              <xm:sqref>AB35</xm:sqref>
            </x14:sparkline>
            <x14:sparkline>
              <xm:f>Vul_Sensit!E36:T36</xm:f>
              <xm:sqref>AB36</xm:sqref>
            </x14:sparkline>
            <x14:sparkline>
              <xm:f>Vul_Sensit!E37:T37</xm:f>
              <xm:sqref>AB37</xm:sqref>
            </x14:sparkline>
            <x14:sparkline>
              <xm:f>Vul_Sensit!E38:T38</xm:f>
              <xm:sqref>AB38</xm:sqref>
            </x14:sparkline>
            <x14:sparkline>
              <xm:f>Vul_Sensit!E39:T39</xm:f>
              <xm:sqref>AB39</xm:sqref>
            </x14:sparkline>
            <x14:sparkline>
              <xm:f>Vul_Sensit!E40:T40</xm:f>
              <xm:sqref>AB40</xm:sqref>
            </x14:sparkline>
            <x14:sparkline>
              <xm:f>Vul_Sensit!E41:T41</xm:f>
              <xm:sqref>AB41</xm:sqref>
            </x14:sparkline>
            <x14:sparkline>
              <xm:f>Vul_Sensit!E42:T42</xm:f>
              <xm:sqref>AB42</xm:sqref>
            </x14:sparkline>
            <x14:sparkline>
              <xm:f>Vul_Sensit!E43:T43</xm:f>
              <xm:sqref>AB43</xm:sqref>
            </x14:sparkline>
            <x14:sparkline>
              <xm:f>Vul_Sensit!E44:T44</xm:f>
              <xm:sqref>AB44</xm:sqref>
            </x14:sparkline>
            <x14:sparkline>
              <xm:f>Vul_Sensit!E45:T45</xm:f>
              <xm:sqref>AB45</xm:sqref>
            </x14:sparkline>
            <x14:sparkline>
              <xm:f>Vul_Sensit!E46:T46</xm:f>
              <xm:sqref>AB46</xm:sqref>
            </x14:sparkline>
            <x14:sparkline>
              <xm:f>Vul_Sensit!E47:T47</xm:f>
              <xm:sqref>AB47</xm:sqref>
            </x14:sparkline>
            <x14:sparkline>
              <xm:f>Vul_Sensit!E48:T48</xm:f>
              <xm:sqref>AB48</xm:sqref>
            </x14:sparkline>
            <x14:sparkline>
              <xm:f>Vul_Sensit!E49:T49</xm:f>
              <xm:sqref>AB49</xm:sqref>
            </x14:sparkline>
            <x14:sparkline>
              <xm:f>Vul_Sensit!E50:T50</xm:f>
              <xm:sqref>AB50</xm:sqref>
            </x14:sparkline>
            <x14:sparkline>
              <xm:f>Vul_Sensit!E51:T51</xm:f>
              <xm:sqref>AB51</xm:sqref>
            </x14:sparkline>
            <x14:sparkline>
              <xm:f>Vul_Sensit!E52:T52</xm:f>
              <xm:sqref>AB52</xm:sqref>
            </x14:sparkline>
            <x14:sparkline>
              <xm:f>Vul_Sensit!E53:T53</xm:f>
              <xm:sqref>AB53</xm:sqref>
            </x14:sparkline>
            <x14:sparkline>
              <xm:f>Vul_Sensit!E54:T54</xm:f>
              <xm:sqref>AB54</xm:sqref>
            </x14:sparkline>
            <x14:sparkline>
              <xm:f>Vul_Sensit!E55:T55</xm:f>
              <xm:sqref>AB55</xm:sqref>
            </x14:sparkline>
            <x14:sparkline>
              <xm:f>Vul_Sensit!E56:T56</xm:f>
              <xm:sqref>AB56</xm:sqref>
            </x14:sparkline>
            <x14:sparkline>
              <xm:f>Vul_Sensit!E57:T57</xm:f>
              <xm:sqref>AB57</xm:sqref>
            </x14:sparkline>
            <x14:sparkline>
              <xm:f>Vul_Sensit!E58:T58</xm:f>
              <xm:sqref>AB58</xm:sqref>
            </x14:sparkline>
            <x14:sparkline>
              <xm:f>Vul_Sensit!E59:T59</xm:f>
              <xm:sqref>AB59</xm:sqref>
            </x14:sparkline>
            <x14:sparkline>
              <xm:f>Vul_Sensit!E60:T60</xm:f>
              <xm:sqref>AB60</xm:sqref>
            </x14:sparkline>
            <x14:sparkline>
              <xm:f>Vul_Sensit!E61:T61</xm:f>
              <xm:sqref>AB61</xm:sqref>
            </x14:sparkline>
            <x14:sparkline>
              <xm:f>Vul_Sensit!E62:T62</xm:f>
              <xm:sqref>AB62</xm:sqref>
            </x14:sparkline>
            <x14:sparkline>
              <xm:f>Vul_Sensit!E63:T63</xm:f>
              <xm:sqref>AB63</xm:sqref>
            </x14:sparkline>
            <x14:sparkline>
              <xm:f>Vul_Sensit!E64:T64</xm:f>
              <xm:sqref>AB64</xm:sqref>
            </x14:sparkline>
            <x14:sparkline>
              <xm:f>Vul_Sensit!E65:T65</xm:f>
              <xm:sqref>AB65</xm:sqref>
            </x14:sparkline>
            <x14:sparkline>
              <xm:f>Vul_Sensit!E66:T66</xm:f>
              <xm:sqref>AB66</xm:sqref>
            </x14:sparkline>
            <x14:sparkline>
              <xm:f>Vul_Sensit!E67:T67</xm:f>
              <xm:sqref>AB67</xm:sqref>
            </x14:sparkline>
            <x14:sparkline>
              <xm:f>Vul_Sensit!E68:T68</xm:f>
              <xm:sqref>AB68</xm:sqref>
            </x14:sparkline>
            <x14:sparkline>
              <xm:f>Vul_Sensit!E69:T69</xm:f>
              <xm:sqref>AB69</xm:sqref>
            </x14:sparkline>
            <x14:sparkline>
              <xm:f>Vul_Sensit!E70:T70</xm:f>
              <xm:sqref>AB70</xm:sqref>
            </x14:sparkline>
            <x14:sparkline>
              <xm:f>Vul_Sensit!E71:T71</xm:f>
              <xm:sqref>AB71</xm:sqref>
            </x14:sparkline>
            <x14:sparkline>
              <xm:f>Vul_Sensit!E72:T72</xm:f>
              <xm:sqref>AB72</xm:sqref>
            </x14:sparkline>
            <x14:sparkline>
              <xm:f>Vul_Sensit!E73:T73</xm:f>
              <xm:sqref>AB73</xm:sqref>
            </x14:sparkline>
            <x14:sparkline>
              <xm:f>Vul_Sensit!E74:T74</xm:f>
              <xm:sqref>AB74</xm:sqref>
            </x14:sparkline>
            <x14:sparkline>
              <xm:f>Vul_Sensit!E75:T75</xm:f>
              <xm:sqref>AB75</xm:sqref>
            </x14:sparkline>
            <x14:sparkline>
              <xm:f>Vul_Sensit!E76:T76</xm:f>
              <xm:sqref>AB76</xm:sqref>
            </x14:sparkline>
            <x14:sparkline>
              <xm:f>Vul_Sensit!E77:T77</xm:f>
              <xm:sqref>AB77</xm:sqref>
            </x14:sparkline>
            <x14:sparkline>
              <xm:f>Vul_Sensit!E78:T78</xm:f>
              <xm:sqref>AB78</xm:sqref>
            </x14:sparkline>
            <x14:sparkline>
              <xm:f>Vul_Sensit!E79:T79</xm:f>
              <xm:sqref>AB79</xm:sqref>
            </x14:sparkline>
            <x14:sparkline>
              <xm:f>Vul_Sensit!E80:T80</xm:f>
              <xm:sqref>AB80</xm:sqref>
            </x14:sparkline>
            <x14:sparkline>
              <xm:f>Vul_Sensit!E81:T81</xm:f>
              <xm:sqref>AB81</xm:sqref>
            </x14:sparkline>
            <x14:sparkline>
              <xm:f>Vul_Sensit!E82:T82</xm:f>
              <xm:sqref>AB82</xm:sqref>
            </x14:sparkline>
            <x14:sparkline>
              <xm:f>Vul_Sensit!E83:T83</xm:f>
              <xm:sqref>AB83</xm:sqref>
            </x14:sparkline>
            <x14:sparkline>
              <xm:f>Vul_Sensit!E84:T84</xm:f>
              <xm:sqref>AB84</xm:sqref>
            </x14:sparkline>
            <x14:sparkline>
              <xm:f>Vul_Sensit!E85:T85</xm:f>
              <xm:sqref>AB85</xm:sqref>
            </x14:sparkline>
            <x14:sparkline>
              <xm:f>Vul_Sensit!E86:T86</xm:f>
              <xm:sqref>AB86</xm:sqref>
            </x14:sparkline>
            <x14:sparkline>
              <xm:f>Vul_Sensit!E87:T87</xm:f>
              <xm:sqref>AB87</xm:sqref>
            </x14:sparkline>
            <x14:sparkline>
              <xm:f>Vul_Sensit!E88:T88</xm:f>
              <xm:sqref>AB88</xm:sqref>
            </x14:sparkline>
            <x14:sparkline>
              <xm:f>Vul_Sensit!E89:T89</xm:f>
              <xm:sqref>AB89</xm:sqref>
            </x14:sparkline>
            <x14:sparkline>
              <xm:f>Vul_Sensit!E90:T90</xm:f>
              <xm:sqref>AB90</xm:sqref>
            </x14:sparkline>
            <x14:sparkline>
              <xm:f>Vul_Sensit!E91:T91</xm:f>
              <xm:sqref>AB91</xm:sqref>
            </x14:sparkline>
            <x14:sparkline>
              <xm:f>Vul_Sensit!E92:T92</xm:f>
              <xm:sqref>AB92</xm:sqref>
            </x14:sparkline>
            <x14:sparkline>
              <xm:f>Vul_Sensit!E93:T93</xm:f>
              <xm:sqref>AB93</xm:sqref>
            </x14:sparkline>
            <x14:sparkline>
              <xm:f>Vul_Sensit!E94:T94</xm:f>
              <xm:sqref>AB94</xm:sqref>
            </x14:sparkline>
            <x14:sparkline>
              <xm:f>Vul_Sensit!E95:T95</xm:f>
              <xm:sqref>AB95</xm:sqref>
            </x14:sparkline>
            <x14:sparkline>
              <xm:f>Vul_Sensit!E96:T96</xm:f>
              <xm:sqref>AB96</xm:sqref>
            </x14:sparkline>
            <x14:sparkline>
              <xm:f>Vul_Sensit!E97:T97</xm:f>
              <xm:sqref>AB97</xm:sqref>
            </x14:sparkline>
            <x14:sparkline>
              <xm:f>Vul_Sensit!E98:T98</xm:f>
              <xm:sqref>AB98</xm:sqref>
            </x14:sparkline>
            <x14:sparkline>
              <xm:f>Vul_Sensit!E99:T99</xm:f>
              <xm:sqref>AB99</xm:sqref>
            </x14:sparkline>
            <x14:sparkline>
              <xm:f>Vul_Sensit!E100:T100</xm:f>
              <xm:sqref>AB100</xm:sqref>
            </x14:sparkline>
            <x14:sparkline>
              <xm:f>Vul_Sensit!E101:T101</xm:f>
              <xm:sqref>AB101</xm:sqref>
            </x14:sparkline>
            <x14:sparkline>
              <xm:f>Vul_Sensit!E102:T102</xm:f>
              <xm:sqref>AB102</xm:sqref>
            </x14:sparkline>
            <x14:sparkline>
              <xm:f>Vul_Sensit!E103:T103</xm:f>
              <xm:sqref>AB103</xm:sqref>
            </x14:sparkline>
            <x14:sparkline>
              <xm:f>Vul_Sensit!E104:T104</xm:f>
              <xm:sqref>AB104</xm:sqref>
            </x14:sparkline>
            <x14:sparkline>
              <xm:f>Vul_Sensit!E105:T105</xm:f>
              <xm:sqref>AB105</xm:sqref>
            </x14:sparkline>
            <x14:sparkline>
              <xm:f>Vul_Sensit!E106:T106</xm:f>
              <xm:sqref>AB106</xm:sqref>
            </x14:sparkline>
            <x14:sparkline>
              <xm:f>Vul_Sensit!E107:T107</xm:f>
              <xm:sqref>AB107</xm:sqref>
            </x14:sparkline>
            <x14:sparkline>
              <xm:f>Vul_Sensit!E108:T108</xm:f>
              <xm:sqref>AB108</xm:sqref>
            </x14:sparkline>
            <x14:sparkline>
              <xm:f>Vul_Sensit!E109:T109</xm:f>
              <xm:sqref>AB109</xm:sqref>
            </x14:sparkline>
            <x14:sparkline>
              <xm:f>Vul_Sensit!E110:T110</xm:f>
              <xm:sqref>AB110</xm:sqref>
            </x14:sparkline>
            <x14:sparkline>
              <xm:f>Vul_Sensit!E111:T111</xm:f>
              <xm:sqref>AB111</xm:sqref>
            </x14:sparkline>
            <x14:sparkline>
              <xm:f>Vul_Sensit!E112:T112</xm:f>
              <xm:sqref>AB112</xm:sqref>
            </x14:sparkline>
            <x14:sparkline>
              <xm:f>Vul_Sensit!E113:T113</xm:f>
              <xm:sqref>AB113</xm:sqref>
            </x14:sparkline>
            <x14:sparkline>
              <xm:f>Vul_Sensit!E114:T114</xm:f>
              <xm:sqref>AB114</xm:sqref>
            </x14:sparkline>
            <x14:sparkline>
              <xm:f>Vul_Sensit!E115:T115</xm:f>
              <xm:sqref>AB115</xm:sqref>
            </x14:sparkline>
            <x14:sparkline>
              <xm:f>Vul_Sensit!E116:T116</xm:f>
              <xm:sqref>AB116</xm:sqref>
            </x14:sparkline>
            <x14:sparkline>
              <xm:f>Vul_Sensit!E117:T117</xm:f>
              <xm:sqref>AB117</xm:sqref>
            </x14:sparkline>
            <x14:sparkline>
              <xm:f>Vul_Sensit!E118:T118</xm:f>
              <xm:sqref>AB118</xm:sqref>
            </x14:sparkline>
            <x14:sparkline>
              <xm:f>Vul_Sensit!E119:T119</xm:f>
              <xm:sqref>AB119</xm:sqref>
            </x14:sparkline>
            <x14:sparkline>
              <xm:f>Vul_Sensit!E120:T120</xm:f>
              <xm:sqref>AB120</xm:sqref>
            </x14:sparkline>
            <x14:sparkline>
              <xm:f>Vul_Sensit!E121:T121</xm:f>
              <xm:sqref>AB121</xm:sqref>
            </x14:sparkline>
            <x14:sparkline>
              <xm:f>Vul_Sensit!E122:T122</xm:f>
              <xm:sqref>AB122</xm:sqref>
            </x14:sparkline>
            <x14:sparkline>
              <xm:f>Vul_Sensit!E123:T123</xm:f>
              <xm:sqref>AB123</xm:sqref>
            </x14:sparkline>
            <x14:sparkline>
              <xm:f>Vul_Sensit!E124:T124</xm:f>
              <xm:sqref>AB124</xm:sqref>
            </x14:sparkline>
            <x14:sparkline>
              <xm:f>Vul_Sensit!E125:T125</xm:f>
              <xm:sqref>AB125</xm:sqref>
            </x14:sparkline>
            <x14:sparkline>
              <xm:f>Vul_Sensit!E126:T126</xm:f>
              <xm:sqref>AB126</xm:sqref>
            </x14:sparkline>
            <x14:sparkline>
              <xm:f>Vul_Sensit!E127:T127</xm:f>
              <xm:sqref>AB127</xm:sqref>
            </x14:sparkline>
            <x14:sparkline>
              <xm:f>Vul_Sensit!E128:T128</xm:f>
              <xm:sqref>AB128</xm:sqref>
            </x14:sparkline>
            <x14:sparkline>
              <xm:f>Vul_Sensit!E129:T129</xm:f>
              <xm:sqref>AB129</xm:sqref>
            </x14:sparkline>
            <x14:sparkline>
              <xm:f>Vul_Sensit!E130:T130</xm:f>
              <xm:sqref>AB130</xm:sqref>
            </x14:sparkline>
            <x14:sparkline>
              <xm:f>Vul_Sensit!E131:T131</xm:f>
              <xm:sqref>AB131</xm:sqref>
            </x14:sparkline>
            <x14:sparkline>
              <xm:f>Vul_Sensit!E132:T132</xm:f>
              <xm:sqref>AB132</xm:sqref>
            </x14:sparkline>
            <x14:sparkline>
              <xm:f>Vul_Sensit!E133:T133</xm:f>
              <xm:sqref>AB133</xm:sqref>
            </x14:sparkline>
            <x14:sparkline>
              <xm:f>Vul_Sensit!E134:T134</xm:f>
              <xm:sqref>AB134</xm:sqref>
            </x14:sparkline>
            <x14:sparkline>
              <xm:f>Vul_Sensit!E135:T135</xm:f>
              <xm:sqref>AB135</xm:sqref>
            </x14:sparkline>
            <x14:sparkline>
              <xm:f>Vul_Sensit!E136:T136</xm:f>
              <xm:sqref>AB136</xm:sqref>
            </x14:sparkline>
            <x14:sparkline>
              <xm:f>Vul_Sensit!E137:T137</xm:f>
              <xm:sqref>AB137</xm:sqref>
            </x14:sparkline>
            <x14:sparkline>
              <xm:f>Vul_Sensit!E138:T138</xm:f>
              <xm:sqref>AB138</xm:sqref>
            </x14:sparkline>
            <x14:sparkline>
              <xm:f>Vul_Sensit!E139:T139</xm:f>
              <xm:sqref>AB139</xm:sqref>
            </x14:sparkline>
            <x14:sparkline>
              <xm:f>Vul_Sensit!E140:T140</xm:f>
              <xm:sqref>AB140</xm:sqref>
            </x14:sparkline>
            <x14:sparkline>
              <xm:f>Vul_Sensit!E141:T141</xm:f>
              <xm:sqref>AB141</xm:sqref>
            </x14:sparkline>
            <x14:sparkline>
              <xm:f>Vul_Sensit!E142:T142</xm:f>
              <xm:sqref>AB142</xm:sqref>
            </x14:sparkline>
            <x14:sparkline>
              <xm:f>Vul_Sensit!E143:T143</xm:f>
              <xm:sqref>AB143</xm:sqref>
            </x14:sparkline>
            <x14:sparkline>
              <xm:f>Vul_Sensit!E144:T144</xm:f>
              <xm:sqref>AB144</xm:sqref>
            </x14:sparkline>
            <x14:sparkline>
              <xm:f>Vul_Sensit!E145:T145</xm:f>
              <xm:sqref>AB145</xm:sqref>
            </x14:sparkline>
            <x14:sparkline>
              <xm:f>Vul_Sensit!E146:T146</xm:f>
              <xm:sqref>AB146</xm:sqref>
            </x14:sparkline>
            <x14:sparkline>
              <xm:f>Vul_Sensit!E147:T147</xm:f>
              <xm:sqref>AB147</xm:sqref>
            </x14:sparkline>
            <x14:sparkline>
              <xm:f>Vul_Sensit!E148:T148</xm:f>
              <xm:sqref>AB148</xm:sqref>
            </x14:sparkline>
            <x14:sparkline>
              <xm:f>Vul_Sensit!E149:T149</xm:f>
              <xm:sqref>AB149</xm:sqref>
            </x14:sparkline>
            <x14:sparkline>
              <xm:f>Vul_Sensit!E150:T150</xm:f>
              <xm:sqref>AB150</xm:sqref>
            </x14:sparkline>
            <x14:sparkline>
              <xm:f>Vul_Sensit!E151:T151</xm:f>
              <xm:sqref>AB151</xm:sqref>
            </x14:sparkline>
            <x14:sparkline>
              <xm:f>Vul_Sensit!E152:T152</xm:f>
              <xm:sqref>AB152</xm:sqref>
            </x14:sparkline>
            <x14:sparkline>
              <xm:f>Vul_Sensit!E153:T153</xm:f>
              <xm:sqref>AB153</xm:sqref>
            </x14:sparkline>
            <x14:sparkline>
              <xm:f>Vul_Sensit!E154:T154</xm:f>
              <xm:sqref>AB154</xm:sqref>
            </x14:sparkline>
            <x14:sparkline>
              <xm:f>Vul_Sensit!E155:T155</xm:f>
              <xm:sqref>AB155</xm:sqref>
            </x14:sparkline>
            <x14:sparkline>
              <xm:f>Vul_Sensit!E156:T156</xm:f>
              <xm:sqref>AB156</xm:sqref>
            </x14:sparkline>
            <x14:sparkline>
              <xm:f>Vul_Sensit!E157:T157</xm:f>
              <xm:sqref>AB157</xm:sqref>
            </x14:sparkline>
            <x14:sparkline>
              <xm:f>Vul_Sensit!E158:T158</xm:f>
              <xm:sqref>AB158</xm:sqref>
            </x14:sparkline>
            <x14:sparkline>
              <xm:f>Vul_Sensit!E159:T159</xm:f>
              <xm:sqref>AB159</xm:sqref>
            </x14:sparkline>
            <x14:sparkline>
              <xm:f>Vul_Sensit!E160:T160</xm:f>
              <xm:sqref>AB160</xm:sqref>
            </x14:sparkline>
            <x14:sparkline>
              <xm:f>Vul_Sensit!E161:T161</xm:f>
              <xm:sqref>AB161</xm:sqref>
            </x14:sparkline>
            <x14:sparkline>
              <xm:f>Vul_Sensit!E162:T162</xm:f>
              <xm:sqref>AB162</xm:sqref>
            </x14:sparkline>
            <x14:sparkline>
              <xm:f>Vul_Sensit!E163:T163</xm:f>
              <xm:sqref>AB163</xm:sqref>
            </x14:sparkline>
            <x14:sparkline>
              <xm:f>Vul_Sensit!E164:T164</xm:f>
              <xm:sqref>AB164</xm:sqref>
            </x14:sparkline>
            <x14:sparkline>
              <xm:f>Vul_Sensit!E165:T165</xm:f>
              <xm:sqref>AB165</xm:sqref>
            </x14:sparkline>
            <x14:sparkline>
              <xm:f>Vul_Sensit!E166:T166</xm:f>
              <xm:sqref>AB166</xm:sqref>
            </x14:sparkline>
            <x14:sparkline>
              <xm:f>Vul_Sensit!E167:T167</xm:f>
              <xm:sqref>AB167</xm:sqref>
            </x14:sparkline>
            <x14:sparkline>
              <xm:f>Vul_Sensit!E168:T168</xm:f>
              <xm:sqref>AB168</xm:sqref>
            </x14:sparkline>
            <x14:sparkline>
              <xm:f>Vul_Sensit!E169:T169</xm:f>
              <xm:sqref>AB169</xm:sqref>
            </x14:sparkline>
            <x14:sparkline>
              <xm:f>Vul_Sensit!E170:T170</xm:f>
              <xm:sqref>AB170</xm:sqref>
            </x14:sparkline>
            <x14:sparkline>
              <xm:f>Vul_Sensit!E171:T171</xm:f>
              <xm:sqref>AB171</xm:sqref>
            </x14:sparkline>
            <x14:sparkline>
              <xm:f>Vul_Sensit!E172:T172</xm:f>
              <xm:sqref>AB172</xm:sqref>
            </x14:sparkline>
            <x14:sparkline>
              <xm:f>Vul_Sensit!E173:T173</xm:f>
              <xm:sqref>AB173</xm:sqref>
            </x14:sparkline>
            <x14:sparkline>
              <xm:f>Vul_Sensit!E174:T174</xm:f>
              <xm:sqref>AB174</xm:sqref>
            </x14:sparkline>
            <x14:sparkline>
              <xm:f>Vul_Sensit!E175:T175</xm:f>
              <xm:sqref>AB175</xm:sqref>
            </x14:sparkline>
            <x14:sparkline>
              <xm:f>Vul_Sensit!E176:T176</xm:f>
              <xm:sqref>AB176</xm:sqref>
            </x14:sparkline>
            <x14:sparkline>
              <xm:f>Vul_Sensit!E177:T177</xm:f>
              <xm:sqref>AB177</xm:sqref>
            </x14:sparkline>
            <x14:sparkline>
              <xm:f>Vul_Sensit!E178:T178</xm:f>
              <xm:sqref>AB178</xm:sqref>
            </x14:sparkline>
            <x14:sparkline>
              <xm:f>Vul_Sensit!E179:T179</xm:f>
              <xm:sqref>AB179</xm:sqref>
            </x14:sparkline>
            <x14:sparkline>
              <xm:f>Vul_Sensit!E180:T180</xm:f>
              <xm:sqref>AB180</xm:sqref>
            </x14:sparkline>
            <x14:sparkline>
              <xm:f>Vul_Sensit!E181:T181</xm:f>
              <xm:sqref>AB181</xm:sqref>
            </x14:sparkline>
            <x14:sparkline>
              <xm:f>Vul_Sensit!E182:T182</xm:f>
              <xm:sqref>AB182</xm:sqref>
            </x14:sparkline>
            <x14:sparkline>
              <xm:f>Vul_Sensit!E183:T183</xm:f>
              <xm:sqref>AB183</xm:sqref>
            </x14:sparkline>
            <x14:sparkline>
              <xm:f>Vul_Sensit!E184:T184</xm:f>
              <xm:sqref>AB184</xm:sqref>
            </x14:sparkline>
            <x14:sparkline>
              <xm:f>Vul_Sensit!E185:T185</xm:f>
              <xm:sqref>AB185</xm:sqref>
            </x14:sparkline>
            <x14:sparkline>
              <xm:f>Vul_Sensit!E186:T186</xm:f>
              <xm:sqref>AB186</xm:sqref>
            </x14:sparkline>
            <x14:sparkline>
              <xm:f>Vul_Sensit!E187:T187</xm:f>
              <xm:sqref>AB187</xm:sqref>
            </x14:sparkline>
            <x14:sparkline>
              <xm:f>Vul_Sensit!E188:T188</xm:f>
              <xm:sqref>AB188</xm:sqref>
            </x14:sparkline>
            <x14:sparkline>
              <xm:f>Vul_Sensit!E189:T189</xm:f>
              <xm:sqref>AB189</xm:sqref>
            </x14:sparkline>
            <x14:sparkline>
              <xm:f>Vul_Sensit!E190:T190</xm:f>
              <xm:sqref>AB190</xm:sqref>
            </x14:sparkline>
            <x14:sparkline>
              <xm:f>Vul_Sensit!E191:T191</xm:f>
              <xm:sqref>AB191</xm:sqref>
            </x14:sparkline>
            <x14:sparkline>
              <xm:f>Vul_Sensit!E192:T192</xm:f>
              <xm:sqref>AB192</xm:sqref>
            </x14:sparkline>
            <x14:sparkline>
              <xm:f>Vul_Sensit!E193:T193</xm:f>
              <xm:sqref>AB193</xm:sqref>
            </x14:sparkline>
            <x14:sparkline>
              <xm:f>Vul_Sensit!E194:T194</xm:f>
              <xm:sqref>AB194</xm:sqref>
            </x14:sparkline>
            <x14:sparkline>
              <xm:f>Vul_Sensit!E195:T195</xm:f>
              <xm:sqref>AB195</xm:sqref>
            </x14:sparkline>
            <x14:sparkline>
              <xm:f>Vul_Sensit!E196:T196</xm:f>
              <xm:sqref>AB196</xm:sqref>
            </x14:sparkline>
            <x14:sparkline>
              <xm:f>Vul_Sensit!E197:T197</xm:f>
              <xm:sqref>AB197</xm:sqref>
            </x14:sparkline>
          </x14:sparklines>
        </x14:sparklineGroup>
      </x14:sparklineGroups>
    </ex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dimension ref="A1:AG197"/>
  <sheetViews>
    <sheetView workbookViewId="0">
      <selection activeCell="D29" sqref="D29"/>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673</v>
      </c>
      <c r="H1" s="46"/>
      <c r="I1" s="46" t="s">
        <v>672</v>
      </c>
      <c r="J1" s="46"/>
      <c r="K1" s="46"/>
      <c r="L1" s="46"/>
      <c r="M1" s="47"/>
      <c r="N1" s="47"/>
    </row>
    <row r="2" spans="1:33">
      <c r="A2" t="s">
        <v>639</v>
      </c>
      <c r="E2" s="8" t="s">
        <v>423</v>
      </c>
      <c r="AA2" s="42">
        <f>MAX(AA6:AA197)</f>
        <v>137</v>
      </c>
    </row>
    <row r="3" spans="1:33">
      <c r="D3" s="35" t="s">
        <v>594</v>
      </c>
      <c r="E3" s="11">
        <f>mmean(E6:E197)</f>
        <v>0.35825226584457293</v>
      </c>
      <c r="F3" s="11">
        <f t="shared" ref="F3:T3" si="0">mmean(F6:F197)</f>
        <v>0.35548569294431959</v>
      </c>
      <c r="G3" s="11">
        <f t="shared" si="0"/>
        <v>0.35240232127034088</v>
      </c>
      <c r="H3" s="11">
        <f t="shared" si="0"/>
        <v>0.34867567950081052</v>
      </c>
      <c r="I3" s="11">
        <f t="shared" si="0"/>
        <v>0.34449669570477642</v>
      </c>
      <c r="J3" s="11">
        <f t="shared" si="0"/>
        <v>0.3398713707329854</v>
      </c>
      <c r="K3" s="11">
        <f t="shared" si="0"/>
        <v>0.33778972846455046</v>
      </c>
      <c r="L3" s="11">
        <f t="shared" si="0"/>
        <v>0.33486892666168266</v>
      </c>
      <c r="M3" s="11">
        <f t="shared" si="0"/>
        <v>0.33193921531214549</v>
      </c>
      <c r="N3" s="11">
        <f t="shared" si="0"/>
        <v>0.32664798570011461</v>
      </c>
      <c r="O3" s="11">
        <f t="shared" si="0"/>
        <v>0.32370889090819682</v>
      </c>
      <c r="P3" s="11">
        <f t="shared" si="0"/>
        <v>0.32471852114626032</v>
      </c>
      <c r="Q3" s="11">
        <f t="shared" si="0"/>
        <v>0.32235513378132441</v>
      </c>
      <c r="R3" s="11">
        <f t="shared" si="0"/>
        <v>0.32518916632699735</v>
      </c>
      <c r="S3" s="11">
        <f t="shared" si="0"/>
        <v>0.33505470947494403</v>
      </c>
      <c r="T3" s="11">
        <f t="shared" si="0"/>
        <v>0.33505470947494403</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567</v>
      </c>
      <c r="B6" s="38">
        <v>1</v>
      </c>
      <c r="C6" s="32" t="s">
        <v>39</v>
      </c>
      <c r="D6" s="33" t="s">
        <v>40</v>
      </c>
      <c r="E6" s="11">
        <v>0.89894681701225354</v>
      </c>
      <c r="F6" s="11">
        <v>0.89193478449192864</v>
      </c>
      <c r="G6" s="11">
        <v>0.88495559750005859</v>
      </c>
      <c r="H6" s="11">
        <v>0.87795949993908284</v>
      </c>
      <c r="I6" s="11">
        <v>0.87090340237810715</v>
      </c>
      <c r="J6" s="11">
        <v>0.86372901213420494</v>
      </c>
      <c r="K6" s="11">
        <v>0.85571828042688791</v>
      </c>
      <c r="L6" s="11">
        <v>0.851880602906402</v>
      </c>
      <c r="M6" s="11">
        <v>0.83244448941616833</v>
      </c>
      <c r="N6" s="11">
        <v>0.83056720690095975</v>
      </c>
      <c r="O6" s="11">
        <v>0.82138338486131479</v>
      </c>
      <c r="P6" s="11">
        <v>0.81293207721295457</v>
      </c>
      <c r="Q6" s="11">
        <v>0.80850318370438057</v>
      </c>
      <c r="R6" s="11">
        <v>0.80309687089586357</v>
      </c>
      <c r="S6" s="11">
        <v>0.80309687089586357</v>
      </c>
      <c r="T6" s="11">
        <v>0.80309687089586357</v>
      </c>
      <c r="U6" s="11"/>
      <c r="V6" s="33" t="str">
        <f>D6</f>
        <v>Afghanistan</v>
      </c>
      <c r="W6" s="30">
        <f>SLOPE(E6:T6,$E$5:$T$5)</f>
        <v>-7.103840667414262E-3</v>
      </c>
      <c r="X6" s="10">
        <f>PEARSON(E6:T6,$E$5:$T$5)</f>
        <v>-0.98942496020662896</v>
      </c>
      <c r="Y6" s="36">
        <f>IF(ISERROR(X6),0,X6*X6)</f>
        <v>0.97896175187988932</v>
      </c>
      <c r="Z6" s="41">
        <f>IF(Y6&gt;=$Z$4,-1000*W6,"")</f>
        <v>7.1038406674142625</v>
      </c>
      <c r="AA6" s="42">
        <f>IF(ISNUMBER(Z6),RANK(Z6,$Z$6:$Z$197),"")</f>
        <v>30</v>
      </c>
      <c r="AD6">
        <v>1</v>
      </c>
      <c r="AE6" s="31" t="str">
        <f>INDEX($V$6:$V$197,MATCH(AD6,$AA$6:$AA$197,0))</f>
        <v>Cambodia</v>
      </c>
      <c r="AF6" s="44">
        <f>$AA$2-AD6+1</f>
        <v>137</v>
      </c>
      <c r="AG6" s="45" t="str">
        <f>INDEX($V$6:$V$197,MATCH(AF6,$AA$6:$AA$197,0))</f>
        <v>Austria</v>
      </c>
    </row>
    <row r="7" spans="1:33">
      <c r="A7" s="37" t="s">
        <v>557</v>
      </c>
      <c r="B7" s="38">
        <v>1</v>
      </c>
      <c r="C7" s="32" t="s">
        <v>41</v>
      </c>
      <c r="D7" s="33" t="s">
        <v>42</v>
      </c>
      <c r="E7" s="11">
        <v>0.17746666069327391</v>
      </c>
      <c r="F7" s="11">
        <v>0.17934821135831161</v>
      </c>
      <c r="G7" s="11">
        <v>0.17942131990709684</v>
      </c>
      <c r="H7" s="11">
        <v>0.17442944601044749</v>
      </c>
      <c r="I7" s="11">
        <v>0.17075412626362654</v>
      </c>
      <c r="J7" s="11">
        <v>0.16830902078191376</v>
      </c>
      <c r="K7" s="11">
        <v>0.14340676819333251</v>
      </c>
      <c r="L7" s="11">
        <v>0.11645364661440066</v>
      </c>
      <c r="M7" s="11">
        <v>0.12336315573097933</v>
      </c>
      <c r="N7" s="11">
        <v>0.10707203441461055</v>
      </c>
      <c r="O7" s="11">
        <v>9.4684581021844114E-2</v>
      </c>
      <c r="P7" s="11">
        <v>9.9513779787630874E-2</v>
      </c>
      <c r="Q7" s="11">
        <v>0.10155852940955246</v>
      </c>
      <c r="R7" s="11">
        <v>0.1329165953079115</v>
      </c>
      <c r="S7" s="11">
        <v>0.16772465541720649</v>
      </c>
      <c r="T7" s="11">
        <v>0.16772465541720649</v>
      </c>
      <c r="U7" s="11"/>
      <c r="V7" s="33" t="str">
        <f t="shared" ref="V7:V70" si="1">D7</f>
        <v>Albania</v>
      </c>
      <c r="W7" s="30">
        <f t="shared" ref="W7:W70" si="2">SLOPE(E7:T7,$E$5:$T$5)</f>
        <v>-3.5787144745976127E-3</v>
      </c>
      <c r="X7" s="10">
        <f t="shared" ref="X7:X70" si="3">PEARSON(E7:T7,$E$5:$T$5)</f>
        <v>-0.52387413743213807</v>
      </c>
      <c r="Y7" s="36">
        <f t="shared" ref="Y7:Y70" si="4">IF(ISERROR(X7),0,X7*X7)</f>
        <v>0.27444411187026668</v>
      </c>
      <c r="Z7" s="41">
        <f t="shared" ref="Z7:Z70" si="5">IF(Y7&gt;=$Z$4,-1000*W7,"")</f>
        <v>3.5787144745976125</v>
      </c>
      <c r="AA7" s="42">
        <f t="shared" ref="AA7:AA70" si="6">IF(ISNUMBER(Z7),RANK(Z7,$Z$6:$Z$197),"")</f>
        <v>60</v>
      </c>
      <c r="AD7">
        <v>2</v>
      </c>
      <c r="AE7" s="31" t="str">
        <f t="shared" ref="AE7:AE35" si="7">INDEX($V$6:$V$197,MATCH(AD7,$AA$6:$AA$197,0))</f>
        <v>Rwanda</v>
      </c>
      <c r="AF7" s="44">
        <f t="shared" ref="AF7:AF35" si="8">$AA$2-AD7+1</f>
        <v>136</v>
      </c>
      <c r="AG7" s="45" t="str">
        <f t="shared" ref="AG7:AG35" si="9">INDEX($V$6:$V$197,MATCH(AF7,$AA$6:$AA$197,0))</f>
        <v>Saint Vincent and the Grenadines</v>
      </c>
    </row>
    <row r="8" spans="1:33">
      <c r="A8" s="37" t="s">
        <v>536</v>
      </c>
      <c r="B8" s="38">
        <v>1</v>
      </c>
      <c r="C8" s="32" t="s">
        <v>43</v>
      </c>
      <c r="D8" s="33" t="s">
        <v>44</v>
      </c>
      <c r="E8" s="11">
        <v>0.26845798388604519</v>
      </c>
      <c r="F8" s="11">
        <v>0.2596480263538965</v>
      </c>
      <c r="G8" s="11">
        <v>0.25184333828469185</v>
      </c>
      <c r="H8" s="11">
        <v>0.24319554905168739</v>
      </c>
      <c r="I8" s="11">
        <v>0.23389229153858015</v>
      </c>
      <c r="J8" s="11">
        <v>0.22438122436124511</v>
      </c>
      <c r="K8" s="11">
        <v>0.23280777056540738</v>
      </c>
      <c r="L8" s="11">
        <v>0.24206151215439811</v>
      </c>
      <c r="M8" s="11">
        <v>0.23280807835641279</v>
      </c>
      <c r="N8" s="11">
        <v>0.22099848485552812</v>
      </c>
      <c r="O8" s="11">
        <v>0.21323034137003802</v>
      </c>
      <c r="P8" s="11">
        <v>0.20307144903811322</v>
      </c>
      <c r="Q8" s="11">
        <v>0.20116633665909364</v>
      </c>
      <c r="R8" s="11">
        <v>0.20078387448147075</v>
      </c>
      <c r="S8" s="11">
        <v>0.25609193741821412</v>
      </c>
      <c r="T8" s="11">
        <v>0.25609193741821412</v>
      </c>
      <c r="U8" s="11"/>
      <c r="V8" s="33" t="str">
        <f t="shared" si="1"/>
        <v>Algeria</v>
      </c>
      <c r="W8" s="30">
        <f t="shared" si="2"/>
        <v>-2.1879683381427054E-3</v>
      </c>
      <c r="X8" s="10">
        <f t="shared" si="3"/>
        <v>-0.47805049838341462</v>
      </c>
      <c r="Y8" s="36">
        <f t="shared" si="4"/>
        <v>0.22853227900463111</v>
      </c>
      <c r="Z8" s="41" t="str">
        <f t="shared" si="5"/>
        <v/>
      </c>
      <c r="AA8" s="42" t="str">
        <f t="shared" si="6"/>
        <v/>
      </c>
      <c r="AD8">
        <v>3</v>
      </c>
      <c r="AE8" s="31" t="str">
        <f t="shared" si="7"/>
        <v>Laos</v>
      </c>
      <c r="AF8" s="44">
        <f t="shared" si="8"/>
        <v>135</v>
      </c>
      <c r="AG8" s="45" t="str">
        <f t="shared" si="9"/>
        <v>Libyan Arab Jamahiriya</v>
      </c>
    </row>
    <row r="9" spans="1:33">
      <c r="A9" s="37" t="s">
        <v>538</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Malawi</v>
      </c>
      <c r="AF9" s="44">
        <f t="shared" si="8"/>
        <v>134</v>
      </c>
      <c r="AG9" s="45" t="str">
        <f t="shared" si="9"/>
        <v>Swaziland</v>
      </c>
    </row>
    <row r="10" spans="1:33">
      <c r="A10" s="37" t="s">
        <v>545</v>
      </c>
      <c r="B10" s="38">
        <v>1</v>
      </c>
      <c r="C10" s="32" t="s">
        <v>47</v>
      </c>
      <c r="D10" s="33" t="s">
        <v>48</v>
      </c>
      <c r="E10" s="11">
        <v>0.83702808615262103</v>
      </c>
      <c r="F10" s="11">
        <v>0.83162873655912495</v>
      </c>
      <c r="G10" s="11">
        <v>0.82617930566481623</v>
      </c>
      <c r="H10" s="11">
        <v>0.82063971216888143</v>
      </c>
      <c r="I10" s="11">
        <v>0.81497678533961293</v>
      </c>
      <c r="J10" s="11">
        <v>0.80915719184367785</v>
      </c>
      <c r="K10" s="11">
        <v>0.80282450891684853</v>
      </c>
      <c r="L10" s="11">
        <v>0.79631873655912511</v>
      </c>
      <c r="M10" s="11">
        <v>0.78960922456269544</v>
      </c>
      <c r="N10" s="11">
        <v>0.78168713291451741</v>
      </c>
      <c r="O10" s="11">
        <v>0.77571271495442495</v>
      </c>
      <c r="P10" s="11">
        <v>0.76791115176151781</v>
      </c>
      <c r="Q10" s="11">
        <v>0.75217458699932294</v>
      </c>
      <c r="R10" s="11">
        <v>0.7305873110466935</v>
      </c>
      <c r="S10" s="11">
        <v>0.7305873110466935</v>
      </c>
      <c r="T10" s="11">
        <v>0.7305873110466935</v>
      </c>
      <c r="U10" s="11"/>
      <c r="V10" s="33" t="str">
        <f t="shared" si="1"/>
        <v>Angola</v>
      </c>
      <c r="W10" s="30">
        <f t="shared" si="2"/>
        <v>-7.565664242753312E-3</v>
      </c>
      <c r="X10" s="10">
        <f t="shared" si="3"/>
        <v>-0.98504131486705659</v>
      </c>
      <c r="Y10" s="36">
        <f t="shared" si="4"/>
        <v>0.97030639199501978</v>
      </c>
      <c r="Z10" s="41">
        <f t="shared" si="5"/>
        <v>7.5656642427533116</v>
      </c>
      <c r="AA10" s="42">
        <f t="shared" si="6"/>
        <v>28</v>
      </c>
      <c r="AD10">
        <v>5</v>
      </c>
      <c r="AE10" s="31" t="str">
        <f t="shared" si="7"/>
        <v>Mozambique</v>
      </c>
      <c r="AF10" s="44">
        <f t="shared" si="8"/>
        <v>133</v>
      </c>
      <c r="AG10" s="45" t="str">
        <f t="shared" si="9"/>
        <v>Zimbabwe</v>
      </c>
    </row>
    <row r="11" spans="1:33">
      <c r="A11" s="37" t="s">
        <v>546</v>
      </c>
      <c r="B11" s="38">
        <v>1</v>
      </c>
      <c r="C11" s="32" t="s">
        <v>49</v>
      </c>
      <c r="D11" s="33" t="s">
        <v>50</v>
      </c>
      <c r="E11" s="11">
        <v>0.225708130081301</v>
      </c>
      <c r="F11" s="11">
        <v>0.22538455284552869</v>
      </c>
      <c r="G11" s="11">
        <v>0.22506097560975635</v>
      </c>
      <c r="H11" s="11">
        <v>0.2246951219512198</v>
      </c>
      <c r="I11" s="11">
        <v>0.22432926829268318</v>
      </c>
      <c r="J11" s="11">
        <v>0.22396341463414668</v>
      </c>
      <c r="K11" s="11">
        <v>0.22359756097561001</v>
      </c>
      <c r="L11" s="11">
        <v>0.22323170731707331</v>
      </c>
      <c r="M11" s="11">
        <v>0.22323170731707331</v>
      </c>
      <c r="N11" s="11">
        <v>0.22323170731707331</v>
      </c>
      <c r="O11" s="11">
        <v>0.22198170731707331</v>
      </c>
      <c r="P11" s="11">
        <v>0.22229420731707328</v>
      </c>
      <c r="Q11" s="11">
        <v>0.22317962398373994</v>
      </c>
      <c r="R11" s="11">
        <v>0.22255462398373996</v>
      </c>
      <c r="S11" s="11">
        <v>0.22255462398373996</v>
      </c>
      <c r="T11" s="11">
        <v>0.22255462398373996</v>
      </c>
      <c r="U11" s="11"/>
      <c r="V11" s="33" t="str">
        <f t="shared" si="1"/>
        <v>Antigua and Barbuda</v>
      </c>
      <c r="W11" s="30">
        <f t="shared" si="2"/>
        <v>-2.2140079507413887E-4</v>
      </c>
      <c r="X11" s="10">
        <f t="shared" si="3"/>
        <v>-0.91717076013916077</v>
      </c>
      <c r="Y11" s="36">
        <f t="shared" si="4"/>
        <v>0.84120220325424599</v>
      </c>
      <c r="Z11" s="41">
        <f t="shared" si="5"/>
        <v>0.22140079507413887</v>
      </c>
      <c r="AA11" s="42">
        <f t="shared" si="6"/>
        <v>98</v>
      </c>
      <c r="AD11">
        <v>6</v>
      </c>
      <c r="AE11" s="31" t="str">
        <f t="shared" si="7"/>
        <v>Honduras</v>
      </c>
      <c r="AF11" s="44">
        <f t="shared" si="8"/>
        <v>132</v>
      </c>
      <c r="AG11" s="45" t="str">
        <f t="shared" si="9"/>
        <v>Somalia</v>
      </c>
    </row>
    <row r="12" spans="1:33">
      <c r="A12" s="37"/>
      <c r="B12" s="38"/>
      <c r="C12" s="32" t="s">
        <v>51</v>
      </c>
      <c r="D12" s="33" t="s">
        <v>52</v>
      </c>
      <c r="E12" s="11">
        <v>0.20640120662222847</v>
      </c>
      <c r="F12" s="11">
        <v>0.20622018153354146</v>
      </c>
      <c r="G12" s="11">
        <v>0.20532741107790589</v>
      </c>
      <c r="H12" s="11">
        <v>0.20444155119137594</v>
      </c>
      <c r="I12" s="11">
        <v>0.20396851391593693</v>
      </c>
      <c r="J12" s="11">
        <v>0.20322646354074669</v>
      </c>
      <c r="K12" s="11">
        <v>0.20329028436569743</v>
      </c>
      <c r="L12" s="11">
        <v>0.20338409137611457</v>
      </c>
      <c r="M12" s="11">
        <v>0.22994912809040483</v>
      </c>
      <c r="N12" s="11">
        <v>0.22804077027202355</v>
      </c>
      <c r="O12" s="11">
        <v>0.23045907164715082</v>
      </c>
      <c r="P12" s="11">
        <v>0.22647619582389053</v>
      </c>
      <c r="Q12" s="11">
        <v>0.22131975485896249</v>
      </c>
      <c r="R12" s="11">
        <v>0.22692616615796155</v>
      </c>
      <c r="S12" s="11">
        <v>0.22692616615796155</v>
      </c>
      <c r="T12" s="11">
        <v>0.22692616615796155</v>
      </c>
      <c r="U12" s="11"/>
      <c r="V12" s="33" t="str">
        <f t="shared" si="1"/>
        <v>Argentina</v>
      </c>
      <c r="W12" s="30">
        <f t="shared" si="2"/>
        <v>2.001581824063695E-3</v>
      </c>
      <c r="X12" s="10">
        <f t="shared" si="3"/>
        <v>0.80380560413639324</v>
      </c>
      <c r="Y12" s="36">
        <f t="shared" si="4"/>
        <v>0.6461034492410721</v>
      </c>
      <c r="Z12" s="41">
        <f t="shared" si="5"/>
        <v>-2.0015818240636949</v>
      </c>
      <c r="AA12" s="42">
        <f t="shared" si="6"/>
        <v>106</v>
      </c>
      <c r="AD12">
        <v>7</v>
      </c>
      <c r="AE12" s="31" t="str">
        <f t="shared" si="7"/>
        <v>Benin</v>
      </c>
      <c r="AF12" s="44">
        <f t="shared" si="8"/>
        <v>131</v>
      </c>
      <c r="AG12" s="45" t="str">
        <f t="shared" si="9"/>
        <v>Ireland</v>
      </c>
    </row>
    <row r="13" spans="1:33">
      <c r="A13" s="37"/>
      <c r="B13" s="38"/>
      <c r="C13" s="32" t="s">
        <v>53</v>
      </c>
      <c r="D13" s="33" t="s">
        <v>54</v>
      </c>
      <c r="E13" s="11">
        <v>0.14887612681679699</v>
      </c>
      <c r="F13" s="11">
        <v>0.14654689608427665</v>
      </c>
      <c r="G13" s="11">
        <v>0.14404026697777264</v>
      </c>
      <c r="H13" s="11">
        <v>0.14142794681435802</v>
      </c>
      <c r="I13" s="11">
        <v>0.13543879738265069</v>
      </c>
      <c r="J13" s="11">
        <v>0.12948631461760998</v>
      </c>
      <c r="K13" s="11">
        <v>0.12692612611395129</v>
      </c>
      <c r="L13" s="11">
        <v>0.12449268557777267</v>
      </c>
      <c r="M13" s="11">
        <v>0.12221030195216297</v>
      </c>
      <c r="N13" s="11">
        <v>0.12009198336720334</v>
      </c>
      <c r="O13" s="11">
        <v>0.11813618510744733</v>
      </c>
      <c r="P13" s="11">
        <v>0.11617746474633622</v>
      </c>
      <c r="Q13" s="11">
        <v>0.11397409921612521</v>
      </c>
      <c r="R13" s="11">
        <v>0.11181066967425062</v>
      </c>
      <c r="S13" s="11">
        <v>0.1876202496420423</v>
      </c>
      <c r="T13" s="11">
        <v>0.1876202496420423</v>
      </c>
      <c r="U13" s="11"/>
      <c r="V13" s="33" t="str">
        <f t="shared" si="1"/>
        <v>Armenia</v>
      </c>
      <c r="W13" s="30">
        <f t="shared" si="2"/>
        <v>4.3991242946459901E-4</v>
      </c>
      <c r="X13" s="10">
        <f t="shared" si="3"/>
        <v>8.9668317830895142E-2</v>
      </c>
      <c r="Y13" s="36">
        <f t="shared" si="4"/>
        <v>8.0404072226224269E-3</v>
      </c>
      <c r="Z13" s="41" t="str">
        <f t="shared" si="5"/>
        <v/>
      </c>
      <c r="AA13" s="42" t="str">
        <f t="shared" si="6"/>
        <v/>
      </c>
      <c r="AD13">
        <v>8</v>
      </c>
      <c r="AE13" s="31" t="str">
        <f t="shared" si="7"/>
        <v>Maldives</v>
      </c>
      <c r="AF13" s="44">
        <f t="shared" si="8"/>
        <v>130</v>
      </c>
      <c r="AG13" s="45" t="str">
        <f t="shared" si="9"/>
        <v>South Africa</v>
      </c>
    </row>
    <row r="14" spans="1:33">
      <c r="A14" s="37"/>
      <c r="B14" s="38"/>
      <c r="C14" s="32" t="s">
        <v>55</v>
      </c>
      <c r="D14" s="33" t="s">
        <v>56</v>
      </c>
      <c r="E14" s="11">
        <v>0.16950836046287163</v>
      </c>
      <c r="F14" s="11">
        <v>0.1686161505618553</v>
      </c>
      <c r="G14" s="11">
        <v>0.16721174553888798</v>
      </c>
      <c r="H14" s="11">
        <v>0.1666447388899043</v>
      </c>
      <c r="I14" s="11">
        <v>0.16558179728157094</v>
      </c>
      <c r="J14" s="11">
        <v>0.16451072559193664</v>
      </c>
      <c r="K14" s="11">
        <v>0.16315594452526996</v>
      </c>
      <c r="L14" s="11">
        <v>0.16204541656338356</v>
      </c>
      <c r="M14" s="11">
        <v>0.16129574346701162</v>
      </c>
      <c r="N14" s="11">
        <v>0.15739768093963186</v>
      </c>
      <c r="O14" s="11">
        <v>0.15886935447781098</v>
      </c>
      <c r="P14" s="11">
        <v>0.1613581547580813</v>
      </c>
      <c r="Q14" s="11">
        <v>0.16050625935688936</v>
      </c>
      <c r="R14" s="11">
        <v>0.16329364714665345</v>
      </c>
      <c r="S14" s="11">
        <v>0.16329364714665345</v>
      </c>
      <c r="T14" s="11">
        <v>0.16329364714665345</v>
      </c>
      <c r="U14" s="11"/>
      <c r="V14" s="33" t="str">
        <f t="shared" si="1"/>
        <v>Australia</v>
      </c>
      <c r="W14" s="30">
        <f t="shared" si="2"/>
        <v>-4.9493449903081324E-4</v>
      </c>
      <c r="X14" s="10">
        <f t="shared" si="3"/>
        <v>-0.69844944127387476</v>
      </c>
      <c r="Y14" s="36">
        <f t="shared" si="4"/>
        <v>0.48783162201578784</v>
      </c>
      <c r="Z14" s="41">
        <f t="shared" si="5"/>
        <v>0.49493449903081327</v>
      </c>
      <c r="AA14" s="42">
        <f t="shared" si="6"/>
        <v>97</v>
      </c>
      <c r="AD14">
        <v>9</v>
      </c>
      <c r="AE14" s="31" t="str">
        <f t="shared" si="7"/>
        <v>Uganda</v>
      </c>
      <c r="AF14" s="44">
        <f t="shared" si="8"/>
        <v>129</v>
      </c>
      <c r="AG14" s="45" t="str">
        <f t="shared" si="9"/>
        <v>France</v>
      </c>
    </row>
    <row r="15" spans="1:33">
      <c r="A15" s="37"/>
      <c r="B15" s="38"/>
      <c r="C15" s="32" t="s">
        <v>57</v>
      </c>
      <c r="D15" s="33" t="s">
        <v>58</v>
      </c>
      <c r="E15" s="11">
        <v>2.8057929563008316E-2</v>
      </c>
      <c r="F15" s="11">
        <v>2.7136202194715686E-2</v>
      </c>
      <c r="G15" s="11">
        <v>2.5761629297967662E-2</v>
      </c>
      <c r="H15" s="11">
        <v>2.4510633636991977E-2</v>
      </c>
      <c r="I15" s="11">
        <v>2.4527117650812984E-2</v>
      </c>
      <c r="J15" s="11">
        <v>2.3496447193089659E-2</v>
      </c>
      <c r="K15" s="11">
        <v>2.186099365995969E-2</v>
      </c>
      <c r="L15" s="11">
        <v>2.1322288094309003E-2</v>
      </c>
      <c r="M15" s="11">
        <v>2.1343745130284641E-2</v>
      </c>
      <c r="N15" s="11">
        <v>4.8450776551221673E-2</v>
      </c>
      <c r="O15" s="11">
        <v>4.6097641845959353E-2</v>
      </c>
      <c r="P15" s="11">
        <v>0.1243606061855837</v>
      </c>
      <c r="Q15" s="11">
        <v>0.13161950243969125</v>
      </c>
      <c r="R15" s="11">
        <v>0.13078992519835092</v>
      </c>
      <c r="S15" s="11">
        <v>0.13078992519835092</v>
      </c>
      <c r="T15" s="11">
        <v>0.13078992519835092</v>
      </c>
      <c r="U15" s="11"/>
      <c r="V15" s="33" t="str">
        <f t="shared" si="1"/>
        <v>Austria</v>
      </c>
      <c r="W15" s="30">
        <f t="shared" si="2"/>
        <v>8.6755891270932518E-3</v>
      </c>
      <c r="X15" s="10">
        <f t="shared" si="3"/>
        <v>0.84078732683270052</v>
      </c>
      <c r="Y15" s="36">
        <f t="shared" si="4"/>
        <v>0.70692332896247834</v>
      </c>
      <c r="Z15" s="41">
        <f t="shared" si="5"/>
        <v>-8.6755891270932519</v>
      </c>
      <c r="AA15" s="42">
        <f t="shared" si="6"/>
        <v>137</v>
      </c>
      <c r="AD15">
        <v>10</v>
      </c>
      <c r="AE15" s="31" t="str">
        <f t="shared" si="7"/>
        <v>Nepal</v>
      </c>
      <c r="AF15" s="44">
        <f t="shared" si="8"/>
        <v>128</v>
      </c>
      <c r="AG15" s="45" t="str">
        <f t="shared" si="9"/>
        <v>Hungary</v>
      </c>
    </row>
    <row r="16" spans="1:33">
      <c r="A16" s="37"/>
      <c r="B16" s="38"/>
      <c r="C16" s="32" t="s">
        <v>59</v>
      </c>
      <c r="D16" s="33" t="s">
        <v>60</v>
      </c>
      <c r="E16" s="11">
        <v>0.26945201460250712</v>
      </c>
      <c r="F16" s="11">
        <v>0.26992812372635416</v>
      </c>
      <c r="G16" s="11">
        <v>0.27676092394949431</v>
      </c>
      <c r="H16" s="11">
        <v>0.28305256161830861</v>
      </c>
      <c r="I16" s="11">
        <v>0.28936866394840238</v>
      </c>
      <c r="J16" s="11">
        <v>0.29505194235168036</v>
      </c>
      <c r="K16" s="11">
        <v>0.23547802190135267</v>
      </c>
      <c r="L16" s="11">
        <v>0.23423657951904775</v>
      </c>
      <c r="M16" s="11">
        <v>0.23311179461915241</v>
      </c>
      <c r="N16" s="11">
        <v>0.23215876872039251</v>
      </c>
      <c r="O16" s="11">
        <v>0.25766372458689035</v>
      </c>
      <c r="P16" s="11">
        <v>0.25038038057887951</v>
      </c>
      <c r="Q16" s="11">
        <v>0.24158019848535917</v>
      </c>
      <c r="R16" s="11">
        <v>0.23785358079410346</v>
      </c>
      <c r="S16" s="11">
        <v>0.27749380765144427</v>
      </c>
      <c r="T16" s="11">
        <v>0.27749380765144427</v>
      </c>
      <c r="U16" s="11"/>
      <c r="V16" s="33" t="str">
        <f t="shared" si="1"/>
        <v>Azerbaijan</v>
      </c>
      <c r="W16" s="30">
        <f t="shared" si="2"/>
        <v>-1.5488130485279434E-3</v>
      </c>
      <c r="X16" s="10">
        <f t="shared" si="3"/>
        <v>-0.33211498566491976</v>
      </c>
      <c r="Y16" s="36">
        <f t="shared" si="4"/>
        <v>0.11030036370320986</v>
      </c>
      <c r="Z16" s="41" t="str">
        <f t="shared" si="5"/>
        <v/>
      </c>
      <c r="AA16" s="42" t="str">
        <f t="shared" si="6"/>
        <v/>
      </c>
      <c r="AD16">
        <v>11</v>
      </c>
      <c r="AE16" s="31" t="str">
        <f t="shared" si="7"/>
        <v>Gambia</v>
      </c>
      <c r="AF16" s="44">
        <f t="shared" si="8"/>
        <v>127</v>
      </c>
      <c r="AG16" s="45" t="str">
        <f t="shared" si="9"/>
        <v>Saint Lucia</v>
      </c>
    </row>
    <row r="17" spans="1:33">
      <c r="A17" s="37"/>
      <c r="B17" s="38"/>
      <c r="C17" s="32" t="s">
        <v>61</v>
      </c>
      <c r="D17" s="33" t="s">
        <v>62</v>
      </c>
      <c r="E17" s="11">
        <v>0.14854715665345533</v>
      </c>
      <c r="F17" s="11">
        <v>0.16361027876944459</v>
      </c>
      <c r="G17" s="11">
        <v>0.23119060955752033</v>
      </c>
      <c r="H17" s="11">
        <v>0.23043449048109768</v>
      </c>
      <c r="I17" s="11">
        <v>0.22938918441280498</v>
      </c>
      <c r="J17" s="11">
        <v>0.22807965070223599</v>
      </c>
      <c r="K17" s="11">
        <v>0.22570989677520334</v>
      </c>
      <c r="L17" s="11">
        <v>0.22322298837662602</v>
      </c>
      <c r="M17" s="11">
        <v>0.22153437266097573</v>
      </c>
      <c r="N17" s="11">
        <v>0.21985591954695136</v>
      </c>
      <c r="O17" s="11">
        <v>0.21821974285569135</v>
      </c>
      <c r="P17" s="11">
        <v>0.21685692818766955</v>
      </c>
      <c r="Q17" s="11">
        <v>0.21552183709688344</v>
      </c>
      <c r="R17" s="11">
        <v>0.21420292486788636</v>
      </c>
      <c r="S17" s="11">
        <v>0.21420292486788636</v>
      </c>
      <c r="T17" s="11">
        <v>0.21420292486788636</v>
      </c>
      <c r="U17" s="11"/>
      <c r="V17" s="33" t="str">
        <f t="shared" si="1"/>
        <v>Bahamas</v>
      </c>
      <c r="W17" s="30">
        <f t="shared" si="2"/>
        <v>1.7135097503576903E-3</v>
      </c>
      <c r="X17" s="10">
        <f t="shared" si="3"/>
        <v>0.34976416019189366</v>
      </c>
      <c r="Y17" s="36">
        <f t="shared" si="4"/>
        <v>0.12233496775474065</v>
      </c>
      <c r="Z17" s="41" t="str">
        <f t="shared" si="5"/>
        <v/>
      </c>
      <c r="AA17" s="42" t="str">
        <f t="shared" si="6"/>
        <v/>
      </c>
      <c r="AD17">
        <v>12</v>
      </c>
      <c r="AE17" s="31" t="str">
        <f t="shared" si="7"/>
        <v>Myanmar</v>
      </c>
      <c r="AF17" s="44">
        <f t="shared" si="8"/>
        <v>126</v>
      </c>
      <c r="AG17" s="45" t="str">
        <f t="shared" si="9"/>
        <v>Finland</v>
      </c>
    </row>
    <row r="18" spans="1:33">
      <c r="A18" s="37"/>
      <c r="B18" s="38"/>
      <c r="C18" s="32" t="s">
        <v>63</v>
      </c>
      <c r="D18" s="33" t="s">
        <v>64</v>
      </c>
      <c r="E18" s="11">
        <v>0.20870654122662599</v>
      </c>
      <c r="F18" s="11">
        <v>0.21202404726829269</v>
      </c>
      <c r="G18" s="11">
        <v>0.21333334192784567</v>
      </c>
      <c r="H18" s="11">
        <v>0.21469783983943103</v>
      </c>
      <c r="I18" s="11">
        <v>0.20985437027134166</v>
      </c>
      <c r="J18" s="11">
        <v>0.2029529332235773</v>
      </c>
      <c r="K18" s="11">
        <v>0.19812366539065066</v>
      </c>
      <c r="L18" s="11">
        <v>0.1995500886146343</v>
      </c>
      <c r="M18" s="11">
        <v>0.20036116511456245</v>
      </c>
      <c r="N18" s="11">
        <v>0.19544889712222249</v>
      </c>
      <c r="O18" s="11">
        <v>0.20310881628116551</v>
      </c>
      <c r="P18" s="11">
        <v>0.20720986051371379</v>
      </c>
      <c r="Q18" s="11">
        <v>0.2146343080330044</v>
      </c>
      <c r="R18" s="11">
        <v>0.22884215456707332</v>
      </c>
      <c r="S18" s="11">
        <v>0.22884215456707332</v>
      </c>
      <c r="T18" s="11">
        <v>0.22884215456707332</v>
      </c>
      <c r="U18" s="11"/>
      <c r="V18" s="33" t="str">
        <f t="shared" si="1"/>
        <v>Bahrain</v>
      </c>
      <c r="W18" s="30">
        <f t="shared" si="2"/>
        <v>9.7904318594663588E-4</v>
      </c>
      <c r="X18" s="10">
        <f t="shared" si="3"/>
        <v>0.42756667837569595</v>
      </c>
      <c r="Y18" s="36">
        <f t="shared" si="4"/>
        <v>0.18281326445722582</v>
      </c>
      <c r="Z18" s="41" t="str">
        <f t="shared" si="5"/>
        <v/>
      </c>
      <c r="AA18" s="42" t="str">
        <f t="shared" si="6"/>
        <v/>
      </c>
      <c r="AD18">
        <v>13</v>
      </c>
      <c r="AE18" s="31" t="str">
        <f t="shared" si="7"/>
        <v>Bhutan</v>
      </c>
      <c r="AF18" s="44">
        <f t="shared" si="8"/>
        <v>125</v>
      </c>
      <c r="AG18" s="45" t="str">
        <f t="shared" si="9"/>
        <v>Sweden</v>
      </c>
    </row>
    <row r="19" spans="1:33">
      <c r="A19" s="37"/>
      <c r="B19" s="38"/>
      <c r="C19" s="32" t="s">
        <v>65</v>
      </c>
      <c r="D19" s="33" t="s">
        <v>66</v>
      </c>
      <c r="E19" s="11">
        <v>0.5021705157140276</v>
      </c>
      <c r="F19" s="11">
        <v>0.49046738514532845</v>
      </c>
      <c r="G19" s="11">
        <v>0.47876921392622257</v>
      </c>
      <c r="H19" s="11">
        <v>0.46710445734126332</v>
      </c>
      <c r="I19" s="11">
        <v>0.4554931153904504</v>
      </c>
      <c r="J19" s="11">
        <v>0.44394673278923102</v>
      </c>
      <c r="K19" s="11">
        <v>0.43570349572927142</v>
      </c>
      <c r="L19" s="11">
        <v>0.42751009606768609</v>
      </c>
      <c r="M19" s="11">
        <v>0.43165075595448599</v>
      </c>
      <c r="N19" s="11">
        <v>0.4196363912126293</v>
      </c>
      <c r="O19" s="11">
        <v>0.40141060843699194</v>
      </c>
      <c r="P19" s="11">
        <v>0.39389588600410308</v>
      </c>
      <c r="Q19" s="11">
        <v>0.38977242601153955</v>
      </c>
      <c r="R19" s="11">
        <v>0.39286052671729171</v>
      </c>
      <c r="S19" s="11">
        <v>0.39286052671729171</v>
      </c>
      <c r="T19" s="11">
        <v>0.39286052671729171</v>
      </c>
      <c r="U19" s="11"/>
      <c r="V19" s="33" t="str">
        <f t="shared" si="1"/>
        <v>Bangladesh</v>
      </c>
      <c r="W19" s="30">
        <f t="shared" si="2"/>
        <v>-7.7021245836912076E-3</v>
      </c>
      <c r="X19" s="10">
        <f t="shared" si="3"/>
        <v>-0.97062651904027031</v>
      </c>
      <c r="Y19" s="36">
        <f t="shared" si="4"/>
        <v>0.94211583946423227</v>
      </c>
      <c r="Z19" s="41">
        <f t="shared" si="5"/>
        <v>7.7021245836912078</v>
      </c>
      <c r="AA19" s="42">
        <f t="shared" si="6"/>
        <v>27</v>
      </c>
      <c r="AD19">
        <v>14</v>
      </c>
      <c r="AE19" s="31" t="str">
        <f t="shared" si="7"/>
        <v>Senegal</v>
      </c>
      <c r="AF19" s="44">
        <f t="shared" si="8"/>
        <v>124</v>
      </c>
      <c r="AG19" s="45" t="str">
        <f t="shared" si="9"/>
        <v>Germany</v>
      </c>
    </row>
    <row r="20" spans="1:33">
      <c r="A20" s="37"/>
      <c r="B20" s="38"/>
      <c r="C20" s="32" t="s">
        <v>67</v>
      </c>
      <c r="D20" s="33" t="s">
        <v>68</v>
      </c>
      <c r="E20" s="11">
        <v>0.18683243937398397</v>
      </c>
      <c r="F20" s="11">
        <v>0.18677273829532534</v>
      </c>
      <c r="G20" s="11">
        <v>0.18666352502154462</v>
      </c>
      <c r="H20" s="11">
        <v>0.18646748247947162</v>
      </c>
      <c r="I20" s="11">
        <v>0.18616591148211395</v>
      </c>
      <c r="J20" s="11">
        <v>0.18574035674491865</v>
      </c>
      <c r="K20" s="11">
        <v>0.18609242256077232</v>
      </c>
      <c r="L20" s="11">
        <v>0.1863495290270327</v>
      </c>
      <c r="M20" s="11">
        <v>0.17253345459898403</v>
      </c>
      <c r="N20" s="11">
        <v>0.12755181614654498</v>
      </c>
      <c r="O20" s="11">
        <v>0.16244397850711403</v>
      </c>
      <c r="P20" s="11">
        <v>0.15154724436720879</v>
      </c>
      <c r="Q20" s="11">
        <v>0.15292434660941759</v>
      </c>
      <c r="R20" s="11">
        <v>0.15143431978658567</v>
      </c>
      <c r="S20" s="11">
        <v>0.15143431978658567</v>
      </c>
      <c r="T20" s="11">
        <v>0.15143431978658567</v>
      </c>
      <c r="U20" s="11"/>
      <c r="V20" s="33" t="str">
        <f t="shared" si="1"/>
        <v>Barbados</v>
      </c>
      <c r="W20" s="30">
        <f t="shared" si="2"/>
        <v>-3.276516425740757E-3</v>
      </c>
      <c r="X20" s="10">
        <f t="shared" si="3"/>
        <v>-0.8018662279838138</v>
      </c>
      <c r="Y20" s="36">
        <f t="shared" si="4"/>
        <v>0.64298944758098964</v>
      </c>
      <c r="Z20" s="41">
        <f t="shared" si="5"/>
        <v>3.2765164257407569</v>
      </c>
      <c r="AA20" s="42">
        <f t="shared" si="6"/>
        <v>65</v>
      </c>
      <c r="AD20">
        <v>15</v>
      </c>
      <c r="AE20" s="31" t="str">
        <f t="shared" si="7"/>
        <v>Mauritania</v>
      </c>
      <c r="AF20" s="44">
        <f t="shared" si="8"/>
        <v>123</v>
      </c>
      <c r="AG20" s="45" t="str">
        <f t="shared" si="9"/>
        <v>United States</v>
      </c>
    </row>
    <row r="21" spans="1:33">
      <c r="A21" s="37"/>
      <c r="B21" s="38"/>
      <c r="C21" s="32" t="s">
        <v>69</v>
      </c>
      <c r="D21" s="33" t="s">
        <v>70</v>
      </c>
      <c r="E21" s="11">
        <v>9.6725988324437975E-2</v>
      </c>
      <c r="F21" s="11">
        <v>0.10562007703662681</v>
      </c>
      <c r="G21" s="11">
        <v>0.10919302625291756</v>
      </c>
      <c r="H21" s="11">
        <v>0.1173414482479435</v>
      </c>
      <c r="I21" s="11">
        <v>0.12325995680292266</v>
      </c>
      <c r="J21" s="11">
        <v>0.12303252353821224</v>
      </c>
      <c r="K21" s="11">
        <v>0.12544895237047185</v>
      </c>
      <c r="L21" s="11">
        <v>0.12898922904496049</v>
      </c>
      <c r="M21" s="11">
        <v>0.14253104318187523</v>
      </c>
      <c r="N21" s="11">
        <v>0.13183992748044468</v>
      </c>
      <c r="O21" s="11">
        <v>0.12469918322518754</v>
      </c>
      <c r="P21" s="11">
        <v>0.11003857655430599</v>
      </c>
      <c r="Q21" s="11">
        <v>0.10879904856366435</v>
      </c>
      <c r="R21" s="11">
        <v>0.1079702505473331</v>
      </c>
      <c r="S21" s="11">
        <v>0.14257068399503731</v>
      </c>
      <c r="T21" s="11">
        <v>0.14257068399503731</v>
      </c>
      <c r="U21" s="11"/>
      <c r="V21" s="33" t="str">
        <f t="shared" si="1"/>
        <v>Belarus</v>
      </c>
      <c r="W21" s="30">
        <f t="shared" si="2"/>
        <v>1.509109664352615E-3</v>
      </c>
      <c r="X21" s="10">
        <f t="shared" si="3"/>
        <v>0.5051680670533184</v>
      </c>
      <c r="Y21" s="36">
        <f t="shared" si="4"/>
        <v>0.25519477597038598</v>
      </c>
      <c r="Z21" s="41">
        <f t="shared" si="5"/>
        <v>-1.509109664352615</v>
      </c>
      <c r="AA21" s="42">
        <f t="shared" si="6"/>
        <v>102</v>
      </c>
      <c r="AD21">
        <v>16</v>
      </c>
      <c r="AE21" s="31" t="str">
        <f t="shared" si="7"/>
        <v>Yemen</v>
      </c>
      <c r="AF21" s="44">
        <f t="shared" si="8"/>
        <v>122</v>
      </c>
      <c r="AG21" s="45" t="str">
        <f t="shared" si="9"/>
        <v>Norway</v>
      </c>
    </row>
    <row r="22" spans="1:33">
      <c r="A22" s="37"/>
      <c r="B22" s="38"/>
      <c r="C22" s="32" t="s">
        <v>71</v>
      </c>
      <c r="D22" s="33" t="s">
        <v>72</v>
      </c>
      <c r="E22" s="11">
        <v>0.1883365587547825</v>
      </c>
      <c r="F22" s="11">
        <v>0.18747789835783155</v>
      </c>
      <c r="G22" s="11">
        <v>0.1864647664161645</v>
      </c>
      <c r="H22" s="11">
        <v>0.18594756943384749</v>
      </c>
      <c r="I22" s="11">
        <v>0.18592630741088015</v>
      </c>
      <c r="J22" s="11">
        <v>0.10175057384319718</v>
      </c>
      <c r="K22" s="11">
        <v>0.10074257963486387</v>
      </c>
      <c r="L22" s="11">
        <v>0.1003931220118965</v>
      </c>
      <c r="M22" s="11">
        <v>9.8043664388928822E-2</v>
      </c>
      <c r="N22" s="11">
        <v>9.6778917056499769E-2</v>
      </c>
      <c r="O22" s="11">
        <v>9.7262993915588333E-2</v>
      </c>
      <c r="P22" s="11">
        <v>0.17913583155143606</v>
      </c>
      <c r="Q22" s="11">
        <v>0.17750633029319243</v>
      </c>
      <c r="R22" s="11">
        <v>0.176353535219683</v>
      </c>
      <c r="S22" s="11">
        <v>0.176353535219683</v>
      </c>
      <c r="T22" s="11">
        <v>0.176353535219683</v>
      </c>
      <c r="U22" s="11"/>
      <c r="V22" s="33" t="str">
        <f t="shared" si="1"/>
        <v>Belgium</v>
      </c>
      <c r="W22" s="30">
        <f t="shared" si="2"/>
        <v>-8.7613006656151262E-4</v>
      </c>
      <c r="X22" s="10">
        <f t="shared" si="3"/>
        <v>-0.10020771073087631</v>
      </c>
      <c r="Y22" s="36">
        <f t="shared" si="4"/>
        <v>1.0041585289922984E-2</v>
      </c>
      <c r="Z22" s="41" t="str">
        <f t="shared" si="5"/>
        <v/>
      </c>
      <c r="AA22" s="42" t="str">
        <f t="shared" si="6"/>
        <v/>
      </c>
      <c r="AD22">
        <v>17</v>
      </c>
      <c r="AE22" s="31" t="str">
        <f t="shared" si="7"/>
        <v>Ghana</v>
      </c>
      <c r="AF22" s="44">
        <f t="shared" si="8"/>
        <v>121</v>
      </c>
      <c r="AG22" s="45" t="str">
        <f t="shared" si="9"/>
        <v>Fiji</v>
      </c>
    </row>
    <row r="23" spans="1:33">
      <c r="A23" s="37"/>
      <c r="B23" s="38"/>
      <c r="C23" s="32" t="s">
        <v>73</v>
      </c>
      <c r="D23" s="33" t="s">
        <v>74</v>
      </c>
      <c r="E23" s="11">
        <v>0.26645617918495934</v>
      </c>
      <c r="F23" s="11">
        <v>0.26420250565061004</v>
      </c>
      <c r="G23" s="11">
        <v>0.26193566138455299</v>
      </c>
      <c r="H23" s="11">
        <v>0.25967402037052867</v>
      </c>
      <c r="I23" s="11">
        <v>0.25742457447845535</v>
      </c>
      <c r="J23" s="11">
        <v>0.25517090094410605</v>
      </c>
      <c r="K23" s="11">
        <v>0.28122617092439034</v>
      </c>
      <c r="L23" s="11">
        <v>0.30722160350630101</v>
      </c>
      <c r="M23" s="11">
        <v>0.24731597917764234</v>
      </c>
      <c r="N23" s="11">
        <v>0.24567954184085372</v>
      </c>
      <c r="O23" s="11">
        <v>0.218580665479675</v>
      </c>
      <c r="P23" s="11">
        <v>0.21044575217268546</v>
      </c>
      <c r="Q23" s="11">
        <v>0.24295553108401091</v>
      </c>
      <c r="R23" s="11">
        <v>0.21758456086645231</v>
      </c>
      <c r="S23" s="11">
        <v>0.21758456086645231</v>
      </c>
      <c r="T23" s="11">
        <v>0.21758456086645231</v>
      </c>
      <c r="U23" s="11"/>
      <c r="V23" s="33" t="str">
        <f t="shared" si="1"/>
        <v>Belize</v>
      </c>
      <c r="W23" s="30">
        <f t="shared" si="2"/>
        <v>-3.9055654577812298E-3</v>
      </c>
      <c r="X23" s="10">
        <f t="shared" si="3"/>
        <v>-0.69402985676202722</v>
      </c>
      <c r="Y23" s="36">
        <f t="shared" si="4"/>
        <v>0.48167744207712004</v>
      </c>
      <c r="Z23" s="41">
        <f t="shared" si="5"/>
        <v>3.9055654577812295</v>
      </c>
      <c r="AA23" s="42">
        <f t="shared" si="6"/>
        <v>57</v>
      </c>
      <c r="AD23">
        <v>18</v>
      </c>
      <c r="AE23" s="31" t="str">
        <f t="shared" si="7"/>
        <v>Equatorial Guinea</v>
      </c>
      <c r="AF23" s="44">
        <f t="shared" si="8"/>
        <v>120</v>
      </c>
      <c r="AG23" s="45" t="str">
        <f t="shared" si="9"/>
        <v>Lithuania</v>
      </c>
    </row>
    <row r="24" spans="1:33">
      <c r="A24" s="37"/>
      <c r="B24" s="38"/>
      <c r="C24" s="32" t="s">
        <v>75</v>
      </c>
      <c r="D24" s="33" t="s">
        <v>76</v>
      </c>
      <c r="E24" s="11">
        <v>0.76349221563638847</v>
      </c>
      <c r="F24" s="11">
        <v>0.7600165426307971</v>
      </c>
      <c r="G24" s="11">
        <v>0.74572836075419646</v>
      </c>
      <c r="H24" s="11">
        <v>0.72702581560387058</v>
      </c>
      <c r="I24" s="11">
        <v>0.70873725935533871</v>
      </c>
      <c r="J24" s="11">
        <v>0.69016817013481002</v>
      </c>
      <c r="K24" s="11">
        <v>0.67234569887261497</v>
      </c>
      <c r="L24" s="11">
        <v>0.66149672354537936</v>
      </c>
      <c r="M24" s="11">
        <v>0.65706998910379155</v>
      </c>
      <c r="N24" s="11">
        <v>0.64639575983352959</v>
      </c>
      <c r="O24" s="11">
        <v>0.63534975616050005</v>
      </c>
      <c r="P24" s="11">
        <v>0.62562717430453962</v>
      </c>
      <c r="Q24" s="11">
        <v>0.61686974074729017</v>
      </c>
      <c r="R24" s="11">
        <v>0.60811255109248008</v>
      </c>
      <c r="S24" s="11">
        <v>0.60811255109248008</v>
      </c>
      <c r="T24" s="11">
        <v>0.60811255109248008</v>
      </c>
      <c r="U24" s="11"/>
      <c r="V24" s="33" t="str">
        <f t="shared" si="1"/>
        <v>Benin</v>
      </c>
      <c r="W24" s="30">
        <f t="shared" si="2"/>
        <v>-1.1395242139604174E-2</v>
      </c>
      <c r="X24" s="10">
        <f t="shared" si="3"/>
        <v>-0.97958246230679735</v>
      </c>
      <c r="Y24" s="36">
        <f t="shared" si="4"/>
        <v>0.95958180045904806</v>
      </c>
      <c r="Z24" s="41">
        <f t="shared" si="5"/>
        <v>11.395242139604173</v>
      </c>
      <c r="AA24" s="42">
        <f t="shared" si="6"/>
        <v>7</v>
      </c>
      <c r="AD24">
        <v>19</v>
      </c>
      <c r="AE24" s="31" t="str">
        <f t="shared" si="7"/>
        <v>Eritrea</v>
      </c>
      <c r="AF24" s="44">
        <f t="shared" si="8"/>
        <v>119</v>
      </c>
      <c r="AG24" s="45" t="str">
        <f t="shared" si="9"/>
        <v>Czech Republic</v>
      </c>
    </row>
    <row r="25" spans="1:33">
      <c r="A25" s="37"/>
      <c r="B25" s="38"/>
      <c r="C25" s="32" t="s">
        <v>77</v>
      </c>
      <c r="D25" s="33" t="s">
        <v>78</v>
      </c>
      <c r="E25" s="11">
        <v>0.49675115502153172</v>
      </c>
      <c r="F25" s="11">
        <v>0.47988133464612531</v>
      </c>
      <c r="G25" s="11">
        <v>0.46292598581543398</v>
      </c>
      <c r="H25" s="11">
        <v>0.44591502722864562</v>
      </c>
      <c r="I25" s="11">
        <v>0.42891187351990562</v>
      </c>
      <c r="J25" s="11">
        <v>0.41186010192498695</v>
      </c>
      <c r="K25" s="11">
        <v>0.40146719954714133</v>
      </c>
      <c r="L25" s="11">
        <v>0.39117283375466166</v>
      </c>
      <c r="M25" s="11">
        <v>0.38121741105161305</v>
      </c>
      <c r="N25" s="11">
        <v>0.37185701925545889</v>
      </c>
      <c r="O25" s="11">
        <v>0.36257756062009605</v>
      </c>
      <c r="P25" s="11">
        <v>0.35636116076833391</v>
      </c>
      <c r="Q25" s="11">
        <v>0.35031745683672749</v>
      </c>
      <c r="R25" s="11">
        <v>0.34435247009672215</v>
      </c>
      <c r="S25" s="11">
        <v>0.34499374613838879</v>
      </c>
      <c r="T25" s="11">
        <v>0.34499374613838879</v>
      </c>
      <c r="U25" s="11"/>
      <c r="V25" s="33" t="str">
        <f t="shared" si="1"/>
        <v>Bhutan</v>
      </c>
      <c r="W25" s="30">
        <f t="shared" si="2"/>
        <v>-1.03641768377123E-2</v>
      </c>
      <c r="X25" s="10">
        <f t="shared" si="3"/>
        <v>-0.9690087001160016</v>
      </c>
      <c r="Y25" s="36">
        <f t="shared" si="4"/>
        <v>0.93897786090050317</v>
      </c>
      <c r="Z25" s="41">
        <f t="shared" si="5"/>
        <v>10.3641768377123</v>
      </c>
      <c r="AA25" s="42">
        <f t="shared" si="6"/>
        <v>13</v>
      </c>
      <c r="AD25">
        <v>20</v>
      </c>
      <c r="AE25" s="31" t="str">
        <f t="shared" si="7"/>
        <v>Ethiopia</v>
      </c>
      <c r="AF25" s="44">
        <f t="shared" si="8"/>
        <v>118</v>
      </c>
      <c r="AG25" s="45" t="str">
        <f t="shared" si="9"/>
        <v>Switzerland</v>
      </c>
    </row>
    <row r="26" spans="1:33">
      <c r="A26" s="37"/>
      <c r="B26" s="38"/>
      <c r="C26" s="32" t="s">
        <v>79</v>
      </c>
      <c r="D26" s="33" t="s">
        <v>430</v>
      </c>
      <c r="E26" s="11">
        <v>0.51843124480110692</v>
      </c>
      <c r="F26" s="11">
        <v>0.51026835783661006</v>
      </c>
      <c r="G26" s="11">
        <v>0.49685801452164141</v>
      </c>
      <c r="H26" s="11">
        <v>0.48305563708274263</v>
      </c>
      <c r="I26" s="11">
        <v>0.475588090702733</v>
      </c>
      <c r="J26" s="11">
        <v>0.46760632656838336</v>
      </c>
      <c r="K26" s="11">
        <v>0.46963666199582232</v>
      </c>
      <c r="L26" s="11">
        <v>0.46335155026878966</v>
      </c>
      <c r="M26" s="11">
        <v>0.45735118005861003</v>
      </c>
      <c r="N26" s="11">
        <v>0.44819858971795939</v>
      </c>
      <c r="O26" s="11">
        <v>0.43905409158886993</v>
      </c>
      <c r="P26" s="11">
        <v>0.43280164069684268</v>
      </c>
      <c r="Q26" s="11">
        <v>0.42495176280902269</v>
      </c>
      <c r="R26" s="11">
        <v>0.41819676289715074</v>
      </c>
      <c r="S26" s="11">
        <v>0.41819676289715074</v>
      </c>
      <c r="T26" s="11">
        <v>0.41819676289715074</v>
      </c>
      <c r="U26" s="11"/>
      <c r="V26" s="33" t="str">
        <f t="shared" si="1"/>
        <v>Bolivia</v>
      </c>
      <c r="W26" s="30">
        <f t="shared" si="2"/>
        <v>-6.7665257515996443E-3</v>
      </c>
      <c r="X26" s="10">
        <f t="shared" si="3"/>
        <v>-0.98604364366262098</v>
      </c>
      <c r="Y26" s="36">
        <f t="shared" si="4"/>
        <v>0.97228206720745791</v>
      </c>
      <c r="Z26" s="41">
        <f t="shared" si="5"/>
        <v>6.7665257515996444</v>
      </c>
      <c r="AA26" s="42">
        <f t="shared" si="6"/>
        <v>34</v>
      </c>
      <c r="AD26">
        <v>21</v>
      </c>
      <c r="AE26" s="31" t="str">
        <f t="shared" si="7"/>
        <v>India</v>
      </c>
      <c r="AF26" s="44">
        <f t="shared" si="8"/>
        <v>117</v>
      </c>
      <c r="AG26" s="45" t="str">
        <f t="shared" si="9"/>
        <v>Moldova, Republic of</v>
      </c>
    </row>
    <row r="27" spans="1:33">
      <c r="A27" s="37"/>
      <c r="B27" s="38"/>
      <c r="C27" s="32" t="s">
        <v>81</v>
      </c>
      <c r="D27" s="33" t="s">
        <v>82</v>
      </c>
      <c r="E27" s="11">
        <v>0.15054500222566267</v>
      </c>
      <c r="F27" s="11">
        <v>0.14497446950066264</v>
      </c>
      <c r="G27" s="11">
        <v>0.22277808311712602</v>
      </c>
      <c r="H27" s="11">
        <v>0.21813242844090663</v>
      </c>
      <c r="I27" s="11">
        <v>0.21472352173216699</v>
      </c>
      <c r="J27" s="11">
        <v>0.21265924916976833</v>
      </c>
      <c r="K27" s="11">
        <v>0.21080846112647567</v>
      </c>
      <c r="L27" s="11">
        <v>0.20956718527830498</v>
      </c>
      <c r="M27" s="11">
        <v>0.21473537771031537</v>
      </c>
      <c r="N27" s="11">
        <v>0.196624826452237</v>
      </c>
      <c r="O27" s="11">
        <v>0.20946317344107035</v>
      </c>
      <c r="P27" s="11">
        <v>0.21234327929848562</v>
      </c>
      <c r="Q27" s="11">
        <v>0.20890767909520272</v>
      </c>
      <c r="R27" s="11">
        <v>0.21181337138838938</v>
      </c>
      <c r="S27" s="11">
        <v>0.21181337138838938</v>
      </c>
      <c r="T27" s="11">
        <v>0.21181337138838938</v>
      </c>
      <c r="U27" s="11"/>
      <c r="V27" s="33" t="str">
        <f t="shared" si="1"/>
        <v>Bosnia and Herzegovina</v>
      </c>
      <c r="W27" s="30">
        <f t="shared" si="2"/>
        <v>2.2268704435058017E-3</v>
      </c>
      <c r="X27" s="10">
        <f t="shared" si="3"/>
        <v>0.46986130936540482</v>
      </c>
      <c r="Y27" s="36">
        <f t="shared" si="4"/>
        <v>0.22076965003857266</v>
      </c>
      <c r="Z27" s="41" t="str">
        <f t="shared" si="5"/>
        <v/>
      </c>
      <c r="AA27" s="42" t="str">
        <f t="shared" si="6"/>
        <v/>
      </c>
      <c r="AD27">
        <v>22</v>
      </c>
      <c r="AE27" s="31" t="str">
        <f t="shared" si="7"/>
        <v>Indonesia</v>
      </c>
      <c r="AF27" s="44">
        <f t="shared" si="8"/>
        <v>116</v>
      </c>
      <c r="AG27" s="45" t="str">
        <f t="shared" si="9"/>
        <v>Canada</v>
      </c>
    </row>
    <row r="28" spans="1:33">
      <c r="A28" s="37"/>
      <c r="B28" s="38"/>
      <c r="C28" s="32" t="s">
        <v>83</v>
      </c>
      <c r="D28" s="33" t="s">
        <v>84</v>
      </c>
      <c r="E28" s="11">
        <v>0.40979984594176394</v>
      </c>
      <c r="F28" s="11">
        <v>0.41758765356488481</v>
      </c>
      <c r="G28" s="11">
        <v>0.40947722093821165</v>
      </c>
      <c r="H28" s="11">
        <v>0.39789224724873651</v>
      </c>
      <c r="I28" s="11">
        <v>0.39331506606544725</v>
      </c>
      <c r="J28" s="11">
        <v>0.42158445610874001</v>
      </c>
      <c r="K28" s="11">
        <v>0.38729502216036599</v>
      </c>
      <c r="L28" s="11">
        <v>0.39767120211609025</v>
      </c>
      <c r="M28" s="11">
        <v>0.38355131634408485</v>
      </c>
      <c r="N28" s="11">
        <v>0.38415752612861159</v>
      </c>
      <c r="O28" s="11">
        <v>0.38275734540741085</v>
      </c>
      <c r="P28" s="11">
        <v>0.37536841999040593</v>
      </c>
      <c r="Q28" s="11">
        <v>0.3680365508064623</v>
      </c>
      <c r="R28" s="11">
        <v>0.35082701224582546</v>
      </c>
      <c r="S28" s="11">
        <v>0.40701034557915888</v>
      </c>
      <c r="T28" s="11">
        <v>0.40701034557915888</v>
      </c>
      <c r="U28" s="11"/>
      <c r="V28" s="33" t="str">
        <f t="shared" si="1"/>
        <v>Botswana</v>
      </c>
      <c r="W28" s="30">
        <f t="shared" si="2"/>
        <v>-2.1124934158079887E-3</v>
      </c>
      <c r="X28" s="10">
        <f t="shared" si="3"/>
        <v>-0.52863181100131007</v>
      </c>
      <c r="Y28" s="36">
        <f t="shared" si="4"/>
        <v>0.27945159160252481</v>
      </c>
      <c r="Z28" s="41">
        <f t="shared" si="5"/>
        <v>2.1124934158079887</v>
      </c>
      <c r="AA28" s="42">
        <f t="shared" si="6"/>
        <v>74</v>
      </c>
      <c r="AD28">
        <v>23</v>
      </c>
      <c r="AE28" s="31" t="str">
        <f t="shared" si="7"/>
        <v>Madagascar</v>
      </c>
      <c r="AF28" s="44">
        <f t="shared" si="8"/>
        <v>115</v>
      </c>
      <c r="AG28" s="45" t="str">
        <f t="shared" si="9"/>
        <v>Malta</v>
      </c>
    </row>
    <row r="29" spans="1:33">
      <c r="A29" s="37"/>
      <c r="B29" s="38"/>
      <c r="C29" s="32" t="s">
        <v>85</v>
      </c>
      <c r="D29" s="33" t="s">
        <v>86</v>
      </c>
      <c r="E29" s="11">
        <v>0.19613284364822939</v>
      </c>
      <c r="F29" s="11">
        <v>0.19143086935492568</v>
      </c>
      <c r="G29" s="11">
        <v>0.18792046260307779</v>
      </c>
      <c r="H29" s="11">
        <v>0.18442266708887481</v>
      </c>
      <c r="I29" s="11">
        <v>0.18108809941594325</v>
      </c>
      <c r="J29" s="11">
        <v>0.17781987320642631</v>
      </c>
      <c r="K29" s="11">
        <v>0.17594524724666524</v>
      </c>
      <c r="L29" s="11">
        <v>0.17301810267821713</v>
      </c>
      <c r="M29" s="11">
        <v>0.1544627232691228</v>
      </c>
      <c r="N29" s="11">
        <v>0.1496759567858095</v>
      </c>
      <c r="O29" s="11">
        <v>0.16146696286320159</v>
      </c>
      <c r="P29" s="11">
        <v>0.15587083667943583</v>
      </c>
      <c r="Q29" s="11">
        <v>0.1880419625948129</v>
      </c>
      <c r="R29" s="11">
        <v>0.19278438948976837</v>
      </c>
      <c r="S29" s="11">
        <v>0.19278438948976837</v>
      </c>
      <c r="T29" s="11">
        <v>0.19278438948976837</v>
      </c>
      <c r="U29" s="11"/>
      <c r="V29" s="33" t="str">
        <f t="shared" si="1"/>
        <v>Brazil</v>
      </c>
      <c r="W29" s="30">
        <f t="shared" si="2"/>
        <v>-4.4441593673567431E-4</v>
      </c>
      <c r="X29" s="10">
        <f t="shared" si="3"/>
        <v>-0.13734842458149971</v>
      </c>
      <c r="Y29" s="36">
        <f t="shared" si="4"/>
        <v>1.8864589735019914E-2</v>
      </c>
      <c r="Z29" s="41" t="str">
        <f t="shared" si="5"/>
        <v/>
      </c>
      <c r="AA29" s="42" t="str">
        <f t="shared" si="6"/>
        <v/>
      </c>
      <c r="AD29">
        <v>24</v>
      </c>
      <c r="AE29" s="31" t="str">
        <f t="shared" si="7"/>
        <v>Zambia</v>
      </c>
      <c r="AF29" s="44">
        <f t="shared" si="8"/>
        <v>114</v>
      </c>
      <c r="AG29" s="45" t="str">
        <f t="shared" si="9"/>
        <v>Saint Kitts and Nevis</v>
      </c>
    </row>
    <row r="30" spans="1:33">
      <c r="A30" s="37"/>
      <c r="B30" s="38"/>
      <c r="C30" s="32" t="s">
        <v>87</v>
      </c>
      <c r="D30" s="33" t="s">
        <v>88</v>
      </c>
      <c r="E30" s="11">
        <v>0.2044014572794717</v>
      </c>
      <c r="F30" s="11">
        <v>0.20361926763699198</v>
      </c>
      <c r="G30" s="11">
        <v>0.20287146823841465</v>
      </c>
      <c r="H30" s="11">
        <v>0.20215358753902465</v>
      </c>
      <c r="I30" s="11">
        <v>0.20146082879085361</v>
      </c>
      <c r="J30" s="11">
        <v>0.20078327329471565</v>
      </c>
      <c r="K30" s="11">
        <v>0.20015633154186999</v>
      </c>
      <c r="L30" s="11">
        <v>0.1995311784069107</v>
      </c>
      <c r="M30" s="11">
        <v>0.15640756998739833</v>
      </c>
      <c r="N30" s="11">
        <v>0.13515570953536601</v>
      </c>
      <c r="O30" s="11">
        <v>0.11432067835162631</v>
      </c>
      <c r="P30" s="11">
        <v>0.16953998107791354</v>
      </c>
      <c r="Q30" s="11">
        <v>0.11310318624322512</v>
      </c>
      <c r="R30" s="11">
        <v>0.15488132365787302</v>
      </c>
      <c r="S30" s="11">
        <v>0.15488132365787302</v>
      </c>
      <c r="T30" s="11">
        <v>0.15488132365787302</v>
      </c>
      <c r="U30" s="11"/>
      <c r="V30" s="33" t="str">
        <f t="shared" si="1"/>
        <v>Brunei Darussalam</v>
      </c>
      <c r="W30" s="30">
        <f t="shared" si="2"/>
        <v>-5.2935659724201948E-3</v>
      </c>
      <c r="X30" s="10">
        <f t="shared" si="3"/>
        <v>-0.76162948092067806</v>
      </c>
      <c r="Y30" s="36">
        <f t="shared" si="4"/>
        <v>0.5800794662075015</v>
      </c>
      <c r="Z30" s="41">
        <f t="shared" si="5"/>
        <v>5.2935659724201951</v>
      </c>
      <c r="AA30" s="42">
        <f t="shared" si="6"/>
        <v>47</v>
      </c>
      <c r="AD30">
        <v>25</v>
      </c>
      <c r="AE30" s="31" t="str">
        <f t="shared" si="7"/>
        <v>Ecuador</v>
      </c>
      <c r="AF30" s="44">
        <f t="shared" si="8"/>
        <v>113</v>
      </c>
      <c r="AG30" s="45" t="str">
        <f t="shared" si="9"/>
        <v>Panama</v>
      </c>
    </row>
    <row r="31" spans="1:33">
      <c r="A31" s="37"/>
      <c r="B31" s="38"/>
      <c r="C31" s="32" t="s">
        <v>89</v>
      </c>
      <c r="D31" s="33" t="s">
        <v>90</v>
      </c>
      <c r="E31" s="11">
        <v>0.12706758296343951</v>
      </c>
      <c r="F31" s="11">
        <v>0.12902834359079757</v>
      </c>
      <c r="G31" s="11">
        <v>0.13120556591586044</v>
      </c>
      <c r="H31" s="11">
        <v>0.11994033487964594</v>
      </c>
      <c r="I31" s="11">
        <v>0.11831594202808142</v>
      </c>
      <c r="J31" s="11">
        <v>0.12412849346517042</v>
      </c>
      <c r="K31" s="11">
        <v>0.12547595831139322</v>
      </c>
      <c r="L31" s="11">
        <v>0.12436506375800667</v>
      </c>
      <c r="M31" s="11">
        <v>0.10977781417113382</v>
      </c>
      <c r="N31" s="11">
        <v>0.13703727465446444</v>
      </c>
      <c r="O31" s="11">
        <v>0.13044971809532632</v>
      </c>
      <c r="P31" s="11">
        <v>0.11289799910789748</v>
      </c>
      <c r="Q31" s="11">
        <v>0.11630055489592961</v>
      </c>
      <c r="R31" s="11">
        <v>9.9994055864113821E-2</v>
      </c>
      <c r="S31" s="11">
        <v>0.16632895636736397</v>
      </c>
      <c r="T31" s="11">
        <v>0.16632895636736397</v>
      </c>
      <c r="U31" s="11"/>
      <c r="V31" s="33" t="str">
        <f t="shared" si="1"/>
        <v>Bulgaria</v>
      </c>
      <c r="W31" s="30">
        <f t="shared" si="2"/>
        <v>1.0463546454167695E-3</v>
      </c>
      <c r="X31" s="10">
        <f t="shared" si="3"/>
        <v>0.28121224539805373</v>
      </c>
      <c r="Y31" s="36">
        <f t="shared" si="4"/>
        <v>7.9080326961815189E-2</v>
      </c>
      <c r="Z31" s="41" t="str">
        <f t="shared" si="5"/>
        <v/>
      </c>
      <c r="AA31" s="42" t="str">
        <f t="shared" si="6"/>
        <v/>
      </c>
      <c r="AD31">
        <v>26</v>
      </c>
      <c r="AE31" s="31" t="str">
        <f t="shared" si="7"/>
        <v>Togo</v>
      </c>
      <c r="AF31" s="44">
        <f t="shared" si="8"/>
        <v>112</v>
      </c>
      <c r="AG31" s="45" t="str">
        <f t="shared" si="9"/>
        <v>Lebanon</v>
      </c>
    </row>
    <row r="32" spans="1:33">
      <c r="A32" s="37"/>
      <c r="B32" s="38"/>
      <c r="C32" s="32" t="s">
        <v>91</v>
      </c>
      <c r="D32" s="33" t="s">
        <v>92</v>
      </c>
      <c r="E32" s="11">
        <v>0.8586167333675796</v>
      </c>
      <c r="F32" s="11">
        <v>0.85596104902578063</v>
      </c>
      <c r="G32" s="11">
        <v>0.85087950431033332</v>
      </c>
      <c r="H32" s="11">
        <v>0.84575966691195925</v>
      </c>
      <c r="I32" s="11">
        <v>0.84061657748106533</v>
      </c>
      <c r="J32" s="11">
        <v>0.83546031731846371</v>
      </c>
      <c r="K32" s="11">
        <v>0.82823934746622774</v>
      </c>
      <c r="L32" s="11">
        <v>0.82065861839854504</v>
      </c>
      <c r="M32" s="11">
        <v>0.80870459378218607</v>
      </c>
      <c r="N32" s="11">
        <v>0.80074701705275542</v>
      </c>
      <c r="O32" s="11">
        <v>0.79175910356774093</v>
      </c>
      <c r="P32" s="11">
        <v>0.78794350048678863</v>
      </c>
      <c r="Q32" s="11">
        <v>0.78176013912906528</v>
      </c>
      <c r="R32" s="11">
        <v>0.77509656958319428</v>
      </c>
      <c r="S32" s="11">
        <v>0.77509656958319428</v>
      </c>
      <c r="T32" s="11">
        <v>0.77509656958319428</v>
      </c>
      <c r="U32" s="11"/>
      <c r="V32" s="33" t="str">
        <f t="shared" si="1"/>
        <v>Burkina Faso</v>
      </c>
      <c r="W32" s="30">
        <f t="shared" si="2"/>
        <v>-6.4636725663739774E-3</v>
      </c>
      <c r="X32" s="10">
        <f t="shared" si="3"/>
        <v>-0.99014834402778251</v>
      </c>
      <c r="Y32" s="36">
        <f t="shared" si="4"/>
        <v>0.98039374318095995</v>
      </c>
      <c r="Z32" s="41">
        <f t="shared" si="5"/>
        <v>6.4636725663739778</v>
      </c>
      <c r="AA32" s="42">
        <f t="shared" si="6"/>
        <v>36</v>
      </c>
      <c r="AD32">
        <v>27</v>
      </c>
      <c r="AE32" s="31" t="str">
        <f t="shared" si="7"/>
        <v>Bangladesh</v>
      </c>
      <c r="AF32" s="44">
        <f t="shared" si="8"/>
        <v>111</v>
      </c>
      <c r="AG32" s="45" t="str">
        <f t="shared" si="9"/>
        <v>Trinidad and Tobago</v>
      </c>
    </row>
    <row r="33" spans="1:33">
      <c r="A33" s="37"/>
      <c r="B33" s="38"/>
      <c r="C33" s="32" t="s">
        <v>93</v>
      </c>
      <c r="D33" s="33" t="s">
        <v>94</v>
      </c>
      <c r="E33" s="11">
        <v>0.77320731352760808</v>
      </c>
      <c r="F33" s="11">
        <v>0.77195772003167296</v>
      </c>
      <c r="G33" s="11">
        <v>0.77036341108858331</v>
      </c>
      <c r="H33" s="11">
        <v>0.76862780133248609</v>
      </c>
      <c r="I33" s="11">
        <v>0.7668425980804533</v>
      </c>
      <c r="J33" s="11">
        <v>0.76506137856825829</v>
      </c>
      <c r="K33" s="11">
        <v>0.76329422409671377</v>
      </c>
      <c r="L33" s="11">
        <v>0.76149788263329887</v>
      </c>
      <c r="M33" s="11">
        <v>0.76008567422191076</v>
      </c>
      <c r="N33" s="11">
        <v>0.75787119227436095</v>
      </c>
      <c r="O33" s="11">
        <v>0.75495565152376332</v>
      </c>
      <c r="P33" s="11">
        <v>0.75351231029811705</v>
      </c>
      <c r="Q33" s="11">
        <v>0.752587913279119</v>
      </c>
      <c r="R33" s="11">
        <v>0.75098456413729908</v>
      </c>
      <c r="S33" s="11">
        <v>0.75098456413729908</v>
      </c>
      <c r="T33" s="11">
        <v>0.75098456413729908</v>
      </c>
      <c r="U33" s="11"/>
      <c r="V33" s="33" t="str">
        <f t="shared" si="1"/>
        <v>Burundi</v>
      </c>
      <c r="W33" s="30">
        <f t="shared" si="2"/>
        <v>-1.6544713676517658E-3</v>
      </c>
      <c r="X33" s="10">
        <f t="shared" si="3"/>
        <v>-0.99219588180860241</v>
      </c>
      <c r="Y33" s="36">
        <f t="shared" si="4"/>
        <v>0.98445266787795016</v>
      </c>
      <c r="Z33" s="41">
        <f t="shared" si="5"/>
        <v>1.6544713676517657</v>
      </c>
      <c r="AA33" s="42">
        <f t="shared" si="6"/>
        <v>78</v>
      </c>
      <c r="AD33">
        <v>28</v>
      </c>
      <c r="AE33" s="31" t="str">
        <f t="shared" si="7"/>
        <v>Angola</v>
      </c>
      <c r="AF33" s="44">
        <f t="shared" si="8"/>
        <v>110</v>
      </c>
      <c r="AG33" s="45" t="str">
        <f t="shared" si="9"/>
        <v>Djibouti</v>
      </c>
    </row>
    <row r="34" spans="1:33">
      <c r="A34" s="37"/>
      <c r="B34" s="38"/>
      <c r="C34" s="32" t="s">
        <v>95</v>
      </c>
      <c r="D34" s="33" t="s">
        <v>96</v>
      </c>
      <c r="E34" s="11">
        <v>0.81128038019275672</v>
      </c>
      <c r="F34" s="11">
        <v>0.79354807741674038</v>
      </c>
      <c r="G34" s="11">
        <v>0.77572573399031752</v>
      </c>
      <c r="H34" s="11">
        <v>0.75749713259861251</v>
      </c>
      <c r="I34" s="11">
        <v>0.739125628548151</v>
      </c>
      <c r="J34" s="11">
        <v>0.72056757209162481</v>
      </c>
      <c r="K34" s="11">
        <v>0.70749882217807303</v>
      </c>
      <c r="L34" s="11">
        <v>0.69392648733813134</v>
      </c>
      <c r="M34" s="11">
        <v>0.66546578840237713</v>
      </c>
      <c r="N34" s="11">
        <v>0.6334492489920206</v>
      </c>
      <c r="O34" s="11">
        <v>0.59993752335886552</v>
      </c>
      <c r="P34" s="11">
        <v>0.58895273775348811</v>
      </c>
      <c r="Q34" s="11">
        <v>0.57858676494519357</v>
      </c>
      <c r="R34" s="11">
        <v>0.56770036562310322</v>
      </c>
      <c r="S34" s="11">
        <v>0.57262664767438531</v>
      </c>
      <c r="T34" s="11">
        <v>0.57262664767438531</v>
      </c>
      <c r="U34" s="11"/>
      <c r="V34" s="33" t="str">
        <f t="shared" si="1"/>
        <v>Cambodia</v>
      </c>
      <c r="W34" s="30">
        <f t="shared" si="2"/>
        <v>-1.8022392401568624E-2</v>
      </c>
      <c r="X34" s="10">
        <f t="shared" si="3"/>
        <v>-0.98520197713109781</v>
      </c>
      <c r="Y34" s="36">
        <f t="shared" si="4"/>
        <v>0.97062293574302416</v>
      </c>
      <c r="Z34" s="41">
        <f t="shared" si="5"/>
        <v>18.022392401568624</v>
      </c>
      <c r="AA34" s="42">
        <f t="shared" si="6"/>
        <v>1</v>
      </c>
      <c r="AD34">
        <v>29</v>
      </c>
      <c r="AE34" s="31" t="str">
        <f t="shared" si="7"/>
        <v>Uzbekistan</v>
      </c>
      <c r="AF34" s="44">
        <f t="shared" si="8"/>
        <v>109</v>
      </c>
      <c r="AG34" s="45" t="str">
        <f t="shared" si="9"/>
        <v>Kuwait</v>
      </c>
    </row>
    <row r="35" spans="1:33">
      <c r="A35" s="37"/>
      <c r="B35" s="38"/>
      <c r="C35" s="32" t="s">
        <v>97</v>
      </c>
      <c r="D35" s="33" t="s">
        <v>98</v>
      </c>
      <c r="E35" s="11">
        <v>0.66526051628531735</v>
      </c>
      <c r="F35" s="11">
        <v>0.66112621111865055</v>
      </c>
      <c r="G35" s="11">
        <v>0.65705247505767506</v>
      </c>
      <c r="H35" s="11">
        <v>0.65299142192352866</v>
      </c>
      <c r="I35" s="11">
        <v>0.64637337691946373</v>
      </c>
      <c r="J35" s="11">
        <v>0.63963378719995134</v>
      </c>
      <c r="K35" s="11">
        <v>0.63380939741946374</v>
      </c>
      <c r="L35" s="11">
        <v>0.62777240601295936</v>
      </c>
      <c r="M35" s="11">
        <v>0.6207688581597014</v>
      </c>
      <c r="N35" s="11">
        <v>0.61215989261667003</v>
      </c>
      <c r="O35" s="11">
        <v>0.62056713382429274</v>
      </c>
      <c r="P35" s="11">
        <v>0.625243364027675</v>
      </c>
      <c r="Q35" s="11">
        <v>0.61957306496999198</v>
      </c>
      <c r="R35" s="11">
        <v>0.61338334139880502</v>
      </c>
      <c r="S35" s="11">
        <v>0.61338334139880502</v>
      </c>
      <c r="T35" s="11">
        <v>0.61338334139880502</v>
      </c>
      <c r="U35" s="11"/>
      <c r="V35" s="33" t="str">
        <f t="shared" si="1"/>
        <v>Cameroon</v>
      </c>
      <c r="W35" s="30">
        <f t="shared" si="2"/>
        <v>-3.669317693922839E-3</v>
      </c>
      <c r="X35" s="10">
        <f t="shared" si="3"/>
        <v>-0.93895412234644515</v>
      </c>
      <c r="Y35" s="36">
        <f t="shared" si="4"/>
        <v>0.88163484387138313</v>
      </c>
      <c r="Z35" s="41">
        <f t="shared" si="5"/>
        <v>3.6693176939228391</v>
      </c>
      <c r="AA35" s="42">
        <f t="shared" si="6"/>
        <v>58</v>
      </c>
      <c r="AD35">
        <v>30</v>
      </c>
      <c r="AE35" s="31" t="str">
        <f t="shared" si="7"/>
        <v>Afghanistan</v>
      </c>
      <c r="AF35" s="44">
        <f t="shared" si="8"/>
        <v>108</v>
      </c>
      <c r="AG35" s="45" t="str">
        <f t="shared" si="9"/>
        <v>Netherlands</v>
      </c>
    </row>
    <row r="36" spans="1:33">
      <c r="A36" s="37"/>
      <c r="B36" s="38"/>
      <c r="C36" s="32" t="s">
        <v>99</v>
      </c>
      <c r="D36" s="33" t="s">
        <v>100</v>
      </c>
      <c r="E36" s="11">
        <v>0.10113242482759055</v>
      </c>
      <c r="F36" s="11">
        <v>0.10059947128055462</v>
      </c>
      <c r="G36" s="11">
        <v>9.9517401457547519E-2</v>
      </c>
      <c r="H36" s="11">
        <v>9.8632317046706844E-2</v>
      </c>
      <c r="I36" s="11">
        <v>9.7528491287802346E-2</v>
      </c>
      <c r="J36" s="11">
        <v>9.5983295756815093E-2</v>
      </c>
      <c r="K36" s="11">
        <v>9.4986642090460968E-2</v>
      </c>
      <c r="L36" s="11">
        <v>9.4470179859511672E-2</v>
      </c>
      <c r="M36" s="11">
        <v>9.2921650991928215E-2</v>
      </c>
      <c r="N36" s="11">
        <v>9.352481445684048E-2</v>
      </c>
      <c r="O36" s="11">
        <v>8.9843215809272639E-2</v>
      </c>
      <c r="P36" s="11">
        <v>7.7109390692107316E-2</v>
      </c>
      <c r="Q36" s="11">
        <v>0.15146656691028362</v>
      </c>
      <c r="R36" s="11">
        <v>0.15713398815023166</v>
      </c>
      <c r="S36" s="11">
        <v>0.15713398815023166</v>
      </c>
      <c r="T36" s="11">
        <v>0.15713398815023166</v>
      </c>
      <c r="U36" s="11"/>
      <c r="V36" s="33" t="str">
        <f t="shared" si="1"/>
        <v>Canada</v>
      </c>
      <c r="W36" s="30">
        <f t="shared" si="2"/>
        <v>3.6833746409722238E-3</v>
      </c>
      <c r="X36" s="10">
        <f t="shared" si="3"/>
        <v>0.62897481185884208</v>
      </c>
      <c r="Y36" s="36">
        <f t="shared" si="4"/>
        <v>0.3956093139528658</v>
      </c>
      <c r="Z36" s="41">
        <f t="shared" si="5"/>
        <v>-3.6833746409722239</v>
      </c>
      <c r="AA36" s="42">
        <f t="shared" si="6"/>
        <v>116</v>
      </c>
    </row>
    <row r="37" spans="1:33">
      <c r="A37" s="37"/>
      <c r="B37" s="38"/>
      <c r="C37" s="32" t="s">
        <v>101</v>
      </c>
      <c r="D37" s="33" t="s">
        <v>102</v>
      </c>
      <c r="E37" s="11">
        <v>0.41923816019700938</v>
      </c>
      <c r="F37" s="11">
        <v>0.41384489153660503</v>
      </c>
      <c r="G37" s="11">
        <v>0.40865048554469702</v>
      </c>
      <c r="H37" s="11">
        <v>0.40325273970835207</v>
      </c>
      <c r="I37" s="11">
        <v>0.39792123555715064</v>
      </c>
      <c r="J37" s="11">
        <v>0.39245991248503342</v>
      </c>
      <c r="K37" s="11">
        <v>0.38662328461280487</v>
      </c>
      <c r="L37" s="11">
        <v>0.38022103959349596</v>
      </c>
      <c r="M37" s="11">
        <v>0.37381367262296766</v>
      </c>
      <c r="N37" s="11">
        <v>0.36740451703455301</v>
      </c>
      <c r="O37" s="11">
        <v>0.36584023949491901</v>
      </c>
      <c r="P37" s="11">
        <v>0.36227727818224947</v>
      </c>
      <c r="Q37" s="11">
        <v>0.35873594288584015</v>
      </c>
      <c r="R37" s="11">
        <v>0.35522111165447168</v>
      </c>
      <c r="S37" s="11">
        <v>0.35522111165447168</v>
      </c>
      <c r="T37" s="11">
        <v>0.35522111165447168</v>
      </c>
      <c r="U37" s="11"/>
      <c r="V37" s="33" t="str">
        <f t="shared" si="1"/>
        <v>Cape Verde</v>
      </c>
      <c r="W37" s="30">
        <f t="shared" si="2"/>
        <v>-4.6432483633544836E-3</v>
      </c>
      <c r="X37" s="10">
        <f t="shared" si="3"/>
        <v>-0.9849042703796107</v>
      </c>
      <c r="Y37" s="36">
        <f t="shared" si="4"/>
        <v>0.97003642181199334</v>
      </c>
      <c r="Z37" s="41">
        <f t="shared" si="5"/>
        <v>4.6432483633544832</v>
      </c>
      <c r="AA37" s="42">
        <f t="shared" si="6"/>
        <v>51</v>
      </c>
    </row>
    <row r="38" spans="1:33">
      <c r="A38" s="37"/>
      <c r="B38" s="38"/>
      <c r="C38" s="32" t="s">
        <v>103</v>
      </c>
      <c r="D38" s="33" t="s">
        <v>104</v>
      </c>
      <c r="E38" s="11">
        <v>0.78959463414634168</v>
      </c>
      <c r="F38" s="11">
        <v>0.78239593495934967</v>
      </c>
      <c r="G38" s="11">
        <v>0.77527414634146374</v>
      </c>
      <c r="H38" s="11">
        <v>0.76816951219512186</v>
      </c>
      <c r="I38" s="11">
        <v>0.7610138211382117</v>
      </c>
      <c r="J38" s="11">
        <v>0.75371073170731739</v>
      </c>
      <c r="K38" s="11">
        <v>0.75789279132791354</v>
      </c>
      <c r="L38" s="11">
        <v>0.76178493224932275</v>
      </c>
      <c r="M38" s="11">
        <v>0.76536081300813041</v>
      </c>
      <c r="N38" s="11">
        <v>0.76860742547425487</v>
      </c>
      <c r="O38" s="11">
        <v>0.77153176151761549</v>
      </c>
      <c r="P38" s="11">
        <v>0.77328159891598947</v>
      </c>
      <c r="Q38" s="11">
        <v>0.7633231638824528</v>
      </c>
      <c r="R38" s="11">
        <v>0.75213523314634168</v>
      </c>
      <c r="S38" s="11">
        <v>0.75213523314634168</v>
      </c>
      <c r="T38" s="11">
        <v>0.75213523314634168</v>
      </c>
      <c r="U38" s="11"/>
      <c r="V38" s="33" t="str">
        <f t="shared" si="1"/>
        <v>Central African Republic</v>
      </c>
      <c r="W38" s="30">
        <f t="shared" si="2"/>
        <v>-1.5334205026995614E-3</v>
      </c>
      <c r="X38" s="10">
        <f t="shared" si="3"/>
        <v>-0.65797154287615656</v>
      </c>
      <c r="Y38" s="36">
        <f t="shared" si="4"/>
        <v>0.43292655123482993</v>
      </c>
      <c r="Z38" s="41">
        <f t="shared" si="5"/>
        <v>1.5334205026995613</v>
      </c>
      <c r="AA38" s="42">
        <f t="shared" si="6"/>
        <v>79</v>
      </c>
    </row>
    <row r="39" spans="1:33">
      <c r="A39" s="37"/>
      <c r="B39" s="38"/>
      <c r="C39" s="32" t="s">
        <v>105</v>
      </c>
      <c r="D39" s="33" t="s">
        <v>106</v>
      </c>
      <c r="E39" s="11">
        <v>0.86777073170731744</v>
      </c>
      <c r="F39" s="11">
        <v>0.86722894308943099</v>
      </c>
      <c r="G39" s="11">
        <v>0.86680000000000001</v>
      </c>
      <c r="H39" s="11">
        <v>0.86645065040650426</v>
      </c>
      <c r="I39" s="11">
        <v>0.86612414634146362</v>
      </c>
      <c r="J39" s="11">
        <v>0.85576398373983764</v>
      </c>
      <c r="K39" s="11">
        <v>0.864646991869919</v>
      </c>
      <c r="L39" s="11">
        <v>0.86340162601626036</v>
      </c>
      <c r="M39" s="11">
        <v>0.86198487804878055</v>
      </c>
      <c r="N39" s="11">
        <v>0.86036341463414667</v>
      </c>
      <c r="O39" s="11">
        <v>0.85850414634146366</v>
      </c>
      <c r="P39" s="11">
        <v>0.85784322493224952</v>
      </c>
      <c r="Q39" s="11">
        <v>0.85696449864498658</v>
      </c>
      <c r="R39" s="11">
        <v>0.85589796747967506</v>
      </c>
      <c r="S39" s="11">
        <v>0.85589796747967506</v>
      </c>
      <c r="T39" s="11">
        <v>0.85589796747967506</v>
      </c>
      <c r="U39" s="11"/>
      <c r="V39" s="33" t="str">
        <f t="shared" si="1"/>
        <v>Chad</v>
      </c>
      <c r="W39" s="30">
        <f t="shared" si="2"/>
        <v>-8.6650733301450289E-4</v>
      </c>
      <c r="X39" s="10">
        <f t="shared" si="3"/>
        <v>-0.87852528920363637</v>
      </c>
      <c r="Y39" s="36">
        <f t="shared" si="4"/>
        <v>0.7718066837703329</v>
      </c>
      <c r="Z39" s="41">
        <f t="shared" si="5"/>
        <v>0.86650733301450289</v>
      </c>
      <c r="AA39" s="42">
        <f t="shared" si="6"/>
        <v>90</v>
      </c>
    </row>
    <row r="40" spans="1:33">
      <c r="A40" s="37"/>
      <c r="B40" s="38"/>
      <c r="C40" s="32" t="s">
        <v>107</v>
      </c>
      <c r="D40" s="33" t="s">
        <v>108</v>
      </c>
      <c r="E40" s="11">
        <v>7.0992286163617982E-2</v>
      </c>
      <c r="F40" s="11">
        <v>6.7644763466666633E-2</v>
      </c>
      <c r="G40" s="11">
        <v>6.4188948086788697E-2</v>
      </c>
      <c r="H40" s="11">
        <v>6.0627929454878347E-2</v>
      </c>
      <c r="I40" s="11">
        <v>5.6981626270121981E-2</v>
      </c>
      <c r="J40" s="11">
        <v>5.3308331215447334E-2</v>
      </c>
      <c r="K40" s="11">
        <v>4.9917098557926996E-2</v>
      </c>
      <c r="L40" s="11">
        <v>4.6650825250000007E-2</v>
      </c>
      <c r="M40" s="11">
        <v>4.3559592592479997E-2</v>
      </c>
      <c r="N40" s="11">
        <v>4.0665107902439331E-2</v>
      </c>
      <c r="O40" s="11">
        <v>3.7949078496951373E-2</v>
      </c>
      <c r="P40" s="11">
        <v>3.7472312751016319E-2</v>
      </c>
      <c r="Q40" s="11">
        <v>3.7073920988821354E-2</v>
      </c>
      <c r="R40" s="11">
        <v>9.656552244811388E-2</v>
      </c>
      <c r="S40" s="11">
        <v>9.656552244811388E-2</v>
      </c>
      <c r="T40" s="11">
        <v>9.656552244811388E-2</v>
      </c>
      <c r="U40" s="11"/>
      <c r="V40" s="33" t="str">
        <f t="shared" si="1"/>
        <v>Chile</v>
      </c>
      <c r="W40" s="30">
        <f t="shared" si="2"/>
        <v>9.6987645581781507E-4</v>
      </c>
      <c r="X40" s="10">
        <f t="shared" si="3"/>
        <v>0.21840385747995389</v>
      </c>
      <c r="Y40" s="36">
        <f t="shared" si="4"/>
        <v>4.7700244962124008E-2</v>
      </c>
      <c r="Z40" s="41" t="str">
        <f t="shared" si="5"/>
        <v/>
      </c>
      <c r="AA40" s="42" t="str">
        <f t="shared" si="6"/>
        <v/>
      </c>
    </row>
    <row r="41" spans="1:33">
      <c r="A41" s="37"/>
      <c r="B41" s="38"/>
      <c r="C41" s="32" t="s">
        <v>109</v>
      </c>
      <c r="D41" s="33" t="s">
        <v>110</v>
      </c>
      <c r="E41" s="11">
        <v>0.25973558804973423</v>
      </c>
      <c r="F41" s="11">
        <v>0.25473394328814891</v>
      </c>
      <c r="G41" s="11">
        <v>0.2497122985265636</v>
      </c>
      <c r="H41" s="11">
        <v>0.24468073506579124</v>
      </c>
      <c r="I41" s="11">
        <v>0.23965909030420554</v>
      </c>
      <c r="J41" s="11">
        <v>0.23467411220928688</v>
      </c>
      <c r="K41" s="11">
        <v>0.22796205898083843</v>
      </c>
      <c r="L41" s="11">
        <v>0.22541838663774219</v>
      </c>
      <c r="M41" s="11">
        <v>0.22092568645359589</v>
      </c>
      <c r="N41" s="11">
        <v>0.21487748179360347</v>
      </c>
      <c r="O41" s="11">
        <v>0.1999064755437607</v>
      </c>
      <c r="P41" s="11">
        <v>0.1863557945826817</v>
      </c>
      <c r="Q41" s="11">
        <v>0.1638822186884227</v>
      </c>
      <c r="R41" s="11">
        <v>0.15564286666463434</v>
      </c>
      <c r="S41" s="11">
        <v>0.19667812316182978</v>
      </c>
      <c r="T41" s="11">
        <v>0.19667812316182978</v>
      </c>
      <c r="U41" s="11"/>
      <c r="V41" s="33" t="str">
        <f t="shared" si="1"/>
        <v>China</v>
      </c>
      <c r="W41" s="30">
        <f t="shared" si="2"/>
        <v>-5.9606554675917687E-3</v>
      </c>
      <c r="X41" s="10">
        <f t="shared" si="3"/>
        <v>-0.90446635808104847</v>
      </c>
      <c r="Y41" s="36">
        <f t="shared" si="4"/>
        <v>0.81805939290039542</v>
      </c>
      <c r="Z41" s="41">
        <f t="shared" si="5"/>
        <v>5.9606554675917689</v>
      </c>
      <c r="AA41" s="42">
        <f t="shared" si="6"/>
        <v>40</v>
      </c>
    </row>
    <row r="42" spans="1:33">
      <c r="A42" s="37"/>
      <c r="B42" s="38"/>
      <c r="C42" s="32" t="s">
        <v>111</v>
      </c>
      <c r="D42" s="33" t="s">
        <v>112</v>
      </c>
      <c r="E42" s="11">
        <v>0.1925941291841895</v>
      </c>
      <c r="F42" s="11">
        <v>0.19373678390513546</v>
      </c>
      <c r="G42" s="11">
        <v>0.19237523653802821</v>
      </c>
      <c r="H42" s="11">
        <v>0.22400024179817102</v>
      </c>
      <c r="I42" s="11">
        <v>0.2212073318365857</v>
      </c>
      <c r="J42" s="11">
        <v>0.21847434057418694</v>
      </c>
      <c r="K42" s="11">
        <v>0.21511638162723598</v>
      </c>
      <c r="L42" s="11">
        <v>0.21179785357459366</v>
      </c>
      <c r="M42" s="11">
        <v>0.20849981332682932</v>
      </c>
      <c r="N42" s="11">
        <v>0.20522055356687</v>
      </c>
      <c r="O42" s="11">
        <v>0.20195478974186998</v>
      </c>
      <c r="P42" s="11">
        <v>0.20102988927201923</v>
      </c>
      <c r="Q42" s="11">
        <v>0.20011807823306241</v>
      </c>
      <c r="R42" s="11">
        <v>0.19921773060874001</v>
      </c>
      <c r="S42" s="11">
        <v>0.19921773060874001</v>
      </c>
      <c r="T42" s="11">
        <v>0.19921773060874001</v>
      </c>
      <c r="U42" s="11"/>
      <c r="V42" s="33" t="str">
        <f t="shared" si="1"/>
        <v>Colombia</v>
      </c>
      <c r="W42" s="30">
        <f t="shared" si="2"/>
        <v>-3.3219277255212235E-4</v>
      </c>
      <c r="X42" s="10">
        <f t="shared" si="3"/>
        <v>-0.15535702995091505</v>
      </c>
      <c r="Y42" s="36">
        <f t="shared" si="4"/>
        <v>2.4135806755169516E-2</v>
      </c>
      <c r="Z42" s="41" t="str">
        <f t="shared" si="5"/>
        <v/>
      </c>
      <c r="AA42" s="42" t="str">
        <f t="shared" si="6"/>
        <v/>
      </c>
    </row>
    <row r="43" spans="1:33">
      <c r="A43" s="37"/>
      <c r="B43" s="38"/>
      <c r="C43" s="32" t="s">
        <v>113</v>
      </c>
      <c r="D43" s="33" t="s">
        <v>114</v>
      </c>
      <c r="E43" s="11">
        <v>0.61935625020325225</v>
      </c>
      <c r="F43" s="11">
        <v>0.61139755910162596</v>
      </c>
      <c r="G43" s="11">
        <v>0.60600415255284557</v>
      </c>
      <c r="H43" s="11">
        <v>0.60066074600406527</v>
      </c>
      <c r="I43" s="11">
        <v>0.5953607540894309</v>
      </c>
      <c r="J43" s="11">
        <v>0.59009564022357741</v>
      </c>
      <c r="K43" s="11">
        <v>0.58373809699024404</v>
      </c>
      <c r="L43" s="11">
        <v>0.57740226107398396</v>
      </c>
      <c r="M43" s="11">
        <v>0.57108471784065062</v>
      </c>
      <c r="N43" s="11">
        <v>0.56478554859105701</v>
      </c>
      <c r="O43" s="11">
        <v>0.55849971267479714</v>
      </c>
      <c r="P43" s="11">
        <v>0.55487395060061007</v>
      </c>
      <c r="Q43" s="11">
        <v>0.55126810722561004</v>
      </c>
      <c r="R43" s="11">
        <v>0.54768559718394327</v>
      </c>
      <c r="S43" s="11">
        <v>0.54768559718394327</v>
      </c>
      <c r="T43" s="11">
        <v>0.54768559718394327</v>
      </c>
      <c r="U43" s="11"/>
      <c r="V43" s="33" t="str">
        <f t="shared" si="1"/>
        <v>Comoros</v>
      </c>
      <c r="W43" s="30">
        <f t="shared" si="2"/>
        <v>-5.1381111895295196E-3</v>
      </c>
      <c r="X43" s="10">
        <f t="shared" si="3"/>
        <v>-0.98843095375103684</v>
      </c>
      <c r="Y43" s="36">
        <f t="shared" si="4"/>
        <v>0.97699575033318431</v>
      </c>
      <c r="Z43" s="41">
        <f t="shared" si="5"/>
        <v>5.1381111895295195</v>
      </c>
      <c r="AA43" s="42">
        <f t="shared" si="6"/>
        <v>48</v>
      </c>
    </row>
    <row r="44" spans="1:33">
      <c r="A44" s="37"/>
      <c r="B44" s="38"/>
      <c r="C44" s="32" t="s">
        <v>115</v>
      </c>
      <c r="D44" s="33" t="s">
        <v>116</v>
      </c>
      <c r="E44" s="11">
        <v>0.58954403499796759</v>
      </c>
      <c r="F44" s="11">
        <v>0.59345847902987836</v>
      </c>
      <c r="G44" s="11">
        <v>0.59715511818374001</v>
      </c>
      <c r="H44" s="11">
        <v>0.60054956221565059</v>
      </c>
      <c r="I44" s="11">
        <v>0.60358205502804896</v>
      </c>
      <c r="J44" s="11">
        <v>0.60539804377540662</v>
      </c>
      <c r="K44" s="11">
        <v>0.60428528808516269</v>
      </c>
      <c r="L44" s="11">
        <v>0.60289635353313031</v>
      </c>
      <c r="M44" s="11">
        <v>0.601309776704675</v>
      </c>
      <c r="N44" s="11">
        <v>0.59845950234841272</v>
      </c>
      <c r="O44" s="11">
        <v>0.5976622576918863</v>
      </c>
      <c r="P44" s="11">
        <v>0.59496738182956144</v>
      </c>
      <c r="Q44" s="11">
        <v>0.58869572647499246</v>
      </c>
      <c r="R44" s="11">
        <v>0.58881738703210695</v>
      </c>
      <c r="S44" s="11">
        <v>0.58881738703210695</v>
      </c>
      <c r="T44" s="11">
        <v>0.58881738703210695</v>
      </c>
      <c r="U44" s="11"/>
      <c r="V44" s="33" t="str">
        <f t="shared" si="1"/>
        <v>Congo</v>
      </c>
      <c r="W44" s="30">
        <f t="shared" si="2"/>
        <v>-5.7011625976256483E-4</v>
      </c>
      <c r="X44" s="10">
        <f t="shared" si="3"/>
        <v>-0.43879692004043663</v>
      </c>
      <c r="Y44" s="36">
        <f t="shared" si="4"/>
        <v>0.19254273703697333</v>
      </c>
      <c r="Z44" s="41" t="str">
        <f t="shared" si="5"/>
        <v/>
      </c>
      <c r="AA44" s="42" t="str">
        <f t="shared" si="6"/>
        <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1"/>
        <v>Congo,DRC</v>
      </c>
      <c r="W45" s="30" t="e">
        <f t="shared" si="2"/>
        <v>#N/A</v>
      </c>
      <c r="X45" s="10" t="e">
        <f t="shared" si="3"/>
        <v>#N/A</v>
      </c>
      <c r="Y45" s="36">
        <f t="shared" si="4"/>
        <v>0</v>
      </c>
      <c r="Z45" s="41" t="str">
        <f t="shared" si="5"/>
        <v/>
      </c>
      <c r="AA45" s="42" t="str">
        <f t="shared" si="6"/>
        <v/>
      </c>
    </row>
    <row r="46" spans="1:33">
      <c r="A46" s="37"/>
      <c r="B46" s="38"/>
      <c r="C46" s="32" t="s">
        <v>119</v>
      </c>
      <c r="D46" s="33" t="s">
        <v>120</v>
      </c>
      <c r="E46" s="11">
        <v>0.14271285044410567</v>
      </c>
      <c r="F46" s="11">
        <v>0.14115992614065068</v>
      </c>
      <c r="G46" s="11">
        <v>0.13962366850386196</v>
      </c>
      <c r="H46" s="11">
        <v>0.13811407753374005</v>
      </c>
      <c r="I46" s="11">
        <v>0.13663115323028471</v>
      </c>
      <c r="J46" s="11">
        <v>0.13518156226016267</v>
      </c>
      <c r="K46" s="11">
        <v>0.13421747381504065</v>
      </c>
      <c r="L46" s="11">
        <v>0.13328338536991866</v>
      </c>
      <c r="M46" s="11">
        <v>0.13237929692479702</v>
      </c>
      <c r="N46" s="11">
        <v>0.13150187514634168</v>
      </c>
      <c r="O46" s="11">
        <v>0.13064778670121968</v>
      </c>
      <c r="P46" s="11">
        <v>0.12959890156165327</v>
      </c>
      <c r="Q46" s="11">
        <v>0.12856001642208678</v>
      </c>
      <c r="R46" s="11">
        <v>0.12753113128252036</v>
      </c>
      <c r="S46" s="11">
        <v>0.12753113128252036</v>
      </c>
      <c r="T46" s="11">
        <v>0.12753113128252036</v>
      </c>
      <c r="U46" s="11"/>
      <c r="V46" s="33" t="str">
        <f t="shared" si="1"/>
        <v>Costa Rica</v>
      </c>
      <c r="W46" s="30">
        <f t="shared" si="2"/>
        <v>-1.036544270508036E-3</v>
      </c>
      <c r="X46" s="10">
        <f t="shared" si="3"/>
        <v>-0.98643699119472383</v>
      </c>
      <c r="Y46" s="36">
        <f t="shared" si="4"/>
        <v>0.97305793759729964</v>
      </c>
      <c r="Z46" s="41">
        <f t="shared" si="5"/>
        <v>1.0365442705080361</v>
      </c>
      <c r="AA46" s="42">
        <f t="shared" si="6"/>
        <v>87</v>
      </c>
    </row>
    <row r="47" spans="1:33">
      <c r="A47" s="37"/>
      <c r="B47" s="38"/>
      <c r="C47" s="32" t="s">
        <v>121</v>
      </c>
      <c r="D47" s="33" t="s">
        <v>582</v>
      </c>
      <c r="E47" s="11">
        <v>0.63157502845771629</v>
      </c>
      <c r="F47" s="11">
        <v>0.62656328040026388</v>
      </c>
      <c r="G47" s="11">
        <v>0.62101495398564832</v>
      </c>
      <c r="H47" s="11">
        <v>0.6158437535405682</v>
      </c>
      <c r="I47" s="11">
        <v>0.61039522070332231</v>
      </c>
      <c r="J47" s="11">
        <v>0.60555974345500629</v>
      </c>
      <c r="K47" s="11">
        <v>0.60154242626090071</v>
      </c>
      <c r="L47" s="11">
        <v>0.61139582044890861</v>
      </c>
      <c r="M47" s="11">
        <v>0.60774275081900242</v>
      </c>
      <c r="N47" s="11">
        <v>0.6047930356541934</v>
      </c>
      <c r="O47" s="11">
        <v>0.60189986915692206</v>
      </c>
      <c r="P47" s="11">
        <v>0.5904002840599597</v>
      </c>
      <c r="Q47" s="11">
        <v>0.58241582236599299</v>
      </c>
      <c r="R47" s="11">
        <v>0.57769370532940767</v>
      </c>
      <c r="S47" s="11">
        <v>0.57769370532940767</v>
      </c>
      <c r="T47" s="11">
        <v>0.57769370532940767</v>
      </c>
      <c r="U47" s="11"/>
      <c r="V47" s="33" t="str">
        <f t="shared" si="1"/>
        <v>C™te d'Ivoire</v>
      </c>
      <c r="W47" s="30">
        <f t="shared" si="2"/>
        <v>-3.4898156001170167E-3</v>
      </c>
      <c r="X47" s="10">
        <f t="shared" si="3"/>
        <v>-0.95662284741123105</v>
      </c>
      <c r="Y47" s="36">
        <f t="shared" si="4"/>
        <v>0.91512727218917145</v>
      </c>
      <c r="Z47" s="41">
        <f t="shared" si="5"/>
        <v>3.4898156001170166</v>
      </c>
      <c r="AA47" s="42">
        <f t="shared" si="6"/>
        <v>62</v>
      </c>
    </row>
    <row r="48" spans="1:33">
      <c r="A48" s="37"/>
      <c r="B48" s="38"/>
      <c r="C48" s="32" t="s">
        <v>123</v>
      </c>
      <c r="D48" s="33" t="s">
        <v>124</v>
      </c>
      <c r="E48" s="11">
        <v>0.11743880591938531</v>
      </c>
      <c r="F48" s="11">
        <v>0.11667572546447839</v>
      </c>
      <c r="G48" s="11">
        <v>0.11644681397957356</v>
      </c>
      <c r="H48" s="11">
        <v>0.11951260759465314</v>
      </c>
      <c r="I48" s="11">
        <v>0.11945723446773122</v>
      </c>
      <c r="J48" s="11">
        <v>0.11655242586929133</v>
      </c>
      <c r="K48" s="11">
        <v>0.1106244701901979</v>
      </c>
      <c r="L48" s="11">
        <v>0.10102697607253124</v>
      </c>
      <c r="M48" s="11">
        <v>0.1188655695732353</v>
      </c>
      <c r="N48" s="11">
        <v>0.11475727864493118</v>
      </c>
      <c r="O48" s="11">
        <v>0.11445168276023414</v>
      </c>
      <c r="P48" s="11">
        <v>0.11663746522222217</v>
      </c>
      <c r="Q48" s="11">
        <v>0.11566640883664951</v>
      </c>
      <c r="R48" s="11">
        <v>0.11498747849213718</v>
      </c>
      <c r="S48" s="11">
        <v>0.11498747849213718</v>
      </c>
      <c r="T48" s="11">
        <v>0.11498747849213718</v>
      </c>
      <c r="U48" s="11"/>
      <c r="V48" s="33" t="str">
        <f t="shared" si="1"/>
        <v>Croatia</v>
      </c>
      <c r="W48" s="30">
        <f t="shared" si="2"/>
        <v>-1.6086865092931755E-4</v>
      </c>
      <c r="X48" s="10">
        <f t="shared" si="3"/>
        <v>-0.17548611998351757</v>
      </c>
      <c r="Y48" s="36">
        <f t="shared" si="4"/>
        <v>3.0795378306869525E-2</v>
      </c>
      <c r="Z48" s="41" t="str">
        <f t="shared" si="5"/>
        <v/>
      </c>
      <c r="AA48" s="42" t="str">
        <f t="shared" si="6"/>
        <v/>
      </c>
    </row>
    <row r="49" spans="1:27">
      <c r="A49" s="37"/>
      <c r="B49" s="38"/>
      <c r="C49" s="32" t="s">
        <v>125</v>
      </c>
      <c r="D49" s="33" t="s">
        <v>126</v>
      </c>
      <c r="E49" s="11">
        <v>0.16227302543670932</v>
      </c>
      <c r="F49" s="11">
        <v>0.15901250356597768</v>
      </c>
      <c r="G49" s="11">
        <v>0.155751331288742</v>
      </c>
      <c r="H49" s="11">
        <v>0.15254267933670965</v>
      </c>
      <c r="I49" s="11">
        <v>0.14939662901069334</v>
      </c>
      <c r="J49" s="11">
        <v>0.14629017218061199</v>
      </c>
      <c r="K49" s="11">
        <v>0.14364699190175001</v>
      </c>
      <c r="L49" s="11">
        <v>0.14120389917431686</v>
      </c>
      <c r="M49" s="11">
        <v>0.14716355001043499</v>
      </c>
      <c r="N49" s="11">
        <v>0.14346287179741068</v>
      </c>
      <c r="O49" s="11">
        <v>0.13897700783772468</v>
      </c>
      <c r="P49" s="11">
        <v>0.133228365365614</v>
      </c>
      <c r="Q49" s="11">
        <v>0.12834862818047169</v>
      </c>
      <c r="R49" s="11">
        <v>0.20574001348890969</v>
      </c>
      <c r="S49" s="11">
        <v>0.20574001348890969</v>
      </c>
      <c r="T49" s="11">
        <v>0.20574001348890969</v>
      </c>
      <c r="U49" s="11"/>
      <c r="V49" s="33" t="str">
        <f t="shared" si="1"/>
        <v>Cuba</v>
      </c>
      <c r="W49" s="30">
        <f t="shared" si="2"/>
        <v>2.1283163483381364E-3</v>
      </c>
      <c r="X49" s="10">
        <f t="shared" si="3"/>
        <v>0.39706397821260636</v>
      </c>
      <c r="Y49" s="36">
        <f t="shared" si="4"/>
        <v>0.15765980279402114</v>
      </c>
      <c r="Z49" s="41" t="str">
        <f t="shared" si="5"/>
        <v/>
      </c>
      <c r="AA49" s="42" t="str">
        <f t="shared" si="6"/>
        <v/>
      </c>
    </row>
    <row r="50" spans="1:27">
      <c r="A50" s="37"/>
      <c r="B50" s="38"/>
      <c r="C50" s="32" t="s">
        <v>127</v>
      </c>
      <c r="D50" s="33" t="s">
        <v>128</v>
      </c>
      <c r="E50" s="11">
        <v>2.6926378086382315E-2</v>
      </c>
      <c r="F50" s="11">
        <v>2.6126496059756338E-2</v>
      </c>
      <c r="G50" s="11">
        <v>2.5290435171341667E-2</v>
      </c>
      <c r="H50" s="11">
        <v>2.4437951518699336E-2</v>
      </c>
      <c r="I50" s="11">
        <v>2.3580671118089678E-2</v>
      </c>
      <c r="J50" s="11">
        <v>2.2747293156504342E-2</v>
      </c>
      <c r="K50" s="11">
        <v>2.1993036213414668E-2</v>
      </c>
      <c r="L50" s="11">
        <v>2.1298860571138344E-2</v>
      </c>
      <c r="M50" s="11">
        <v>2.0668668668699344E-2</v>
      </c>
      <c r="N50" s="11">
        <v>3.3524016733160675E-2</v>
      </c>
      <c r="O50" s="11">
        <v>4.5894490825877009E-2</v>
      </c>
      <c r="P50" s="11">
        <v>2.1796656578587686E-2</v>
      </c>
      <c r="Q50" s="11">
        <v>2.8967677080906602E-2</v>
      </c>
      <c r="R50" s="11">
        <v>5.358787122686496E-2</v>
      </c>
      <c r="S50" s="11">
        <v>5.358787122686496E-2</v>
      </c>
      <c r="T50" s="11">
        <v>5.358787122686496E-2</v>
      </c>
      <c r="U50" s="11"/>
      <c r="V50" s="33" t="str">
        <f t="shared" si="1"/>
        <v>Cyprus</v>
      </c>
      <c r="W50" s="30">
        <f t="shared" si="2"/>
        <v>1.832603289966797E-3</v>
      </c>
      <c r="X50" s="10">
        <f t="shared" si="3"/>
        <v>0.69488137103748226</v>
      </c>
      <c r="Y50" s="36">
        <f t="shared" si="4"/>
        <v>0.4828601198149311</v>
      </c>
      <c r="Z50" s="41">
        <f t="shared" si="5"/>
        <v>-1.832603289966797</v>
      </c>
      <c r="AA50" s="42">
        <f t="shared" si="6"/>
        <v>105</v>
      </c>
    </row>
    <row r="51" spans="1:27">
      <c r="A51" s="37"/>
      <c r="B51" s="38"/>
      <c r="C51" s="32" t="s">
        <v>129</v>
      </c>
      <c r="D51" s="33" t="s">
        <v>130</v>
      </c>
      <c r="E51" s="11">
        <v>6.8975207242356673E-2</v>
      </c>
      <c r="F51" s="11">
        <v>6.715183609215368E-2</v>
      </c>
      <c r="G51" s="11">
        <v>6.7093505592356675E-2</v>
      </c>
      <c r="H51" s="11">
        <v>6.5417288913698357E-2</v>
      </c>
      <c r="I51" s="11">
        <v>6.5118308007397693E-2</v>
      </c>
      <c r="J51" s="11">
        <v>6.4209571003535665E-2</v>
      </c>
      <c r="K51" s="11">
        <v>6.3425799635039651E-2</v>
      </c>
      <c r="L51" s="11">
        <v>6.3056662412885336E-2</v>
      </c>
      <c r="M51" s="11">
        <v>6.6449491810676983E-2</v>
      </c>
      <c r="N51" s="11">
        <v>5.8905754089459313E-2</v>
      </c>
      <c r="O51" s="11">
        <v>5.3519392331795999E-2</v>
      </c>
      <c r="P51" s="11">
        <v>6.6650190678229082E-2</v>
      </c>
      <c r="Q51" s="11">
        <v>4.6176987084178577E-2</v>
      </c>
      <c r="R51" s="11">
        <v>0.13919081590032364</v>
      </c>
      <c r="S51" s="11">
        <v>0.13919081590032364</v>
      </c>
      <c r="T51" s="11">
        <v>0.13919081590032364</v>
      </c>
      <c r="U51" s="11"/>
      <c r="V51" s="33" t="str">
        <f t="shared" si="1"/>
        <v>Czech Republic</v>
      </c>
      <c r="W51" s="30">
        <f t="shared" si="2"/>
        <v>3.7599316799938895E-3</v>
      </c>
      <c r="X51" s="10">
        <f t="shared" si="3"/>
        <v>0.57129229547272364</v>
      </c>
      <c r="Y51" s="36">
        <f t="shared" si="4"/>
        <v>0.3263748868664938</v>
      </c>
      <c r="Z51" s="41">
        <f t="shared" si="5"/>
        <v>-3.7599316799938896</v>
      </c>
      <c r="AA51" s="42">
        <f t="shared" si="6"/>
        <v>119</v>
      </c>
    </row>
    <row r="52" spans="1:27">
      <c r="A52" s="37"/>
      <c r="B52" s="38"/>
      <c r="C52" s="32" t="s">
        <v>131</v>
      </c>
      <c r="D52" s="33" t="s">
        <v>132</v>
      </c>
      <c r="E52" s="11">
        <v>7.6110640888735995E-2</v>
      </c>
      <c r="F52" s="11">
        <v>7.4756659396052985E-2</v>
      </c>
      <c r="G52" s="11">
        <v>7.348641774076832E-2</v>
      </c>
      <c r="H52" s="11">
        <v>7.2046257386297011E-2</v>
      </c>
      <c r="I52" s="11">
        <v>7.1510975080605679E-2</v>
      </c>
      <c r="J52" s="11">
        <v>7.0517156189548999E-2</v>
      </c>
      <c r="K52" s="11">
        <v>6.9870135431419012E-2</v>
      </c>
      <c r="L52" s="11">
        <v>6.9361326055402656E-2</v>
      </c>
      <c r="M52" s="11">
        <v>5.2001754624636298E-2</v>
      </c>
      <c r="N52" s="11">
        <v>4.8324722761402657E-2</v>
      </c>
      <c r="O52" s="11">
        <v>4.9233435805778665E-2</v>
      </c>
      <c r="P52" s="11">
        <v>9.4714936417891818E-2</v>
      </c>
      <c r="Q52" s="11">
        <v>9.3879217107518162E-2</v>
      </c>
      <c r="R52" s="11">
        <v>9.4918695775156811E-2</v>
      </c>
      <c r="S52" s="11">
        <v>9.4918695775156811E-2</v>
      </c>
      <c r="T52" s="11">
        <v>9.4918695775156811E-2</v>
      </c>
      <c r="U52" s="11"/>
      <c r="V52" s="33" t="str">
        <f t="shared" si="1"/>
        <v>Denmark</v>
      </c>
      <c r="W52" s="30">
        <f t="shared" si="2"/>
        <v>1.39778280896362E-3</v>
      </c>
      <c r="X52" s="10">
        <f t="shared" si="3"/>
        <v>0.4104843668633219</v>
      </c>
      <c r="Y52" s="36">
        <f t="shared" si="4"/>
        <v>0.16849741543918226</v>
      </c>
      <c r="Z52" s="41" t="str">
        <f t="shared" si="5"/>
        <v/>
      </c>
      <c r="AA52" s="42" t="str">
        <f t="shared" si="6"/>
        <v/>
      </c>
    </row>
    <row r="53" spans="1:27">
      <c r="A53" s="37"/>
      <c r="B53" s="38"/>
      <c r="C53" s="32" t="s">
        <v>133</v>
      </c>
      <c r="D53" s="33" t="s">
        <v>134</v>
      </c>
      <c r="E53" s="11">
        <v>0.51089279413109767</v>
      </c>
      <c r="F53" s="11">
        <v>0.50559139593638236</v>
      </c>
      <c r="G53" s="11">
        <v>0.50710276196930903</v>
      </c>
      <c r="H53" s="11">
        <v>0.50877022556321172</v>
      </c>
      <c r="I53" s="11">
        <v>0.51058037208394336</v>
      </c>
      <c r="J53" s="11">
        <v>0.51249173811686999</v>
      </c>
      <c r="K53" s="11">
        <v>0.51675087291280508</v>
      </c>
      <c r="L53" s="11">
        <v>0.52097155242418702</v>
      </c>
      <c r="M53" s="11">
        <v>0.52675402055345533</v>
      </c>
      <c r="N53" s="11">
        <v>0.54073494396727662</v>
      </c>
      <c r="O53" s="11">
        <v>0.54623285925101628</v>
      </c>
      <c r="P53" s="11">
        <v>0.55173647470961018</v>
      </c>
      <c r="Q53" s="11">
        <v>0.53560016521510856</v>
      </c>
      <c r="R53" s="11">
        <v>0.53183495640853673</v>
      </c>
      <c r="S53" s="11">
        <v>0.53183495640853673</v>
      </c>
      <c r="T53" s="11">
        <v>0.53183495640853673</v>
      </c>
      <c r="U53" s="11"/>
      <c r="V53" s="33" t="str">
        <f t="shared" si="1"/>
        <v>Djibouti</v>
      </c>
      <c r="W53" s="30">
        <f t="shared" si="2"/>
        <v>2.5049342960900751E-3</v>
      </c>
      <c r="X53" s="10">
        <f t="shared" si="3"/>
        <v>0.80768210156374176</v>
      </c>
      <c r="Y53" s="36">
        <f t="shared" si="4"/>
        <v>0.65235037718642241</v>
      </c>
      <c r="Z53" s="41">
        <f t="shared" si="5"/>
        <v>-2.5049342960900751</v>
      </c>
      <c r="AA53" s="42">
        <f t="shared" si="6"/>
        <v>110</v>
      </c>
    </row>
    <row r="54" spans="1:27">
      <c r="A54" s="37"/>
      <c r="B54" s="38"/>
      <c r="C54" s="32" t="s">
        <v>135</v>
      </c>
      <c r="D54" s="33" t="s">
        <v>136</v>
      </c>
      <c r="E54" s="11">
        <v>0.33674593495934962</v>
      </c>
      <c r="F54" s="11">
        <v>0.33541260162601633</v>
      </c>
      <c r="G54" s="11">
        <v>0.33407926829268297</v>
      </c>
      <c r="H54" s="11">
        <v>0.33364837398373987</v>
      </c>
      <c r="I54" s="11">
        <v>0.33321747967479676</v>
      </c>
      <c r="J54" s="11">
        <v>0.33278658536585365</v>
      </c>
      <c r="K54" s="11">
        <v>0.32902235772357735</v>
      </c>
      <c r="L54" s="11">
        <v>0.32525813008130106</v>
      </c>
      <c r="M54" s="11">
        <v>0.29875813008130103</v>
      </c>
      <c r="N54" s="11">
        <v>0.27692479674796772</v>
      </c>
      <c r="O54" s="11">
        <v>0.2846747967479677</v>
      </c>
      <c r="P54" s="11">
        <v>0.3120914634146344</v>
      </c>
      <c r="Q54" s="11">
        <v>0.2846747967479677</v>
      </c>
      <c r="R54" s="11">
        <v>0.34950813008130099</v>
      </c>
      <c r="S54" s="11">
        <v>0.34950813008130099</v>
      </c>
      <c r="T54" s="11">
        <v>0.34950813008130099</v>
      </c>
      <c r="U54" s="11"/>
      <c r="V54" s="33" t="str">
        <f t="shared" si="1"/>
        <v>Dominica</v>
      </c>
      <c r="W54" s="30">
        <f t="shared" si="2"/>
        <v>-6.8765243902437574E-4</v>
      </c>
      <c r="X54" s="10">
        <f t="shared" si="3"/>
        <v>-0.13597424708953518</v>
      </c>
      <c r="Y54" s="36">
        <f t="shared" si="4"/>
        <v>1.8488995871565966E-2</v>
      </c>
      <c r="Z54" s="41" t="str">
        <f t="shared" si="5"/>
        <v/>
      </c>
      <c r="AA54" s="42" t="str">
        <f t="shared" si="6"/>
        <v/>
      </c>
    </row>
    <row r="55" spans="1:27">
      <c r="A55" s="37"/>
      <c r="B55" s="38"/>
      <c r="C55" s="32" t="s">
        <v>137</v>
      </c>
      <c r="D55" s="33" t="s">
        <v>138</v>
      </c>
      <c r="E55" s="11">
        <v>0.27141944592964512</v>
      </c>
      <c r="F55" s="11">
        <v>0.26829984867393158</v>
      </c>
      <c r="G55" s="11">
        <v>0.26520454754645051</v>
      </c>
      <c r="H55" s="11">
        <v>0.26255758678996993</v>
      </c>
      <c r="I55" s="11">
        <v>0.25951724726566405</v>
      </c>
      <c r="J55" s="11">
        <v>0.2567068067973764</v>
      </c>
      <c r="K55" s="11">
        <v>0.25987875633296492</v>
      </c>
      <c r="L55" s="11">
        <v>0.25756087727615068</v>
      </c>
      <c r="M55" s="11">
        <v>0.25760415295819966</v>
      </c>
      <c r="N55" s="11">
        <v>0.25040970464965401</v>
      </c>
      <c r="O55" s="11">
        <v>0.24891413773623927</v>
      </c>
      <c r="P55" s="11">
        <v>0.24809659259633407</v>
      </c>
      <c r="Q55" s="11">
        <v>0.24190091737512817</v>
      </c>
      <c r="R55" s="11">
        <v>0.24073190882058895</v>
      </c>
      <c r="S55" s="11">
        <v>0.24073190882058895</v>
      </c>
      <c r="T55" s="11">
        <v>0.24073190882058895</v>
      </c>
      <c r="U55" s="11"/>
      <c r="V55" s="33" t="str">
        <f t="shared" si="1"/>
        <v>Dominican Republic</v>
      </c>
      <c r="W55" s="30">
        <f t="shared" si="2"/>
        <v>-2.0898193129503364E-3</v>
      </c>
      <c r="X55" s="10">
        <f t="shared" si="3"/>
        <v>-0.97866015857155064</v>
      </c>
      <c r="Y55" s="36">
        <f t="shared" si="4"/>
        <v>0.9577757059752926</v>
      </c>
      <c r="Z55" s="41">
        <f t="shared" si="5"/>
        <v>2.0898193129503362</v>
      </c>
      <c r="AA55" s="42">
        <f t="shared" si="6"/>
        <v>75</v>
      </c>
    </row>
    <row r="56" spans="1:27">
      <c r="C56" s="32" t="s">
        <v>139</v>
      </c>
      <c r="D56" s="33" t="s">
        <v>140</v>
      </c>
      <c r="E56" s="11">
        <v>0.24005738077605662</v>
      </c>
      <c r="F56" s="11">
        <v>0.23338432984708088</v>
      </c>
      <c r="G56" s="11">
        <v>0.22575689326084011</v>
      </c>
      <c r="H56" s="11">
        <v>0.21835400005996883</v>
      </c>
      <c r="I56" s="11">
        <v>0.21136728169894572</v>
      </c>
      <c r="J56" s="11">
        <v>0.20242130605221034</v>
      </c>
      <c r="K56" s="11">
        <v>0.19580999756223336</v>
      </c>
      <c r="L56" s="11">
        <v>0.18733127737991606</v>
      </c>
      <c r="M56" s="11">
        <v>0.18064767124575556</v>
      </c>
      <c r="N56" s="11">
        <v>0.15339200810813922</v>
      </c>
      <c r="O56" s="11">
        <v>0.16570993665359807</v>
      </c>
      <c r="P56" s="11">
        <v>0.14099812134622286</v>
      </c>
      <c r="Q56" s="11">
        <v>0.13580385201876669</v>
      </c>
      <c r="R56" s="11">
        <v>0.13446403521423242</v>
      </c>
      <c r="S56" s="11">
        <v>0.13446403521423242</v>
      </c>
      <c r="T56" s="11">
        <v>0.13446403521423242</v>
      </c>
      <c r="U56" s="11"/>
      <c r="V56" s="33" t="str">
        <f t="shared" si="1"/>
        <v>Ecuador</v>
      </c>
      <c r="W56" s="30">
        <f t="shared" si="2"/>
        <v>-7.9810519536712664E-3</v>
      </c>
      <c r="X56" s="10">
        <f t="shared" si="3"/>
        <v>-0.98313491003380904</v>
      </c>
      <c r="Y56" s="36">
        <f t="shared" si="4"/>
        <v>0.96655425132718575</v>
      </c>
      <c r="Z56" s="41">
        <f t="shared" si="5"/>
        <v>7.9810519536712663</v>
      </c>
      <c r="AA56" s="42">
        <f t="shared" si="6"/>
        <v>25</v>
      </c>
    </row>
    <row r="57" spans="1:27">
      <c r="C57" s="32" t="s">
        <v>141</v>
      </c>
      <c r="D57" s="33" t="s">
        <v>142</v>
      </c>
      <c r="E57" s="11">
        <v>0.17922083645325235</v>
      </c>
      <c r="F57" s="11">
        <v>0.19225956502784566</v>
      </c>
      <c r="G57" s="11">
        <v>0.16874674888699204</v>
      </c>
      <c r="H57" s="11">
        <v>0.15872555876239866</v>
      </c>
      <c r="I57" s="11">
        <v>0.14755241741829264</v>
      </c>
      <c r="J57" s="11">
        <v>0.13656724355386199</v>
      </c>
      <c r="K57" s="11">
        <v>0.12696893054410563</v>
      </c>
      <c r="L57" s="11">
        <v>0.11751687769695134</v>
      </c>
      <c r="M57" s="11">
        <v>0.10816954029695132</v>
      </c>
      <c r="N57" s="11">
        <v>0.10190358501077233</v>
      </c>
      <c r="O57" s="11">
        <v>9.5689093139227632E-2</v>
      </c>
      <c r="P57" s="11">
        <v>9.5040820510501445E-2</v>
      </c>
      <c r="Q57" s="11">
        <v>9.441075926388888E-2</v>
      </c>
      <c r="R57" s="11">
        <v>9.3785657366870001E-2</v>
      </c>
      <c r="S57" s="11">
        <v>0.17711899070020332</v>
      </c>
      <c r="T57" s="11">
        <v>0.17711899070020332</v>
      </c>
      <c r="U57" s="11"/>
      <c r="V57" s="33" t="str">
        <f t="shared" si="1"/>
        <v>Egypt</v>
      </c>
      <c r="W57" s="30">
        <f t="shared" si="2"/>
        <v>-3.3651112635157744E-3</v>
      </c>
      <c r="X57" s="10">
        <f t="shared" si="3"/>
        <v>-0.44652430579068064</v>
      </c>
      <c r="Y57" s="36">
        <f t="shared" si="4"/>
        <v>0.19938395566184927</v>
      </c>
      <c r="Z57" s="41" t="str">
        <f t="shared" si="5"/>
        <v/>
      </c>
      <c r="AA57" s="42" t="str">
        <f t="shared" si="6"/>
        <v/>
      </c>
    </row>
    <row r="58" spans="1:27">
      <c r="C58" s="32" t="s">
        <v>143</v>
      </c>
      <c r="D58" s="33" t="s">
        <v>144</v>
      </c>
      <c r="E58" s="11">
        <v>0.2949374547064943</v>
      </c>
      <c r="F58" s="11">
        <v>0.28985643353860829</v>
      </c>
      <c r="G58" s="11">
        <v>0.28495159123251068</v>
      </c>
      <c r="H58" s="11">
        <v>0.28008691152803927</v>
      </c>
      <c r="I58" s="11">
        <v>0.27451865458779529</v>
      </c>
      <c r="J58" s="11">
        <v>0.26886478789145402</v>
      </c>
      <c r="K58" s="11">
        <v>0.26444647139694161</v>
      </c>
      <c r="L58" s="11">
        <v>0.25999457766665701</v>
      </c>
      <c r="M58" s="11">
        <v>0.25701384224343421</v>
      </c>
      <c r="N58" s="11">
        <v>0.25020169309909507</v>
      </c>
      <c r="O58" s="11">
        <v>0.22908656203965216</v>
      </c>
      <c r="P58" s="11">
        <v>0.23420491690868717</v>
      </c>
      <c r="Q58" s="11">
        <v>0.21331626590826036</v>
      </c>
      <c r="R58" s="11">
        <v>0.21984083636845664</v>
      </c>
      <c r="S58" s="11">
        <v>0.21984083636845664</v>
      </c>
      <c r="T58" s="11">
        <v>0.21984083636845664</v>
      </c>
      <c r="U58" s="11"/>
      <c r="V58" s="33" t="str">
        <f t="shared" si="1"/>
        <v>El Salvador</v>
      </c>
      <c r="W58" s="30">
        <f t="shared" si="2"/>
        <v>-5.7067772289627486E-3</v>
      </c>
      <c r="X58" s="10">
        <f t="shared" si="3"/>
        <v>-0.97792992382296662</v>
      </c>
      <c r="Y58" s="36">
        <f t="shared" si="4"/>
        <v>0.95634693590839326</v>
      </c>
      <c r="Z58" s="41">
        <f t="shared" si="5"/>
        <v>5.706777228962749</v>
      </c>
      <c r="AA58" s="42">
        <f t="shared" si="6"/>
        <v>43</v>
      </c>
    </row>
    <row r="59" spans="1:27">
      <c r="C59" s="32" t="s">
        <v>145</v>
      </c>
      <c r="D59" s="33" t="s">
        <v>146</v>
      </c>
      <c r="E59" s="11">
        <v>0.70398487804878063</v>
      </c>
      <c r="F59" s="11">
        <v>0.70341764227642312</v>
      </c>
      <c r="G59" s="11">
        <v>0.70303991869918703</v>
      </c>
      <c r="H59" s="11">
        <v>0.68971775812459368</v>
      </c>
      <c r="I59" s="11">
        <v>0.66644023809430897</v>
      </c>
      <c r="J59" s="11">
        <v>0.64320710830792704</v>
      </c>
      <c r="K59" s="11">
        <v>0.63472645498333335</v>
      </c>
      <c r="L59" s="11">
        <v>0.62615710247174805</v>
      </c>
      <c r="M59" s="11">
        <v>0.61744425402520342</v>
      </c>
      <c r="N59" s="11">
        <v>0.60855148687947169</v>
      </c>
      <c r="O59" s="11">
        <v>0.59945563030284565</v>
      </c>
      <c r="P59" s="11">
        <v>0.59581429561483767</v>
      </c>
      <c r="Q59" s="11">
        <v>0.59201027799999995</v>
      </c>
      <c r="R59" s="11">
        <v>0.58809195144207338</v>
      </c>
      <c r="S59" s="11">
        <v>0.58809195144207338</v>
      </c>
      <c r="T59" s="11">
        <v>0.58809195144207338</v>
      </c>
      <c r="U59" s="11"/>
      <c r="V59" s="33" t="str">
        <f t="shared" si="1"/>
        <v>Equatorial Guinea</v>
      </c>
      <c r="W59" s="30">
        <f t="shared" si="2"/>
        <v>-9.0908817368185093E-3</v>
      </c>
      <c r="X59" s="10">
        <f t="shared" si="3"/>
        <v>-0.96070420980969629</v>
      </c>
      <c r="Y59" s="36">
        <f t="shared" si="4"/>
        <v>0.92295257874607295</v>
      </c>
      <c r="Z59" s="41">
        <f t="shared" si="5"/>
        <v>9.0908817368185098</v>
      </c>
      <c r="AA59" s="42">
        <f t="shared" si="6"/>
        <v>18</v>
      </c>
    </row>
    <row r="60" spans="1:27">
      <c r="C60" s="32" t="s">
        <v>147</v>
      </c>
      <c r="D60" s="33" t="s">
        <v>148</v>
      </c>
      <c r="E60" s="11">
        <v>0.81830913168511676</v>
      </c>
      <c r="F60" s="11">
        <v>0.80246352326814996</v>
      </c>
      <c r="G60" s="11">
        <v>0.78668840838348508</v>
      </c>
      <c r="H60" s="11">
        <v>0.77160412333317374</v>
      </c>
      <c r="I60" s="11">
        <v>0.75760451489712288</v>
      </c>
      <c r="J60" s="11">
        <v>0.74461640540108309</v>
      </c>
      <c r="K60" s="11">
        <v>0.73834592028560697</v>
      </c>
      <c r="L60" s="11">
        <v>0.72877846217361508</v>
      </c>
      <c r="M60" s="11">
        <v>0.72122918574996475</v>
      </c>
      <c r="N60" s="11">
        <v>0.71250583417481295</v>
      </c>
      <c r="O60" s="11">
        <v>0.70219305487678574</v>
      </c>
      <c r="P60" s="11">
        <v>0.69692225256104612</v>
      </c>
      <c r="Q60" s="11">
        <v>0.68927780529142157</v>
      </c>
      <c r="R60" s="11">
        <v>0.6845595993760164</v>
      </c>
      <c r="S60" s="11">
        <v>0.6845595993760164</v>
      </c>
      <c r="T60" s="11">
        <v>0.6845595993760164</v>
      </c>
      <c r="U60" s="11"/>
      <c r="V60" s="33" t="str">
        <f t="shared" si="1"/>
        <v>Eritrea</v>
      </c>
      <c r="W60" s="30">
        <f t="shared" si="2"/>
        <v>-9.0078086476797405E-3</v>
      </c>
      <c r="X60" s="10">
        <f t="shared" si="3"/>
        <v>-0.97498392965393599</v>
      </c>
      <c r="Y60" s="36">
        <f t="shared" si="4"/>
        <v>0.95059366308343118</v>
      </c>
      <c r="Z60" s="41">
        <f t="shared" si="5"/>
        <v>9.0078086476797399</v>
      </c>
      <c r="AA60" s="42">
        <f t="shared" si="6"/>
        <v>19</v>
      </c>
    </row>
    <row r="61" spans="1:27">
      <c r="C61" s="32" t="s">
        <v>149</v>
      </c>
      <c r="D61" s="33" t="s">
        <v>150</v>
      </c>
      <c r="E61" s="11">
        <v>0.13648290568528468</v>
      </c>
      <c r="F61" s="11">
        <v>0.12945326578060998</v>
      </c>
      <c r="G61" s="11">
        <v>0.12791630880276433</v>
      </c>
      <c r="H61" s="11">
        <v>0.12885821361353669</v>
      </c>
      <c r="I61" s="11">
        <v>0.12581393956252032</v>
      </c>
      <c r="J61" s="11">
        <v>0.12450137282857733</v>
      </c>
      <c r="K61" s="11">
        <v>0.12582452644646369</v>
      </c>
      <c r="L61" s="11">
        <v>0.12413141990174802</v>
      </c>
      <c r="M61" s="11">
        <v>0.11189268077072767</v>
      </c>
      <c r="N61" s="11">
        <v>0.10479978292815868</v>
      </c>
      <c r="O61" s="11">
        <v>0.11238739973224098</v>
      </c>
      <c r="P61" s="11">
        <v>0.10519505152381291</v>
      </c>
      <c r="Q61" s="11">
        <v>0.1879972082482485</v>
      </c>
      <c r="R61" s="11">
        <v>0.17407489821176736</v>
      </c>
      <c r="S61" s="11">
        <v>0.17407489821176736</v>
      </c>
      <c r="T61" s="11">
        <v>0.17407489821176736</v>
      </c>
      <c r="U61" s="11"/>
      <c r="V61" s="33" t="str">
        <f t="shared" si="1"/>
        <v>Estonia</v>
      </c>
      <c r="W61" s="30">
        <f t="shared" si="2"/>
        <v>2.7996198430517011E-3</v>
      </c>
      <c r="X61" s="10">
        <f t="shared" si="3"/>
        <v>0.49790947278229736</v>
      </c>
      <c r="Y61" s="36">
        <f t="shared" si="4"/>
        <v>0.24791384308634531</v>
      </c>
      <c r="Z61" s="41" t="str">
        <f t="shared" si="5"/>
        <v/>
      </c>
      <c r="AA61" s="42" t="str">
        <f t="shared" si="6"/>
        <v/>
      </c>
    </row>
    <row r="62" spans="1:27">
      <c r="C62" s="32" t="s">
        <v>151</v>
      </c>
      <c r="D62" s="33" t="s">
        <v>152</v>
      </c>
      <c r="E62" s="11">
        <v>0.89918955196447625</v>
      </c>
      <c r="F62" s="11">
        <v>0.8946853243221996</v>
      </c>
      <c r="G62" s="11">
        <v>0.89019410481000472</v>
      </c>
      <c r="H62" s="11">
        <v>0.88571735684252495</v>
      </c>
      <c r="I62" s="11">
        <v>0.88125345440350067</v>
      </c>
      <c r="J62" s="11">
        <v>0.87678743814333793</v>
      </c>
      <c r="K62" s="11">
        <v>0.87229768204577696</v>
      </c>
      <c r="L62" s="11">
        <v>0.86613720682118356</v>
      </c>
      <c r="M62" s="11">
        <v>0.85511638318197525</v>
      </c>
      <c r="N62" s="11">
        <v>0.83949456618089113</v>
      </c>
      <c r="O62" s="11">
        <v>0.82291450795762311</v>
      </c>
      <c r="P62" s="11">
        <v>0.80941503919390023</v>
      </c>
      <c r="Q62" s="11">
        <v>0.79552646934295457</v>
      </c>
      <c r="R62" s="11">
        <v>0.78194666023214221</v>
      </c>
      <c r="S62" s="11">
        <v>0.78194666023214221</v>
      </c>
      <c r="T62" s="11">
        <v>0.78194666023214221</v>
      </c>
      <c r="U62" s="11"/>
      <c r="V62" s="33" t="str">
        <f t="shared" si="1"/>
        <v>Ethiopia</v>
      </c>
      <c r="W62" s="30">
        <f t="shared" si="2"/>
        <v>-8.9828670818206183E-3</v>
      </c>
      <c r="X62" s="10">
        <f t="shared" si="3"/>
        <v>-0.97482651381170704</v>
      </c>
      <c r="Y62" s="36">
        <f t="shared" si="4"/>
        <v>0.95028673203028624</v>
      </c>
      <c r="Z62" s="41">
        <f t="shared" si="5"/>
        <v>8.9828670818206184</v>
      </c>
      <c r="AA62" s="42">
        <f t="shared" si="6"/>
        <v>20</v>
      </c>
    </row>
    <row r="63" spans="1:27">
      <c r="C63" s="32" t="s">
        <v>153</v>
      </c>
      <c r="D63" s="33" t="s">
        <v>154</v>
      </c>
      <c r="E63" s="11">
        <v>0.25142866350417498</v>
      </c>
      <c r="F63" s="11">
        <v>0.25105585605945963</v>
      </c>
      <c r="G63" s="11">
        <v>0.25055654454970328</v>
      </c>
      <c r="H63" s="11">
        <v>0.24995398100742697</v>
      </c>
      <c r="I63" s="11">
        <v>0.24925328738384966</v>
      </c>
      <c r="J63" s="11">
        <v>0.24847438237815864</v>
      </c>
      <c r="K63" s="11">
        <v>0.24765212792328065</v>
      </c>
      <c r="L63" s="11">
        <v>0.24679987346840268</v>
      </c>
      <c r="M63" s="11">
        <v>0.26770987391548295</v>
      </c>
      <c r="N63" s="11">
        <v>0.25602462089534467</v>
      </c>
      <c r="O63" s="11">
        <v>0.257758853767112</v>
      </c>
      <c r="P63" s="11">
        <v>0.26287479489244137</v>
      </c>
      <c r="Q63" s="11">
        <v>0.2627018550995936</v>
      </c>
      <c r="R63" s="11">
        <v>0.2524709502182767</v>
      </c>
      <c r="S63" s="11">
        <v>0.33580428355161002</v>
      </c>
      <c r="T63" s="11">
        <v>0.33580428355161002</v>
      </c>
      <c r="U63" s="11"/>
      <c r="V63" s="33" t="str">
        <f t="shared" si="1"/>
        <v>Fiji</v>
      </c>
      <c r="W63" s="30">
        <f t="shared" si="2"/>
        <v>3.9572846708256894E-3</v>
      </c>
      <c r="X63" s="10">
        <f t="shared" si="3"/>
        <v>0.65823714831629487</v>
      </c>
      <c r="Y63" s="36">
        <f t="shared" si="4"/>
        <v>0.43327614342356796</v>
      </c>
      <c r="Z63" s="41">
        <f t="shared" si="5"/>
        <v>-3.9572846708256892</v>
      </c>
      <c r="AA63" s="42">
        <f t="shared" si="6"/>
        <v>121</v>
      </c>
    </row>
    <row r="64" spans="1:27">
      <c r="C64" s="32" t="s">
        <v>155</v>
      </c>
      <c r="D64" s="33" t="s">
        <v>156</v>
      </c>
      <c r="E64" s="11">
        <v>5.5487479550343659E-2</v>
      </c>
      <c r="F64" s="11">
        <v>5.4538806870262364E-2</v>
      </c>
      <c r="G64" s="11">
        <v>5.3919402482864032E-2</v>
      </c>
      <c r="H64" s="11">
        <v>5.3209754193026669E-2</v>
      </c>
      <c r="I64" s="11">
        <v>5.253913029343301E-2</v>
      </c>
      <c r="J64" s="11">
        <v>5.1836799076766332E-2</v>
      </c>
      <c r="K64" s="11">
        <v>5.0275803471684984E-2</v>
      </c>
      <c r="L64" s="11">
        <v>4.9799360712132361E-2</v>
      </c>
      <c r="M64" s="11">
        <v>5.6447838190160644E-2</v>
      </c>
      <c r="N64" s="11">
        <v>4.932142922857035E-2</v>
      </c>
      <c r="O64" s="11">
        <v>4.7894938407799986E-2</v>
      </c>
      <c r="P64" s="11">
        <v>0.11794505011991707</v>
      </c>
      <c r="Q64" s="11">
        <v>0.1224075090250971</v>
      </c>
      <c r="R64" s="11">
        <v>0.11692804985348708</v>
      </c>
      <c r="S64" s="11">
        <v>0.11692804985348708</v>
      </c>
      <c r="T64" s="11">
        <v>0.11692804985348708</v>
      </c>
      <c r="U64" s="11"/>
      <c r="V64" s="33" t="str">
        <f t="shared" si="1"/>
        <v>Finland</v>
      </c>
      <c r="W64" s="30">
        <f t="shared" si="2"/>
        <v>5.1330310560055896E-3</v>
      </c>
      <c r="X64" s="10">
        <f t="shared" si="3"/>
        <v>0.77178944845756359</v>
      </c>
      <c r="Y64" s="36">
        <f t="shared" si="4"/>
        <v>0.59565895275043024</v>
      </c>
      <c r="Z64" s="41">
        <f t="shared" si="5"/>
        <v>-5.1330310560055894</v>
      </c>
      <c r="AA64" s="42">
        <f t="shared" si="6"/>
        <v>126</v>
      </c>
    </row>
    <row r="65" spans="3:27">
      <c r="C65" s="32" t="s">
        <v>157</v>
      </c>
      <c r="D65" s="33" t="s">
        <v>158</v>
      </c>
      <c r="E65" s="11">
        <v>2.4974147927845667E-2</v>
      </c>
      <c r="F65" s="11">
        <v>2.4196447479065006E-2</v>
      </c>
      <c r="G65" s="11">
        <v>2.2986226705081339E-2</v>
      </c>
      <c r="H65" s="11">
        <v>2.3109339264431025E-2</v>
      </c>
      <c r="I65" s="11">
        <v>2.2395053449797007E-2</v>
      </c>
      <c r="J65" s="11">
        <v>2.1022231049796988E-2</v>
      </c>
      <c r="K65" s="11">
        <v>2.0339466483130321E-2</v>
      </c>
      <c r="L65" s="11">
        <v>1.9648571835162654E-2</v>
      </c>
      <c r="M65" s="11">
        <v>1.9795075561178991E-2</v>
      </c>
      <c r="N65" s="11">
        <v>1.6778977661178987E-2</v>
      </c>
      <c r="O65" s="11">
        <v>2.0353528257760312E-2</v>
      </c>
      <c r="P65" s="11">
        <v>8.0102375898182185E-2</v>
      </c>
      <c r="Q65" s="11">
        <v>7.4334103359689138E-2</v>
      </c>
      <c r="R65" s="11">
        <v>9.5556081542896507E-2</v>
      </c>
      <c r="S65" s="11">
        <v>9.5556081542896507E-2</v>
      </c>
      <c r="T65" s="11">
        <v>9.5556081542896507E-2</v>
      </c>
      <c r="U65" s="11"/>
      <c r="V65" s="33" t="str">
        <f t="shared" si="1"/>
        <v>France</v>
      </c>
      <c r="W65" s="30">
        <f t="shared" si="2"/>
        <v>5.3467180993640251E-3</v>
      </c>
      <c r="X65" s="10">
        <f t="shared" si="3"/>
        <v>0.7839120961570063</v>
      </c>
      <c r="Y65" s="36">
        <f t="shared" si="4"/>
        <v>0.61451817450127144</v>
      </c>
      <c r="Z65" s="41">
        <f t="shared" si="5"/>
        <v>-5.3467180993640255</v>
      </c>
      <c r="AA65" s="42">
        <f t="shared" si="6"/>
        <v>129</v>
      </c>
    </row>
    <row r="66" spans="3:27">
      <c r="C66" s="32" t="s">
        <v>159</v>
      </c>
      <c r="D66" s="33" t="s">
        <v>160</v>
      </c>
      <c r="E66" s="11">
        <v>0.46645238659879595</v>
      </c>
      <c r="F66" s="11">
        <v>0.46515010848924304</v>
      </c>
      <c r="G66" s="11">
        <v>0.46410319623334867</v>
      </c>
      <c r="H66" s="11">
        <v>0.46327311324574705</v>
      </c>
      <c r="I66" s="11">
        <v>0.46257473757521866</v>
      </c>
      <c r="J66" s="11">
        <v>0.46186969523802368</v>
      </c>
      <c r="K66" s="11">
        <v>0.46224185967420234</v>
      </c>
      <c r="L66" s="11">
        <v>0.46234760134615366</v>
      </c>
      <c r="M66" s="11">
        <v>0.46291314289304603</v>
      </c>
      <c r="N66" s="11">
        <v>0.46163393772321476</v>
      </c>
      <c r="O66" s="11">
        <v>0.45921039234076627</v>
      </c>
      <c r="P66" s="11">
        <v>0.45655252516553019</v>
      </c>
      <c r="Q66" s="11">
        <v>0.45532156855944145</v>
      </c>
      <c r="R66" s="11">
        <v>0.44828135616848064</v>
      </c>
      <c r="S66" s="11">
        <v>0.44828135616848064</v>
      </c>
      <c r="T66" s="11">
        <v>0.44828135616848064</v>
      </c>
      <c r="U66" s="11"/>
      <c r="V66" s="33" t="str">
        <f t="shared" si="1"/>
        <v>Gabon</v>
      </c>
      <c r="W66" s="30">
        <f t="shared" si="2"/>
        <v>-1.1679023605516419E-3</v>
      </c>
      <c r="X66" s="10">
        <f t="shared" si="3"/>
        <v>-0.90549113289004013</v>
      </c>
      <c r="Y66" s="36">
        <f t="shared" si="4"/>
        <v>0.81991419174248836</v>
      </c>
      <c r="Z66" s="41">
        <f t="shared" si="5"/>
        <v>1.1679023605516419</v>
      </c>
      <c r="AA66" s="42">
        <f t="shared" si="6"/>
        <v>83</v>
      </c>
    </row>
    <row r="67" spans="3:27">
      <c r="C67" s="32" t="s">
        <v>161</v>
      </c>
      <c r="D67" s="33" t="s">
        <v>162</v>
      </c>
      <c r="E67" s="11">
        <v>0.63125398373983765</v>
      </c>
      <c r="F67" s="11">
        <v>0.62502931273170725</v>
      </c>
      <c r="G67" s="11">
        <v>0.60662536655691057</v>
      </c>
      <c r="H67" s="11">
        <v>0.58823312769918712</v>
      </c>
      <c r="I67" s="11">
        <v>0.56984592949187007</v>
      </c>
      <c r="J67" s="11">
        <v>0.55146873128455298</v>
      </c>
      <c r="K67" s="11">
        <v>0.54299272186334713</v>
      </c>
      <c r="L67" s="11">
        <v>0.53453663114132821</v>
      </c>
      <c r="M67" s="11">
        <v>0.52224338194935072</v>
      </c>
      <c r="N67" s="11">
        <v>0.51454171337887344</v>
      </c>
      <c r="O67" s="11">
        <v>0.50520635971436556</v>
      </c>
      <c r="P67" s="11">
        <v>0.4979183941523273</v>
      </c>
      <c r="Q67" s="11">
        <v>0.48938414677610703</v>
      </c>
      <c r="R67" s="11">
        <v>0.48172124282803358</v>
      </c>
      <c r="S67" s="11">
        <v>0.48172124282803358</v>
      </c>
      <c r="T67" s="11">
        <v>0.48172124282803358</v>
      </c>
      <c r="U67" s="11"/>
      <c r="V67" s="33" t="str">
        <f t="shared" si="1"/>
        <v>Gambia</v>
      </c>
      <c r="W67" s="30">
        <f t="shared" si="2"/>
        <v>-1.0591225134740177E-2</v>
      </c>
      <c r="X67" s="10">
        <f t="shared" si="3"/>
        <v>-0.97567365398324313</v>
      </c>
      <c r="Y67" s="36">
        <f t="shared" si="4"/>
        <v>0.95193907907701325</v>
      </c>
      <c r="Z67" s="41">
        <f t="shared" si="5"/>
        <v>10.591225134740176</v>
      </c>
      <c r="AA67" s="42">
        <f t="shared" si="6"/>
        <v>11</v>
      </c>
    </row>
    <row r="68" spans="3:27">
      <c r="C68" s="32" t="s">
        <v>163</v>
      </c>
      <c r="D68" s="33" t="s">
        <v>164</v>
      </c>
      <c r="E68" s="11">
        <v>0.1600563164364931</v>
      </c>
      <c r="F68" s="11">
        <v>0.1573196460432004</v>
      </c>
      <c r="G68" s="11">
        <v>0.17417813902829304</v>
      </c>
      <c r="H68" s="11">
        <v>0.15175167111027374</v>
      </c>
      <c r="I68" s="11">
        <v>0.1489710982779564</v>
      </c>
      <c r="J68" s="11">
        <v>0.14651879102829518</v>
      </c>
      <c r="K68" s="11">
        <v>0.14416011361887796</v>
      </c>
      <c r="L68" s="11">
        <v>0.14189387523385075</v>
      </c>
      <c r="M68" s="11">
        <v>0.1397199945724012</v>
      </c>
      <c r="N68" s="11">
        <v>0.13760676431745533</v>
      </c>
      <c r="O68" s="11">
        <v>0.12962141610156738</v>
      </c>
      <c r="P68" s="11">
        <v>0.13008810145092745</v>
      </c>
      <c r="Q68" s="11">
        <v>0.13204560747849456</v>
      </c>
      <c r="R68" s="11">
        <v>0.19918466517898126</v>
      </c>
      <c r="S68" s="11">
        <v>0.19918466517898126</v>
      </c>
      <c r="T68" s="11">
        <v>0.19918466517898126</v>
      </c>
      <c r="U68" s="11"/>
      <c r="V68" s="33" t="str">
        <f t="shared" si="1"/>
        <v>Georgia</v>
      </c>
      <c r="W68" s="30">
        <f t="shared" si="2"/>
        <v>1.4564498733609886E-3</v>
      </c>
      <c r="X68" s="10">
        <f t="shared" si="3"/>
        <v>0.28335001967146445</v>
      </c>
      <c r="Y68" s="36">
        <f t="shared" si="4"/>
        <v>8.0287233647819284E-2</v>
      </c>
      <c r="Z68" s="41" t="str">
        <f t="shared" si="5"/>
        <v/>
      </c>
      <c r="AA68" s="42" t="str">
        <f t="shared" si="6"/>
        <v/>
      </c>
    </row>
    <row r="69" spans="3:27">
      <c r="C69" s="32" t="s">
        <v>165</v>
      </c>
      <c r="D69" s="33" t="s">
        <v>166</v>
      </c>
      <c r="E69" s="11">
        <v>2.9093059934959354E-2</v>
      </c>
      <c r="F69" s="11">
        <v>2.8231736194308989E-2</v>
      </c>
      <c r="G69" s="11">
        <v>2.6874477494309022E-2</v>
      </c>
      <c r="H69" s="11">
        <v>2.5509088713008336E-2</v>
      </c>
      <c r="I69" s="11">
        <v>2.4647764972357985E-2</v>
      </c>
      <c r="J69" s="11">
        <v>2.395717293902469E-2</v>
      </c>
      <c r="K69" s="11">
        <v>2.2612907041057007E-2</v>
      </c>
      <c r="L69" s="11">
        <v>2.2943437891056986E-2</v>
      </c>
      <c r="M69" s="11">
        <v>2.2103237033740022E-2</v>
      </c>
      <c r="N69" s="11">
        <v>2.2100434550406691E-2</v>
      </c>
      <c r="O69" s="11">
        <v>1.9348851579268314E-2</v>
      </c>
      <c r="P69" s="11">
        <v>2.0174282975595207E-2</v>
      </c>
      <c r="Q69" s="11">
        <v>1.711962299932281E-2</v>
      </c>
      <c r="R69" s="11">
        <v>0.11657755273736399</v>
      </c>
      <c r="S69" s="11">
        <v>0.11657755273736399</v>
      </c>
      <c r="T69" s="11">
        <v>0.11657755273736399</v>
      </c>
      <c r="U69" s="11"/>
      <c r="V69" s="33" t="str">
        <f t="shared" si="1"/>
        <v>Germany</v>
      </c>
      <c r="W69" s="30">
        <f t="shared" si="2"/>
        <v>4.8753794768247498E-3</v>
      </c>
      <c r="X69" s="10">
        <f t="shared" si="3"/>
        <v>0.6161260604647506</v>
      </c>
      <c r="Y69" s="36">
        <f t="shared" si="4"/>
        <v>0.37961132238381351</v>
      </c>
      <c r="Z69" s="41">
        <f t="shared" si="5"/>
        <v>-4.87537947682475</v>
      </c>
      <c r="AA69" s="42">
        <f t="shared" si="6"/>
        <v>124</v>
      </c>
    </row>
    <row r="70" spans="3:27">
      <c r="C70" s="32" t="s">
        <v>167</v>
      </c>
      <c r="D70" s="33" t="s">
        <v>168</v>
      </c>
      <c r="E70" s="11">
        <v>0.666973658841434</v>
      </c>
      <c r="F70" s="11">
        <v>0.66111773508614968</v>
      </c>
      <c r="G70" s="11">
        <v>0.6557511259198443</v>
      </c>
      <c r="H70" s="11">
        <v>0.65046925433852454</v>
      </c>
      <c r="I70" s="11">
        <v>0.64346783653701023</v>
      </c>
      <c r="J70" s="11">
        <v>0.63666207077150494</v>
      </c>
      <c r="K70" s="11">
        <v>0.62814154321600169</v>
      </c>
      <c r="L70" s="11">
        <v>0.61957402056715127</v>
      </c>
      <c r="M70" s="11">
        <v>0.60955620447633219</v>
      </c>
      <c r="N70" s="11">
        <v>0.59123923243678866</v>
      </c>
      <c r="O70" s="11">
        <v>0.57850235692073204</v>
      </c>
      <c r="P70" s="11">
        <v>0.55915747595057474</v>
      </c>
      <c r="Q70" s="11">
        <v>0.55584247625177119</v>
      </c>
      <c r="R70" s="11">
        <v>0.5498371082796677</v>
      </c>
      <c r="S70" s="11">
        <v>0.5498371082796677</v>
      </c>
      <c r="T70" s="11">
        <v>0.5498371082796677</v>
      </c>
      <c r="U70" s="11"/>
      <c r="V70" s="33" t="str">
        <f t="shared" si="1"/>
        <v>Ghana</v>
      </c>
      <c r="W70" s="30">
        <f t="shared" si="2"/>
        <v>-9.1501285963541991E-3</v>
      </c>
      <c r="X70" s="10">
        <f t="shared" si="3"/>
        <v>-0.98432683913306251</v>
      </c>
      <c r="Y70" s="36">
        <f t="shared" si="4"/>
        <v>0.96889932623768593</v>
      </c>
      <c r="Z70" s="41">
        <f t="shared" si="5"/>
        <v>9.1501285963541985</v>
      </c>
      <c r="AA70" s="42">
        <f t="shared" si="6"/>
        <v>17</v>
      </c>
    </row>
    <row r="71" spans="3:27">
      <c r="C71" s="32" t="s">
        <v>169</v>
      </c>
      <c r="D71" s="33" t="s">
        <v>170</v>
      </c>
      <c r="E71" s="11">
        <v>3.3163440862805017E-2</v>
      </c>
      <c r="F71" s="11">
        <v>3.2197587737805032E-2</v>
      </c>
      <c r="G71" s="11">
        <v>3.0061002905487962E-2</v>
      </c>
      <c r="H71" s="11">
        <v>3.0420353032520334E-2</v>
      </c>
      <c r="I71" s="11">
        <v>2.9291898281504331E-2</v>
      </c>
      <c r="J71" s="11">
        <v>2.8659378489837666E-2</v>
      </c>
      <c r="K71" s="11">
        <v>2.8309233371138384E-2</v>
      </c>
      <c r="L71" s="11">
        <v>2.5593234593902645E-2</v>
      </c>
      <c r="M71" s="11">
        <v>2.4739024434552979E-2</v>
      </c>
      <c r="N71" s="11">
        <v>2.404741590121966E-2</v>
      </c>
      <c r="O71" s="11">
        <v>2.2939547205284672E-2</v>
      </c>
      <c r="P71" s="11">
        <v>2.1792245150745446E-2</v>
      </c>
      <c r="Q71" s="11">
        <v>5.7303528148931915E-2</v>
      </c>
      <c r="R71" s="11">
        <v>4.3658897332809032E-2</v>
      </c>
      <c r="S71" s="11">
        <v>4.3658897332809032E-2</v>
      </c>
      <c r="T71" s="11">
        <v>4.3658897332809032E-2</v>
      </c>
      <c r="U71" s="11"/>
      <c r="V71" s="33" t="str">
        <f t="shared" ref="V71:V134" si="10">D71</f>
        <v>Greece</v>
      </c>
      <c r="W71" s="30">
        <f t="shared" ref="W71:W134" si="11">SLOPE(E71:T71,$E$5:$T$5)</f>
        <v>8.8708514062671353E-4</v>
      </c>
      <c r="X71" s="10">
        <f t="shared" ref="X71:X134" si="12">PEARSON(E71:T71,$E$5:$T$5)</f>
        <v>0.43291194176830866</v>
      </c>
      <c r="Y71" s="36">
        <f t="shared" ref="Y71:Y134" si="13">IF(ISERROR(X71),0,X71*X71)</f>
        <v>0.18741274932560748</v>
      </c>
      <c r="Z71" s="41" t="str">
        <f t="shared" ref="Z71:Z134" si="14">IF(Y71&gt;=$Z$4,-1000*W71,"")</f>
        <v/>
      </c>
      <c r="AA71" s="42" t="str">
        <f t="shared" ref="AA71:AA134" si="15">IF(ISNUMBER(Z71),RANK(Z71,$Z$6:$Z$197),"")</f>
        <v/>
      </c>
    </row>
    <row r="72" spans="3:27">
      <c r="C72" s="32" t="s">
        <v>171</v>
      </c>
      <c r="D72" s="33" t="s">
        <v>172</v>
      </c>
      <c r="E72" s="11">
        <v>0.33229878048780503</v>
      </c>
      <c r="F72" s="11">
        <v>0.33313439024390268</v>
      </c>
      <c r="G72" s="11">
        <v>0.33198040650406535</v>
      </c>
      <c r="H72" s="11">
        <v>0.33085439024390267</v>
      </c>
      <c r="I72" s="11">
        <v>0.30474178861788637</v>
      </c>
      <c r="J72" s="11">
        <v>0.35364097560975633</v>
      </c>
      <c r="K72" s="11">
        <v>0.3517433333333333</v>
      </c>
      <c r="L72" s="11">
        <v>0.34991162601626041</v>
      </c>
      <c r="M72" s="11">
        <v>0.34983682926829268</v>
      </c>
      <c r="N72" s="11">
        <v>0.34985219512195137</v>
      </c>
      <c r="O72" s="11">
        <v>0.34745243902439032</v>
      </c>
      <c r="P72" s="11">
        <v>0.34679081300813036</v>
      </c>
      <c r="Q72" s="11">
        <v>0.34617747967479701</v>
      </c>
      <c r="R72" s="11">
        <v>0.34559406504065066</v>
      </c>
      <c r="S72" s="11">
        <v>0.34559406504065066</v>
      </c>
      <c r="T72" s="11">
        <v>0.34559406504065066</v>
      </c>
      <c r="U72" s="11"/>
      <c r="V72" s="33" t="str">
        <f t="shared" si="10"/>
        <v>Grenada</v>
      </c>
      <c r="W72" s="30">
        <f t="shared" si="11"/>
        <v>1.3334049497847938E-3</v>
      </c>
      <c r="X72" s="10">
        <f t="shared" si="12"/>
        <v>0.51182387015190745</v>
      </c>
      <c r="Y72" s="36">
        <f t="shared" si="13"/>
        <v>0.26196367405727661</v>
      </c>
      <c r="Z72" s="41">
        <f t="shared" si="14"/>
        <v>-1.3334049497847937</v>
      </c>
      <c r="AA72" s="42">
        <f t="shared" si="15"/>
        <v>101</v>
      </c>
    </row>
    <row r="73" spans="3:27">
      <c r="C73" s="32" t="s">
        <v>173</v>
      </c>
      <c r="D73" s="33" t="s">
        <v>174</v>
      </c>
      <c r="E73" s="11">
        <v>0.39763723785891675</v>
      </c>
      <c r="F73" s="11">
        <v>0.38652328737619329</v>
      </c>
      <c r="G73" s="11">
        <v>0.37539454014550194</v>
      </c>
      <c r="H73" s="11">
        <v>0.36427587421562402</v>
      </c>
      <c r="I73" s="11">
        <v>0.35319403755403872</v>
      </c>
      <c r="J73" s="11">
        <v>0.34164697054014986</v>
      </c>
      <c r="K73" s="11">
        <v>0.33152545787605786</v>
      </c>
      <c r="L73" s="11">
        <v>0.3215736200087137</v>
      </c>
      <c r="M73" s="11">
        <v>0.32074339766990467</v>
      </c>
      <c r="N73" s="11">
        <v>0.30284496740731731</v>
      </c>
      <c r="O73" s="11">
        <v>0.29199109326916994</v>
      </c>
      <c r="P73" s="11">
        <v>0.29032048935959509</v>
      </c>
      <c r="Q73" s="11">
        <v>0.29147648886802119</v>
      </c>
      <c r="R73" s="11">
        <v>0.30077226070547869</v>
      </c>
      <c r="S73" s="11">
        <v>0.30077226070547869</v>
      </c>
      <c r="T73" s="11">
        <v>0.30077226070547869</v>
      </c>
      <c r="U73" s="11"/>
      <c r="V73" s="33" t="str">
        <f t="shared" si="10"/>
        <v>Guatemala</v>
      </c>
      <c r="W73" s="30">
        <f t="shared" si="11"/>
        <v>-7.0868286227214385E-3</v>
      </c>
      <c r="X73" s="10">
        <f t="shared" si="12"/>
        <v>-0.93251936879508157</v>
      </c>
      <c r="Y73" s="36">
        <f t="shared" si="13"/>
        <v>0.86959237317797733</v>
      </c>
      <c r="Z73" s="41">
        <f t="shared" si="14"/>
        <v>7.0868286227214385</v>
      </c>
      <c r="AA73" s="42">
        <f t="shared" si="15"/>
        <v>31</v>
      </c>
    </row>
    <row r="74" spans="3:27">
      <c r="C74" s="32" t="s">
        <v>175</v>
      </c>
      <c r="D74" s="33" t="s">
        <v>176</v>
      </c>
      <c r="E74" s="11">
        <v>0.73253028092334516</v>
      </c>
      <c r="F74" s="11">
        <v>0.72860437695355762</v>
      </c>
      <c r="G74" s="11">
        <v>0.72461762011708519</v>
      </c>
      <c r="H74" s="11">
        <v>0.72053170111616371</v>
      </c>
      <c r="I74" s="11">
        <v>0.71635954726606099</v>
      </c>
      <c r="J74" s="11">
        <v>0.71765714952623993</v>
      </c>
      <c r="K74" s="11">
        <v>0.73496542005420074</v>
      </c>
      <c r="L74" s="11">
        <v>0.73585829268292702</v>
      </c>
      <c r="M74" s="11">
        <v>0.73691920265921429</v>
      </c>
      <c r="N74" s="11">
        <v>0.73737619002071908</v>
      </c>
      <c r="O74" s="11">
        <v>0.7388010515618163</v>
      </c>
      <c r="P74" s="11">
        <v>0.73535493031360699</v>
      </c>
      <c r="Q74" s="11">
        <v>0.73172131744273905</v>
      </c>
      <c r="R74" s="11">
        <v>0.71909240831132826</v>
      </c>
      <c r="S74" s="11">
        <v>0.71909240831132826</v>
      </c>
      <c r="T74" s="11">
        <v>0.71909240831132826</v>
      </c>
      <c r="U74" s="11"/>
      <c r="V74" s="33" t="str">
        <f t="shared" si="10"/>
        <v>Guinea</v>
      </c>
      <c r="W74" s="30">
        <f t="shared" si="11"/>
        <v>-5.6344195686525484E-5</v>
      </c>
      <c r="X74" s="10">
        <f t="shared" si="12"/>
        <v>-3.2357350489817527E-2</v>
      </c>
      <c r="Y74" s="36">
        <f t="shared" si="13"/>
        <v>1.0469981307208946E-3</v>
      </c>
      <c r="Z74" s="41" t="str">
        <f t="shared" si="14"/>
        <v/>
      </c>
      <c r="AA74" s="42" t="str">
        <f t="shared" si="15"/>
        <v/>
      </c>
    </row>
    <row r="75" spans="3:27">
      <c r="C75" s="32" t="s">
        <v>177</v>
      </c>
      <c r="D75" s="33" t="s">
        <v>178</v>
      </c>
      <c r="E75" s="11">
        <v>0.79588311556329849</v>
      </c>
      <c r="F75" s="11">
        <v>0.79343597711532665</v>
      </c>
      <c r="G75" s="11">
        <v>0.79126479674796768</v>
      </c>
      <c r="H75" s="11">
        <v>0.78880747967479703</v>
      </c>
      <c r="I75" s="11">
        <v>0.78636406504065059</v>
      </c>
      <c r="J75" s="11">
        <v>0.7839425203252034</v>
      </c>
      <c r="K75" s="11">
        <v>0.77460157181571831</v>
      </c>
      <c r="L75" s="11">
        <v>0.7652737127371273</v>
      </c>
      <c r="M75" s="11">
        <v>0.75593715447154508</v>
      </c>
      <c r="N75" s="11">
        <v>0.74657344173441764</v>
      </c>
      <c r="O75" s="11">
        <v>0.73715924119241227</v>
      </c>
      <c r="P75" s="11">
        <v>0.72710566395663978</v>
      </c>
      <c r="Q75" s="11">
        <v>0.72389799457994586</v>
      </c>
      <c r="R75" s="11">
        <v>0.72058853658536604</v>
      </c>
      <c r="S75" s="11">
        <v>0.72058853658536604</v>
      </c>
      <c r="T75" s="11">
        <v>0.72058853658536604</v>
      </c>
      <c r="U75" s="11"/>
      <c r="V75" s="33" t="str">
        <f t="shared" si="10"/>
        <v>Guinea-Bissau</v>
      </c>
      <c r="W75" s="30">
        <f t="shared" si="11"/>
        <v>-6.1473614572974547E-3</v>
      </c>
      <c r="X75" s="10">
        <f t="shared" si="12"/>
        <v>-0.97786256788990578</v>
      </c>
      <c r="Y75" s="36">
        <f t="shared" si="13"/>
        <v>0.95621520168024055</v>
      </c>
      <c r="Z75" s="41">
        <f t="shared" si="14"/>
        <v>6.1473614572974551</v>
      </c>
      <c r="AA75" s="42">
        <f t="shared" si="15"/>
        <v>38</v>
      </c>
    </row>
    <row r="76" spans="3:27">
      <c r="C76" s="32" t="s">
        <v>179</v>
      </c>
      <c r="D76" s="33" t="s">
        <v>180</v>
      </c>
      <c r="E76" s="11">
        <v>0.35482904269964327</v>
      </c>
      <c r="F76" s="11">
        <v>0.35083910216793596</v>
      </c>
      <c r="G76" s="11">
        <v>0.34670078765248896</v>
      </c>
      <c r="H76" s="11">
        <v>0.34569255443785463</v>
      </c>
      <c r="I76" s="11">
        <v>0.34444814236143201</v>
      </c>
      <c r="J76" s="11">
        <v>0.34293112865899306</v>
      </c>
      <c r="K76" s="11">
        <v>0.35356677317308532</v>
      </c>
      <c r="L76" s="11">
        <v>0.36396900305303115</v>
      </c>
      <c r="M76" s="11">
        <v>0.36588803961768707</v>
      </c>
      <c r="N76" s="11">
        <v>0.3544171710333473</v>
      </c>
      <c r="O76" s="11">
        <v>0.32976269649981443</v>
      </c>
      <c r="P76" s="11">
        <v>0.32218415118711741</v>
      </c>
      <c r="Q76" s="11">
        <v>0.32092800231270224</v>
      </c>
      <c r="R76" s="11">
        <v>0.30972464476622769</v>
      </c>
      <c r="S76" s="11">
        <v>0.30972464476622769</v>
      </c>
      <c r="T76" s="11">
        <v>0.30972464476622769</v>
      </c>
      <c r="U76" s="11"/>
      <c r="V76" s="33" t="str">
        <f t="shared" si="10"/>
        <v>Guyana</v>
      </c>
      <c r="W76" s="30">
        <f t="shared" si="11"/>
        <v>-3.0263122426019708E-3</v>
      </c>
      <c r="X76" s="10">
        <f t="shared" si="12"/>
        <v>-0.7455599857502776</v>
      </c>
      <c r="Y76" s="36">
        <f t="shared" si="13"/>
        <v>0.55585969235195409</v>
      </c>
      <c r="Z76" s="41">
        <f t="shared" si="14"/>
        <v>3.0263122426019708</v>
      </c>
      <c r="AA76" s="42">
        <f t="shared" si="15"/>
        <v>69</v>
      </c>
    </row>
    <row r="77" spans="3:27">
      <c r="C77" s="32" t="s">
        <v>181</v>
      </c>
      <c r="D77" s="33" t="s">
        <v>182</v>
      </c>
      <c r="E77" s="11">
        <v>0.71830091162195142</v>
      </c>
      <c r="F77" s="11">
        <v>0.69366437965569139</v>
      </c>
      <c r="G77" s="11">
        <v>0.66926172415736251</v>
      </c>
      <c r="H77" s="11">
        <v>0.64493651276472475</v>
      </c>
      <c r="I77" s="11">
        <v>0.62151157237479704</v>
      </c>
      <c r="J77" s="11">
        <v>0.59753273857926825</v>
      </c>
      <c r="K77" s="11">
        <v>0.59773411973075885</v>
      </c>
      <c r="L77" s="11">
        <v>0.59790135454078608</v>
      </c>
      <c r="M77" s="11">
        <v>0.5979815974808943</v>
      </c>
      <c r="N77" s="11">
        <v>0.59796208432344189</v>
      </c>
      <c r="O77" s="11">
        <v>0.5978742784830624</v>
      </c>
      <c r="P77" s="11">
        <v>0.59962338648238489</v>
      </c>
      <c r="Q77" s="11">
        <v>0.59504848364159912</v>
      </c>
      <c r="R77" s="11">
        <v>0.59058130437804912</v>
      </c>
      <c r="S77" s="11">
        <v>0.59058130437804912</v>
      </c>
      <c r="T77" s="11">
        <v>0.59058130437804912</v>
      </c>
      <c r="U77" s="11"/>
      <c r="V77" s="33" t="str">
        <f t="shared" si="10"/>
        <v>Haiti</v>
      </c>
      <c r="W77" s="30">
        <f t="shared" si="11"/>
        <v>-6.9427888705267905E-3</v>
      </c>
      <c r="X77" s="10">
        <f t="shared" si="12"/>
        <v>-0.81454617039039223</v>
      </c>
      <c r="Y77" s="36">
        <f t="shared" si="13"/>
        <v>0.66348546369765393</v>
      </c>
      <c r="Z77" s="41">
        <f t="shared" si="14"/>
        <v>6.9427888705267904</v>
      </c>
      <c r="AA77" s="42">
        <f t="shared" si="15"/>
        <v>32</v>
      </c>
    </row>
    <row r="78" spans="3:27">
      <c r="C78" s="32" t="s">
        <v>183</v>
      </c>
      <c r="D78" s="33" t="s">
        <v>184</v>
      </c>
      <c r="E78" s="11">
        <v>0.4347861570726026</v>
      </c>
      <c r="F78" s="11">
        <v>0.42748900651081434</v>
      </c>
      <c r="G78" s="11">
        <v>0.41522900894966724</v>
      </c>
      <c r="H78" s="11">
        <v>0.40379415740905955</v>
      </c>
      <c r="I78" s="11">
        <v>0.39200228220050648</v>
      </c>
      <c r="J78" s="11">
        <v>0.37541979774284745</v>
      </c>
      <c r="K78" s="11">
        <v>0.3852005032539037</v>
      </c>
      <c r="L78" s="11">
        <v>0.37474349858561107</v>
      </c>
      <c r="M78" s="11">
        <v>0.34167264514596263</v>
      </c>
      <c r="N78" s="11">
        <v>0.29788474434172069</v>
      </c>
      <c r="O78" s="11">
        <v>0.27667754416435569</v>
      </c>
      <c r="P78" s="11">
        <v>0.25479902947557737</v>
      </c>
      <c r="Q78" s="11">
        <v>0.25345263054366668</v>
      </c>
      <c r="R78" s="11">
        <v>0.27689859060933236</v>
      </c>
      <c r="S78" s="11">
        <v>0.27689859060933236</v>
      </c>
      <c r="T78" s="11">
        <v>0.27689859060933236</v>
      </c>
      <c r="U78" s="11"/>
      <c r="V78" s="33" t="str">
        <f t="shared" si="10"/>
        <v>Honduras</v>
      </c>
      <c r="W78" s="30">
        <f t="shared" si="11"/>
        <v>-1.3161543256387792E-2</v>
      </c>
      <c r="X78" s="10">
        <f t="shared" si="12"/>
        <v>-0.94449610856104194</v>
      </c>
      <c r="Y78" s="36">
        <f t="shared" si="13"/>
        <v>0.89207289908695153</v>
      </c>
      <c r="Z78" s="41">
        <f t="shared" si="14"/>
        <v>13.161543256387793</v>
      </c>
      <c r="AA78" s="42">
        <f t="shared" si="15"/>
        <v>6</v>
      </c>
    </row>
    <row r="79" spans="3:27">
      <c r="C79" s="32" t="s">
        <v>185</v>
      </c>
      <c r="D79" s="33" t="s">
        <v>186</v>
      </c>
      <c r="E79" s="11">
        <v>9.2903422299680891E-2</v>
      </c>
      <c r="F79" s="11">
        <v>9.0348981866998135E-2</v>
      </c>
      <c r="G79" s="11">
        <v>8.8388042020459315E-2</v>
      </c>
      <c r="H79" s="11">
        <v>8.8002034456743081E-2</v>
      </c>
      <c r="I79" s="11">
        <v>8.6677956468958497E-2</v>
      </c>
      <c r="J79" s="11">
        <v>8.0484709654451356E-2</v>
      </c>
      <c r="K79" s="11">
        <v>7.6982020405467644E-2</v>
      </c>
      <c r="L79" s="11">
        <v>7.6145997823150638E-2</v>
      </c>
      <c r="M79" s="11">
        <v>8.2931774834067343E-2</v>
      </c>
      <c r="N79" s="11">
        <v>7.4118822286150673E-2</v>
      </c>
      <c r="O79" s="11">
        <v>7.5166419273696314E-2</v>
      </c>
      <c r="P79" s="11">
        <v>0.14980230322606222</v>
      </c>
      <c r="Q79" s="11">
        <v>0.14786707953957143</v>
      </c>
      <c r="R79" s="11">
        <v>0.15909874373550845</v>
      </c>
      <c r="S79" s="11">
        <v>0.15909874373550845</v>
      </c>
      <c r="T79" s="11">
        <v>0.15909874373550845</v>
      </c>
      <c r="U79" s="11"/>
      <c r="V79" s="33" t="str">
        <f t="shared" si="10"/>
        <v>Hungary</v>
      </c>
      <c r="W79" s="30">
        <f t="shared" si="11"/>
        <v>5.3187573654234696E-3</v>
      </c>
      <c r="X79" s="10">
        <f t="shared" si="12"/>
        <v>0.72236613872303279</v>
      </c>
      <c r="Y79" s="36">
        <f t="shared" si="13"/>
        <v>0.5218128383736238</v>
      </c>
      <c r="Z79" s="41">
        <f t="shared" si="14"/>
        <v>-5.3187573654234699</v>
      </c>
      <c r="AA79" s="42">
        <f t="shared" si="15"/>
        <v>128</v>
      </c>
    </row>
    <row r="80" spans="3:27">
      <c r="C80" s="32" t="s">
        <v>187</v>
      </c>
      <c r="D80" s="33" t="s">
        <v>188</v>
      </c>
      <c r="E80" s="11">
        <v>0.10916201725101636</v>
      </c>
      <c r="F80" s="11">
        <v>0.10695803402073166</v>
      </c>
      <c r="G80" s="11">
        <v>0.10728250607500001</v>
      </c>
      <c r="H80" s="11">
        <v>0.106761449673984</v>
      </c>
      <c r="I80" s="11">
        <v>0.10503714124044737</v>
      </c>
      <c r="J80" s="11">
        <v>0.10402827996138235</v>
      </c>
      <c r="K80" s="11">
        <v>0.10250363747276432</v>
      </c>
      <c r="L80" s="11">
        <v>0.10234484864268302</v>
      </c>
      <c r="M80" s="11">
        <v>0.10167386469065066</v>
      </c>
      <c r="N80" s="11">
        <v>9.7466295372764342E-2</v>
      </c>
      <c r="O80" s="11">
        <v>9.5504254510162687E-2</v>
      </c>
      <c r="P80" s="11">
        <v>9.6557106332994858E-2</v>
      </c>
      <c r="Q80" s="11">
        <v>9.5612397180217135E-2</v>
      </c>
      <c r="R80" s="11">
        <v>9.5193704287601669E-2</v>
      </c>
      <c r="S80" s="11">
        <v>0.178527037620935</v>
      </c>
      <c r="T80" s="11">
        <v>0.178527037620935</v>
      </c>
      <c r="U80" s="11"/>
      <c r="V80" s="33" t="str">
        <f t="shared" si="10"/>
        <v>Iceland</v>
      </c>
      <c r="W80" s="30">
        <f t="shared" si="11"/>
        <v>2.3820451152732959E-3</v>
      </c>
      <c r="X80" s="10">
        <f t="shared" si="12"/>
        <v>0.42651786696167709</v>
      </c>
      <c r="Y80" s="36">
        <f t="shared" si="13"/>
        <v>0.18191749083753889</v>
      </c>
      <c r="Z80" s="41" t="str">
        <f t="shared" si="14"/>
        <v/>
      </c>
      <c r="AA80" s="42" t="str">
        <f t="shared" si="15"/>
        <v/>
      </c>
    </row>
    <row r="81" spans="3:27">
      <c r="C81" s="32" t="s">
        <v>189</v>
      </c>
      <c r="D81" s="33" t="s">
        <v>190</v>
      </c>
      <c r="E81" s="11">
        <v>0.54224761774476038</v>
      </c>
      <c r="F81" s="11">
        <v>0.53413013102219942</v>
      </c>
      <c r="G81" s="11">
        <v>0.52536817397904234</v>
      </c>
      <c r="H81" s="11">
        <v>0.5134597173005192</v>
      </c>
      <c r="I81" s="11">
        <v>0.50140151519463705</v>
      </c>
      <c r="J81" s="11">
        <v>0.49009528282433412</v>
      </c>
      <c r="K81" s="11">
        <v>0.4779301138684014</v>
      </c>
      <c r="L81" s="11">
        <v>0.46646424271990933</v>
      </c>
      <c r="M81" s="11">
        <v>0.45509171573499785</v>
      </c>
      <c r="N81" s="11">
        <v>0.4655229611169403</v>
      </c>
      <c r="O81" s="11">
        <v>0.45288106347532636</v>
      </c>
      <c r="P81" s="11">
        <v>0.44235873836264372</v>
      </c>
      <c r="Q81" s="11">
        <v>0.43277124478072859</v>
      </c>
      <c r="R81" s="11">
        <v>0.42130737392559064</v>
      </c>
      <c r="S81" s="11">
        <v>0.42130737392559064</v>
      </c>
      <c r="T81" s="11">
        <v>0.42130737392559064</v>
      </c>
      <c r="U81" s="11"/>
      <c r="V81" s="33" t="str">
        <f t="shared" si="10"/>
        <v>India</v>
      </c>
      <c r="W81" s="30">
        <f t="shared" si="11"/>
        <v>-8.5288662832615145E-3</v>
      </c>
      <c r="X81" s="10">
        <f t="shared" si="12"/>
        <v>-0.98615838453620364</v>
      </c>
      <c r="Y81" s="36">
        <f t="shared" si="13"/>
        <v>0.97250835939105484</v>
      </c>
      <c r="Z81" s="41">
        <f t="shared" si="14"/>
        <v>8.5288662832615145</v>
      </c>
      <c r="AA81" s="42">
        <f t="shared" si="15"/>
        <v>21</v>
      </c>
    </row>
    <row r="82" spans="3:27">
      <c r="C82" s="32" t="s">
        <v>191</v>
      </c>
      <c r="D82" s="33" t="s">
        <v>192</v>
      </c>
      <c r="E82" s="11">
        <v>0.47797581289431995</v>
      </c>
      <c r="F82" s="11">
        <v>0.46975477211647432</v>
      </c>
      <c r="G82" s="11">
        <v>0.45655852808659625</v>
      </c>
      <c r="H82" s="11">
        <v>0.43511529218679962</v>
      </c>
      <c r="I82" s="11">
        <v>0.4137817310837506</v>
      </c>
      <c r="J82" s="11">
        <v>0.39090304802948234</v>
      </c>
      <c r="K82" s="11">
        <v>0.36939607037562056</v>
      </c>
      <c r="L82" s="11">
        <v>0.38214429597379124</v>
      </c>
      <c r="M82" s="11">
        <v>0.41337294725227819</v>
      </c>
      <c r="N82" s="11">
        <v>0.3940894638731805</v>
      </c>
      <c r="O82" s="11">
        <v>0.37628252834362069</v>
      </c>
      <c r="P82" s="11">
        <v>0.36850109600585984</v>
      </c>
      <c r="Q82" s="11">
        <v>0.35968039642616195</v>
      </c>
      <c r="R82" s="11">
        <v>0.34642537356185937</v>
      </c>
      <c r="S82" s="11">
        <v>0.34642537356185937</v>
      </c>
      <c r="T82" s="11">
        <v>0.34642537356185937</v>
      </c>
      <c r="U82" s="11"/>
      <c r="V82" s="33" t="str">
        <f t="shared" si="10"/>
        <v>Indonesia</v>
      </c>
      <c r="W82" s="30">
        <f t="shared" si="11"/>
        <v>-8.4583466838501833E-3</v>
      </c>
      <c r="X82" s="10">
        <f t="shared" si="12"/>
        <v>-0.92007942057299574</v>
      </c>
      <c r="Y82" s="36">
        <f t="shared" si="13"/>
        <v>0.84654614016193963</v>
      </c>
      <c r="Z82" s="41">
        <f t="shared" si="14"/>
        <v>8.4583466838501842</v>
      </c>
      <c r="AA82" s="42">
        <f t="shared" si="15"/>
        <v>22</v>
      </c>
    </row>
    <row r="83" spans="3:27">
      <c r="C83" s="32" t="s">
        <v>193</v>
      </c>
      <c r="D83" s="33" t="s">
        <v>194</v>
      </c>
      <c r="E83" s="11">
        <v>0.2220865614771167</v>
      </c>
      <c r="F83" s="11">
        <v>0.21022299102291553</v>
      </c>
      <c r="G83" s="11">
        <v>0.18192377729583367</v>
      </c>
      <c r="H83" s="11">
        <v>0.18743939810185095</v>
      </c>
      <c r="I83" s="11">
        <v>0.18324068724493972</v>
      </c>
      <c r="J83" s="11">
        <v>0.17481824737856411</v>
      </c>
      <c r="K83" s="11">
        <v>0.17256748619043702</v>
      </c>
      <c r="L83" s="11">
        <v>0.16763972085183501</v>
      </c>
      <c r="M83" s="11">
        <v>0.16602895620758476</v>
      </c>
      <c r="N83" s="11">
        <v>0.16639386490031641</v>
      </c>
      <c r="O83" s="11">
        <v>0.1355965321816105</v>
      </c>
      <c r="P83" s="11">
        <v>0.13161747788471836</v>
      </c>
      <c r="Q83" s="11">
        <v>0.12777841917012336</v>
      </c>
      <c r="R83" s="11">
        <v>0.16247656811186303</v>
      </c>
      <c r="S83" s="11">
        <v>0.16247656811186303</v>
      </c>
      <c r="T83" s="11">
        <v>0.16247656811186303</v>
      </c>
      <c r="U83" s="11"/>
      <c r="V83" s="33" t="str">
        <f t="shared" si="10"/>
        <v>Iran, Islamic Republic of</v>
      </c>
      <c r="W83" s="30">
        <f t="shared" si="11"/>
        <v>-4.181359087871532E-3</v>
      </c>
      <c r="X83" s="10">
        <f t="shared" si="12"/>
        <v>-0.78591080442201389</v>
      </c>
      <c r="Y83" s="36">
        <f t="shared" si="13"/>
        <v>0.617655792507257</v>
      </c>
      <c r="Z83" s="41">
        <f t="shared" si="14"/>
        <v>4.1813590878715319</v>
      </c>
      <c r="AA83" s="42">
        <f t="shared" si="15"/>
        <v>55</v>
      </c>
    </row>
    <row r="84" spans="3:27">
      <c r="C84" s="32" t="s">
        <v>195</v>
      </c>
      <c r="D84" s="33" t="s">
        <v>196</v>
      </c>
      <c r="E84" s="11">
        <v>0.39540379532024578</v>
      </c>
      <c r="F84" s="11">
        <v>0.39020971060383064</v>
      </c>
      <c r="G84" s="11">
        <v>0.37027596880033453</v>
      </c>
      <c r="H84" s="11">
        <v>0.35159030974381539</v>
      </c>
      <c r="I84" s="11">
        <v>0.33125531229375477</v>
      </c>
      <c r="J84" s="11">
        <v>0.3115822306920733</v>
      </c>
      <c r="K84" s="11">
        <v>0.29288590241213125</v>
      </c>
      <c r="L84" s="11">
        <v>0.35530683461361806</v>
      </c>
      <c r="M84" s="11">
        <v>0.35861049836300835</v>
      </c>
      <c r="N84" s="11">
        <v>0.35358254512957132</v>
      </c>
      <c r="O84" s="11">
        <v>0.33639422090982629</v>
      </c>
      <c r="P84" s="11">
        <v>0.32429719746747959</v>
      </c>
      <c r="Q84" s="11">
        <v>0.32726218821014763</v>
      </c>
      <c r="R84" s="11">
        <v>0.32256419271138231</v>
      </c>
      <c r="S84" s="11">
        <v>0.32256419271138231</v>
      </c>
      <c r="T84" s="11">
        <v>0.32256419271138231</v>
      </c>
      <c r="U84" s="11"/>
      <c r="V84" s="33" t="str">
        <f t="shared" si="10"/>
        <v>Iraq</v>
      </c>
      <c r="W84" s="30">
        <f t="shared" si="11"/>
        <v>-3.610325975455464E-3</v>
      </c>
      <c r="X84" s="10">
        <f t="shared" si="12"/>
        <v>-0.61281247518880544</v>
      </c>
      <c r="Y84" s="36">
        <f t="shared" si="13"/>
        <v>0.3755391297470303</v>
      </c>
      <c r="Z84" s="41">
        <f t="shared" si="14"/>
        <v>3.610325975455464</v>
      </c>
      <c r="AA84" s="42">
        <f t="shared" si="15"/>
        <v>59</v>
      </c>
    </row>
    <row r="85" spans="3:27">
      <c r="C85" s="32" t="s">
        <v>197</v>
      </c>
      <c r="D85" s="33" t="s">
        <v>198</v>
      </c>
      <c r="E85" s="11">
        <v>3.2549143986788688E-2</v>
      </c>
      <c r="F85" s="11">
        <v>3.275003920447165E-2</v>
      </c>
      <c r="G85" s="11">
        <v>3.2173698649796988E-2</v>
      </c>
      <c r="H85" s="11">
        <v>3.1459959721138332E-2</v>
      </c>
      <c r="I85" s="11">
        <v>3.1903944369715671E-2</v>
      </c>
      <c r="J85" s="11">
        <v>3.0385327392276697E-2</v>
      </c>
      <c r="K85" s="11">
        <v>2.8315943124796988E-2</v>
      </c>
      <c r="L85" s="11">
        <v>2.5975014141869989E-2</v>
      </c>
      <c r="M85" s="11">
        <v>2.4353597354065334E-2</v>
      </c>
      <c r="N85" s="11">
        <v>2.2381774062195339E-2</v>
      </c>
      <c r="O85" s="11">
        <v>2.0370926380081349E-2</v>
      </c>
      <c r="P85" s="11">
        <v>0.10277774444308968</v>
      </c>
      <c r="Q85" s="11">
        <v>0.10294879014837399</v>
      </c>
      <c r="R85" s="11">
        <v>0.10237837243902469</v>
      </c>
      <c r="S85" s="11">
        <v>0.10237837243902469</v>
      </c>
      <c r="T85" s="11">
        <v>0.10237837243902469</v>
      </c>
      <c r="U85" s="11"/>
      <c r="V85" s="33" t="str">
        <f t="shared" si="10"/>
        <v>Ireland</v>
      </c>
      <c r="W85" s="30">
        <f t="shared" si="11"/>
        <v>5.5807034056417452E-3</v>
      </c>
      <c r="X85" s="10">
        <f t="shared" si="12"/>
        <v>0.74456974147458099</v>
      </c>
      <c r="Y85" s="36">
        <f t="shared" si="13"/>
        <v>0.55438409991952442</v>
      </c>
      <c r="Z85" s="41">
        <f t="shared" si="14"/>
        <v>-5.5807034056417448</v>
      </c>
      <c r="AA85" s="42">
        <f t="shared" si="15"/>
        <v>131</v>
      </c>
    </row>
    <row r="86" spans="3:27">
      <c r="C86" s="32" t="s">
        <v>199</v>
      </c>
      <c r="D86" s="33" t="s">
        <v>200</v>
      </c>
      <c r="E86" s="11">
        <v>2.6349901751016355E-2</v>
      </c>
      <c r="F86" s="11">
        <v>2.4163495779064986E-2</v>
      </c>
      <c r="G86" s="11">
        <v>2.4505545091666667E-2</v>
      </c>
      <c r="H86" s="11">
        <v>2.4002065948984002E-2</v>
      </c>
      <c r="I86" s="11">
        <v>2.2295334773780692E-2</v>
      </c>
      <c r="J86" s="11">
        <v>2.130405075304902E-2</v>
      </c>
      <c r="K86" s="11">
        <v>1.9728603414430983E-2</v>
      </c>
      <c r="L86" s="11">
        <v>1.9519009734349686E-2</v>
      </c>
      <c r="M86" s="11">
        <v>1.8797220932317327E-2</v>
      </c>
      <c r="N86" s="11">
        <v>1.707543213028466E-2</v>
      </c>
      <c r="O86" s="11">
        <v>1.6995919751016348E-2</v>
      </c>
      <c r="P86" s="11">
        <v>1.6477164351287574E-2</v>
      </c>
      <c r="Q86" s="11">
        <v>1.5470604073509425E-2</v>
      </c>
      <c r="R86" s="11">
        <v>1.4138840543699328E-2</v>
      </c>
      <c r="S86" s="11">
        <v>1.4138840543699328E-2</v>
      </c>
      <c r="T86" s="11">
        <v>1.4138840543699328E-2</v>
      </c>
      <c r="U86" s="11"/>
      <c r="V86" s="33" t="str">
        <f t="shared" si="10"/>
        <v>Israel</v>
      </c>
      <c r="W86" s="30">
        <f t="shared" si="11"/>
        <v>-8.4595954955662847E-4</v>
      </c>
      <c r="X86" s="10">
        <f t="shared" si="12"/>
        <v>-0.98886309576856879</v>
      </c>
      <c r="Y86" s="36">
        <f t="shared" si="13"/>
        <v>0.97785022217299766</v>
      </c>
      <c r="Z86" s="41">
        <f t="shared" si="14"/>
        <v>0.84595954955662844</v>
      </c>
      <c r="AA86" s="42">
        <f t="shared" si="15"/>
        <v>92</v>
      </c>
    </row>
    <row r="87" spans="3:27">
      <c r="C87" s="32" t="s">
        <v>201</v>
      </c>
      <c r="D87" s="33" t="s">
        <v>202</v>
      </c>
      <c r="E87" s="11">
        <v>3.0541347327714536E-2</v>
      </c>
      <c r="F87" s="11">
        <v>2.9467122109015174E-2</v>
      </c>
      <c r="G87" s="11">
        <v>2.8462815589503202E-2</v>
      </c>
      <c r="H87" s="11">
        <v>2.8127614761047835E-2</v>
      </c>
      <c r="I87" s="11">
        <v>2.6809487103324176E-2</v>
      </c>
      <c r="J87" s="11">
        <v>2.5436074892755216E-2</v>
      </c>
      <c r="K87" s="11">
        <v>2.4932955445397521E-2</v>
      </c>
      <c r="L87" s="11">
        <v>2.4607071770397535E-2</v>
      </c>
      <c r="M87" s="11">
        <v>3.436161063633187E-2</v>
      </c>
      <c r="N87" s="11">
        <v>3.0692806785138374E-2</v>
      </c>
      <c r="O87" s="11">
        <v>3.5652723435204245E-2</v>
      </c>
      <c r="P87" s="11">
        <v>2.8689425223975745E-2</v>
      </c>
      <c r="Q87" s="11">
        <v>1.9081284389458622E-2</v>
      </c>
      <c r="R87" s="11">
        <v>3.2135315910722495E-2</v>
      </c>
      <c r="S87" s="11">
        <v>3.2135315910722495E-2</v>
      </c>
      <c r="T87" s="11">
        <v>3.2135315910722495E-2</v>
      </c>
      <c r="U87" s="11"/>
      <c r="V87" s="33" t="str">
        <f t="shared" si="10"/>
        <v>Italy</v>
      </c>
      <c r="W87" s="30">
        <f t="shared" si="11"/>
        <v>1.6007864823292192E-4</v>
      </c>
      <c r="X87" s="10">
        <f t="shared" si="12"/>
        <v>0.18278020703346939</v>
      </c>
      <c r="Y87" s="36">
        <f t="shared" si="13"/>
        <v>3.3408604083197936E-2</v>
      </c>
      <c r="Z87" s="41" t="str">
        <f t="shared" si="14"/>
        <v/>
      </c>
      <c r="AA87" s="42" t="str">
        <f t="shared" si="15"/>
        <v/>
      </c>
    </row>
    <row r="88" spans="3:27">
      <c r="C88" s="32" t="s">
        <v>203</v>
      </c>
      <c r="D88" s="33" t="s">
        <v>204</v>
      </c>
      <c r="E88" s="11">
        <v>0.274798865230304</v>
      </c>
      <c r="F88" s="11">
        <v>0.275037046130304</v>
      </c>
      <c r="G88" s="11">
        <v>0.27534644654249901</v>
      </c>
      <c r="H88" s="11">
        <v>0.27570324532867801</v>
      </c>
      <c r="I88" s="11">
        <v>0.276081995334369</v>
      </c>
      <c r="J88" s="11">
        <v>0.27643196485225535</v>
      </c>
      <c r="K88" s="11">
        <v>0.27792390164839337</v>
      </c>
      <c r="L88" s="11">
        <v>0.27929242381038527</v>
      </c>
      <c r="M88" s="11">
        <v>0.31588245455413433</v>
      </c>
      <c r="N88" s="11">
        <v>0.26627095889832736</v>
      </c>
      <c r="O88" s="11">
        <v>0.26400063358434966</v>
      </c>
      <c r="P88" s="11">
        <v>0.28424992911212754</v>
      </c>
      <c r="Q88" s="11">
        <v>0.29661459366937687</v>
      </c>
      <c r="R88" s="11">
        <v>0.28672709740345537</v>
      </c>
      <c r="S88" s="11">
        <v>0.28672709740345537</v>
      </c>
      <c r="T88" s="11">
        <v>0.28672709740345537</v>
      </c>
      <c r="U88" s="11"/>
      <c r="V88" s="33" t="str">
        <f t="shared" si="10"/>
        <v>Jamaica</v>
      </c>
      <c r="W88" s="30">
        <f t="shared" si="11"/>
        <v>9.4254930335791202E-4</v>
      </c>
      <c r="X88" s="10">
        <f t="shared" si="12"/>
        <v>0.36504184823831232</v>
      </c>
      <c r="Y88" s="36">
        <f t="shared" si="13"/>
        <v>0.13325555096524305</v>
      </c>
      <c r="Z88" s="41" t="str">
        <f t="shared" si="14"/>
        <v/>
      </c>
      <c r="AA88" s="42" t="str">
        <f t="shared" si="15"/>
        <v/>
      </c>
    </row>
    <row r="89" spans="3:27">
      <c r="C89" s="32" t="s">
        <v>205</v>
      </c>
      <c r="D89" s="33" t="s">
        <v>206</v>
      </c>
      <c r="E89" s="11">
        <v>1.8734972121951323E-2</v>
      </c>
      <c r="F89" s="11">
        <v>1.6525456491870011E-2</v>
      </c>
      <c r="G89" s="11">
        <v>1.5782607528455332E-2</v>
      </c>
      <c r="H89" s="11">
        <v>1.5528376451219657E-2</v>
      </c>
      <c r="I89" s="11">
        <v>1.5300974642276676E-2</v>
      </c>
      <c r="J89" s="11">
        <v>1.3619914296748005E-2</v>
      </c>
      <c r="K89" s="11">
        <v>1.2452816322561004E-2</v>
      </c>
      <c r="L89" s="11">
        <v>1.1934498836179001E-2</v>
      </c>
      <c r="M89" s="11">
        <v>1.1248701674999978E-2</v>
      </c>
      <c r="N89" s="11">
        <v>1.0317376058536684E-2</v>
      </c>
      <c r="O89" s="11">
        <v>1.063726995426835E-2</v>
      </c>
      <c r="P89" s="11">
        <v>9.2987395460704496E-3</v>
      </c>
      <c r="Q89" s="11">
        <v>8.6659001947832198E-3</v>
      </c>
      <c r="R89" s="11">
        <v>8.3818413313009824E-3</v>
      </c>
      <c r="S89" s="11">
        <v>8.3818413313009824E-3</v>
      </c>
      <c r="T89" s="11">
        <v>8.3818413313009824E-3</v>
      </c>
      <c r="U89" s="11"/>
      <c r="V89" s="33" t="str">
        <f t="shared" si="10"/>
        <v>Japan</v>
      </c>
      <c r="W89" s="30">
        <f t="shared" si="11"/>
        <v>-6.8875832171010607E-4</v>
      </c>
      <c r="X89" s="10">
        <f t="shared" si="12"/>
        <v>-0.97800371414767651</v>
      </c>
      <c r="Y89" s="36">
        <f t="shared" si="13"/>
        <v>0.95649126488665015</v>
      </c>
      <c r="Z89" s="41">
        <f t="shared" si="14"/>
        <v>0.68875832171010609</v>
      </c>
      <c r="AA89" s="42">
        <f t="shared" si="15"/>
        <v>96</v>
      </c>
    </row>
    <row r="90" spans="3:27">
      <c r="C90" s="32" t="s">
        <v>207</v>
      </c>
      <c r="D90" s="33" t="s">
        <v>208</v>
      </c>
      <c r="E90" s="11">
        <v>0.14601312820862394</v>
      </c>
      <c r="F90" s="11">
        <v>0.14349976633240427</v>
      </c>
      <c r="G90" s="11">
        <v>0.14103355892772954</v>
      </c>
      <c r="H90" s="11">
        <v>0.13860962794581891</v>
      </c>
      <c r="I90" s="11">
        <v>0.13622472135415223</v>
      </c>
      <c r="J90" s="11">
        <v>0.13387892045354258</v>
      </c>
      <c r="K90" s="11">
        <v>0.13211152832529063</v>
      </c>
      <c r="L90" s="11">
        <v>0.12964872388577256</v>
      </c>
      <c r="M90" s="11">
        <v>0.12899534178866576</v>
      </c>
      <c r="N90" s="11">
        <v>0.12621469571898955</v>
      </c>
      <c r="O90" s="11">
        <v>0.12218927914412762</v>
      </c>
      <c r="P90" s="11">
        <v>0.11927486374759416</v>
      </c>
      <c r="Q90" s="11">
        <v>0.11724093683299153</v>
      </c>
      <c r="R90" s="11">
        <v>0.11146955908513169</v>
      </c>
      <c r="S90" s="11">
        <v>0.19480289241846505</v>
      </c>
      <c r="T90" s="11">
        <v>0.19480289241846505</v>
      </c>
      <c r="U90" s="11"/>
      <c r="V90" s="33" t="str">
        <f t="shared" si="10"/>
        <v>Jordan</v>
      </c>
      <c r="W90" s="30">
        <f t="shared" si="11"/>
        <v>1.0085644033432245E-3</v>
      </c>
      <c r="X90" s="10">
        <f t="shared" si="12"/>
        <v>0.2001518819822751</v>
      </c>
      <c r="Y90" s="36">
        <f t="shared" si="13"/>
        <v>4.0060775861046581E-2</v>
      </c>
      <c r="Z90" s="41" t="str">
        <f t="shared" si="14"/>
        <v/>
      </c>
      <c r="AA90" s="42" t="str">
        <f t="shared" si="15"/>
        <v/>
      </c>
    </row>
    <row r="91" spans="3:27">
      <c r="C91" s="32" t="s">
        <v>209</v>
      </c>
      <c r="D91" s="33" t="s">
        <v>210</v>
      </c>
      <c r="E91" s="11">
        <v>0.25475938164426754</v>
      </c>
      <c r="F91" s="11">
        <v>0.25391985846479842</v>
      </c>
      <c r="G91" s="11">
        <v>0.2507771660630162</v>
      </c>
      <c r="H91" s="11">
        <v>0.25097124852685954</v>
      </c>
      <c r="I91" s="11">
        <v>0.24296087246347656</v>
      </c>
      <c r="J91" s="11">
        <v>0.24346044616887916</v>
      </c>
      <c r="K91" s="11">
        <v>0.24391486948444938</v>
      </c>
      <c r="L91" s="11">
        <v>0.24437258990085772</v>
      </c>
      <c r="M91" s="11">
        <v>0.24587139745090647</v>
      </c>
      <c r="N91" s="11">
        <v>0.24592402149535475</v>
      </c>
      <c r="O91" s="11">
        <v>0.2486535535844738</v>
      </c>
      <c r="P91" s="11">
        <v>0.24872706944381248</v>
      </c>
      <c r="Q91" s="11">
        <v>0.24969633458702412</v>
      </c>
      <c r="R91" s="11">
        <v>0.25830100104112202</v>
      </c>
      <c r="S91" s="11">
        <v>0.25830100104112202</v>
      </c>
      <c r="T91" s="11">
        <v>0.25830100104112202</v>
      </c>
      <c r="U91" s="11"/>
      <c r="V91" s="33" t="str">
        <f t="shared" si="10"/>
        <v>Kazakhstan</v>
      </c>
      <c r="W91" s="30">
        <f t="shared" si="11"/>
        <v>3.7532688715993979E-4</v>
      </c>
      <c r="X91" s="10">
        <f t="shared" si="12"/>
        <v>0.3282910633308001</v>
      </c>
      <c r="Y91" s="36">
        <f t="shared" si="13"/>
        <v>0.10777502226286741</v>
      </c>
      <c r="Z91" s="41" t="str">
        <f t="shared" si="14"/>
        <v/>
      </c>
      <c r="AA91" s="42" t="str">
        <f t="shared" si="15"/>
        <v/>
      </c>
    </row>
    <row r="92" spans="3:27">
      <c r="C92" s="32" t="s">
        <v>211</v>
      </c>
      <c r="D92" s="33" t="s">
        <v>212</v>
      </c>
      <c r="E92" s="11">
        <v>0.62855223040678732</v>
      </c>
      <c r="F92" s="11">
        <v>0.63020662598389887</v>
      </c>
      <c r="G92" s="11">
        <v>0.63378696277768898</v>
      </c>
      <c r="H92" s="11">
        <v>0.63672301809784637</v>
      </c>
      <c r="I92" s="11">
        <v>0.64806645538814289</v>
      </c>
      <c r="J92" s="11">
        <v>0.65761075467523056</v>
      </c>
      <c r="K92" s="11">
        <v>0.65018169563816131</v>
      </c>
      <c r="L92" s="11">
        <v>0.64147567114904425</v>
      </c>
      <c r="M92" s="11">
        <v>0.63984125947243997</v>
      </c>
      <c r="N92" s="11">
        <v>0.64186109329232366</v>
      </c>
      <c r="O92" s="11">
        <v>0.63786601046815627</v>
      </c>
      <c r="P92" s="11">
        <v>0.63238477347631539</v>
      </c>
      <c r="Q92" s="11">
        <v>0.62424087394597294</v>
      </c>
      <c r="R92" s="11">
        <v>0.6186420619845262</v>
      </c>
      <c r="S92" s="11">
        <v>0.6186420619845262</v>
      </c>
      <c r="T92" s="11">
        <v>0.6186420619845262</v>
      </c>
      <c r="U92" s="11"/>
      <c r="V92" s="33" t="str">
        <f t="shared" si="10"/>
        <v>Kenya</v>
      </c>
      <c r="W92" s="30">
        <f t="shared" si="11"/>
        <v>-1.1956129081613146E-3</v>
      </c>
      <c r="X92" s="10">
        <f t="shared" si="12"/>
        <v>-0.48962661071549018</v>
      </c>
      <c r="Y92" s="36">
        <f t="shared" si="13"/>
        <v>0.23973421792073818</v>
      </c>
      <c r="Z92" s="41" t="str">
        <f t="shared" si="14"/>
        <v/>
      </c>
      <c r="AA92" s="42" t="str">
        <f t="shared" si="15"/>
        <v/>
      </c>
    </row>
    <row r="93" spans="3:27">
      <c r="C93" s="32" t="s">
        <v>213</v>
      </c>
      <c r="D93" s="33" t="s">
        <v>214</v>
      </c>
      <c r="E93" s="11">
        <v>0.58186991869918692</v>
      </c>
      <c r="F93" s="11">
        <v>0.57586991869918691</v>
      </c>
      <c r="G93" s="11">
        <v>0.56986991869918702</v>
      </c>
      <c r="H93" s="11">
        <v>0.56653929539295389</v>
      </c>
      <c r="I93" s="11">
        <v>0.56320867208672099</v>
      </c>
      <c r="J93" s="11">
        <v>0.55987804878048797</v>
      </c>
      <c r="K93" s="11">
        <v>0.55539837398373992</v>
      </c>
      <c r="L93" s="11">
        <v>0.55091869918699199</v>
      </c>
      <c r="M93" s="11">
        <v>0.55400271002710044</v>
      </c>
      <c r="N93" s="11">
        <v>0.5570867208672089</v>
      </c>
      <c r="O93" s="11">
        <v>0.56017073170731735</v>
      </c>
      <c r="P93" s="11">
        <v>0.56017073170731735</v>
      </c>
      <c r="Q93" s="11">
        <v>0.56017073170731735</v>
      </c>
      <c r="R93" s="11">
        <v>0.56017073170731735</v>
      </c>
      <c r="S93" s="11">
        <v>0.56017073170731735</v>
      </c>
      <c r="T93" s="11">
        <v>0.56017073170731735</v>
      </c>
      <c r="U93" s="11"/>
      <c r="V93" s="33" t="str">
        <f t="shared" si="10"/>
        <v>Kiribati</v>
      </c>
      <c r="W93" s="30">
        <f t="shared" si="11"/>
        <v>-1.0371154152717739E-3</v>
      </c>
      <c r="X93" s="10">
        <f t="shared" si="12"/>
        <v>-0.62064198891380751</v>
      </c>
      <c r="Y93" s="36">
        <f t="shared" si="13"/>
        <v>0.38519647840288679</v>
      </c>
      <c r="Z93" s="41">
        <f t="shared" si="14"/>
        <v>1.0371154152717739</v>
      </c>
      <c r="AA93" s="42">
        <f t="shared" si="15"/>
        <v>86</v>
      </c>
    </row>
    <row r="94" spans="3:27">
      <c r="C94" s="32" t="s">
        <v>215</v>
      </c>
      <c r="D94" s="33" t="s">
        <v>216</v>
      </c>
      <c r="E94" s="11">
        <v>0.48342922355995938</v>
      </c>
      <c r="F94" s="11">
        <v>0.48389528391666675</v>
      </c>
      <c r="G94" s="11">
        <v>0.48431849874491872</v>
      </c>
      <c r="H94" s="11">
        <v>0.48460130706910604</v>
      </c>
      <c r="I94" s="11">
        <v>0.48466801783231744</v>
      </c>
      <c r="J94" s="11">
        <v>0.48444846843292705</v>
      </c>
      <c r="K94" s="11">
        <v>0.45913754519674793</v>
      </c>
      <c r="L94" s="11">
        <v>0.43354523984674809</v>
      </c>
      <c r="M94" s="11">
        <v>0.44271106457804904</v>
      </c>
      <c r="N94" s="11">
        <v>0.45165729581341468</v>
      </c>
      <c r="O94" s="11">
        <v>0.45041409615447164</v>
      </c>
      <c r="P94" s="11">
        <v>0.44948775311144989</v>
      </c>
      <c r="Q94" s="11">
        <v>0.44846027185704607</v>
      </c>
      <c r="R94" s="11">
        <v>0.44737888816361798</v>
      </c>
      <c r="S94" s="11">
        <v>0.44737888816361798</v>
      </c>
      <c r="T94" s="11">
        <v>0.44737888816361798</v>
      </c>
      <c r="U94" s="11"/>
      <c r="V94" s="33" t="str">
        <f t="shared" si="10"/>
        <v>Korea, Democratic People's Republic of</v>
      </c>
      <c r="W94" s="30">
        <f t="shared" si="11"/>
        <v>-3.2011497748450756E-3</v>
      </c>
      <c r="X94" s="10">
        <f t="shared" si="12"/>
        <v>-0.80529878035348479</v>
      </c>
      <c r="Y94" s="36">
        <f t="shared" si="13"/>
        <v>0.64850612563881016</v>
      </c>
      <c r="Z94" s="41">
        <f t="shared" si="14"/>
        <v>3.2011497748450757</v>
      </c>
      <c r="AA94" s="42">
        <f t="shared" si="15"/>
        <v>66</v>
      </c>
    </row>
    <row r="95" spans="3:27">
      <c r="C95" s="32" t="s">
        <v>217</v>
      </c>
      <c r="D95" s="33" t="s">
        <v>218</v>
      </c>
      <c r="E95" s="11">
        <v>5.6711405395325348E-2</v>
      </c>
      <c r="F95" s="11">
        <v>5.4239383971748205E-2</v>
      </c>
      <c r="G95" s="11">
        <v>5.1767362548170999E-2</v>
      </c>
      <c r="H95" s="11">
        <v>4.8841682588008334E-2</v>
      </c>
      <c r="I95" s="11">
        <v>4.5916002627845669E-2</v>
      </c>
      <c r="J95" s="11">
        <v>4.3259428358740019E-2</v>
      </c>
      <c r="K95" s="11">
        <v>4.0611406039634326E-2</v>
      </c>
      <c r="L95" s="11">
        <v>3.794915607825234E-2</v>
      </c>
      <c r="M95" s="11">
        <v>3.5453572783536676E-2</v>
      </c>
      <c r="N95" s="11">
        <v>3.2457989488821316E-2</v>
      </c>
      <c r="O95" s="11">
        <v>2.9463219202236001E-2</v>
      </c>
      <c r="P95" s="11">
        <v>2.6558819510501444E-2</v>
      </c>
      <c r="Q95" s="11">
        <v>2.4275558030149229E-2</v>
      </c>
      <c r="R95" s="11">
        <v>2.1449207118902695E-2</v>
      </c>
      <c r="S95" s="11">
        <v>2.1449207118902695E-2</v>
      </c>
      <c r="T95" s="11">
        <v>2.1449207118902695E-2</v>
      </c>
      <c r="U95" s="11"/>
      <c r="V95" s="33" t="str">
        <f t="shared" si="10"/>
        <v>Korea, Republic of</v>
      </c>
      <c r="W95" s="30">
        <f t="shared" si="11"/>
        <v>-2.5606430360692635E-3</v>
      </c>
      <c r="X95" s="10">
        <f t="shared" si="12"/>
        <v>-0.99476062465717319</v>
      </c>
      <c r="Y95" s="36">
        <f t="shared" si="13"/>
        <v>0.98954870036832943</v>
      </c>
      <c r="Z95" s="41">
        <f t="shared" si="14"/>
        <v>2.5606430360692634</v>
      </c>
      <c r="AA95" s="42">
        <f t="shared" si="15"/>
        <v>71</v>
      </c>
    </row>
    <row r="96" spans="3:27">
      <c r="C96" s="32" t="s">
        <v>219</v>
      </c>
      <c r="D96" s="33" t="s">
        <v>220</v>
      </c>
      <c r="E96" s="11">
        <v>0.18326576568089434</v>
      </c>
      <c r="F96" s="11">
        <v>0.19478097580677509</v>
      </c>
      <c r="G96" s="11">
        <v>0.194765400024797</v>
      </c>
      <c r="H96" s="11">
        <v>0.18922126055718178</v>
      </c>
      <c r="I96" s="11">
        <v>0.19372232821306648</v>
      </c>
      <c r="J96" s="11">
        <v>0.20779712796341462</v>
      </c>
      <c r="K96" s="11">
        <v>0.21485056634798319</v>
      </c>
      <c r="L96" s="11">
        <v>0.20944311980447164</v>
      </c>
      <c r="M96" s="11">
        <v>0.20685796531849601</v>
      </c>
      <c r="N96" s="11">
        <v>0.20637077831219533</v>
      </c>
      <c r="O96" s="11">
        <v>0.20589481081808969</v>
      </c>
      <c r="P96" s="11">
        <v>0.20475216512669389</v>
      </c>
      <c r="Q96" s="11">
        <v>0.2016242270376373</v>
      </c>
      <c r="R96" s="11">
        <v>0.20118618839231225</v>
      </c>
      <c r="S96" s="11">
        <v>0.24102536967886198</v>
      </c>
      <c r="T96" s="11">
        <v>0.24102536967886198</v>
      </c>
      <c r="U96" s="11"/>
      <c r="V96" s="33" t="str">
        <f t="shared" si="10"/>
        <v>Kuwait</v>
      </c>
      <c r="W96" s="30">
        <f t="shared" si="11"/>
        <v>2.4845578011012345E-3</v>
      </c>
      <c r="X96" s="10">
        <f t="shared" si="12"/>
        <v>0.74387934410395218</v>
      </c>
      <c r="Y96" s="36">
        <f t="shared" si="13"/>
        <v>0.55335647858452608</v>
      </c>
      <c r="Z96" s="41">
        <f t="shared" si="14"/>
        <v>-2.4845578011012344</v>
      </c>
      <c r="AA96" s="42">
        <f t="shared" si="15"/>
        <v>109</v>
      </c>
    </row>
    <row r="97" spans="3:27">
      <c r="C97" s="32" t="s">
        <v>221</v>
      </c>
      <c r="D97" s="33" t="s">
        <v>222</v>
      </c>
      <c r="E97" s="11">
        <v>0.20052740334999467</v>
      </c>
      <c r="F97" s="11">
        <v>0.21739024326783096</v>
      </c>
      <c r="G97" s="11">
        <v>0.20674727747222155</v>
      </c>
      <c r="H97" s="11">
        <v>0.18964928315874507</v>
      </c>
      <c r="I97" s="11">
        <v>0.18496794881282005</v>
      </c>
      <c r="J97" s="11">
        <v>0.17539801517754927</v>
      </c>
      <c r="K97" s="11">
        <v>0.17036198237892908</v>
      </c>
      <c r="L97" s="11">
        <v>0.1784340746834098</v>
      </c>
      <c r="M97" s="11">
        <v>0.17185134149840567</v>
      </c>
      <c r="N97" s="11">
        <v>0.16521831499896197</v>
      </c>
      <c r="O97" s="11">
        <v>0.15740549556731673</v>
      </c>
      <c r="P97" s="11">
        <v>0.15152886680717512</v>
      </c>
      <c r="Q97" s="11">
        <v>0.15057047019043421</v>
      </c>
      <c r="R97" s="11">
        <v>0.14960821258334714</v>
      </c>
      <c r="S97" s="11">
        <v>0.22130711840594089</v>
      </c>
      <c r="T97" s="11">
        <v>0.22130711840594089</v>
      </c>
      <c r="U97" s="11"/>
      <c r="V97" s="33" t="str">
        <f t="shared" si="10"/>
        <v>Kyrgyzstan</v>
      </c>
      <c r="W97" s="30">
        <f t="shared" si="11"/>
        <v>-1.4171674048137888E-3</v>
      </c>
      <c r="X97" s="10">
        <f t="shared" si="12"/>
        <v>-0.26792692557055608</v>
      </c>
      <c r="Y97" s="36">
        <f t="shared" si="13"/>
        <v>7.1784837445690294E-2</v>
      </c>
      <c r="Z97" s="41" t="str">
        <f t="shared" si="14"/>
        <v/>
      </c>
      <c r="AA97" s="42" t="str">
        <f t="shared" si="15"/>
        <v/>
      </c>
    </row>
    <row r="98" spans="3:27">
      <c r="C98" s="32" t="s">
        <v>223</v>
      </c>
      <c r="D98" s="33" t="s">
        <v>436</v>
      </c>
      <c r="E98" s="11">
        <v>0.81994048780487827</v>
      </c>
      <c r="F98" s="11">
        <v>0.81377699186991903</v>
      </c>
      <c r="G98" s="11">
        <v>0.80771837398374002</v>
      </c>
      <c r="H98" s="11">
        <v>0.80174463414634156</v>
      </c>
      <c r="I98" s="11">
        <v>0.79109804350934965</v>
      </c>
      <c r="J98" s="11">
        <v>0.77144594294105706</v>
      </c>
      <c r="K98" s="11">
        <v>0.75247268941056922</v>
      </c>
      <c r="L98" s="11">
        <v>0.73353659035162633</v>
      </c>
      <c r="M98" s="11">
        <v>0.7146294343821139</v>
      </c>
      <c r="N98" s="11">
        <v>0.69574788816869937</v>
      </c>
      <c r="O98" s="11">
        <v>0.67106016309349614</v>
      </c>
      <c r="P98" s="11">
        <v>0.64611163743665323</v>
      </c>
      <c r="Q98" s="11">
        <v>0.63204660771476984</v>
      </c>
      <c r="R98" s="11">
        <v>0.61803661864329296</v>
      </c>
      <c r="S98" s="11">
        <v>0.61803661864329296</v>
      </c>
      <c r="T98" s="11">
        <v>0.61803661864329296</v>
      </c>
      <c r="U98" s="11"/>
      <c r="V98" s="33" t="str">
        <f t="shared" si="10"/>
        <v>Laos</v>
      </c>
      <c r="W98" s="30">
        <f t="shared" si="11"/>
        <v>-1.6018940790354094E-2</v>
      </c>
      <c r="X98" s="10">
        <f t="shared" si="12"/>
        <v>-0.98742792838761784</v>
      </c>
      <c r="Y98" s="36">
        <f t="shared" si="13"/>
        <v>0.97501391375986257</v>
      </c>
      <c r="Z98" s="41">
        <f t="shared" si="14"/>
        <v>16.018940790354094</v>
      </c>
      <c r="AA98" s="42">
        <f t="shared" si="15"/>
        <v>3</v>
      </c>
    </row>
    <row r="99" spans="3:27">
      <c r="C99" s="32" t="s">
        <v>225</v>
      </c>
      <c r="D99" s="33" t="s">
        <v>226</v>
      </c>
      <c r="E99" s="11">
        <v>0.16589284758280801</v>
      </c>
      <c r="F99" s="11">
        <v>0.15767897068727965</v>
      </c>
      <c r="G99" s="11">
        <v>0.15550737021451536</v>
      </c>
      <c r="H99" s="11">
        <v>0.15636829006695435</v>
      </c>
      <c r="I99" s="11">
        <v>0.15366986032589766</v>
      </c>
      <c r="J99" s="11">
        <v>0.1513307801783367</v>
      </c>
      <c r="K99" s="11">
        <v>0.15166147968565369</v>
      </c>
      <c r="L99" s="11">
        <v>0.151325512526304</v>
      </c>
      <c r="M99" s="11">
        <v>0.15023683572400834</v>
      </c>
      <c r="N99" s="11">
        <v>0.14219336764938934</v>
      </c>
      <c r="O99" s="11">
        <v>0.14175039279926535</v>
      </c>
      <c r="P99" s="11">
        <v>0.14419233594188577</v>
      </c>
      <c r="Q99" s="11">
        <v>0.14132810708235757</v>
      </c>
      <c r="R99" s="11">
        <v>0.19693381482470232</v>
      </c>
      <c r="S99" s="11">
        <v>0.19693381482470232</v>
      </c>
      <c r="T99" s="11">
        <v>0.19693381482470232</v>
      </c>
      <c r="U99" s="11"/>
      <c r="V99" s="33" t="str">
        <f t="shared" si="10"/>
        <v>Latvia</v>
      </c>
      <c r="W99" s="30">
        <f t="shared" si="11"/>
        <v>1.6948810378986268E-3</v>
      </c>
      <c r="X99" s="10">
        <f t="shared" si="12"/>
        <v>0.4115150314830256</v>
      </c>
      <c r="Y99" s="36">
        <f t="shared" si="13"/>
        <v>0.16934462113647555</v>
      </c>
      <c r="Z99" s="41" t="str">
        <f t="shared" si="14"/>
        <v/>
      </c>
      <c r="AA99" s="42" t="str">
        <f t="shared" si="15"/>
        <v/>
      </c>
    </row>
    <row r="100" spans="3:27">
      <c r="C100" s="32" t="s">
        <v>227</v>
      </c>
      <c r="D100" s="33" t="s">
        <v>228</v>
      </c>
      <c r="E100" s="11">
        <v>6.457939276422768E-2</v>
      </c>
      <c r="F100" s="11">
        <v>6.3622651325406662E-2</v>
      </c>
      <c r="G100" s="11">
        <v>6.271160094349601E-2</v>
      </c>
      <c r="H100" s="11">
        <v>6.1824371699797022E-2</v>
      </c>
      <c r="I100" s="11">
        <v>6.0945922943902664E-2</v>
      </c>
      <c r="J100" s="11">
        <v>6.4315815625489534E-2</v>
      </c>
      <c r="K100" s="11">
        <v>6.3504014515733523E-2</v>
      </c>
      <c r="L100" s="11">
        <v>6.2674002023863515E-2</v>
      </c>
      <c r="M100" s="11">
        <v>8.9999365548253815E-2</v>
      </c>
      <c r="N100" s="11">
        <v>8.1811610726926928E-2</v>
      </c>
      <c r="O100" s="11">
        <v>5.5800338557926994E-2</v>
      </c>
      <c r="P100" s="11">
        <v>5.5058092094512345E-2</v>
      </c>
      <c r="Q100" s="11">
        <v>5.4572083986480863E-2</v>
      </c>
      <c r="R100" s="11">
        <v>0.11376273612286682</v>
      </c>
      <c r="S100" s="11">
        <v>0.11376273612286682</v>
      </c>
      <c r="T100" s="11">
        <v>0.11376273612286682</v>
      </c>
      <c r="U100" s="11"/>
      <c r="V100" s="33" t="str">
        <f t="shared" si="10"/>
        <v>Lebanon</v>
      </c>
      <c r="W100" s="30">
        <f t="shared" si="11"/>
        <v>2.7710575017268063E-3</v>
      </c>
      <c r="X100" s="10">
        <f t="shared" si="12"/>
        <v>0.60629552142471954</v>
      </c>
      <c r="Y100" s="36">
        <f t="shared" si="13"/>
        <v>0.36759425929967254</v>
      </c>
      <c r="Z100" s="41">
        <f t="shared" si="14"/>
        <v>-2.7710575017268062</v>
      </c>
      <c r="AA100" s="42">
        <f t="shared" si="15"/>
        <v>112</v>
      </c>
    </row>
    <row r="101" spans="3:27">
      <c r="C101" s="32" t="s">
        <v>229</v>
      </c>
      <c r="D101" s="33" t="s">
        <v>230</v>
      </c>
      <c r="E101" s="11">
        <v>0.53712090348983765</v>
      </c>
      <c r="F101" s="11">
        <v>0.56607284404898395</v>
      </c>
      <c r="G101" s="11">
        <v>0.56931588216910589</v>
      </c>
      <c r="H101" s="11">
        <v>0.57336924549247958</v>
      </c>
      <c r="I101" s="11">
        <v>0.57788260881585374</v>
      </c>
      <c r="J101" s="11">
        <v>0.58236735425304897</v>
      </c>
      <c r="K101" s="11">
        <v>0.58476167791280498</v>
      </c>
      <c r="L101" s="11">
        <v>0.58626323734491903</v>
      </c>
      <c r="M101" s="11">
        <v>0.58661959352499993</v>
      </c>
      <c r="N101" s="11">
        <v>0.58568464889207339</v>
      </c>
      <c r="O101" s="11">
        <v>0.58428059856808967</v>
      </c>
      <c r="P101" s="11">
        <v>0.58040297589126022</v>
      </c>
      <c r="Q101" s="11">
        <v>0.57577706053150435</v>
      </c>
      <c r="R101" s="11">
        <v>0.57076504761077262</v>
      </c>
      <c r="S101" s="11">
        <v>0.57076504761077262</v>
      </c>
      <c r="T101" s="11">
        <v>0.57076504761077262</v>
      </c>
      <c r="U101" s="11"/>
      <c r="V101" s="33" t="str">
        <f t="shared" si="10"/>
        <v>Lesotho</v>
      </c>
      <c r="W101" s="30">
        <f t="shared" si="11"/>
        <v>9.3177356404083715E-4</v>
      </c>
      <c r="X101" s="10">
        <f t="shared" si="12"/>
        <v>0.36198110939669126</v>
      </c>
      <c r="Y101" s="36">
        <f t="shared" si="13"/>
        <v>0.13103032356005936</v>
      </c>
      <c r="Z101" s="41" t="str">
        <f t="shared" si="14"/>
        <v/>
      </c>
      <c r="AA101" s="42" t="str">
        <f t="shared" si="15"/>
        <v/>
      </c>
    </row>
    <row r="102" spans="3:27">
      <c r="C102" s="32" t="s">
        <v>231</v>
      </c>
      <c r="D102" s="33" t="s">
        <v>232</v>
      </c>
      <c r="E102" s="11">
        <v>0.78713260162601628</v>
      </c>
      <c r="F102" s="11">
        <v>0.78344268292682939</v>
      </c>
      <c r="G102" s="11">
        <v>0.77973764227642306</v>
      </c>
      <c r="H102" s="11">
        <v>0.77602056910569139</v>
      </c>
      <c r="I102" s="11">
        <v>0.77231829268292695</v>
      </c>
      <c r="J102" s="11">
        <v>0.76866235772357727</v>
      </c>
      <c r="K102" s="11">
        <v>0.76065264808362387</v>
      </c>
      <c r="L102" s="11">
        <v>0.75272960511033682</v>
      </c>
      <c r="M102" s="11">
        <v>0.74490005807200932</v>
      </c>
      <c r="N102" s="11">
        <v>0.73717075493612094</v>
      </c>
      <c r="O102" s="11">
        <v>0.72953681765389078</v>
      </c>
      <c r="P102" s="11">
        <v>0.7222055903987612</v>
      </c>
      <c r="Q102" s="11">
        <v>0.71493306233062326</v>
      </c>
      <c r="R102" s="11">
        <v>0.71245626016260166</v>
      </c>
      <c r="S102" s="11">
        <v>0.71245626016260166</v>
      </c>
      <c r="T102" s="11">
        <v>0.71245626016260166</v>
      </c>
      <c r="U102" s="11"/>
      <c r="V102" s="33" t="str">
        <f t="shared" si="10"/>
        <v>Liberia</v>
      </c>
      <c r="W102" s="30">
        <f t="shared" si="11"/>
        <v>-5.8199165072533188E-3</v>
      </c>
      <c r="X102" s="10">
        <f t="shared" si="12"/>
        <v>-0.98801915489496561</v>
      </c>
      <c r="Y102" s="36">
        <f t="shared" si="13"/>
        <v>0.97618185043936201</v>
      </c>
      <c r="Z102" s="41">
        <f t="shared" si="14"/>
        <v>5.8199165072533185</v>
      </c>
      <c r="AA102" s="42">
        <f t="shared" si="15"/>
        <v>41</v>
      </c>
    </row>
    <row r="103" spans="3:27">
      <c r="C103" s="32" t="s">
        <v>233</v>
      </c>
      <c r="D103" s="33" t="s">
        <v>234</v>
      </c>
      <c r="E103" s="11">
        <v>0.20951653691369543</v>
      </c>
      <c r="F103" s="11">
        <v>0.21247951342642901</v>
      </c>
      <c r="G103" s="11">
        <v>0.20929599717669131</v>
      </c>
      <c r="H103" s="11">
        <v>0.20127720407122665</v>
      </c>
      <c r="I103" s="11">
        <v>0.19972198683850331</v>
      </c>
      <c r="J103" s="11">
        <v>0.19833620050008871</v>
      </c>
      <c r="K103" s="11">
        <v>0.28069818143179598</v>
      </c>
      <c r="L103" s="11">
        <v>0.27978658512773064</v>
      </c>
      <c r="M103" s="11">
        <v>0.29272246424305104</v>
      </c>
      <c r="N103" s="11">
        <v>0.28405474438157929</v>
      </c>
      <c r="O103" s="11">
        <v>0.27665013414024398</v>
      </c>
      <c r="P103" s="11">
        <v>0.28599704946199944</v>
      </c>
      <c r="Q103" s="11">
        <v>0.27723281495799496</v>
      </c>
      <c r="R103" s="11">
        <v>0.29030306361308339</v>
      </c>
      <c r="S103" s="11">
        <v>0.29030306361308339</v>
      </c>
      <c r="T103" s="11">
        <v>0.29030306361308339</v>
      </c>
      <c r="U103" s="11"/>
      <c r="V103" s="33" t="str">
        <f t="shared" si="10"/>
        <v>Libyan Arab Jamahiriya</v>
      </c>
      <c r="W103" s="30">
        <f t="shared" si="11"/>
        <v>7.0833572885712843E-3</v>
      </c>
      <c r="X103" s="10">
        <f t="shared" si="12"/>
        <v>0.83747556727382544</v>
      </c>
      <c r="Y103" s="36">
        <f t="shared" si="13"/>
        <v>0.70136532578061572</v>
      </c>
      <c r="Z103" s="41">
        <f t="shared" si="14"/>
        <v>-7.0833572885712845</v>
      </c>
      <c r="AA103" s="42">
        <f t="shared" si="15"/>
        <v>135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9.2221782061867985E-2</v>
      </c>
      <c r="F105" s="11">
        <v>8.8477998271623989E-2</v>
      </c>
      <c r="G105" s="11">
        <v>8.5736653505770324E-2</v>
      </c>
      <c r="H105" s="11">
        <v>8.4744902235851668E-2</v>
      </c>
      <c r="I105" s="11">
        <v>8.3457216006583332E-2</v>
      </c>
      <c r="J105" s="11">
        <v>8.1969529777315336E-2</v>
      </c>
      <c r="K105" s="11">
        <v>8.3080195523046976E-2</v>
      </c>
      <c r="L105" s="11">
        <v>8.2461592976095663E-2</v>
      </c>
      <c r="M105" s="11">
        <v>6.6517778236188346E-2</v>
      </c>
      <c r="N105" s="11">
        <v>5.523765365120633E-2</v>
      </c>
      <c r="O105" s="11">
        <v>8.9338964624410697E-2</v>
      </c>
      <c r="P105" s="11">
        <v>8.8648574346131326E-2</v>
      </c>
      <c r="Q105" s="11">
        <v>9.4152041232395303E-2</v>
      </c>
      <c r="R105" s="11">
        <v>9.5005611405047985E-2</v>
      </c>
      <c r="S105" s="11">
        <v>0.17833894473838133</v>
      </c>
      <c r="T105" s="11">
        <v>0.17833894473838133</v>
      </c>
      <c r="U105" s="11"/>
      <c r="V105" s="33" t="str">
        <f t="shared" si="10"/>
        <v>Lithuania</v>
      </c>
      <c r="W105" s="30">
        <f t="shared" si="11"/>
        <v>3.8533643740196709E-3</v>
      </c>
      <c r="X105" s="10">
        <f t="shared" si="12"/>
        <v>0.54183395171129101</v>
      </c>
      <c r="Y105" s="36">
        <f t="shared" si="13"/>
        <v>0.29358403122707366</v>
      </c>
      <c r="Z105" s="41">
        <f t="shared" si="14"/>
        <v>-3.8533643740196708</v>
      </c>
      <c r="AA105" s="42">
        <f t="shared" si="15"/>
        <v>120</v>
      </c>
    </row>
    <row r="106" spans="3:27">
      <c r="C106" s="32" t="s">
        <v>239</v>
      </c>
      <c r="D106" s="33" t="s">
        <v>240</v>
      </c>
      <c r="E106" s="11">
        <v>0.11246506063516269</v>
      </c>
      <c r="F106" s="11">
        <v>0.11243213285792698</v>
      </c>
      <c r="G106" s="11">
        <v>0.11122034329207332</v>
      </c>
      <c r="H106" s="11">
        <v>0.11075652120589431</v>
      </c>
      <c r="I106" s="11">
        <v>0.10823578855061</v>
      </c>
      <c r="J106" s="11">
        <v>2.4552454269308983E-2</v>
      </c>
      <c r="K106" s="11">
        <v>2.4585538710772344E-2</v>
      </c>
      <c r="L106" s="11">
        <v>2.3862525591260331E-2</v>
      </c>
      <c r="M106" s="11">
        <v>2.4570406780691358E-2</v>
      </c>
      <c r="N106" s="11">
        <v>2.0734385531097667E-2</v>
      </c>
      <c r="O106" s="11">
        <v>1.9717063468495992E-2</v>
      </c>
      <c r="P106" s="11">
        <v>2.0140340386179002E-2</v>
      </c>
      <c r="Q106" s="11">
        <v>1.988800754776434E-2</v>
      </c>
      <c r="R106" s="11">
        <v>1.6024292595528674E-2</v>
      </c>
      <c r="S106" s="11">
        <v>9.9357625928862006E-2</v>
      </c>
      <c r="T106" s="11">
        <v>9.9357625928862006E-2</v>
      </c>
      <c r="U106" s="11"/>
      <c r="V106" s="33" t="str">
        <f t="shared" si="10"/>
        <v>Luxembourg</v>
      </c>
      <c r="W106" s="30">
        <f t="shared" si="11"/>
        <v>-4.2400646481796922E-3</v>
      </c>
      <c r="X106" s="10">
        <f t="shared" si="12"/>
        <v>-0.45531390688663514</v>
      </c>
      <c r="Y106" s="36">
        <f t="shared" si="13"/>
        <v>0.20731075380437144</v>
      </c>
      <c r="Z106" s="41" t="str">
        <f t="shared" si="14"/>
        <v/>
      </c>
      <c r="AA106" s="42" t="str">
        <f t="shared" si="15"/>
        <v/>
      </c>
    </row>
    <row r="107" spans="3:27">
      <c r="C107" s="32" t="s">
        <v>241</v>
      </c>
      <c r="D107" s="33" t="s">
        <v>242</v>
      </c>
      <c r="E107" s="11">
        <v>0.85264704326847174</v>
      </c>
      <c r="F107" s="11">
        <v>0.85130977946135078</v>
      </c>
      <c r="G107" s="11">
        <v>0.84262492300097802</v>
      </c>
      <c r="H107" s="11">
        <v>0.83329563225442627</v>
      </c>
      <c r="I107" s="11">
        <v>0.82399276427210222</v>
      </c>
      <c r="J107" s="11">
        <v>0.81469469303774567</v>
      </c>
      <c r="K107" s="11">
        <v>0.80547688338752643</v>
      </c>
      <c r="L107" s="11">
        <v>0.79623355844410615</v>
      </c>
      <c r="M107" s="11">
        <v>0.78694606855650273</v>
      </c>
      <c r="N107" s="11">
        <v>0.77759255482981293</v>
      </c>
      <c r="O107" s="11">
        <v>0.76686871107696719</v>
      </c>
      <c r="P107" s="11">
        <v>0.76026370281978162</v>
      </c>
      <c r="Q107" s="11">
        <v>0.75211041428145131</v>
      </c>
      <c r="R107" s="11">
        <v>0.7438424697329693</v>
      </c>
      <c r="S107" s="11">
        <v>0.7438424697329693</v>
      </c>
      <c r="T107" s="11">
        <v>0.7438424697329693</v>
      </c>
      <c r="U107" s="11"/>
      <c r="V107" s="33" t="str">
        <f t="shared" si="10"/>
        <v>Madagascar</v>
      </c>
      <c r="W107" s="30">
        <f t="shared" si="11"/>
        <v>-8.2714579304959523E-3</v>
      </c>
      <c r="X107" s="10">
        <f t="shared" si="12"/>
        <v>-0.99306505942258194</v>
      </c>
      <c r="Y107" s="36">
        <f t="shared" si="13"/>
        <v>0.98617821224597624</v>
      </c>
      <c r="Z107" s="41">
        <f t="shared" si="14"/>
        <v>8.2714579304959521</v>
      </c>
      <c r="AA107" s="42">
        <f t="shared" si="15"/>
        <v>23</v>
      </c>
    </row>
    <row r="108" spans="3:27">
      <c r="C108" s="32" t="s">
        <v>243</v>
      </c>
      <c r="D108" s="33" t="s">
        <v>244</v>
      </c>
      <c r="E108" s="11">
        <v>0.74628994865212928</v>
      </c>
      <c r="F108" s="11">
        <v>0.73154002995294232</v>
      </c>
      <c r="G108" s="11">
        <v>0.71742897304237296</v>
      </c>
      <c r="H108" s="11">
        <v>0.70385612751391768</v>
      </c>
      <c r="I108" s="11">
        <v>0.69067450149765763</v>
      </c>
      <c r="J108" s="11">
        <v>0.67763027385538133</v>
      </c>
      <c r="K108" s="11">
        <v>0.66792002995294231</v>
      </c>
      <c r="L108" s="11">
        <v>0.6577757210098526</v>
      </c>
      <c r="M108" s="11">
        <v>0.63945479528861704</v>
      </c>
      <c r="N108" s="11">
        <v>0.61826963313719541</v>
      </c>
      <c r="O108" s="11">
        <v>0.59619305214395635</v>
      </c>
      <c r="P108" s="11">
        <v>0.56956930936856387</v>
      </c>
      <c r="Q108" s="11">
        <v>0.55289587485872616</v>
      </c>
      <c r="R108" s="11">
        <v>0.55327073545149796</v>
      </c>
      <c r="S108" s="11">
        <v>0.55327073545149796</v>
      </c>
      <c r="T108" s="11">
        <v>0.55327073545149796</v>
      </c>
      <c r="U108" s="11"/>
      <c r="V108" s="33" t="str">
        <f t="shared" si="10"/>
        <v>Malawi</v>
      </c>
      <c r="W108" s="30">
        <f t="shared" si="11"/>
        <v>-1.4410833064049786E-2</v>
      </c>
      <c r="X108" s="10">
        <f t="shared" si="12"/>
        <v>-0.98804625202517871</v>
      </c>
      <c r="Y108" s="36">
        <f t="shared" si="13"/>
        <v>0.97623539614100296</v>
      </c>
      <c r="Z108" s="41">
        <f t="shared" si="14"/>
        <v>14.410833064049786</v>
      </c>
      <c r="AA108" s="42">
        <f t="shared" si="15"/>
        <v>4</v>
      </c>
    </row>
    <row r="109" spans="3:27">
      <c r="C109" s="32" t="s">
        <v>245</v>
      </c>
      <c r="D109" s="33" t="s">
        <v>246</v>
      </c>
      <c r="E109" s="11">
        <v>9.5253015945121991E-2</v>
      </c>
      <c r="F109" s="11">
        <v>0.17783088381077261</v>
      </c>
      <c r="G109" s="11">
        <v>0.17486848067371277</v>
      </c>
      <c r="H109" s="11">
        <v>0.17191615883746622</v>
      </c>
      <c r="I109" s="11">
        <v>0.16896725163536599</v>
      </c>
      <c r="J109" s="11">
        <v>0.16407259917581299</v>
      </c>
      <c r="K109" s="11">
        <v>0.15994554634268299</v>
      </c>
      <c r="L109" s="11">
        <v>0.15496857481036599</v>
      </c>
      <c r="M109" s="11">
        <v>0.14997550571707333</v>
      </c>
      <c r="N109" s="11">
        <v>0.14580487564817093</v>
      </c>
      <c r="O109" s="11">
        <v>0.14163351387195136</v>
      </c>
      <c r="P109" s="11">
        <v>0.14067095799390264</v>
      </c>
      <c r="Q109" s="11">
        <v>0.13973368666869934</v>
      </c>
      <c r="R109" s="11">
        <v>0.13883137469308968</v>
      </c>
      <c r="S109" s="11">
        <v>0.13883137469308968</v>
      </c>
      <c r="T109" s="11">
        <v>0.13883137469308968</v>
      </c>
      <c r="U109" s="11"/>
      <c r="V109" s="33" t="str">
        <f t="shared" si="10"/>
        <v>Malaysia</v>
      </c>
      <c r="W109" s="30">
        <f t="shared" si="11"/>
        <v>-1.3191959055919107E-3</v>
      </c>
      <c r="X109" s="10">
        <f t="shared" si="12"/>
        <v>-0.30877799631470176</v>
      </c>
      <c r="Y109" s="36">
        <f t="shared" si="13"/>
        <v>9.5343851008121983E-2</v>
      </c>
      <c r="Z109" s="41" t="str">
        <f t="shared" si="14"/>
        <v/>
      </c>
      <c r="AA109" s="42" t="str">
        <f t="shared" si="15"/>
        <v/>
      </c>
    </row>
    <row r="110" spans="3:27">
      <c r="C110" s="32" t="s">
        <v>247</v>
      </c>
      <c r="D110" s="33" t="s">
        <v>248</v>
      </c>
      <c r="E110" s="11">
        <v>0.5209930754786587</v>
      </c>
      <c r="F110" s="11">
        <v>0.50184741171151781</v>
      </c>
      <c r="G110" s="11">
        <v>0.48070280485494593</v>
      </c>
      <c r="H110" s="11">
        <v>0.45930185653495942</v>
      </c>
      <c r="I110" s="11">
        <v>0.43770497325562346</v>
      </c>
      <c r="J110" s="11">
        <v>0.41601134200880785</v>
      </c>
      <c r="K110" s="11">
        <v>0.39992942870304904</v>
      </c>
      <c r="L110" s="11">
        <v>0.39201469696910601</v>
      </c>
      <c r="M110" s="11">
        <v>0.38356640832459371</v>
      </c>
      <c r="N110" s="11">
        <v>0.37537242862317094</v>
      </c>
      <c r="O110" s="11">
        <v>0.36214879445020332</v>
      </c>
      <c r="P110" s="11">
        <v>0.36231571165006787</v>
      </c>
      <c r="Q110" s="11">
        <v>0.35685962071985106</v>
      </c>
      <c r="R110" s="11">
        <v>0.35092999320426826</v>
      </c>
      <c r="S110" s="11">
        <v>0.35092999320426826</v>
      </c>
      <c r="T110" s="11">
        <v>0.35092999320426826</v>
      </c>
      <c r="U110" s="11"/>
      <c r="V110" s="33" t="str">
        <f t="shared" si="10"/>
        <v>Maldives</v>
      </c>
      <c r="W110" s="30">
        <f t="shared" si="11"/>
        <v>-1.1384574386940571E-2</v>
      </c>
      <c r="X110" s="10">
        <f t="shared" si="12"/>
        <v>-0.94878114189462426</v>
      </c>
      <c r="Y110" s="36">
        <f t="shared" si="13"/>
        <v>0.90018565521486715</v>
      </c>
      <c r="Z110" s="41">
        <f t="shared" si="14"/>
        <v>11.384574386940571</v>
      </c>
      <c r="AA110" s="42">
        <f t="shared" si="15"/>
        <v>8</v>
      </c>
    </row>
    <row r="111" spans="3:27">
      <c r="C111" s="32" t="s">
        <v>249</v>
      </c>
      <c r="D111" s="33" t="s">
        <v>250</v>
      </c>
      <c r="E111" s="11">
        <v>0.85794800806920923</v>
      </c>
      <c r="F111" s="11">
        <v>0.85435084058280408</v>
      </c>
      <c r="G111" s="11">
        <v>0.84989462346058309</v>
      </c>
      <c r="H111" s="11">
        <v>0.84535858057507207</v>
      </c>
      <c r="I111" s="11">
        <v>0.84082654876713081</v>
      </c>
      <c r="J111" s="11">
        <v>0.83623002441327543</v>
      </c>
      <c r="K111" s="11">
        <v>0.83194618608461279</v>
      </c>
      <c r="L111" s="11">
        <v>0.82755991177996913</v>
      </c>
      <c r="M111" s="11">
        <v>0.82403189455530923</v>
      </c>
      <c r="N111" s="11">
        <v>0.80292081868028964</v>
      </c>
      <c r="O111" s="11">
        <v>0.80929686554769642</v>
      </c>
      <c r="P111" s="11">
        <v>0.80174930202387318</v>
      </c>
      <c r="Q111" s="11">
        <v>0.79962219889363961</v>
      </c>
      <c r="R111" s="11">
        <v>0.79646931732460358</v>
      </c>
      <c r="S111" s="11">
        <v>0.79646931732460358</v>
      </c>
      <c r="T111" s="11">
        <v>0.79646931732460358</v>
      </c>
      <c r="U111" s="11"/>
      <c r="V111" s="33" t="str">
        <f t="shared" si="10"/>
        <v>Mali</v>
      </c>
      <c r="W111" s="30">
        <f t="shared" si="11"/>
        <v>-4.6658185398863027E-3</v>
      </c>
      <c r="X111" s="10">
        <f t="shared" si="12"/>
        <v>-0.97902837173348534</v>
      </c>
      <c r="Y111" s="36">
        <f t="shared" si="13"/>
        <v>0.95849655265911959</v>
      </c>
      <c r="Z111" s="41">
        <f t="shared" si="14"/>
        <v>4.6658185398863026</v>
      </c>
      <c r="AA111" s="42">
        <f t="shared" si="15"/>
        <v>50</v>
      </c>
    </row>
    <row r="112" spans="3:27">
      <c r="C112" s="32" t="s">
        <v>251</v>
      </c>
      <c r="D112" s="33" t="s">
        <v>252</v>
      </c>
      <c r="E112" s="11">
        <v>2.7103558869918665E-2</v>
      </c>
      <c r="F112" s="11">
        <v>2.6577945125203329E-2</v>
      </c>
      <c r="G112" s="11">
        <v>2.6052331380487997E-2</v>
      </c>
      <c r="H112" s="11">
        <v>2.6868181050406673E-2</v>
      </c>
      <c r="I112" s="11">
        <v>2.6936063240650673E-2</v>
      </c>
      <c r="J112" s="11">
        <v>2.3394189333333315E-2</v>
      </c>
      <c r="K112" s="11">
        <v>2.254709719288633E-2</v>
      </c>
      <c r="L112" s="11">
        <v>2.2683744889837678E-2</v>
      </c>
      <c r="M112" s="11">
        <v>6.8596815351016346E-2</v>
      </c>
      <c r="N112" s="11">
        <v>5.1222080934146701E-2</v>
      </c>
      <c r="O112" s="11">
        <v>5.8931086354658657E-2</v>
      </c>
      <c r="P112" s="11">
        <v>4.3503003553861996E-2</v>
      </c>
      <c r="Q112" s="11">
        <v>5.4984880102642346E-2</v>
      </c>
      <c r="R112" s="11">
        <v>7.2630837832688019E-2</v>
      </c>
      <c r="S112" s="11">
        <v>7.2630837832688019E-2</v>
      </c>
      <c r="T112" s="11">
        <v>7.2630837832688019E-2</v>
      </c>
      <c r="U112" s="11"/>
      <c r="V112" s="33" t="str">
        <f t="shared" si="10"/>
        <v>Malta</v>
      </c>
      <c r="W112" s="30">
        <f t="shared" si="11"/>
        <v>3.6361790309812183E-3</v>
      </c>
      <c r="X112" s="10">
        <f t="shared" si="12"/>
        <v>0.84523320531279822</v>
      </c>
      <c r="Y112" s="36">
        <f t="shared" si="13"/>
        <v>0.71441917136334687</v>
      </c>
      <c r="Z112" s="41">
        <f t="shared" si="14"/>
        <v>-3.6361790309812183</v>
      </c>
      <c r="AA112" s="42">
        <f t="shared" si="15"/>
        <v>115</v>
      </c>
    </row>
    <row r="113" spans="3:27">
      <c r="C113" s="32" t="s">
        <v>253</v>
      </c>
      <c r="D113" s="33" t="s">
        <v>254</v>
      </c>
      <c r="E113" s="11">
        <v>0.42081707317073197</v>
      </c>
      <c r="F113" s="11">
        <v>0.42015040650406532</v>
      </c>
      <c r="G113" s="11">
        <v>0.41948373983739867</v>
      </c>
      <c r="H113" s="11">
        <v>0.41881707317073197</v>
      </c>
      <c r="I113" s="11">
        <v>0.41815040650406532</v>
      </c>
      <c r="J113" s="11">
        <v>0.4250365853658537</v>
      </c>
      <c r="K113" s="11">
        <v>0.424369918699187</v>
      </c>
      <c r="L113" s="11">
        <v>0.42370325203252035</v>
      </c>
      <c r="M113" s="11">
        <v>0.4230365853658537</v>
      </c>
      <c r="N113" s="11">
        <v>0.42299491869918704</v>
      </c>
      <c r="O113" s="11">
        <v>0.42232825203252039</v>
      </c>
      <c r="P113" s="11">
        <v>0.42198102981029811</v>
      </c>
      <c r="Q113" s="11">
        <v>0.42142547425474258</v>
      </c>
      <c r="R113" s="11">
        <v>0.42086991869918705</v>
      </c>
      <c r="S113" s="11">
        <v>0.42086991869918705</v>
      </c>
      <c r="T113" s="11">
        <v>0.42086991869918705</v>
      </c>
      <c r="U113" s="11"/>
      <c r="V113" s="33" t="str">
        <f t="shared" si="10"/>
        <v>Marshall Islands</v>
      </c>
      <c r="W113" s="30">
        <f t="shared" si="11"/>
        <v>8.4339630160989505E-5</v>
      </c>
      <c r="X113" s="10">
        <f t="shared" si="12"/>
        <v>0.20593379356891112</v>
      </c>
      <c r="Y113" s="36">
        <f t="shared" si="13"/>
        <v>4.2408727333682901E-2</v>
      </c>
      <c r="Z113" s="41" t="str">
        <f t="shared" si="14"/>
        <v/>
      </c>
      <c r="AA113" s="42" t="str">
        <f t="shared" si="15"/>
        <v/>
      </c>
    </row>
    <row r="114" spans="3:27">
      <c r="C114" s="32" t="s">
        <v>255</v>
      </c>
      <c r="D114" s="33" t="s">
        <v>256</v>
      </c>
      <c r="E114" s="11">
        <v>0.8157477916342688</v>
      </c>
      <c r="F114" s="11">
        <v>0.80841964280283884</v>
      </c>
      <c r="G114" s="11">
        <v>0.8027744935105493</v>
      </c>
      <c r="H114" s="11">
        <v>0.79760617548575274</v>
      </c>
      <c r="I114" s="11">
        <v>0.79248948347721593</v>
      </c>
      <c r="J114" s="11">
        <v>0.78742945813534604</v>
      </c>
      <c r="K114" s="11">
        <v>0.78215873952619708</v>
      </c>
      <c r="L114" s="11">
        <v>0.76727885576829313</v>
      </c>
      <c r="M114" s="11">
        <v>0.75286366487398404</v>
      </c>
      <c r="N114" s="11">
        <v>0.73843351463008133</v>
      </c>
      <c r="O114" s="11">
        <v>0.72391848633739864</v>
      </c>
      <c r="P114" s="11">
        <v>0.70849147175982397</v>
      </c>
      <c r="Q114" s="11">
        <v>0.69703144905216818</v>
      </c>
      <c r="R114" s="11">
        <v>0.69212087756402463</v>
      </c>
      <c r="S114" s="11">
        <v>0.69212087756402463</v>
      </c>
      <c r="T114" s="11">
        <v>0.69212087756402463</v>
      </c>
      <c r="U114" s="11"/>
      <c r="V114" s="33" t="str">
        <f t="shared" si="10"/>
        <v>Mauritania</v>
      </c>
      <c r="W114" s="30">
        <f t="shared" si="11"/>
        <v>-9.6173261456859067E-3</v>
      </c>
      <c r="X114" s="10">
        <f t="shared" si="12"/>
        <v>-0.98270266604589807</v>
      </c>
      <c r="Y114" s="36">
        <f t="shared" si="13"/>
        <v>0.96570452985371591</v>
      </c>
      <c r="Z114" s="41">
        <f t="shared" si="14"/>
        <v>9.6173261456859063</v>
      </c>
      <c r="AA114" s="42">
        <f t="shared" si="15"/>
        <v>15</v>
      </c>
    </row>
    <row r="115" spans="3:27">
      <c r="C115" s="32" t="s">
        <v>257</v>
      </c>
      <c r="D115" s="33" t="s">
        <v>258</v>
      </c>
      <c r="E115" s="11">
        <v>0.1063805927435572</v>
      </c>
      <c r="F115" s="11">
        <v>0.10554889156611853</v>
      </c>
      <c r="G115" s="11">
        <v>0.10443426355941116</v>
      </c>
      <c r="H115" s="11">
        <v>0.10291800953644349</v>
      </c>
      <c r="I115" s="11">
        <v>0.1008976904728255</v>
      </c>
      <c r="J115" s="11">
        <v>9.7714769783191491E-2</v>
      </c>
      <c r="K115" s="11">
        <v>9.7383595776890833E-2</v>
      </c>
      <c r="L115" s="11">
        <v>9.6727218518557492E-2</v>
      </c>
      <c r="M115" s="11">
        <v>9.5433187223306459E-2</v>
      </c>
      <c r="N115" s="11">
        <v>9.492531945006788E-2</v>
      </c>
      <c r="O115" s="11">
        <v>9.4417451676829356E-2</v>
      </c>
      <c r="P115" s="11">
        <v>9.4470386385162697E-2</v>
      </c>
      <c r="Q115" s="11">
        <v>9.4061532475610013E-2</v>
      </c>
      <c r="R115" s="11">
        <v>9.4114467183943354E-2</v>
      </c>
      <c r="S115" s="11">
        <v>9.4114467183943354E-2</v>
      </c>
      <c r="T115" s="11">
        <v>9.4114467183943354E-2</v>
      </c>
      <c r="U115" s="11"/>
      <c r="V115" s="33" t="str">
        <f t="shared" si="10"/>
        <v>Mauritius</v>
      </c>
      <c r="W115" s="30">
        <f t="shared" si="11"/>
        <v>-8.7648828450191511E-4</v>
      </c>
      <c r="X115" s="10">
        <f t="shared" si="12"/>
        <v>-0.92478295551868306</v>
      </c>
      <c r="Y115" s="36">
        <f t="shared" si="13"/>
        <v>0.85522351481787051</v>
      </c>
      <c r="Z115" s="41">
        <f t="shared" si="14"/>
        <v>0.87648828450191507</v>
      </c>
      <c r="AA115" s="42">
        <f t="shared" si="15"/>
        <v>89</v>
      </c>
    </row>
    <row r="116" spans="3:27">
      <c r="C116" s="32" t="s">
        <v>259</v>
      </c>
      <c r="D116" s="33" t="s">
        <v>260</v>
      </c>
      <c r="E116" s="11">
        <v>0.23261607558452846</v>
      </c>
      <c r="F116" s="11">
        <v>0.22987150962322866</v>
      </c>
      <c r="G116" s="11">
        <v>0.22738349236144031</v>
      </c>
      <c r="H116" s="11">
        <v>0.22512617158201487</v>
      </c>
      <c r="I116" s="11">
        <v>0.22274592986843986</v>
      </c>
      <c r="J116" s="11">
        <v>0.22044822001117945</v>
      </c>
      <c r="K116" s="11">
        <v>0.2171761562799214</v>
      </c>
      <c r="L116" s="11">
        <v>0.21422196246736278</v>
      </c>
      <c r="M116" s="11">
        <v>0.21035840178084186</v>
      </c>
      <c r="N116" s="11">
        <v>0.20577602892832147</v>
      </c>
      <c r="O116" s="11">
        <v>0.20058393169207331</v>
      </c>
      <c r="P116" s="11">
        <v>0.20059248533598076</v>
      </c>
      <c r="Q116" s="11">
        <v>0.196862950567219</v>
      </c>
      <c r="R116" s="11">
        <v>0.22297263456798486</v>
      </c>
      <c r="S116" s="11">
        <v>0.22297263456798486</v>
      </c>
      <c r="T116" s="11">
        <v>0.22297263456798486</v>
      </c>
      <c r="U116" s="11"/>
      <c r="V116" s="33" t="str">
        <f t="shared" si="10"/>
        <v>Mexico</v>
      </c>
      <c r="W116" s="30">
        <f t="shared" si="11"/>
        <v>-1.2201248704287668E-3</v>
      </c>
      <c r="X116" s="10">
        <f t="shared" si="12"/>
        <v>-0.52203665283062206</v>
      </c>
      <c r="Y116" s="36">
        <f t="shared" si="13"/>
        <v>0.27252226689859943</v>
      </c>
      <c r="Z116" s="41">
        <f t="shared" si="14"/>
        <v>1.2201248704287668</v>
      </c>
      <c r="AA116" s="42">
        <f t="shared" si="15"/>
        <v>81</v>
      </c>
    </row>
    <row r="117" spans="3:27">
      <c r="C117" s="32" t="s">
        <v>261</v>
      </c>
      <c r="D117" s="33" t="s">
        <v>262</v>
      </c>
      <c r="E117" s="11">
        <v>0.49746910569105696</v>
      </c>
      <c r="F117" s="11">
        <v>0.49711756097560994</v>
      </c>
      <c r="G117" s="11">
        <v>0.49678121951219539</v>
      </c>
      <c r="H117" s="11">
        <v>0.49645682926829265</v>
      </c>
      <c r="I117" s="11">
        <v>0.49613609756097565</v>
      </c>
      <c r="J117" s="11">
        <v>0.49579902439024393</v>
      </c>
      <c r="K117" s="11">
        <v>0.49442569105691064</v>
      </c>
      <c r="L117" s="11">
        <v>0.49299764227642306</v>
      </c>
      <c r="M117" s="11">
        <v>0.49150658536585362</v>
      </c>
      <c r="N117" s="11">
        <v>0.48995406504065064</v>
      </c>
      <c r="O117" s="11">
        <v>0.48834837398373998</v>
      </c>
      <c r="P117" s="11">
        <v>0.48770439024390266</v>
      </c>
      <c r="Q117" s="11">
        <v>0.48704552845528465</v>
      </c>
      <c r="R117" s="11">
        <v>0.48638991869918696</v>
      </c>
      <c r="S117" s="11">
        <v>0.48638991869918696</v>
      </c>
      <c r="T117" s="11">
        <v>0.48638991869918696</v>
      </c>
      <c r="U117" s="11"/>
      <c r="V117" s="33" t="str">
        <f t="shared" si="10"/>
        <v>Micronesia, Federated States of</v>
      </c>
      <c r="W117" s="30">
        <f t="shared" si="11"/>
        <v>-9.0563868962219643E-4</v>
      </c>
      <c r="X117" s="10">
        <f t="shared" si="12"/>
        <v>-0.97665738843095429</v>
      </c>
      <c r="Y117" s="36">
        <f t="shared" si="13"/>
        <v>0.95385965437677189</v>
      </c>
      <c r="Z117" s="41">
        <f t="shared" si="14"/>
        <v>0.9056386896221964</v>
      </c>
      <c r="AA117" s="42">
        <f t="shared" si="15"/>
        <v>88</v>
      </c>
    </row>
    <row r="118" spans="3:27">
      <c r="C118" s="32" t="s">
        <v>263</v>
      </c>
      <c r="D118" s="33" t="s">
        <v>264</v>
      </c>
      <c r="E118" s="11">
        <v>0.15800398238052349</v>
      </c>
      <c r="F118" s="11">
        <v>0.15838358273397882</v>
      </c>
      <c r="G118" s="11">
        <v>0.15854066276223086</v>
      </c>
      <c r="H118" s="11">
        <v>0.15845205173357216</v>
      </c>
      <c r="I118" s="11">
        <v>0.15810279029840985</v>
      </c>
      <c r="J118" s="11">
        <v>0.15751133374129581</v>
      </c>
      <c r="K118" s="11">
        <v>0.15729181207097084</v>
      </c>
      <c r="L118" s="11">
        <v>0.15687934873988274</v>
      </c>
      <c r="M118" s="11">
        <v>0.16492195699685555</v>
      </c>
      <c r="N118" s="11">
        <v>0.16467530060673818</v>
      </c>
      <c r="O118" s="11">
        <v>0.16447729404658465</v>
      </c>
      <c r="P118" s="11">
        <v>0.1635815260107242</v>
      </c>
      <c r="Q118" s="11">
        <v>0.16282415060621494</v>
      </c>
      <c r="R118" s="11">
        <v>0.16391006668668781</v>
      </c>
      <c r="S118" s="11">
        <v>0.24100940806977025</v>
      </c>
      <c r="T118" s="11">
        <v>0.24100940806977025</v>
      </c>
      <c r="U118" s="11"/>
      <c r="V118" s="33" t="str">
        <f t="shared" si="10"/>
        <v>Moldova, Republic of</v>
      </c>
      <c r="W118" s="30">
        <f t="shared" si="11"/>
        <v>3.7073580486819426E-3</v>
      </c>
      <c r="X118" s="10">
        <f t="shared" si="12"/>
        <v>0.63835089855901406</v>
      </c>
      <c r="Y118" s="36">
        <f t="shared" si="13"/>
        <v>0.40749186969110063</v>
      </c>
      <c r="Z118" s="41">
        <f t="shared" si="14"/>
        <v>-3.7073580486819426</v>
      </c>
      <c r="AA118" s="42">
        <f t="shared" si="15"/>
        <v>117</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0.14629753436387297</v>
      </c>
      <c r="F120" s="11">
        <v>0.145687626611231</v>
      </c>
      <c r="G120" s="11">
        <v>0.14506991398053964</v>
      </c>
      <c r="H120" s="11">
        <v>0.14445000622789764</v>
      </c>
      <c r="I120" s="11">
        <v>0.14383294400371036</v>
      </c>
      <c r="J120" s="11">
        <v>0.14227114310356537</v>
      </c>
      <c r="K120" s="11">
        <v>0.14033466446622511</v>
      </c>
      <c r="L120" s="11">
        <v>0.13841794192644583</v>
      </c>
      <c r="M120" s="11">
        <v>0.13571342456514088</v>
      </c>
      <c r="N120" s="11">
        <v>0.12522295682949694</v>
      </c>
      <c r="O120" s="11">
        <v>0.11980831616099297</v>
      </c>
      <c r="P120" s="11">
        <v>0.1209887232491646</v>
      </c>
      <c r="Q120" s="11">
        <v>0.11615839845156846</v>
      </c>
      <c r="R120" s="11">
        <v>0.19189000902174203</v>
      </c>
      <c r="S120" s="11">
        <v>0.19189000902174203</v>
      </c>
      <c r="T120" s="11">
        <v>0.19189000902174203</v>
      </c>
      <c r="U120" s="11"/>
      <c r="V120" s="33" t="str">
        <f t="shared" si="10"/>
        <v xml:space="preserve">Macedonia </v>
      </c>
      <c r="W120" s="30">
        <f t="shared" si="11"/>
        <v>1.8009578623599577E-3</v>
      </c>
      <c r="X120" s="10">
        <f t="shared" si="12"/>
        <v>0.34682233509536264</v>
      </c>
      <c r="Y120" s="36">
        <f t="shared" si="13"/>
        <v>0.12028573212100001</v>
      </c>
      <c r="Z120" s="41" t="str">
        <f t="shared" si="14"/>
        <v/>
      </c>
      <c r="AA120" s="42" t="str">
        <f t="shared" si="15"/>
        <v/>
      </c>
    </row>
    <row r="121" spans="3:27">
      <c r="C121" s="32" t="s">
        <v>269</v>
      </c>
      <c r="D121" s="33" t="s">
        <v>270</v>
      </c>
      <c r="E121" s="11">
        <v>0.43253780649500362</v>
      </c>
      <c r="F121" s="11">
        <v>0.42843558821395639</v>
      </c>
      <c r="G121" s="11">
        <v>0.42332704067186205</v>
      </c>
      <c r="H121" s="11">
        <v>0.41973410753814372</v>
      </c>
      <c r="I121" s="11">
        <v>0.41795097598709008</v>
      </c>
      <c r="J121" s="11">
        <v>0.4150276267756568</v>
      </c>
      <c r="K121" s="11">
        <v>0.40048237525687941</v>
      </c>
      <c r="L121" s="11">
        <v>0.38690864199591962</v>
      </c>
      <c r="M121" s="11">
        <v>0.37436556051212594</v>
      </c>
      <c r="N121" s="11">
        <v>0.36115009896067168</v>
      </c>
      <c r="O121" s="11">
        <v>0.36544905135756811</v>
      </c>
      <c r="P121" s="11">
        <v>0.3599558873338678</v>
      </c>
      <c r="Q121" s="11">
        <v>0.35888181978200356</v>
      </c>
      <c r="R121" s="11">
        <v>0.35619989443027705</v>
      </c>
      <c r="S121" s="11">
        <v>0.37204303168517905</v>
      </c>
      <c r="T121" s="11">
        <v>0.37204303168517905</v>
      </c>
      <c r="U121" s="11"/>
      <c r="V121" s="33" t="str">
        <f t="shared" si="10"/>
        <v>Mongolia</v>
      </c>
      <c r="W121" s="30">
        <f t="shared" si="11"/>
        <v>-5.4573418581170385E-3</v>
      </c>
      <c r="X121" s="10">
        <f t="shared" si="12"/>
        <v>-0.91309887380297006</v>
      </c>
      <c r="Y121" s="36">
        <f t="shared" si="13"/>
        <v>0.83374955334025225</v>
      </c>
      <c r="Z121" s="41">
        <f t="shared" si="14"/>
        <v>5.4573418581170383</v>
      </c>
      <c r="AA121" s="42">
        <f t="shared" si="15"/>
        <v>45</v>
      </c>
    </row>
    <row r="122" spans="3:27">
      <c r="C122" s="32" t="s">
        <v>271</v>
      </c>
      <c r="D122" s="33" t="s">
        <v>272</v>
      </c>
      <c r="E122" s="11">
        <v>0.22706563899593502</v>
      </c>
      <c r="F122" s="11">
        <v>0.22747225934776436</v>
      </c>
      <c r="G122" s="11">
        <v>0.22803831059390267</v>
      </c>
      <c r="H122" s="11">
        <v>0.22870232931971571</v>
      </c>
      <c r="I122" s="11">
        <v>0.22941829926504068</v>
      </c>
      <c r="J122" s="11">
        <v>0.23015402530792703</v>
      </c>
      <c r="K122" s="11">
        <v>0.23082869123882135</v>
      </c>
      <c r="L122" s="11">
        <v>0.23148091814532534</v>
      </c>
      <c r="M122" s="11">
        <v>0.23207517757215471</v>
      </c>
      <c r="N122" s="11">
        <v>0.23256520935670741</v>
      </c>
      <c r="O122" s="11">
        <v>0.23288255821443105</v>
      </c>
      <c r="P122" s="11">
        <v>0.23296806438245279</v>
      </c>
      <c r="Q122" s="11">
        <v>0.23279901770494596</v>
      </c>
      <c r="R122" s="11">
        <v>0.23239127184044736</v>
      </c>
      <c r="S122" s="11">
        <v>0.23239127184044736</v>
      </c>
      <c r="T122" s="11">
        <v>0.23239127184044736</v>
      </c>
      <c r="U122" s="11"/>
      <c r="V122" s="33" t="str">
        <f t="shared" si="10"/>
        <v>Montenegro</v>
      </c>
      <c r="W122" s="30">
        <f t="shared" si="11"/>
        <v>4.0129302703900081E-4</v>
      </c>
      <c r="X122" s="10">
        <f t="shared" si="12"/>
        <v>0.91661588219330603</v>
      </c>
      <c r="Y122" s="36">
        <f t="shared" si="13"/>
        <v>0.84018467548901266</v>
      </c>
      <c r="Z122" s="41">
        <f t="shared" si="14"/>
        <v>-0.40129302703900083</v>
      </c>
      <c r="AA122" s="42">
        <f t="shared" si="15"/>
        <v>99</v>
      </c>
    </row>
    <row r="123" spans="3:27">
      <c r="C123" s="32" t="s">
        <v>273</v>
      </c>
      <c r="D123" s="33" t="s">
        <v>274</v>
      </c>
      <c r="E123" s="11">
        <v>0.35038501358881363</v>
      </c>
      <c r="F123" s="11">
        <v>0.34467206864295324</v>
      </c>
      <c r="G123" s="11">
        <v>0.33735995814448977</v>
      </c>
      <c r="H123" s="11">
        <v>0.33195205386304333</v>
      </c>
      <c r="I123" s="11">
        <v>0.32596845016587622</v>
      </c>
      <c r="J123" s="11">
        <v>0.32302665657813484</v>
      </c>
      <c r="K123" s="11">
        <v>0.31906331136326826</v>
      </c>
      <c r="L123" s="11">
        <v>0.31514834013214182</v>
      </c>
      <c r="M123" s="11">
        <v>0.31555488926828756</v>
      </c>
      <c r="N123" s="11">
        <v>0.31439424182753811</v>
      </c>
      <c r="O123" s="11">
        <v>0.30395342475536091</v>
      </c>
      <c r="P123" s="11">
        <v>0.30446929765710146</v>
      </c>
      <c r="Q123" s="11">
        <v>0.3015367131553191</v>
      </c>
      <c r="R123" s="11">
        <v>0.29972860247672289</v>
      </c>
      <c r="S123" s="11">
        <v>0.29972860247672289</v>
      </c>
      <c r="T123" s="11">
        <v>0.29972860247672289</v>
      </c>
      <c r="U123" s="11"/>
      <c r="V123" s="33" t="str">
        <f t="shared" si="10"/>
        <v>Morocco</v>
      </c>
      <c r="W123" s="30">
        <f t="shared" si="11"/>
        <v>-3.3694927819171278E-3</v>
      </c>
      <c r="X123" s="10">
        <f t="shared" si="12"/>
        <v>-0.97037149981020077</v>
      </c>
      <c r="Y123" s="36">
        <f t="shared" si="13"/>
        <v>0.94162084764389842</v>
      </c>
      <c r="Z123" s="41">
        <f t="shared" si="14"/>
        <v>3.3694927819171276</v>
      </c>
      <c r="AA123" s="42">
        <f t="shared" si="15"/>
        <v>64</v>
      </c>
    </row>
    <row r="124" spans="3:27">
      <c r="C124" s="32" t="s">
        <v>275</v>
      </c>
      <c r="D124" s="33" t="s">
        <v>276</v>
      </c>
      <c r="E124" s="11">
        <v>0.87815456654790758</v>
      </c>
      <c r="F124" s="11">
        <v>0.87435814378368004</v>
      </c>
      <c r="G124" s="11">
        <v>0.85580928199506212</v>
      </c>
      <c r="H124" s="11">
        <v>0.84508757467798901</v>
      </c>
      <c r="I124" s="11">
        <v>0.83472611126335472</v>
      </c>
      <c r="J124" s="11">
        <v>0.8247280624828669</v>
      </c>
      <c r="K124" s="11">
        <v>0.81571155841782639</v>
      </c>
      <c r="L124" s="11">
        <v>0.80096431368652565</v>
      </c>
      <c r="M124" s="11">
        <v>0.78374974954634158</v>
      </c>
      <c r="N124" s="11">
        <v>0.77014520838743206</v>
      </c>
      <c r="O124" s="11">
        <v>0.7543980063943091</v>
      </c>
      <c r="P124" s="11">
        <v>0.73499411024011019</v>
      </c>
      <c r="Q124" s="11">
        <v>0.71760852253651342</v>
      </c>
      <c r="R124" s="11">
        <v>0.70060828903455308</v>
      </c>
      <c r="S124" s="11">
        <v>0.70060828903455308</v>
      </c>
      <c r="T124" s="11">
        <v>0.70060828903455308</v>
      </c>
      <c r="U124" s="11"/>
      <c r="V124" s="33" t="str">
        <f t="shared" si="10"/>
        <v>Mozambique</v>
      </c>
      <c r="W124" s="30">
        <f t="shared" si="11"/>
        <v>-1.3206106717815757E-2</v>
      </c>
      <c r="X124" s="10">
        <f t="shared" si="12"/>
        <v>-0.9938054837961886</v>
      </c>
      <c r="Y124" s="36">
        <f t="shared" si="13"/>
        <v>0.98764933962337653</v>
      </c>
      <c r="Z124" s="41">
        <f t="shared" si="14"/>
        <v>13.206106717815757</v>
      </c>
      <c r="AA124" s="42">
        <f t="shared" si="15"/>
        <v>5</v>
      </c>
    </row>
    <row r="125" spans="3:27">
      <c r="C125" s="32" t="s">
        <v>277</v>
      </c>
      <c r="D125" s="33" t="s">
        <v>278</v>
      </c>
      <c r="E125" s="11">
        <v>0.52600566894113998</v>
      </c>
      <c r="F125" s="11">
        <v>0.51605765468981335</v>
      </c>
      <c r="G125" s="11">
        <v>0.50588759091965718</v>
      </c>
      <c r="H125" s="11">
        <v>0.49546611182898981</v>
      </c>
      <c r="I125" s="11">
        <v>0.47646589751292057</v>
      </c>
      <c r="J125" s="11">
        <v>0.44026405584660644</v>
      </c>
      <c r="K125" s="11">
        <v>0.42912463071483525</v>
      </c>
      <c r="L125" s="11">
        <v>0.41844241719537179</v>
      </c>
      <c r="M125" s="11">
        <v>0.40690169967937656</v>
      </c>
      <c r="N125" s="11">
        <v>0.39555039222676031</v>
      </c>
      <c r="O125" s="11">
        <v>0.38942240861365535</v>
      </c>
      <c r="P125" s="11">
        <v>0.38789681591972514</v>
      </c>
      <c r="Q125" s="11">
        <v>0.38593911912137729</v>
      </c>
      <c r="R125" s="11">
        <v>0.38400987696682792</v>
      </c>
      <c r="S125" s="11">
        <v>0.38718035652658661</v>
      </c>
      <c r="T125" s="11">
        <v>0.38718035652658661</v>
      </c>
      <c r="U125" s="11"/>
      <c r="V125" s="33" t="str">
        <f t="shared" si="10"/>
        <v>Myanmar</v>
      </c>
      <c r="W125" s="30">
        <f t="shared" si="11"/>
        <v>-1.0397996456598864E-2</v>
      </c>
      <c r="X125" s="10">
        <f t="shared" si="12"/>
        <v>-0.93820801642362717</v>
      </c>
      <c r="Y125" s="36">
        <f t="shared" si="13"/>
        <v>0.88023428208155707</v>
      </c>
      <c r="Z125" s="41">
        <f t="shared" si="14"/>
        <v>10.397996456598865</v>
      </c>
      <c r="AA125" s="42">
        <f t="shared" si="15"/>
        <v>12</v>
      </c>
    </row>
    <row r="126" spans="3:27">
      <c r="C126" s="32" t="s">
        <v>279</v>
      </c>
      <c r="D126" s="33" t="s">
        <v>280</v>
      </c>
      <c r="E126" s="11">
        <v>0.52941165135920232</v>
      </c>
      <c r="F126" s="11">
        <v>0.52807557861570631</v>
      </c>
      <c r="G126" s="11">
        <v>0.52759552213237304</v>
      </c>
      <c r="H126" s="11">
        <v>0.52777798597424297</v>
      </c>
      <c r="I126" s="11">
        <v>0.52835329534456832</v>
      </c>
      <c r="J126" s="11">
        <v>0.52880901121895829</v>
      </c>
      <c r="K126" s="11">
        <v>0.5223606873417227</v>
      </c>
      <c r="L126" s="11">
        <v>0.51479000574090961</v>
      </c>
      <c r="M126" s="11">
        <v>0.50692267654373191</v>
      </c>
      <c r="N126" s="11">
        <v>0.49593642109882635</v>
      </c>
      <c r="O126" s="11">
        <v>0.48515138749215964</v>
      </c>
      <c r="P126" s="11">
        <v>0.4694781472591889</v>
      </c>
      <c r="Q126" s="11">
        <v>0.46014793456233072</v>
      </c>
      <c r="R126" s="11">
        <v>0.4520057865304879</v>
      </c>
      <c r="S126" s="11">
        <v>0.4520057865304879</v>
      </c>
      <c r="T126" s="11">
        <v>0.4520057865304879</v>
      </c>
      <c r="U126" s="11"/>
      <c r="V126" s="33" t="str">
        <f t="shared" si="10"/>
        <v>Namibia</v>
      </c>
      <c r="W126" s="30">
        <f t="shared" si="11"/>
        <v>-6.3348633926823801E-3</v>
      </c>
      <c r="X126" s="10">
        <f t="shared" si="12"/>
        <v>-0.94648002339688575</v>
      </c>
      <c r="Y126" s="36">
        <f t="shared" si="13"/>
        <v>0.89582443468936934</v>
      </c>
      <c r="Z126" s="41">
        <f t="shared" si="14"/>
        <v>6.3348633926823803</v>
      </c>
      <c r="AA126" s="42">
        <f t="shared" si="15"/>
        <v>37</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0.63287871810491969</v>
      </c>
      <c r="F128" s="11">
        <v>0.61377511505668636</v>
      </c>
      <c r="G128" s="11">
        <v>0.59452300592838359</v>
      </c>
      <c r="H128" s="11">
        <v>0.57527211631227615</v>
      </c>
      <c r="I128" s="11">
        <v>0.55615696854859575</v>
      </c>
      <c r="J128" s="11">
        <v>0.53772055468552327</v>
      </c>
      <c r="K128" s="11">
        <v>0.52104244583049641</v>
      </c>
      <c r="L128" s="11">
        <v>0.50912480371769142</v>
      </c>
      <c r="M128" s="11">
        <v>0.49732195835285414</v>
      </c>
      <c r="N128" s="11">
        <v>0.48565577965468343</v>
      </c>
      <c r="O128" s="11">
        <v>0.47416634892399206</v>
      </c>
      <c r="P128" s="11">
        <v>0.46475892666992707</v>
      </c>
      <c r="Q128" s="11">
        <v>0.45557182961911424</v>
      </c>
      <c r="R128" s="11">
        <v>0.44658830980407349</v>
      </c>
      <c r="S128" s="11">
        <v>0.49458116795710266</v>
      </c>
      <c r="T128" s="11">
        <v>0.49458116795710266</v>
      </c>
      <c r="U128" s="11"/>
      <c r="V128" s="33" t="str">
        <f t="shared" si="10"/>
        <v>Nepal</v>
      </c>
      <c r="W128" s="30">
        <f t="shared" si="11"/>
        <v>-1.0888366129365184E-2</v>
      </c>
      <c r="X128" s="10">
        <f t="shared" si="12"/>
        <v>-0.90247102619005848</v>
      </c>
      <c r="Y128" s="36">
        <f t="shared" si="13"/>
        <v>0.81445395311253721</v>
      </c>
      <c r="Z128" s="41">
        <f t="shared" si="14"/>
        <v>10.888366129365183</v>
      </c>
      <c r="AA128" s="42">
        <f t="shared" si="15"/>
        <v>10</v>
      </c>
    </row>
    <row r="129" spans="3:27">
      <c r="C129" s="32" t="s">
        <v>285</v>
      </c>
      <c r="D129" s="33" t="s">
        <v>286</v>
      </c>
      <c r="E129" s="11">
        <v>2.6124060387195364E-2</v>
      </c>
      <c r="F129" s="11">
        <v>2.6049960729674988E-2</v>
      </c>
      <c r="G129" s="11">
        <v>2.4883178145325341E-2</v>
      </c>
      <c r="H129" s="11">
        <v>2.4650541902439357E-2</v>
      </c>
      <c r="I129" s="11">
        <v>2.4813840618902697E-2</v>
      </c>
      <c r="J129" s="11">
        <v>2.4325919823170974E-2</v>
      </c>
      <c r="K129" s="11">
        <v>2.3562391195934979E-2</v>
      </c>
      <c r="L129" s="11">
        <v>2.3198049560569343E-2</v>
      </c>
      <c r="M129" s="11">
        <v>2.2425577843902662E-2</v>
      </c>
      <c r="N129" s="11">
        <v>2.168643946056931E-2</v>
      </c>
      <c r="O129" s="11">
        <v>1.9154618150406668E-2</v>
      </c>
      <c r="P129" s="11">
        <v>5.7233874648434067E-2</v>
      </c>
      <c r="Q129" s="11">
        <v>5.5704997327973294E-2</v>
      </c>
      <c r="R129" s="11">
        <v>5.5289941145724192E-2</v>
      </c>
      <c r="S129" s="11">
        <v>5.5289941145724192E-2</v>
      </c>
      <c r="T129" s="11">
        <v>5.5289941145724192E-2</v>
      </c>
      <c r="U129" s="11"/>
      <c r="V129" s="33" t="str">
        <f t="shared" si="10"/>
        <v>Netherlands</v>
      </c>
      <c r="W129" s="30">
        <f t="shared" si="11"/>
        <v>2.3915527228542638E-3</v>
      </c>
      <c r="X129" s="10">
        <f t="shared" si="12"/>
        <v>0.73754549057092611</v>
      </c>
      <c r="Y129" s="36">
        <f t="shared" si="13"/>
        <v>0.54397335066150809</v>
      </c>
      <c r="Z129" s="41">
        <f t="shared" si="14"/>
        <v>-2.3915527228542639</v>
      </c>
      <c r="AA129" s="42">
        <f t="shared" si="15"/>
        <v>108</v>
      </c>
    </row>
    <row r="130" spans="3:27">
      <c r="C130" s="32" t="s">
        <v>287</v>
      </c>
      <c r="D130" s="33" t="s">
        <v>288</v>
      </c>
      <c r="E130" s="11">
        <v>9.8784025162402325E-2</v>
      </c>
      <c r="F130" s="11">
        <v>9.8581007890450989E-2</v>
      </c>
      <c r="G130" s="11">
        <v>9.6735714195735678E-2</v>
      </c>
      <c r="H130" s="11">
        <v>9.4207493671752005E-2</v>
      </c>
      <c r="I130" s="11">
        <v>9.4833744692483679E-2</v>
      </c>
      <c r="J130" s="11">
        <v>9.2321784331101664E-2</v>
      </c>
      <c r="K130" s="11">
        <v>9.215370123618298E-2</v>
      </c>
      <c r="L130" s="11">
        <v>9.1660414889231656E-2</v>
      </c>
      <c r="M130" s="11">
        <v>9.0679323664231662E-2</v>
      </c>
      <c r="N130" s="11">
        <v>8.9356769024597646E-2</v>
      </c>
      <c r="O130" s="11">
        <v>8.8367547718296677E-2</v>
      </c>
      <c r="P130" s="11">
        <v>8.7710668063486541E-2</v>
      </c>
      <c r="Q130" s="11">
        <v>8.7370861579407808E-2</v>
      </c>
      <c r="R130" s="11">
        <v>8.7372518509963346E-2</v>
      </c>
      <c r="S130" s="11">
        <v>8.7372518509963346E-2</v>
      </c>
      <c r="T130" s="11">
        <v>8.7372518509963346E-2</v>
      </c>
      <c r="U130" s="11"/>
      <c r="V130" s="33" t="str">
        <f t="shared" si="10"/>
        <v>New Zealand</v>
      </c>
      <c r="W130" s="30">
        <f t="shared" si="11"/>
        <v>-8.2413589769746816E-4</v>
      </c>
      <c r="X130" s="10">
        <f t="shared" si="12"/>
        <v>-0.96549067727570037</v>
      </c>
      <c r="Y130" s="36">
        <f t="shared" si="13"/>
        <v>0.93217224790629061</v>
      </c>
      <c r="Z130" s="41">
        <f t="shared" si="14"/>
        <v>0.8241358976974682</v>
      </c>
      <c r="AA130" s="42">
        <f t="shared" si="15"/>
        <v>93</v>
      </c>
    </row>
    <row r="131" spans="3:27">
      <c r="C131" s="32" t="s">
        <v>289</v>
      </c>
      <c r="D131" s="33" t="s">
        <v>290</v>
      </c>
      <c r="E131" s="11">
        <v>0.39985418387490784</v>
      </c>
      <c r="F131" s="11">
        <v>0.3944540562425905</v>
      </c>
      <c r="G131" s="11">
        <v>0.38951069347142858</v>
      </c>
      <c r="H131" s="11">
        <v>0.39060767385304901</v>
      </c>
      <c r="I131" s="11">
        <v>0.3846947548928184</v>
      </c>
      <c r="J131" s="11">
        <v>0.3787472830870599</v>
      </c>
      <c r="K131" s="11">
        <v>0.37366646204756099</v>
      </c>
      <c r="L131" s="11">
        <v>0.365150871360366</v>
      </c>
      <c r="M131" s="11">
        <v>0.35520538738046969</v>
      </c>
      <c r="N131" s="11">
        <v>0.34638588416961996</v>
      </c>
      <c r="O131" s="11">
        <v>0.34013733608738939</v>
      </c>
      <c r="P131" s="11">
        <v>0.33014507086113881</v>
      </c>
      <c r="Q131" s="11">
        <v>0.32683432536116458</v>
      </c>
      <c r="R131" s="11">
        <v>0.3215989196162084</v>
      </c>
      <c r="S131" s="11">
        <v>0.3215989196162084</v>
      </c>
      <c r="T131" s="11">
        <v>0.3215989196162084</v>
      </c>
      <c r="U131" s="11"/>
      <c r="V131" s="33" t="str">
        <f t="shared" si="10"/>
        <v>Nicaragua</v>
      </c>
      <c r="W131" s="30">
        <f t="shared" si="11"/>
        <v>-6.0420884260171601E-3</v>
      </c>
      <c r="X131" s="10">
        <f t="shared" si="12"/>
        <v>-0.98661922864926976</v>
      </c>
      <c r="Y131" s="36">
        <f t="shared" si="13"/>
        <v>0.97341750234048008</v>
      </c>
      <c r="Z131" s="41">
        <f t="shared" si="14"/>
        <v>6.0420884260171599</v>
      </c>
      <c r="AA131" s="42">
        <f t="shared" si="15"/>
        <v>39</v>
      </c>
    </row>
    <row r="132" spans="3:27">
      <c r="C132" s="32" t="s">
        <v>291</v>
      </c>
      <c r="D132" s="33" t="s">
        <v>292</v>
      </c>
      <c r="E132" s="11">
        <v>0.89804327615849422</v>
      </c>
      <c r="F132" s="11">
        <v>0.89473728617503356</v>
      </c>
      <c r="G132" s="11">
        <v>0.89126975147612553</v>
      </c>
      <c r="H132" s="11">
        <v>0.88764733595870215</v>
      </c>
      <c r="I132" s="11">
        <v>0.88393233086577372</v>
      </c>
      <c r="J132" s="11">
        <v>0.88008363167878167</v>
      </c>
      <c r="K132" s="11">
        <v>0.87618176176008233</v>
      </c>
      <c r="L132" s="11">
        <v>0.8722733064755297</v>
      </c>
      <c r="M132" s="11">
        <v>0.86853244746071667</v>
      </c>
      <c r="N132" s="11">
        <v>0.86474299302108049</v>
      </c>
      <c r="O132" s="11">
        <v>0.8609513597543913</v>
      </c>
      <c r="P132" s="11">
        <v>0.85724273663001338</v>
      </c>
      <c r="Q132" s="11">
        <v>0.85370210788501844</v>
      </c>
      <c r="R132" s="11">
        <v>0.85014802335188644</v>
      </c>
      <c r="S132" s="11">
        <v>0.85014802335188644</v>
      </c>
      <c r="T132" s="11">
        <v>0.85014802335188644</v>
      </c>
      <c r="U132" s="11"/>
      <c r="V132" s="33" t="str">
        <f t="shared" si="10"/>
        <v>Niger</v>
      </c>
      <c r="W132" s="30">
        <f t="shared" si="11"/>
        <v>-3.4948249343145664E-3</v>
      </c>
      <c r="X132" s="10">
        <f t="shared" si="12"/>
        <v>-0.99444255062113129</v>
      </c>
      <c r="Y132" s="36">
        <f t="shared" si="13"/>
        <v>0.98891598648586132</v>
      </c>
      <c r="Z132" s="41">
        <f t="shared" si="14"/>
        <v>3.4948249343145665</v>
      </c>
      <c r="AA132" s="42">
        <f t="shared" si="15"/>
        <v>61</v>
      </c>
    </row>
    <row r="133" spans="3:27">
      <c r="C133" s="32" t="s">
        <v>293</v>
      </c>
      <c r="D133" s="33" t="s">
        <v>294</v>
      </c>
      <c r="E133" s="11">
        <v>0.80159371859626949</v>
      </c>
      <c r="F133" s="11">
        <v>0.80052436955574924</v>
      </c>
      <c r="G133" s="11">
        <v>0.79937728530603147</v>
      </c>
      <c r="H133" s="11">
        <v>0.79830329522357735</v>
      </c>
      <c r="I133" s="11">
        <v>0.79696349170054204</v>
      </c>
      <c r="J133" s="11">
        <v>0.79555881012872653</v>
      </c>
      <c r="K133" s="11">
        <v>0.79379651338075885</v>
      </c>
      <c r="L133" s="11">
        <v>0.79218798526422773</v>
      </c>
      <c r="M133" s="11">
        <v>0.78963481357977672</v>
      </c>
      <c r="N133" s="11">
        <v>0.7905212127371426</v>
      </c>
      <c r="O133" s="11">
        <v>0.78754583042972703</v>
      </c>
      <c r="P133" s="11">
        <v>0.78694638220536162</v>
      </c>
      <c r="Q133" s="11">
        <v>0.78753127533876732</v>
      </c>
      <c r="R133" s="11">
        <v>0.78477474878048792</v>
      </c>
      <c r="S133" s="11">
        <v>0.78477474878048792</v>
      </c>
      <c r="T133" s="11">
        <v>0.78477474878048792</v>
      </c>
      <c r="U133" s="11"/>
      <c r="V133" s="33" t="str">
        <f t="shared" si="10"/>
        <v>Nigeria</v>
      </c>
      <c r="W133" s="30">
        <f t="shared" si="11"/>
        <v>-1.2311315244646326E-3</v>
      </c>
      <c r="X133" s="10">
        <f t="shared" si="12"/>
        <v>-0.98730275748431107</v>
      </c>
      <c r="Y133" s="36">
        <f t="shared" si="13"/>
        <v>0.97476673493612431</v>
      </c>
      <c r="Z133" s="41">
        <f t="shared" si="14"/>
        <v>1.2311315244646326</v>
      </c>
      <c r="AA133" s="42">
        <f t="shared" si="15"/>
        <v>80</v>
      </c>
    </row>
    <row r="134" spans="3:27">
      <c r="C134" s="32" t="s">
        <v>295</v>
      </c>
      <c r="D134" s="33" t="s">
        <v>296</v>
      </c>
      <c r="E134" s="11">
        <v>2.4535006947154658E-2</v>
      </c>
      <c r="F134" s="11">
        <v>2.322055560874001E-2</v>
      </c>
      <c r="G134" s="11">
        <v>2.3311795327236016E-2</v>
      </c>
      <c r="H134" s="11">
        <v>2.2719295208333334E-2</v>
      </c>
      <c r="I134" s="11">
        <v>2.2891835739837666E-2</v>
      </c>
      <c r="J134" s="11">
        <v>2.1970067328252352E-2</v>
      </c>
      <c r="K134" s="11">
        <v>2.129617389187E-2</v>
      </c>
      <c r="L134" s="11">
        <v>2.0933662569308998E-2</v>
      </c>
      <c r="M134" s="11">
        <v>1.9057330108536656E-2</v>
      </c>
      <c r="N134" s="11">
        <v>1.7900509842886304E-2</v>
      </c>
      <c r="O134" s="11">
        <v>1.6703039170731685E-2</v>
      </c>
      <c r="P134" s="11">
        <v>7.6490421690487628E-2</v>
      </c>
      <c r="Q134" s="11">
        <v>7.6264364046856159E-2</v>
      </c>
      <c r="R134" s="11">
        <v>7.5535054370704388E-2</v>
      </c>
      <c r="S134" s="11">
        <v>7.5535054370704388E-2</v>
      </c>
      <c r="T134" s="11">
        <v>7.5535054370704388E-2</v>
      </c>
      <c r="U134" s="11"/>
      <c r="V134" s="33" t="str">
        <f t="shared" si="10"/>
        <v>Norway</v>
      </c>
      <c r="W134" s="30">
        <f t="shared" si="11"/>
        <v>4.1738857360924461E-3</v>
      </c>
      <c r="X134" s="10">
        <f t="shared" si="12"/>
        <v>0.75866745519638523</v>
      </c>
      <c r="Y134" s="36">
        <f t="shared" si="13"/>
        <v>0.57557630757415923</v>
      </c>
      <c r="Z134" s="41">
        <f t="shared" si="14"/>
        <v>-4.173885736092446</v>
      </c>
      <c r="AA134" s="42">
        <f t="shared" si="15"/>
        <v>122</v>
      </c>
    </row>
    <row r="135" spans="3:27">
      <c r="C135" s="32" t="s">
        <v>297</v>
      </c>
      <c r="D135" s="33" t="s">
        <v>298</v>
      </c>
      <c r="E135" s="11">
        <v>0.23428757940781095</v>
      </c>
      <c r="F135" s="11">
        <v>0.21708278821847662</v>
      </c>
      <c r="G135" s="11">
        <v>0.2004721156250904</v>
      </c>
      <c r="H135" s="11">
        <v>0.18328567390020331</v>
      </c>
      <c r="I135" s="11">
        <v>0.1809067791124975</v>
      </c>
      <c r="J135" s="11">
        <v>0.17854080381038751</v>
      </c>
      <c r="K135" s="11">
        <v>0.1756513883132651</v>
      </c>
      <c r="L135" s="11">
        <v>0.17273750127142704</v>
      </c>
      <c r="M135" s="11">
        <v>0.1735656525323471</v>
      </c>
      <c r="N135" s="11">
        <v>0.17497598017269225</v>
      </c>
      <c r="O135" s="11">
        <v>0.18612322568292702</v>
      </c>
      <c r="P135" s="11">
        <v>0.18389920996273709</v>
      </c>
      <c r="Q135" s="11">
        <v>0.18791073747980555</v>
      </c>
      <c r="R135" s="11">
        <v>0.17963321104268304</v>
      </c>
      <c r="S135" s="11">
        <v>0.17963321104268304</v>
      </c>
      <c r="T135" s="11">
        <v>0.17963321104268304</v>
      </c>
      <c r="U135" s="11"/>
      <c r="V135" s="33" t="str">
        <f t="shared" ref="V135:V197" si="16">D135</f>
        <v>Oman</v>
      </c>
      <c r="W135" s="30">
        <f t="shared" ref="W135:W197" si="17">SLOPE(E135:T135,$E$5:$T$5)</f>
        <v>-2.1126490511745883E-3</v>
      </c>
      <c r="X135" s="10">
        <f t="shared" ref="X135:X197" si="18">PEARSON(E135:T135,$E$5:$T$5)</f>
        <v>-0.59576127228697395</v>
      </c>
      <c r="Y135" s="36">
        <f t="shared" ref="Y135:Y197" si="19">IF(ISERROR(X135),0,X135*X135)</f>
        <v>0.35493149355699394</v>
      </c>
      <c r="Z135" s="41">
        <f t="shared" ref="Z135:Z197" si="20">IF(Y135&gt;=$Z$4,-1000*W135,"")</f>
        <v>2.1126490511745883</v>
      </c>
      <c r="AA135" s="42">
        <f t="shared" ref="AA135:AA197" si="21">IF(ISNUMBER(Z135),RANK(Z135,$Z$6:$Z$197),"")</f>
        <v>73</v>
      </c>
    </row>
    <row r="136" spans="3:27">
      <c r="C136" s="32" t="s">
        <v>299</v>
      </c>
      <c r="D136" s="33" t="s">
        <v>300</v>
      </c>
      <c r="E136" s="11">
        <v>0.49206636642975426</v>
      </c>
      <c r="F136" s="11">
        <v>0.48152094620957159</v>
      </c>
      <c r="G136" s="11">
        <v>0.47241431039619197</v>
      </c>
      <c r="H136" s="11">
        <v>0.46238788790480428</v>
      </c>
      <c r="I136" s="11">
        <v>0.45220147227148971</v>
      </c>
      <c r="J136" s="11">
        <v>0.44969119521446294</v>
      </c>
      <c r="K136" s="11">
        <v>0.44180823046762546</v>
      </c>
      <c r="L136" s="11">
        <v>0.4337294007496082</v>
      </c>
      <c r="M136" s="11">
        <v>0.42521423147003556</v>
      </c>
      <c r="N136" s="11">
        <v>0.41076126775190908</v>
      </c>
      <c r="O136" s="11">
        <v>0.40088297775729193</v>
      </c>
      <c r="P136" s="11">
        <v>0.39372235078692414</v>
      </c>
      <c r="Q136" s="11">
        <v>0.39997871283619985</v>
      </c>
      <c r="R136" s="11">
        <v>0.39647219401591466</v>
      </c>
      <c r="S136" s="11">
        <v>0.39647219401591466</v>
      </c>
      <c r="T136" s="11">
        <v>0.39647219401591466</v>
      </c>
      <c r="U136" s="11"/>
      <c r="V136" s="33" t="str">
        <f t="shared" si="16"/>
        <v>Pakistan</v>
      </c>
      <c r="W136" s="30">
        <f t="shared" si="17"/>
        <v>-6.8994753171031766E-3</v>
      </c>
      <c r="X136" s="10">
        <f t="shared" si="18"/>
        <v>-0.97067843795755993</v>
      </c>
      <c r="Y136" s="36">
        <f t="shared" si="19"/>
        <v>0.94221662991572852</v>
      </c>
      <c r="Z136" s="41">
        <f t="shared" si="20"/>
        <v>6.8994753171031764</v>
      </c>
      <c r="AA136" s="42">
        <f t="shared" si="21"/>
        <v>33</v>
      </c>
    </row>
    <row r="137" spans="3:27">
      <c r="C137" s="32" t="s">
        <v>301</v>
      </c>
      <c r="D137" s="33" t="s">
        <v>302</v>
      </c>
      <c r="E137" s="11">
        <v>0.42218455284552864</v>
      </c>
      <c r="F137" s="11">
        <v>0.41975186991869934</v>
      </c>
      <c r="G137" s="11">
        <v>0.41731918699187004</v>
      </c>
      <c r="H137" s="11">
        <v>0.41488650406504074</v>
      </c>
      <c r="I137" s="11">
        <v>0.41245382113821161</v>
      </c>
      <c r="J137" s="11">
        <v>0.41002113821138236</v>
      </c>
      <c r="K137" s="11">
        <v>0.40959739837398396</v>
      </c>
      <c r="L137" s="11">
        <v>0.40917365853658555</v>
      </c>
      <c r="M137" s="11">
        <v>0.40874991869918714</v>
      </c>
      <c r="N137" s="11">
        <v>0.40832617886178874</v>
      </c>
      <c r="O137" s="11">
        <v>0.40790243902439038</v>
      </c>
      <c r="P137" s="11">
        <v>0.40790243902439038</v>
      </c>
      <c r="Q137" s="11">
        <v>0.40790243902439038</v>
      </c>
      <c r="R137" s="11">
        <v>0.40790243902439038</v>
      </c>
      <c r="S137" s="11">
        <v>0.40790243902439038</v>
      </c>
      <c r="T137" s="11">
        <v>0.40790243902439038</v>
      </c>
      <c r="U137" s="11"/>
      <c r="V137" s="33" t="str">
        <f t="shared" si="16"/>
        <v>Palau</v>
      </c>
      <c r="W137" s="30">
        <f t="shared" si="17"/>
        <v>-8.5500836920134136E-4</v>
      </c>
      <c r="X137" s="10">
        <f t="shared" si="18"/>
        <v>-0.86272854185642733</v>
      </c>
      <c r="Y137" s="36">
        <f t="shared" si="19"/>
        <v>0.74430053693371734</v>
      </c>
      <c r="Z137" s="41">
        <f t="shared" si="20"/>
        <v>0.85500836920134138</v>
      </c>
      <c r="AA137" s="42">
        <f t="shared" si="21"/>
        <v>91</v>
      </c>
    </row>
    <row r="138" spans="3:27">
      <c r="C138" s="32" t="s">
        <v>303</v>
      </c>
      <c r="D138" s="33" t="s">
        <v>304</v>
      </c>
      <c r="E138" s="11">
        <v>0.28142130333606202</v>
      </c>
      <c r="F138" s="11">
        <v>0.27637801620699703</v>
      </c>
      <c r="G138" s="11">
        <v>0.27202415678397379</v>
      </c>
      <c r="H138" s="11">
        <v>0.26792541474436449</v>
      </c>
      <c r="I138" s="11">
        <v>0.26340036221357405</v>
      </c>
      <c r="J138" s="11">
        <v>0.25829473535437714</v>
      </c>
      <c r="K138" s="11">
        <v>0.31686583042569633</v>
      </c>
      <c r="L138" s="11">
        <v>0.31411996389236296</v>
      </c>
      <c r="M138" s="11">
        <v>0.30691032058017703</v>
      </c>
      <c r="N138" s="11">
        <v>0.30795008783713834</v>
      </c>
      <c r="O138" s="11">
        <v>0.30848535862502863</v>
      </c>
      <c r="P138" s="11">
        <v>0.30582764536931534</v>
      </c>
      <c r="Q138" s="11">
        <v>0.30637352537218593</v>
      </c>
      <c r="R138" s="11">
        <v>0.30445743264346364</v>
      </c>
      <c r="S138" s="11">
        <v>0.30445743264346364</v>
      </c>
      <c r="T138" s="11">
        <v>0.30445743264346364</v>
      </c>
      <c r="U138" s="11"/>
      <c r="V138" s="33" t="str">
        <f t="shared" si="16"/>
        <v>Panama</v>
      </c>
      <c r="W138" s="30">
        <f t="shared" si="17"/>
        <v>2.8343538393462617E-3</v>
      </c>
      <c r="X138" s="10">
        <f t="shared" si="18"/>
        <v>0.67689948492028118</v>
      </c>
      <c r="Y138" s="36">
        <f t="shared" si="19"/>
        <v>0.45819291268534196</v>
      </c>
      <c r="Z138" s="41">
        <f t="shared" si="20"/>
        <v>-2.8343538393462615</v>
      </c>
      <c r="AA138" s="42">
        <f t="shared" si="21"/>
        <v>113</v>
      </c>
    </row>
    <row r="139" spans="3:27">
      <c r="C139" s="32" t="s">
        <v>305</v>
      </c>
      <c r="D139" s="33" t="s">
        <v>306</v>
      </c>
      <c r="E139" s="11">
        <v>0.51051166651563384</v>
      </c>
      <c r="F139" s="11">
        <v>0.50963948718033636</v>
      </c>
      <c r="G139" s="11">
        <v>0.50879598556264516</v>
      </c>
      <c r="H139" s="11">
        <v>0.532312948152173</v>
      </c>
      <c r="I139" s="11">
        <v>0.53115758149404257</v>
      </c>
      <c r="J139" s="11">
        <v>0.52989058881965267</v>
      </c>
      <c r="K139" s="11">
        <v>0.52582530615522161</v>
      </c>
      <c r="L139" s="11">
        <v>0.52176717796233574</v>
      </c>
      <c r="M139" s="11">
        <v>0.50073552796605714</v>
      </c>
      <c r="N139" s="11">
        <v>0.54814669280958872</v>
      </c>
      <c r="O139" s="11">
        <v>0.54659612456132833</v>
      </c>
      <c r="P139" s="11">
        <v>0.55045775472831993</v>
      </c>
      <c r="Q139" s="11">
        <v>0.54210453055928209</v>
      </c>
      <c r="R139" s="11">
        <v>0.53972917600781212</v>
      </c>
      <c r="S139" s="11">
        <v>0.53972917600781212</v>
      </c>
      <c r="T139" s="11">
        <v>0.53972917600781212</v>
      </c>
      <c r="U139" s="11"/>
      <c r="V139" s="33" t="str">
        <f t="shared" si="16"/>
        <v>Papua New Guinea</v>
      </c>
      <c r="W139" s="30">
        <f t="shared" si="17"/>
        <v>2.2387931397291464E-3</v>
      </c>
      <c r="X139" s="10">
        <f t="shared" si="18"/>
        <v>0.68371436134553443</v>
      </c>
      <c r="Y139" s="36">
        <f t="shared" si="19"/>
        <v>0.46746532791013201</v>
      </c>
      <c r="Z139" s="41">
        <f t="shared" si="20"/>
        <v>-2.2387931397291463</v>
      </c>
      <c r="AA139" s="42">
        <f t="shared" si="21"/>
        <v>107</v>
      </c>
    </row>
    <row r="140" spans="3:27">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16"/>
        <v>Paraguay</v>
      </c>
      <c r="W140" s="30" t="e">
        <f t="shared" si="17"/>
        <v>#N/A</v>
      </c>
      <c r="X140" s="10" t="e">
        <f t="shared" si="18"/>
        <v>#N/A</v>
      </c>
      <c r="Y140" s="36">
        <f t="shared" si="19"/>
        <v>0</v>
      </c>
      <c r="Z140" s="41" t="str">
        <f t="shared" si="20"/>
        <v/>
      </c>
      <c r="AA140" s="42" t="str">
        <f t="shared" si="21"/>
        <v/>
      </c>
    </row>
    <row r="141" spans="3:27">
      <c r="C141" s="32" t="s">
        <v>309</v>
      </c>
      <c r="D141" s="33" t="s">
        <v>310</v>
      </c>
      <c r="E141" s="11">
        <v>0.33086690365065224</v>
      </c>
      <c r="F141" s="11">
        <v>0.34039267123371464</v>
      </c>
      <c r="G141" s="11">
        <v>0.3333896142910317</v>
      </c>
      <c r="H141" s="11">
        <v>0.32640322401501526</v>
      </c>
      <c r="I141" s="11">
        <v>0.31945016707233237</v>
      </c>
      <c r="J141" s="11">
        <v>0.31255857354428368</v>
      </c>
      <c r="K141" s="11">
        <v>0.30600383277253568</v>
      </c>
      <c r="L141" s="11">
        <v>0.29954543346420237</v>
      </c>
      <c r="M141" s="11">
        <v>0.29215716056194035</v>
      </c>
      <c r="N141" s="11">
        <v>0.28376447303790464</v>
      </c>
      <c r="O141" s="11">
        <v>0.28390665050746033</v>
      </c>
      <c r="P141" s="11">
        <v>0.27685985762309767</v>
      </c>
      <c r="Q141" s="11">
        <v>0.26603577606514961</v>
      </c>
      <c r="R141" s="11">
        <v>0.27469667390358565</v>
      </c>
      <c r="S141" s="11">
        <v>0.27469667390358565</v>
      </c>
      <c r="T141" s="11">
        <v>0.27469667390358565</v>
      </c>
      <c r="U141" s="11"/>
      <c r="V141" s="33" t="str">
        <f t="shared" si="16"/>
        <v>Peru</v>
      </c>
      <c r="W141" s="30">
        <f t="shared" si="17"/>
        <v>-5.0015131187401288E-3</v>
      </c>
      <c r="X141" s="10">
        <f t="shared" si="18"/>
        <v>-0.96352829632866055</v>
      </c>
      <c r="Y141" s="36">
        <f t="shared" si="19"/>
        <v>0.92838677782601109</v>
      </c>
      <c r="Z141" s="41">
        <f t="shared" si="20"/>
        <v>5.0015131187401289</v>
      </c>
      <c r="AA141" s="42">
        <f t="shared" si="21"/>
        <v>49</v>
      </c>
    </row>
    <row r="142" spans="3:27">
      <c r="C142" s="32" t="s">
        <v>311</v>
      </c>
      <c r="D142" s="33" t="s">
        <v>312</v>
      </c>
      <c r="E142" s="11">
        <v>0.28323729864341313</v>
      </c>
      <c r="F142" s="11">
        <v>0.27642991450536364</v>
      </c>
      <c r="G142" s="11">
        <v>0.26953808431046955</v>
      </c>
      <c r="H142" s="11">
        <v>0.26263120787388633</v>
      </c>
      <c r="I142" s="11">
        <v>0.25570980041547847</v>
      </c>
      <c r="J142" s="11">
        <v>0.24885562909269099</v>
      </c>
      <c r="K142" s="11">
        <v>0.24278296048257073</v>
      </c>
      <c r="L142" s="11">
        <v>0.23676620290033437</v>
      </c>
      <c r="M142" s="11">
        <v>0.27416018416554994</v>
      </c>
      <c r="N142" s="11">
        <v>0.27530244460182934</v>
      </c>
      <c r="O142" s="11">
        <v>0.2764194029806914</v>
      </c>
      <c r="P142" s="11">
        <v>0.27940392286102422</v>
      </c>
      <c r="Q142" s="11">
        <v>0.27082406732291908</v>
      </c>
      <c r="R142" s="11">
        <v>0.27372026445434466</v>
      </c>
      <c r="S142" s="11">
        <v>0.27372026445434466</v>
      </c>
      <c r="T142" s="11">
        <v>0.27372026445434466</v>
      </c>
      <c r="U142" s="11"/>
      <c r="V142" s="33" t="str">
        <f t="shared" si="16"/>
        <v>Philippines</v>
      </c>
      <c r="W142" s="30">
        <f t="shared" si="17"/>
        <v>5.593954607447958E-4</v>
      </c>
      <c r="X142" s="10">
        <f t="shared" si="18"/>
        <v>0.19327614961323211</v>
      </c>
      <c r="Y142" s="36">
        <f t="shared" si="19"/>
        <v>3.7355670009316486E-2</v>
      </c>
      <c r="Z142" s="41" t="str">
        <f t="shared" si="20"/>
        <v/>
      </c>
      <c r="AA142" s="42" t="str">
        <f t="shared" si="21"/>
        <v/>
      </c>
    </row>
    <row r="143" spans="3:27">
      <c r="C143" s="32" t="s">
        <v>313</v>
      </c>
      <c r="D143" s="33" t="s">
        <v>314</v>
      </c>
      <c r="E143" s="11">
        <v>9.6206509479319344E-2</v>
      </c>
      <c r="F143" s="11">
        <v>9.4930324607368013E-2</v>
      </c>
      <c r="G143" s="11">
        <v>9.3499668190701324E-2</v>
      </c>
      <c r="H143" s="11">
        <v>9.2231613400050996E-2</v>
      </c>
      <c r="I143" s="11">
        <v>9.1979818772002023E-2</v>
      </c>
      <c r="J143" s="11">
        <v>8.9532902192734021E-2</v>
      </c>
      <c r="K143" s="11">
        <v>8.7995224143749995E-2</v>
      </c>
      <c r="L143" s="11">
        <v>8.6969741216717647E-2</v>
      </c>
      <c r="M143" s="11">
        <v>8.1321201956217684E-2</v>
      </c>
      <c r="N143" s="11">
        <v>8.1543213764254316E-2</v>
      </c>
      <c r="O143" s="11">
        <v>6.6349698291721687E-2</v>
      </c>
      <c r="P143" s="11">
        <v>6.6618377454701769E-2</v>
      </c>
      <c r="Q143" s="11">
        <v>6.1371163938379859E-2</v>
      </c>
      <c r="R143" s="11">
        <v>5.2538250786933992E-2</v>
      </c>
      <c r="S143" s="11">
        <v>0.13401709935795045</v>
      </c>
      <c r="T143" s="11">
        <v>0.13401709935795045</v>
      </c>
      <c r="U143" s="11"/>
      <c r="V143" s="33" t="str">
        <f t="shared" si="16"/>
        <v>Poland</v>
      </c>
      <c r="W143" s="30">
        <f t="shared" si="17"/>
        <v>4.1936182669715887E-5</v>
      </c>
      <c r="X143" s="10">
        <f t="shared" si="18"/>
        <v>8.9913602737708605E-3</v>
      </c>
      <c r="Y143" s="36">
        <f t="shared" si="19"/>
        <v>8.0844559572744803E-5</v>
      </c>
      <c r="Z143" s="41" t="str">
        <f t="shared" si="20"/>
        <v/>
      </c>
      <c r="AA143" s="42" t="str">
        <f t="shared" si="21"/>
        <v/>
      </c>
    </row>
    <row r="144" spans="3:27">
      <c r="C144" s="32" t="s">
        <v>315</v>
      </c>
      <c r="D144" s="33" t="s">
        <v>316</v>
      </c>
      <c r="E144" s="11">
        <v>4.7256015281887352E-2</v>
      </c>
      <c r="F144" s="11">
        <v>4.5746719128838681E-2</v>
      </c>
      <c r="G144" s="11">
        <v>4.2708967691236999E-2</v>
      </c>
      <c r="H144" s="11">
        <v>4.0191541456887324E-2</v>
      </c>
      <c r="I144" s="11">
        <v>3.7495253433919663E-2</v>
      </c>
      <c r="J144" s="11">
        <v>3.3969697118269325E-2</v>
      </c>
      <c r="K144" s="11">
        <v>3.2629486568269327E-2</v>
      </c>
      <c r="L144" s="11">
        <v>3.1451877644285677E-2</v>
      </c>
      <c r="M144" s="11">
        <v>3.7637499883975724E-2</v>
      </c>
      <c r="N144" s="11">
        <v>2.6938406933130311E-2</v>
      </c>
      <c r="O144" s="11">
        <v>2.7042098822154678E-2</v>
      </c>
      <c r="P144" s="11">
        <v>5.8640861121273001E-2</v>
      </c>
      <c r="Q144" s="11">
        <v>5.5817931479962613E-2</v>
      </c>
      <c r="R144" s="11">
        <v>5.4416401566006141E-2</v>
      </c>
      <c r="S144" s="11">
        <v>5.4416401566006141E-2</v>
      </c>
      <c r="T144" s="11">
        <v>5.4416401566006141E-2</v>
      </c>
      <c r="U144" s="11"/>
      <c r="V144" s="33" t="str">
        <f t="shared" si="16"/>
        <v>Portugal</v>
      </c>
      <c r="W144" s="30">
        <f t="shared" si="17"/>
        <v>8.7062440358863253E-4</v>
      </c>
      <c r="X144" s="10">
        <f t="shared" si="18"/>
        <v>0.38658522992724004</v>
      </c>
      <c r="Y144" s="36">
        <f t="shared" si="19"/>
        <v>0.14944813999789705</v>
      </c>
      <c r="Z144" s="41" t="str">
        <f t="shared" si="20"/>
        <v/>
      </c>
      <c r="AA144" s="42" t="str">
        <f t="shared" si="21"/>
        <v/>
      </c>
    </row>
    <row r="145" spans="3:27">
      <c r="C145" s="32" t="s">
        <v>317</v>
      </c>
      <c r="D145" s="33" t="s">
        <v>318</v>
      </c>
      <c r="E145" s="11">
        <v>0.17490107875234204</v>
      </c>
      <c r="F145" s="11">
        <v>0.17633933176277039</v>
      </c>
      <c r="G145" s="11">
        <v>0.17133578364749538</v>
      </c>
      <c r="H145" s="11">
        <v>0.16855980901564746</v>
      </c>
      <c r="I145" s="11">
        <v>0.16547283375840838</v>
      </c>
      <c r="J145" s="11">
        <v>0.16338089289766738</v>
      </c>
      <c r="K145" s="11">
        <v>0.16203414318486234</v>
      </c>
      <c r="L145" s="11">
        <v>0.16076519835010636</v>
      </c>
      <c r="M145" s="11">
        <v>0.17596762937526608</v>
      </c>
      <c r="N145" s="11">
        <v>9.8614844640572422E-2</v>
      </c>
      <c r="O145" s="11">
        <v>9.3482566472482723E-2</v>
      </c>
      <c r="P145" s="11">
        <v>0.19932931755623315</v>
      </c>
      <c r="Q145" s="11">
        <v>0.11519822623848257</v>
      </c>
      <c r="R145" s="11">
        <v>0.11446640321341467</v>
      </c>
      <c r="S145" s="11">
        <v>0.11446640321341467</v>
      </c>
      <c r="T145" s="11">
        <v>0.11446640321341467</v>
      </c>
      <c r="U145" s="11"/>
      <c r="V145" s="33" t="str">
        <f t="shared" si="16"/>
        <v>Qatar</v>
      </c>
      <c r="W145" s="30">
        <f t="shared" si="17"/>
        <v>-4.56505491785848E-3</v>
      </c>
      <c r="X145" s="10">
        <f t="shared" si="18"/>
        <v>-0.65189278612645862</v>
      </c>
      <c r="Y145" s="36">
        <f t="shared" si="19"/>
        <v>0.4249642046037167</v>
      </c>
      <c r="Z145" s="41">
        <f t="shared" si="20"/>
        <v>4.5650549178584798</v>
      </c>
      <c r="AA145" s="42">
        <f t="shared" si="21"/>
        <v>52</v>
      </c>
    </row>
    <row r="146" spans="3:27">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16"/>
        <v>Romania</v>
      </c>
      <c r="W146" s="30" t="e">
        <f t="shared" si="17"/>
        <v>#N/A</v>
      </c>
      <c r="X146" s="10" t="e">
        <f t="shared" si="18"/>
        <v>#N/A</v>
      </c>
      <c r="Y146" s="36">
        <f t="shared" si="19"/>
        <v>0</v>
      </c>
      <c r="Z146" s="41" t="str">
        <f t="shared" si="20"/>
        <v/>
      </c>
      <c r="AA146" s="42" t="str">
        <f t="shared" si="21"/>
        <v/>
      </c>
    </row>
    <row r="147" spans="3:27">
      <c r="C147" s="32" t="s">
        <v>321</v>
      </c>
      <c r="D147" s="33" t="s">
        <v>322</v>
      </c>
      <c r="E147" s="11">
        <v>0.23342533019144082</v>
      </c>
      <c r="F147" s="11">
        <v>0.23207068393849006</v>
      </c>
      <c r="G147" s="11">
        <v>0.23196185654595489</v>
      </c>
      <c r="H147" s="11">
        <v>0.23264382007895404</v>
      </c>
      <c r="I147" s="11">
        <v>0.23662911598075562</v>
      </c>
      <c r="J147" s="11">
        <v>0.23962430560304812</v>
      </c>
      <c r="K147" s="11">
        <v>0.240215354084376</v>
      </c>
      <c r="L147" s="11">
        <v>0.24282916209682395</v>
      </c>
      <c r="M147" s="11">
        <v>0.24431514935243959</v>
      </c>
      <c r="N147" s="11">
        <v>0.24425624995031692</v>
      </c>
      <c r="O147" s="11">
        <v>0.24543645928849542</v>
      </c>
      <c r="P147" s="11">
        <v>0.24301972079919745</v>
      </c>
      <c r="Q147" s="11">
        <v>0.24154671988354084</v>
      </c>
      <c r="R147" s="11">
        <v>0.24206964737220901</v>
      </c>
      <c r="S147" s="11">
        <v>0.2479315944494607</v>
      </c>
      <c r="T147" s="11">
        <v>0.2479315944494607</v>
      </c>
      <c r="U147" s="11"/>
      <c r="V147" s="33" t="str">
        <f t="shared" si="16"/>
        <v>Russian Federation</v>
      </c>
      <c r="W147" s="30">
        <f t="shared" si="17"/>
        <v>1.0330901100775894E-3</v>
      </c>
      <c r="X147" s="10">
        <f t="shared" si="18"/>
        <v>0.89788451970148309</v>
      </c>
      <c r="Y147" s="36">
        <f t="shared" si="19"/>
        <v>0.80619661071956294</v>
      </c>
      <c r="Z147" s="41">
        <f t="shared" si="20"/>
        <v>-1.0330901100775893</v>
      </c>
      <c r="AA147" s="42">
        <f t="shared" si="21"/>
        <v>100</v>
      </c>
    </row>
    <row r="148" spans="3:27">
      <c r="C148" s="32" t="s">
        <v>323</v>
      </c>
      <c r="D148" s="33" t="s">
        <v>324</v>
      </c>
      <c r="E148" s="11">
        <v>0.83455357142857134</v>
      </c>
      <c r="F148" s="11">
        <v>0.8319333333333333</v>
      </c>
      <c r="G148" s="11">
        <v>0.81837753556910597</v>
      </c>
      <c r="H148" s="11">
        <v>0.78221853658536611</v>
      </c>
      <c r="I148" s="11">
        <v>0.74751745132278147</v>
      </c>
      <c r="J148" s="11">
        <v>0.71470799457994583</v>
      </c>
      <c r="K148" s="11">
        <v>0.70442298780487833</v>
      </c>
      <c r="L148" s="11">
        <v>0.69524848092782021</v>
      </c>
      <c r="M148" s="11">
        <v>0.68678626016260169</v>
      </c>
      <c r="N148" s="11">
        <v>0.6763701442697827</v>
      </c>
      <c r="O148" s="11">
        <v>0.65518528291968392</v>
      </c>
      <c r="P148" s="11">
        <v>0.63948669237642164</v>
      </c>
      <c r="Q148" s="11">
        <v>0.62260241725678911</v>
      </c>
      <c r="R148" s="11">
        <v>0.60723361726873104</v>
      </c>
      <c r="S148" s="11">
        <v>0.60723361726873104</v>
      </c>
      <c r="T148" s="11">
        <v>0.60723361726873104</v>
      </c>
      <c r="U148" s="11"/>
      <c r="V148" s="33" t="str">
        <f t="shared" si="16"/>
        <v>Rwanda</v>
      </c>
      <c r="W148" s="30">
        <f t="shared" si="17"/>
        <v>-1.6524225615875125E-2</v>
      </c>
      <c r="X148" s="10">
        <f t="shared" si="18"/>
        <v>-0.97855590695006001</v>
      </c>
      <c r="Y148" s="36">
        <f t="shared" si="19"/>
        <v>0.95757166302685448</v>
      </c>
      <c r="Z148" s="41">
        <f t="shared" si="20"/>
        <v>16.524225615875125</v>
      </c>
      <c r="AA148" s="42">
        <f t="shared" si="21"/>
        <v>2</v>
      </c>
    </row>
    <row r="149" spans="3:27">
      <c r="C149" s="32" t="s">
        <v>325</v>
      </c>
      <c r="D149" s="33" t="s">
        <v>326</v>
      </c>
      <c r="E149" s="11">
        <v>0.3133733101045299</v>
      </c>
      <c r="F149" s="11">
        <v>0.27626894308943101</v>
      </c>
      <c r="G149" s="11">
        <v>0.27487886178861803</v>
      </c>
      <c r="H149" s="11">
        <v>0.27401203252032541</v>
      </c>
      <c r="I149" s="11">
        <v>0.27314520325203268</v>
      </c>
      <c r="J149" s="11">
        <v>0.27227837398374005</v>
      </c>
      <c r="K149" s="11">
        <v>0.27141154471544732</v>
      </c>
      <c r="L149" s="11">
        <v>0.27233042973286886</v>
      </c>
      <c r="M149" s="11">
        <v>0.27471138211382135</v>
      </c>
      <c r="N149" s="11">
        <v>0.27387804878048216</v>
      </c>
      <c r="O149" s="11">
        <v>0.26481554878048802</v>
      </c>
      <c r="P149" s="11">
        <v>0.26471138211382134</v>
      </c>
      <c r="Q149" s="11">
        <v>0.32523221544715469</v>
      </c>
      <c r="R149" s="11">
        <v>0.32544054878048806</v>
      </c>
      <c r="S149" s="11">
        <v>0.34835721544715476</v>
      </c>
      <c r="T149" s="11">
        <v>0.34835721544715476</v>
      </c>
      <c r="U149" s="11"/>
      <c r="V149" s="33" t="str">
        <f t="shared" si="16"/>
        <v>Saint Kitts and Nevis</v>
      </c>
      <c r="W149" s="30">
        <f t="shared" si="17"/>
        <v>3.5183763450501956E-3</v>
      </c>
      <c r="X149" s="10">
        <f t="shared" si="18"/>
        <v>0.55753517830917643</v>
      </c>
      <c r="Y149" s="36">
        <f t="shared" si="19"/>
        <v>0.31084547505224513</v>
      </c>
      <c r="Z149" s="41">
        <f t="shared" si="20"/>
        <v>-3.5183763450501955</v>
      </c>
      <c r="AA149" s="42">
        <f t="shared" si="21"/>
        <v>114</v>
      </c>
    </row>
    <row r="150" spans="3:27">
      <c r="C150" s="32" t="s">
        <v>327</v>
      </c>
      <c r="D150" s="33" t="s">
        <v>328</v>
      </c>
      <c r="E150" s="11">
        <v>0.28355284552845533</v>
      </c>
      <c r="F150" s="11">
        <v>0.28317073170731732</v>
      </c>
      <c r="G150" s="11">
        <v>0.28246666666666664</v>
      </c>
      <c r="H150" s="11">
        <v>0.28348780487804898</v>
      </c>
      <c r="I150" s="11">
        <v>0.28398373983739866</v>
      </c>
      <c r="J150" s="11">
        <v>0.28464796747967497</v>
      </c>
      <c r="K150" s="11">
        <v>0.27515203252032533</v>
      </c>
      <c r="L150" s="11">
        <v>0.27597560975609764</v>
      </c>
      <c r="M150" s="11">
        <v>0.27586178861788629</v>
      </c>
      <c r="N150" s="11">
        <v>0.27752357723577264</v>
      </c>
      <c r="O150" s="11">
        <v>0.27920243902439035</v>
      </c>
      <c r="P150" s="11">
        <v>0.27920243902439035</v>
      </c>
      <c r="Q150" s="11">
        <v>0.34309132791327923</v>
      </c>
      <c r="R150" s="11">
        <v>0.36253577235772366</v>
      </c>
      <c r="S150" s="11">
        <v>0.36253577235772366</v>
      </c>
      <c r="T150" s="11">
        <v>0.36253577235772366</v>
      </c>
      <c r="U150" s="11"/>
      <c r="V150" s="33" t="str">
        <f t="shared" si="16"/>
        <v>Saint Lucia</v>
      </c>
      <c r="W150" s="30">
        <f t="shared" si="17"/>
        <v>5.2646843615494947E-3</v>
      </c>
      <c r="X150" s="10">
        <f t="shared" si="18"/>
        <v>0.71641438231023502</v>
      </c>
      <c r="Y150" s="36">
        <f t="shared" si="19"/>
        <v>0.5132495671809556</v>
      </c>
      <c r="Z150" s="41">
        <f t="shared" si="20"/>
        <v>-5.2646843615494952</v>
      </c>
      <c r="AA150" s="42">
        <f t="shared" si="21"/>
        <v>127</v>
      </c>
    </row>
    <row r="151" spans="3:27">
      <c r="C151" s="32" t="s">
        <v>329</v>
      </c>
      <c r="D151" s="33" t="s">
        <v>330</v>
      </c>
      <c r="E151" s="11">
        <v>0.28742325203252034</v>
      </c>
      <c r="F151" s="11">
        <v>0.28632414634146364</v>
      </c>
      <c r="G151" s="11">
        <v>0.28444601626016264</v>
      </c>
      <c r="H151" s="11">
        <v>0.28426048780487828</v>
      </c>
      <c r="I151" s="11">
        <v>0.2840713008130083</v>
      </c>
      <c r="J151" s="11">
        <v>0.28384593495934962</v>
      </c>
      <c r="K151" s="11">
        <v>0.28354878048780502</v>
      </c>
      <c r="L151" s="11">
        <v>0.28316764227642299</v>
      </c>
      <c r="M151" s="11">
        <v>0.28270495934959367</v>
      </c>
      <c r="N151" s="11">
        <v>0.36549105691056932</v>
      </c>
      <c r="O151" s="11">
        <v>0.36487097560975634</v>
      </c>
      <c r="P151" s="11">
        <v>0.36419430894308968</v>
      </c>
      <c r="Q151" s="11">
        <v>0.36349853658536596</v>
      </c>
      <c r="R151" s="11">
        <v>0.36280796747967498</v>
      </c>
      <c r="S151" s="11">
        <v>0.36280796747967498</v>
      </c>
      <c r="T151" s="11">
        <v>0.36280796747967498</v>
      </c>
      <c r="U151" s="11"/>
      <c r="V151" s="33" t="str">
        <f t="shared" si="16"/>
        <v>Saint Vincent and the Grenadines</v>
      </c>
      <c r="W151" s="30">
        <f t="shared" si="17"/>
        <v>7.2228451697752341E-3</v>
      </c>
      <c r="X151" s="10">
        <f t="shared" si="18"/>
        <v>0.84528810126039666</v>
      </c>
      <c r="Y151" s="36">
        <f t="shared" si="19"/>
        <v>0.71451197413240664</v>
      </c>
      <c r="Z151" s="41">
        <f t="shared" si="20"/>
        <v>-7.2228451697752343</v>
      </c>
      <c r="AA151" s="42">
        <f t="shared" si="21"/>
        <v>136</v>
      </c>
    </row>
    <row r="152" spans="3:27">
      <c r="C152" s="32" t="s">
        <v>331</v>
      </c>
      <c r="D152" s="33" t="s">
        <v>332</v>
      </c>
      <c r="E152" s="11">
        <v>0.36470640168623919</v>
      </c>
      <c r="F152" s="11">
        <v>0.36324729599518224</v>
      </c>
      <c r="G152" s="11">
        <v>0.3618798976211986</v>
      </c>
      <c r="H152" s="11">
        <v>0.36059420656428792</v>
      </c>
      <c r="I152" s="11">
        <v>0.35829981238273917</v>
      </c>
      <c r="J152" s="11">
        <v>0.35599308943089431</v>
      </c>
      <c r="K152" s="11">
        <v>0.35442756097561001</v>
      </c>
      <c r="L152" s="11">
        <v>0.35291024390243936</v>
      </c>
      <c r="M152" s="11">
        <v>0.3676912195121953</v>
      </c>
      <c r="N152" s="11">
        <v>0.36679699186991899</v>
      </c>
      <c r="O152" s="11">
        <v>0.36591934959349598</v>
      </c>
      <c r="P152" s="11">
        <v>0.36552829268292703</v>
      </c>
      <c r="Q152" s="11">
        <v>0.36439552845528467</v>
      </c>
      <c r="R152" s="11">
        <v>0.36338934959349606</v>
      </c>
      <c r="S152" s="11">
        <v>0.36338934959349606</v>
      </c>
      <c r="T152" s="11">
        <v>0.36338934959349606</v>
      </c>
      <c r="U152" s="11"/>
      <c r="V152" s="33" t="str">
        <f t="shared" si="16"/>
        <v>Samoa</v>
      </c>
      <c r="W152" s="30">
        <f t="shared" si="17"/>
        <v>2.7209811074732594E-4</v>
      </c>
      <c r="X152" s="10">
        <f t="shared" si="18"/>
        <v>0.29195077382847107</v>
      </c>
      <c r="Y152" s="36">
        <f t="shared" si="19"/>
        <v>8.5235254339043068E-2</v>
      </c>
      <c r="Z152" s="41" t="str">
        <f t="shared" si="20"/>
        <v/>
      </c>
      <c r="AA152" s="42" t="str">
        <f t="shared" si="21"/>
        <v/>
      </c>
    </row>
    <row r="153" spans="3:27">
      <c r="C153" s="32" t="s">
        <v>333</v>
      </c>
      <c r="D153" s="33" t="s">
        <v>334</v>
      </c>
      <c r="E153" s="11">
        <v>0.25937886178861796</v>
      </c>
      <c r="F153" s="11">
        <v>0.25937886178861796</v>
      </c>
      <c r="G153" s="11">
        <v>0.25937886178861796</v>
      </c>
      <c r="H153" s="11">
        <v>0.25937886178861796</v>
      </c>
      <c r="I153" s="11">
        <v>0.25937886178861796</v>
      </c>
      <c r="J153" s="11">
        <v>0.25937886178861796</v>
      </c>
      <c r="K153" s="11">
        <v>0.25937886178861796</v>
      </c>
      <c r="L153" s="11">
        <v>0.25937886178861796</v>
      </c>
      <c r="M153" s="11">
        <v>0.25937886178861796</v>
      </c>
      <c r="N153" s="11">
        <v>0.25937886178861796</v>
      </c>
      <c r="O153" s="11">
        <v>0.25937886178861796</v>
      </c>
      <c r="P153" s="11">
        <v>0.25937886178861796</v>
      </c>
      <c r="Q153" s="11">
        <v>0.25937886178861796</v>
      </c>
      <c r="R153" s="11">
        <v>0.25937886178861796</v>
      </c>
      <c r="S153" s="11">
        <v>0.25937886178861796</v>
      </c>
      <c r="T153" s="11">
        <v>0.25937886178861796</v>
      </c>
      <c r="U153" s="11"/>
      <c r="V153" s="33" t="str">
        <f t="shared" si="16"/>
        <v>San Marino</v>
      </c>
      <c r="W153" s="30">
        <f t="shared" si="17"/>
        <v>0</v>
      </c>
      <c r="X153" s="10">
        <f t="shared" si="18"/>
        <v>0</v>
      </c>
      <c r="Y153" s="36">
        <f t="shared" si="19"/>
        <v>0</v>
      </c>
      <c r="Z153" s="41" t="str">
        <f t="shared" si="20"/>
        <v/>
      </c>
      <c r="AA153" s="42" t="str">
        <f t="shared" si="21"/>
        <v/>
      </c>
    </row>
    <row r="154" spans="3:27">
      <c r="C154" s="32" t="s">
        <v>335</v>
      </c>
      <c r="D154" s="33" t="s">
        <v>336</v>
      </c>
      <c r="E154" s="11">
        <v>0.53022666666666662</v>
      </c>
      <c r="F154" s="11">
        <v>0.52811422764227667</v>
      </c>
      <c r="G154" s="11">
        <v>0.52597203252032532</v>
      </c>
      <c r="H154" s="11">
        <v>0.52378333333333338</v>
      </c>
      <c r="I154" s="11">
        <v>0.52154138211382128</v>
      </c>
      <c r="J154" s="11">
        <v>0.51924105691056932</v>
      </c>
      <c r="K154" s="11">
        <v>0.51360457994579956</v>
      </c>
      <c r="L154" s="11">
        <v>0.50793127371273716</v>
      </c>
      <c r="M154" s="11">
        <v>0.50223113821138232</v>
      </c>
      <c r="N154" s="11">
        <v>0.49651571815718193</v>
      </c>
      <c r="O154" s="11">
        <v>0.4907968021680218</v>
      </c>
      <c r="P154" s="11">
        <v>0.484747723577236</v>
      </c>
      <c r="Q154" s="11">
        <v>0.480649593495935</v>
      </c>
      <c r="R154" s="11">
        <v>0.47656308943089432</v>
      </c>
      <c r="S154" s="11">
        <v>0.47656308943089432</v>
      </c>
      <c r="T154" s="11">
        <v>0.47656308943089432</v>
      </c>
      <c r="U154" s="11"/>
      <c r="V154" s="33" t="str">
        <f t="shared" si="16"/>
        <v>Sao Tome and Principe</v>
      </c>
      <c r="W154" s="30">
        <f t="shared" si="17"/>
        <v>-4.2111236649131243E-3</v>
      </c>
      <c r="X154" s="10">
        <f t="shared" si="18"/>
        <v>-0.98663422778252474</v>
      </c>
      <c r="Y154" s="36">
        <f t="shared" si="19"/>
        <v>0.9734470994320189</v>
      </c>
      <c r="Z154" s="41">
        <f t="shared" si="20"/>
        <v>4.2111236649131243</v>
      </c>
      <c r="AA154" s="42">
        <f t="shared" si="21"/>
        <v>53</v>
      </c>
    </row>
    <row r="155" spans="3:27">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16"/>
        <v>Saudi Arabia</v>
      </c>
      <c r="W155" s="30" t="e">
        <f t="shared" si="17"/>
        <v>#N/A</v>
      </c>
      <c r="X155" s="10" t="e">
        <f t="shared" si="18"/>
        <v>#N/A</v>
      </c>
      <c r="Y155" s="36">
        <f t="shared" si="19"/>
        <v>0</v>
      </c>
      <c r="Z155" s="41" t="str">
        <f t="shared" si="20"/>
        <v/>
      </c>
      <c r="AA155" s="42" t="str">
        <f t="shared" si="21"/>
        <v/>
      </c>
    </row>
    <row r="156" spans="3:27">
      <c r="C156" s="32" t="s">
        <v>339</v>
      </c>
      <c r="D156" s="33" t="s">
        <v>340</v>
      </c>
      <c r="E156" s="11">
        <v>0.66020055867486327</v>
      </c>
      <c r="F156" s="11">
        <v>0.65759811965047288</v>
      </c>
      <c r="G156" s="11">
        <v>0.64809319620941586</v>
      </c>
      <c r="H156" s="11">
        <v>0.6368363374441719</v>
      </c>
      <c r="I156" s="11">
        <v>0.62557777136185488</v>
      </c>
      <c r="J156" s="11">
        <v>0.61431757926327757</v>
      </c>
      <c r="K156" s="11">
        <v>0.60183423167344019</v>
      </c>
      <c r="L156" s="11">
        <v>0.58936576213238356</v>
      </c>
      <c r="M156" s="11">
        <v>0.57732098718596714</v>
      </c>
      <c r="N156" s="11">
        <v>0.56385799579980145</v>
      </c>
      <c r="O156" s="11">
        <v>0.55221446186756118</v>
      </c>
      <c r="P156" s="11">
        <v>0.54833423082746169</v>
      </c>
      <c r="Q156" s="11">
        <v>0.54116094333493547</v>
      </c>
      <c r="R156" s="11">
        <v>0.53367784847342159</v>
      </c>
      <c r="S156" s="11">
        <v>0.53367784847342159</v>
      </c>
      <c r="T156" s="11">
        <v>0.53367784847342159</v>
      </c>
      <c r="U156" s="11"/>
      <c r="V156" s="33" t="str">
        <f t="shared" si="16"/>
        <v>Senegal</v>
      </c>
      <c r="W156" s="30">
        <f t="shared" si="17"/>
        <v>-9.7141844171897401E-3</v>
      </c>
      <c r="X156" s="10">
        <f t="shared" si="18"/>
        <v>-0.98688783003484526</v>
      </c>
      <c r="Y156" s="36">
        <f t="shared" si="19"/>
        <v>0.97394758907088563</v>
      </c>
      <c r="Z156" s="41">
        <f t="shared" si="20"/>
        <v>9.71418441718974</v>
      </c>
      <c r="AA156" s="42">
        <f t="shared" si="21"/>
        <v>14</v>
      </c>
    </row>
    <row r="157" spans="3:27">
      <c r="C157" s="32" t="s">
        <v>341</v>
      </c>
      <c r="D157" s="33" t="s">
        <v>342</v>
      </c>
      <c r="E157" s="11">
        <v>0.17724905814085687</v>
      </c>
      <c r="F157" s="11">
        <v>0.17684518517852618</v>
      </c>
      <c r="G157" s="11">
        <v>0.17644131221619552</v>
      </c>
      <c r="H157" s="11">
        <v>0.17623527123218477</v>
      </c>
      <c r="I157" s="11">
        <v>0.17602923024817396</v>
      </c>
      <c r="J157" s="11">
        <v>0.17582318926416318</v>
      </c>
      <c r="K157" s="11">
        <v>0.17564798332148024</v>
      </c>
      <c r="L157" s="11">
        <v>0.17530204567148019</v>
      </c>
      <c r="M157" s="11">
        <v>0.17478537631416322</v>
      </c>
      <c r="N157" s="11">
        <v>0.17428496711944752</v>
      </c>
      <c r="O157" s="11">
        <v>0.17410163109546387</v>
      </c>
      <c r="P157" s="11">
        <v>0.16595694278442788</v>
      </c>
      <c r="Q157" s="11">
        <v>0.1535731656284611</v>
      </c>
      <c r="R157" s="11">
        <v>0.16637920857065527</v>
      </c>
      <c r="S157" s="11">
        <v>0.171610858389075</v>
      </c>
      <c r="T157" s="11">
        <v>0.171610858389075</v>
      </c>
      <c r="U157" s="11"/>
      <c r="V157" s="33" t="str">
        <f t="shared" si="16"/>
        <v>Serbia</v>
      </c>
      <c r="W157" s="30">
        <f t="shared" si="17"/>
        <v>-8.1026596489291677E-4</v>
      </c>
      <c r="X157" s="10">
        <f t="shared" si="18"/>
        <v>-0.62966037932729813</v>
      </c>
      <c r="Y157" s="36">
        <f t="shared" si="19"/>
        <v>0.39647219329459699</v>
      </c>
      <c r="Z157" s="41">
        <f t="shared" si="20"/>
        <v>0.8102659648929168</v>
      </c>
      <c r="AA157" s="42">
        <f t="shared" si="21"/>
        <v>94</v>
      </c>
    </row>
    <row r="158" spans="3:27">
      <c r="C158" s="32" t="s">
        <v>343</v>
      </c>
      <c r="D158" s="33" t="s">
        <v>344</v>
      </c>
      <c r="E158" s="11">
        <v>0.35127642276422771</v>
      </c>
      <c r="F158" s="11">
        <v>0.35078048780487819</v>
      </c>
      <c r="G158" s="11">
        <v>0.35028455284552867</v>
      </c>
      <c r="H158" s="11">
        <v>0.34925853658536604</v>
      </c>
      <c r="I158" s="11">
        <v>0.34823252032520341</v>
      </c>
      <c r="J158" s="11">
        <v>0.34720650406504072</v>
      </c>
      <c r="K158" s="11">
        <v>0.3461804878048782</v>
      </c>
      <c r="L158" s="11">
        <v>0.34515447154471568</v>
      </c>
      <c r="M158" s="11">
        <v>0.35156910569105704</v>
      </c>
      <c r="N158" s="11">
        <v>0.34171747967479699</v>
      </c>
      <c r="O158" s="11">
        <v>0.33372764227642304</v>
      </c>
      <c r="P158" s="11">
        <v>0.33802642276422762</v>
      </c>
      <c r="Q158" s="11">
        <v>0.299357723577236</v>
      </c>
      <c r="R158" s="11">
        <v>0.3323719512195123</v>
      </c>
      <c r="S158" s="11">
        <v>0.3323719512195123</v>
      </c>
      <c r="T158" s="11">
        <v>0.3323719512195123</v>
      </c>
      <c r="U158" s="11"/>
      <c r="V158" s="33" t="str">
        <f t="shared" si="16"/>
        <v>Seychelles</v>
      </c>
      <c r="W158" s="30">
        <f t="shared" si="17"/>
        <v>-1.9335814203730291E-3</v>
      </c>
      <c r="X158" s="10">
        <f t="shared" si="18"/>
        <v>-0.69659879766180455</v>
      </c>
      <c r="Y158" s="36">
        <f t="shared" si="19"/>
        <v>0.48524988490387172</v>
      </c>
      <c r="Z158" s="41">
        <f t="shared" si="20"/>
        <v>1.933581420373029</v>
      </c>
      <c r="AA158" s="42">
        <f t="shared" si="21"/>
        <v>77</v>
      </c>
    </row>
    <row r="159" spans="3:27">
      <c r="C159" s="32" t="s">
        <v>345</v>
      </c>
      <c r="D159" s="33" t="s">
        <v>346</v>
      </c>
      <c r="E159" s="11">
        <v>0.8551210560724164</v>
      </c>
      <c r="F159" s="11">
        <v>0.85449013745704461</v>
      </c>
      <c r="G159" s="11">
        <v>0.85300227944634821</v>
      </c>
      <c r="H159" s="11">
        <v>0.85143967479674798</v>
      </c>
      <c r="I159" s="11">
        <v>0.8486307317073174</v>
      </c>
      <c r="J159" s="11">
        <v>0.84548674796747969</v>
      </c>
      <c r="K159" s="11">
        <v>0.84191829268292695</v>
      </c>
      <c r="L159" s="11">
        <v>0.83848739837398389</v>
      </c>
      <c r="M159" s="11">
        <v>0.83537934959349602</v>
      </c>
      <c r="N159" s="11">
        <v>0.8327143902439027</v>
      </c>
      <c r="O159" s="11">
        <v>0.83055089430894335</v>
      </c>
      <c r="P159" s="11">
        <v>0.82942596205962082</v>
      </c>
      <c r="Q159" s="11">
        <v>0.82862192411924152</v>
      </c>
      <c r="R159" s="11">
        <v>0.82800008130081293</v>
      </c>
      <c r="S159" s="11">
        <v>0.82800008130081293</v>
      </c>
      <c r="T159" s="11">
        <v>0.82800008130081293</v>
      </c>
      <c r="U159" s="11"/>
      <c r="V159" s="33" t="str">
        <f t="shared" si="16"/>
        <v>Sierra Leone</v>
      </c>
      <c r="W159" s="30">
        <f t="shared" si="17"/>
        <v>-2.1638260282759243E-3</v>
      </c>
      <c r="X159" s="10">
        <f t="shared" si="18"/>
        <v>-0.97375959488136887</v>
      </c>
      <c r="Y159" s="36">
        <f t="shared" si="19"/>
        <v>0.94820774862352764</v>
      </c>
      <c r="Z159" s="41">
        <f t="shared" si="20"/>
        <v>2.1638260282759245</v>
      </c>
      <c r="AA159" s="42">
        <f t="shared" si="21"/>
        <v>72</v>
      </c>
    </row>
    <row r="160" spans="3:27">
      <c r="C160" s="32" t="s">
        <v>347</v>
      </c>
      <c r="D160" s="33" t="s">
        <v>348</v>
      </c>
      <c r="E160" s="11">
        <v>0.20080686574593501</v>
      </c>
      <c r="F160" s="11">
        <v>0.19938792501361802</v>
      </c>
      <c r="G160" s="11">
        <v>0.19813158590731728</v>
      </c>
      <c r="H160" s="11">
        <v>0.19671264517499998</v>
      </c>
      <c r="I160" s="11">
        <v>0.19596037110934963</v>
      </c>
      <c r="J160" s="11">
        <v>0.19404549541768298</v>
      </c>
      <c r="K160" s="11">
        <v>0.19296739509268301</v>
      </c>
      <c r="L160" s="11">
        <v>0.19174295330426849</v>
      </c>
      <c r="M160" s="11">
        <v>0.190518511515854</v>
      </c>
      <c r="N160" s="11">
        <v>0.1889363461502033</v>
      </c>
      <c r="O160" s="11">
        <v>0.18719157915853668</v>
      </c>
      <c r="P160" s="11">
        <v>0.18666276146510855</v>
      </c>
      <c r="Q160" s="11">
        <v>0.18563800881233081</v>
      </c>
      <c r="R160" s="11">
        <v>0.18461325615955301</v>
      </c>
      <c r="S160" s="11">
        <v>0.18461325615955301</v>
      </c>
      <c r="T160" s="11">
        <v>0.18461325615955301</v>
      </c>
      <c r="U160" s="11"/>
      <c r="V160" s="33" t="str">
        <f t="shared" si="16"/>
        <v>Singapore</v>
      </c>
      <c r="W160" s="30">
        <f t="shared" si="17"/>
        <v>-1.1706156335430549E-3</v>
      </c>
      <c r="X160" s="10">
        <f t="shared" si="18"/>
        <v>-0.99082741173593392</v>
      </c>
      <c r="Y160" s="36">
        <f t="shared" si="19"/>
        <v>0.98173895984732995</v>
      </c>
      <c r="Z160" s="41">
        <f t="shared" si="20"/>
        <v>1.1706156335430549</v>
      </c>
      <c r="AA160" s="42">
        <f t="shared" si="21"/>
        <v>82</v>
      </c>
    </row>
    <row r="161" spans="3:27">
      <c r="C161" s="32" t="s">
        <v>349</v>
      </c>
      <c r="D161" s="33" t="s">
        <v>350</v>
      </c>
      <c r="E161" s="11">
        <v>0.10421385340910315</v>
      </c>
      <c r="F161" s="11">
        <v>0.10563188841741693</v>
      </c>
      <c r="G161" s="11">
        <v>0.10780870558911208</v>
      </c>
      <c r="H161" s="11">
        <v>0.10991339293756673</v>
      </c>
      <c r="I161" s="11">
        <v>0.11149126722693999</v>
      </c>
      <c r="J161" s="11">
        <v>0.11129609245381207</v>
      </c>
      <c r="K161" s="11">
        <v>0.10731252452172381</v>
      </c>
      <c r="L161" s="11">
        <v>0.10849285066280819</v>
      </c>
      <c r="M161" s="11">
        <v>0.10953983725223815</v>
      </c>
      <c r="N161" s="11">
        <v>0.10261939856897899</v>
      </c>
      <c r="O161" s="11">
        <v>0.10292990475423064</v>
      </c>
      <c r="P161" s="11">
        <v>9.8825909365116982E-2</v>
      </c>
      <c r="Q161" s="11">
        <v>8.8355549489781846E-2</v>
      </c>
      <c r="R161" s="11">
        <v>8.2331543497155393E-2</v>
      </c>
      <c r="S161" s="11">
        <v>0.14117430291271568</v>
      </c>
      <c r="T161" s="11">
        <v>0.14117430291271568</v>
      </c>
      <c r="U161" s="11"/>
      <c r="V161" s="33" t="str">
        <f t="shared" si="16"/>
        <v>Slovakia</v>
      </c>
      <c r="W161" s="30">
        <f t="shared" si="17"/>
        <v>5.8627635610589927E-4</v>
      </c>
      <c r="X161" s="10">
        <f t="shared" si="18"/>
        <v>0.18450871857810988</v>
      </c>
      <c r="Y161" s="36">
        <f t="shared" si="19"/>
        <v>3.4043467231336152E-2</v>
      </c>
      <c r="Z161" s="41" t="str">
        <f t="shared" si="20"/>
        <v/>
      </c>
      <c r="AA161" s="42" t="str">
        <f t="shared" si="21"/>
        <v/>
      </c>
    </row>
    <row r="162" spans="3:27">
      <c r="C162" s="32" t="s">
        <v>351</v>
      </c>
      <c r="D162" s="33" t="s">
        <v>352</v>
      </c>
      <c r="E162" s="11">
        <v>0.12002502087105478</v>
      </c>
      <c r="F162" s="11">
        <v>0.11671342780703015</v>
      </c>
      <c r="G162" s="11">
        <v>0.11573516807633911</v>
      </c>
      <c r="H162" s="11">
        <v>0.11556829045946911</v>
      </c>
      <c r="I162" s="11">
        <v>0.11502661609463177</v>
      </c>
      <c r="J162" s="11">
        <v>0.11177355961597346</v>
      </c>
      <c r="K162" s="11">
        <v>0.11116861044320912</v>
      </c>
      <c r="L162" s="11">
        <v>0.11150268802821402</v>
      </c>
      <c r="M162" s="11">
        <v>0.11123513486190843</v>
      </c>
      <c r="N162" s="11">
        <v>0.10833861865582663</v>
      </c>
      <c r="O162" s="11">
        <v>0.10975767713490375</v>
      </c>
      <c r="P162" s="11">
        <v>0.10626797420189715</v>
      </c>
      <c r="Q162" s="11">
        <v>0.10509631686111111</v>
      </c>
      <c r="R162" s="11">
        <v>0.10277949958562442</v>
      </c>
      <c r="S162" s="11">
        <v>0.10277949958562442</v>
      </c>
      <c r="T162" s="11">
        <v>0.10277949958562442</v>
      </c>
      <c r="U162" s="11"/>
      <c r="V162" s="33" t="str">
        <f t="shared" si="16"/>
        <v>Slovenia</v>
      </c>
      <c r="W162" s="30">
        <f t="shared" si="17"/>
        <v>-1.112840347243761E-3</v>
      </c>
      <c r="X162" s="10">
        <f t="shared" si="18"/>
        <v>-0.98097475828359637</v>
      </c>
      <c r="Y162" s="36">
        <f t="shared" si="19"/>
        <v>0.96231147638956027</v>
      </c>
      <c r="Z162" s="41">
        <f t="shared" si="20"/>
        <v>1.1128403472437609</v>
      </c>
      <c r="AA162" s="42">
        <f t="shared" si="21"/>
        <v>84</v>
      </c>
    </row>
    <row r="163" spans="3:27">
      <c r="C163" s="32" t="s">
        <v>353</v>
      </c>
      <c r="D163" s="33" t="s">
        <v>354</v>
      </c>
      <c r="E163" s="11">
        <v>0.49786193310060994</v>
      </c>
      <c r="F163" s="11">
        <v>0.49448234821361797</v>
      </c>
      <c r="G163" s="11">
        <v>0.49113967389573204</v>
      </c>
      <c r="H163" s="11">
        <v>0.48777228413069129</v>
      </c>
      <c r="I163" s="11">
        <v>0.48438692688597557</v>
      </c>
      <c r="J163" s="11">
        <v>0.48098035012906531</v>
      </c>
      <c r="K163" s="11">
        <v>0.47961166085162593</v>
      </c>
      <c r="L163" s="11">
        <v>0.47823492279369928</v>
      </c>
      <c r="M163" s="11">
        <v>0.47686672132113833</v>
      </c>
      <c r="N163" s="11">
        <v>0.47552209708434962</v>
      </c>
      <c r="O163" s="11">
        <v>0.47422259479878065</v>
      </c>
      <c r="P163" s="11">
        <v>0.47174840244613825</v>
      </c>
      <c r="Q163" s="11">
        <v>0.4693492507439026</v>
      </c>
      <c r="R163" s="11">
        <v>0.46703335107418692</v>
      </c>
      <c r="S163" s="11">
        <v>0.46703335107418692</v>
      </c>
      <c r="T163" s="11">
        <v>0.46703335107418692</v>
      </c>
      <c r="U163" s="11"/>
      <c r="V163" s="33" t="str">
        <f t="shared" si="16"/>
        <v>Solomon Islands</v>
      </c>
      <c r="W163" s="30">
        <f t="shared" si="17"/>
        <v>-2.0384380665172323E-3</v>
      </c>
      <c r="X163" s="10">
        <f t="shared" si="18"/>
        <v>-0.98085649439015532</v>
      </c>
      <c r="Y163" s="36">
        <f t="shared" si="19"/>
        <v>0.96207946258734478</v>
      </c>
      <c r="Z163" s="41">
        <f t="shared" si="20"/>
        <v>2.0384380665172324</v>
      </c>
      <c r="AA163" s="42">
        <f t="shared" si="21"/>
        <v>76</v>
      </c>
    </row>
    <row r="164" spans="3:27">
      <c r="C164" s="32" t="s">
        <v>355</v>
      </c>
      <c r="D164" s="33" t="s">
        <v>356</v>
      </c>
      <c r="E164" s="11">
        <v>0.79238764384745319</v>
      </c>
      <c r="F164" s="11">
        <v>0.78919586633489069</v>
      </c>
      <c r="G164" s="11">
        <v>0.78593222193640921</v>
      </c>
      <c r="H164" s="11">
        <v>0.80707397524339586</v>
      </c>
      <c r="I164" s="11">
        <v>0.82785129231656651</v>
      </c>
      <c r="J164" s="11">
        <v>0.83605697175907545</v>
      </c>
      <c r="K164" s="11">
        <v>0.84410460586054958</v>
      </c>
      <c r="L164" s="11">
        <v>0.8529202293844369</v>
      </c>
      <c r="M164" s="11">
        <v>0.86144629500580738</v>
      </c>
      <c r="N164" s="11">
        <v>0.86621046973803084</v>
      </c>
      <c r="O164" s="11">
        <v>0.8640428274616081</v>
      </c>
      <c r="P164" s="11">
        <v>0.86137919768934568</v>
      </c>
      <c r="Q164" s="11">
        <v>0.86440479674796766</v>
      </c>
      <c r="R164" s="11">
        <v>0.8622152032520326</v>
      </c>
      <c r="S164" s="11">
        <v>0.8622152032520326</v>
      </c>
      <c r="T164" s="11">
        <v>0.8622152032520326</v>
      </c>
      <c r="U164" s="11"/>
      <c r="V164" s="33" t="str">
        <f t="shared" si="16"/>
        <v>Somalia</v>
      </c>
      <c r="W164" s="30">
        <f t="shared" si="17"/>
        <v>5.5900341652653984E-3</v>
      </c>
      <c r="X164" s="10">
        <f t="shared" si="18"/>
        <v>0.8884284049793858</v>
      </c>
      <c r="Y164" s="36">
        <f t="shared" si="19"/>
        <v>0.78930503077421554</v>
      </c>
      <c r="Z164" s="41">
        <f t="shared" si="20"/>
        <v>-5.590034165265398</v>
      </c>
      <c r="AA164" s="42">
        <f t="shared" si="21"/>
        <v>132</v>
      </c>
    </row>
    <row r="165" spans="3:27">
      <c r="C165" s="32" t="s">
        <v>357</v>
      </c>
      <c r="D165" s="33" t="s">
        <v>358</v>
      </c>
      <c r="E165" s="11">
        <v>0.32254724024617282</v>
      </c>
      <c r="F165" s="11">
        <v>0.33165971611651468</v>
      </c>
      <c r="G165" s="11">
        <v>0.34127860489870415</v>
      </c>
      <c r="H165" s="11">
        <v>0.35062873709371439</v>
      </c>
      <c r="I165" s="11">
        <v>0.36041042798832829</v>
      </c>
      <c r="J165" s="11">
        <v>0.36981605351463087</v>
      </c>
      <c r="K165" s="11">
        <v>0.37650600093220921</v>
      </c>
      <c r="L165" s="11">
        <v>0.38288424103271418</v>
      </c>
      <c r="M165" s="11">
        <v>0.3912834515297765</v>
      </c>
      <c r="N165" s="11">
        <v>0.3908116973764772</v>
      </c>
      <c r="O165" s="11">
        <v>0.41359150092391755</v>
      </c>
      <c r="P165" s="11">
        <v>0.40591013172183965</v>
      </c>
      <c r="Q165" s="11">
        <v>0.40304344060630698</v>
      </c>
      <c r="R165" s="11">
        <v>0.40066464898612003</v>
      </c>
      <c r="S165" s="11">
        <v>0.40066464898612003</v>
      </c>
      <c r="T165" s="11">
        <v>0.40066464898612003</v>
      </c>
      <c r="U165" s="11"/>
      <c r="V165" s="33" t="str">
        <f t="shared" si="16"/>
        <v>South Africa</v>
      </c>
      <c r="W165" s="30">
        <f t="shared" si="17"/>
        <v>5.5624934382203887E-3</v>
      </c>
      <c r="X165" s="10">
        <f t="shared" si="18"/>
        <v>0.92575567940064729</v>
      </c>
      <c r="Y165" s="36">
        <f t="shared" si="19"/>
        <v>0.85702357794255402</v>
      </c>
      <c r="Z165" s="41">
        <f t="shared" si="20"/>
        <v>-5.5624934382203888</v>
      </c>
      <c r="AA165" s="42">
        <f t="shared" si="21"/>
        <v>130</v>
      </c>
    </row>
    <row r="166" spans="3:27">
      <c r="C166" s="32" t="s">
        <v>359</v>
      </c>
      <c r="D166" s="33" t="s">
        <v>360</v>
      </c>
      <c r="E166" s="11">
        <v>4.2008978691110005E-2</v>
      </c>
      <c r="F166" s="11">
        <v>4.1552579932573372E-2</v>
      </c>
      <c r="G166" s="11">
        <v>3.9949839710621993E-2</v>
      </c>
      <c r="H166" s="11">
        <v>3.9691001927695369E-2</v>
      </c>
      <c r="I166" s="11">
        <v>3.9715903982166657E-2</v>
      </c>
      <c r="J166" s="11">
        <v>3.8772513353711673E-2</v>
      </c>
      <c r="K166" s="11">
        <v>3.8613195571394324E-2</v>
      </c>
      <c r="L166" s="11">
        <v>3.8144934699646353E-2</v>
      </c>
      <c r="M166" s="11">
        <v>2.8220795963956324E-2</v>
      </c>
      <c r="N166" s="11">
        <v>3.215478800663233E-2</v>
      </c>
      <c r="O166" s="11">
        <v>4.0991207837780687E-2</v>
      </c>
      <c r="P166" s="11">
        <v>3.832503494106735E-2</v>
      </c>
      <c r="Q166" s="11">
        <v>3.1464501508731667E-2</v>
      </c>
      <c r="R166" s="11">
        <v>4.7370172628960268E-2</v>
      </c>
      <c r="S166" s="11">
        <v>8.6350172628960276E-2</v>
      </c>
      <c r="T166" s="11">
        <v>8.6350172628960276E-2</v>
      </c>
      <c r="U166" s="11"/>
      <c r="V166" s="33" t="str">
        <f t="shared" si="16"/>
        <v>Spain</v>
      </c>
      <c r="W166" s="30">
        <f t="shared" si="17"/>
        <v>1.8046026472860375E-3</v>
      </c>
      <c r="X166" s="10">
        <f t="shared" si="18"/>
        <v>0.50521429691212039</v>
      </c>
      <c r="Y166" s="36">
        <f t="shared" si="19"/>
        <v>0.25524148580440814</v>
      </c>
      <c r="Z166" s="41">
        <f t="shared" si="20"/>
        <v>-1.8046026472860375</v>
      </c>
      <c r="AA166" s="42">
        <f t="shared" si="21"/>
        <v>104</v>
      </c>
    </row>
    <row r="167" spans="3:27">
      <c r="C167" s="32" t="s">
        <v>361</v>
      </c>
      <c r="D167" s="33" t="s">
        <v>362</v>
      </c>
      <c r="E167" s="11">
        <v>0.27711490828760166</v>
      </c>
      <c r="F167" s="11">
        <v>0.27262525063597559</v>
      </c>
      <c r="G167" s="11">
        <v>0.26760730030142299</v>
      </c>
      <c r="H167" s="11">
        <v>0.26192682964166664</v>
      </c>
      <c r="I167" s="11">
        <v>0.25559644028272371</v>
      </c>
      <c r="J167" s="11">
        <v>0.24877531921646365</v>
      </c>
      <c r="K167" s="11">
        <v>0.24215142133394332</v>
      </c>
      <c r="L167" s="11">
        <v>0.23564557223191063</v>
      </c>
      <c r="M167" s="11">
        <v>0.22951086134126039</v>
      </c>
      <c r="N167" s="11">
        <v>0.2238438740278457</v>
      </c>
      <c r="O167" s="11">
        <v>0.21865322817784569</v>
      </c>
      <c r="P167" s="11">
        <v>0.21398746656639578</v>
      </c>
      <c r="Q167" s="11">
        <v>0.20949763991429551</v>
      </c>
      <c r="R167" s="11">
        <v>0.20501618724593504</v>
      </c>
      <c r="S167" s="11">
        <v>0.20501618724593504</v>
      </c>
      <c r="T167" s="11">
        <v>0.20501618724593504</v>
      </c>
      <c r="U167" s="11"/>
      <c r="V167" s="33" t="str">
        <f t="shared" si="16"/>
        <v>Sri Lanka</v>
      </c>
      <c r="W167" s="30">
        <f t="shared" si="17"/>
        <v>-5.3289620806890627E-3</v>
      </c>
      <c r="X167" s="10">
        <f t="shared" si="18"/>
        <v>-0.99031893446915709</v>
      </c>
      <c r="Y167" s="36">
        <f t="shared" si="19"/>
        <v>0.98073159196812665</v>
      </c>
      <c r="Z167" s="41">
        <f t="shared" si="20"/>
        <v>5.3289620806890623</v>
      </c>
      <c r="AA167" s="42">
        <f t="shared" si="21"/>
        <v>46</v>
      </c>
    </row>
    <row r="168" spans="3:27">
      <c r="C168" s="32" t="s">
        <v>363</v>
      </c>
      <c r="D168" s="33" t="s">
        <v>364</v>
      </c>
      <c r="E168" s="11">
        <v>0.76775383271395714</v>
      </c>
      <c r="F168" s="11">
        <v>0.76695418885086231</v>
      </c>
      <c r="G168" s="11">
        <v>0.76611682961757133</v>
      </c>
      <c r="H168" s="11">
        <v>0.76533424333749134</v>
      </c>
      <c r="I168" s="11">
        <v>0.76224033199665187</v>
      </c>
      <c r="J168" s="11">
        <v>0.7575173822097252</v>
      </c>
      <c r="K168" s="11">
        <v>0.75357056356121965</v>
      </c>
      <c r="L168" s="11">
        <v>0.74968852090430804</v>
      </c>
      <c r="M168" s="11">
        <v>0.74610498527477276</v>
      </c>
      <c r="N168" s="11">
        <v>0.74127888422967203</v>
      </c>
      <c r="O168" s="11">
        <v>0.73769927147266212</v>
      </c>
      <c r="P168" s="11">
        <v>0.72396269329741925</v>
      </c>
      <c r="Q168" s="11">
        <v>0.72037583716425913</v>
      </c>
      <c r="R168" s="11">
        <v>0.71441051169578307</v>
      </c>
      <c r="S168" s="11">
        <v>0.71806283720227515</v>
      </c>
      <c r="T168" s="11">
        <v>0.71806283720227515</v>
      </c>
      <c r="U168" s="11"/>
      <c r="V168" s="33" t="str">
        <f t="shared" si="16"/>
        <v>Sudan</v>
      </c>
      <c r="W168" s="30">
        <f t="shared" si="17"/>
        <v>-4.0615297867790372E-3</v>
      </c>
      <c r="X168" s="10">
        <f t="shared" si="18"/>
        <v>-0.97455726676689669</v>
      </c>
      <c r="Y168" s="36">
        <f t="shared" si="19"/>
        <v>0.94976186620816427</v>
      </c>
      <c r="Z168" s="41">
        <f t="shared" si="20"/>
        <v>4.0615297867790376</v>
      </c>
      <c r="AA168" s="42">
        <f t="shared" si="21"/>
        <v>56</v>
      </c>
    </row>
    <row r="169" spans="3:27">
      <c r="C169" s="32" t="s">
        <v>365</v>
      </c>
      <c r="D169" s="33" t="s">
        <v>366</v>
      </c>
      <c r="E169" s="11">
        <v>0.19593978823821182</v>
      </c>
      <c r="F169" s="11">
        <v>0.19848608180108426</v>
      </c>
      <c r="G169" s="11">
        <v>0.20110660300623376</v>
      </c>
      <c r="H169" s="11">
        <v>0.20380631120325246</v>
      </c>
      <c r="I169" s="11">
        <v>0.20656512509132827</v>
      </c>
      <c r="J169" s="11">
        <v>0.2093576788168027</v>
      </c>
      <c r="K169" s="11">
        <v>0.19732276197445839</v>
      </c>
      <c r="L169" s="11">
        <v>0.16808189781123742</v>
      </c>
      <c r="M169" s="11">
        <v>0.17207437934290506</v>
      </c>
      <c r="N169" s="11">
        <v>0.14096685371594561</v>
      </c>
      <c r="O169" s="11">
        <v>0.1712448398897016</v>
      </c>
      <c r="P169" s="11">
        <v>0.13458329834777691</v>
      </c>
      <c r="Q169" s="11">
        <v>0.14087149135788393</v>
      </c>
      <c r="R169" s="11">
        <v>0.11527400568292699</v>
      </c>
      <c r="S169" s="11">
        <v>0.19860733901626035</v>
      </c>
      <c r="T169" s="11">
        <v>0.19860733901626035</v>
      </c>
      <c r="U169" s="11"/>
      <c r="V169" s="33" t="str">
        <f t="shared" si="16"/>
        <v>Suriname</v>
      </c>
      <c r="W169" s="30">
        <f t="shared" si="17"/>
        <v>-3.424256718795456E-3</v>
      </c>
      <c r="X169" s="10">
        <f t="shared" si="18"/>
        <v>-0.5392359760275004</v>
      </c>
      <c r="Y169" s="36">
        <f t="shared" si="19"/>
        <v>0.29077543784233101</v>
      </c>
      <c r="Z169" s="41">
        <f t="shared" si="20"/>
        <v>3.4242567187954558</v>
      </c>
      <c r="AA169" s="42">
        <f t="shared" si="21"/>
        <v>63</v>
      </c>
    </row>
    <row r="170" spans="3:27">
      <c r="C170" s="32" t="s">
        <v>367</v>
      </c>
      <c r="D170" s="33" t="s">
        <v>368</v>
      </c>
      <c r="E170" s="11">
        <v>0.43257254619484814</v>
      </c>
      <c r="F170" s="11">
        <v>0.43788047432547977</v>
      </c>
      <c r="G170" s="11">
        <v>0.44029154121558861</v>
      </c>
      <c r="H170" s="11">
        <v>0.45138177956819892</v>
      </c>
      <c r="I170" s="11">
        <v>0.44339022838943093</v>
      </c>
      <c r="J170" s="11">
        <v>0.45044133273272369</v>
      </c>
      <c r="K170" s="11">
        <v>0.50412951852549337</v>
      </c>
      <c r="L170" s="11">
        <v>0.5049196299599914</v>
      </c>
      <c r="M170" s="11">
        <v>0.50445942258568355</v>
      </c>
      <c r="N170" s="11">
        <v>0.50386220324462661</v>
      </c>
      <c r="O170" s="11">
        <v>0.50128667569127394</v>
      </c>
      <c r="P170" s="11">
        <v>0.49507484585116579</v>
      </c>
      <c r="Q170" s="11">
        <v>0.48732173164091003</v>
      </c>
      <c r="R170" s="11">
        <v>0.51599421805182932</v>
      </c>
      <c r="S170" s="11">
        <v>0.51599421805182932</v>
      </c>
      <c r="T170" s="11">
        <v>0.51599421805182932</v>
      </c>
      <c r="U170" s="11"/>
      <c r="V170" s="33" t="str">
        <f t="shared" si="16"/>
        <v>Swaziland</v>
      </c>
      <c r="W170" s="30">
        <f t="shared" si="17"/>
        <v>5.9378671234680824E-3</v>
      </c>
      <c r="X170" s="10">
        <f t="shared" si="18"/>
        <v>0.87701313142228943</v>
      </c>
      <c r="Y170" s="36">
        <f t="shared" si="19"/>
        <v>0.76915203268712995</v>
      </c>
      <c r="Z170" s="41">
        <f t="shared" si="20"/>
        <v>-5.9378671234680827</v>
      </c>
      <c r="AA170" s="42">
        <f t="shared" si="21"/>
        <v>134</v>
      </c>
    </row>
    <row r="171" spans="3:27">
      <c r="C171" s="32" t="s">
        <v>369</v>
      </c>
      <c r="D171" s="33" t="s">
        <v>370</v>
      </c>
      <c r="E171" s="11">
        <v>6.5759116090823341E-2</v>
      </c>
      <c r="F171" s="11">
        <v>6.5024105122937367E-2</v>
      </c>
      <c r="G171" s="11">
        <v>6.4222427488384318E-2</v>
      </c>
      <c r="H171" s="11">
        <v>6.3730505951392333E-2</v>
      </c>
      <c r="I171" s="11">
        <v>6.3431267341229669E-2</v>
      </c>
      <c r="J171" s="11">
        <v>6.2700321413994037E-2</v>
      </c>
      <c r="K171" s="11">
        <v>6.2330468702815341E-2</v>
      </c>
      <c r="L171" s="11">
        <v>6.201102249570134E-2</v>
      </c>
      <c r="M171" s="11">
        <v>5.0764768627190336E-2</v>
      </c>
      <c r="N171" s="11">
        <v>5.339804663321765E-2</v>
      </c>
      <c r="O171" s="11">
        <v>6.1013439784891356E-2</v>
      </c>
      <c r="P171" s="11">
        <v>0.13756634862492512</v>
      </c>
      <c r="Q171" s="11">
        <v>0.14305986299111054</v>
      </c>
      <c r="R171" s="11">
        <v>0.12035441591847569</v>
      </c>
      <c r="S171" s="11">
        <v>0.12035441591847569</v>
      </c>
      <c r="T171" s="11">
        <v>0.12035441591847569</v>
      </c>
      <c r="U171" s="11"/>
      <c r="V171" s="33" t="str">
        <f t="shared" si="16"/>
        <v>Sweden</v>
      </c>
      <c r="W171" s="30">
        <f t="shared" si="17"/>
        <v>4.9148636244239754E-3</v>
      </c>
      <c r="X171" s="10">
        <f t="shared" si="18"/>
        <v>0.71273273148361704</v>
      </c>
      <c r="Y171" s="36">
        <f t="shared" si="19"/>
        <v>0.50798794652809776</v>
      </c>
      <c r="Z171" s="41">
        <f t="shared" si="20"/>
        <v>-4.9148636244239752</v>
      </c>
      <c r="AA171" s="42">
        <f t="shared" si="21"/>
        <v>125</v>
      </c>
    </row>
    <row r="172" spans="3:27">
      <c r="C172" s="32" t="s">
        <v>371</v>
      </c>
      <c r="D172" s="33" t="s">
        <v>372</v>
      </c>
      <c r="E172" s="11">
        <v>2.4176857285936017E-2</v>
      </c>
      <c r="F172" s="11">
        <v>2.2565694018456317E-2</v>
      </c>
      <c r="G172" s="11">
        <v>2.1939896604635353E-2</v>
      </c>
      <c r="H172" s="11">
        <v>2.1108408133903678E-2</v>
      </c>
      <c r="I172" s="11">
        <v>2.0275293646911653E-2</v>
      </c>
      <c r="J172" s="11">
        <v>1.9891772655854661E-2</v>
      </c>
      <c r="K172" s="11">
        <v>1.8526086172927992E-2</v>
      </c>
      <c r="L172" s="11">
        <v>1.7846578551789682E-2</v>
      </c>
      <c r="M172" s="11">
        <v>1.5489500214837653E-2</v>
      </c>
      <c r="N172" s="11">
        <v>1.3492106414837335E-2</v>
      </c>
      <c r="O172" s="11">
        <v>1.2832923996951337E-2</v>
      </c>
      <c r="P172" s="11">
        <v>1.1605659786585678E-2</v>
      </c>
      <c r="Q172" s="11">
        <v>1.0981647608739986E-2</v>
      </c>
      <c r="R172" s="11">
        <v>9.334218827642303E-2</v>
      </c>
      <c r="S172" s="11">
        <v>9.334218827642303E-2</v>
      </c>
      <c r="T172" s="11">
        <v>9.334218827642303E-2</v>
      </c>
      <c r="U172" s="11"/>
      <c r="V172" s="33" t="str">
        <f t="shared" si="16"/>
        <v>Switzerland</v>
      </c>
      <c r="W172" s="30">
        <f t="shared" si="17"/>
        <v>3.7329677293324137E-3</v>
      </c>
      <c r="X172" s="10">
        <f t="shared" si="18"/>
        <v>0.57834911225908436</v>
      </c>
      <c r="Y172" s="36">
        <f t="shared" si="19"/>
        <v>0.33448769565087094</v>
      </c>
      <c r="Z172" s="41">
        <f t="shared" si="20"/>
        <v>-3.7329677293324135</v>
      </c>
      <c r="AA172" s="42">
        <f t="shared" si="21"/>
        <v>118</v>
      </c>
    </row>
    <row r="173" spans="3:27">
      <c r="C173" s="32" t="s">
        <v>373</v>
      </c>
      <c r="D173" s="33" t="s">
        <v>374</v>
      </c>
      <c r="E173" s="11">
        <v>0.22575768076517319</v>
      </c>
      <c r="F173" s="11">
        <v>0.21194523264930917</v>
      </c>
      <c r="G173" s="11">
        <v>0.19941989431372131</v>
      </c>
      <c r="H173" s="11">
        <v>0.18094389548531073</v>
      </c>
      <c r="I173" s="11">
        <v>0.16801402944862046</v>
      </c>
      <c r="J173" s="11">
        <v>0.15592876119821414</v>
      </c>
      <c r="K173" s="11">
        <v>0.15396394687043632</v>
      </c>
      <c r="L173" s="11">
        <v>0.15207425449387793</v>
      </c>
      <c r="M173" s="11">
        <v>0.15024822065390517</v>
      </c>
      <c r="N173" s="11">
        <v>0.14640529545484163</v>
      </c>
      <c r="O173" s="11">
        <v>0.14482949880808191</v>
      </c>
      <c r="P173" s="11">
        <v>0.1443564365819833</v>
      </c>
      <c r="Q173" s="11">
        <v>0.14189107945825838</v>
      </c>
      <c r="R173" s="11">
        <v>0.1404108027581723</v>
      </c>
      <c r="S173" s="11">
        <v>0.18708163697821392</v>
      </c>
      <c r="T173" s="11">
        <v>0.18708163697821392</v>
      </c>
      <c r="U173" s="11"/>
      <c r="V173" s="33" t="str">
        <f t="shared" si="16"/>
        <v>Syrian Arab Republic</v>
      </c>
      <c r="W173" s="30">
        <f t="shared" si="17"/>
        <v>-3.1610944146867872E-3</v>
      </c>
      <c r="X173" s="10">
        <f t="shared" si="18"/>
        <v>-0.55408409583740748</v>
      </c>
      <c r="Y173" s="36">
        <f t="shared" si="19"/>
        <v>0.30700918525995735</v>
      </c>
      <c r="Z173" s="41">
        <f t="shared" si="20"/>
        <v>3.1610944146867874</v>
      </c>
      <c r="AA173" s="42">
        <f t="shared" si="21"/>
        <v>67</v>
      </c>
    </row>
    <row r="174" spans="3:27">
      <c r="C174" s="32" t="s">
        <v>375</v>
      </c>
      <c r="D174" s="33" t="s">
        <v>376</v>
      </c>
      <c r="E174" s="11">
        <v>0.27770324028310495</v>
      </c>
      <c r="F174" s="11">
        <v>0.2732072920414384</v>
      </c>
      <c r="G174" s="11">
        <v>0.26849028688920268</v>
      </c>
      <c r="H174" s="11">
        <v>0.26365116791582865</v>
      </c>
      <c r="I174" s="11">
        <v>0.25872318715383696</v>
      </c>
      <c r="J174" s="11">
        <v>0.25372512509103201</v>
      </c>
      <c r="K174" s="11">
        <v>0.2473926996623734</v>
      </c>
      <c r="L174" s="11">
        <v>0.24097946122558467</v>
      </c>
      <c r="M174" s="11">
        <v>0.23450020652863368</v>
      </c>
      <c r="N174" s="11">
        <v>0.22799395996176366</v>
      </c>
      <c r="O174" s="11">
        <v>0.22150909550871503</v>
      </c>
      <c r="P174" s="11">
        <v>0.23393085700344218</v>
      </c>
      <c r="Q174" s="11">
        <v>0.24358765991834411</v>
      </c>
      <c r="R174" s="11">
        <v>0.23970300247707663</v>
      </c>
      <c r="S174" s="11">
        <v>0.32303633581040997</v>
      </c>
      <c r="T174" s="11">
        <v>0.32303633581040997</v>
      </c>
      <c r="U174" s="11"/>
      <c r="V174" s="33" t="str">
        <f t="shared" si="16"/>
        <v>Tajikistan</v>
      </c>
      <c r="W174" s="30">
        <f t="shared" si="17"/>
        <v>6.3417701269460241E-4</v>
      </c>
      <c r="X174" s="10">
        <f t="shared" si="18"/>
        <v>0.10046702481967186</v>
      </c>
      <c r="Y174" s="36">
        <f t="shared" si="19"/>
        <v>1.0093623076116562E-2</v>
      </c>
      <c r="Z174" s="41" t="str">
        <f t="shared" si="20"/>
        <v/>
      </c>
      <c r="AA174" s="42" t="str">
        <f t="shared" si="21"/>
        <v/>
      </c>
    </row>
    <row r="175" spans="3:27">
      <c r="C175" s="32" t="s">
        <v>377</v>
      </c>
      <c r="D175" s="33" t="s">
        <v>378</v>
      </c>
      <c r="E175" s="11">
        <v>0.77877055508402415</v>
      </c>
      <c r="F175" s="11">
        <v>0.77839647423488223</v>
      </c>
      <c r="G175" s="11">
        <v>0.77001867637531829</v>
      </c>
      <c r="H175" s="11">
        <v>0.76132788172348886</v>
      </c>
      <c r="I175" s="11">
        <v>0.75231586945482276</v>
      </c>
      <c r="J175" s="11">
        <v>0.74085362152074896</v>
      </c>
      <c r="K175" s="11">
        <v>0.72919597054538832</v>
      </c>
      <c r="L175" s="11">
        <v>0.71692256052889514</v>
      </c>
      <c r="M175" s="11">
        <v>0.71508739828811407</v>
      </c>
      <c r="N175" s="11">
        <v>0.70306976144631428</v>
      </c>
      <c r="O175" s="11">
        <v>0.69883577235772376</v>
      </c>
      <c r="P175" s="11">
        <v>0.69788454642705</v>
      </c>
      <c r="Q175" s="11">
        <v>0.69621905113392601</v>
      </c>
      <c r="R175" s="11">
        <v>0.69369945248983766</v>
      </c>
      <c r="S175" s="11">
        <v>0.69369945248983766</v>
      </c>
      <c r="T175" s="11">
        <v>0.69369945248983766</v>
      </c>
      <c r="U175" s="11"/>
      <c r="V175" s="33" t="str">
        <f t="shared" si="16"/>
        <v>Tanzania, United Republic of</v>
      </c>
      <c r="W175" s="30">
        <f t="shared" si="17"/>
        <v>-6.5793250826356878E-3</v>
      </c>
      <c r="X175" s="10">
        <f t="shared" si="18"/>
        <v>-0.96177996658755416</v>
      </c>
      <c r="Y175" s="36">
        <f t="shared" si="19"/>
        <v>0.92502070412915682</v>
      </c>
      <c r="Z175" s="41">
        <f t="shared" si="20"/>
        <v>6.5793250826356875</v>
      </c>
      <c r="AA175" s="42">
        <f t="shared" si="21"/>
        <v>35</v>
      </c>
    </row>
    <row r="176" spans="3:27">
      <c r="C176" s="32" t="s">
        <v>379</v>
      </c>
      <c r="D176" s="33" t="s">
        <v>380</v>
      </c>
      <c r="E176" s="11">
        <v>0.20198729852694108</v>
      </c>
      <c r="F176" s="11">
        <v>0.18813444470769572</v>
      </c>
      <c r="G176" s="11">
        <v>0.17380548029096818</v>
      </c>
      <c r="H176" s="11">
        <v>0.15140249416497806</v>
      </c>
      <c r="I176" s="11">
        <v>0.13714064115204405</v>
      </c>
      <c r="J176" s="11">
        <v>0.13237757367887298</v>
      </c>
      <c r="K176" s="11">
        <v>0.12859835686932033</v>
      </c>
      <c r="L176" s="11">
        <v>0.12476003436871035</v>
      </c>
      <c r="M176" s="11">
        <v>0.18809239251027668</v>
      </c>
      <c r="N176" s="11">
        <v>0.1914251512569726</v>
      </c>
      <c r="O176" s="11">
        <v>0.19530811499407838</v>
      </c>
      <c r="P176" s="11">
        <v>0.19255099724964539</v>
      </c>
      <c r="Q176" s="11">
        <v>0.18404198070329703</v>
      </c>
      <c r="R176" s="11">
        <v>0.18610790077443504</v>
      </c>
      <c r="S176" s="11">
        <v>0.18610790077443504</v>
      </c>
      <c r="T176" s="11">
        <v>0.18610790077443504</v>
      </c>
      <c r="U176" s="11"/>
      <c r="V176" s="33" t="str">
        <f t="shared" si="16"/>
        <v>Thailand</v>
      </c>
      <c r="W176" s="30">
        <f t="shared" si="17"/>
        <v>1.6454175107452735E-3</v>
      </c>
      <c r="X176" s="10">
        <f t="shared" si="18"/>
        <v>0.29153542486915052</v>
      </c>
      <c r="Y176" s="36">
        <f t="shared" si="19"/>
        <v>8.4992903953636109E-2</v>
      </c>
      <c r="Z176" s="41" t="str">
        <f t="shared" si="20"/>
        <v/>
      </c>
      <c r="AA176" s="42" t="str">
        <f t="shared" si="21"/>
        <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0.67413263044681215</v>
      </c>
      <c r="F178" s="11">
        <v>0.66575549768011466</v>
      </c>
      <c r="G178" s="11">
        <v>0.67989236025933264</v>
      </c>
      <c r="H178" s="11">
        <v>0.69404902868974594</v>
      </c>
      <c r="I178" s="11">
        <v>0.68591389767615407</v>
      </c>
      <c r="J178" s="11">
        <v>0.67773406920908075</v>
      </c>
      <c r="K178" s="11">
        <v>0.67178360396009695</v>
      </c>
      <c r="L178" s="11">
        <v>0.66568774467749159</v>
      </c>
      <c r="M178" s="11">
        <v>0.65856282343135975</v>
      </c>
      <c r="N178" s="11">
        <v>0.65379610499999996</v>
      </c>
      <c r="O178" s="11">
        <v>0.64521477255866666</v>
      </c>
      <c r="P178" s="11">
        <v>0.64076684965717667</v>
      </c>
      <c r="Q178" s="11">
        <v>0.60418265712430996</v>
      </c>
      <c r="R178" s="11">
        <v>0.56860573423917693</v>
      </c>
      <c r="S178" s="11">
        <v>0.5688242301741363</v>
      </c>
      <c r="T178" s="11">
        <v>0.5688242301741363</v>
      </c>
      <c r="U178" s="11"/>
      <c r="V178" s="33" t="str">
        <f t="shared" si="16"/>
        <v>Togo</v>
      </c>
      <c r="W178" s="30">
        <f t="shared" si="17"/>
        <v>-7.959405808073276E-3</v>
      </c>
      <c r="X178" s="10">
        <f t="shared" si="18"/>
        <v>-0.87428355263319923</v>
      </c>
      <c r="Y178" s="36">
        <f t="shared" si="19"/>
        <v>0.76437173040492801</v>
      </c>
      <c r="Z178" s="41">
        <f t="shared" si="20"/>
        <v>7.9594058080732761</v>
      </c>
      <c r="AA178" s="42">
        <f t="shared" si="21"/>
        <v>26</v>
      </c>
    </row>
    <row r="179" spans="3:27">
      <c r="C179" s="32" t="s">
        <v>385</v>
      </c>
      <c r="D179" s="33" t="s">
        <v>386</v>
      </c>
      <c r="E179" s="11">
        <v>0.31285938346884867</v>
      </c>
      <c r="F179" s="11">
        <v>0.31246190379405198</v>
      </c>
      <c r="G179" s="11">
        <v>0.31117661246613881</v>
      </c>
      <c r="H179" s="11">
        <v>0.31213493224933631</v>
      </c>
      <c r="I179" s="11">
        <v>0.31363864498646382</v>
      </c>
      <c r="J179" s="11">
        <v>0.31540802168023069</v>
      </c>
      <c r="K179" s="11">
        <v>0.31772539295394348</v>
      </c>
      <c r="L179" s="11">
        <v>0.30003626016261542</v>
      </c>
      <c r="M179" s="11">
        <v>0.20967842818428226</v>
      </c>
      <c r="N179" s="11">
        <v>0.24390466124659871</v>
      </c>
      <c r="O179" s="11">
        <v>0.31221780487804901</v>
      </c>
      <c r="P179" s="11">
        <v>0.33094745257453967</v>
      </c>
      <c r="Q179" s="11">
        <v>0.34665094850949901</v>
      </c>
      <c r="R179" s="11">
        <v>0.32232837398373998</v>
      </c>
      <c r="S179" s="11">
        <v>0.32232837398373998</v>
      </c>
      <c r="T179" s="11">
        <v>0.32232837398373998</v>
      </c>
      <c r="U179" s="11"/>
      <c r="V179" s="33" t="str">
        <f t="shared" si="16"/>
        <v>Tonga</v>
      </c>
      <c r="W179" s="30">
        <f t="shared" si="17"/>
        <v>7.3088681651418529E-4</v>
      </c>
      <c r="X179" s="10">
        <f t="shared" si="18"/>
        <v>0.1042430393307094</v>
      </c>
      <c r="Y179" s="36">
        <f t="shared" si="19"/>
        <v>1.0866611248903826E-2</v>
      </c>
      <c r="Z179" s="41" t="str">
        <f t="shared" si="20"/>
        <v/>
      </c>
      <c r="AA179" s="42" t="str">
        <f t="shared" si="21"/>
        <v/>
      </c>
    </row>
    <row r="180" spans="3:27">
      <c r="C180" s="32" t="s">
        <v>387</v>
      </c>
      <c r="D180" s="33" t="s">
        <v>388</v>
      </c>
      <c r="E180" s="11">
        <v>9.9275205032520311E-2</v>
      </c>
      <c r="F180" s="11">
        <v>9.8523485144918987E-2</v>
      </c>
      <c r="G180" s="11">
        <v>9.7876236802032668E-2</v>
      </c>
      <c r="H180" s="11">
        <v>9.7296630735569364E-2</v>
      </c>
      <c r="I180" s="11">
        <v>9.6732959628455351E-2</v>
      </c>
      <c r="J180" s="11">
        <v>9.6112052748983989E-2</v>
      </c>
      <c r="K180" s="11">
        <v>0.101310697998374</v>
      </c>
      <c r="L180" s="11">
        <v>0.10631592861361799</v>
      </c>
      <c r="M180" s="11">
        <v>0.11496072562453967</v>
      </c>
      <c r="N180" s="11">
        <v>0.11262820063494107</v>
      </c>
      <c r="O180" s="11">
        <v>0.13830408165668903</v>
      </c>
      <c r="P180" s="11">
        <v>0.12074232881183831</v>
      </c>
      <c r="Q180" s="11">
        <v>0.17377577921901985</v>
      </c>
      <c r="R180" s="11">
        <v>0.11810435157742076</v>
      </c>
      <c r="S180" s="11">
        <v>0.11810435157742076</v>
      </c>
      <c r="T180" s="11">
        <v>0.11810435157742076</v>
      </c>
      <c r="U180" s="11"/>
      <c r="V180" s="33" t="str">
        <f t="shared" si="16"/>
        <v>Trinidad and Tobago</v>
      </c>
      <c r="W180" s="30">
        <f t="shared" si="17"/>
        <v>2.7491663153223263E-3</v>
      </c>
      <c r="X180" s="10">
        <f t="shared" si="18"/>
        <v>0.65008713406819074</v>
      </c>
      <c r="Y180" s="36">
        <f t="shared" si="19"/>
        <v>0.42261328188099379</v>
      </c>
      <c r="Z180" s="41">
        <f t="shared" si="20"/>
        <v>-2.7491663153223262</v>
      </c>
      <c r="AA180" s="42">
        <f t="shared" si="21"/>
        <v>111</v>
      </c>
    </row>
    <row r="181" spans="3:27">
      <c r="C181" s="32" t="s">
        <v>389</v>
      </c>
      <c r="D181" s="33" t="s">
        <v>390</v>
      </c>
      <c r="E181" s="11">
        <v>0.22736600092593082</v>
      </c>
      <c r="F181" s="11">
        <v>0.22354113819944665</v>
      </c>
      <c r="G181" s="11">
        <v>0.21918313394563274</v>
      </c>
      <c r="H181" s="11">
        <v>0.21717540251634962</v>
      </c>
      <c r="I181" s="11">
        <v>0.21415598887208609</v>
      </c>
      <c r="J181" s="11">
        <v>0.21106922479840715</v>
      </c>
      <c r="K181" s="11">
        <v>0.20474123877892136</v>
      </c>
      <c r="L181" s="11">
        <v>0.20024571981341854</v>
      </c>
      <c r="M181" s="11">
        <v>0.19482927821367049</v>
      </c>
      <c r="N181" s="11">
        <v>0.186895987606297</v>
      </c>
      <c r="O181" s="11">
        <v>0.17546029562305668</v>
      </c>
      <c r="P181" s="11">
        <v>0.16379948556335347</v>
      </c>
      <c r="Q181" s="11">
        <v>0.16788432714030607</v>
      </c>
      <c r="R181" s="11">
        <v>0.16936987385046789</v>
      </c>
      <c r="S181" s="11">
        <v>0.21541073216908502</v>
      </c>
      <c r="T181" s="11">
        <v>0.21541073216908502</v>
      </c>
      <c r="U181" s="11"/>
      <c r="V181" s="33" t="str">
        <f t="shared" si="16"/>
        <v>Tunisia</v>
      </c>
      <c r="W181" s="30">
        <f t="shared" si="17"/>
        <v>-2.7442385490207282E-3</v>
      </c>
      <c r="X181" s="10">
        <f t="shared" si="18"/>
        <v>-0.61073687925387465</v>
      </c>
      <c r="Y181" s="36">
        <f t="shared" si="19"/>
        <v>0.37299953568076188</v>
      </c>
      <c r="Z181" s="41">
        <f t="shared" si="20"/>
        <v>2.7442385490207282</v>
      </c>
      <c r="AA181" s="42">
        <f t="shared" si="21"/>
        <v>70</v>
      </c>
    </row>
    <row r="182" spans="3:27">
      <c r="C182" s="32" t="s">
        <v>391</v>
      </c>
      <c r="D182" s="33" t="s">
        <v>392</v>
      </c>
      <c r="E182" s="11">
        <v>0.19494881815488277</v>
      </c>
      <c r="F182" s="11">
        <v>0.1796320099563733</v>
      </c>
      <c r="G182" s="11">
        <v>0.16440016110745723</v>
      </c>
      <c r="H182" s="11">
        <v>0.14924831225854107</v>
      </c>
      <c r="I182" s="11">
        <v>0.14263090785406973</v>
      </c>
      <c r="J182" s="11">
        <v>0.13613187743333804</v>
      </c>
      <c r="K182" s="11">
        <v>0.12991752055345976</v>
      </c>
      <c r="L182" s="11">
        <v>0.12415167033371249</v>
      </c>
      <c r="M182" s="11">
        <v>0.11752916594302985</v>
      </c>
      <c r="N182" s="11">
        <v>0.11416046905641036</v>
      </c>
      <c r="O182" s="11">
        <v>0.11019233383322403</v>
      </c>
      <c r="P182" s="11">
        <v>0.10576274061187201</v>
      </c>
      <c r="Q182" s="11">
        <v>0.10098949824567348</v>
      </c>
      <c r="R182" s="11">
        <v>9.7037954847178629E-2</v>
      </c>
      <c r="S182" s="11">
        <v>0.1434042465041786</v>
      </c>
      <c r="T182" s="11">
        <v>0.1434042465041786</v>
      </c>
      <c r="U182" s="11"/>
      <c r="V182" s="33" t="str">
        <f t="shared" si="16"/>
        <v>Turkey</v>
      </c>
      <c r="W182" s="30">
        <f t="shared" si="17"/>
        <v>-4.2075171208761034E-3</v>
      </c>
      <c r="X182" s="10">
        <f t="shared" si="18"/>
        <v>-0.71413079935062895</v>
      </c>
      <c r="Y182" s="36">
        <f t="shared" si="19"/>
        <v>0.50998279858116824</v>
      </c>
      <c r="Z182" s="41">
        <f t="shared" si="20"/>
        <v>4.2075171208761031</v>
      </c>
      <c r="AA182" s="42">
        <f t="shared" si="21"/>
        <v>54</v>
      </c>
    </row>
    <row r="183" spans="3:27">
      <c r="C183" s="32" t="s">
        <v>393</v>
      </c>
      <c r="D183" s="33" t="s">
        <v>394</v>
      </c>
      <c r="E183" s="11">
        <v>0.31553751551727666</v>
      </c>
      <c r="F183" s="11">
        <v>0.31419965841646363</v>
      </c>
      <c r="G183" s="11">
        <v>0.31282611025874002</v>
      </c>
      <c r="H183" s="11">
        <v>0.31147248080020329</v>
      </c>
      <c r="I183" s="11">
        <v>0.31016397329288631</v>
      </c>
      <c r="J183" s="11">
        <v>0.3089277422083333</v>
      </c>
      <c r="K183" s="11">
        <v>0.30769057386016269</v>
      </c>
      <c r="L183" s="11">
        <v>0.30652454372337401</v>
      </c>
      <c r="M183" s="11">
        <v>0.30540111521260166</v>
      </c>
      <c r="N183" s="11">
        <v>0.30429337775873994</v>
      </c>
      <c r="O183" s="11">
        <v>0.30315897363821165</v>
      </c>
      <c r="P183" s="11">
        <v>0.30242398932859077</v>
      </c>
      <c r="Q183" s="11">
        <v>0.30157746030352323</v>
      </c>
      <c r="R183" s="11">
        <v>0.30060068737601625</v>
      </c>
      <c r="S183" s="11">
        <v>0.30060068737601625</v>
      </c>
      <c r="T183" s="11">
        <v>0.30060068737601625</v>
      </c>
      <c r="U183" s="11"/>
      <c r="V183" s="33" t="str">
        <f t="shared" si="16"/>
        <v>Turkmenistan</v>
      </c>
      <c r="W183" s="30">
        <f t="shared" si="17"/>
        <v>-1.0569303371184143E-3</v>
      </c>
      <c r="X183" s="10">
        <f t="shared" si="18"/>
        <v>-0.98852514859628737</v>
      </c>
      <c r="Y183" s="36">
        <f t="shared" si="19"/>
        <v>0.97718196940731206</v>
      </c>
      <c r="Z183" s="41">
        <f t="shared" si="20"/>
        <v>1.0569303371184142</v>
      </c>
      <c r="AA183" s="42">
        <f t="shared" si="21"/>
        <v>85</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0.7566763753387673</v>
      </c>
      <c r="F185" s="11">
        <v>0.74968046747968886</v>
      </c>
      <c r="G185" s="11">
        <v>0.74212244579947217</v>
      </c>
      <c r="H185" s="11">
        <v>0.73403816395665367</v>
      </c>
      <c r="I185" s="11">
        <v>0.72544331300814413</v>
      </c>
      <c r="J185" s="11">
        <v>0.71635187669378109</v>
      </c>
      <c r="K185" s="11">
        <v>0.70464251867047467</v>
      </c>
      <c r="L185" s="11">
        <v>0.6908525003893774</v>
      </c>
      <c r="M185" s="11">
        <v>0.67667347113787735</v>
      </c>
      <c r="N185" s="11">
        <v>0.66254382663843303</v>
      </c>
      <c r="O185" s="11">
        <v>0.64856152790079402</v>
      </c>
      <c r="P185" s="11">
        <v>0.63442486442462398</v>
      </c>
      <c r="Q185" s="11">
        <v>0.62221502357852565</v>
      </c>
      <c r="R185" s="11">
        <v>0.60928702205281737</v>
      </c>
      <c r="S185" s="11">
        <v>0.60928702205281737</v>
      </c>
      <c r="T185" s="11">
        <v>0.60928702205281737</v>
      </c>
      <c r="U185" s="11"/>
      <c r="V185" s="33" t="str">
        <f t="shared" si="16"/>
        <v>Uganda</v>
      </c>
      <c r="W185" s="30">
        <f t="shared" si="17"/>
        <v>-1.1206042652723727E-2</v>
      </c>
      <c r="X185" s="10">
        <f t="shared" si="18"/>
        <v>-0.99256416596388619</v>
      </c>
      <c r="Y185" s="36">
        <f t="shared" si="19"/>
        <v>0.98518362355558498</v>
      </c>
      <c r="Z185" s="41">
        <f t="shared" si="20"/>
        <v>11.206042652723728</v>
      </c>
      <c r="AA185" s="42">
        <f t="shared" si="21"/>
        <v>9</v>
      </c>
    </row>
    <row r="186" spans="3:27">
      <c r="C186" s="32" t="s">
        <v>399</v>
      </c>
      <c r="D186" s="33" t="s">
        <v>400</v>
      </c>
      <c r="E186" s="11">
        <v>0.17145661901352718</v>
      </c>
      <c r="F186" s="11">
        <v>0.17359062984079407</v>
      </c>
      <c r="G186" s="11">
        <v>0.17745986514564074</v>
      </c>
      <c r="H186" s="11">
        <v>0.17836003479798102</v>
      </c>
      <c r="I186" s="11">
        <v>0.18024886771959772</v>
      </c>
      <c r="J186" s="11">
        <v>0.18431412776787273</v>
      </c>
      <c r="K186" s="11">
        <v>0.16783353697556591</v>
      </c>
      <c r="L186" s="11">
        <v>0.16617817277264244</v>
      </c>
      <c r="M186" s="11">
        <v>0.16761003271138161</v>
      </c>
      <c r="N186" s="11">
        <v>0.16991475348698537</v>
      </c>
      <c r="O186" s="11">
        <v>0.17255912524287295</v>
      </c>
      <c r="P186" s="11">
        <v>0.17321773010689553</v>
      </c>
      <c r="Q186" s="11">
        <v>0.17373601431015809</v>
      </c>
      <c r="R186" s="11">
        <v>0.17393556342039787</v>
      </c>
      <c r="S186" s="11">
        <v>0.20331817207142286</v>
      </c>
      <c r="T186" s="11">
        <v>0.20331817207142286</v>
      </c>
      <c r="U186" s="11"/>
      <c r="V186" s="33" t="str">
        <f t="shared" si="16"/>
        <v>Ukraine</v>
      </c>
      <c r="W186" s="30">
        <f t="shared" si="17"/>
        <v>1.0054123162611982E-3</v>
      </c>
      <c r="X186" s="10">
        <f t="shared" si="18"/>
        <v>0.42691600821481884</v>
      </c>
      <c r="Y186" s="36">
        <f t="shared" si="19"/>
        <v>0.18225727807007527</v>
      </c>
      <c r="Z186" s="41" t="str">
        <f t="shared" si="20"/>
        <v/>
      </c>
      <c r="AA186" s="42" t="str">
        <f t="shared" si="21"/>
        <v/>
      </c>
    </row>
    <row r="187" spans="3:27">
      <c r="C187" s="32" t="s">
        <v>401</v>
      </c>
      <c r="D187" s="33" t="s">
        <v>402</v>
      </c>
      <c r="E187" s="11">
        <v>0.15045472637325139</v>
      </c>
      <c r="F187" s="11">
        <v>0.14958814974544918</v>
      </c>
      <c r="G187" s="11">
        <v>0.14872814728534353</v>
      </c>
      <c r="H187" s="11">
        <v>0.14095111937454866</v>
      </c>
      <c r="I187" s="11">
        <v>0.14516301060410755</v>
      </c>
      <c r="J187" s="11">
        <v>0.14459237068936348</v>
      </c>
      <c r="K187" s="11">
        <v>0.17037022056524401</v>
      </c>
      <c r="L187" s="11">
        <v>0.16982893764979701</v>
      </c>
      <c r="M187" s="11">
        <v>0.16932399619776436</v>
      </c>
      <c r="N187" s="11">
        <v>0.16882368889207336</v>
      </c>
      <c r="O187" s="11">
        <v>0.16830517020426836</v>
      </c>
      <c r="P187" s="11">
        <v>0.16783246035230359</v>
      </c>
      <c r="Q187" s="11">
        <v>0.16734080741090815</v>
      </c>
      <c r="R187" s="11">
        <v>0.16683695934756101</v>
      </c>
      <c r="S187" s="11">
        <v>0.16683695934756101</v>
      </c>
      <c r="T187" s="11">
        <v>0.16683695934756101</v>
      </c>
      <c r="U187" s="11"/>
      <c r="V187" s="33" t="str">
        <f t="shared" si="16"/>
        <v>United Arab Emirates</v>
      </c>
      <c r="W187" s="30">
        <f t="shared" si="17"/>
        <v>1.7334966967559975E-3</v>
      </c>
      <c r="X187" s="10">
        <f t="shared" si="18"/>
        <v>0.74513740445284249</v>
      </c>
      <c r="Y187" s="36">
        <f t="shared" si="19"/>
        <v>0.55522975151471898</v>
      </c>
      <c r="Z187" s="41">
        <f t="shared" si="20"/>
        <v>-1.7334966967559975</v>
      </c>
      <c r="AA187" s="42">
        <f t="shared" si="21"/>
        <v>103</v>
      </c>
    </row>
    <row r="188" spans="3:27">
      <c r="C188" s="32" t="s">
        <v>403</v>
      </c>
      <c r="D188" s="33" t="s">
        <v>404</v>
      </c>
      <c r="E188" s="11">
        <v>0.11132640182215468</v>
      </c>
      <c r="F188" s="11">
        <v>0.110500883323171</v>
      </c>
      <c r="G188" s="11">
        <v>0.11010219409247964</v>
      </c>
      <c r="H188" s="11">
        <v>0.10984090323577268</v>
      </c>
      <c r="I188" s="11">
        <v>0.10939993758231732</v>
      </c>
      <c r="J188" s="11">
        <v>0.107970354042683</v>
      </c>
      <c r="K188" s="11">
        <v>0.10712680898130099</v>
      </c>
      <c r="L188" s="11">
        <v>0.10678407692804899</v>
      </c>
      <c r="M188" s="11">
        <v>0.10656654812682936</v>
      </c>
      <c r="N188" s="11">
        <v>0.10475471038252031</v>
      </c>
      <c r="O188" s="11">
        <v>0.10399409215040667</v>
      </c>
      <c r="P188" s="11">
        <v>0.10272006462940379</v>
      </c>
      <c r="Q188" s="11">
        <v>0.10214603710840121</v>
      </c>
      <c r="R188" s="11">
        <v>0.10121038357113833</v>
      </c>
      <c r="S188" s="11">
        <v>0.10121038357113833</v>
      </c>
      <c r="T188" s="11">
        <v>0.10121038357113833</v>
      </c>
      <c r="U188" s="11"/>
      <c r="V188" s="33" t="str">
        <f t="shared" si="16"/>
        <v>United Kingdom</v>
      </c>
      <c r="W188" s="30">
        <f t="shared" si="17"/>
        <v>-7.5522753845897871E-4</v>
      </c>
      <c r="X188" s="10">
        <f t="shared" si="18"/>
        <v>-0.99011615228010574</v>
      </c>
      <c r="Y188" s="36">
        <f t="shared" si="19"/>
        <v>0.98032999500596152</v>
      </c>
      <c r="Z188" s="41">
        <f t="shared" si="20"/>
        <v>0.75522753845897872</v>
      </c>
      <c r="AA188" s="42">
        <f t="shared" si="21"/>
        <v>95</v>
      </c>
    </row>
    <row r="189" spans="3:27">
      <c r="C189" s="32" t="s">
        <v>405</v>
      </c>
      <c r="D189" s="33" t="s">
        <v>406</v>
      </c>
      <c r="E189" s="11">
        <v>7.1108212494292999E-2</v>
      </c>
      <c r="F189" s="11">
        <v>6.9893902206487987E-2</v>
      </c>
      <c r="G189" s="11">
        <v>6.9494226065024672E-2</v>
      </c>
      <c r="H189" s="11">
        <v>6.7997801956081308E-2</v>
      </c>
      <c r="I189" s="11">
        <v>6.6872109554455314E-2</v>
      </c>
      <c r="J189" s="11">
        <v>6.6573246421122015E-2</v>
      </c>
      <c r="K189" s="11">
        <v>6.6742598304455336E-2</v>
      </c>
      <c r="L189" s="11">
        <v>6.6237153439821325E-2</v>
      </c>
      <c r="M189" s="11">
        <v>6.4411779082693341E-2</v>
      </c>
      <c r="N189" s="11">
        <v>6.3025262120851688E-2</v>
      </c>
      <c r="O189" s="11">
        <v>6.3845490996987997E-2</v>
      </c>
      <c r="P189" s="11">
        <v>6.0869947478152248E-2</v>
      </c>
      <c r="Q189" s="11">
        <v>6.0929834193077785E-2</v>
      </c>
      <c r="R189" s="11">
        <v>0.14922974402154165</v>
      </c>
      <c r="S189" s="11">
        <v>0.14922974402154165</v>
      </c>
      <c r="T189" s="11">
        <v>0.14922974402154165</v>
      </c>
      <c r="U189" s="11"/>
      <c r="V189" s="33" t="str">
        <f t="shared" si="16"/>
        <v>United States</v>
      </c>
      <c r="W189" s="30">
        <f t="shared" si="17"/>
        <v>4.3353479552887533E-3</v>
      </c>
      <c r="X189" s="10">
        <f t="shared" si="18"/>
        <v>0.61289146638495806</v>
      </c>
      <c r="Y189" s="36">
        <f t="shared" si="19"/>
        <v>0.37563594956750418</v>
      </c>
      <c r="Z189" s="41">
        <f t="shared" si="20"/>
        <v>-4.3353479552887535</v>
      </c>
      <c r="AA189" s="42">
        <f t="shared" si="21"/>
        <v>123</v>
      </c>
    </row>
    <row r="190" spans="3:27">
      <c r="C190" s="32" t="s">
        <v>407</v>
      </c>
      <c r="D190" s="33" t="s">
        <v>408</v>
      </c>
      <c r="E190" s="11">
        <v>0.12867899792746768</v>
      </c>
      <c r="F190" s="11">
        <v>0.12662399631120733</v>
      </c>
      <c r="G190" s="11">
        <v>0.12459440119901231</v>
      </c>
      <c r="H190" s="11">
        <v>0.12204691990795534</v>
      </c>
      <c r="I190" s="11">
        <v>0.11980269064941902</v>
      </c>
      <c r="J190" s="11">
        <v>0.11578122561852466</v>
      </c>
      <c r="K190" s="11">
        <v>0.11418259464799603</v>
      </c>
      <c r="L190" s="11">
        <v>0.11265469538478469</v>
      </c>
      <c r="M190" s="11">
        <v>8.8774888679399686E-2</v>
      </c>
      <c r="N190" s="11">
        <v>7.7235513493742983E-2</v>
      </c>
      <c r="O190" s="11">
        <v>6.9438602348098677E-2</v>
      </c>
      <c r="P190" s="11">
        <v>6.6715425271088702E-2</v>
      </c>
      <c r="Q190" s="11">
        <v>5.2740283573434993E-2</v>
      </c>
      <c r="R190" s="11">
        <v>7.9864071322151661E-2</v>
      </c>
      <c r="S190" s="11">
        <v>0.15815165653923094</v>
      </c>
      <c r="T190" s="11">
        <v>0.15815165653923094</v>
      </c>
      <c r="U190" s="11"/>
      <c r="V190" s="33" t="str">
        <f t="shared" si="16"/>
        <v>Uruguay</v>
      </c>
      <c r="W190" s="30">
        <f t="shared" si="17"/>
        <v>-1.4733660554176191E-3</v>
      </c>
      <c r="X190" s="10">
        <f t="shared" si="18"/>
        <v>-0.22271351412322685</v>
      </c>
      <c r="Y190" s="36">
        <f t="shared" si="19"/>
        <v>4.9601309373116763E-2</v>
      </c>
      <c r="Z190" s="41" t="str">
        <f t="shared" si="20"/>
        <v/>
      </c>
      <c r="AA190" s="42" t="str">
        <f t="shared" si="21"/>
        <v/>
      </c>
    </row>
    <row r="191" spans="3:27">
      <c r="C191" s="32" t="s">
        <v>409</v>
      </c>
      <c r="D191" s="33" t="s">
        <v>410</v>
      </c>
      <c r="E191" s="11">
        <v>0.35935573302134166</v>
      </c>
      <c r="F191" s="11">
        <v>0.35698059937845533</v>
      </c>
      <c r="G191" s="11">
        <v>0.34507760665697856</v>
      </c>
      <c r="H191" s="11">
        <v>0.3331796545859082</v>
      </c>
      <c r="I191" s="11">
        <v>0.32131828788069133</v>
      </c>
      <c r="J191" s="11">
        <v>0.30951862849254752</v>
      </c>
      <c r="K191" s="11">
        <v>0.29800457154607046</v>
      </c>
      <c r="L191" s="11">
        <v>0.28652726256707334</v>
      </c>
      <c r="M191" s="11">
        <v>0.28115943868292703</v>
      </c>
      <c r="N191" s="11">
        <v>0.27578169609959374</v>
      </c>
      <c r="O191" s="11">
        <v>0.27036557953252066</v>
      </c>
      <c r="P191" s="11">
        <v>0.265504986199187</v>
      </c>
      <c r="Q191" s="11">
        <v>0.26389927091463433</v>
      </c>
      <c r="R191" s="11">
        <v>0.26221347432926834</v>
      </c>
      <c r="S191" s="11">
        <v>0.26221347432926834</v>
      </c>
      <c r="T191" s="11">
        <v>0.26221347432926834</v>
      </c>
      <c r="U191" s="11"/>
      <c r="V191" s="33" t="str">
        <f t="shared" si="16"/>
        <v>Uzbekistan</v>
      </c>
      <c r="W191" s="30">
        <f t="shared" si="17"/>
        <v>-7.1803385609721312E-3</v>
      </c>
      <c r="X191" s="10">
        <f t="shared" si="18"/>
        <v>-0.9581693462359151</v>
      </c>
      <c r="Y191" s="36">
        <f t="shared" si="19"/>
        <v>0.91808849606616094</v>
      </c>
      <c r="Z191" s="41">
        <f t="shared" si="20"/>
        <v>7.1803385609721309</v>
      </c>
      <c r="AA191" s="42">
        <f t="shared" si="21"/>
        <v>29</v>
      </c>
    </row>
    <row r="192" spans="3:27">
      <c r="C192" s="32" t="s">
        <v>411</v>
      </c>
      <c r="D192" s="33" t="s">
        <v>412</v>
      </c>
      <c r="E192" s="11">
        <v>0.52166073170731742</v>
      </c>
      <c r="F192" s="11">
        <v>0.51519032520325247</v>
      </c>
      <c r="G192" s="11">
        <v>0.50875333333333339</v>
      </c>
      <c r="H192" s="11">
        <v>0.50234804878048811</v>
      </c>
      <c r="I192" s="11">
        <v>0.49598439024390273</v>
      </c>
      <c r="J192" s="11">
        <v>0.48966715447154502</v>
      </c>
      <c r="K192" s="11">
        <v>0.48439642276422767</v>
      </c>
      <c r="L192" s="11">
        <v>0.47917552845528472</v>
      </c>
      <c r="M192" s="11">
        <v>0.47399788617886207</v>
      </c>
      <c r="N192" s="11">
        <v>0.46886512195121965</v>
      </c>
      <c r="O192" s="11">
        <v>0.46377056910569131</v>
      </c>
      <c r="P192" s="11">
        <v>0.45715696476964779</v>
      </c>
      <c r="Q192" s="11">
        <v>0.45057669376693793</v>
      </c>
      <c r="R192" s="11">
        <v>0.44402626016260166</v>
      </c>
      <c r="S192" s="11">
        <v>0.44402626016260166</v>
      </c>
      <c r="T192" s="11">
        <v>0.44402626016260166</v>
      </c>
      <c r="U192" s="11"/>
      <c r="V192" s="33" t="str">
        <f t="shared" si="16"/>
        <v>Vanuatu</v>
      </c>
      <c r="W192" s="30">
        <f t="shared" si="17"/>
        <v>-5.4715240714172013E-3</v>
      </c>
      <c r="X192" s="10">
        <f t="shared" si="18"/>
        <v>-0.99507955404654225</v>
      </c>
      <c r="Y192" s="36">
        <f t="shared" si="19"/>
        <v>0.99018331888146538</v>
      </c>
      <c r="Z192" s="41">
        <f t="shared" si="20"/>
        <v>5.4715240714172015</v>
      </c>
      <c r="AA192" s="42">
        <f t="shared" si="21"/>
        <v>44</v>
      </c>
    </row>
    <row r="193" spans="3:27">
      <c r="C193" s="32" t="s">
        <v>413</v>
      </c>
      <c r="D193" s="33" t="s">
        <v>414</v>
      </c>
      <c r="E193" s="11">
        <v>0.21188976668292703</v>
      </c>
      <c r="F193" s="11">
        <v>0.20944860230792697</v>
      </c>
      <c r="G193" s="11">
        <v>0.20707410459959363</v>
      </c>
      <c r="H193" s="11">
        <v>0.20646708656605697</v>
      </c>
      <c r="I193" s="11">
        <v>0.2026096620284554</v>
      </c>
      <c r="J193" s="11">
        <v>0.1995172781412603</v>
      </c>
      <c r="K193" s="11">
        <v>0.19790902972439031</v>
      </c>
      <c r="L193" s="11">
        <v>0.19616663496605702</v>
      </c>
      <c r="M193" s="11">
        <v>0.18770771816268902</v>
      </c>
      <c r="N193" s="11">
        <v>0.17724041846671237</v>
      </c>
      <c r="O193" s="11">
        <v>0.18522107172190264</v>
      </c>
      <c r="P193" s="11">
        <v>0.19484721653334267</v>
      </c>
      <c r="Q193" s="11">
        <v>0.1721801223510743</v>
      </c>
      <c r="R193" s="11">
        <v>0.16927494180589431</v>
      </c>
      <c r="S193" s="11">
        <v>0.16927494180589431</v>
      </c>
      <c r="T193" s="11">
        <v>0.16927494180589431</v>
      </c>
      <c r="U193" s="11"/>
      <c r="V193" s="33" t="str">
        <f t="shared" si="16"/>
        <v>Venezuela, Bolivarian Republic of</v>
      </c>
      <c r="W193" s="30">
        <f t="shared" si="17"/>
        <v>-3.0619651904212229E-3</v>
      </c>
      <c r="X193" s="10">
        <f t="shared" si="18"/>
        <v>-0.94433717120131921</v>
      </c>
      <c r="Y193" s="36">
        <f t="shared" si="19"/>
        <v>0.89177269291250971</v>
      </c>
      <c r="Z193" s="41">
        <f t="shared" si="20"/>
        <v>3.0619651904212231</v>
      </c>
      <c r="AA193" s="42">
        <f t="shared" si="21"/>
        <v>68</v>
      </c>
    </row>
    <row r="194" spans="3:27">
      <c r="C194" s="32" t="s">
        <v>415</v>
      </c>
      <c r="D194" s="33" t="s">
        <v>416</v>
      </c>
      <c r="E194" s="11">
        <v>0.36150062116219644</v>
      </c>
      <c r="F194" s="11">
        <v>0.34449545591274955</v>
      </c>
      <c r="G194" s="11">
        <v>0.33315931264776427</v>
      </c>
      <c r="H194" s="11">
        <v>0.29307848277296761</v>
      </c>
      <c r="I194" s="11">
        <v>0.27471163663800829</v>
      </c>
      <c r="J194" s="11">
        <v>0.25640527830792698</v>
      </c>
      <c r="K194" s="11">
        <v>0.32259718474776439</v>
      </c>
      <c r="L194" s="11">
        <v>0.30558754647215464</v>
      </c>
      <c r="M194" s="11">
        <v>0.28873107892825234</v>
      </c>
      <c r="N194" s="11">
        <v>0.26868948943313037</v>
      </c>
      <c r="O194" s="11">
        <v>0.25544253408434964</v>
      </c>
      <c r="P194" s="11">
        <v>0.27534971078590814</v>
      </c>
      <c r="Q194" s="11">
        <v>0.26698835090210055</v>
      </c>
      <c r="R194" s="11">
        <v>0.25865528370121965</v>
      </c>
      <c r="S194" s="11">
        <v>0.25865528370121965</v>
      </c>
      <c r="T194" s="11">
        <v>0.25865528370121965</v>
      </c>
      <c r="U194" s="11"/>
      <c r="V194" s="33" t="str">
        <f t="shared" si="16"/>
        <v>Viet Nam</v>
      </c>
      <c r="W194" s="30">
        <f t="shared" si="17"/>
        <v>-5.7233596492422467E-3</v>
      </c>
      <c r="X194" s="10">
        <f t="shared" si="18"/>
        <v>-0.7878030529730583</v>
      </c>
      <c r="Y194" s="36">
        <f t="shared" si="19"/>
        <v>0.62063365027367134</v>
      </c>
      <c r="Z194" s="41">
        <f t="shared" si="20"/>
        <v>5.7233596492422469</v>
      </c>
      <c r="AA194" s="42">
        <f t="shared" si="21"/>
        <v>42</v>
      </c>
    </row>
    <row r="195" spans="3:27">
      <c r="C195" s="32" t="s">
        <v>417</v>
      </c>
      <c r="D195" s="33" t="s">
        <v>418</v>
      </c>
      <c r="E195" s="11">
        <v>0.71284067060354994</v>
      </c>
      <c r="F195" s="11">
        <v>0.69894723157199812</v>
      </c>
      <c r="G195" s="11">
        <v>0.68457153083920363</v>
      </c>
      <c r="H195" s="11">
        <v>0.67017098853292312</v>
      </c>
      <c r="I195" s="11">
        <v>0.65603093378331268</v>
      </c>
      <c r="J195" s="11">
        <v>0.64102197894156243</v>
      </c>
      <c r="K195" s="11">
        <v>0.64486676226675399</v>
      </c>
      <c r="L195" s="11">
        <v>0.63501867493423358</v>
      </c>
      <c r="M195" s="11">
        <v>0.6303939647691168</v>
      </c>
      <c r="N195" s="11">
        <v>0.61308016848076152</v>
      </c>
      <c r="O195" s="11">
        <v>0.60653634805856349</v>
      </c>
      <c r="P195" s="11">
        <v>0.59549387036942203</v>
      </c>
      <c r="Q195" s="11">
        <v>0.58141620591732956</v>
      </c>
      <c r="R195" s="11">
        <v>0.57668214275883056</v>
      </c>
      <c r="S195" s="11">
        <v>0.57668214275883056</v>
      </c>
      <c r="T195" s="11">
        <v>0.57668214275883056</v>
      </c>
      <c r="U195" s="11"/>
      <c r="V195" s="33" t="str">
        <f t="shared" si="16"/>
        <v>Yemen</v>
      </c>
      <c r="W195" s="30">
        <f t="shared" si="17"/>
        <v>-9.2846654036790252E-3</v>
      </c>
      <c r="X195" s="10">
        <f t="shared" si="18"/>
        <v>-0.98606968413625951</v>
      </c>
      <c r="Y195" s="36">
        <f t="shared" si="19"/>
        <v>0.97233342197258255</v>
      </c>
      <c r="Z195" s="41">
        <f t="shared" si="20"/>
        <v>9.2846654036790248</v>
      </c>
      <c r="AA195" s="42">
        <f t="shared" si="21"/>
        <v>16</v>
      </c>
    </row>
    <row r="196" spans="3:27">
      <c r="C196" s="32" t="s">
        <v>419</v>
      </c>
      <c r="D196" s="33" t="s">
        <v>420</v>
      </c>
      <c r="E196" s="11">
        <v>0.72190455111357732</v>
      </c>
      <c r="F196" s="11">
        <v>0.66486162246154501</v>
      </c>
      <c r="G196" s="11">
        <v>0.67601479137048803</v>
      </c>
      <c r="H196" s="11">
        <v>0.68680600905991873</v>
      </c>
      <c r="I196" s="11">
        <v>0.697039015367236</v>
      </c>
      <c r="J196" s="11">
        <v>0.70651112736561006</v>
      </c>
      <c r="K196" s="11">
        <v>0.70975996082191062</v>
      </c>
      <c r="L196" s="11">
        <v>0.71213123330260164</v>
      </c>
      <c r="M196" s="11">
        <v>0.69507525119702163</v>
      </c>
      <c r="N196" s="11">
        <v>0.67494170807885912</v>
      </c>
      <c r="O196" s="11">
        <v>0.65695607066440875</v>
      </c>
      <c r="P196" s="11">
        <v>0.6334626218449172</v>
      </c>
      <c r="Q196" s="11">
        <v>0.60459346071157183</v>
      </c>
      <c r="R196" s="11">
        <v>0.58862980897204709</v>
      </c>
      <c r="S196" s="11">
        <v>0.58862980897204709</v>
      </c>
      <c r="T196" s="11">
        <v>0.58862980897204709</v>
      </c>
      <c r="U196" s="11"/>
      <c r="V196" s="33" t="str">
        <f t="shared" si="16"/>
        <v>Zambia</v>
      </c>
      <c r="W196" s="30">
        <f t="shared" si="17"/>
        <v>-8.0964753345608414E-3</v>
      </c>
      <c r="X196" s="10">
        <f t="shared" si="18"/>
        <v>-0.81029345578524692</v>
      </c>
      <c r="Y196" s="36">
        <f t="shared" si="19"/>
        <v>0.65657548448839786</v>
      </c>
      <c r="Z196" s="41">
        <f t="shared" si="20"/>
        <v>8.0964753345608411</v>
      </c>
      <c r="AA196" s="42">
        <f t="shared" si="21"/>
        <v>24</v>
      </c>
    </row>
    <row r="197" spans="3:27">
      <c r="C197" s="32" t="s">
        <v>421</v>
      </c>
      <c r="D197" s="33" t="s">
        <v>422</v>
      </c>
      <c r="E197" s="11">
        <v>0.48340964592967811</v>
      </c>
      <c r="F197" s="11">
        <v>0.49199438919285471</v>
      </c>
      <c r="G197" s="11">
        <v>0.49952427334481703</v>
      </c>
      <c r="H197" s="11">
        <v>0.52649105386645745</v>
      </c>
      <c r="I197" s="11">
        <v>0.52396433915121376</v>
      </c>
      <c r="J197" s="11">
        <v>0.53616616102133574</v>
      </c>
      <c r="K197" s="11">
        <v>0.54723705095975006</v>
      </c>
      <c r="L197" s="11">
        <v>0.55698468886564434</v>
      </c>
      <c r="M197" s="11">
        <v>0.56348170685285071</v>
      </c>
      <c r="N197" s="11">
        <v>0.57530608166160502</v>
      </c>
      <c r="O197" s="11">
        <v>0.57850014475229605</v>
      </c>
      <c r="P197" s="11">
        <v>0.57038958628718783</v>
      </c>
      <c r="Q197" s="11">
        <v>0.56955753135045872</v>
      </c>
      <c r="R197" s="11">
        <v>0.56625853413226235</v>
      </c>
      <c r="S197" s="11">
        <v>0.56625853413226235</v>
      </c>
      <c r="T197" s="11">
        <v>0.56625853413226235</v>
      </c>
      <c r="U197" s="11"/>
      <c r="V197" s="33" t="str">
        <f t="shared" si="16"/>
        <v>Zimbabwe</v>
      </c>
      <c r="W197" s="30">
        <f t="shared" si="17"/>
        <v>5.8194016646593589E-3</v>
      </c>
      <c r="X197" s="10">
        <f t="shared" si="18"/>
        <v>0.88598707623283524</v>
      </c>
      <c r="Y197" s="36">
        <f t="shared" si="19"/>
        <v>0.78497309925160774</v>
      </c>
      <c r="Z197" s="41">
        <f t="shared" si="20"/>
        <v>-5.8194016646593587</v>
      </c>
      <c r="AA197" s="42">
        <f t="shared" si="21"/>
        <v>133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Vul_Capacity!E6:T6</xm:f>
              <xm:sqref>AB6</xm:sqref>
            </x14:sparkline>
            <x14:sparkline>
              <xm:f>Vul_Capacity!E7:T7</xm:f>
              <xm:sqref>AB7</xm:sqref>
            </x14:sparkline>
            <x14:sparkline>
              <xm:f>Vul_Capacity!E8:T8</xm:f>
              <xm:sqref>AB8</xm:sqref>
            </x14:sparkline>
            <x14:sparkline>
              <xm:f>Vul_Capacity!E9:T9</xm:f>
              <xm:sqref>AB9</xm:sqref>
            </x14:sparkline>
            <x14:sparkline>
              <xm:f>Vul_Capacity!E10:T10</xm:f>
              <xm:sqref>AB10</xm:sqref>
            </x14:sparkline>
            <x14:sparkline>
              <xm:f>Vul_Capacity!E11:T11</xm:f>
              <xm:sqref>AB11</xm:sqref>
            </x14:sparkline>
            <x14:sparkline>
              <xm:f>Vul_Capacity!E12:T12</xm:f>
              <xm:sqref>AB12</xm:sqref>
            </x14:sparkline>
            <x14:sparkline>
              <xm:f>Vul_Capacity!E13:T13</xm:f>
              <xm:sqref>AB13</xm:sqref>
            </x14:sparkline>
            <x14:sparkline>
              <xm:f>Vul_Capacity!E14:T14</xm:f>
              <xm:sqref>AB14</xm:sqref>
            </x14:sparkline>
            <x14:sparkline>
              <xm:f>Vul_Capacity!E15:T15</xm:f>
              <xm:sqref>AB15</xm:sqref>
            </x14:sparkline>
            <x14:sparkline>
              <xm:f>Vul_Capacity!E16:T16</xm:f>
              <xm:sqref>AB16</xm:sqref>
            </x14:sparkline>
            <x14:sparkline>
              <xm:f>Vul_Capacity!E17:T17</xm:f>
              <xm:sqref>AB17</xm:sqref>
            </x14:sparkline>
            <x14:sparkline>
              <xm:f>Vul_Capacity!E18:T18</xm:f>
              <xm:sqref>AB18</xm:sqref>
            </x14:sparkline>
            <x14:sparkline>
              <xm:f>Vul_Capacity!E19:T19</xm:f>
              <xm:sqref>AB19</xm:sqref>
            </x14:sparkline>
            <x14:sparkline>
              <xm:f>Vul_Capacity!E20:T20</xm:f>
              <xm:sqref>AB20</xm:sqref>
            </x14:sparkline>
            <x14:sparkline>
              <xm:f>Vul_Capacity!E21:T21</xm:f>
              <xm:sqref>AB21</xm:sqref>
            </x14:sparkline>
            <x14:sparkline>
              <xm:f>Vul_Capacity!E22:T22</xm:f>
              <xm:sqref>AB22</xm:sqref>
            </x14:sparkline>
            <x14:sparkline>
              <xm:f>Vul_Capacity!E23:T23</xm:f>
              <xm:sqref>AB23</xm:sqref>
            </x14:sparkline>
            <x14:sparkline>
              <xm:f>Vul_Capacity!E24:T24</xm:f>
              <xm:sqref>AB24</xm:sqref>
            </x14:sparkline>
            <x14:sparkline>
              <xm:f>Vul_Capacity!E25:T25</xm:f>
              <xm:sqref>AB25</xm:sqref>
            </x14:sparkline>
            <x14:sparkline>
              <xm:f>Vul_Capacity!E26:T26</xm:f>
              <xm:sqref>AB26</xm:sqref>
            </x14:sparkline>
            <x14:sparkline>
              <xm:f>Vul_Capacity!E27:T27</xm:f>
              <xm:sqref>AB27</xm:sqref>
            </x14:sparkline>
            <x14:sparkline>
              <xm:f>Vul_Capacity!E28:T28</xm:f>
              <xm:sqref>AB28</xm:sqref>
            </x14:sparkline>
            <x14:sparkline>
              <xm:f>Vul_Capacity!E29:T29</xm:f>
              <xm:sqref>AB29</xm:sqref>
            </x14:sparkline>
            <x14:sparkline>
              <xm:f>Vul_Capacity!E30:T30</xm:f>
              <xm:sqref>AB30</xm:sqref>
            </x14:sparkline>
            <x14:sparkline>
              <xm:f>Vul_Capacity!E31:T31</xm:f>
              <xm:sqref>AB31</xm:sqref>
            </x14:sparkline>
            <x14:sparkline>
              <xm:f>Vul_Capacity!E32:T32</xm:f>
              <xm:sqref>AB32</xm:sqref>
            </x14:sparkline>
            <x14:sparkline>
              <xm:f>Vul_Capacity!E33:T33</xm:f>
              <xm:sqref>AB33</xm:sqref>
            </x14:sparkline>
            <x14:sparkline>
              <xm:f>Vul_Capacity!E34:T34</xm:f>
              <xm:sqref>AB34</xm:sqref>
            </x14:sparkline>
            <x14:sparkline>
              <xm:f>Vul_Capacity!E35:T35</xm:f>
              <xm:sqref>AB35</xm:sqref>
            </x14:sparkline>
            <x14:sparkline>
              <xm:f>Vul_Capacity!E36:T36</xm:f>
              <xm:sqref>AB36</xm:sqref>
            </x14:sparkline>
            <x14:sparkline>
              <xm:f>Vul_Capacity!E37:T37</xm:f>
              <xm:sqref>AB37</xm:sqref>
            </x14:sparkline>
            <x14:sparkline>
              <xm:f>Vul_Capacity!E38:T38</xm:f>
              <xm:sqref>AB38</xm:sqref>
            </x14:sparkline>
            <x14:sparkline>
              <xm:f>Vul_Capacity!E39:T39</xm:f>
              <xm:sqref>AB39</xm:sqref>
            </x14:sparkline>
            <x14:sparkline>
              <xm:f>Vul_Capacity!E40:T40</xm:f>
              <xm:sqref>AB40</xm:sqref>
            </x14:sparkline>
            <x14:sparkline>
              <xm:f>Vul_Capacity!E41:T41</xm:f>
              <xm:sqref>AB41</xm:sqref>
            </x14:sparkline>
            <x14:sparkline>
              <xm:f>Vul_Capacity!E42:T42</xm:f>
              <xm:sqref>AB42</xm:sqref>
            </x14:sparkline>
            <x14:sparkline>
              <xm:f>Vul_Capacity!E43:T43</xm:f>
              <xm:sqref>AB43</xm:sqref>
            </x14:sparkline>
            <x14:sparkline>
              <xm:f>Vul_Capacity!E44:T44</xm:f>
              <xm:sqref>AB44</xm:sqref>
            </x14:sparkline>
            <x14:sparkline>
              <xm:f>Vul_Capacity!E45:T45</xm:f>
              <xm:sqref>AB45</xm:sqref>
            </x14:sparkline>
            <x14:sparkline>
              <xm:f>Vul_Capacity!E46:T46</xm:f>
              <xm:sqref>AB46</xm:sqref>
            </x14:sparkline>
            <x14:sparkline>
              <xm:f>Vul_Capacity!E47:T47</xm:f>
              <xm:sqref>AB47</xm:sqref>
            </x14:sparkline>
            <x14:sparkline>
              <xm:f>Vul_Capacity!E48:T48</xm:f>
              <xm:sqref>AB48</xm:sqref>
            </x14:sparkline>
            <x14:sparkline>
              <xm:f>Vul_Capacity!E49:T49</xm:f>
              <xm:sqref>AB49</xm:sqref>
            </x14:sparkline>
            <x14:sparkline>
              <xm:f>Vul_Capacity!E50:T50</xm:f>
              <xm:sqref>AB50</xm:sqref>
            </x14:sparkline>
            <x14:sparkline>
              <xm:f>Vul_Capacity!E51:T51</xm:f>
              <xm:sqref>AB51</xm:sqref>
            </x14:sparkline>
            <x14:sparkline>
              <xm:f>Vul_Capacity!E52:T52</xm:f>
              <xm:sqref>AB52</xm:sqref>
            </x14:sparkline>
            <x14:sparkline>
              <xm:f>Vul_Capacity!E53:T53</xm:f>
              <xm:sqref>AB53</xm:sqref>
            </x14:sparkline>
            <x14:sparkline>
              <xm:f>Vul_Capacity!E54:T54</xm:f>
              <xm:sqref>AB54</xm:sqref>
            </x14:sparkline>
            <x14:sparkline>
              <xm:f>Vul_Capacity!E55:T55</xm:f>
              <xm:sqref>AB55</xm:sqref>
            </x14:sparkline>
            <x14:sparkline>
              <xm:f>Vul_Capacity!E56:T56</xm:f>
              <xm:sqref>AB56</xm:sqref>
            </x14:sparkline>
            <x14:sparkline>
              <xm:f>Vul_Capacity!E57:T57</xm:f>
              <xm:sqref>AB57</xm:sqref>
            </x14:sparkline>
            <x14:sparkline>
              <xm:f>Vul_Capacity!E58:T58</xm:f>
              <xm:sqref>AB58</xm:sqref>
            </x14:sparkline>
            <x14:sparkline>
              <xm:f>Vul_Capacity!E59:T59</xm:f>
              <xm:sqref>AB59</xm:sqref>
            </x14:sparkline>
            <x14:sparkline>
              <xm:f>Vul_Capacity!E60:T60</xm:f>
              <xm:sqref>AB60</xm:sqref>
            </x14:sparkline>
            <x14:sparkline>
              <xm:f>Vul_Capacity!E61:T61</xm:f>
              <xm:sqref>AB61</xm:sqref>
            </x14:sparkline>
            <x14:sparkline>
              <xm:f>Vul_Capacity!E62:T62</xm:f>
              <xm:sqref>AB62</xm:sqref>
            </x14:sparkline>
            <x14:sparkline>
              <xm:f>Vul_Capacity!E63:T63</xm:f>
              <xm:sqref>AB63</xm:sqref>
            </x14:sparkline>
            <x14:sparkline>
              <xm:f>Vul_Capacity!E64:T64</xm:f>
              <xm:sqref>AB64</xm:sqref>
            </x14:sparkline>
            <x14:sparkline>
              <xm:f>Vul_Capacity!E65:T65</xm:f>
              <xm:sqref>AB65</xm:sqref>
            </x14:sparkline>
            <x14:sparkline>
              <xm:f>Vul_Capacity!E66:T66</xm:f>
              <xm:sqref>AB66</xm:sqref>
            </x14:sparkline>
            <x14:sparkline>
              <xm:f>Vul_Capacity!E67:T67</xm:f>
              <xm:sqref>AB67</xm:sqref>
            </x14:sparkline>
            <x14:sparkline>
              <xm:f>Vul_Capacity!E68:T68</xm:f>
              <xm:sqref>AB68</xm:sqref>
            </x14:sparkline>
            <x14:sparkline>
              <xm:f>Vul_Capacity!E69:T69</xm:f>
              <xm:sqref>AB69</xm:sqref>
            </x14:sparkline>
            <x14:sparkline>
              <xm:f>Vul_Capacity!E70:T70</xm:f>
              <xm:sqref>AB70</xm:sqref>
            </x14:sparkline>
            <x14:sparkline>
              <xm:f>Vul_Capacity!E71:T71</xm:f>
              <xm:sqref>AB71</xm:sqref>
            </x14:sparkline>
            <x14:sparkline>
              <xm:f>Vul_Capacity!E72:T72</xm:f>
              <xm:sqref>AB72</xm:sqref>
            </x14:sparkline>
            <x14:sparkline>
              <xm:f>Vul_Capacity!E73:T73</xm:f>
              <xm:sqref>AB73</xm:sqref>
            </x14:sparkline>
            <x14:sparkline>
              <xm:f>Vul_Capacity!E74:T74</xm:f>
              <xm:sqref>AB74</xm:sqref>
            </x14:sparkline>
            <x14:sparkline>
              <xm:f>Vul_Capacity!E75:T75</xm:f>
              <xm:sqref>AB75</xm:sqref>
            </x14:sparkline>
            <x14:sparkline>
              <xm:f>Vul_Capacity!E76:T76</xm:f>
              <xm:sqref>AB76</xm:sqref>
            </x14:sparkline>
            <x14:sparkline>
              <xm:f>Vul_Capacity!E77:T77</xm:f>
              <xm:sqref>AB77</xm:sqref>
            </x14:sparkline>
            <x14:sparkline>
              <xm:f>Vul_Capacity!E78:T78</xm:f>
              <xm:sqref>AB78</xm:sqref>
            </x14:sparkline>
            <x14:sparkline>
              <xm:f>Vul_Capacity!E79:T79</xm:f>
              <xm:sqref>AB79</xm:sqref>
            </x14:sparkline>
            <x14:sparkline>
              <xm:f>Vul_Capacity!E80:T80</xm:f>
              <xm:sqref>AB80</xm:sqref>
            </x14:sparkline>
            <x14:sparkline>
              <xm:f>Vul_Capacity!E81:T81</xm:f>
              <xm:sqref>AB81</xm:sqref>
            </x14:sparkline>
            <x14:sparkline>
              <xm:f>Vul_Capacity!E82:T82</xm:f>
              <xm:sqref>AB82</xm:sqref>
            </x14:sparkline>
            <x14:sparkline>
              <xm:f>Vul_Capacity!E83:T83</xm:f>
              <xm:sqref>AB83</xm:sqref>
            </x14:sparkline>
            <x14:sparkline>
              <xm:f>Vul_Capacity!E84:T84</xm:f>
              <xm:sqref>AB84</xm:sqref>
            </x14:sparkline>
            <x14:sparkline>
              <xm:f>Vul_Capacity!E85:T85</xm:f>
              <xm:sqref>AB85</xm:sqref>
            </x14:sparkline>
            <x14:sparkline>
              <xm:f>Vul_Capacity!E86:T86</xm:f>
              <xm:sqref>AB86</xm:sqref>
            </x14:sparkline>
            <x14:sparkline>
              <xm:f>Vul_Capacity!E87:T87</xm:f>
              <xm:sqref>AB87</xm:sqref>
            </x14:sparkline>
            <x14:sparkline>
              <xm:f>Vul_Capacity!E88:T88</xm:f>
              <xm:sqref>AB88</xm:sqref>
            </x14:sparkline>
            <x14:sparkline>
              <xm:f>Vul_Capacity!E89:T89</xm:f>
              <xm:sqref>AB89</xm:sqref>
            </x14:sparkline>
            <x14:sparkline>
              <xm:f>Vul_Capacity!E90:T90</xm:f>
              <xm:sqref>AB90</xm:sqref>
            </x14:sparkline>
            <x14:sparkline>
              <xm:f>Vul_Capacity!E91:T91</xm:f>
              <xm:sqref>AB91</xm:sqref>
            </x14:sparkline>
            <x14:sparkline>
              <xm:f>Vul_Capacity!E92:T92</xm:f>
              <xm:sqref>AB92</xm:sqref>
            </x14:sparkline>
            <x14:sparkline>
              <xm:f>Vul_Capacity!E93:T93</xm:f>
              <xm:sqref>AB93</xm:sqref>
            </x14:sparkline>
            <x14:sparkline>
              <xm:f>Vul_Capacity!E94:T94</xm:f>
              <xm:sqref>AB94</xm:sqref>
            </x14:sparkline>
            <x14:sparkline>
              <xm:f>Vul_Capacity!E95:T95</xm:f>
              <xm:sqref>AB95</xm:sqref>
            </x14:sparkline>
            <x14:sparkline>
              <xm:f>Vul_Capacity!E96:T96</xm:f>
              <xm:sqref>AB96</xm:sqref>
            </x14:sparkline>
            <x14:sparkline>
              <xm:f>Vul_Capacity!E97:T97</xm:f>
              <xm:sqref>AB97</xm:sqref>
            </x14:sparkline>
            <x14:sparkline>
              <xm:f>Vul_Capacity!E98:T98</xm:f>
              <xm:sqref>AB98</xm:sqref>
            </x14:sparkline>
            <x14:sparkline>
              <xm:f>Vul_Capacity!E99:T99</xm:f>
              <xm:sqref>AB99</xm:sqref>
            </x14:sparkline>
            <x14:sparkline>
              <xm:f>Vul_Capacity!E100:T100</xm:f>
              <xm:sqref>AB100</xm:sqref>
            </x14:sparkline>
            <x14:sparkline>
              <xm:f>Vul_Capacity!E101:T101</xm:f>
              <xm:sqref>AB101</xm:sqref>
            </x14:sparkline>
            <x14:sparkline>
              <xm:f>Vul_Capacity!E102:T102</xm:f>
              <xm:sqref>AB102</xm:sqref>
            </x14:sparkline>
            <x14:sparkline>
              <xm:f>Vul_Capacity!E103:T103</xm:f>
              <xm:sqref>AB103</xm:sqref>
            </x14:sparkline>
            <x14:sparkline>
              <xm:f>Vul_Capacity!E104:T104</xm:f>
              <xm:sqref>AB104</xm:sqref>
            </x14:sparkline>
            <x14:sparkline>
              <xm:f>Vul_Capacity!E105:T105</xm:f>
              <xm:sqref>AB105</xm:sqref>
            </x14:sparkline>
            <x14:sparkline>
              <xm:f>Vul_Capacity!E106:T106</xm:f>
              <xm:sqref>AB106</xm:sqref>
            </x14:sparkline>
            <x14:sparkline>
              <xm:f>Vul_Capacity!E107:T107</xm:f>
              <xm:sqref>AB107</xm:sqref>
            </x14:sparkline>
            <x14:sparkline>
              <xm:f>Vul_Capacity!E108:T108</xm:f>
              <xm:sqref>AB108</xm:sqref>
            </x14:sparkline>
            <x14:sparkline>
              <xm:f>Vul_Capacity!E109:T109</xm:f>
              <xm:sqref>AB109</xm:sqref>
            </x14:sparkline>
            <x14:sparkline>
              <xm:f>Vul_Capacity!E110:T110</xm:f>
              <xm:sqref>AB110</xm:sqref>
            </x14:sparkline>
            <x14:sparkline>
              <xm:f>Vul_Capacity!E111:T111</xm:f>
              <xm:sqref>AB111</xm:sqref>
            </x14:sparkline>
            <x14:sparkline>
              <xm:f>Vul_Capacity!E112:T112</xm:f>
              <xm:sqref>AB112</xm:sqref>
            </x14:sparkline>
            <x14:sparkline>
              <xm:f>Vul_Capacity!E113:T113</xm:f>
              <xm:sqref>AB113</xm:sqref>
            </x14:sparkline>
            <x14:sparkline>
              <xm:f>Vul_Capacity!E114:T114</xm:f>
              <xm:sqref>AB114</xm:sqref>
            </x14:sparkline>
            <x14:sparkline>
              <xm:f>Vul_Capacity!E115:T115</xm:f>
              <xm:sqref>AB115</xm:sqref>
            </x14:sparkline>
            <x14:sparkline>
              <xm:f>Vul_Capacity!E116:T116</xm:f>
              <xm:sqref>AB116</xm:sqref>
            </x14:sparkline>
            <x14:sparkline>
              <xm:f>Vul_Capacity!E117:T117</xm:f>
              <xm:sqref>AB117</xm:sqref>
            </x14:sparkline>
            <x14:sparkline>
              <xm:f>Vul_Capacity!E118:T118</xm:f>
              <xm:sqref>AB118</xm:sqref>
            </x14:sparkline>
            <x14:sparkline>
              <xm:f>Vul_Capacity!E119:T119</xm:f>
              <xm:sqref>AB119</xm:sqref>
            </x14:sparkline>
            <x14:sparkline>
              <xm:f>Vul_Capacity!E120:T120</xm:f>
              <xm:sqref>AB120</xm:sqref>
            </x14:sparkline>
            <x14:sparkline>
              <xm:f>Vul_Capacity!E121:T121</xm:f>
              <xm:sqref>AB121</xm:sqref>
            </x14:sparkline>
            <x14:sparkline>
              <xm:f>Vul_Capacity!E122:T122</xm:f>
              <xm:sqref>AB122</xm:sqref>
            </x14:sparkline>
            <x14:sparkline>
              <xm:f>Vul_Capacity!E123:T123</xm:f>
              <xm:sqref>AB123</xm:sqref>
            </x14:sparkline>
            <x14:sparkline>
              <xm:f>Vul_Capacity!E124:T124</xm:f>
              <xm:sqref>AB124</xm:sqref>
            </x14:sparkline>
            <x14:sparkline>
              <xm:f>Vul_Capacity!E125:T125</xm:f>
              <xm:sqref>AB125</xm:sqref>
            </x14:sparkline>
            <x14:sparkline>
              <xm:f>Vul_Capacity!E126:T126</xm:f>
              <xm:sqref>AB126</xm:sqref>
            </x14:sparkline>
            <x14:sparkline>
              <xm:f>Vul_Capacity!E127:T127</xm:f>
              <xm:sqref>AB127</xm:sqref>
            </x14:sparkline>
            <x14:sparkline>
              <xm:f>Vul_Capacity!E128:T128</xm:f>
              <xm:sqref>AB128</xm:sqref>
            </x14:sparkline>
            <x14:sparkline>
              <xm:f>Vul_Capacity!E129:T129</xm:f>
              <xm:sqref>AB129</xm:sqref>
            </x14:sparkline>
            <x14:sparkline>
              <xm:f>Vul_Capacity!E130:T130</xm:f>
              <xm:sqref>AB130</xm:sqref>
            </x14:sparkline>
            <x14:sparkline>
              <xm:f>Vul_Capacity!E131:T131</xm:f>
              <xm:sqref>AB131</xm:sqref>
            </x14:sparkline>
            <x14:sparkline>
              <xm:f>Vul_Capacity!E132:T132</xm:f>
              <xm:sqref>AB132</xm:sqref>
            </x14:sparkline>
            <x14:sparkline>
              <xm:f>Vul_Capacity!E133:T133</xm:f>
              <xm:sqref>AB133</xm:sqref>
            </x14:sparkline>
            <x14:sparkline>
              <xm:f>Vul_Capacity!E134:T134</xm:f>
              <xm:sqref>AB134</xm:sqref>
            </x14:sparkline>
            <x14:sparkline>
              <xm:f>Vul_Capacity!E135:T135</xm:f>
              <xm:sqref>AB135</xm:sqref>
            </x14:sparkline>
            <x14:sparkline>
              <xm:f>Vul_Capacity!E136:T136</xm:f>
              <xm:sqref>AB136</xm:sqref>
            </x14:sparkline>
            <x14:sparkline>
              <xm:f>Vul_Capacity!E137:T137</xm:f>
              <xm:sqref>AB137</xm:sqref>
            </x14:sparkline>
            <x14:sparkline>
              <xm:f>Vul_Capacity!E138:T138</xm:f>
              <xm:sqref>AB138</xm:sqref>
            </x14:sparkline>
            <x14:sparkline>
              <xm:f>Vul_Capacity!E139:T139</xm:f>
              <xm:sqref>AB139</xm:sqref>
            </x14:sparkline>
            <x14:sparkline>
              <xm:f>Vul_Capacity!E140:T140</xm:f>
              <xm:sqref>AB140</xm:sqref>
            </x14:sparkline>
            <x14:sparkline>
              <xm:f>Vul_Capacity!E141:T141</xm:f>
              <xm:sqref>AB141</xm:sqref>
            </x14:sparkline>
            <x14:sparkline>
              <xm:f>Vul_Capacity!E142:T142</xm:f>
              <xm:sqref>AB142</xm:sqref>
            </x14:sparkline>
            <x14:sparkline>
              <xm:f>Vul_Capacity!E143:T143</xm:f>
              <xm:sqref>AB143</xm:sqref>
            </x14:sparkline>
            <x14:sparkline>
              <xm:f>Vul_Capacity!E144:T144</xm:f>
              <xm:sqref>AB144</xm:sqref>
            </x14:sparkline>
            <x14:sparkline>
              <xm:f>Vul_Capacity!E145:T145</xm:f>
              <xm:sqref>AB145</xm:sqref>
            </x14:sparkline>
            <x14:sparkline>
              <xm:f>Vul_Capacity!E146:T146</xm:f>
              <xm:sqref>AB146</xm:sqref>
            </x14:sparkline>
            <x14:sparkline>
              <xm:f>Vul_Capacity!E147:T147</xm:f>
              <xm:sqref>AB147</xm:sqref>
            </x14:sparkline>
            <x14:sparkline>
              <xm:f>Vul_Capacity!E148:T148</xm:f>
              <xm:sqref>AB148</xm:sqref>
            </x14:sparkline>
            <x14:sparkline>
              <xm:f>Vul_Capacity!E149:T149</xm:f>
              <xm:sqref>AB149</xm:sqref>
            </x14:sparkline>
            <x14:sparkline>
              <xm:f>Vul_Capacity!E150:T150</xm:f>
              <xm:sqref>AB150</xm:sqref>
            </x14:sparkline>
            <x14:sparkline>
              <xm:f>Vul_Capacity!E151:T151</xm:f>
              <xm:sqref>AB151</xm:sqref>
            </x14:sparkline>
            <x14:sparkline>
              <xm:f>Vul_Capacity!E152:T152</xm:f>
              <xm:sqref>AB152</xm:sqref>
            </x14:sparkline>
            <x14:sparkline>
              <xm:f>Vul_Capacity!E153:T153</xm:f>
              <xm:sqref>AB153</xm:sqref>
            </x14:sparkline>
            <x14:sparkline>
              <xm:f>Vul_Capacity!E154:T154</xm:f>
              <xm:sqref>AB154</xm:sqref>
            </x14:sparkline>
            <x14:sparkline>
              <xm:f>Vul_Capacity!E155:T155</xm:f>
              <xm:sqref>AB155</xm:sqref>
            </x14:sparkline>
            <x14:sparkline>
              <xm:f>Vul_Capacity!E156:T156</xm:f>
              <xm:sqref>AB156</xm:sqref>
            </x14:sparkline>
            <x14:sparkline>
              <xm:f>Vul_Capacity!E157:T157</xm:f>
              <xm:sqref>AB157</xm:sqref>
            </x14:sparkline>
            <x14:sparkline>
              <xm:f>Vul_Capacity!E158:T158</xm:f>
              <xm:sqref>AB158</xm:sqref>
            </x14:sparkline>
            <x14:sparkline>
              <xm:f>Vul_Capacity!E159:T159</xm:f>
              <xm:sqref>AB159</xm:sqref>
            </x14:sparkline>
            <x14:sparkline>
              <xm:f>Vul_Capacity!E160:T160</xm:f>
              <xm:sqref>AB160</xm:sqref>
            </x14:sparkline>
            <x14:sparkline>
              <xm:f>Vul_Capacity!E161:T161</xm:f>
              <xm:sqref>AB161</xm:sqref>
            </x14:sparkline>
            <x14:sparkline>
              <xm:f>Vul_Capacity!E162:T162</xm:f>
              <xm:sqref>AB162</xm:sqref>
            </x14:sparkline>
            <x14:sparkline>
              <xm:f>Vul_Capacity!E163:T163</xm:f>
              <xm:sqref>AB163</xm:sqref>
            </x14:sparkline>
            <x14:sparkline>
              <xm:f>Vul_Capacity!E164:T164</xm:f>
              <xm:sqref>AB164</xm:sqref>
            </x14:sparkline>
            <x14:sparkline>
              <xm:f>Vul_Capacity!E165:T165</xm:f>
              <xm:sqref>AB165</xm:sqref>
            </x14:sparkline>
            <x14:sparkline>
              <xm:f>Vul_Capacity!E166:T166</xm:f>
              <xm:sqref>AB166</xm:sqref>
            </x14:sparkline>
            <x14:sparkline>
              <xm:f>Vul_Capacity!E167:T167</xm:f>
              <xm:sqref>AB167</xm:sqref>
            </x14:sparkline>
            <x14:sparkline>
              <xm:f>Vul_Capacity!E168:T168</xm:f>
              <xm:sqref>AB168</xm:sqref>
            </x14:sparkline>
            <x14:sparkline>
              <xm:f>Vul_Capacity!E169:T169</xm:f>
              <xm:sqref>AB169</xm:sqref>
            </x14:sparkline>
            <x14:sparkline>
              <xm:f>Vul_Capacity!E170:T170</xm:f>
              <xm:sqref>AB170</xm:sqref>
            </x14:sparkline>
            <x14:sparkline>
              <xm:f>Vul_Capacity!E171:T171</xm:f>
              <xm:sqref>AB171</xm:sqref>
            </x14:sparkline>
            <x14:sparkline>
              <xm:f>Vul_Capacity!E172:T172</xm:f>
              <xm:sqref>AB172</xm:sqref>
            </x14:sparkline>
            <x14:sparkline>
              <xm:f>Vul_Capacity!E173:T173</xm:f>
              <xm:sqref>AB173</xm:sqref>
            </x14:sparkline>
            <x14:sparkline>
              <xm:f>Vul_Capacity!E174:T174</xm:f>
              <xm:sqref>AB174</xm:sqref>
            </x14:sparkline>
            <x14:sparkline>
              <xm:f>Vul_Capacity!E175:T175</xm:f>
              <xm:sqref>AB175</xm:sqref>
            </x14:sparkline>
            <x14:sparkline>
              <xm:f>Vul_Capacity!E176:T176</xm:f>
              <xm:sqref>AB176</xm:sqref>
            </x14:sparkline>
            <x14:sparkline>
              <xm:f>Vul_Capacity!E177:T177</xm:f>
              <xm:sqref>AB177</xm:sqref>
            </x14:sparkline>
            <x14:sparkline>
              <xm:f>Vul_Capacity!E178:T178</xm:f>
              <xm:sqref>AB178</xm:sqref>
            </x14:sparkline>
            <x14:sparkline>
              <xm:f>Vul_Capacity!E179:T179</xm:f>
              <xm:sqref>AB179</xm:sqref>
            </x14:sparkline>
            <x14:sparkline>
              <xm:f>Vul_Capacity!E180:T180</xm:f>
              <xm:sqref>AB180</xm:sqref>
            </x14:sparkline>
            <x14:sparkline>
              <xm:f>Vul_Capacity!E181:T181</xm:f>
              <xm:sqref>AB181</xm:sqref>
            </x14:sparkline>
            <x14:sparkline>
              <xm:f>Vul_Capacity!E182:T182</xm:f>
              <xm:sqref>AB182</xm:sqref>
            </x14:sparkline>
            <x14:sparkline>
              <xm:f>Vul_Capacity!E183:T183</xm:f>
              <xm:sqref>AB183</xm:sqref>
            </x14:sparkline>
            <x14:sparkline>
              <xm:f>Vul_Capacity!E184:T184</xm:f>
              <xm:sqref>AB184</xm:sqref>
            </x14:sparkline>
            <x14:sparkline>
              <xm:f>Vul_Capacity!E185:T185</xm:f>
              <xm:sqref>AB185</xm:sqref>
            </x14:sparkline>
            <x14:sparkline>
              <xm:f>Vul_Capacity!E186:T186</xm:f>
              <xm:sqref>AB186</xm:sqref>
            </x14:sparkline>
            <x14:sparkline>
              <xm:f>Vul_Capacity!E187:T187</xm:f>
              <xm:sqref>AB187</xm:sqref>
            </x14:sparkline>
            <x14:sparkline>
              <xm:f>Vul_Capacity!E188:T188</xm:f>
              <xm:sqref>AB188</xm:sqref>
            </x14:sparkline>
            <x14:sparkline>
              <xm:f>Vul_Capacity!E189:T189</xm:f>
              <xm:sqref>AB189</xm:sqref>
            </x14:sparkline>
            <x14:sparkline>
              <xm:f>Vul_Capacity!E190:T190</xm:f>
              <xm:sqref>AB190</xm:sqref>
            </x14:sparkline>
            <x14:sparkline>
              <xm:f>Vul_Capacity!E191:T191</xm:f>
              <xm:sqref>AB191</xm:sqref>
            </x14:sparkline>
            <x14:sparkline>
              <xm:f>Vul_Capacity!E192:T192</xm:f>
              <xm:sqref>AB192</xm:sqref>
            </x14:sparkline>
            <x14:sparkline>
              <xm:f>Vul_Capacity!E193:T193</xm:f>
              <xm:sqref>AB193</xm:sqref>
            </x14:sparkline>
            <x14:sparkline>
              <xm:f>Vul_Capacity!E194:T194</xm:f>
              <xm:sqref>AB194</xm:sqref>
            </x14:sparkline>
            <x14:sparkline>
              <xm:f>Vul_Capacity!E195:T195</xm:f>
              <xm:sqref>AB195</xm:sqref>
            </x14:sparkline>
            <x14:sparkline>
              <xm:f>Vul_Capacity!E196:T196</xm:f>
              <xm:sqref>AB196</xm:sqref>
            </x14:sparkline>
            <x14:sparkline>
              <xm:f>Vul_Capacity!E197:T197</xm:f>
              <xm:sqref>AB197</xm:sqref>
            </x14:sparkline>
          </x14:sparklines>
        </x14:sparklineGroup>
      </x14:sparklineGroups>
    </ex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3:BD199"/>
  <sheetViews>
    <sheetView workbookViewId="0">
      <pane xSplit="2" ySplit="7" topLeftCell="O143" activePane="bottomRight" state="frozen"/>
      <selection activeCell="F42" sqref="F42"/>
      <selection pane="topRight" activeCell="F42" sqref="F42"/>
      <selection pane="bottomLeft" activeCell="F42" sqref="F42"/>
      <selection pane="bottomRight" activeCell="F42" sqref="F42"/>
    </sheetView>
  </sheetViews>
  <sheetFormatPr baseColWidth="10" defaultRowHeight="15" x14ac:dyDescent="0"/>
  <cols>
    <col min="1" max="1" width="24.5" customWidth="1"/>
    <col min="31" max="31" width="12.83203125" bestFit="1" customWidth="1"/>
    <col min="33" max="33" width="12.83203125" bestFit="1" customWidth="1"/>
  </cols>
  <sheetData>
    <row r="3" spans="1:56" s="19" customFormat="1">
      <c r="A3" s="27"/>
      <c r="B3" s="27"/>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row>
    <row r="4" spans="1:56">
      <c r="A4" s="28"/>
      <c r="B4" s="28"/>
      <c r="AC4">
        <f>mmean(AC8:AC198)</f>
        <v>2.7873746934775779E-2</v>
      </c>
    </row>
    <row r="5" spans="1:56">
      <c r="A5" s="28"/>
      <c r="B5" s="29"/>
      <c r="J5" t="s">
        <v>603</v>
      </c>
      <c r="AE5" t="s">
        <v>604</v>
      </c>
    </row>
    <row r="6" spans="1:56">
      <c r="A6" s="12"/>
      <c r="B6" s="12"/>
    </row>
    <row r="7" spans="1:56" s="19" customFormat="1" ht="28">
      <c r="A7" s="26"/>
      <c r="B7" s="26"/>
      <c r="C7" s="52" t="s">
        <v>596</v>
      </c>
      <c r="D7" s="52" t="s">
        <v>597</v>
      </c>
      <c r="E7" s="53" t="s">
        <v>598</v>
      </c>
      <c r="F7" s="52" t="s">
        <v>599</v>
      </c>
      <c r="J7" s="19">
        <v>1995</v>
      </c>
      <c r="K7" s="19">
        <v>1996</v>
      </c>
      <c r="L7" s="19">
        <v>1997</v>
      </c>
      <c r="M7" s="19">
        <v>1998</v>
      </c>
      <c r="N7" s="19">
        <v>1999</v>
      </c>
      <c r="O7" s="19">
        <v>2000</v>
      </c>
      <c r="P7" s="19">
        <v>2001</v>
      </c>
      <c r="Q7" s="19">
        <v>2002</v>
      </c>
      <c r="R7" s="19">
        <v>2003</v>
      </c>
      <c r="S7" s="19">
        <v>2004</v>
      </c>
      <c r="T7" s="19">
        <v>2005</v>
      </c>
      <c r="U7" s="19">
        <v>2006</v>
      </c>
      <c r="V7" s="19">
        <v>2007</v>
      </c>
      <c r="W7" s="19">
        <v>2008</v>
      </c>
      <c r="X7" s="19">
        <v>2009</v>
      </c>
      <c r="Y7" s="19">
        <v>2010</v>
      </c>
      <c r="AA7" s="19" t="s">
        <v>587</v>
      </c>
      <c r="AB7" s="19" t="s">
        <v>601</v>
      </c>
      <c r="AC7" s="19" t="s">
        <v>602</v>
      </c>
      <c r="AE7" s="19">
        <v>1995</v>
      </c>
      <c r="AF7" s="19">
        <v>1996</v>
      </c>
      <c r="AG7" s="19">
        <v>1997</v>
      </c>
      <c r="AH7" s="19">
        <v>1998</v>
      </c>
      <c r="AI7" s="19">
        <v>1999</v>
      </c>
      <c r="AJ7" s="19">
        <v>2000</v>
      </c>
      <c r="AK7" s="19">
        <v>2001</v>
      </c>
      <c r="AL7" s="19">
        <v>2002</v>
      </c>
      <c r="AM7" s="19">
        <v>2003</v>
      </c>
      <c r="AN7" s="19">
        <v>2004</v>
      </c>
      <c r="AO7" s="19">
        <v>2005</v>
      </c>
      <c r="AP7" s="19">
        <v>2006</v>
      </c>
      <c r="AQ7" s="19">
        <v>2007</v>
      </c>
      <c r="AR7" s="19">
        <v>2008</v>
      </c>
      <c r="AS7" s="19">
        <v>2009</v>
      </c>
      <c r="AT7" s="19">
        <v>2010</v>
      </c>
    </row>
    <row r="8" spans="1:56">
      <c r="A8" s="12" t="s">
        <v>40</v>
      </c>
      <c r="B8" s="15" t="s">
        <v>39</v>
      </c>
      <c r="C8" s="48">
        <v>1321.3237969900945</v>
      </c>
      <c r="D8" s="49">
        <v>7.1863893895433844</v>
      </c>
      <c r="E8" s="36">
        <v>0.35199999999999998</v>
      </c>
      <c r="F8" s="50">
        <v>29.4</v>
      </c>
      <c r="G8" s="9"/>
      <c r="H8" s="9"/>
      <c r="I8" s="10"/>
      <c r="J8" s="57">
        <v>507.74239710508976</v>
      </c>
      <c r="K8" s="57">
        <v>523.44577021143277</v>
      </c>
      <c r="L8" s="57">
        <v>539.63481465096163</v>
      </c>
      <c r="M8" s="57">
        <v>556.32455118655844</v>
      </c>
      <c r="N8" s="57">
        <v>573.53046514078187</v>
      </c>
      <c r="O8" s="57">
        <v>591.26852076369266</v>
      </c>
      <c r="P8" s="57">
        <v>609.55517604504405</v>
      </c>
      <c r="Q8" s="58">
        <v>628.40739798458151</v>
      </c>
      <c r="R8" s="58">
        <v>700.54130746635917</v>
      </c>
      <c r="S8" s="58">
        <v>747.6206976272814</v>
      </c>
      <c r="T8" s="58">
        <v>834.87762728391249</v>
      </c>
      <c r="U8" s="58">
        <v>903.93019075472307</v>
      </c>
      <c r="V8" s="58">
        <v>878.24769936903112</v>
      </c>
      <c r="W8" s="58">
        <v>875.16647165883103</v>
      </c>
      <c r="X8" s="58">
        <v>1199.8453707309234</v>
      </c>
      <c r="Y8" s="57">
        <v>1267.4729283555116</v>
      </c>
      <c r="Z8" s="55"/>
      <c r="AA8" s="9">
        <f>SLOPE(J8:X8,$J$7:$X$7)</f>
        <v>40.093799919664704</v>
      </c>
      <c r="AB8" s="9">
        <f>AVERAGE(J8:X8)</f>
        <v>711.34256386528034</v>
      </c>
      <c r="AC8" s="11">
        <f>AA8/AB8</f>
        <v>5.6363560900677359E-2</v>
      </c>
      <c r="AE8" s="10">
        <f>LN(J8)</f>
        <v>6.229974226650878</v>
      </c>
      <c r="AF8" s="10">
        <f t="shared" ref="AF8:AT8" si="0">LN(K8)</f>
        <v>6.2604334341355869</v>
      </c>
      <c r="AG8" s="10">
        <f t="shared" si="0"/>
        <v>6.290892641620295</v>
      </c>
      <c r="AH8" s="10">
        <f t="shared" si="0"/>
        <v>6.321351849105004</v>
      </c>
      <c r="AI8" s="10">
        <f t="shared" si="0"/>
        <v>6.3518110565897121</v>
      </c>
      <c r="AJ8" s="10">
        <f t="shared" si="0"/>
        <v>6.3822702640744211</v>
      </c>
      <c r="AK8" s="10">
        <f t="shared" si="0"/>
        <v>6.4127294715591292</v>
      </c>
      <c r="AL8" s="10">
        <f t="shared" si="0"/>
        <v>6.4431886790438382</v>
      </c>
      <c r="AM8" s="10">
        <f t="shared" si="0"/>
        <v>6.5518533325843231</v>
      </c>
      <c r="AN8" s="10">
        <f t="shared" si="0"/>
        <v>6.6168957606279237</v>
      </c>
      <c r="AO8" s="10">
        <f t="shared" si="0"/>
        <v>6.7272851599597434</v>
      </c>
      <c r="AP8" s="10">
        <f t="shared" si="0"/>
        <v>6.8067521347939</v>
      </c>
      <c r="AQ8" s="10">
        <f t="shared" si="0"/>
        <v>6.7779286715797742</v>
      </c>
      <c r="AR8" s="10">
        <f t="shared" si="0"/>
        <v>6.7744141215861244</v>
      </c>
      <c r="AS8" s="10">
        <f t="shared" si="0"/>
        <v>7.0899479697489918</v>
      </c>
      <c r="AT8" s="10">
        <f t="shared" si="0"/>
        <v>7.1447803769378471</v>
      </c>
    </row>
    <row r="9" spans="1:56">
      <c r="A9" s="12" t="s">
        <v>42</v>
      </c>
      <c r="B9" s="15" t="s">
        <v>41</v>
      </c>
      <c r="C9" s="48">
        <v>8716.0067291809646</v>
      </c>
      <c r="D9" s="49">
        <v>9.0729164681134282</v>
      </c>
      <c r="E9" s="36">
        <v>0.81799999999999995</v>
      </c>
      <c r="F9" s="50">
        <v>34.510000000000005</v>
      </c>
      <c r="G9" s="9"/>
      <c r="H9" s="9"/>
      <c r="I9" s="10"/>
      <c r="J9" s="58">
        <v>3606.0777599861826</v>
      </c>
      <c r="K9" s="58">
        <v>3969.5248443453388</v>
      </c>
      <c r="L9" s="58">
        <v>3586.678365657031</v>
      </c>
      <c r="M9" s="58">
        <v>4056.8773587625733</v>
      </c>
      <c r="N9" s="58">
        <v>4475.0201971985043</v>
      </c>
      <c r="O9" s="58">
        <v>4805.2969000314479</v>
      </c>
      <c r="P9" s="58">
        <v>5138.6071894892093</v>
      </c>
      <c r="Q9" s="58">
        <v>5275.7685427011384</v>
      </c>
      <c r="R9" s="58">
        <v>5557.6011867908919</v>
      </c>
      <c r="S9" s="58">
        <v>5862.8194125001983</v>
      </c>
      <c r="T9" s="58">
        <v>6161.6077812023368</v>
      </c>
      <c r="U9" s="58">
        <v>6446.5347040705128</v>
      </c>
      <c r="V9" s="58">
        <v>6809.9699113299639</v>
      </c>
      <c r="W9" s="58">
        <v>7295.4876220950273</v>
      </c>
      <c r="X9" s="58">
        <v>7449.4826586119761</v>
      </c>
      <c r="Y9" s="57">
        <v>7846.7334268972718</v>
      </c>
      <c r="Z9" s="55"/>
      <c r="AA9" s="9">
        <f t="shared" ref="AA9:AA72" si="1">SLOPE(J9:X9,$J$7:$X$7)</f>
        <v>286.17321371687785</v>
      </c>
      <c r="AB9" s="9">
        <f t="shared" ref="AB9:AB72" si="2">AVERAGE(J9:X9)</f>
        <v>5366.4902956514879</v>
      </c>
      <c r="AC9" s="11">
        <f t="shared" ref="AC9:AC72" si="3">AA9/AB9</f>
        <v>5.3325953826612975E-2</v>
      </c>
      <c r="AE9" s="10">
        <f t="shared" ref="AE9:AE72" si="4">LN(J9)</f>
        <v>8.1903759675868297</v>
      </c>
      <c r="AF9" s="10">
        <f t="shared" ref="AF9:AF72" si="5">LN(K9)</f>
        <v>8.2864016799553415</v>
      </c>
      <c r="AG9" s="10">
        <f t="shared" ref="AG9:AG72" si="6">LN(L9)</f>
        <v>8.1849818068426341</v>
      </c>
      <c r="AH9" s="10">
        <f t="shared" ref="AH9:AH72" si="7">LN(M9)</f>
        <v>8.3081688332110915</v>
      </c>
      <c r="AI9" s="10">
        <f t="shared" ref="AI9:AI72" si="8">LN(N9)</f>
        <v>8.4062661440392183</v>
      </c>
      <c r="AJ9" s="10">
        <f t="shared" ref="AJ9:AJ72" si="9">LN(O9)</f>
        <v>8.4774741093043158</v>
      </c>
      <c r="AK9" s="10">
        <f t="shared" ref="AK9:AK72" si="10">LN(P9)</f>
        <v>8.5445373469213575</v>
      </c>
      <c r="AL9" s="10">
        <f t="shared" ref="AL9:AL72" si="11">LN(Q9)</f>
        <v>8.5708796430305316</v>
      </c>
      <c r="AM9" s="10">
        <f t="shared" ref="AM9:AM72" si="12">LN(R9)</f>
        <v>8.6229218529224241</v>
      </c>
      <c r="AN9" s="10">
        <f t="shared" ref="AN9:AN72" si="13">LN(S9)</f>
        <v>8.6763858952788979</v>
      </c>
      <c r="AO9" s="10">
        <f t="shared" ref="AO9:AO72" si="14">LN(T9)</f>
        <v>8.7260930259140306</v>
      </c>
      <c r="AP9" s="10">
        <f t="shared" ref="AP9:AP72" si="15">LN(U9)</f>
        <v>8.7712980102336733</v>
      </c>
      <c r="AQ9" s="10">
        <f t="shared" ref="AQ9:AQ72" si="16">LN(V9)</f>
        <v>8.8261429808268907</v>
      </c>
      <c r="AR9" s="10">
        <f t="shared" ref="AR9:AR72" si="17">LN(W9)</f>
        <v>8.8950113020533372</v>
      </c>
      <c r="AS9" s="10">
        <f t="shared" ref="AS9:AS72" si="18">LN(X9)</f>
        <v>8.9158998671653613</v>
      </c>
      <c r="AT9" s="10">
        <f t="shared" ref="AT9:AT72" si="19">LN(Y9)</f>
        <v>8.9678526002107208</v>
      </c>
    </row>
    <row r="10" spans="1:56">
      <c r="A10" s="12" t="s">
        <v>44</v>
      </c>
      <c r="B10" s="15" t="s">
        <v>43</v>
      </c>
      <c r="C10" s="48">
        <v>8172.4752171015598</v>
      </c>
      <c r="D10" s="49">
        <v>9.008527106119196</v>
      </c>
      <c r="E10" s="36">
        <v>0.754</v>
      </c>
      <c r="F10" s="50">
        <v>35.33</v>
      </c>
      <c r="G10" s="9"/>
      <c r="H10" s="9"/>
      <c r="I10" s="10"/>
      <c r="J10" s="58">
        <v>5631.1451972222312</v>
      </c>
      <c r="K10" s="58">
        <v>5761.2125832190695</v>
      </c>
      <c r="L10" s="58">
        <v>5733.7170750529749</v>
      </c>
      <c r="M10" s="58">
        <v>5938.5858223725972</v>
      </c>
      <c r="N10" s="58">
        <v>6041.96284799971</v>
      </c>
      <c r="O10" s="58">
        <v>6086.9448073625235</v>
      </c>
      <c r="P10" s="58">
        <v>6154.7710999953961</v>
      </c>
      <c r="Q10" s="58">
        <v>6349.7207242393724</v>
      </c>
      <c r="R10" s="58">
        <v>6687.515560441524</v>
      </c>
      <c r="S10" s="58">
        <v>6930.7809433715838</v>
      </c>
      <c r="T10" s="58">
        <v>7175.9642740297259</v>
      </c>
      <c r="U10" s="58">
        <v>7210.421942555482</v>
      </c>
      <c r="V10" s="58">
        <v>7315.5929656764702</v>
      </c>
      <c r="W10" s="58">
        <v>7378.8745255456333</v>
      </c>
      <c r="X10" s="58">
        <v>7421.1231031975667</v>
      </c>
      <c r="Y10" s="57">
        <v>7587.1687194355973</v>
      </c>
      <c r="Z10" s="55"/>
      <c r="AA10" s="9">
        <f t="shared" si="1"/>
        <v>145.91057835782161</v>
      </c>
      <c r="AB10" s="9">
        <f t="shared" si="2"/>
        <v>6521.2222314854562</v>
      </c>
      <c r="AC10" s="11">
        <f t="shared" si="3"/>
        <v>2.2374728720843628E-2</v>
      </c>
      <c r="AE10" s="10">
        <f t="shared" si="4"/>
        <v>8.636068110257332</v>
      </c>
      <c r="AF10" s="10">
        <f t="shared" si="5"/>
        <v>8.6589032494541271</v>
      </c>
      <c r="AG10" s="10">
        <f t="shared" si="6"/>
        <v>8.6541193035888959</v>
      </c>
      <c r="AH10" s="10">
        <f t="shared" si="7"/>
        <v>8.6892263069702018</v>
      </c>
      <c r="AI10" s="10">
        <f t="shared" si="8"/>
        <v>8.7064842129703663</v>
      </c>
      <c r="AJ10" s="10">
        <f t="shared" si="9"/>
        <v>8.713901561155712</v>
      </c>
      <c r="AK10" s="10">
        <f t="shared" si="10"/>
        <v>8.7249828486492564</v>
      </c>
      <c r="AL10" s="10">
        <f t="shared" si="11"/>
        <v>8.7561661104848252</v>
      </c>
      <c r="AM10" s="10">
        <f t="shared" si="12"/>
        <v>8.8079977179965496</v>
      </c>
      <c r="AN10" s="10">
        <f t="shared" si="13"/>
        <v>8.84372777607609</v>
      </c>
      <c r="AO10" s="10">
        <f t="shared" si="14"/>
        <v>8.8784924251908048</v>
      </c>
      <c r="AP10" s="10">
        <f t="shared" si="15"/>
        <v>8.8832827504190135</v>
      </c>
      <c r="AQ10" s="10">
        <f t="shared" si="16"/>
        <v>8.8977633717788169</v>
      </c>
      <c r="AR10" s="10">
        <f t="shared" si="17"/>
        <v>8.9063764026511052</v>
      </c>
      <c r="AS10" s="10">
        <f t="shared" si="18"/>
        <v>8.9120856863243354</v>
      </c>
      <c r="AT10" s="10">
        <f t="shared" si="19"/>
        <v>8.9342137730551752</v>
      </c>
    </row>
    <row r="11" spans="1:56">
      <c r="A11" s="12" t="s">
        <v>46</v>
      </c>
      <c r="B11" s="15" t="s">
        <v>45</v>
      </c>
      <c r="C11" s="48">
        <v>44900</v>
      </c>
      <c r="D11" s="49">
        <v>10.712193073730345</v>
      </c>
      <c r="E11" s="36">
        <v>0.93400000000000005</v>
      </c>
      <c r="F11" s="50">
        <v>27.21</v>
      </c>
      <c r="G11" s="9"/>
      <c r="H11" s="9"/>
      <c r="I11" s="10"/>
      <c r="J11" s="57">
        <v>29312.348857981266</v>
      </c>
      <c r="K11" s="57">
        <v>30218.916348434293</v>
      </c>
      <c r="L11" s="57">
        <v>31153.522008695149</v>
      </c>
      <c r="M11" s="57">
        <v>32117.032998654795</v>
      </c>
      <c r="N11" s="57">
        <v>33110.343297582265</v>
      </c>
      <c r="O11" s="57">
        <v>34134.374533589966</v>
      </c>
      <c r="P11" s="57">
        <v>35190.076838752546</v>
      </c>
      <c r="Q11" s="57">
        <v>36278.429730672731</v>
      </c>
      <c r="R11" s="57">
        <v>37400.443021312094</v>
      </c>
      <c r="S11" s="57">
        <v>38557.157753929998</v>
      </c>
      <c r="T11" s="57">
        <v>39749.647168999996</v>
      </c>
      <c r="U11" s="57">
        <v>40979.017699999997</v>
      </c>
      <c r="V11" s="57">
        <v>42246.409999999996</v>
      </c>
      <c r="W11" s="57">
        <v>43553</v>
      </c>
      <c r="X11" s="59">
        <v>44900</v>
      </c>
      <c r="Y11" s="57">
        <v>46262.862801468487</v>
      </c>
      <c r="Z11" s="55"/>
      <c r="AA11" s="9">
        <f>SLOPE(J11:X11,$J$7:$X$7)</f>
        <v>1110.7295817961544</v>
      </c>
      <c r="AB11" s="9">
        <f>AVERAGE(J11:X11)</f>
        <v>36593.381350573683</v>
      </c>
      <c r="AC11" s="11">
        <f t="shared" si="3"/>
        <v>3.035329179217108E-2</v>
      </c>
      <c r="AE11" s="10">
        <f t="shared" si="4"/>
        <v>10.285764168944425</v>
      </c>
      <c r="AF11" s="10">
        <f t="shared" si="5"/>
        <v>10.316223376429134</v>
      </c>
      <c r="AG11" s="10">
        <f t="shared" si="6"/>
        <v>10.346682583913843</v>
      </c>
      <c r="AH11" s="10">
        <f t="shared" si="7"/>
        <v>10.377141791398552</v>
      </c>
      <c r="AI11" s="10">
        <f t="shared" si="8"/>
        <v>10.407600998883259</v>
      </c>
      <c r="AJ11" s="10">
        <f t="shared" si="9"/>
        <v>10.438060206367968</v>
      </c>
      <c r="AK11" s="10">
        <f t="shared" si="10"/>
        <v>10.468519413852677</v>
      </c>
      <c r="AL11" s="10">
        <f t="shared" si="11"/>
        <v>10.498978621337386</v>
      </c>
      <c r="AM11" s="10">
        <f t="shared" si="12"/>
        <v>10.529437828822095</v>
      </c>
      <c r="AN11" s="10">
        <f t="shared" si="13"/>
        <v>10.559897036306802</v>
      </c>
      <c r="AO11" s="10">
        <f t="shared" si="14"/>
        <v>10.590356243791511</v>
      </c>
      <c r="AP11" s="10">
        <f t="shared" si="15"/>
        <v>10.62081545127622</v>
      </c>
      <c r="AQ11" s="10">
        <f t="shared" si="16"/>
        <v>10.651274658760929</v>
      </c>
      <c r="AR11" s="10">
        <f t="shared" si="17"/>
        <v>10.681733866245636</v>
      </c>
      <c r="AS11" s="10">
        <f t="shared" si="18"/>
        <v>10.712193073730345</v>
      </c>
      <c r="AT11" s="10">
        <f t="shared" si="19"/>
        <v>10.742094818900213</v>
      </c>
    </row>
    <row r="12" spans="1:56">
      <c r="A12" s="12" t="s">
        <v>48</v>
      </c>
      <c r="B12" s="15" t="s">
        <v>47</v>
      </c>
      <c r="C12" s="48">
        <v>5812.0219949393422</v>
      </c>
      <c r="D12" s="49">
        <v>8.6676838090841386</v>
      </c>
      <c r="E12" s="36">
        <v>0.56399999999999995</v>
      </c>
      <c r="F12" s="50">
        <v>58.64</v>
      </c>
      <c r="G12" s="9"/>
      <c r="H12" s="9"/>
      <c r="I12" s="10"/>
      <c r="J12" s="58">
        <v>2146.6556163005525</v>
      </c>
      <c r="K12" s="58">
        <v>2322.5032024480856</v>
      </c>
      <c r="L12" s="58">
        <v>2443.2318086710306</v>
      </c>
      <c r="M12" s="58">
        <v>2546.1892463574463</v>
      </c>
      <c r="N12" s="58">
        <v>2562.770044148428</v>
      </c>
      <c r="O12" s="58">
        <v>2569.0254750990903</v>
      </c>
      <c r="P12" s="58">
        <v>2573.1823226658616</v>
      </c>
      <c r="Q12" s="58">
        <v>2856.7516177294578</v>
      </c>
      <c r="R12" s="58">
        <v>2860.1954077565861</v>
      </c>
      <c r="S12" s="58">
        <v>3083.743707329163</v>
      </c>
      <c r="T12" s="58">
        <v>3611.4926323315517</v>
      </c>
      <c r="U12" s="58">
        <v>4163.7600855196697</v>
      </c>
      <c r="V12" s="58">
        <v>4875.3579141944265</v>
      </c>
      <c r="W12" s="58">
        <v>5381.9325543137384</v>
      </c>
      <c r="X12" s="58">
        <v>5277.6826551497134</v>
      </c>
      <c r="Y12" s="57">
        <v>5641.2791436649168</v>
      </c>
      <c r="Z12" s="55"/>
      <c r="AA12" s="9">
        <f t="shared" si="1"/>
        <v>226.31177350537197</v>
      </c>
      <c r="AB12" s="9">
        <f t="shared" si="2"/>
        <v>3284.9649526676535</v>
      </c>
      <c r="AC12" s="11">
        <f t="shared" si="3"/>
        <v>6.8893207923447941E-2</v>
      </c>
      <c r="AE12" s="10">
        <f t="shared" si="4"/>
        <v>7.6716663827309626</v>
      </c>
      <c r="AF12" s="10">
        <f t="shared" si="5"/>
        <v>7.7504008495667351</v>
      </c>
      <c r="AG12" s="10">
        <f t="shared" si="6"/>
        <v>7.8010769536457572</v>
      </c>
      <c r="AH12" s="10">
        <f t="shared" si="7"/>
        <v>7.8423531072101929</v>
      </c>
      <c r="AI12" s="10">
        <f t="shared" si="8"/>
        <v>7.8488440009765696</v>
      </c>
      <c r="AJ12" s="10">
        <f t="shared" si="9"/>
        <v>7.8512819134091369</v>
      </c>
      <c r="AK12" s="10">
        <f t="shared" si="10"/>
        <v>7.8528986697269358</v>
      </c>
      <c r="AL12" s="10">
        <f t="shared" si="11"/>
        <v>7.9574404603098365</v>
      </c>
      <c r="AM12" s="10">
        <f t="shared" si="12"/>
        <v>7.958645225870308</v>
      </c>
      <c r="AN12" s="10">
        <f t="shared" si="13"/>
        <v>8.0338996272510226</v>
      </c>
      <c r="AO12" s="10">
        <f t="shared" si="14"/>
        <v>8.1918764374311035</v>
      </c>
      <c r="AP12" s="10">
        <f t="shared" si="15"/>
        <v>8.3341738117252309</v>
      </c>
      <c r="AQ12" s="10">
        <f t="shared" si="16"/>
        <v>8.4919487990332492</v>
      </c>
      <c r="AR12" s="10">
        <f t="shared" si="17"/>
        <v>8.5908027994940479</v>
      </c>
      <c r="AS12" s="10">
        <f t="shared" si="18"/>
        <v>8.571242389289301</v>
      </c>
      <c r="AT12" s="10">
        <f t="shared" si="19"/>
        <v>8.6378661172993567</v>
      </c>
    </row>
    <row r="13" spans="1:56">
      <c r="A13" s="12" t="s">
        <v>50</v>
      </c>
      <c r="B13" s="15" t="s">
        <v>49</v>
      </c>
      <c r="C13" s="48">
        <v>18778.490631592878</v>
      </c>
      <c r="D13" s="49">
        <v>9.8404673784776353</v>
      </c>
      <c r="E13" s="36">
        <v>0.86799999999999999</v>
      </c>
      <c r="F13" s="50" t="e">
        <v>#N/A</v>
      </c>
      <c r="G13" s="9"/>
      <c r="H13" s="9"/>
      <c r="I13" s="10"/>
      <c r="J13" s="58">
        <v>12762.370740267968</v>
      </c>
      <c r="K13" s="58">
        <v>13270.09857387758</v>
      </c>
      <c r="L13" s="58">
        <v>13558.033978086791</v>
      </c>
      <c r="M13" s="58">
        <v>13800.002920948349</v>
      </c>
      <c r="N13" s="58">
        <v>14029.282016067715</v>
      </c>
      <c r="O13" s="58">
        <v>13928.393523400806</v>
      </c>
      <c r="P13" s="58">
        <v>13960.60835453461</v>
      </c>
      <c r="Q13" s="58">
        <v>14068.539989917355</v>
      </c>
      <c r="R13" s="58">
        <v>14557.111293115171</v>
      </c>
      <c r="S13" s="58">
        <v>15362.113961646084</v>
      </c>
      <c r="T13" s="58">
        <v>15791.642954037308</v>
      </c>
      <c r="U13" s="58">
        <v>17660.393152017761</v>
      </c>
      <c r="V13" s="58">
        <v>19031.758570993083</v>
      </c>
      <c r="W13" s="58">
        <v>18846.105450305993</v>
      </c>
      <c r="X13" s="58">
        <v>17052.054239050933</v>
      </c>
      <c r="Y13" s="57">
        <v>17513.643587307266</v>
      </c>
      <c r="Z13" s="55"/>
      <c r="AA13" s="9">
        <f t="shared" si="1"/>
        <v>410.8751295280008</v>
      </c>
      <c r="AB13" s="9">
        <f t="shared" si="2"/>
        <v>15178.567314551166</v>
      </c>
      <c r="AC13" s="11">
        <f t="shared" si="3"/>
        <v>2.7069427635249148E-2</v>
      </c>
      <c r="AE13" s="10">
        <f t="shared" si="4"/>
        <v>9.454256334332932</v>
      </c>
      <c r="AF13" s="10">
        <f t="shared" si="5"/>
        <v>9.4932685556240273</v>
      </c>
      <c r="AG13" s="10">
        <f t="shared" si="6"/>
        <v>9.5147345641160186</v>
      </c>
      <c r="AH13" s="10">
        <f t="shared" si="7"/>
        <v>9.5324240828081983</v>
      </c>
      <c r="AI13" s="10">
        <f t="shared" si="8"/>
        <v>9.5489019968809483</v>
      </c>
      <c r="AJ13" s="10">
        <f t="shared" si="9"/>
        <v>9.5416847351701382</v>
      </c>
      <c r="AK13" s="10">
        <f t="shared" si="10"/>
        <v>9.5439949537719109</v>
      </c>
      <c r="AL13" s="10">
        <f t="shared" si="11"/>
        <v>9.5516963771277137</v>
      </c>
      <c r="AM13" s="10">
        <f t="shared" si="12"/>
        <v>9.5858349018686209</v>
      </c>
      <c r="AN13" s="10">
        <f t="shared" si="13"/>
        <v>9.6396596249431727</v>
      </c>
      <c r="AO13" s="10">
        <f t="shared" si="14"/>
        <v>9.6672361521241861</v>
      </c>
      <c r="AP13" s="10">
        <f t="shared" si="15"/>
        <v>9.7790797361988115</v>
      </c>
      <c r="AQ13" s="10">
        <f t="shared" si="16"/>
        <v>9.8538643664774206</v>
      </c>
      <c r="AR13" s="10">
        <f t="shared" si="17"/>
        <v>9.8440615641190821</v>
      </c>
      <c r="AS13" s="10">
        <f t="shared" si="18"/>
        <v>9.7440259586829345</v>
      </c>
      <c r="AT13" s="10">
        <f t="shared" si="19"/>
        <v>9.770735489715646</v>
      </c>
    </row>
    <row r="14" spans="1:56">
      <c r="A14" s="12" t="s">
        <v>52</v>
      </c>
      <c r="B14" s="15" t="s">
        <v>51</v>
      </c>
      <c r="C14" s="48">
        <v>14538.32401076723</v>
      </c>
      <c r="D14" s="49">
        <v>9.5845434769586433</v>
      </c>
      <c r="E14" s="36">
        <v>0.86599999999999999</v>
      </c>
      <c r="F14" s="50">
        <v>45.769999999999996</v>
      </c>
      <c r="G14" s="9"/>
      <c r="H14" s="9"/>
      <c r="I14" s="10"/>
      <c r="J14" s="58">
        <v>9616.4459809042983</v>
      </c>
      <c r="K14" s="58">
        <v>10018.034166582685</v>
      </c>
      <c r="L14" s="58">
        <v>10694.430970290152</v>
      </c>
      <c r="M14" s="58">
        <v>10970.788923216236</v>
      </c>
      <c r="N14" s="58">
        <v>10476.306177020942</v>
      </c>
      <c r="O14" s="58">
        <v>10280.173486999935</v>
      </c>
      <c r="P14" s="58">
        <v>9727.0679728266568</v>
      </c>
      <c r="Q14" s="58">
        <v>8584.8859000813536</v>
      </c>
      <c r="R14" s="58">
        <v>9258.2681655550932</v>
      </c>
      <c r="S14" s="58">
        <v>10002.552430160202</v>
      </c>
      <c r="T14" s="58">
        <v>10819.300388996475</v>
      </c>
      <c r="U14" s="58">
        <v>11623.110916739985</v>
      </c>
      <c r="V14" s="58">
        <v>12505.738610624709</v>
      </c>
      <c r="W14" s="58">
        <v>13219.535960540768</v>
      </c>
      <c r="X14" s="58">
        <v>13201.715432832072</v>
      </c>
      <c r="Y14" s="57">
        <v>13447.610131698162</v>
      </c>
      <c r="Z14" s="55"/>
      <c r="AA14" s="9">
        <f t="shared" si="1"/>
        <v>199.91665649280807</v>
      </c>
      <c r="AB14" s="9">
        <f t="shared" si="2"/>
        <v>10733.223698891437</v>
      </c>
      <c r="AC14" s="11">
        <f t="shared" si="3"/>
        <v>1.8625965702499626E-2</v>
      </c>
      <c r="AE14" s="10">
        <f t="shared" si="4"/>
        <v>9.1712300347453031</v>
      </c>
      <c r="AF14" s="10">
        <f t="shared" si="5"/>
        <v>9.2121421644310804</v>
      </c>
      <c r="AG14" s="10">
        <f t="shared" si="6"/>
        <v>9.2774784148920961</v>
      </c>
      <c r="AH14" s="10">
        <f t="shared" si="7"/>
        <v>9.3029914671115108</v>
      </c>
      <c r="AI14" s="10">
        <f t="shared" si="8"/>
        <v>9.2568714317202705</v>
      </c>
      <c r="AJ14" s="10">
        <f t="shared" si="9"/>
        <v>9.2379724150340632</v>
      </c>
      <c r="AK14" s="10">
        <f t="shared" si="10"/>
        <v>9.1826677909016343</v>
      </c>
      <c r="AL14" s="10">
        <f t="shared" si="11"/>
        <v>9.0577584826295521</v>
      </c>
      <c r="AM14" s="10">
        <f t="shared" si="12"/>
        <v>9.1332722869910157</v>
      </c>
      <c r="AN14" s="10">
        <f t="shared" si="13"/>
        <v>9.2105955824232471</v>
      </c>
      <c r="AO14" s="10">
        <f t="shared" si="14"/>
        <v>9.2890868912523583</v>
      </c>
      <c r="AP14" s="10">
        <f t="shared" si="15"/>
        <v>9.3607507154649028</v>
      </c>
      <c r="AQ14" s="10">
        <f t="shared" si="16"/>
        <v>9.4339429067913247</v>
      </c>
      <c r="AR14" s="10">
        <f t="shared" si="17"/>
        <v>9.4894510114689439</v>
      </c>
      <c r="AS14" s="10">
        <f t="shared" si="18"/>
        <v>9.4881020571635108</v>
      </c>
      <c r="AT14" s="10">
        <f t="shared" si="19"/>
        <v>9.5065566838664672</v>
      </c>
    </row>
    <row r="15" spans="1:56">
      <c r="A15" s="12" t="s">
        <v>54</v>
      </c>
      <c r="B15" s="15" t="s">
        <v>53</v>
      </c>
      <c r="C15" s="48">
        <v>5278.8765833541383</v>
      </c>
      <c r="D15" s="49">
        <v>8.5714685857577795</v>
      </c>
      <c r="E15" s="36">
        <v>0.79800000000000004</v>
      </c>
      <c r="F15" s="50">
        <v>30.86</v>
      </c>
      <c r="G15" s="9"/>
      <c r="H15" s="9"/>
      <c r="I15" s="10"/>
      <c r="J15" s="58">
        <v>1705.1198481735303</v>
      </c>
      <c r="K15" s="58">
        <v>1834.1611749272499</v>
      </c>
      <c r="L15" s="58">
        <v>1917.6762383997623</v>
      </c>
      <c r="M15" s="58">
        <v>2074.7342826698123</v>
      </c>
      <c r="N15" s="58">
        <v>2156.064156838303</v>
      </c>
      <c r="O15" s="58">
        <v>2294.1263158934257</v>
      </c>
      <c r="P15" s="58">
        <v>2522.8805581229699</v>
      </c>
      <c r="Q15" s="58">
        <v>2860.0653286478546</v>
      </c>
      <c r="R15" s="58">
        <v>3261.1436256583979</v>
      </c>
      <c r="S15" s="58">
        <v>3601.3510855371178</v>
      </c>
      <c r="T15" s="58">
        <v>4097.8154335823911</v>
      </c>
      <c r="U15" s="58">
        <v>4633.3604046043984</v>
      </c>
      <c r="V15" s="58">
        <v>5261.3151052965914</v>
      </c>
      <c r="W15" s="58">
        <v>5610.6168827032761</v>
      </c>
      <c r="X15" s="58">
        <v>4793.5529849858904</v>
      </c>
      <c r="Y15" s="57">
        <v>5218.21343489837</v>
      </c>
      <c r="Z15" s="55"/>
      <c r="AA15" s="9">
        <f t="shared" si="1"/>
        <v>287.1729695129294</v>
      </c>
      <c r="AB15" s="9">
        <f t="shared" si="2"/>
        <v>3241.5988950693982</v>
      </c>
      <c r="AC15" s="11">
        <f t="shared" si="3"/>
        <v>8.8589914671346595E-2</v>
      </c>
      <c r="AE15" s="10">
        <f t="shared" si="4"/>
        <v>7.4413906794311258</v>
      </c>
      <c r="AF15" s="10">
        <f t="shared" si="5"/>
        <v>7.5143425305947673</v>
      </c>
      <c r="AG15" s="10">
        <f t="shared" si="6"/>
        <v>7.5588694395262497</v>
      </c>
      <c r="AH15" s="10">
        <f t="shared" si="7"/>
        <v>7.6375883679201904</v>
      </c>
      <c r="AI15" s="10">
        <f t="shared" si="8"/>
        <v>7.6760396889322982</v>
      </c>
      <c r="AJ15" s="10">
        <f t="shared" si="9"/>
        <v>7.7381073597712033</v>
      </c>
      <c r="AK15" s="10">
        <f t="shared" si="10"/>
        <v>7.8331566063087621</v>
      </c>
      <c r="AL15" s="10">
        <f t="shared" si="11"/>
        <v>7.9585997457375841</v>
      </c>
      <c r="AM15" s="10">
        <f t="shared" si="12"/>
        <v>8.0898332182596064</v>
      </c>
      <c r="AN15" s="10">
        <f t="shared" si="13"/>
        <v>8.189064355574283</v>
      </c>
      <c r="AO15" s="10">
        <f t="shared" si="14"/>
        <v>8.318209289615341</v>
      </c>
      <c r="AP15" s="10">
        <f t="shared" si="15"/>
        <v>8.4410376731539785</v>
      </c>
      <c r="AQ15" s="10">
        <f t="shared" si="16"/>
        <v>8.5681362945003219</v>
      </c>
      <c r="AR15" s="10">
        <f t="shared" si="17"/>
        <v>8.6324159537376257</v>
      </c>
      <c r="AS15" s="10">
        <f t="shared" si="18"/>
        <v>8.4750271659629792</v>
      </c>
      <c r="AT15" s="10">
        <f t="shared" si="19"/>
        <v>8.5599103684435818</v>
      </c>
    </row>
    <row r="16" spans="1:56">
      <c r="A16" s="12" t="s">
        <v>56</v>
      </c>
      <c r="B16" s="15" t="s">
        <v>55</v>
      </c>
      <c r="C16" s="48">
        <v>39539.135363480695</v>
      </c>
      <c r="D16" s="49">
        <v>10.58504622909757</v>
      </c>
      <c r="E16" s="36">
        <v>0.97</v>
      </c>
      <c r="F16" s="50">
        <v>35.19</v>
      </c>
      <c r="G16" s="9"/>
      <c r="H16" s="9"/>
      <c r="I16" s="10"/>
      <c r="J16" s="58">
        <v>25527.650099638562</v>
      </c>
      <c r="K16" s="58">
        <v>26247.586230832421</v>
      </c>
      <c r="L16" s="58">
        <v>26967.852797875694</v>
      </c>
      <c r="M16" s="58">
        <v>27870.536325021942</v>
      </c>
      <c r="N16" s="58">
        <v>28975.720174875813</v>
      </c>
      <c r="O16" s="58">
        <v>29763.284440747175</v>
      </c>
      <c r="P16" s="58">
        <v>29946.074221782943</v>
      </c>
      <c r="Q16" s="58">
        <v>30715.795611237289</v>
      </c>
      <c r="R16" s="58">
        <v>31297.812976175308</v>
      </c>
      <c r="S16" s="58">
        <v>32217.837900933911</v>
      </c>
      <c r="T16" s="58">
        <v>32698.435387582034</v>
      </c>
      <c r="U16" s="58">
        <v>33208.723247801747</v>
      </c>
      <c r="V16" s="58">
        <v>33848.107351946586</v>
      </c>
      <c r="W16" s="58">
        <v>34522.011340089441</v>
      </c>
      <c r="X16" s="58">
        <v>34259.084287065176</v>
      </c>
      <c r="Y16" s="57">
        <v>34996.104310375078</v>
      </c>
      <c r="Z16" s="55"/>
      <c r="AA16" s="9">
        <f t="shared" si="1"/>
        <v>656.96286336388073</v>
      </c>
      <c r="AB16" s="9">
        <f t="shared" si="2"/>
        <v>30537.767492907071</v>
      </c>
      <c r="AC16" s="11">
        <f t="shared" si="3"/>
        <v>2.1513126770530026E-2</v>
      </c>
      <c r="AE16" s="10">
        <f t="shared" si="4"/>
        <v>10.147517461331653</v>
      </c>
      <c r="AF16" s="10">
        <f t="shared" si="5"/>
        <v>10.175329310680677</v>
      </c>
      <c r="AG16" s="10">
        <f t="shared" si="6"/>
        <v>10.202400798499255</v>
      </c>
      <c r="AH16" s="10">
        <f t="shared" si="7"/>
        <v>10.23532536410217</v>
      </c>
      <c r="AI16" s="10">
        <f t="shared" si="8"/>
        <v>10.27421352294224</v>
      </c>
      <c r="AJ16" s="10">
        <f t="shared" si="9"/>
        <v>10.301030847129759</v>
      </c>
      <c r="AK16" s="10">
        <f t="shared" si="10"/>
        <v>10.307153517215362</v>
      </c>
      <c r="AL16" s="10">
        <f t="shared" si="11"/>
        <v>10.332532316281833</v>
      </c>
      <c r="AM16" s="10">
        <f t="shared" si="12"/>
        <v>10.35130350112137</v>
      </c>
      <c r="AN16" s="10">
        <f t="shared" si="13"/>
        <v>10.380275550225306</v>
      </c>
      <c r="AO16" s="10">
        <f t="shared" si="14"/>
        <v>10.395082508266063</v>
      </c>
      <c r="AP16" s="10">
        <f t="shared" si="15"/>
        <v>10.410567868820021</v>
      </c>
      <c r="AQ16" s="10">
        <f t="shared" si="16"/>
        <v>10.429638363983937</v>
      </c>
      <c r="AR16" s="10">
        <f t="shared" si="17"/>
        <v>10.449352409435354</v>
      </c>
      <c r="AS16" s="10">
        <f t="shared" si="18"/>
        <v>10.441707043180715</v>
      </c>
      <c r="AT16" s="10">
        <f t="shared" si="19"/>
        <v>10.462992028858789</v>
      </c>
    </row>
    <row r="17" spans="1:46">
      <c r="A17" s="12" t="s">
        <v>58</v>
      </c>
      <c r="B17" s="15" t="s">
        <v>57</v>
      </c>
      <c r="C17" s="48">
        <v>38817.799131564811</v>
      </c>
      <c r="D17" s="49">
        <v>10.566634160926355</v>
      </c>
      <c r="E17" s="36">
        <v>0.95499999999999996</v>
      </c>
      <c r="F17" s="50">
        <v>29.148</v>
      </c>
      <c r="G17" s="9"/>
      <c r="H17" s="9"/>
      <c r="I17" s="10"/>
      <c r="J17" s="58">
        <v>27561.86965182385</v>
      </c>
      <c r="K17" s="58">
        <v>28134.382614327667</v>
      </c>
      <c r="L17" s="58">
        <v>28710.242799042418</v>
      </c>
      <c r="M17" s="58">
        <v>29700.170271688698</v>
      </c>
      <c r="N17" s="58">
        <v>30616.497079743338</v>
      </c>
      <c r="O17" s="58">
        <v>31697.176856067588</v>
      </c>
      <c r="P17" s="58">
        <v>31737.42396140136</v>
      </c>
      <c r="Q17" s="58">
        <v>32098.149481105491</v>
      </c>
      <c r="R17" s="58">
        <v>32219.135185787847</v>
      </c>
      <c r="S17" s="58">
        <v>32809.010841009847</v>
      </c>
      <c r="T17" s="58">
        <v>33376.793449618715</v>
      </c>
      <c r="U17" s="58">
        <v>34372.77824198344</v>
      </c>
      <c r="V17" s="58">
        <v>35575.812260984589</v>
      </c>
      <c r="W17" s="58">
        <v>36193.370722245505</v>
      </c>
      <c r="X17" s="58">
        <v>34673.093046006899</v>
      </c>
      <c r="Y17" s="57">
        <v>35301.211081643261</v>
      </c>
      <c r="Z17" s="55"/>
      <c r="AA17" s="9">
        <f t="shared" si="1"/>
        <v>579.06085679134048</v>
      </c>
      <c r="AB17" s="9">
        <f t="shared" si="2"/>
        <v>31965.060430855818</v>
      </c>
      <c r="AC17" s="11">
        <f t="shared" si="3"/>
        <v>1.8115431317388471E-2</v>
      </c>
      <c r="AE17" s="10">
        <f t="shared" si="4"/>
        <v>10.224188562152586</v>
      </c>
      <c r="AF17" s="10">
        <f t="shared" si="5"/>
        <v>10.244747687938242</v>
      </c>
      <c r="AG17" s="10">
        <f t="shared" si="6"/>
        <v>10.265009230029627</v>
      </c>
      <c r="AH17" s="10">
        <f t="shared" si="7"/>
        <v>10.298908057827848</v>
      </c>
      <c r="AI17" s="10">
        <f t="shared" si="8"/>
        <v>10.32929426292041</v>
      </c>
      <c r="AJ17" s="10">
        <f t="shared" si="9"/>
        <v>10.363982897731242</v>
      </c>
      <c r="AK17" s="10">
        <f t="shared" si="10"/>
        <v>10.365251830150319</v>
      </c>
      <c r="AL17" s="10">
        <f t="shared" si="11"/>
        <v>10.376553658892673</v>
      </c>
      <c r="AM17" s="10">
        <f t="shared" si="12"/>
        <v>10.380315815457887</v>
      </c>
      <c r="AN17" s="10">
        <f t="shared" si="13"/>
        <v>10.398458477405892</v>
      </c>
      <c r="AO17" s="10">
        <f t="shared" si="14"/>
        <v>10.41561613057697</v>
      </c>
      <c r="AP17" s="10">
        <f t="shared" si="15"/>
        <v>10.445020199919592</v>
      </c>
      <c r="AQ17" s="10">
        <f t="shared" si="16"/>
        <v>10.479421255051147</v>
      </c>
      <c r="AR17" s="10">
        <f t="shared" si="17"/>
        <v>10.496631251823922</v>
      </c>
      <c r="AS17" s="10">
        <f t="shared" si="18"/>
        <v>10.453719248602454</v>
      </c>
      <c r="AT17" s="10">
        <f t="shared" si="19"/>
        <v>10.471672550594722</v>
      </c>
    </row>
    <row r="18" spans="1:46">
      <c r="A18" s="12" t="s">
        <v>60</v>
      </c>
      <c r="B18" s="15" t="s">
        <v>59</v>
      </c>
      <c r="C18" s="48">
        <v>9638.1881862451737</v>
      </c>
      <c r="D18" s="49">
        <v>9.1734884224553088</v>
      </c>
      <c r="E18" s="36">
        <v>0.78700000000000003</v>
      </c>
      <c r="F18" s="50">
        <v>33.71</v>
      </c>
      <c r="G18" s="9"/>
      <c r="H18" s="9"/>
      <c r="I18" s="10"/>
      <c r="J18" s="58">
        <v>1853.7946863377201</v>
      </c>
      <c r="K18" s="58">
        <v>1859.0255729284997</v>
      </c>
      <c r="L18" s="58">
        <v>1948.0287347483152</v>
      </c>
      <c r="M18" s="58">
        <v>2122.5216915522587</v>
      </c>
      <c r="N18" s="58">
        <v>2259.5994227736128</v>
      </c>
      <c r="O18" s="58">
        <v>2489.9740323416627</v>
      </c>
      <c r="P18" s="58">
        <v>2715.3588735360463</v>
      </c>
      <c r="Q18" s="58">
        <v>2980.8614926482728</v>
      </c>
      <c r="R18" s="58">
        <v>3289.7001232268749</v>
      </c>
      <c r="S18" s="58">
        <v>3593.6685094864924</v>
      </c>
      <c r="T18" s="58">
        <v>4496.1439362615847</v>
      </c>
      <c r="U18" s="58">
        <v>5981.2422092026172</v>
      </c>
      <c r="V18" s="58">
        <v>7395.1560166198324</v>
      </c>
      <c r="W18" s="58">
        <v>8100.5677326949108</v>
      </c>
      <c r="X18" s="58">
        <v>8752.0829518381124</v>
      </c>
      <c r="Y18" s="57">
        <v>9832.5988744404276</v>
      </c>
      <c r="Z18" s="55"/>
      <c r="AA18" s="9">
        <f t="shared" si="1"/>
        <v>492.49697514823089</v>
      </c>
      <c r="AB18" s="9">
        <f t="shared" si="2"/>
        <v>3989.1817324131207</v>
      </c>
      <c r="AC18" s="11">
        <f t="shared" si="3"/>
        <v>0.1234581445980681</v>
      </c>
      <c r="AE18" s="10">
        <f t="shared" si="4"/>
        <v>7.5249899990754061</v>
      </c>
      <c r="AF18" s="10">
        <f t="shared" si="5"/>
        <v>7.5278077439089683</v>
      </c>
      <c r="AG18" s="10">
        <f t="shared" si="6"/>
        <v>7.5745732349911794</v>
      </c>
      <c r="AH18" s="10">
        <f t="shared" si="7"/>
        <v>7.6603601379458874</v>
      </c>
      <c r="AI18" s="10">
        <f t="shared" si="8"/>
        <v>7.7229428299959553</v>
      </c>
      <c r="AJ18" s="10">
        <f t="shared" si="9"/>
        <v>7.8200275606259249</v>
      </c>
      <c r="AK18" s="10">
        <f t="shared" si="10"/>
        <v>7.9066794054140264</v>
      </c>
      <c r="AL18" s="10">
        <f t="shared" si="11"/>
        <v>7.9999676292132653</v>
      </c>
      <c r="AM18" s="10">
        <f t="shared" si="12"/>
        <v>8.098551691649833</v>
      </c>
      <c r="AN18" s="10">
        <f t="shared" si="13"/>
        <v>8.1869288286674156</v>
      </c>
      <c r="AO18" s="10">
        <f t="shared" si="14"/>
        <v>8.4109754053541383</v>
      </c>
      <c r="AP18" s="10">
        <f t="shared" si="15"/>
        <v>8.6963835526637592</v>
      </c>
      <c r="AQ18" s="10">
        <f t="shared" si="16"/>
        <v>8.908580472504477</v>
      </c>
      <c r="AR18" s="10">
        <f t="shared" si="17"/>
        <v>8.9996894286604707</v>
      </c>
      <c r="AS18" s="10">
        <f t="shared" si="18"/>
        <v>9.0770470026605068</v>
      </c>
      <c r="AT18" s="10">
        <f t="shared" si="19"/>
        <v>9.1934585601354382</v>
      </c>
    </row>
    <row r="19" spans="1:46">
      <c r="A19" s="12" t="s">
        <v>62</v>
      </c>
      <c r="B19" s="15" t="s">
        <v>61</v>
      </c>
      <c r="C19" s="48">
        <v>25894</v>
      </c>
      <c r="D19" s="49">
        <v>10.161766560618593</v>
      </c>
      <c r="E19" s="36">
        <v>0.85599999999999998</v>
      </c>
      <c r="F19" s="50" t="e">
        <v>#N/A</v>
      </c>
      <c r="G19" s="9"/>
      <c r="H19" s="9"/>
      <c r="I19" s="10"/>
      <c r="J19" s="57">
        <v>16904.542568564964</v>
      </c>
      <c r="K19" s="57">
        <v>17427.363472747387</v>
      </c>
      <c r="L19" s="57">
        <v>17966.354095615865</v>
      </c>
      <c r="M19" s="57">
        <v>18522.014531562749</v>
      </c>
      <c r="N19" s="57">
        <v>19094.860341817268</v>
      </c>
      <c r="O19" s="57">
        <v>19685.423032801307</v>
      </c>
      <c r="P19" s="57">
        <v>20294.250549279699</v>
      </c>
      <c r="Q19" s="57">
        <v>20921.907782762577</v>
      </c>
      <c r="R19" s="57">
        <v>21568.977095631522</v>
      </c>
      <c r="S19" s="57">
        <v>22236.058861475798</v>
      </c>
      <c r="T19" s="57">
        <v>22923.772022139998</v>
      </c>
      <c r="U19" s="57">
        <v>23632.754661999999</v>
      </c>
      <c r="V19" s="57">
        <v>24363.6646</v>
      </c>
      <c r="W19" s="57">
        <v>25117.18</v>
      </c>
      <c r="X19" s="59">
        <v>25894</v>
      </c>
      <c r="Y19" s="57">
        <v>26679.968137666481</v>
      </c>
      <c r="Z19" s="55"/>
      <c r="AA19" s="9">
        <f>SLOPE(J19:X19,$J$7:$X$7)</f>
        <v>640.56195525678436</v>
      </c>
      <c r="AB19" s="9">
        <f>AVERAGE(J19:X19)</f>
        <v>21103.54157442661</v>
      </c>
      <c r="AC19" s="11">
        <f t="shared" si="3"/>
        <v>3.035329179217108E-2</v>
      </c>
      <c r="AE19" s="10">
        <f t="shared" si="4"/>
        <v>9.735337655832673</v>
      </c>
      <c r="AF19" s="10">
        <f t="shared" si="5"/>
        <v>9.7657968633173802</v>
      </c>
      <c r="AG19" s="10">
        <f t="shared" si="6"/>
        <v>9.7962560708020892</v>
      </c>
      <c r="AH19" s="10">
        <f t="shared" si="7"/>
        <v>9.8267152782867981</v>
      </c>
      <c r="AI19" s="10">
        <f t="shared" si="8"/>
        <v>9.8571744857715071</v>
      </c>
      <c r="AJ19" s="10">
        <f t="shared" si="9"/>
        <v>9.8876336932562161</v>
      </c>
      <c r="AK19" s="10">
        <f t="shared" si="10"/>
        <v>9.9180929007409233</v>
      </c>
      <c r="AL19" s="10">
        <f t="shared" si="11"/>
        <v>9.9485521082256323</v>
      </c>
      <c r="AM19" s="10">
        <f t="shared" si="12"/>
        <v>9.9790113157103413</v>
      </c>
      <c r="AN19" s="10">
        <f t="shared" si="13"/>
        <v>10.00947052319505</v>
      </c>
      <c r="AO19" s="10">
        <f t="shared" si="14"/>
        <v>10.039929730679757</v>
      </c>
      <c r="AP19" s="10">
        <f t="shared" si="15"/>
        <v>10.070388938164466</v>
      </c>
      <c r="AQ19" s="10">
        <f t="shared" si="16"/>
        <v>10.100848145649175</v>
      </c>
      <c r="AR19" s="10">
        <f t="shared" si="17"/>
        <v>10.131307353133884</v>
      </c>
      <c r="AS19" s="10">
        <f t="shared" si="18"/>
        <v>10.161766560618593</v>
      </c>
      <c r="AT19" s="10">
        <f t="shared" si="19"/>
        <v>10.191668305788459</v>
      </c>
    </row>
    <row r="20" spans="1:46">
      <c r="A20" s="12" t="s">
        <v>64</v>
      </c>
      <c r="B20" s="15" t="s">
        <v>63</v>
      </c>
      <c r="C20" s="48">
        <v>35174.141600863964</v>
      </c>
      <c r="D20" s="49">
        <v>10.46806647801357</v>
      </c>
      <c r="E20" s="36">
        <v>0.89500000000000002</v>
      </c>
      <c r="F20" s="50" t="e">
        <v>#N/A</v>
      </c>
      <c r="G20" s="9"/>
      <c r="H20" s="9"/>
      <c r="I20" s="10"/>
      <c r="J20" s="58">
        <v>21218.705209559492</v>
      </c>
      <c r="K20" s="58">
        <v>21522.636371658369</v>
      </c>
      <c r="L20" s="58">
        <v>21659.323701735502</v>
      </c>
      <c r="M20" s="58">
        <v>22183.971553069376</v>
      </c>
      <c r="N20" s="58">
        <v>22625.280904527757</v>
      </c>
      <c r="O20" s="58">
        <v>23294.170831705094</v>
      </c>
      <c r="P20" s="58">
        <v>23818.187629382748</v>
      </c>
      <c r="Q20" s="58">
        <v>24506.488421557795</v>
      </c>
      <c r="R20" s="58">
        <v>25681.129794823773</v>
      </c>
      <c r="S20" s="58">
        <v>26517.137392098633</v>
      </c>
      <c r="T20" s="58">
        <v>27961.802752443735</v>
      </c>
      <c r="U20" s="58">
        <v>29195.219254572774</v>
      </c>
      <c r="V20" s="58">
        <v>30962.235523200761</v>
      </c>
      <c r="W20" s="58">
        <v>32232.816748241021</v>
      </c>
      <c r="X20" s="57">
        <v>33500</v>
      </c>
      <c r="Y20" s="57">
        <v>34655.555135582734</v>
      </c>
      <c r="Z20" s="55"/>
      <c r="AA20" s="9">
        <f t="shared" si="1"/>
        <v>889.67191619962648</v>
      </c>
      <c r="AB20" s="9">
        <f t="shared" si="2"/>
        <v>25791.940405905119</v>
      </c>
      <c r="AC20" s="11">
        <f t="shared" si="3"/>
        <v>3.4494183151723402E-2</v>
      </c>
      <c r="AE20" s="10">
        <f t="shared" si="4"/>
        <v>9.9626383928491933</v>
      </c>
      <c r="AF20" s="10">
        <f t="shared" si="5"/>
        <v>9.9768605147489211</v>
      </c>
      <c r="AG20" s="10">
        <f t="shared" si="6"/>
        <v>9.983191296694276</v>
      </c>
      <c r="AH20" s="10">
        <f t="shared" si="7"/>
        <v>10.007125304977327</v>
      </c>
      <c r="AI20" s="10">
        <f t="shared" si="8"/>
        <v>10.026823184160788</v>
      </c>
      <c r="AJ20" s="10">
        <f t="shared" si="9"/>
        <v>10.055958429357053</v>
      </c>
      <c r="AK20" s="10">
        <f t="shared" si="10"/>
        <v>10.078204753926553</v>
      </c>
      <c r="AL20" s="10">
        <f t="shared" si="11"/>
        <v>10.106693195003579</v>
      </c>
      <c r="AM20" s="10">
        <f t="shared" si="12"/>
        <v>10.153511751961677</v>
      </c>
      <c r="AN20" s="10">
        <f t="shared" si="13"/>
        <v>10.185546496999288</v>
      </c>
      <c r="AO20" s="10">
        <f t="shared" si="14"/>
        <v>10.238594670393848</v>
      </c>
      <c r="AP20" s="10">
        <f t="shared" si="15"/>
        <v>10.281760250693644</v>
      </c>
      <c r="AQ20" s="10">
        <f t="shared" si="16"/>
        <v>10.340523531918606</v>
      </c>
      <c r="AR20" s="10">
        <f t="shared" si="17"/>
        <v>10.380740366220063</v>
      </c>
      <c r="AS20" s="10">
        <f t="shared" si="18"/>
        <v>10.419300717813158</v>
      </c>
      <c r="AT20" s="10">
        <f t="shared" si="19"/>
        <v>10.453213313141191</v>
      </c>
    </row>
    <row r="21" spans="1:46">
      <c r="A21" s="12" t="s">
        <v>66</v>
      </c>
      <c r="B21" s="15" t="s">
        <v>65</v>
      </c>
      <c r="C21" s="48">
        <v>1416.323365403855</v>
      </c>
      <c r="D21" s="49">
        <v>7.2558196135804591</v>
      </c>
      <c r="E21" s="36">
        <v>0.54300000000000004</v>
      </c>
      <c r="F21" s="50">
        <v>31.02</v>
      </c>
      <c r="G21" s="9"/>
      <c r="H21" s="9"/>
      <c r="I21" s="10"/>
      <c r="J21" s="58">
        <v>761.17285260928736</v>
      </c>
      <c r="K21" s="58">
        <v>780.96526422748389</v>
      </c>
      <c r="L21" s="58">
        <v>807.35602742706442</v>
      </c>
      <c r="M21" s="58">
        <v>833.63019988273197</v>
      </c>
      <c r="N21" s="58">
        <v>858.14269949901643</v>
      </c>
      <c r="O21" s="58">
        <v>892.79959445313364</v>
      </c>
      <c r="P21" s="58">
        <v>923.34535527969081</v>
      </c>
      <c r="Q21" s="58">
        <v>947.52541606150851</v>
      </c>
      <c r="R21" s="58">
        <v>980.61984224406422</v>
      </c>
      <c r="S21" s="58">
        <v>1025.2057329178986</v>
      </c>
      <c r="T21" s="58">
        <v>1069.26568798568</v>
      </c>
      <c r="U21" s="58">
        <v>1122.9818721763083</v>
      </c>
      <c r="V21" s="58">
        <v>1177.8202555093678</v>
      </c>
      <c r="W21" s="58">
        <v>1233.1626376672486</v>
      </c>
      <c r="X21" s="58">
        <v>1286.1109724268022</v>
      </c>
      <c r="Y21" s="57">
        <v>1334.6347634711969</v>
      </c>
      <c r="Z21" s="55"/>
      <c r="AA21" s="9">
        <f t="shared" si="1"/>
        <v>36.97476656536039</v>
      </c>
      <c r="AB21" s="9">
        <f t="shared" si="2"/>
        <v>980.00696069115247</v>
      </c>
      <c r="AC21" s="11">
        <f t="shared" si="3"/>
        <v>3.7729085658007817E-2</v>
      </c>
      <c r="AE21" s="10">
        <f t="shared" si="4"/>
        <v>6.6348604708465668</v>
      </c>
      <c r="AF21" s="10">
        <f t="shared" si="5"/>
        <v>6.6605306728294513</v>
      </c>
      <c r="AG21" s="10">
        <f t="shared" si="6"/>
        <v>6.6937647449925404</v>
      </c>
      <c r="AH21" s="10">
        <f t="shared" si="7"/>
        <v>6.7257898986091078</v>
      </c>
      <c r="AI21" s="10">
        <f t="shared" si="8"/>
        <v>6.7547704020913377</v>
      </c>
      <c r="AJ21" s="10">
        <f t="shared" si="9"/>
        <v>6.7943621373853818</v>
      </c>
      <c r="AK21" s="10">
        <f t="shared" si="10"/>
        <v>6.8280033305870225</v>
      </c>
      <c r="AL21" s="10">
        <f t="shared" si="11"/>
        <v>6.8538537609361381</v>
      </c>
      <c r="AM21" s="10">
        <f t="shared" si="12"/>
        <v>6.8881848638115803</v>
      </c>
      <c r="AN21" s="10">
        <f t="shared" si="13"/>
        <v>6.9326485864737917</v>
      </c>
      <c r="AO21" s="10">
        <f t="shared" si="14"/>
        <v>6.974727418952325</v>
      </c>
      <c r="AP21" s="10">
        <f t="shared" si="15"/>
        <v>7.0237428122896404</v>
      </c>
      <c r="AQ21" s="10">
        <f t="shared" si="16"/>
        <v>7.0714207681120964</v>
      </c>
      <c r="AR21" s="10">
        <f t="shared" si="17"/>
        <v>7.1173373984943602</v>
      </c>
      <c r="AS21" s="10">
        <f t="shared" si="18"/>
        <v>7.1593781937859173</v>
      </c>
      <c r="AT21" s="10">
        <f t="shared" si="19"/>
        <v>7.1964129479881995</v>
      </c>
    </row>
    <row r="22" spans="1:46">
      <c r="A22" s="12" t="s">
        <v>68</v>
      </c>
      <c r="B22" s="15" t="s">
        <v>67</v>
      </c>
      <c r="C22" s="48">
        <v>19188.63992208847</v>
      </c>
      <c r="D22" s="49">
        <v>9.8620737121851167</v>
      </c>
      <c r="E22" s="36">
        <v>0.90300000000000002</v>
      </c>
      <c r="F22" s="50" t="e">
        <v>#N/A</v>
      </c>
      <c r="G22" s="9"/>
      <c r="H22" s="9"/>
      <c r="I22" s="10"/>
      <c r="J22" s="57">
        <v>14150.166040847253</v>
      </c>
      <c r="K22" s="57">
        <v>14587.80004211057</v>
      </c>
      <c r="L22" s="57">
        <v>15038.969115577907</v>
      </c>
      <c r="M22" s="57">
        <v>15504.091871729803</v>
      </c>
      <c r="N22" s="57">
        <v>15983.599867762683</v>
      </c>
      <c r="O22" s="57">
        <v>16477.938008002766</v>
      </c>
      <c r="P22" s="57">
        <v>16987.564956703882</v>
      </c>
      <c r="Q22" s="57">
        <v>17512.953563612249</v>
      </c>
      <c r="R22" s="57">
        <v>18054.591302693039</v>
      </c>
      <c r="S22" s="57">
        <v>18612.980724425815</v>
      </c>
      <c r="T22" s="58">
        <v>19188.63992208847</v>
      </c>
      <c r="U22" s="57">
        <v>20535.142499999998</v>
      </c>
      <c r="V22" s="57">
        <v>21170.25</v>
      </c>
      <c r="W22" s="57">
        <v>21825</v>
      </c>
      <c r="X22" s="59">
        <v>22500</v>
      </c>
      <c r="Y22" s="57">
        <v>23253.455301584567</v>
      </c>
      <c r="Z22" s="55"/>
      <c r="AA22" s="9">
        <f t="shared" si="1"/>
        <v>598.58884406574884</v>
      </c>
      <c r="AB22" s="9">
        <f t="shared" si="2"/>
        <v>17875.312527703627</v>
      </c>
      <c r="AC22" s="11">
        <f t="shared" si="3"/>
        <v>3.3486902292647482E-2</v>
      </c>
      <c r="AE22" s="10">
        <f t="shared" si="4"/>
        <v>9.5574816373380322</v>
      </c>
      <c r="AF22" s="10">
        <f t="shared" si="5"/>
        <v>9.5879408448227412</v>
      </c>
      <c r="AG22" s="10">
        <f t="shared" si="6"/>
        <v>9.6184000523074484</v>
      </c>
      <c r="AH22" s="10">
        <f t="shared" si="7"/>
        <v>9.6488592597921574</v>
      </c>
      <c r="AI22" s="10">
        <f t="shared" si="8"/>
        <v>9.6793184672768664</v>
      </c>
      <c r="AJ22" s="10">
        <f t="shared" si="9"/>
        <v>9.7097776747615754</v>
      </c>
      <c r="AK22" s="10">
        <f t="shared" si="10"/>
        <v>9.7402368822462826</v>
      </c>
      <c r="AL22" s="10">
        <f t="shared" si="11"/>
        <v>9.7706960897309916</v>
      </c>
      <c r="AM22" s="10">
        <f t="shared" si="12"/>
        <v>9.8011552972157006</v>
      </c>
      <c r="AN22" s="10">
        <f t="shared" si="13"/>
        <v>9.8316145047004095</v>
      </c>
      <c r="AO22" s="10">
        <f t="shared" si="14"/>
        <v>9.8620737121851167</v>
      </c>
      <c r="AP22" s="10">
        <f t="shared" si="15"/>
        <v>9.9298929657383859</v>
      </c>
      <c r="AQ22" s="10">
        <f t="shared" si="16"/>
        <v>9.9603521732230949</v>
      </c>
      <c r="AR22" s="10">
        <f t="shared" si="17"/>
        <v>9.9908113807078038</v>
      </c>
      <c r="AS22" s="10">
        <f t="shared" si="18"/>
        <v>10.021270588192511</v>
      </c>
      <c r="AT22" s="10">
        <f t="shared" si="19"/>
        <v>10.054209015095285</v>
      </c>
    </row>
    <row r="23" spans="1:46">
      <c r="A23" s="12" t="s">
        <v>70</v>
      </c>
      <c r="B23" s="15" t="s">
        <v>69</v>
      </c>
      <c r="C23" s="48">
        <v>13039.719480987231</v>
      </c>
      <c r="D23" s="49">
        <v>9.4757553230550222</v>
      </c>
      <c r="E23" s="36">
        <v>0.82599999999999996</v>
      </c>
      <c r="F23" s="50">
        <v>27.22</v>
      </c>
      <c r="G23" s="9"/>
      <c r="H23" s="9"/>
      <c r="I23" s="10"/>
      <c r="J23" s="58">
        <v>4262.180234921052</v>
      </c>
      <c r="K23" s="58">
        <v>4396.1838527164618</v>
      </c>
      <c r="L23" s="58">
        <v>4918.1638755727527</v>
      </c>
      <c r="M23" s="58">
        <v>5356.7044690852899</v>
      </c>
      <c r="N23" s="58">
        <v>5557.5987690476541</v>
      </c>
      <c r="O23" s="58">
        <v>5897.570500643883</v>
      </c>
      <c r="P23" s="58">
        <v>6197.7690088707759</v>
      </c>
      <c r="Q23" s="58">
        <v>6540.1520826886326</v>
      </c>
      <c r="R23" s="58">
        <v>7036.9697785498574</v>
      </c>
      <c r="S23" s="58">
        <v>7882.1987463679561</v>
      </c>
      <c r="T23" s="58">
        <v>8540.81592056509</v>
      </c>
      <c r="U23" s="58">
        <v>9479.5585853403172</v>
      </c>
      <c r="V23" s="58">
        <v>10445.698423850188</v>
      </c>
      <c r="W23" s="58">
        <v>11651.047469202196</v>
      </c>
      <c r="X23" s="58">
        <v>11840.887971992584</v>
      </c>
      <c r="Y23" s="57">
        <v>12731.621188821116</v>
      </c>
      <c r="Z23" s="55"/>
      <c r="AA23" s="9">
        <f t="shared" si="1"/>
        <v>551.66904921607841</v>
      </c>
      <c r="AB23" s="9">
        <f t="shared" si="2"/>
        <v>7333.5666459609802</v>
      </c>
      <c r="AC23" s="11">
        <f t="shared" si="3"/>
        <v>7.5225204303545054E-2</v>
      </c>
      <c r="AE23" s="10">
        <f t="shared" si="4"/>
        <v>8.3575361005774269</v>
      </c>
      <c r="AF23" s="10">
        <f t="shared" si="5"/>
        <v>8.3884921373779147</v>
      </c>
      <c r="AG23" s="10">
        <f t="shared" si="6"/>
        <v>8.5006905438095899</v>
      </c>
      <c r="AH23" s="10">
        <f t="shared" si="7"/>
        <v>8.5861042271173194</v>
      </c>
      <c r="AI23" s="10">
        <f t="shared" si="8"/>
        <v>8.6229214178887332</v>
      </c>
      <c r="AJ23" s="10">
        <f t="shared" si="9"/>
        <v>8.6822957655374449</v>
      </c>
      <c r="AK23" s="10">
        <f t="shared" si="10"/>
        <v>8.7319446689973077</v>
      </c>
      <c r="AL23" s="10">
        <f t="shared" si="11"/>
        <v>8.7857156984146041</v>
      </c>
      <c r="AM23" s="10">
        <f t="shared" si="12"/>
        <v>8.8589329273075972</v>
      </c>
      <c r="AN23" s="10">
        <f t="shared" si="13"/>
        <v>8.9723621726575473</v>
      </c>
      <c r="AO23" s="10">
        <f t="shared" si="14"/>
        <v>9.0526118232686361</v>
      </c>
      <c r="AP23" s="10">
        <f t="shared" si="15"/>
        <v>9.1568930314371748</v>
      </c>
      <c r="AQ23" s="10">
        <f t="shared" si="16"/>
        <v>9.2539455385670699</v>
      </c>
      <c r="AR23" s="10">
        <f t="shared" si="17"/>
        <v>9.3631513664715502</v>
      </c>
      <c r="AS23" s="10">
        <f t="shared" si="18"/>
        <v>9.3793139032603232</v>
      </c>
      <c r="AT23" s="10">
        <f t="shared" si="19"/>
        <v>9.4518440352748776</v>
      </c>
    </row>
    <row r="24" spans="1:46">
      <c r="A24" s="12" t="s">
        <v>72</v>
      </c>
      <c r="B24" s="15" t="s">
        <v>71</v>
      </c>
      <c r="C24" s="48">
        <v>36312.651516005339</v>
      </c>
      <c r="D24" s="49">
        <v>10.499921486143368</v>
      </c>
      <c r="E24" s="36">
        <v>0.95299999999999996</v>
      </c>
      <c r="F24" s="50">
        <v>32.965800000000002</v>
      </c>
      <c r="G24" s="9"/>
      <c r="H24" s="9"/>
      <c r="I24" s="10"/>
      <c r="J24" s="58">
        <v>26681.889817169504</v>
      </c>
      <c r="K24" s="58">
        <v>27003.464830012501</v>
      </c>
      <c r="L24" s="58">
        <v>27948.32622445251</v>
      </c>
      <c r="M24" s="58">
        <v>28425.895717713567</v>
      </c>
      <c r="N24" s="58">
        <v>29366.855507337492</v>
      </c>
      <c r="O24" s="58">
        <v>30370.827532154377</v>
      </c>
      <c r="P24" s="58">
        <v>30505.457624417475</v>
      </c>
      <c r="Q24" s="58">
        <v>30784.789466557937</v>
      </c>
      <c r="R24" s="58">
        <v>30897.813595865457</v>
      </c>
      <c r="S24" s="58">
        <v>31759.347483506277</v>
      </c>
      <c r="T24" s="58">
        <v>32126.661076088927</v>
      </c>
      <c r="U24" s="58">
        <v>32774.637821459517</v>
      </c>
      <c r="V24" s="58">
        <v>33485.665577736378</v>
      </c>
      <c r="W24" s="58">
        <v>33560.611198575381</v>
      </c>
      <c r="X24" s="58">
        <v>32394.660247284046</v>
      </c>
      <c r="Y24" s="57">
        <v>32909.36618570354</v>
      </c>
      <c r="Z24" s="55"/>
      <c r="AA24" s="9">
        <f t="shared" si="1"/>
        <v>485.22410351424395</v>
      </c>
      <c r="AB24" s="9">
        <f t="shared" si="2"/>
        <v>30539.126914688753</v>
      </c>
      <c r="AC24" s="11">
        <f t="shared" si="3"/>
        <v>1.5888604309799707E-2</v>
      </c>
      <c r="AE24" s="10">
        <f t="shared" si="4"/>
        <v>10.191740330248534</v>
      </c>
      <c r="AF24" s="10">
        <f t="shared" si="5"/>
        <v>10.203720463790756</v>
      </c>
      <c r="AG24" s="10">
        <f t="shared" si="6"/>
        <v>10.238112592155115</v>
      </c>
      <c r="AH24" s="10">
        <f t="shared" si="7"/>
        <v>10.255055829739268</v>
      </c>
      <c r="AI24" s="10">
        <f t="shared" si="8"/>
        <v>10.287621953678306</v>
      </c>
      <c r="AJ24" s="10">
        <f t="shared" si="9"/>
        <v>10.321237806010823</v>
      </c>
      <c r="AK24" s="10">
        <f t="shared" si="10"/>
        <v>10.325660885093409</v>
      </c>
      <c r="AL24" s="10">
        <f t="shared" si="11"/>
        <v>10.33477599848996</v>
      </c>
      <c r="AM24" s="10">
        <f t="shared" si="12"/>
        <v>10.338440702967056</v>
      </c>
      <c r="AN24" s="10">
        <f t="shared" si="13"/>
        <v>10.365942369920365</v>
      </c>
      <c r="AO24" s="10">
        <f t="shared" si="14"/>
        <v>10.377441527509461</v>
      </c>
      <c r="AP24" s="10">
        <f t="shared" si="15"/>
        <v>10.397410258119571</v>
      </c>
      <c r="AQ24" s="10">
        <f t="shared" si="16"/>
        <v>10.418872733038839</v>
      </c>
      <c r="AR24" s="10">
        <f t="shared" si="17"/>
        <v>10.421108372530185</v>
      </c>
      <c r="AS24" s="10">
        <f t="shared" si="18"/>
        <v>10.385748881015633</v>
      </c>
      <c r="AT24" s="10">
        <f t="shared" si="19"/>
        <v>10.401512582733501</v>
      </c>
    </row>
    <row r="25" spans="1:46">
      <c r="A25" s="12" t="s">
        <v>74</v>
      </c>
      <c r="B25" s="15" t="s">
        <v>73</v>
      </c>
      <c r="C25" s="48">
        <v>6627.9435451002837</v>
      </c>
      <c r="D25" s="49">
        <v>8.7990498608729251</v>
      </c>
      <c r="E25" s="36">
        <v>0.77200000000000002</v>
      </c>
      <c r="F25" s="50">
        <v>54.410000000000004</v>
      </c>
      <c r="G25" s="9"/>
      <c r="H25" s="9"/>
      <c r="I25" s="10"/>
      <c r="J25" s="58">
        <v>4840.6436499962747</v>
      </c>
      <c r="K25" s="58">
        <v>4788.1637582667336</v>
      </c>
      <c r="L25" s="58">
        <v>4785.4638170147418</v>
      </c>
      <c r="M25" s="58">
        <v>4787.554508696905</v>
      </c>
      <c r="N25" s="58">
        <v>5109.3738415975276</v>
      </c>
      <c r="O25" s="58">
        <v>5620.6639224008486</v>
      </c>
      <c r="P25" s="58">
        <v>5727.3324549875779</v>
      </c>
      <c r="Q25" s="58">
        <v>5840.0450916522404</v>
      </c>
      <c r="R25" s="58">
        <v>6186.1427358683231</v>
      </c>
      <c r="S25" s="58">
        <v>6268.1522450849961</v>
      </c>
      <c r="T25" s="58">
        <v>6254.3420725253181</v>
      </c>
      <c r="U25" s="58">
        <v>6337.1753534066238</v>
      </c>
      <c r="V25" s="58">
        <v>6206.1418013611674</v>
      </c>
      <c r="W25" s="58">
        <v>6228.0951539713215</v>
      </c>
      <c r="X25" s="58">
        <v>6018.5908996461203</v>
      </c>
      <c r="Y25" s="57">
        <v>6152.7827141697071</v>
      </c>
      <c r="Z25" s="55"/>
      <c r="AA25" s="9">
        <f t="shared" si="1"/>
        <v>126.34208586207092</v>
      </c>
      <c r="AB25" s="9">
        <f t="shared" si="2"/>
        <v>5666.5254204317816</v>
      </c>
      <c r="AC25" s="11">
        <f t="shared" si="3"/>
        <v>2.2296217962160633E-2</v>
      </c>
      <c r="AE25" s="10">
        <f t="shared" si="4"/>
        <v>8.4848029764053052</v>
      </c>
      <c r="AF25" s="10">
        <f t="shared" si="5"/>
        <v>8.4739022679030906</v>
      </c>
      <c r="AG25" s="10">
        <f t="shared" si="6"/>
        <v>8.4733382306450409</v>
      </c>
      <c r="AH25" s="10">
        <f t="shared" si="7"/>
        <v>8.4737750190526828</v>
      </c>
      <c r="AI25" s="10">
        <f t="shared" si="8"/>
        <v>8.5388321397987195</v>
      </c>
      <c r="AJ25" s="10">
        <f t="shared" si="9"/>
        <v>8.6342050715687826</v>
      </c>
      <c r="AK25" s="10">
        <f t="shared" si="10"/>
        <v>8.6530051611695455</v>
      </c>
      <c r="AL25" s="10">
        <f t="shared" si="11"/>
        <v>8.672493796965794</v>
      </c>
      <c r="AM25" s="10">
        <f t="shared" si="12"/>
        <v>8.7300670269956786</v>
      </c>
      <c r="AN25" s="10">
        <f t="shared" si="13"/>
        <v>8.7432368924414607</v>
      </c>
      <c r="AO25" s="10">
        <f t="shared" si="14"/>
        <v>8.7410312331202107</v>
      </c>
      <c r="AP25" s="10">
        <f t="shared" si="15"/>
        <v>8.7541884203004035</v>
      </c>
      <c r="AQ25" s="10">
        <f t="shared" si="16"/>
        <v>8.7332946938225664</v>
      </c>
      <c r="AR25" s="10">
        <f t="shared" si="17"/>
        <v>8.7368258112526096</v>
      </c>
      <c r="AS25" s="10">
        <f t="shared" si="18"/>
        <v>8.7026084410780236</v>
      </c>
      <c r="AT25" s="10">
        <f t="shared" si="19"/>
        <v>8.7246597323138726</v>
      </c>
    </row>
    <row r="26" spans="1:46">
      <c r="A26" s="12" t="s">
        <v>76</v>
      </c>
      <c r="B26" s="15" t="s">
        <v>75</v>
      </c>
      <c r="C26" s="48">
        <v>1507.8812097896009</v>
      </c>
      <c r="D26" s="49">
        <v>7.3184607721160475</v>
      </c>
      <c r="E26" s="36">
        <v>0.49199999999999999</v>
      </c>
      <c r="F26" s="50">
        <v>38.619999999999997</v>
      </c>
      <c r="G26" s="9"/>
      <c r="H26" s="9"/>
      <c r="I26" s="10"/>
      <c r="J26" s="58">
        <v>1146.7974299359432</v>
      </c>
      <c r="K26" s="58">
        <v>1172.9066124469284</v>
      </c>
      <c r="L26" s="58">
        <v>1208.362743539059</v>
      </c>
      <c r="M26" s="58">
        <v>1226.8371424398417</v>
      </c>
      <c r="N26" s="58">
        <v>1246.7632139352545</v>
      </c>
      <c r="O26" s="58">
        <v>1278.700188672258</v>
      </c>
      <c r="P26" s="58">
        <v>1299.7353295011985</v>
      </c>
      <c r="Q26" s="58">
        <v>1313.5803107296856</v>
      </c>
      <c r="R26" s="58">
        <v>1319.3265538424064</v>
      </c>
      <c r="S26" s="58">
        <v>1315.0819544901615</v>
      </c>
      <c r="T26" s="58">
        <v>1309.0336221267146</v>
      </c>
      <c r="U26" s="58">
        <v>1319.0170759922116</v>
      </c>
      <c r="V26" s="58">
        <v>1336.142744577407</v>
      </c>
      <c r="W26" s="58">
        <v>1360.6835547246433</v>
      </c>
      <c r="X26" s="58">
        <v>1369.2512715649068</v>
      </c>
      <c r="Y26" s="57">
        <v>1384.4033299498199</v>
      </c>
      <c r="Z26" s="55"/>
      <c r="AA26" s="9">
        <f t="shared" si="1"/>
        <v>14.18080094650589</v>
      </c>
      <c r="AB26" s="9">
        <f t="shared" si="2"/>
        <v>1281.4813165679082</v>
      </c>
      <c r="AC26" s="11">
        <f t="shared" si="3"/>
        <v>1.1065944359208629E-2</v>
      </c>
      <c r="AE26" s="10">
        <f t="shared" si="4"/>
        <v>7.0447284929323608</v>
      </c>
      <c r="AF26" s="10">
        <f t="shared" si="5"/>
        <v>7.067240231201847</v>
      </c>
      <c r="AG26" s="10">
        <f t="shared" si="6"/>
        <v>7.0970216178050656</v>
      </c>
      <c r="AH26" s="10">
        <f t="shared" si="7"/>
        <v>7.1121947076538499</v>
      </c>
      <c r="AI26" s="10">
        <f t="shared" si="8"/>
        <v>7.1283060430749021</v>
      </c>
      <c r="AJ26" s="10">
        <f t="shared" si="9"/>
        <v>7.1535993633671691</v>
      </c>
      <c r="AK26" s="10">
        <f t="shared" si="10"/>
        <v>7.1699159300304371</v>
      </c>
      <c r="AL26" s="10">
        <f t="shared" si="11"/>
        <v>7.1805117497990505</v>
      </c>
      <c r="AM26" s="10">
        <f t="shared" si="12"/>
        <v>7.1848766989079849</v>
      </c>
      <c r="AN26" s="10">
        <f t="shared" si="13"/>
        <v>7.1816542654760855</v>
      </c>
      <c r="AO26" s="10">
        <f t="shared" si="14"/>
        <v>7.17704445093276</v>
      </c>
      <c r="AP26" s="10">
        <f t="shared" si="15"/>
        <v>7.1846420987989505</v>
      </c>
      <c r="AQ26" s="10">
        <f t="shared" si="16"/>
        <v>7.1975421931326657</v>
      </c>
      <c r="AR26" s="10">
        <f t="shared" si="17"/>
        <v>7.2157424662302256</v>
      </c>
      <c r="AS26" s="10">
        <f t="shared" si="18"/>
        <v>7.2220193523213556</v>
      </c>
      <c r="AT26" s="10">
        <f t="shared" si="19"/>
        <v>7.2330245170962186</v>
      </c>
    </row>
    <row r="27" spans="1:46">
      <c r="A27" s="12" t="s">
        <v>78</v>
      </c>
      <c r="B27" s="15" t="s">
        <v>77</v>
      </c>
      <c r="C27" s="48">
        <v>5112.937960585612</v>
      </c>
      <c r="D27" s="49">
        <v>8.5395294613442712</v>
      </c>
      <c r="E27" s="36">
        <v>0.61899999999999999</v>
      </c>
      <c r="F27" s="50">
        <v>46.74</v>
      </c>
      <c r="G27" s="9"/>
      <c r="H27" s="9"/>
      <c r="I27" s="10"/>
      <c r="J27" s="58">
        <v>2234.0008714170444</v>
      </c>
      <c r="K27" s="58">
        <v>2363.7227527664909</v>
      </c>
      <c r="L27" s="58">
        <v>2454.867675201252</v>
      </c>
      <c r="M27" s="58">
        <v>2532.0628387779016</v>
      </c>
      <c r="N27" s="58">
        <v>2632.1731754556981</v>
      </c>
      <c r="O27" s="58">
        <v>2749.3284386288647</v>
      </c>
      <c r="P27" s="58">
        <v>2854.4060143228485</v>
      </c>
      <c r="Q27" s="58">
        <v>3012.8088918518492</v>
      </c>
      <c r="R27" s="58">
        <v>3171.3322478834421</v>
      </c>
      <c r="S27" s="58">
        <v>3326.7780917301343</v>
      </c>
      <c r="T27" s="58">
        <v>3470.6668632393689</v>
      </c>
      <c r="U27" s="58">
        <v>3612.6318557732411</v>
      </c>
      <c r="V27" s="58">
        <v>4247.1051256399187</v>
      </c>
      <c r="W27" s="58">
        <v>4387.9889911179544</v>
      </c>
      <c r="X27" s="58">
        <v>4642.8702463496384</v>
      </c>
      <c r="Y27" s="57">
        <v>4884.2196866827271</v>
      </c>
      <c r="Z27" s="55"/>
      <c r="AA27" s="9">
        <f t="shared" si="1"/>
        <v>165.28018920687776</v>
      </c>
      <c r="AB27" s="9">
        <f t="shared" si="2"/>
        <v>3179.5162720103767</v>
      </c>
      <c r="AC27" s="11">
        <f t="shared" si="3"/>
        <v>5.1982809668834541E-2</v>
      </c>
      <c r="AE27" s="10">
        <f t="shared" si="4"/>
        <v>7.7115493696993678</v>
      </c>
      <c r="AF27" s="10">
        <f t="shared" si="5"/>
        <v>7.7679930927847023</v>
      </c>
      <c r="AG27" s="10">
        <f t="shared" si="6"/>
        <v>7.8058281386542676</v>
      </c>
      <c r="AH27" s="10">
        <f t="shared" si="7"/>
        <v>7.8367896007988822</v>
      </c>
      <c r="AI27" s="10">
        <f t="shared" si="8"/>
        <v>7.8755650864265183</v>
      </c>
      <c r="AJ27" s="10">
        <f t="shared" si="9"/>
        <v>7.9191119567029737</v>
      </c>
      <c r="AK27" s="10">
        <f t="shared" si="10"/>
        <v>7.9566190494192215</v>
      </c>
      <c r="AL27" s="10">
        <f t="shared" si="11"/>
        <v>8.0106281092566878</v>
      </c>
      <c r="AM27" s="10">
        <f t="shared" si="12"/>
        <v>8.0619070460548059</v>
      </c>
      <c r="AN27" s="10">
        <f t="shared" si="13"/>
        <v>8.1097595745845279</v>
      </c>
      <c r="AO27" s="10">
        <f t="shared" si="14"/>
        <v>8.1521020340846562</v>
      </c>
      <c r="AP27" s="10">
        <f t="shared" si="15"/>
        <v>8.1921918316226083</v>
      </c>
      <c r="AQ27" s="10">
        <f t="shared" si="16"/>
        <v>8.3539928829242562</v>
      </c>
      <c r="AR27" s="10">
        <f t="shared" si="17"/>
        <v>8.3866263125309786</v>
      </c>
      <c r="AS27" s="10">
        <f t="shared" si="18"/>
        <v>8.443088041549224</v>
      </c>
      <c r="AT27" s="10">
        <f t="shared" si="19"/>
        <v>8.4937648151122538</v>
      </c>
    </row>
    <row r="28" spans="1:46">
      <c r="A28" s="12" t="s">
        <v>430</v>
      </c>
      <c r="B28" s="15" t="s">
        <v>79</v>
      </c>
      <c r="C28" s="48">
        <v>4419.3363344503277</v>
      </c>
      <c r="D28" s="49">
        <v>8.3937448132211685</v>
      </c>
      <c r="E28" s="36">
        <v>0.72899999999999998</v>
      </c>
      <c r="F28" s="50">
        <v>57.26</v>
      </c>
      <c r="G28" s="9"/>
      <c r="H28" s="9"/>
      <c r="I28" s="10"/>
      <c r="J28" s="58">
        <v>3190.1354160903265</v>
      </c>
      <c r="K28" s="58">
        <v>3257.1499003018075</v>
      </c>
      <c r="L28" s="58">
        <v>3346.1612649989229</v>
      </c>
      <c r="M28" s="58">
        <v>3441.4676018389246</v>
      </c>
      <c r="N28" s="58">
        <v>3385.2707990640602</v>
      </c>
      <c r="O28" s="58">
        <v>3399.5743355506329</v>
      </c>
      <c r="P28" s="58">
        <v>3387.0411867090165</v>
      </c>
      <c r="Q28" s="58">
        <v>3401.9271036564464</v>
      </c>
      <c r="R28" s="58">
        <v>3425.4307868216069</v>
      </c>
      <c r="S28" s="58">
        <v>3499.5764404278448</v>
      </c>
      <c r="T28" s="58">
        <v>3757.4932514652946</v>
      </c>
      <c r="U28" s="58">
        <v>3856.8515805710213</v>
      </c>
      <c r="V28" s="58">
        <v>3787.7407258278399</v>
      </c>
      <c r="W28" s="58">
        <v>3950.2808768932405</v>
      </c>
      <c r="X28" s="58">
        <v>4013.0362101026149</v>
      </c>
      <c r="Y28" s="57">
        <v>4074.3485036173524</v>
      </c>
      <c r="Z28" s="55"/>
      <c r="AA28" s="9">
        <f t="shared" si="1"/>
        <v>54.084235013493945</v>
      </c>
      <c r="AB28" s="9">
        <f t="shared" si="2"/>
        <v>3539.9424986879731</v>
      </c>
      <c r="AC28" s="11">
        <f t="shared" si="3"/>
        <v>1.5278280659513385E-2</v>
      </c>
      <c r="AE28" s="10">
        <f t="shared" si="4"/>
        <v>8.0678186450629621</v>
      </c>
      <c r="AF28" s="10">
        <f t="shared" si="5"/>
        <v>8.0886078282582421</v>
      </c>
      <c r="AG28" s="10">
        <f t="shared" si="6"/>
        <v>8.115569076738895</v>
      </c>
      <c r="AH28" s="10">
        <f t="shared" si="7"/>
        <v>8.143653287828954</v>
      </c>
      <c r="AI28" s="10">
        <f t="shared" si="8"/>
        <v>8.1271891818700723</v>
      </c>
      <c r="AJ28" s="10">
        <f t="shared" si="9"/>
        <v>8.1314055073403662</v>
      </c>
      <c r="AK28" s="10">
        <f t="shared" si="10"/>
        <v>8.1277120129767919</v>
      </c>
      <c r="AL28" s="10">
        <f t="shared" si="11"/>
        <v>8.1320973452295995</v>
      </c>
      <c r="AM28" s="10">
        <f t="shared" si="12"/>
        <v>8.1389825199612318</v>
      </c>
      <c r="AN28" s="10">
        <f t="shared" si="13"/>
        <v>8.1603972231337387</v>
      </c>
      <c r="AO28" s="10">
        <f t="shared" si="14"/>
        <v>8.2315073256082965</v>
      </c>
      <c r="AP28" s="10">
        <f t="shared" si="15"/>
        <v>8.2576064769314108</v>
      </c>
      <c r="AQ28" s="10">
        <f t="shared" si="16"/>
        <v>8.2395250057722489</v>
      </c>
      <c r="AR28" s="10">
        <f t="shared" si="17"/>
        <v>8.281541963441347</v>
      </c>
      <c r="AS28" s="10">
        <f t="shared" si="18"/>
        <v>8.2973033934264606</v>
      </c>
      <c r="AT28" s="10">
        <f t="shared" si="19"/>
        <v>8.3124661364804471</v>
      </c>
    </row>
    <row r="29" spans="1:46">
      <c r="A29" s="12" t="s">
        <v>447</v>
      </c>
      <c r="B29" s="15" t="s">
        <v>81</v>
      </c>
      <c r="C29" s="48">
        <v>8578.2870114640464</v>
      </c>
      <c r="D29" s="49">
        <v>9.056989523535977</v>
      </c>
      <c r="E29" s="36">
        <v>0.81200000000000006</v>
      </c>
      <c r="F29" s="50">
        <v>36.21</v>
      </c>
      <c r="G29" s="9"/>
      <c r="H29" s="9"/>
      <c r="I29" s="10"/>
      <c r="J29" s="58">
        <v>1635.8699587202593</v>
      </c>
      <c r="K29" s="58">
        <v>3115.8451588240059</v>
      </c>
      <c r="L29" s="58">
        <v>4112.8531340126729</v>
      </c>
      <c r="M29" s="58">
        <v>4597.8733554250148</v>
      </c>
      <c r="N29" s="58">
        <v>4869.7744403373717</v>
      </c>
      <c r="O29" s="58">
        <v>5009.2585990219504</v>
      </c>
      <c r="P29" s="58">
        <v>5153.2430505217153</v>
      </c>
      <c r="Q29" s="58">
        <v>5386.5601725053148</v>
      </c>
      <c r="R29" s="58">
        <v>5591.6361425880068</v>
      </c>
      <c r="S29" s="58">
        <v>5934.77005736501</v>
      </c>
      <c r="T29" s="58">
        <v>6232.3160762171674</v>
      </c>
      <c r="U29" s="58">
        <v>6618.3451098050609</v>
      </c>
      <c r="V29" s="58">
        <v>7076.6677103425072</v>
      </c>
      <c r="W29" s="58">
        <v>7470.7221023002921</v>
      </c>
      <c r="X29" s="58">
        <v>7265.881618484942</v>
      </c>
      <c r="Y29" s="57">
        <v>7726.8071173971121</v>
      </c>
      <c r="Z29" s="55"/>
      <c r="AA29" s="9">
        <f t="shared" si="1"/>
        <v>338.63337176704158</v>
      </c>
      <c r="AB29" s="9">
        <f t="shared" si="2"/>
        <v>5338.1077790980862</v>
      </c>
      <c r="AC29" s="11">
        <f t="shared" si="3"/>
        <v>6.3436967888320955E-2</v>
      </c>
      <c r="AE29" s="10">
        <f t="shared" si="4"/>
        <v>7.3999300266686019</v>
      </c>
      <c r="AF29" s="10">
        <f t="shared" si="5"/>
        <v>8.044255713465823</v>
      </c>
      <c r="AG29" s="10">
        <f t="shared" si="6"/>
        <v>8.3218722598400721</v>
      </c>
      <c r="AH29" s="10">
        <f t="shared" si="7"/>
        <v>8.4333491615390628</v>
      </c>
      <c r="AI29" s="10">
        <f t="shared" si="8"/>
        <v>8.4908028988515198</v>
      </c>
      <c r="AJ29" s="10">
        <f t="shared" si="9"/>
        <v>8.5190431989010094</v>
      </c>
      <c r="AK29" s="10">
        <f t="shared" si="10"/>
        <v>8.5473815140161609</v>
      </c>
      <c r="AL29" s="10">
        <f t="shared" si="11"/>
        <v>8.5916622732558512</v>
      </c>
      <c r="AM29" s="10">
        <f t="shared" si="12"/>
        <v>8.6290272143052498</v>
      </c>
      <c r="AN29" s="10">
        <f t="shared" si="13"/>
        <v>8.6885835627995398</v>
      </c>
      <c r="AO29" s="10">
        <f t="shared" si="14"/>
        <v>8.7375033045278023</v>
      </c>
      <c r="AP29" s="10">
        <f t="shared" si="15"/>
        <v>8.7976006342668587</v>
      </c>
      <c r="AQ29" s="10">
        <f t="shared" si="16"/>
        <v>8.8645584135104585</v>
      </c>
      <c r="AR29" s="10">
        <f t="shared" si="17"/>
        <v>8.9187469404295161</v>
      </c>
      <c r="AS29" s="10">
        <f t="shared" si="18"/>
        <v>8.8909449201195123</v>
      </c>
      <c r="AT29" s="10">
        <f t="shared" si="19"/>
        <v>8.9524510054629864</v>
      </c>
    </row>
    <row r="30" spans="1:46">
      <c r="A30" s="12" t="s">
        <v>84</v>
      </c>
      <c r="B30" s="15" t="s">
        <v>83</v>
      </c>
      <c r="C30" s="48">
        <v>13384.46546409738</v>
      </c>
      <c r="D30" s="49">
        <v>9.5018500197141567</v>
      </c>
      <c r="E30" s="36">
        <v>0.69399999999999995</v>
      </c>
      <c r="F30" s="50">
        <v>60.96</v>
      </c>
      <c r="G30" s="9"/>
      <c r="H30" s="9"/>
      <c r="I30" s="10"/>
      <c r="J30" s="58">
        <v>7564.5777547648904</v>
      </c>
      <c r="K30" s="58">
        <v>7794.0786118178348</v>
      </c>
      <c r="L30" s="58">
        <v>8391.4316284615888</v>
      </c>
      <c r="M30" s="58">
        <v>9081.3072812295923</v>
      </c>
      <c r="N30" s="58">
        <v>9356.511917434309</v>
      </c>
      <c r="O30" s="58">
        <v>9736.148498549006</v>
      </c>
      <c r="P30" s="58">
        <v>9925.1824398336266</v>
      </c>
      <c r="Q30" s="58">
        <v>10673.558920518413</v>
      </c>
      <c r="R30" s="58">
        <v>11206.886937881249</v>
      </c>
      <c r="S30" s="58">
        <v>11733.37013167503</v>
      </c>
      <c r="T30" s="58">
        <v>11772.068653470618</v>
      </c>
      <c r="U30" s="58">
        <v>12203.859638622311</v>
      </c>
      <c r="V30" s="58">
        <v>12603.928736905786</v>
      </c>
      <c r="W30" s="58">
        <v>12802.959046297885</v>
      </c>
      <c r="X30" s="58">
        <v>12153.939074872404</v>
      </c>
      <c r="Y30" s="57">
        <v>12602.88745970399</v>
      </c>
      <c r="Z30" s="55"/>
      <c r="AA30" s="9">
        <f t="shared" si="1"/>
        <v>386.62258854226189</v>
      </c>
      <c r="AB30" s="9">
        <f t="shared" si="2"/>
        <v>10466.65395148897</v>
      </c>
      <c r="AC30" s="11">
        <f t="shared" si="3"/>
        <v>3.6938508747321443E-2</v>
      </c>
      <c r="AE30" s="10">
        <f t="shared" si="4"/>
        <v>8.931231809035479</v>
      </c>
      <c r="AF30" s="10">
        <f t="shared" si="5"/>
        <v>8.961119572044586</v>
      </c>
      <c r="AG30" s="10">
        <f t="shared" si="6"/>
        <v>9.0349664200014725</v>
      </c>
      <c r="AH30" s="10">
        <f t="shared" si="7"/>
        <v>9.1139734349358204</v>
      </c>
      <c r="AI30" s="10">
        <f t="shared" si="8"/>
        <v>9.1438278416234731</v>
      </c>
      <c r="AJ30" s="10">
        <f t="shared" si="9"/>
        <v>9.1836008870725117</v>
      </c>
      <c r="AK30" s="10">
        <f t="shared" si="10"/>
        <v>9.2028304872336637</v>
      </c>
      <c r="AL30" s="10">
        <f t="shared" si="11"/>
        <v>9.2755248332481006</v>
      </c>
      <c r="AM30" s="10">
        <f t="shared" si="12"/>
        <v>9.3242837734744359</v>
      </c>
      <c r="AN30" s="10">
        <f t="shared" si="13"/>
        <v>9.3701922091354639</v>
      </c>
      <c r="AO30" s="10">
        <f t="shared" si="14"/>
        <v>9.3734849412655645</v>
      </c>
      <c r="AP30" s="10">
        <f t="shared" si="15"/>
        <v>9.4095075445103671</v>
      </c>
      <c r="AQ30" s="10">
        <f t="shared" si="16"/>
        <v>9.4417638488549755</v>
      </c>
      <c r="AR30" s="10">
        <f t="shared" si="17"/>
        <v>9.4574315986827937</v>
      </c>
      <c r="AS30" s="10">
        <f t="shared" si="18"/>
        <v>9.4054085999192356</v>
      </c>
      <c r="AT30" s="10">
        <f t="shared" si="19"/>
        <v>9.4416812301542041</v>
      </c>
    </row>
    <row r="31" spans="1:46">
      <c r="A31" s="12" t="s">
        <v>86</v>
      </c>
      <c r="B31" s="15" t="s">
        <v>85</v>
      </c>
      <c r="C31" s="48">
        <v>10366.87661152876</v>
      </c>
      <c r="D31" s="49">
        <v>9.2463710612101053</v>
      </c>
      <c r="E31" s="36">
        <v>0.81299999999999994</v>
      </c>
      <c r="F31" s="50">
        <v>53.900000000000006</v>
      </c>
      <c r="G31" s="9"/>
      <c r="H31" s="9"/>
      <c r="I31" s="10"/>
      <c r="J31" s="58">
        <v>7723.6727947988147</v>
      </c>
      <c r="K31" s="58">
        <v>7771.2792953496064</v>
      </c>
      <c r="L31" s="58">
        <v>7913.3614811522439</v>
      </c>
      <c r="M31" s="58">
        <v>7798.8071356281998</v>
      </c>
      <c r="N31" s="58">
        <v>7703.9016665437593</v>
      </c>
      <c r="O31" s="58">
        <v>7920.5007688107407</v>
      </c>
      <c r="P31" s="58">
        <v>7911.4278977724134</v>
      </c>
      <c r="Q31" s="58">
        <v>8010.0075633442511</v>
      </c>
      <c r="R31" s="58">
        <v>7994.3162274192591</v>
      </c>
      <c r="S31" s="58">
        <v>8344.056716062425</v>
      </c>
      <c r="T31" s="58">
        <v>8505.4170435112737</v>
      </c>
      <c r="U31" s="58">
        <v>8743.9159769560756</v>
      </c>
      <c r="V31" s="58">
        <v>9180.8448958068202</v>
      </c>
      <c r="W31" s="58">
        <v>9561.834928389655</v>
      </c>
      <c r="X31" s="58">
        <v>9413.7780153606946</v>
      </c>
      <c r="Y31" s="57">
        <v>9559.7130506586982</v>
      </c>
      <c r="Z31" s="55"/>
      <c r="AA31" s="9">
        <f t="shared" si="1"/>
        <v>128.66596119932353</v>
      </c>
      <c r="AB31" s="9">
        <f t="shared" si="2"/>
        <v>8299.8081604604158</v>
      </c>
      <c r="AC31" s="11">
        <f t="shared" si="3"/>
        <v>1.550228134335409E-2</v>
      </c>
      <c r="AE31" s="10">
        <f t="shared" si="4"/>
        <v>8.952045280506983</v>
      </c>
      <c r="AF31" s="10">
        <f t="shared" si="5"/>
        <v>8.9581900752852537</v>
      </c>
      <c r="AG31" s="10">
        <f t="shared" si="6"/>
        <v>8.9763079365008807</v>
      </c>
      <c r="AH31" s="10">
        <f t="shared" si="7"/>
        <v>8.9617260696527765</v>
      </c>
      <c r="AI31" s="10">
        <f t="shared" si="8"/>
        <v>8.9494821894483909</v>
      </c>
      <c r="AJ31" s="10">
        <f t="shared" si="9"/>
        <v>8.9772097111948366</v>
      </c>
      <c r="AK31" s="10">
        <f t="shared" si="10"/>
        <v>8.9760635625198866</v>
      </c>
      <c r="AL31" s="10">
        <f t="shared" si="11"/>
        <v>8.9884469842996939</v>
      </c>
      <c r="AM31" s="10">
        <f t="shared" si="12"/>
        <v>8.9864860965848479</v>
      </c>
      <c r="AN31" s="10">
        <f t="shared" si="13"/>
        <v>9.0293047938845472</v>
      </c>
      <c r="AO31" s="10">
        <f t="shared" si="14"/>
        <v>9.0484585387261092</v>
      </c>
      <c r="AP31" s="10">
        <f t="shared" si="15"/>
        <v>9.0761134205874328</v>
      </c>
      <c r="AQ31" s="10">
        <f t="shared" si="16"/>
        <v>9.1248745159596929</v>
      </c>
      <c r="AR31" s="10">
        <f t="shared" si="17"/>
        <v>9.1655349257437564</v>
      </c>
      <c r="AS31" s="10">
        <f t="shared" si="18"/>
        <v>9.1499296414154561</v>
      </c>
      <c r="AT31" s="10">
        <f t="shared" si="19"/>
        <v>9.1653129899734935</v>
      </c>
    </row>
    <row r="32" spans="1:46">
      <c r="A32" s="12" t="s">
        <v>88</v>
      </c>
      <c r="B32" s="15" t="s">
        <v>87</v>
      </c>
      <c r="C32" s="48">
        <v>51204.568594596603</v>
      </c>
      <c r="D32" s="49">
        <v>10.843584037410022</v>
      </c>
      <c r="E32" s="36">
        <v>0.92</v>
      </c>
      <c r="F32" s="50" t="e">
        <v>#N/A</v>
      </c>
      <c r="G32" s="9"/>
      <c r="H32" s="9"/>
      <c r="I32" s="10"/>
      <c r="J32" s="58">
        <v>50310.891012997563</v>
      </c>
      <c r="K32" s="58">
        <v>50432.036597216415</v>
      </c>
      <c r="L32" s="58">
        <v>48446.92446798263</v>
      </c>
      <c r="M32" s="58">
        <v>47004.604019985469</v>
      </c>
      <c r="N32" s="58">
        <v>47299.249296731599</v>
      </c>
      <c r="O32" s="58">
        <v>47542.686886195333</v>
      </c>
      <c r="P32" s="58">
        <v>47780.260281402276</v>
      </c>
      <c r="Q32" s="58">
        <v>48585.727624293933</v>
      </c>
      <c r="R32" s="58">
        <v>48975.495301379982</v>
      </c>
      <c r="S32" s="58">
        <v>48237.410221161444</v>
      </c>
      <c r="T32" s="58">
        <v>47468.343589615404</v>
      </c>
      <c r="U32" s="58">
        <v>48588.625900071078</v>
      </c>
      <c r="V32" s="58">
        <v>47948.540963266169</v>
      </c>
      <c r="W32" s="57">
        <v>48000</v>
      </c>
      <c r="X32" s="57">
        <v>48000</v>
      </c>
      <c r="Y32" s="57">
        <v>47915.427332034858</v>
      </c>
      <c r="Z32" s="55"/>
      <c r="AA32" s="9">
        <f t="shared" si="1"/>
        <v>-85.115436103428408</v>
      </c>
      <c r="AB32" s="9">
        <f t="shared" si="2"/>
        <v>48308.05307748662</v>
      </c>
      <c r="AC32" s="11">
        <f t="shared" si="3"/>
        <v>-1.7619305826070523E-3</v>
      </c>
      <c r="AE32" s="10">
        <f t="shared" si="4"/>
        <v>10.825976853783665</v>
      </c>
      <c r="AF32" s="10">
        <f t="shared" si="5"/>
        <v>10.828381898891788</v>
      </c>
      <c r="AG32" s="10">
        <f t="shared" si="6"/>
        <v>10.788224136831058</v>
      </c>
      <c r="AH32" s="10">
        <f t="shared" si="7"/>
        <v>10.758000833766667</v>
      </c>
      <c r="AI32" s="10">
        <f t="shared" si="8"/>
        <v>10.764249703249037</v>
      </c>
      <c r="AJ32" s="10">
        <f t="shared" si="9"/>
        <v>10.769383257747776</v>
      </c>
      <c r="AK32" s="10">
        <f t="shared" si="10"/>
        <v>10.774367868361871</v>
      </c>
      <c r="AL32" s="10">
        <f t="shared" si="11"/>
        <v>10.791085096477007</v>
      </c>
      <c r="AM32" s="10">
        <f t="shared" si="12"/>
        <v>10.799075356112903</v>
      </c>
      <c r="AN32" s="10">
        <f t="shared" si="13"/>
        <v>10.783890144660653</v>
      </c>
      <c r="AO32" s="10">
        <f t="shared" si="14"/>
        <v>10.767818317100778</v>
      </c>
      <c r="AP32" s="10">
        <f t="shared" si="15"/>
        <v>10.791144747520164</v>
      </c>
      <c r="AQ32" s="10">
        <f t="shared" si="16"/>
        <v>10.777883651553873</v>
      </c>
      <c r="AR32" s="10">
        <f t="shared" si="17"/>
        <v>10.778956289890028</v>
      </c>
      <c r="AS32" s="10">
        <f t="shared" si="18"/>
        <v>10.778956289890028</v>
      </c>
      <c r="AT32" s="10">
        <f t="shared" si="19"/>
        <v>10.777192805282073</v>
      </c>
    </row>
    <row r="33" spans="1:46">
      <c r="A33" s="12" t="s">
        <v>90</v>
      </c>
      <c r="B33" s="15" t="s">
        <v>89</v>
      </c>
      <c r="C33" s="48">
        <v>13869.584234282731</v>
      </c>
      <c r="D33" s="49">
        <v>9.5374535369607258</v>
      </c>
      <c r="E33" s="36">
        <v>0.84</v>
      </c>
      <c r="F33" s="50">
        <v>45.32</v>
      </c>
      <c r="G33" s="9"/>
      <c r="H33" s="9"/>
      <c r="I33" s="10"/>
      <c r="J33" s="58">
        <v>6843.2287325803791</v>
      </c>
      <c r="K33" s="58">
        <v>6258.0617608486182</v>
      </c>
      <c r="L33" s="58">
        <v>6187.6150836329089</v>
      </c>
      <c r="M33" s="58">
        <v>6531.6903300932972</v>
      </c>
      <c r="N33" s="58">
        <v>6699.7406330506492</v>
      </c>
      <c r="O33" s="58">
        <v>7213.4325400684957</v>
      </c>
      <c r="P33" s="58">
        <v>7655.3626858185926</v>
      </c>
      <c r="Q33" s="58">
        <v>8053.0940576384464</v>
      </c>
      <c r="R33" s="58">
        <v>8546.4065579222024</v>
      </c>
      <c r="S33" s="58">
        <v>9172.3877893469871</v>
      </c>
      <c r="T33" s="58">
        <v>9807.2732792745464</v>
      </c>
      <c r="U33" s="58">
        <v>10501.388480397538</v>
      </c>
      <c r="V33" s="58">
        <v>11235.834641706731</v>
      </c>
      <c r="W33" s="58">
        <v>11991.315668079384</v>
      </c>
      <c r="X33" s="58">
        <v>11455.752739469997</v>
      </c>
      <c r="Y33" s="57">
        <v>12039.696220476206</v>
      </c>
      <c r="Z33" s="55"/>
      <c r="AA33" s="9">
        <f t="shared" si="1"/>
        <v>435.49512211617952</v>
      </c>
      <c r="AB33" s="9">
        <f t="shared" si="2"/>
        <v>8543.5056653285847</v>
      </c>
      <c r="AC33" s="11">
        <f t="shared" si="3"/>
        <v>5.0973820253144328E-2</v>
      </c>
      <c r="AE33" s="10">
        <f t="shared" si="4"/>
        <v>8.8310149361691685</v>
      </c>
      <c r="AF33" s="10">
        <f t="shared" si="5"/>
        <v>8.741625793283454</v>
      </c>
      <c r="AG33" s="10">
        <f t="shared" si="6"/>
        <v>8.7303050060789946</v>
      </c>
      <c r="AH33" s="10">
        <f t="shared" si="7"/>
        <v>8.7844210448363178</v>
      </c>
      <c r="AI33" s="10">
        <f t="shared" si="8"/>
        <v>8.8098240931447709</v>
      </c>
      <c r="AJ33" s="10">
        <f t="shared" si="9"/>
        <v>8.8837001974419785</v>
      </c>
      <c r="AK33" s="10">
        <f t="shared" si="10"/>
        <v>8.9431616859137346</v>
      </c>
      <c r="AL33" s="10">
        <f t="shared" si="11"/>
        <v>8.9938116515532958</v>
      </c>
      <c r="AM33" s="10">
        <f t="shared" si="12"/>
        <v>9.0532661879629153</v>
      </c>
      <c r="AN33" s="10">
        <f t="shared" si="13"/>
        <v>9.1239529227773382</v>
      </c>
      <c r="AO33" s="10">
        <f t="shared" si="14"/>
        <v>9.1908795607402407</v>
      </c>
      <c r="AP33" s="10">
        <f t="shared" si="15"/>
        <v>9.2592627636315115</v>
      </c>
      <c r="AQ33" s="10">
        <f t="shared" si="16"/>
        <v>9.3268634712866074</v>
      </c>
      <c r="AR33" s="10">
        <f t="shared" si="17"/>
        <v>9.3919379724502701</v>
      </c>
      <c r="AS33" s="10">
        <f t="shared" si="18"/>
        <v>9.3462473054715147</v>
      </c>
      <c r="AT33" s="10">
        <f t="shared" si="19"/>
        <v>9.3959644876870509</v>
      </c>
    </row>
    <row r="34" spans="1:46">
      <c r="A34" s="12" t="s">
        <v>92</v>
      </c>
      <c r="B34" s="15" t="s">
        <v>91</v>
      </c>
      <c r="C34" s="48">
        <v>1186.94802666339</v>
      </c>
      <c r="D34" s="49">
        <v>7.0791406081947725</v>
      </c>
      <c r="E34" s="36">
        <v>0.38900000000000001</v>
      </c>
      <c r="F34" s="50">
        <v>39.6</v>
      </c>
      <c r="G34" s="9"/>
      <c r="H34" s="9"/>
      <c r="I34" s="10"/>
      <c r="J34" s="58">
        <v>759.04729000653197</v>
      </c>
      <c r="K34" s="58">
        <v>819.68219149362858</v>
      </c>
      <c r="L34" s="58">
        <v>847.68858290203445</v>
      </c>
      <c r="M34" s="58">
        <v>884.47015298369183</v>
      </c>
      <c r="N34" s="58">
        <v>922.88129776225435</v>
      </c>
      <c r="O34" s="58">
        <v>912.09989135829107</v>
      </c>
      <c r="P34" s="58">
        <v>942.89794480734236</v>
      </c>
      <c r="Q34" s="58">
        <v>956.05297642777396</v>
      </c>
      <c r="R34" s="58">
        <v>999.59521192647458</v>
      </c>
      <c r="S34" s="58">
        <v>1011.5534875855273</v>
      </c>
      <c r="T34" s="58">
        <v>1040.0533579070236</v>
      </c>
      <c r="U34" s="58">
        <v>1060.4792843935247</v>
      </c>
      <c r="V34" s="58">
        <v>1061.5479277890911</v>
      </c>
      <c r="W34" s="58">
        <v>1077.1306163906008</v>
      </c>
      <c r="X34" s="58">
        <v>1077.8236934310539</v>
      </c>
      <c r="Y34" s="57">
        <v>1102.5564706501088</v>
      </c>
      <c r="Z34" s="55"/>
      <c r="AA34" s="9">
        <f t="shared" si="1"/>
        <v>21.987783083700055</v>
      </c>
      <c r="AB34" s="9">
        <f t="shared" si="2"/>
        <v>958.20026047765634</v>
      </c>
      <c r="AC34" s="11">
        <f t="shared" si="3"/>
        <v>2.2946960036035989E-2</v>
      </c>
      <c r="AE34" s="10">
        <f t="shared" si="4"/>
        <v>6.6320640811286671</v>
      </c>
      <c r="AF34" s="10">
        <f t="shared" si="5"/>
        <v>6.7089166937838787</v>
      </c>
      <c r="AG34" s="10">
        <f t="shared" si="6"/>
        <v>6.7425133312000023</v>
      </c>
      <c r="AH34" s="10">
        <f t="shared" si="7"/>
        <v>6.7849887685236316</v>
      </c>
      <c r="AI34" s="10">
        <f t="shared" si="8"/>
        <v>6.8275006214245861</v>
      </c>
      <c r="AJ34" s="10">
        <f t="shared" si="9"/>
        <v>6.8157495140744855</v>
      </c>
      <c r="AK34" s="10">
        <f t="shared" si="10"/>
        <v>6.848958052818543</v>
      </c>
      <c r="AL34" s="10">
        <f t="shared" si="11"/>
        <v>6.8628133261894684</v>
      </c>
      <c r="AM34" s="10">
        <f t="shared" si="12"/>
        <v>6.9073504089598039</v>
      </c>
      <c r="AN34" s="10">
        <f t="shared" si="13"/>
        <v>6.9192425346813344</v>
      </c>
      <c r="AO34" s="10">
        <f t="shared" si="14"/>
        <v>6.9470272964991571</v>
      </c>
      <c r="AP34" s="10">
        <f t="shared" si="15"/>
        <v>6.9664762400030344</v>
      </c>
      <c r="AQ34" s="10">
        <f t="shared" si="16"/>
        <v>6.9674834311264755</v>
      </c>
      <c r="AR34" s="10">
        <f t="shared" si="17"/>
        <v>6.9820559477885098</v>
      </c>
      <c r="AS34" s="10">
        <f t="shared" si="18"/>
        <v>6.9826991884003329</v>
      </c>
      <c r="AT34" s="10">
        <f t="shared" si="19"/>
        <v>7.0053868265535906</v>
      </c>
    </row>
    <row r="35" spans="1:46">
      <c r="A35" s="12" t="s">
        <v>94</v>
      </c>
      <c r="B35" s="15" t="s">
        <v>93</v>
      </c>
      <c r="C35" s="48">
        <v>392.11517688357907</v>
      </c>
      <c r="D35" s="49">
        <v>5.9715556152147951</v>
      </c>
      <c r="E35" s="36">
        <v>0.39400000000000002</v>
      </c>
      <c r="F35" s="50">
        <v>33.270000000000003</v>
      </c>
      <c r="G35" s="9"/>
      <c r="H35" s="9"/>
      <c r="I35" s="10"/>
      <c r="J35" s="58">
        <v>392.62198323232485</v>
      </c>
      <c r="K35" s="58">
        <v>358.01469807572181</v>
      </c>
      <c r="L35" s="58">
        <v>349.84587282368165</v>
      </c>
      <c r="M35" s="58">
        <v>363.7975283912856</v>
      </c>
      <c r="N35" s="58">
        <v>356.46373073698743</v>
      </c>
      <c r="O35" s="58">
        <v>348.17868878215631</v>
      </c>
      <c r="P35" s="58">
        <v>348.28364402585902</v>
      </c>
      <c r="Q35" s="58">
        <v>355.01442078917518</v>
      </c>
      <c r="R35" s="58">
        <v>341.13373099050875</v>
      </c>
      <c r="S35" s="58">
        <v>347.31868247873678</v>
      </c>
      <c r="T35" s="58">
        <v>340.18285102437676</v>
      </c>
      <c r="U35" s="58">
        <v>347.01765946041252</v>
      </c>
      <c r="V35" s="58">
        <v>348.75582526222956</v>
      </c>
      <c r="W35" s="58">
        <v>353.78483829575782</v>
      </c>
      <c r="X35" s="58">
        <v>356.0653193778985</v>
      </c>
      <c r="Y35" s="57">
        <v>354.58591277962483</v>
      </c>
      <c r="Z35" s="55"/>
      <c r="AA35" s="9">
        <f t="shared" si="1"/>
        <v>-1.4698502998983658</v>
      </c>
      <c r="AB35" s="9">
        <f t="shared" si="2"/>
        <v>353.76529824980753</v>
      </c>
      <c r="AC35" s="11">
        <f t="shared" si="3"/>
        <v>-4.1548741698809784E-3</v>
      </c>
      <c r="AE35" s="10">
        <f t="shared" si="4"/>
        <v>5.9728472742439997</v>
      </c>
      <c r="AF35" s="10">
        <f t="shared" si="5"/>
        <v>5.8805740416353576</v>
      </c>
      <c r="AG35" s="10">
        <f t="shared" si="6"/>
        <v>5.8574926941341303</v>
      </c>
      <c r="AH35" s="10">
        <f t="shared" si="7"/>
        <v>5.8965974721942187</v>
      </c>
      <c r="AI35" s="10">
        <f t="shared" si="8"/>
        <v>5.8762324976156357</v>
      </c>
      <c r="AJ35" s="10">
        <f t="shared" si="9"/>
        <v>5.8527158215040034</v>
      </c>
      <c r="AK35" s="10">
        <f t="shared" si="10"/>
        <v>5.8530172168259123</v>
      </c>
      <c r="AL35" s="10">
        <f t="shared" si="11"/>
        <v>5.8721584105917053</v>
      </c>
      <c r="AM35" s="10">
        <f t="shared" si="12"/>
        <v>5.8322745733964823</v>
      </c>
      <c r="AN35" s="10">
        <f t="shared" si="13"/>
        <v>5.8502427517922309</v>
      </c>
      <c r="AO35" s="10">
        <f t="shared" si="14"/>
        <v>5.8294832701796775</v>
      </c>
      <c r="AP35" s="10">
        <f t="shared" si="15"/>
        <v>5.8493756704686657</v>
      </c>
      <c r="AQ35" s="10">
        <f t="shared" si="16"/>
        <v>5.8543720362569509</v>
      </c>
      <c r="AR35" s="10">
        <f t="shared" si="17"/>
        <v>5.8686889269231965</v>
      </c>
      <c r="AS35" s="10">
        <f t="shared" si="18"/>
        <v>5.875114195419969</v>
      </c>
      <c r="AT35" s="10">
        <f t="shared" si="19"/>
        <v>5.8709506657771504</v>
      </c>
    </row>
    <row r="36" spans="1:46">
      <c r="A36" s="12" t="s">
        <v>96</v>
      </c>
      <c r="B36" s="15" t="s">
        <v>95</v>
      </c>
      <c r="C36" s="48">
        <v>1914.9922655635617</v>
      </c>
      <c r="D36" s="49">
        <v>7.5574688627363873</v>
      </c>
      <c r="E36" s="36">
        <v>0.59299999999999997</v>
      </c>
      <c r="F36" s="50">
        <v>44.37</v>
      </c>
      <c r="G36" s="9"/>
      <c r="H36" s="9"/>
      <c r="I36" s="10"/>
      <c r="J36" s="58">
        <v>795.83958070521203</v>
      </c>
      <c r="K36" s="58">
        <v>816.97220361447239</v>
      </c>
      <c r="L36" s="58">
        <v>841.97493827776873</v>
      </c>
      <c r="M36" s="58">
        <v>864.30855310194499</v>
      </c>
      <c r="N36" s="58">
        <v>947.08913031672432</v>
      </c>
      <c r="O36" s="58">
        <v>1010.1037771629949</v>
      </c>
      <c r="P36" s="58">
        <v>1071.5985348474337</v>
      </c>
      <c r="Q36" s="58">
        <v>1124.0274884844621</v>
      </c>
      <c r="R36" s="58">
        <v>1200.0917413486604</v>
      </c>
      <c r="S36" s="58">
        <v>1303.3523991773527</v>
      </c>
      <c r="T36" s="58">
        <v>1452.7087600136692</v>
      </c>
      <c r="U36" s="58">
        <v>1583.399805025562</v>
      </c>
      <c r="V36" s="58">
        <v>1716.838254396564</v>
      </c>
      <c r="W36" s="58">
        <v>1801.7634576687426</v>
      </c>
      <c r="X36" s="58">
        <v>1738.9337950737308</v>
      </c>
      <c r="Y36" s="57">
        <v>1851.0800283340125</v>
      </c>
      <c r="Z36" s="55"/>
      <c r="AA36" s="9">
        <f t="shared" si="1"/>
        <v>78.546206974337409</v>
      </c>
      <c r="AB36" s="9">
        <f t="shared" si="2"/>
        <v>1217.9334946143531</v>
      </c>
      <c r="AC36" s="11">
        <f t="shared" si="3"/>
        <v>6.44913760247708E-2</v>
      </c>
      <c r="AE36" s="10">
        <f t="shared" si="4"/>
        <v>6.6793976337567535</v>
      </c>
      <c r="AF36" s="10">
        <f t="shared" si="5"/>
        <v>6.7056050717775184</v>
      </c>
      <c r="AG36" s="10">
        <f t="shared" si="6"/>
        <v>6.7357502492836403</v>
      </c>
      <c r="AH36" s="10">
        <f t="shared" si="7"/>
        <v>6.7619298266970684</v>
      </c>
      <c r="AI36" s="10">
        <f t="shared" si="8"/>
        <v>6.8533932073598658</v>
      </c>
      <c r="AJ36" s="10">
        <f t="shared" si="9"/>
        <v>6.9178083542232516</v>
      </c>
      <c r="AK36" s="10">
        <f t="shared" si="10"/>
        <v>6.9769067704125511</v>
      </c>
      <c r="AL36" s="10">
        <f t="shared" si="11"/>
        <v>7.0246734861016247</v>
      </c>
      <c r="AM36" s="10">
        <f t="shared" si="12"/>
        <v>7.0901532839777373</v>
      </c>
      <c r="AN36" s="10">
        <f t="shared" si="13"/>
        <v>7.172694992729129</v>
      </c>
      <c r="AO36" s="10">
        <f t="shared" si="14"/>
        <v>7.2811852030208195</v>
      </c>
      <c r="AP36" s="10">
        <f t="shared" si="15"/>
        <v>7.36732958960076</v>
      </c>
      <c r="AQ36" s="10">
        <f t="shared" si="16"/>
        <v>7.4482396540120179</v>
      </c>
      <c r="AR36" s="10">
        <f t="shared" si="17"/>
        <v>7.4965211629975483</v>
      </c>
      <c r="AS36" s="10">
        <f t="shared" si="18"/>
        <v>7.4610274429416696</v>
      </c>
      <c r="AT36" s="10">
        <f t="shared" si="19"/>
        <v>7.5235245468274368</v>
      </c>
    </row>
    <row r="37" spans="1:46">
      <c r="A37" s="12" t="s">
        <v>98</v>
      </c>
      <c r="B37" s="15" t="s">
        <v>97</v>
      </c>
      <c r="C37" s="48">
        <v>2204.8769061693347</v>
      </c>
      <c r="D37" s="49">
        <v>7.6984269614561658</v>
      </c>
      <c r="E37" s="36">
        <v>0.52300000000000002</v>
      </c>
      <c r="F37" s="50">
        <v>44.56</v>
      </c>
      <c r="G37" s="9"/>
      <c r="H37" s="9"/>
      <c r="I37" s="10"/>
      <c r="J37" s="58">
        <v>1639.578042358017</v>
      </c>
      <c r="K37" s="58">
        <v>1678.4720167384003</v>
      </c>
      <c r="L37" s="58">
        <v>1721.2526792320941</v>
      </c>
      <c r="M37" s="58">
        <v>1765.1002235474559</v>
      </c>
      <c r="N37" s="58">
        <v>1799.4926272784976</v>
      </c>
      <c r="O37" s="58">
        <v>1831.3782060709595</v>
      </c>
      <c r="P37" s="58">
        <v>1869.6224289463346</v>
      </c>
      <c r="Q37" s="58">
        <v>1899.672515621091</v>
      </c>
      <c r="R37" s="58">
        <v>1930.8055900481752</v>
      </c>
      <c r="S37" s="58">
        <v>1956.4151753016758</v>
      </c>
      <c r="T37" s="58">
        <v>1955.6837009444628</v>
      </c>
      <c r="U37" s="58">
        <v>1972.8159959261416</v>
      </c>
      <c r="V37" s="58">
        <v>1995.6806212809868</v>
      </c>
      <c r="W37" s="58">
        <v>2007.462427233678</v>
      </c>
      <c r="X37" s="58">
        <v>2002.1673377295997</v>
      </c>
      <c r="Y37" s="57">
        <v>2030.851658308457</v>
      </c>
      <c r="Z37" s="55"/>
      <c r="AA37" s="9">
        <f t="shared" si="1"/>
        <v>26.767502324618288</v>
      </c>
      <c r="AB37" s="9">
        <f t="shared" si="2"/>
        <v>1868.3733058838382</v>
      </c>
      <c r="AC37" s="11">
        <f t="shared" si="3"/>
        <v>1.4326634961183981E-2</v>
      </c>
      <c r="AE37" s="10">
        <f t="shared" si="4"/>
        <v>7.402194196468062</v>
      </c>
      <c r="AF37" s="10">
        <f t="shared" si="5"/>
        <v>7.425639144692437</v>
      </c>
      <c r="AG37" s="10">
        <f t="shared" si="6"/>
        <v>7.4508076066035089</v>
      </c>
      <c r="AH37" s="10">
        <f t="shared" si="7"/>
        <v>7.4759627516348317</v>
      </c>
      <c r="AI37" s="10">
        <f t="shared" si="8"/>
        <v>7.4952600304162207</v>
      </c>
      <c r="AJ37" s="10">
        <f t="shared" si="9"/>
        <v>7.5128240804559203</v>
      </c>
      <c r="AK37" s="10">
        <f t="shared" si="10"/>
        <v>7.5334917798077674</v>
      </c>
      <c r="AL37" s="10">
        <f t="shared" si="11"/>
        <v>7.5494367900993797</v>
      </c>
      <c r="AM37" s="10">
        <f t="shared" si="12"/>
        <v>7.5656925989800827</v>
      </c>
      <c r="AN37" s="10">
        <f t="shared" si="13"/>
        <v>7.5788690853830616</v>
      </c>
      <c r="AO37" s="10">
        <f t="shared" si="14"/>
        <v>7.5784951304351544</v>
      </c>
      <c r="AP37" s="10">
        <f t="shared" si="15"/>
        <v>7.5872172406122758</v>
      </c>
      <c r="AQ37" s="10">
        <f t="shared" si="16"/>
        <v>7.5987404346902796</v>
      </c>
      <c r="AR37" s="10">
        <f t="shared" si="17"/>
        <v>7.6046267294483458</v>
      </c>
      <c r="AS37" s="10">
        <f t="shared" si="18"/>
        <v>7.6019855416616311</v>
      </c>
      <c r="AT37" s="10">
        <f t="shared" si="19"/>
        <v>7.6162105201677051</v>
      </c>
    </row>
    <row r="38" spans="1:46">
      <c r="A38" s="12" t="s">
        <v>100</v>
      </c>
      <c r="B38" s="15" t="s">
        <v>99</v>
      </c>
      <c r="C38" s="48">
        <v>37808.020159148189</v>
      </c>
      <c r="D38" s="49">
        <v>10.5402765326245</v>
      </c>
      <c r="E38" s="36">
        <v>0.96599999999999997</v>
      </c>
      <c r="F38" s="50">
        <v>32.561999999999998</v>
      </c>
      <c r="G38" s="9"/>
      <c r="H38" s="9"/>
      <c r="I38" s="10"/>
      <c r="J38" s="58">
        <v>27778.035789375866</v>
      </c>
      <c r="K38" s="58">
        <v>27925.27945780932</v>
      </c>
      <c r="L38" s="58">
        <v>28799.350353904738</v>
      </c>
      <c r="M38" s="58">
        <v>29720.998560181462</v>
      </c>
      <c r="N38" s="58">
        <v>31106.659137008948</v>
      </c>
      <c r="O38" s="58">
        <v>32446.787088659727</v>
      </c>
      <c r="P38" s="58">
        <v>32693.850190655699</v>
      </c>
      <c r="Q38" s="58">
        <v>33349.456983536744</v>
      </c>
      <c r="R38" s="58">
        <v>33639.977670886045</v>
      </c>
      <c r="S38" s="58">
        <v>34343.671868764788</v>
      </c>
      <c r="T38" s="58">
        <v>35033.422929423214</v>
      </c>
      <c r="U38" s="58">
        <v>35650.607711689117</v>
      </c>
      <c r="V38" s="58">
        <v>36073.628921548458</v>
      </c>
      <c r="W38" s="58">
        <v>35895.469817470228</v>
      </c>
      <c r="X38" s="58">
        <v>34567.058025189093</v>
      </c>
      <c r="Y38" s="57">
        <v>35218.203949886869</v>
      </c>
      <c r="Z38" s="55"/>
      <c r="AA38" s="9">
        <f t="shared" si="1"/>
        <v>614.12255596639488</v>
      </c>
      <c r="AB38" s="9">
        <f t="shared" si="2"/>
        <v>32601.616967073569</v>
      </c>
      <c r="AC38" s="11">
        <f t="shared" si="3"/>
        <v>1.8837180885433874E-2</v>
      </c>
      <c r="AE38" s="10">
        <f t="shared" si="4"/>
        <v>10.232000907882558</v>
      </c>
      <c r="AF38" s="10">
        <f t="shared" si="5"/>
        <v>10.237287631329021</v>
      </c>
      <c r="AG38" s="10">
        <f t="shared" si="6"/>
        <v>10.268108108713536</v>
      </c>
      <c r="AH38" s="10">
        <f t="shared" si="7"/>
        <v>10.299609097196655</v>
      </c>
      <c r="AI38" s="10">
        <f t="shared" si="8"/>
        <v>10.345177195407935</v>
      </c>
      <c r="AJ38" s="10">
        <f t="shared" si="9"/>
        <v>10.387356706095016</v>
      </c>
      <c r="AK38" s="10">
        <f t="shared" si="10"/>
        <v>10.394942271634378</v>
      </c>
      <c r="AL38" s="10">
        <f t="shared" si="11"/>
        <v>10.414796768858489</v>
      </c>
      <c r="AM38" s="10">
        <f t="shared" si="12"/>
        <v>10.4234704503199</v>
      </c>
      <c r="AN38" s="10">
        <f t="shared" si="13"/>
        <v>10.444173055606623</v>
      </c>
      <c r="AO38" s="10">
        <f t="shared" si="14"/>
        <v>10.464057825646275</v>
      </c>
      <c r="AP38" s="10">
        <f t="shared" si="15"/>
        <v>10.481521472308346</v>
      </c>
      <c r="AQ38" s="10">
        <f t="shared" si="16"/>
        <v>10.493317376587129</v>
      </c>
      <c r="AR38" s="10">
        <f t="shared" si="17"/>
        <v>10.488366377585471</v>
      </c>
      <c r="AS38" s="10">
        <f t="shared" si="18"/>
        <v>10.450656427332738</v>
      </c>
      <c r="AT38" s="10">
        <f t="shared" si="19"/>
        <v>10.469318385573489</v>
      </c>
    </row>
    <row r="39" spans="1:46">
      <c r="A39" s="12" t="s">
        <v>102</v>
      </c>
      <c r="B39" s="15" t="s">
        <v>101</v>
      </c>
      <c r="C39" s="48">
        <v>3643.6177662741779</v>
      </c>
      <c r="D39" s="49">
        <v>8.2007323588808827</v>
      </c>
      <c r="E39" s="36">
        <v>0.70799999999999996</v>
      </c>
      <c r="F39" s="50">
        <v>50.4</v>
      </c>
      <c r="G39" s="9"/>
      <c r="H39" s="9"/>
      <c r="I39" s="10"/>
      <c r="J39" s="58">
        <v>1837.640492885537</v>
      </c>
      <c r="K39" s="58">
        <v>1871.1622820746243</v>
      </c>
      <c r="L39" s="58">
        <v>1932.8823551607022</v>
      </c>
      <c r="M39" s="58">
        <v>2036.2835065335066</v>
      </c>
      <c r="N39" s="58">
        <v>2170.509650117609</v>
      </c>
      <c r="O39" s="58">
        <v>2271.96519287205</v>
      </c>
      <c r="P39" s="58">
        <v>2316.6035308508881</v>
      </c>
      <c r="Q39" s="58">
        <v>2381.4192350181538</v>
      </c>
      <c r="R39" s="58">
        <v>2486.7702681174014</v>
      </c>
      <c r="S39" s="58">
        <v>2429.1934406876358</v>
      </c>
      <c r="T39" s="58">
        <v>2675.8320179048592</v>
      </c>
      <c r="U39" s="58">
        <v>2903.2902340061523</v>
      </c>
      <c r="V39" s="58">
        <v>3109.1356922369059</v>
      </c>
      <c r="W39" s="58">
        <v>3263.532755845175</v>
      </c>
      <c r="X39" s="58">
        <v>3308.634809675832</v>
      </c>
      <c r="Y39" s="57">
        <v>3452.3747393775898</v>
      </c>
      <c r="Z39" s="55"/>
      <c r="AA39" s="9">
        <f t="shared" si="1"/>
        <v>107.14666782745145</v>
      </c>
      <c r="AB39" s="9">
        <f t="shared" si="2"/>
        <v>2466.3236975991354</v>
      </c>
      <c r="AC39" s="11">
        <f t="shared" si="3"/>
        <v>4.3443878811104286E-2</v>
      </c>
      <c r="AE39" s="10">
        <f t="shared" si="4"/>
        <v>7.5162376868773908</v>
      </c>
      <c r="AF39" s="10">
        <f t="shared" si="5"/>
        <v>7.5343150579882661</v>
      </c>
      <c r="AG39" s="10">
        <f t="shared" si="6"/>
        <v>7.566767616083939</v>
      </c>
      <c r="AH39" s="10">
        <f t="shared" si="7"/>
        <v>7.6188816148003973</v>
      </c>
      <c r="AI39" s="10">
        <f t="shared" si="8"/>
        <v>7.6827172807641384</v>
      </c>
      <c r="AJ39" s="10">
        <f t="shared" si="9"/>
        <v>7.7284004596849787</v>
      </c>
      <c r="AK39" s="10">
        <f t="shared" si="10"/>
        <v>7.7478573966492412</v>
      </c>
      <c r="AL39" s="10">
        <f t="shared" si="11"/>
        <v>7.7754519061735676</v>
      </c>
      <c r="AM39" s="10">
        <f t="shared" si="12"/>
        <v>7.818740066443624</v>
      </c>
      <c r="AN39" s="10">
        <f t="shared" si="13"/>
        <v>7.7953145638253218</v>
      </c>
      <c r="AO39" s="10">
        <f t="shared" si="14"/>
        <v>7.8920156456996216</v>
      </c>
      <c r="AP39" s="10">
        <f t="shared" si="15"/>
        <v>7.9735999362942538</v>
      </c>
      <c r="AQ39" s="10">
        <f t="shared" si="16"/>
        <v>8.0421000540844378</v>
      </c>
      <c r="AR39" s="10">
        <f t="shared" si="17"/>
        <v>8.0905655550542175</v>
      </c>
      <c r="AS39" s="10">
        <f t="shared" si="18"/>
        <v>8.1042909390859048</v>
      </c>
      <c r="AT39" s="10">
        <f t="shared" si="19"/>
        <v>8.1468176034891631</v>
      </c>
    </row>
    <row r="40" spans="1:46">
      <c r="A40" s="12" t="s">
        <v>448</v>
      </c>
      <c r="B40" s="15" t="s">
        <v>103</v>
      </c>
      <c r="C40" s="48">
        <v>757.39389145787572</v>
      </c>
      <c r="D40" s="49">
        <v>6.6298834502884532</v>
      </c>
      <c r="E40" s="36">
        <v>0.36899999999999999</v>
      </c>
      <c r="F40" s="50">
        <v>43.57</v>
      </c>
      <c r="G40" s="9"/>
      <c r="H40" s="9"/>
      <c r="I40" s="10"/>
      <c r="J40" s="58">
        <v>757.82192761357214</v>
      </c>
      <c r="K40" s="58">
        <v>709.51161254538306</v>
      </c>
      <c r="L40" s="58">
        <v>729.08758466306745</v>
      </c>
      <c r="M40" s="58">
        <v>745.60761698826241</v>
      </c>
      <c r="N40" s="58">
        <v>755.39957858005926</v>
      </c>
      <c r="O40" s="58">
        <v>756.73682014251312</v>
      </c>
      <c r="P40" s="58">
        <v>744.04900261797718</v>
      </c>
      <c r="Q40" s="58">
        <v>726.32992968838835</v>
      </c>
      <c r="R40" s="58">
        <v>659.4627568887023</v>
      </c>
      <c r="S40" s="58">
        <v>654.50370417013949</v>
      </c>
      <c r="T40" s="58">
        <v>658.3057850363291</v>
      </c>
      <c r="U40" s="58">
        <v>670.81892042186337</v>
      </c>
      <c r="V40" s="58">
        <v>682.6530600585761</v>
      </c>
      <c r="W40" s="58">
        <v>684.50988749502335</v>
      </c>
      <c r="X40" s="58">
        <v>687.76143785142517</v>
      </c>
      <c r="Y40" s="57">
        <v>681.68429376165523</v>
      </c>
      <c r="Z40" s="55"/>
      <c r="AA40" s="9">
        <f t="shared" si="1"/>
        <v>-6.2574823079659012</v>
      </c>
      <c r="AB40" s="9">
        <f t="shared" si="2"/>
        <v>708.17064165075203</v>
      </c>
      <c r="AC40" s="11">
        <f t="shared" si="3"/>
        <v>-8.8361221715992835E-3</v>
      </c>
      <c r="AE40" s="10">
        <f t="shared" si="4"/>
        <v>6.6304484340507592</v>
      </c>
      <c r="AF40" s="10">
        <f t="shared" si="5"/>
        <v>6.5645768636900925</v>
      </c>
      <c r="AG40" s="10">
        <f t="shared" si="6"/>
        <v>6.5917938683627346</v>
      </c>
      <c r="AH40" s="10">
        <f t="shared" si="7"/>
        <v>6.614199479236933</v>
      </c>
      <c r="AI40" s="10">
        <f t="shared" si="8"/>
        <v>6.6272468524016572</v>
      </c>
      <c r="AJ40" s="10">
        <f t="shared" si="9"/>
        <v>6.6290155313544066</v>
      </c>
      <c r="AK40" s="10">
        <f t="shared" si="10"/>
        <v>6.6121068963980116</v>
      </c>
      <c r="AL40" s="10">
        <f t="shared" si="11"/>
        <v>6.5880043602008973</v>
      </c>
      <c r="AM40" s="10">
        <f t="shared" si="12"/>
        <v>6.4914254988246496</v>
      </c>
      <c r="AN40" s="10">
        <f t="shared" si="13"/>
        <v>6.4838772448757878</v>
      </c>
      <c r="AO40" s="10">
        <f t="shared" si="14"/>
        <v>6.4896695422771273</v>
      </c>
      <c r="AP40" s="10">
        <f t="shared" si="15"/>
        <v>6.5084992353083795</v>
      </c>
      <c r="AQ40" s="10">
        <f t="shared" si="16"/>
        <v>6.5259867657378328</v>
      </c>
      <c r="AR40" s="10">
        <f t="shared" si="17"/>
        <v>6.5287030894671627</v>
      </c>
      <c r="AS40" s="10">
        <f t="shared" si="18"/>
        <v>6.53344203049362</v>
      </c>
      <c r="AT40" s="10">
        <f t="shared" si="19"/>
        <v>6.5245666382935132</v>
      </c>
    </row>
    <row r="41" spans="1:46">
      <c r="A41" s="12" t="s">
        <v>106</v>
      </c>
      <c r="B41" s="15" t="s">
        <v>105</v>
      </c>
      <c r="C41" s="48">
        <v>1300.1300467868984</v>
      </c>
      <c r="D41" s="49">
        <v>7.1702195744362838</v>
      </c>
      <c r="E41" s="36">
        <v>0.39200000000000002</v>
      </c>
      <c r="F41" s="50">
        <v>39.78</v>
      </c>
      <c r="G41" s="9"/>
      <c r="H41" s="9"/>
      <c r="I41" s="10"/>
      <c r="J41" s="58">
        <v>761.369274180454</v>
      </c>
      <c r="K41" s="58">
        <v>753.90560329404525</v>
      </c>
      <c r="L41" s="58">
        <v>771.45664157241924</v>
      </c>
      <c r="M41" s="58">
        <v>798.66140490147666</v>
      </c>
      <c r="N41" s="58">
        <v>767.05696600800525</v>
      </c>
      <c r="O41" s="58">
        <v>734.43224950384968</v>
      </c>
      <c r="P41" s="58">
        <v>791.19697015647876</v>
      </c>
      <c r="Q41" s="58">
        <v>827.56606226752706</v>
      </c>
      <c r="R41" s="58">
        <v>915.58012305818545</v>
      </c>
      <c r="S41" s="58">
        <v>1181.6640736181196</v>
      </c>
      <c r="T41" s="58">
        <v>1342.0316467519333</v>
      </c>
      <c r="U41" s="58">
        <v>1304.656728808756</v>
      </c>
      <c r="V41" s="58">
        <v>1270.752281815249</v>
      </c>
      <c r="W41" s="58">
        <v>1231.9512737159037</v>
      </c>
      <c r="X41" s="58">
        <v>1180.6001084204681</v>
      </c>
      <c r="Y41" s="57">
        <v>1237.0789889202051</v>
      </c>
      <c r="Z41" s="55"/>
      <c r="AA41" s="9">
        <f t="shared" si="1"/>
        <v>46.668286437201949</v>
      </c>
      <c r="AB41" s="9">
        <f t="shared" si="2"/>
        <v>975.52542720485803</v>
      </c>
      <c r="AC41" s="11">
        <f t="shared" si="3"/>
        <v>4.7839128674399711E-2</v>
      </c>
      <c r="AE41" s="10">
        <f t="shared" si="4"/>
        <v>6.6351184887612114</v>
      </c>
      <c r="AF41" s="10">
        <f t="shared" si="5"/>
        <v>6.6252671656002295</v>
      </c>
      <c r="AG41" s="10">
        <f t="shared" si="6"/>
        <v>6.6482804700585598</v>
      </c>
      <c r="AH41" s="10">
        <f t="shared" si="7"/>
        <v>6.6829370823587295</v>
      </c>
      <c r="AI41" s="10">
        <f t="shared" si="8"/>
        <v>6.642561069806165</v>
      </c>
      <c r="AJ41" s="10">
        <f t="shared" si="9"/>
        <v>6.5990977510652522</v>
      </c>
      <c r="AK41" s="10">
        <f t="shared" si="10"/>
        <v>6.6735469508730594</v>
      </c>
      <c r="AL41" s="10">
        <f t="shared" si="11"/>
        <v>6.7184889376206129</v>
      </c>
      <c r="AM41" s="10">
        <f t="shared" si="12"/>
        <v>6.819557878644626</v>
      </c>
      <c r="AN41" s="10">
        <f t="shared" si="13"/>
        <v>7.0746789558963759</v>
      </c>
      <c r="AO41" s="10">
        <f t="shared" si="14"/>
        <v>7.2019398990359456</v>
      </c>
      <c r="AP41" s="10">
        <f t="shared" si="15"/>
        <v>7.1736952420964757</v>
      </c>
      <c r="AQ41" s="10">
        <f t="shared" si="16"/>
        <v>7.1473643519698999</v>
      </c>
      <c r="AR41" s="10">
        <f t="shared" si="17"/>
        <v>7.1163545927560481</v>
      </c>
      <c r="AS41" s="10">
        <f t="shared" si="18"/>
        <v>7.0737781546416416</v>
      </c>
      <c r="AT41" s="10">
        <f t="shared" si="19"/>
        <v>7.1205082255843912</v>
      </c>
    </row>
    <row r="42" spans="1:46">
      <c r="A42" s="12" t="s">
        <v>108</v>
      </c>
      <c r="B42" s="15" t="s">
        <v>107</v>
      </c>
      <c r="C42" s="48">
        <v>14311.285266523524</v>
      </c>
      <c r="D42" s="49">
        <v>9.5688036844867828</v>
      </c>
      <c r="E42" s="36">
        <v>0.878</v>
      </c>
      <c r="F42" s="50">
        <v>52.06</v>
      </c>
      <c r="G42" s="9"/>
      <c r="H42" s="9"/>
      <c r="I42" s="10"/>
      <c r="J42" s="58">
        <v>9139.7506304153885</v>
      </c>
      <c r="K42" s="58">
        <v>9668.9827468421081</v>
      </c>
      <c r="L42" s="58">
        <v>10162.415578003332</v>
      </c>
      <c r="M42" s="58">
        <v>10351.957336301755</v>
      </c>
      <c r="N42" s="58">
        <v>10143.695825568531</v>
      </c>
      <c r="O42" s="58">
        <v>10470.160861937529</v>
      </c>
      <c r="P42" s="58">
        <v>10696.677014331017</v>
      </c>
      <c r="Q42" s="58">
        <v>10806.809632881535</v>
      </c>
      <c r="R42" s="58">
        <v>11107.24310673213</v>
      </c>
      <c r="S42" s="58">
        <v>11652.535427794233</v>
      </c>
      <c r="T42" s="58">
        <v>12171.536779895943</v>
      </c>
      <c r="U42" s="58">
        <v>12598.966844708159</v>
      </c>
      <c r="V42" s="58">
        <v>13044.775306437263</v>
      </c>
      <c r="W42" s="58">
        <v>13390.460147382184</v>
      </c>
      <c r="X42" s="58">
        <v>13056.847800020676</v>
      </c>
      <c r="Y42" s="57">
        <v>13397.349749118794</v>
      </c>
      <c r="Z42" s="55"/>
      <c r="AA42" s="9">
        <f t="shared" si="1"/>
        <v>292.88292626203389</v>
      </c>
      <c r="AB42" s="9">
        <f t="shared" si="2"/>
        <v>11230.854335950122</v>
      </c>
      <c r="AC42" s="11">
        <f t="shared" si="3"/>
        <v>2.6078419103390163E-2</v>
      </c>
      <c r="AE42" s="10">
        <f t="shared" si="4"/>
        <v>9.1203883807516437</v>
      </c>
      <c r="AF42" s="10">
        <f t="shared" si="5"/>
        <v>9.1766783861032302</v>
      </c>
      <c r="AG42" s="10">
        <f t="shared" si="6"/>
        <v>9.2264514466140159</v>
      </c>
      <c r="AH42" s="10">
        <f t="shared" si="7"/>
        <v>9.2449308954321268</v>
      </c>
      <c r="AI42" s="10">
        <f t="shared" si="8"/>
        <v>9.2246076905776384</v>
      </c>
      <c r="AJ42" s="10">
        <f t="shared" si="9"/>
        <v>9.25628466782846</v>
      </c>
      <c r="AK42" s="10">
        <f t="shared" si="10"/>
        <v>9.2776884128081214</v>
      </c>
      <c r="AL42" s="10">
        <f t="shared" si="11"/>
        <v>9.2879317359802123</v>
      </c>
      <c r="AM42" s="10">
        <f t="shared" si="12"/>
        <v>9.3153527066319306</v>
      </c>
      <c r="AN42" s="10">
        <f t="shared" si="13"/>
        <v>9.3632790686022176</v>
      </c>
      <c r="AO42" s="10">
        <f t="shared" si="14"/>
        <v>9.4068554540896123</v>
      </c>
      <c r="AP42" s="10">
        <f t="shared" si="15"/>
        <v>9.4413700931259434</v>
      </c>
      <c r="AQ42" s="10">
        <f t="shared" si="16"/>
        <v>9.4761429729255333</v>
      </c>
      <c r="AR42" s="10">
        <f t="shared" si="17"/>
        <v>9.502297803097159</v>
      </c>
      <c r="AS42" s="10">
        <f t="shared" si="18"/>
        <v>9.4770680107590071</v>
      </c>
      <c r="AT42" s="10">
        <f t="shared" si="19"/>
        <v>9.5028121864614672</v>
      </c>
    </row>
    <row r="43" spans="1:46">
      <c r="A43" s="12" t="s">
        <v>110</v>
      </c>
      <c r="B43" s="15" t="s">
        <v>109</v>
      </c>
      <c r="C43" s="48">
        <v>6827.9500038541792</v>
      </c>
      <c r="D43" s="49">
        <v>8.8287797616634727</v>
      </c>
      <c r="E43" s="36">
        <v>0.77200000000000002</v>
      </c>
      <c r="F43" s="50">
        <v>41.53</v>
      </c>
      <c r="G43" s="9"/>
      <c r="H43" s="9"/>
      <c r="I43" s="10"/>
      <c r="J43" s="58">
        <v>1849.1529456666556</v>
      </c>
      <c r="K43" s="58">
        <v>2012.8596686676669</v>
      </c>
      <c r="L43" s="58">
        <v>2177.6539784304578</v>
      </c>
      <c r="M43" s="58">
        <v>2325.093164685944</v>
      </c>
      <c r="N43" s="58">
        <v>2480.2318826607702</v>
      </c>
      <c r="O43" s="58">
        <v>2667.4698301400185</v>
      </c>
      <c r="P43" s="58">
        <v>2867.9616633269229</v>
      </c>
      <c r="Q43" s="58">
        <v>3108.0523213675879</v>
      </c>
      <c r="R43" s="58">
        <v>3397.6290061370437</v>
      </c>
      <c r="S43" s="58">
        <v>3718.6376080621644</v>
      </c>
      <c r="T43" s="58">
        <v>4114.5735232629595</v>
      </c>
      <c r="U43" s="58">
        <v>4611.3040011246439</v>
      </c>
      <c r="V43" s="58">
        <v>5238.6774590462437</v>
      </c>
      <c r="W43" s="58">
        <v>5712.2465771496836</v>
      </c>
      <c r="X43" s="58">
        <v>6200.2093827172785</v>
      </c>
      <c r="Y43" s="57">
        <v>6735.8830045542281</v>
      </c>
      <c r="Z43" s="55"/>
      <c r="AA43" s="9">
        <f t="shared" si="1"/>
        <v>302.28108956978986</v>
      </c>
      <c r="AB43" s="9">
        <f t="shared" si="2"/>
        <v>3498.7835341630694</v>
      </c>
      <c r="AC43" s="11">
        <f t="shared" si="3"/>
        <v>8.639605354782183E-2</v>
      </c>
      <c r="AE43" s="10">
        <f t="shared" si="4"/>
        <v>7.5224829460119604</v>
      </c>
      <c r="AF43" s="10">
        <f t="shared" si="5"/>
        <v>7.6073117106750692</v>
      </c>
      <c r="AG43" s="10">
        <f t="shared" si="6"/>
        <v>7.6860034196274825</v>
      </c>
      <c r="AH43" s="10">
        <f t="shared" si="7"/>
        <v>7.7515153880513061</v>
      </c>
      <c r="AI43" s="10">
        <f t="shared" si="8"/>
        <v>7.8161073358609663</v>
      </c>
      <c r="AJ43" s="10">
        <f t="shared" si="9"/>
        <v>7.8888856729488808</v>
      </c>
      <c r="AK43" s="10">
        <f t="shared" si="10"/>
        <v>7.9613568345893491</v>
      </c>
      <c r="AL43" s="10">
        <f t="shared" si="11"/>
        <v>8.0417515457626969</v>
      </c>
      <c r="AM43" s="10">
        <f t="shared" si="12"/>
        <v>8.1308331162056859</v>
      </c>
      <c r="AN43" s="10">
        <f t="shared" si="13"/>
        <v>8.2211126457951078</v>
      </c>
      <c r="AO43" s="10">
        <f t="shared" si="14"/>
        <v>8.3222904681929446</v>
      </c>
      <c r="AP43" s="10">
        <f t="shared" si="15"/>
        <v>8.4362659595768541</v>
      </c>
      <c r="AQ43" s="10">
        <f t="shared" si="16"/>
        <v>8.5638243521467494</v>
      </c>
      <c r="AR43" s="10">
        <f t="shared" si="17"/>
        <v>8.6503676713562001</v>
      </c>
      <c r="AS43" s="10">
        <f t="shared" si="18"/>
        <v>8.7323383418689549</v>
      </c>
      <c r="AT43" s="10">
        <f t="shared" si="19"/>
        <v>8.8152041870887583</v>
      </c>
    </row>
    <row r="44" spans="1:46">
      <c r="A44" s="12" t="s">
        <v>112</v>
      </c>
      <c r="B44" s="15" t="s">
        <v>111</v>
      </c>
      <c r="C44" s="48">
        <v>8959.2375738972405</v>
      </c>
      <c r="D44" s="49">
        <v>9.10044041014946</v>
      </c>
      <c r="E44" s="36">
        <v>0.80700000000000005</v>
      </c>
      <c r="F44" s="50">
        <v>58.489999999999995</v>
      </c>
      <c r="G44" s="9"/>
      <c r="H44" s="9"/>
      <c r="I44" s="10"/>
      <c r="J44" s="58">
        <v>6799.8548778408231</v>
      </c>
      <c r="K44" s="58">
        <v>6816.2214598816499</v>
      </c>
      <c r="L44" s="58">
        <v>6926.2917854749412</v>
      </c>
      <c r="M44" s="58">
        <v>6845.3410288342702</v>
      </c>
      <c r="N44" s="58">
        <v>6446.229754374298</v>
      </c>
      <c r="O44" s="58">
        <v>6617.4137053458699</v>
      </c>
      <c r="P44" s="58">
        <v>6618.8451930563442</v>
      </c>
      <c r="Q44" s="58">
        <v>6676.2703533026943</v>
      </c>
      <c r="R44" s="58">
        <v>6829.2064450514317</v>
      </c>
      <c r="S44" s="58">
        <v>7082.5042458001681</v>
      </c>
      <c r="T44" s="58">
        <v>7305.0094294657147</v>
      </c>
      <c r="U44" s="58">
        <v>7675.4029776499419</v>
      </c>
      <c r="V44" s="58">
        <v>8084.3022941635081</v>
      </c>
      <c r="W44" s="58">
        <v>8184.6373985036662</v>
      </c>
      <c r="X44" s="58">
        <v>8135.5529604499307</v>
      </c>
      <c r="Y44" s="57">
        <v>8259.2779930364704</v>
      </c>
      <c r="Z44" s="55"/>
      <c r="AA44" s="9">
        <f t="shared" si="1"/>
        <v>108.52701395314038</v>
      </c>
      <c r="AB44" s="9">
        <f t="shared" si="2"/>
        <v>7136.2055939463498</v>
      </c>
      <c r="AC44" s="11">
        <f t="shared" si="3"/>
        <v>1.520794384696595E-2</v>
      </c>
      <c r="AE44" s="10">
        <f t="shared" si="4"/>
        <v>8.8246565494424694</v>
      </c>
      <c r="AF44" s="10">
        <f t="shared" si="5"/>
        <v>8.8270605591611435</v>
      </c>
      <c r="AG44" s="10">
        <f t="shared" si="6"/>
        <v>8.8430798530779899</v>
      </c>
      <c r="AH44" s="10">
        <f t="shared" si="7"/>
        <v>8.8313235580789051</v>
      </c>
      <c r="AI44" s="10">
        <f t="shared" si="8"/>
        <v>8.771250704677561</v>
      </c>
      <c r="AJ44" s="10">
        <f t="shared" si="9"/>
        <v>8.7974598936453745</v>
      </c>
      <c r="AK44" s="10">
        <f t="shared" si="10"/>
        <v>8.7976761915777502</v>
      </c>
      <c r="AL44" s="10">
        <f t="shared" si="11"/>
        <v>8.8063147802623565</v>
      </c>
      <c r="AM44" s="10">
        <f t="shared" si="12"/>
        <v>8.8289637591457453</v>
      </c>
      <c r="AN44" s="10">
        <f t="shared" si="13"/>
        <v>8.8653828311821012</v>
      </c>
      <c r="AO44" s="10">
        <f t="shared" si="14"/>
        <v>8.8963156150074738</v>
      </c>
      <c r="AP44" s="10">
        <f t="shared" si="15"/>
        <v>8.9457760763083094</v>
      </c>
      <c r="AQ44" s="10">
        <f t="shared" si="16"/>
        <v>8.9976794719564204</v>
      </c>
      <c r="AR44" s="10">
        <f t="shared" si="17"/>
        <v>9.0100141880913291</v>
      </c>
      <c r="AS44" s="10">
        <f t="shared" si="18"/>
        <v>9.0039989903547468</v>
      </c>
      <c r="AT44" s="10">
        <f t="shared" si="19"/>
        <v>9.0190924526505327</v>
      </c>
    </row>
    <row r="45" spans="1:46">
      <c r="A45" s="12" t="s">
        <v>114</v>
      </c>
      <c r="B45" s="15" t="s">
        <v>113</v>
      </c>
      <c r="C45" s="48">
        <v>1182.9184021909027</v>
      </c>
      <c r="D45" s="49">
        <v>7.0757398862747989</v>
      </c>
      <c r="E45" s="36">
        <v>0.57599999999999996</v>
      </c>
      <c r="F45" s="50">
        <v>64.34</v>
      </c>
      <c r="G45" s="9"/>
      <c r="H45" s="9"/>
      <c r="I45" s="10"/>
      <c r="J45" s="58">
        <v>1129.3617308532007</v>
      </c>
      <c r="K45" s="58">
        <v>1091.4835167939309</v>
      </c>
      <c r="L45" s="58">
        <v>1111.7509396191485</v>
      </c>
      <c r="M45" s="58">
        <v>1102.4855787617414</v>
      </c>
      <c r="N45" s="58">
        <v>1100.221699833131</v>
      </c>
      <c r="O45" s="58">
        <v>1092.5087404821079</v>
      </c>
      <c r="P45" s="58">
        <v>1105.2953071598524</v>
      </c>
      <c r="Q45" s="58">
        <v>1127.1078180656409</v>
      </c>
      <c r="R45" s="58">
        <v>1130.8684088203124</v>
      </c>
      <c r="S45" s="58">
        <v>1104.584900824771</v>
      </c>
      <c r="T45" s="58">
        <v>1127.253691926657</v>
      </c>
      <c r="U45" s="58">
        <v>1116.860402574833</v>
      </c>
      <c r="V45" s="58">
        <v>1095.9039054910468</v>
      </c>
      <c r="W45" s="58">
        <v>1080.5191683121041</v>
      </c>
      <c r="X45" s="58">
        <v>1074.1645401781282</v>
      </c>
      <c r="Y45" s="57">
        <v>1072.9745469170446</v>
      </c>
      <c r="Z45" s="55"/>
      <c r="AA45" s="9">
        <f t="shared" si="1"/>
        <v>-1.2252889370651685</v>
      </c>
      <c r="AB45" s="9">
        <f t="shared" si="2"/>
        <v>1106.0246899797739</v>
      </c>
      <c r="AC45" s="11">
        <f t="shared" si="3"/>
        <v>-1.1078314509304268E-3</v>
      </c>
      <c r="AE45" s="10">
        <f t="shared" si="4"/>
        <v>7.0294079121712851</v>
      </c>
      <c r="AF45" s="10">
        <f t="shared" si="5"/>
        <v>6.9952930744503465</v>
      </c>
      <c r="AG45" s="10">
        <f t="shared" si="6"/>
        <v>7.0136914745617087</v>
      </c>
      <c r="AH45" s="10">
        <f t="shared" si="7"/>
        <v>7.0053225267472339</v>
      </c>
      <c r="AI45" s="10">
        <f t="shared" si="8"/>
        <v>7.0032669837817823</v>
      </c>
      <c r="AJ45" s="10">
        <f t="shared" si="9"/>
        <v>6.9962319273790303</v>
      </c>
      <c r="AK45" s="10">
        <f t="shared" si="10"/>
        <v>7.0078678245464312</v>
      </c>
      <c r="AL45" s="10">
        <f t="shared" si="11"/>
        <v>7.0274101776676288</v>
      </c>
      <c r="AM45" s="10">
        <f t="shared" si="12"/>
        <v>7.0307411199396759</v>
      </c>
      <c r="AN45" s="10">
        <f t="shared" si="13"/>
        <v>7.0072248880135044</v>
      </c>
      <c r="AO45" s="10">
        <f t="shared" si="14"/>
        <v>7.0275395924580897</v>
      </c>
      <c r="AP45" s="10">
        <f t="shared" si="15"/>
        <v>7.0182768159456463</v>
      </c>
      <c r="AQ45" s="10">
        <f t="shared" si="16"/>
        <v>6.999334786192394</v>
      </c>
      <c r="AR45" s="10">
        <f t="shared" si="17"/>
        <v>6.9851969160136518</v>
      </c>
      <c r="AS45" s="10">
        <f t="shared" si="18"/>
        <v>6.9792984664797775</v>
      </c>
      <c r="AT45" s="10">
        <f t="shared" si="19"/>
        <v>6.9781900209299978</v>
      </c>
    </row>
    <row r="46" spans="1:46">
      <c r="A46" s="12" t="s">
        <v>116</v>
      </c>
      <c r="B46" s="15" t="s">
        <v>115</v>
      </c>
      <c r="C46" s="48">
        <v>4237.953911543882</v>
      </c>
      <c r="D46" s="49">
        <v>8.3518358637204742</v>
      </c>
      <c r="E46" s="36">
        <v>0.60099999999999998</v>
      </c>
      <c r="F46" s="50">
        <v>47.32</v>
      </c>
      <c r="G46" s="9"/>
      <c r="H46" s="9"/>
      <c r="I46" s="10"/>
      <c r="J46" s="58">
        <v>3120.6588944335449</v>
      </c>
      <c r="K46" s="58">
        <v>3194.0225216729759</v>
      </c>
      <c r="L46" s="58">
        <v>3122.8661098100647</v>
      </c>
      <c r="M46" s="58">
        <v>3188.039915504547</v>
      </c>
      <c r="N46" s="58">
        <v>3053.3854500448715</v>
      </c>
      <c r="O46" s="58">
        <v>3222.9583445800245</v>
      </c>
      <c r="P46" s="58">
        <v>3272.3346205081784</v>
      </c>
      <c r="Q46" s="58">
        <v>3340.6765519492883</v>
      </c>
      <c r="R46" s="58">
        <v>3283.6405553452073</v>
      </c>
      <c r="S46" s="58">
        <v>3316.9029085937236</v>
      </c>
      <c r="T46" s="58">
        <v>3496.5017862782656</v>
      </c>
      <c r="U46" s="58">
        <v>3637.1978907581547</v>
      </c>
      <c r="V46" s="58">
        <v>3513.8168875781353</v>
      </c>
      <c r="W46" s="58">
        <v>3643.8173473721477</v>
      </c>
      <c r="X46" s="58">
        <v>3848.3295265838437</v>
      </c>
      <c r="Y46" s="57">
        <v>3901.9560961787029</v>
      </c>
      <c r="Z46" s="55"/>
      <c r="AA46" s="9">
        <f t="shared" si="1"/>
        <v>46.68711871666612</v>
      </c>
      <c r="AB46" s="9">
        <f t="shared" si="2"/>
        <v>3350.3432874008649</v>
      </c>
      <c r="AC46" s="11">
        <f t="shared" si="3"/>
        <v>1.3935025372544773E-2</v>
      </c>
      <c r="AE46" s="10">
        <f t="shared" si="4"/>
        <v>8.0457994426206181</v>
      </c>
      <c r="AF46" s="10">
        <f t="shared" si="5"/>
        <v>8.0690363799939853</v>
      </c>
      <c r="AG46" s="10">
        <f t="shared" si="6"/>
        <v>8.0465064840649845</v>
      </c>
      <c r="AH46" s="10">
        <f t="shared" si="7"/>
        <v>8.0671615603789473</v>
      </c>
      <c r="AI46" s="10">
        <f t="shared" si="8"/>
        <v>8.0240062376463843</v>
      </c>
      <c r="AJ46" s="10">
        <f t="shared" si="9"/>
        <v>8.0780549573074758</v>
      </c>
      <c r="AK46" s="10">
        <f t="shared" si="10"/>
        <v>8.0932589603751062</v>
      </c>
      <c r="AL46" s="10">
        <f t="shared" si="11"/>
        <v>8.1139286259220036</v>
      </c>
      <c r="AM46" s="10">
        <f t="shared" si="12"/>
        <v>8.0967080112765117</v>
      </c>
      <c r="AN46" s="10">
        <f t="shared" si="13"/>
        <v>8.1067867676696093</v>
      </c>
      <c r="AO46" s="10">
        <f t="shared" si="14"/>
        <v>8.1595182580198866</v>
      </c>
      <c r="AP46" s="10">
        <f t="shared" si="15"/>
        <v>8.1989688539434606</v>
      </c>
      <c r="AQ46" s="10">
        <f t="shared" si="16"/>
        <v>8.1644581579920708</v>
      </c>
      <c r="AR46" s="10">
        <f t="shared" si="17"/>
        <v>8.2007871329117741</v>
      </c>
      <c r="AS46" s="10">
        <f t="shared" si="18"/>
        <v>8.2553944439256721</v>
      </c>
      <c r="AT46" s="10">
        <f t="shared" si="19"/>
        <v>8.2692332694997415</v>
      </c>
    </row>
    <row r="47" spans="1:46">
      <c r="A47" s="12" t="s">
        <v>431</v>
      </c>
      <c r="B47" s="15" t="s">
        <v>117</v>
      </c>
      <c r="C47" s="48">
        <v>319</v>
      </c>
      <c r="D47" s="49">
        <v>5.7651911027848444</v>
      </c>
      <c r="E47" s="36">
        <v>0.38900000000000001</v>
      </c>
      <c r="F47" s="50">
        <v>55</v>
      </c>
      <c r="G47" s="9"/>
      <c r="H47" s="9"/>
      <c r="I47" s="10"/>
      <c r="J47" s="57">
        <v>214.13029900707906</v>
      </c>
      <c r="K47" s="57">
        <v>220.75288557430832</v>
      </c>
      <c r="L47" s="57">
        <v>227.58029440650344</v>
      </c>
      <c r="M47" s="57">
        <v>234.61886021289016</v>
      </c>
      <c r="N47" s="57">
        <v>241.87511362153626</v>
      </c>
      <c r="O47" s="57">
        <v>249.35578723869719</v>
      </c>
      <c r="P47" s="57">
        <v>257.06782189556412</v>
      </c>
      <c r="Q47" s="57">
        <v>265.01837308821047</v>
      </c>
      <c r="R47" s="57">
        <v>273.21481761671185</v>
      </c>
      <c r="S47" s="57">
        <v>281.66476042959988</v>
      </c>
      <c r="T47" s="57">
        <v>290.3760416799999</v>
      </c>
      <c r="U47" s="57">
        <v>299.35674399999994</v>
      </c>
      <c r="V47" s="57">
        <v>308.61519999999996</v>
      </c>
      <c r="W47" s="57">
        <v>318.15999999999997</v>
      </c>
      <c r="X47" s="59">
        <v>328</v>
      </c>
      <c r="Y47" s="57">
        <v>337.95587970783214</v>
      </c>
      <c r="Z47" s="55"/>
      <c r="AA47" s="9">
        <f t="shared" si="1"/>
        <v>8.1140156532102203</v>
      </c>
      <c r="AB47" s="9">
        <f t="shared" si="2"/>
        <v>267.31913325140675</v>
      </c>
      <c r="AC47" s="11">
        <f t="shared" si="3"/>
        <v>3.0353291792171111E-2</v>
      </c>
      <c r="AE47" s="10">
        <f t="shared" si="4"/>
        <v>5.3665847035982228</v>
      </c>
      <c r="AF47" s="10">
        <f t="shared" si="5"/>
        <v>5.3970439110829318</v>
      </c>
      <c r="AG47" s="10">
        <f t="shared" si="6"/>
        <v>5.4275031185676399</v>
      </c>
      <c r="AH47" s="10">
        <f t="shared" si="7"/>
        <v>5.4579623260523489</v>
      </c>
      <c r="AI47" s="10">
        <f t="shared" si="8"/>
        <v>5.488421533537057</v>
      </c>
      <c r="AJ47" s="10">
        <f t="shared" si="9"/>
        <v>5.518880741021766</v>
      </c>
      <c r="AK47" s="10">
        <f t="shared" si="10"/>
        <v>5.5493399485064749</v>
      </c>
      <c r="AL47" s="10">
        <f t="shared" si="11"/>
        <v>5.579799155991183</v>
      </c>
      <c r="AM47" s="10">
        <f t="shared" si="12"/>
        <v>5.610258363475892</v>
      </c>
      <c r="AN47" s="10">
        <f t="shared" si="13"/>
        <v>5.640717570960601</v>
      </c>
      <c r="AO47" s="10">
        <f t="shared" si="14"/>
        <v>5.6711767784453091</v>
      </c>
      <c r="AP47" s="10">
        <f t="shared" si="15"/>
        <v>5.7016359859300181</v>
      </c>
      <c r="AQ47" s="10">
        <f t="shared" si="16"/>
        <v>5.7320951934147262</v>
      </c>
      <c r="AR47" s="10">
        <f t="shared" si="17"/>
        <v>5.7625544008994352</v>
      </c>
      <c r="AS47" s="10">
        <f t="shared" si="18"/>
        <v>5.7930136083841441</v>
      </c>
      <c r="AT47" s="10">
        <f t="shared" si="19"/>
        <v>5.822915353554011</v>
      </c>
    </row>
    <row r="48" spans="1:46">
      <c r="A48" s="12" t="s">
        <v>120</v>
      </c>
      <c r="B48" s="15" t="s">
        <v>119</v>
      </c>
      <c r="C48" s="48">
        <v>11105.74497353416</v>
      </c>
      <c r="D48" s="49">
        <v>9.3152178185930197</v>
      </c>
      <c r="E48" s="36">
        <v>0.85399999999999998</v>
      </c>
      <c r="F48" s="50">
        <v>50.31</v>
      </c>
      <c r="G48" s="9"/>
      <c r="H48" s="9"/>
      <c r="I48" s="10"/>
      <c r="J48" s="58">
        <v>7207.1679214262576</v>
      </c>
      <c r="K48" s="58">
        <v>7091.076228992185</v>
      </c>
      <c r="L48" s="58">
        <v>7300.1763585962744</v>
      </c>
      <c r="M48" s="58">
        <v>7718.3530929363214</v>
      </c>
      <c r="N48" s="58">
        <v>8154.0550145776306</v>
      </c>
      <c r="O48" s="58">
        <v>8113.019951960342</v>
      </c>
      <c r="P48" s="58">
        <v>8024.5994350737201</v>
      </c>
      <c r="Q48" s="58">
        <v>8089.6752001741352</v>
      </c>
      <c r="R48" s="58">
        <v>8443.0726793220965</v>
      </c>
      <c r="S48" s="58">
        <v>8645.2927370193593</v>
      </c>
      <c r="T48" s="58">
        <v>9001.9545871976807</v>
      </c>
      <c r="U48" s="58">
        <v>9642.2387154629378</v>
      </c>
      <c r="V48" s="58">
        <v>10246.894708319967</v>
      </c>
      <c r="W48" s="58">
        <v>10373.814220215181</v>
      </c>
      <c r="X48" s="58">
        <v>10084.717103681762</v>
      </c>
      <c r="Y48" s="57">
        <v>10364.233318414037</v>
      </c>
      <c r="Z48" s="55"/>
      <c r="AA48" s="9">
        <f t="shared" si="1"/>
        <v>236.76829997884997</v>
      </c>
      <c r="AB48" s="9">
        <f t="shared" si="2"/>
        <v>8542.4071969970591</v>
      </c>
      <c r="AC48" s="11">
        <f t="shared" si="3"/>
        <v>2.7716812664009029E-2</v>
      </c>
      <c r="AE48" s="10">
        <f t="shared" si="4"/>
        <v>8.8828313544207678</v>
      </c>
      <c r="AF48" s="10">
        <f t="shared" si="5"/>
        <v>8.8665924033508805</v>
      </c>
      <c r="AG48" s="10">
        <f t="shared" si="6"/>
        <v>8.8956537855564832</v>
      </c>
      <c r="AH48" s="10">
        <f t="shared" si="7"/>
        <v>8.9513562903302279</v>
      </c>
      <c r="AI48" s="10">
        <f t="shared" si="8"/>
        <v>9.0062706302999782</v>
      </c>
      <c r="AJ48" s="10">
        <f t="shared" si="9"/>
        <v>9.0012254516500647</v>
      </c>
      <c r="AK48" s="10">
        <f t="shared" si="10"/>
        <v>8.9902670321198812</v>
      </c>
      <c r="AL48" s="10">
        <f t="shared" si="11"/>
        <v>8.9983438609368243</v>
      </c>
      <c r="AM48" s="10">
        <f t="shared" si="12"/>
        <v>9.0411015828667374</v>
      </c>
      <c r="AN48" s="10">
        <f t="shared" si="13"/>
        <v>9.0647702595474815</v>
      </c>
      <c r="AO48" s="10">
        <f t="shared" si="14"/>
        <v>9.1051970090942831</v>
      </c>
      <c r="AP48" s="10">
        <f t="shared" si="15"/>
        <v>9.1739085925374351</v>
      </c>
      <c r="AQ48" s="10">
        <f t="shared" si="16"/>
        <v>9.2347299833804737</v>
      </c>
      <c r="AR48" s="10">
        <f t="shared" si="17"/>
        <v>9.247040046539615</v>
      </c>
      <c r="AS48" s="10">
        <f t="shared" si="18"/>
        <v>9.2187763987982176</v>
      </c>
      <c r="AT48" s="10">
        <f t="shared" si="19"/>
        <v>9.2461160538189944</v>
      </c>
    </row>
    <row r="49" spans="1:46">
      <c r="A49" s="12" t="s">
        <v>122</v>
      </c>
      <c r="B49" s="15" t="s">
        <v>121</v>
      </c>
      <c r="C49" s="48">
        <v>1701.2263130294361</v>
      </c>
      <c r="D49" s="49">
        <v>7.4391046305943513</v>
      </c>
      <c r="E49" s="36">
        <v>0.48399999999999999</v>
      </c>
      <c r="F49" s="50">
        <v>41.5</v>
      </c>
      <c r="G49" s="9"/>
      <c r="H49" s="9"/>
      <c r="I49" s="10"/>
      <c r="J49" s="58">
        <v>1717.2068725634429</v>
      </c>
      <c r="K49" s="58">
        <v>1792.8106053868996</v>
      </c>
      <c r="L49" s="58">
        <v>1838.8135421159177</v>
      </c>
      <c r="M49" s="58">
        <v>1871.3651153054027</v>
      </c>
      <c r="N49" s="58">
        <v>1850.1872560201186</v>
      </c>
      <c r="O49" s="58">
        <v>1737.3645215880238</v>
      </c>
      <c r="P49" s="58">
        <v>1697.070975716668</v>
      </c>
      <c r="Q49" s="58">
        <v>1636.9901489417396</v>
      </c>
      <c r="R49" s="58">
        <v>1578.474454441671</v>
      </c>
      <c r="S49" s="58">
        <v>1573.861840882113</v>
      </c>
      <c r="T49" s="58">
        <v>1560.0560245203774</v>
      </c>
      <c r="U49" s="58">
        <v>1536.5112914659162</v>
      </c>
      <c r="V49" s="58">
        <v>1527.955473186825</v>
      </c>
      <c r="W49" s="58">
        <v>1526.2463925844115</v>
      </c>
      <c r="X49" s="58">
        <v>1544.8208235571578</v>
      </c>
      <c r="Y49" s="57">
        <v>1521.5867053229815</v>
      </c>
      <c r="Z49" s="55"/>
      <c r="AA49" s="9">
        <f t="shared" si="1"/>
        <v>-25.056388703744201</v>
      </c>
      <c r="AB49" s="9">
        <f t="shared" si="2"/>
        <v>1665.9823558851126</v>
      </c>
      <c r="AC49" s="11">
        <f t="shared" si="3"/>
        <v>-1.5040008446207162E-2</v>
      </c>
      <c r="AE49" s="10">
        <f t="shared" si="4"/>
        <v>7.4484543385340123</v>
      </c>
      <c r="AF49" s="10">
        <f t="shared" si="5"/>
        <v>7.4915398380130069</v>
      </c>
      <c r="AG49" s="10">
        <f t="shared" si="6"/>
        <v>7.5168758285535935</v>
      </c>
      <c r="AH49" s="10">
        <f t="shared" si="7"/>
        <v>7.5344234517069708</v>
      </c>
      <c r="AI49" s="10">
        <f t="shared" si="8"/>
        <v>7.5230421324203602</v>
      </c>
      <c r="AJ49" s="10">
        <f t="shared" si="9"/>
        <v>7.4601246012121312</v>
      </c>
      <c r="AK49" s="10">
        <f t="shared" si="10"/>
        <v>7.4366590885886499</v>
      </c>
      <c r="AL49" s="10">
        <f t="shared" si="11"/>
        <v>7.4006145596021051</v>
      </c>
      <c r="AM49" s="10">
        <f t="shared" si="12"/>
        <v>7.3642141244281767</v>
      </c>
      <c r="AN49" s="10">
        <f t="shared" si="13"/>
        <v>7.3612876493193085</v>
      </c>
      <c r="AO49" s="10">
        <f t="shared" si="14"/>
        <v>7.352477012752809</v>
      </c>
      <c r="AP49" s="10">
        <f t="shared" si="15"/>
        <v>7.3372697303661312</v>
      </c>
      <c r="AQ49" s="10">
        <f t="shared" si="16"/>
        <v>7.3316858287173323</v>
      </c>
      <c r="AR49" s="10">
        <f t="shared" si="17"/>
        <v>7.3305666618410639</v>
      </c>
      <c r="AS49" s="10">
        <f t="shared" si="18"/>
        <v>7.3426632107989311</v>
      </c>
      <c r="AT49" s="10">
        <f t="shared" si="19"/>
        <v>7.3275089544520755</v>
      </c>
    </row>
    <row r="50" spans="1:46">
      <c r="A50" s="12" t="s">
        <v>124</v>
      </c>
      <c r="B50" s="15" t="s">
        <v>123</v>
      </c>
      <c r="C50" s="48">
        <v>19986.24056064953</v>
      </c>
      <c r="D50" s="49">
        <v>9.9027993438072937</v>
      </c>
      <c r="E50" s="36">
        <v>0.871</v>
      </c>
      <c r="F50" s="50">
        <v>33.650000000000006</v>
      </c>
      <c r="G50" s="9"/>
      <c r="H50" s="9"/>
      <c r="I50" s="10"/>
      <c r="J50" s="58">
        <v>9923.0708125860692</v>
      </c>
      <c r="K50" s="58">
        <v>10919.834579212518</v>
      </c>
      <c r="L50" s="58">
        <v>11435.902558222539</v>
      </c>
      <c r="M50" s="58">
        <v>11845.922573858961</v>
      </c>
      <c r="N50" s="58">
        <v>11585.958098878387</v>
      </c>
      <c r="O50" s="58">
        <v>12368.108853594416</v>
      </c>
      <c r="P50" s="58">
        <v>12779.862331891127</v>
      </c>
      <c r="Q50" s="58">
        <v>13403.297973430073</v>
      </c>
      <c r="R50" s="58">
        <v>14123.198172160937</v>
      </c>
      <c r="S50" s="58">
        <v>14709.578512686543</v>
      </c>
      <c r="T50" s="58">
        <v>15328.760303527473</v>
      </c>
      <c r="U50" s="58">
        <v>16092.516984294149</v>
      </c>
      <c r="V50" s="58">
        <v>16922.032048396497</v>
      </c>
      <c r="W50" s="58">
        <v>17335.976857620059</v>
      </c>
      <c r="X50" s="58">
        <v>16337.856230640313</v>
      </c>
      <c r="Y50" s="57">
        <v>16956.899865550648</v>
      </c>
      <c r="Z50" s="55"/>
      <c r="AA50" s="9">
        <f t="shared" si="1"/>
        <v>518.11449450656016</v>
      </c>
      <c r="AB50" s="9">
        <f t="shared" si="2"/>
        <v>13674.12512606667</v>
      </c>
      <c r="AC50" s="11">
        <f t="shared" si="3"/>
        <v>3.7890138471739623E-2</v>
      </c>
      <c r="AE50" s="10">
        <f t="shared" si="4"/>
        <v>9.2026177100961828</v>
      </c>
      <c r="AF50" s="10">
        <f t="shared" si="5"/>
        <v>9.2983361007603946</v>
      </c>
      <c r="AG50" s="10">
        <f t="shared" si="6"/>
        <v>9.3445130327887753</v>
      </c>
      <c r="AH50" s="10">
        <f t="shared" si="7"/>
        <v>9.3797390007577217</v>
      </c>
      <c r="AI50" s="10">
        <f t="shared" si="8"/>
        <v>9.3575491351195961</v>
      </c>
      <c r="AJ50" s="10">
        <f t="shared" si="9"/>
        <v>9.4228765720169996</v>
      </c>
      <c r="AK50" s="10">
        <f t="shared" si="10"/>
        <v>9.4556259557210112</v>
      </c>
      <c r="AL50" s="10">
        <f t="shared" si="11"/>
        <v>9.5032560730772335</v>
      </c>
      <c r="AM50" s="10">
        <f t="shared" si="12"/>
        <v>9.5555739848449317</v>
      </c>
      <c r="AN50" s="10">
        <f t="shared" si="13"/>
        <v>9.5962541600705311</v>
      </c>
      <c r="AO50" s="10">
        <f t="shared" si="14"/>
        <v>9.6374861012461128</v>
      </c>
      <c r="AP50" s="10">
        <f t="shared" si="15"/>
        <v>9.6861096593429696</v>
      </c>
      <c r="AQ50" s="10">
        <f t="shared" si="16"/>
        <v>9.7363717233720575</v>
      </c>
      <c r="AR50" s="10">
        <f t="shared" si="17"/>
        <v>9.7605392082833742</v>
      </c>
      <c r="AS50" s="10">
        <f t="shared" si="18"/>
        <v>9.7012401621715991</v>
      </c>
      <c r="AT50" s="10">
        <f t="shared" si="19"/>
        <v>9.7384301016912875</v>
      </c>
    </row>
    <row r="51" spans="1:46">
      <c r="A51" s="12" t="s">
        <v>126</v>
      </c>
      <c r="B51" s="15" t="s">
        <v>125</v>
      </c>
      <c r="C51" s="48">
        <v>9700</v>
      </c>
      <c r="D51" s="49">
        <v>9.1798811644914746</v>
      </c>
      <c r="E51" s="36">
        <v>0.86299999999999999</v>
      </c>
      <c r="F51" s="50">
        <v>30</v>
      </c>
      <c r="G51" s="9"/>
      <c r="H51" s="9"/>
      <c r="I51" s="10"/>
      <c r="J51" s="57">
        <v>6332.5118913678916</v>
      </c>
      <c r="K51" s="57">
        <v>6528.3627746060738</v>
      </c>
      <c r="L51" s="57">
        <v>6730.2709016557465</v>
      </c>
      <c r="M51" s="57">
        <v>6938.4236099543778</v>
      </c>
      <c r="N51" s="57">
        <v>7153.0140308808022</v>
      </c>
      <c r="O51" s="57">
        <v>7374.2412689492812</v>
      </c>
      <c r="P51" s="57">
        <v>7602.3105865456509</v>
      </c>
      <c r="Q51" s="57">
        <v>7837.4335943769602</v>
      </c>
      <c r="R51" s="57">
        <v>8079.8284478112992</v>
      </c>
      <c r="S51" s="57">
        <v>8329.7200492899992</v>
      </c>
      <c r="T51" s="57">
        <v>8587.3402569999998</v>
      </c>
      <c r="U51" s="57">
        <v>8852.9280999999992</v>
      </c>
      <c r="V51" s="57">
        <v>9126.73</v>
      </c>
      <c r="W51" s="57">
        <v>9409</v>
      </c>
      <c r="X51" s="59">
        <v>9700</v>
      </c>
      <c r="Y51" s="57">
        <v>9994.4269303840611</v>
      </c>
      <c r="Z51" s="55"/>
      <c r="AA51" s="9">
        <f t="shared" si="1"/>
        <v>239.95717023213126</v>
      </c>
      <c r="AB51" s="9">
        <f t="shared" si="2"/>
        <v>7905.4743674958727</v>
      </c>
      <c r="AC51" s="11">
        <f t="shared" si="3"/>
        <v>3.0353291792171069E-2</v>
      </c>
      <c r="AE51" s="10">
        <f t="shared" si="4"/>
        <v>8.7534522597055542</v>
      </c>
      <c r="AF51" s="10">
        <f t="shared" si="5"/>
        <v>8.7839114671902632</v>
      </c>
      <c r="AG51" s="10">
        <f t="shared" si="6"/>
        <v>8.8143706746749722</v>
      </c>
      <c r="AH51" s="10">
        <f t="shared" si="7"/>
        <v>8.8448298821596794</v>
      </c>
      <c r="AI51" s="10">
        <f t="shared" si="8"/>
        <v>8.8752890896443883</v>
      </c>
      <c r="AJ51" s="10">
        <f t="shared" si="9"/>
        <v>8.9057482971290973</v>
      </c>
      <c r="AK51" s="10">
        <f t="shared" si="10"/>
        <v>8.9362075046138063</v>
      </c>
      <c r="AL51" s="10">
        <f t="shared" si="11"/>
        <v>8.9666667120985135</v>
      </c>
      <c r="AM51" s="10">
        <f t="shared" si="12"/>
        <v>8.9971259195832225</v>
      </c>
      <c r="AN51" s="10">
        <f t="shared" si="13"/>
        <v>9.0275851270679315</v>
      </c>
      <c r="AO51" s="10">
        <f t="shared" si="14"/>
        <v>9.0580443345526405</v>
      </c>
      <c r="AP51" s="10">
        <f t="shared" si="15"/>
        <v>9.0885035420373477</v>
      </c>
      <c r="AQ51" s="10">
        <f t="shared" si="16"/>
        <v>9.1189627495220567</v>
      </c>
      <c r="AR51" s="10">
        <f t="shared" si="17"/>
        <v>9.1494219570067656</v>
      </c>
      <c r="AS51" s="10">
        <f t="shared" si="18"/>
        <v>9.1798811644914746</v>
      </c>
      <c r="AT51" s="10">
        <f t="shared" si="19"/>
        <v>9.2097829096613424</v>
      </c>
    </row>
    <row r="52" spans="1:46">
      <c r="A52" s="12" t="s">
        <v>128</v>
      </c>
      <c r="B52" s="15" t="s">
        <v>127</v>
      </c>
      <c r="C52" s="48">
        <v>30848.201134587416</v>
      </c>
      <c r="D52" s="49">
        <v>10.336833717571439</v>
      </c>
      <c r="E52" s="36">
        <v>0.91400000000000003</v>
      </c>
      <c r="F52" s="50">
        <v>39</v>
      </c>
      <c r="G52" s="9"/>
      <c r="H52" s="9"/>
      <c r="I52" s="10"/>
      <c r="J52" s="58">
        <v>20103.877285770497</v>
      </c>
      <c r="K52" s="58">
        <v>20151.800506049389</v>
      </c>
      <c r="L52" s="58">
        <v>20334.77127400949</v>
      </c>
      <c r="M52" s="58">
        <v>21100.002808582718</v>
      </c>
      <c r="N52" s="58">
        <v>21876.513504995342</v>
      </c>
      <c r="O52" s="58">
        <v>22736.569829096155</v>
      </c>
      <c r="P52" s="58">
        <v>23389.250092995451</v>
      </c>
      <c r="Q52" s="58">
        <v>23585.581133284017</v>
      </c>
      <c r="R52" s="58">
        <v>23622.388706009391</v>
      </c>
      <c r="S52" s="58">
        <v>24048.230171521052</v>
      </c>
      <c r="T52" s="58">
        <v>24403.118582831768</v>
      </c>
      <c r="U52" s="58">
        <v>24928.729793163282</v>
      </c>
      <c r="V52" s="58">
        <v>25657.307184276196</v>
      </c>
      <c r="W52" s="58">
        <v>26268.471776782182</v>
      </c>
      <c r="X52" s="58">
        <v>25758.99864311167</v>
      </c>
      <c r="Y52" s="57">
        <v>26269.191986819606</v>
      </c>
      <c r="Z52" s="55"/>
      <c r="AA52" s="9">
        <f t="shared" si="1"/>
        <v>459.46335409576346</v>
      </c>
      <c r="AB52" s="9">
        <f t="shared" si="2"/>
        <v>23197.707419498576</v>
      </c>
      <c r="AC52" s="11">
        <f t="shared" si="3"/>
        <v>1.9806412150433737E-2</v>
      </c>
      <c r="AE52" s="10">
        <f t="shared" si="4"/>
        <v>9.9086679752339712</v>
      </c>
      <c r="AF52" s="10">
        <f t="shared" si="5"/>
        <v>9.9110489185218231</v>
      </c>
      <c r="AG52" s="10">
        <f t="shared" si="6"/>
        <v>9.9200875703808205</v>
      </c>
      <c r="AH52" s="10">
        <f t="shared" si="7"/>
        <v>9.9570284525723345</v>
      </c>
      <c r="AI52" s="10">
        <f t="shared" si="8"/>
        <v>9.9931688976321684</v>
      </c>
      <c r="AJ52" s="10">
        <f t="shared" si="9"/>
        <v>10.031729912878907</v>
      </c>
      <c r="AK52" s="10">
        <f t="shared" si="10"/>
        <v>10.060031798055087</v>
      </c>
      <c r="AL52" s="10">
        <f t="shared" si="11"/>
        <v>10.068390835367486</v>
      </c>
      <c r="AM52" s="10">
        <f t="shared" si="12"/>
        <v>10.069950215290381</v>
      </c>
      <c r="AN52" s="10">
        <f t="shared" si="13"/>
        <v>10.08781668328432</v>
      </c>
      <c r="AO52" s="10">
        <f t="shared" si="14"/>
        <v>10.102466213885986</v>
      </c>
      <c r="AP52" s="10">
        <f t="shared" si="15"/>
        <v>10.123776224283471</v>
      </c>
      <c r="AQ52" s="10">
        <f t="shared" si="16"/>
        <v>10.152583690506781</v>
      </c>
      <c r="AR52" s="10">
        <f t="shared" si="17"/>
        <v>10.176124707282908</v>
      </c>
      <c r="AS52" s="10">
        <f t="shared" si="18"/>
        <v>10.15653930691272</v>
      </c>
      <c r="AT52" s="10">
        <f t="shared" si="19"/>
        <v>10.176152124186739</v>
      </c>
    </row>
    <row r="53" spans="1:46">
      <c r="A53" s="12" t="s">
        <v>130</v>
      </c>
      <c r="B53" s="15" t="s">
        <v>129</v>
      </c>
      <c r="C53" s="48">
        <v>25580.522543849391</v>
      </c>
      <c r="D53" s="49">
        <v>10.149586502752546</v>
      </c>
      <c r="E53" s="36">
        <v>0.90300000000000002</v>
      </c>
      <c r="F53" s="50">
        <v>25.82</v>
      </c>
      <c r="G53" s="9"/>
      <c r="H53" s="9"/>
      <c r="I53" s="10"/>
      <c r="J53" s="58">
        <v>15598.878070032324</v>
      </c>
      <c r="K53" s="58">
        <v>16252.283981715735</v>
      </c>
      <c r="L53" s="58">
        <v>16150.569915087701</v>
      </c>
      <c r="M53" s="58">
        <v>16042.311098991571</v>
      </c>
      <c r="N53" s="58">
        <v>16276.012272495664</v>
      </c>
      <c r="O53" s="58">
        <v>16885.672777559445</v>
      </c>
      <c r="P53" s="58">
        <v>17383.869216704195</v>
      </c>
      <c r="Q53" s="58">
        <v>17746.848509014573</v>
      </c>
      <c r="R53" s="58">
        <v>18381.622822057849</v>
      </c>
      <c r="S53" s="58">
        <v>19189.702150695237</v>
      </c>
      <c r="T53" s="58">
        <v>20362.303074786603</v>
      </c>
      <c r="U53" s="58">
        <v>21678.000529718585</v>
      </c>
      <c r="V53" s="58">
        <v>22862.3142238826</v>
      </c>
      <c r="W53" s="58">
        <v>23222.92067560682</v>
      </c>
      <c r="X53" s="58">
        <v>22097.605440178799</v>
      </c>
      <c r="Y53" s="57">
        <v>22779.160293473393</v>
      </c>
      <c r="Z53" s="55"/>
      <c r="AA53" s="9">
        <f t="shared" si="1"/>
        <v>576.00384207054435</v>
      </c>
      <c r="AB53" s="9">
        <f t="shared" si="2"/>
        <v>18675.394317235183</v>
      </c>
      <c r="AC53" s="11">
        <f t="shared" si="3"/>
        <v>3.0842927987815544E-2</v>
      </c>
      <c r="AE53" s="10">
        <f t="shared" si="4"/>
        <v>9.6549542720636907</v>
      </c>
      <c r="AF53" s="10">
        <f t="shared" si="5"/>
        <v>9.6959887306022434</v>
      </c>
      <c r="AG53" s="10">
        <f t="shared" si="6"/>
        <v>9.6897106168880853</v>
      </c>
      <c r="AH53" s="10">
        <f t="shared" si="7"/>
        <v>9.682984954519755</v>
      </c>
      <c r="AI53" s="10">
        <f t="shared" si="8"/>
        <v>9.6974476631453594</v>
      </c>
      <c r="AJ53" s="10">
        <f t="shared" si="9"/>
        <v>9.7342207767140412</v>
      </c>
      <c r="AK53" s="10">
        <f t="shared" si="10"/>
        <v>9.7632979987087136</v>
      </c>
      <c r="AL53" s="10">
        <f t="shared" si="11"/>
        <v>9.7839632303519988</v>
      </c>
      <c r="AM53" s="10">
        <f t="shared" si="12"/>
        <v>9.8191066848335247</v>
      </c>
      <c r="AN53" s="10">
        <f t="shared" si="13"/>
        <v>9.8621290678127789</v>
      </c>
      <c r="AO53" s="10">
        <f t="shared" si="14"/>
        <v>9.921440581889275</v>
      </c>
      <c r="AP53" s="10">
        <f t="shared" si="15"/>
        <v>9.9840532248114631</v>
      </c>
      <c r="AQ53" s="10">
        <f t="shared" si="16"/>
        <v>10.037245166865455</v>
      </c>
      <c r="AR53" s="10">
        <f t="shared" si="17"/>
        <v>10.052895030098433</v>
      </c>
      <c r="AS53" s="10">
        <f t="shared" si="18"/>
        <v>10.003224530512306</v>
      </c>
      <c r="AT53" s="10">
        <f t="shared" si="19"/>
        <v>10.033601374753436</v>
      </c>
    </row>
    <row r="54" spans="1:46">
      <c r="A54" s="12" t="s">
        <v>132</v>
      </c>
      <c r="B54" s="15" t="s">
        <v>131</v>
      </c>
      <c r="C54" s="48">
        <v>37720.448123962502</v>
      </c>
      <c r="D54" s="49">
        <v>10.537957616951546</v>
      </c>
      <c r="E54" s="36">
        <v>0.95499999999999996</v>
      </c>
      <c r="F54" s="50">
        <v>24.7</v>
      </c>
      <c r="G54" s="9"/>
      <c r="H54" s="9"/>
      <c r="I54" s="10"/>
      <c r="J54" s="58">
        <v>28083.253232722247</v>
      </c>
      <c r="K54" s="58">
        <v>28692.69040855893</v>
      </c>
      <c r="L54" s="58">
        <v>29485.917324736878</v>
      </c>
      <c r="M54" s="58">
        <v>30027.576047810828</v>
      </c>
      <c r="N54" s="58">
        <v>30691.556102603579</v>
      </c>
      <c r="O54" s="58">
        <v>31666.028001260456</v>
      </c>
      <c r="P54" s="58">
        <v>31783.609228678513</v>
      </c>
      <c r="Q54" s="58">
        <v>31817.744633187041</v>
      </c>
      <c r="R54" s="58">
        <v>31863.25303189554</v>
      </c>
      <c r="S54" s="58">
        <v>32510.484492263768</v>
      </c>
      <c r="T54" s="58">
        <v>33214.406031969382</v>
      </c>
      <c r="U54" s="58">
        <v>34207.445422900797</v>
      </c>
      <c r="V54" s="58">
        <v>34632.531611371138</v>
      </c>
      <c r="W54" s="58">
        <v>34130.211288568906</v>
      </c>
      <c r="X54" s="58">
        <v>32251.922881162194</v>
      </c>
      <c r="Y54" s="57">
        <v>32665.068008500049</v>
      </c>
      <c r="Z54" s="55"/>
      <c r="AA54" s="9">
        <f t="shared" si="1"/>
        <v>405.69810116425612</v>
      </c>
      <c r="AB54" s="9">
        <f t="shared" si="2"/>
        <v>31670.575315979346</v>
      </c>
      <c r="AC54" s="11">
        <f t="shared" si="3"/>
        <v>1.2809937840300668E-2</v>
      </c>
      <c r="AE54" s="10">
        <f t="shared" si="4"/>
        <v>10.242928707295151</v>
      </c>
      <c r="AF54" s="10">
        <f t="shared" si="5"/>
        <v>10.264397679711559</v>
      </c>
      <c r="AG54" s="10">
        <f t="shared" si="6"/>
        <v>10.291668049523887</v>
      </c>
      <c r="AH54" s="10">
        <f t="shared" si="7"/>
        <v>10.309871440030911</v>
      </c>
      <c r="AI54" s="10">
        <f t="shared" si="8"/>
        <v>10.331742850225535</v>
      </c>
      <c r="AJ54" s="10">
        <f t="shared" si="9"/>
        <v>10.362999713329934</v>
      </c>
      <c r="AK54" s="10">
        <f t="shared" si="10"/>
        <v>10.366706002826561</v>
      </c>
      <c r="AL54" s="10">
        <f t="shared" si="11"/>
        <v>10.367779420472994</v>
      </c>
      <c r="AM54" s="10">
        <f t="shared" si="12"/>
        <v>10.369208682203309</v>
      </c>
      <c r="AN54" s="10">
        <f t="shared" si="13"/>
        <v>10.389317916055676</v>
      </c>
      <c r="AO54" s="10">
        <f t="shared" si="14"/>
        <v>10.410738977415569</v>
      </c>
      <c r="AP54" s="10">
        <f t="shared" si="15"/>
        <v>10.440198601780962</v>
      </c>
      <c r="AQ54" s="10">
        <f t="shared" si="16"/>
        <v>10.452548739297693</v>
      </c>
      <c r="AR54" s="10">
        <f t="shared" si="17"/>
        <v>10.437938232580944</v>
      </c>
      <c r="AS54" s="10">
        <f t="shared" si="18"/>
        <v>10.381332944668548</v>
      </c>
      <c r="AT54" s="10">
        <f t="shared" si="19"/>
        <v>10.394061529271767</v>
      </c>
    </row>
    <row r="55" spans="1:46">
      <c r="A55" s="12" t="s">
        <v>134</v>
      </c>
      <c r="B55" s="15" t="s">
        <v>133</v>
      </c>
      <c r="C55" s="48">
        <v>2319.4647212952941</v>
      </c>
      <c r="D55" s="49">
        <v>7.7490917144599614</v>
      </c>
      <c r="E55" s="36">
        <v>0.52</v>
      </c>
      <c r="F55" s="50">
        <v>39.85</v>
      </c>
      <c r="G55" s="9"/>
      <c r="H55" s="9"/>
      <c r="I55" s="10"/>
      <c r="J55" s="58">
        <v>2107.5405133667655</v>
      </c>
      <c r="K55" s="58">
        <v>1964.3675372760413</v>
      </c>
      <c r="L55" s="58">
        <v>1886.800939624489</v>
      </c>
      <c r="M55" s="58">
        <v>1824.5954102733656</v>
      </c>
      <c r="N55" s="58">
        <v>1804.5876182728391</v>
      </c>
      <c r="O55" s="58">
        <v>1761.3764656099181</v>
      </c>
      <c r="P55" s="58">
        <v>1754.8959443812437</v>
      </c>
      <c r="Q55" s="58">
        <v>1763.9575496422881</v>
      </c>
      <c r="R55" s="58">
        <v>1787.1542771180832</v>
      </c>
      <c r="S55" s="58">
        <v>1823.224031226332</v>
      </c>
      <c r="T55" s="58">
        <v>1848.0729175896456</v>
      </c>
      <c r="U55" s="58">
        <v>1902.3649957793621</v>
      </c>
      <c r="V55" s="58">
        <v>1963.9423945189644</v>
      </c>
      <c r="W55" s="58">
        <v>2041.2623220607536</v>
      </c>
      <c r="X55" s="58">
        <v>2106.220303272728</v>
      </c>
      <c r="Y55" s="57">
        <v>2111.9348398607617</v>
      </c>
      <c r="Z55" s="55"/>
      <c r="AA55" s="9">
        <f t="shared" si="1"/>
        <v>5.126150773094504</v>
      </c>
      <c r="AB55" s="9">
        <f t="shared" si="2"/>
        <v>1889.3575480008542</v>
      </c>
      <c r="AC55" s="11">
        <f t="shared" si="3"/>
        <v>2.7131713520918946E-3</v>
      </c>
      <c r="AE55" s="10">
        <f t="shared" si="4"/>
        <v>7.653276913115568</v>
      </c>
      <c r="AF55" s="10">
        <f t="shared" si="5"/>
        <v>7.5829256085123742</v>
      </c>
      <c r="AG55" s="10">
        <f t="shared" si="6"/>
        <v>7.5426380494089695</v>
      </c>
      <c r="AH55" s="10">
        <f t="shared" si="7"/>
        <v>7.5091135484381706</v>
      </c>
      <c r="AI55" s="10">
        <f t="shared" si="8"/>
        <v>7.4980873783337367</v>
      </c>
      <c r="AJ55" s="10">
        <f t="shared" si="9"/>
        <v>7.4738508650977664</v>
      </c>
      <c r="AK55" s="10">
        <f t="shared" si="10"/>
        <v>7.4701648431913297</v>
      </c>
      <c r="AL55" s="10">
        <f t="shared" si="11"/>
        <v>7.4753151714485391</v>
      </c>
      <c r="AM55" s="10">
        <f t="shared" si="12"/>
        <v>7.4883798444592946</v>
      </c>
      <c r="AN55" s="10">
        <f t="shared" si="13"/>
        <v>7.5083616586400961</v>
      </c>
      <c r="AO55" s="10">
        <f t="shared" si="14"/>
        <v>7.5218987089933549</v>
      </c>
      <c r="AP55" s="10">
        <f t="shared" si="15"/>
        <v>7.5508531257353599</v>
      </c>
      <c r="AQ55" s="10">
        <f t="shared" si="16"/>
        <v>7.5827091577912666</v>
      </c>
      <c r="AR55" s="10">
        <f t="shared" si="17"/>
        <v>7.6213236807934628</v>
      </c>
      <c r="AS55" s="10">
        <f t="shared" si="18"/>
        <v>7.6526502946648849</v>
      </c>
      <c r="AT55" s="10">
        <f t="shared" si="19"/>
        <v>7.6553597920115548</v>
      </c>
    </row>
    <row r="56" spans="1:46">
      <c r="A56" s="12" t="s">
        <v>136</v>
      </c>
      <c r="B56" s="15" t="s">
        <v>135</v>
      </c>
      <c r="C56" s="48">
        <v>8882.8869508171811</v>
      </c>
      <c r="D56" s="49">
        <v>9.0918818902243697</v>
      </c>
      <c r="E56" s="36">
        <v>0.81399999999999995</v>
      </c>
      <c r="F56" s="50" t="e">
        <v>#N/A</v>
      </c>
      <c r="G56" s="9"/>
      <c r="H56" s="9"/>
      <c r="I56" s="10"/>
      <c r="J56" s="58">
        <v>6180.7943442968399</v>
      </c>
      <c r="K56" s="58">
        <v>6415.8828030960822</v>
      </c>
      <c r="L56" s="58">
        <v>6524.2764805949146</v>
      </c>
      <c r="M56" s="58">
        <v>6871.4750624612607</v>
      </c>
      <c r="N56" s="58">
        <v>6945.219283643979</v>
      </c>
      <c r="O56" s="58">
        <v>7012.1895720725997</v>
      </c>
      <c r="P56" s="58">
        <v>6772.6419088221592</v>
      </c>
      <c r="Q56" s="58">
        <v>6501.0031350557338</v>
      </c>
      <c r="R56" s="58">
        <v>6630.5566765128488</v>
      </c>
      <c r="S56" s="58">
        <v>7021.5280737245539</v>
      </c>
      <c r="T56" s="58">
        <v>7205.1483062591178</v>
      </c>
      <c r="U56" s="58">
        <v>7613.6986648694037</v>
      </c>
      <c r="V56" s="58">
        <v>7939.8496998549163</v>
      </c>
      <c r="W56" s="58">
        <v>8176.5240404939095</v>
      </c>
      <c r="X56" s="58">
        <v>8066.2217776866191</v>
      </c>
      <c r="Y56" s="57">
        <v>8206.8847319931519</v>
      </c>
      <c r="Z56" s="55"/>
      <c r="AA56" s="9">
        <f t="shared" si="1"/>
        <v>123.08921001031433</v>
      </c>
      <c r="AB56" s="9">
        <f t="shared" si="2"/>
        <v>7058.4673219629949</v>
      </c>
      <c r="AC56" s="11">
        <f t="shared" si="3"/>
        <v>1.7438518079882902E-2</v>
      </c>
      <c r="AE56" s="10">
        <f t="shared" si="4"/>
        <v>8.7292020768677272</v>
      </c>
      <c r="AF56" s="10">
        <f t="shared" si="5"/>
        <v>8.7665318830291579</v>
      </c>
      <c r="AG56" s="10">
        <f t="shared" si="6"/>
        <v>8.7832853418427739</v>
      </c>
      <c r="AH56" s="10">
        <f t="shared" si="7"/>
        <v>8.8351340728624042</v>
      </c>
      <c r="AI56" s="10">
        <f t="shared" si="8"/>
        <v>8.8458088290087726</v>
      </c>
      <c r="AJ56" s="10">
        <f t="shared" si="9"/>
        <v>8.8554052810539705</v>
      </c>
      <c r="AK56" s="10">
        <f t="shared" si="10"/>
        <v>8.820646527423321</v>
      </c>
      <c r="AL56" s="10">
        <f t="shared" si="11"/>
        <v>8.7797117724464275</v>
      </c>
      <c r="AM56" s="10">
        <f t="shared" si="12"/>
        <v>8.7994440429301299</v>
      </c>
      <c r="AN56" s="10">
        <f t="shared" si="13"/>
        <v>8.8567361476519757</v>
      </c>
      <c r="AO56" s="10">
        <f t="shared" si="14"/>
        <v>8.8825510920190194</v>
      </c>
      <c r="AP56" s="10">
        <f t="shared" si="15"/>
        <v>8.9377043597039822</v>
      </c>
      <c r="AQ56" s="10">
        <f t="shared" si="16"/>
        <v>8.979649624572712</v>
      </c>
      <c r="AR56" s="10">
        <f t="shared" si="17"/>
        <v>9.0090224053618382</v>
      </c>
      <c r="AS56" s="10">
        <f t="shared" si="18"/>
        <v>8.9954404704293154</v>
      </c>
      <c r="AT56" s="10">
        <f t="shared" si="19"/>
        <v>9.0127286824467792</v>
      </c>
    </row>
    <row r="57" spans="1:46">
      <c r="A57" s="12" t="s">
        <v>432</v>
      </c>
      <c r="B57" s="15" t="s">
        <v>137</v>
      </c>
      <c r="C57" s="48">
        <v>8433.3224239631854</v>
      </c>
      <c r="D57" s="49">
        <v>9.0399460924454615</v>
      </c>
      <c r="E57" s="36">
        <v>0.77700000000000002</v>
      </c>
      <c r="F57" s="50">
        <v>48.44</v>
      </c>
      <c r="G57" s="9"/>
      <c r="H57" s="9"/>
      <c r="I57" s="10"/>
      <c r="J57" s="58">
        <v>4382.6964331348636</v>
      </c>
      <c r="K57" s="58">
        <v>4613.2250197707071</v>
      </c>
      <c r="L57" s="58">
        <v>4898.4183124489691</v>
      </c>
      <c r="M57" s="58">
        <v>5155.8983760799229</v>
      </c>
      <c r="N57" s="58">
        <v>5413.710854212246</v>
      </c>
      <c r="O57" s="58">
        <v>5629.2306767115124</v>
      </c>
      <c r="P57" s="58">
        <v>5641.2824169850537</v>
      </c>
      <c r="Q57" s="58">
        <v>5875.6128237410276</v>
      </c>
      <c r="R57" s="58">
        <v>5771.474848233931</v>
      </c>
      <c r="S57" s="58">
        <v>5759.5211752190598</v>
      </c>
      <c r="T57" s="58">
        <v>6200.220513954876</v>
      </c>
      <c r="U57" s="58">
        <v>6762.327845988495</v>
      </c>
      <c r="V57" s="58">
        <v>7230.8159050426639</v>
      </c>
      <c r="W57" s="58">
        <v>7504.5297656398134</v>
      </c>
      <c r="X57" s="58">
        <v>7657.9888240266646</v>
      </c>
      <c r="Y57" s="57">
        <v>7941.2926302818414</v>
      </c>
      <c r="Z57" s="55"/>
      <c r="AA57" s="9">
        <f t="shared" si="1"/>
        <v>218.26029807697094</v>
      </c>
      <c r="AB57" s="9">
        <f t="shared" si="2"/>
        <v>5899.7969194126536</v>
      </c>
      <c r="AC57" s="11">
        <f t="shared" si="3"/>
        <v>3.6994544228939247E-2</v>
      </c>
      <c r="AE57" s="10">
        <f t="shared" si="4"/>
        <v>8.3854194379551643</v>
      </c>
      <c r="AF57" s="10">
        <f t="shared" si="5"/>
        <v>8.4366824618545273</v>
      </c>
      <c r="AG57" s="10">
        <f t="shared" si="6"/>
        <v>8.4966676386119602</v>
      </c>
      <c r="AH57" s="10">
        <f t="shared" si="7"/>
        <v>8.5478966540277384</v>
      </c>
      <c r="AI57" s="10">
        <f t="shared" si="8"/>
        <v>8.5966900616945203</v>
      </c>
      <c r="AJ57" s="10">
        <f t="shared" si="9"/>
        <v>8.6357280646761545</v>
      </c>
      <c r="AK57" s="10">
        <f t="shared" si="10"/>
        <v>8.6378666975434992</v>
      </c>
      <c r="AL57" s="10">
        <f t="shared" si="11"/>
        <v>8.6785656439964107</v>
      </c>
      <c r="AM57" s="10">
        <f t="shared" si="12"/>
        <v>8.6606829331201372</v>
      </c>
      <c r="AN57" s="10">
        <f t="shared" si="13"/>
        <v>8.6586096209322587</v>
      </c>
      <c r="AO57" s="10">
        <f t="shared" si="14"/>
        <v>8.7323401371676166</v>
      </c>
      <c r="AP57" s="10">
        <f t="shared" si="15"/>
        <v>8.8191224656755764</v>
      </c>
      <c r="AQ57" s="10">
        <f t="shared" si="16"/>
        <v>8.8861071587224796</v>
      </c>
      <c r="AR57" s="10">
        <f t="shared" si="17"/>
        <v>8.9232620859606548</v>
      </c>
      <c r="AS57" s="10">
        <f t="shared" si="18"/>
        <v>8.9435046726507821</v>
      </c>
      <c r="AT57" s="10">
        <f t="shared" si="19"/>
        <v>8.9798313407743411</v>
      </c>
    </row>
    <row r="58" spans="1:46">
      <c r="A58" s="12" t="s">
        <v>140</v>
      </c>
      <c r="B58" s="15" t="s">
        <v>139</v>
      </c>
      <c r="C58" s="48">
        <v>8267.7302346438282</v>
      </c>
      <c r="D58" s="49">
        <v>9.0201152926259009</v>
      </c>
      <c r="E58" s="36">
        <v>0.80600000000000005</v>
      </c>
      <c r="F58" s="50">
        <v>48.980000000000004</v>
      </c>
      <c r="G58" s="9"/>
      <c r="H58" s="9"/>
      <c r="I58" s="10"/>
      <c r="J58" s="58">
        <v>5652.4971699840689</v>
      </c>
      <c r="K58" s="58">
        <v>5688.7709561883312</v>
      </c>
      <c r="L58" s="58">
        <v>5824.6619668981348</v>
      </c>
      <c r="M58" s="58">
        <v>5858.7799929061784</v>
      </c>
      <c r="N58" s="58">
        <v>5412.2742320350244</v>
      </c>
      <c r="O58" s="58">
        <v>5489.3395086240162</v>
      </c>
      <c r="P58" s="58">
        <v>5708.3180760212572</v>
      </c>
      <c r="Q58" s="58">
        <v>5878.0531982937637</v>
      </c>
      <c r="R58" s="58">
        <v>6016.9641510064603</v>
      </c>
      <c r="S58" s="58">
        <v>6424.9954914663986</v>
      </c>
      <c r="T58" s="58">
        <v>6736.0602060761767</v>
      </c>
      <c r="U58" s="58">
        <v>6923.3043873830911</v>
      </c>
      <c r="V58" s="58">
        <v>7123.3533998033026</v>
      </c>
      <c r="W58" s="58">
        <v>7560.2696356596916</v>
      </c>
      <c r="X58" s="58">
        <v>7507.6206688171751</v>
      </c>
      <c r="Y58" s="57">
        <v>7683.914633604456</v>
      </c>
      <c r="Z58" s="55"/>
      <c r="AA58" s="9">
        <f t="shared" si="1"/>
        <v>146.84902597816722</v>
      </c>
      <c r="AB58" s="9">
        <f t="shared" si="2"/>
        <v>6253.6842027442044</v>
      </c>
      <c r="AC58" s="11">
        <f t="shared" si="3"/>
        <v>2.3482002163417174E-2</v>
      </c>
      <c r="AE58" s="10">
        <f t="shared" si="4"/>
        <v>8.639852703485758</v>
      </c>
      <c r="AF58" s="10">
        <f t="shared" si="5"/>
        <v>8.6462495031189839</v>
      </c>
      <c r="AG58" s="10">
        <f t="shared" si="6"/>
        <v>8.6698562453162165</v>
      </c>
      <c r="AH58" s="10">
        <f t="shared" si="7"/>
        <v>8.6756966685591959</v>
      </c>
      <c r="AI58" s="10">
        <f t="shared" si="8"/>
        <v>8.5964246591146694</v>
      </c>
      <c r="AJ58" s="10">
        <f t="shared" si="9"/>
        <v>8.6105632191829216</v>
      </c>
      <c r="AK58" s="10">
        <f t="shared" si="10"/>
        <v>8.6496797016449491</v>
      </c>
      <c r="AL58" s="10">
        <f t="shared" si="11"/>
        <v>8.6789808973451485</v>
      </c>
      <c r="AM58" s="10">
        <f t="shared" si="12"/>
        <v>8.7023381172512089</v>
      </c>
      <c r="AN58" s="10">
        <f t="shared" si="13"/>
        <v>8.7679512080458828</v>
      </c>
      <c r="AO58" s="10">
        <f t="shared" si="14"/>
        <v>8.8152304938388966</v>
      </c>
      <c r="AP58" s="10">
        <f t="shared" si="15"/>
        <v>8.8426484472664555</v>
      </c>
      <c r="AQ58" s="10">
        <f t="shared" si="16"/>
        <v>8.8711338766467271</v>
      </c>
      <c r="AR58" s="10">
        <f t="shared" si="17"/>
        <v>8.9306621346301114</v>
      </c>
      <c r="AS58" s="10">
        <f t="shared" si="18"/>
        <v>8.923673872830836</v>
      </c>
      <c r="AT58" s="10">
        <f t="shared" si="19"/>
        <v>8.9468844141969139</v>
      </c>
    </row>
    <row r="59" spans="1:46">
      <c r="A59" s="12" t="s">
        <v>142</v>
      </c>
      <c r="B59" s="15" t="s">
        <v>141</v>
      </c>
      <c r="C59" s="48">
        <v>5672.5516155472915</v>
      </c>
      <c r="D59" s="49">
        <v>8.6433943158717064</v>
      </c>
      <c r="E59" s="36">
        <v>0.70299999999999996</v>
      </c>
      <c r="F59" s="50">
        <v>32.14</v>
      </c>
      <c r="G59" s="9"/>
      <c r="H59" s="9"/>
      <c r="I59" s="10"/>
      <c r="J59" s="58">
        <v>3405.5996593306641</v>
      </c>
      <c r="K59" s="58">
        <v>3508.5756807825587</v>
      </c>
      <c r="L59" s="58">
        <v>3632.185360958375</v>
      </c>
      <c r="M59" s="58">
        <v>3708.3040720114254</v>
      </c>
      <c r="N59" s="58">
        <v>3861.203801337228</v>
      </c>
      <c r="O59" s="58">
        <v>3992.2911870242569</v>
      </c>
      <c r="P59" s="58">
        <v>4055.7189516535695</v>
      </c>
      <c r="Q59" s="58">
        <v>4073.5045178192677</v>
      </c>
      <c r="R59" s="58">
        <v>4124.2520028636454</v>
      </c>
      <c r="S59" s="58">
        <v>4212.3935987350415</v>
      </c>
      <c r="T59" s="58">
        <v>4318.8511945323999</v>
      </c>
      <c r="U59" s="58">
        <v>4529.4391173464091</v>
      </c>
      <c r="V59" s="58">
        <v>4762.1170223430045</v>
      </c>
      <c r="W59" s="58">
        <v>5011.1089299660562</v>
      </c>
      <c r="X59" s="58">
        <v>5151.0347513978413</v>
      </c>
      <c r="Y59" s="57">
        <v>5292.8853694386471</v>
      </c>
      <c r="Z59" s="55"/>
      <c r="AA59" s="9">
        <f t="shared" si="1"/>
        <v>114.46115600732666</v>
      </c>
      <c r="AB59" s="9">
        <f t="shared" si="2"/>
        <v>4156.4386565401155</v>
      </c>
      <c r="AC59" s="11">
        <f t="shared" si="3"/>
        <v>2.7538276266202835E-2</v>
      </c>
      <c r="AE59" s="10">
        <f t="shared" si="4"/>
        <v>8.1331763144818332</v>
      </c>
      <c r="AF59" s="10">
        <f t="shared" si="5"/>
        <v>8.1629654451544571</v>
      </c>
      <c r="AG59" s="10">
        <f t="shared" si="6"/>
        <v>8.1975897739250776</v>
      </c>
      <c r="AH59" s="10">
        <f t="shared" si="7"/>
        <v>8.2183299276416513</v>
      </c>
      <c r="AI59" s="10">
        <f t="shared" si="8"/>
        <v>8.2587342794703051</v>
      </c>
      <c r="AJ59" s="10">
        <f t="shared" si="9"/>
        <v>8.2921205774125166</v>
      </c>
      <c r="AK59" s="10">
        <f t="shared" si="10"/>
        <v>8.3078832508715905</v>
      </c>
      <c r="AL59" s="10">
        <f t="shared" si="11"/>
        <v>8.3122589688256348</v>
      </c>
      <c r="AM59" s="10">
        <f t="shared" si="12"/>
        <v>8.3246399496869135</v>
      </c>
      <c r="AN59" s="10">
        <f t="shared" si="13"/>
        <v>8.3457863158810923</v>
      </c>
      <c r="AO59" s="10">
        <f t="shared" si="14"/>
        <v>8.3707447186816761</v>
      </c>
      <c r="AP59" s="10">
        <f t="shared" si="15"/>
        <v>8.4183533956560321</v>
      </c>
      <c r="AQ59" s="10">
        <f t="shared" si="16"/>
        <v>8.4684476009454137</v>
      </c>
      <c r="AR59" s="10">
        <f t="shared" si="17"/>
        <v>8.5194125128926927</v>
      </c>
      <c r="AS59" s="10">
        <f t="shared" si="18"/>
        <v>8.5469528960770624</v>
      </c>
      <c r="AT59" s="10">
        <f t="shared" si="19"/>
        <v>8.5741188146120688</v>
      </c>
    </row>
    <row r="60" spans="1:46">
      <c r="A60" s="12" t="s">
        <v>144</v>
      </c>
      <c r="B60" s="15" t="s">
        <v>143</v>
      </c>
      <c r="C60" s="48">
        <v>6629.3327203250747</v>
      </c>
      <c r="D60" s="49">
        <v>8.7992594326133133</v>
      </c>
      <c r="E60" s="36">
        <v>0.747</v>
      </c>
      <c r="F60" s="50">
        <v>46.93</v>
      </c>
      <c r="G60" s="9"/>
      <c r="H60" s="9"/>
      <c r="I60" s="10"/>
      <c r="J60" s="58">
        <v>4627.9998434946447</v>
      </c>
      <c r="K60" s="58">
        <v>4658.6593304818134</v>
      </c>
      <c r="L60" s="58">
        <v>4815.0893306590324</v>
      </c>
      <c r="M60" s="58">
        <v>4960.4697906041083</v>
      </c>
      <c r="N60" s="58">
        <v>5100.9080755067353</v>
      </c>
      <c r="O60" s="58">
        <v>5183.4163170482834</v>
      </c>
      <c r="P60" s="58">
        <v>5247.9826471769202</v>
      </c>
      <c r="Q60" s="58">
        <v>5349.9224553814938</v>
      </c>
      <c r="R60" s="58">
        <v>5453.9352942224996</v>
      </c>
      <c r="S60" s="58">
        <v>5536.0718896371691</v>
      </c>
      <c r="T60" s="58">
        <v>5686.7331022738927</v>
      </c>
      <c r="U60" s="58">
        <v>5902.1533692564008</v>
      </c>
      <c r="V60" s="58">
        <v>6148.7139538463844</v>
      </c>
      <c r="W60" s="58">
        <v>6270.4658569271096</v>
      </c>
      <c r="X60" s="58">
        <v>6019.8523583941433</v>
      </c>
      <c r="Y60" s="57">
        <v>6149.3767884268782</v>
      </c>
      <c r="Z60" s="55"/>
      <c r="AA60" s="9">
        <f t="shared" si="1"/>
        <v>116.13358237871078</v>
      </c>
      <c r="AB60" s="9">
        <f t="shared" si="2"/>
        <v>5397.4915743273759</v>
      </c>
      <c r="AC60" s="11">
        <f t="shared" si="3"/>
        <v>2.1516213741043795E-2</v>
      </c>
      <c r="AE60" s="10">
        <f t="shared" si="4"/>
        <v>8.4398800544965056</v>
      </c>
      <c r="AF60" s="10">
        <f t="shared" si="5"/>
        <v>8.4464829884053785</v>
      </c>
      <c r="AG60" s="10">
        <f t="shared" si="6"/>
        <v>8.4795098766372909</v>
      </c>
      <c r="AH60" s="10">
        <f t="shared" si="7"/>
        <v>8.5092557310813124</v>
      </c>
      <c r="AI60" s="10">
        <f t="shared" si="8"/>
        <v>8.5371738568836104</v>
      </c>
      <c r="AJ60" s="10">
        <f t="shared" si="9"/>
        <v>8.5532196385310417</v>
      </c>
      <c r="AK60" s="10">
        <f t="shared" si="10"/>
        <v>8.5655990240591819</v>
      </c>
      <c r="AL60" s="10">
        <f t="shared" si="11"/>
        <v>8.584837345463793</v>
      </c>
      <c r="AM60" s="10">
        <f t="shared" si="12"/>
        <v>8.6040926994228908</v>
      </c>
      <c r="AN60" s="10">
        <f t="shared" si="13"/>
        <v>8.619040483058054</v>
      </c>
      <c r="AO60" s="10">
        <f t="shared" si="14"/>
        <v>8.6458912150069551</v>
      </c>
      <c r="AP60" s="10">
        <f t="shared" si="15"/>
        <v>8.683072541145668</v>
      </c>
      <c r="AQ60" s="10">
        <f t="shared" si="16"/>
        <v>8.7239982257376401</v>
      </c>
      <c r="AR60" s="10">
        <f t="shared" si="17"/>
        <v>8.7436059302173224</v>
      </c>
      <c r="AS60" s="10">
        <f t="shared" si="18"/>
        <v>8.7028180128184225</v>
      </c>
      <c r="AT60" s="10">
        <f t="shared" si="19"/>
        <v>8.7241060204506624</v>
      </c>
    </row>
    <row r="61" spans="1:46">
      <c r="A61" s="12" t="s">
        <v>146</v>
      </c>
      <c r="B61" s="15" t="s">
        <v>145</v>
      </c>
      <c r="C61" s="48">
        <v>31779.133525771082</v>
      </c>
      <c r="D61" s="49">
        <v>10.366565174954104</v>
      </c>
      <c r="E61" s="36">
        <v>0.71899999999999997</v>
      </c>
      <c r="F61" s="50">
        <v>65</v>
      </c>
      <c r="G61" s="9"/>
      <c r="H61" s="9"/>
      <c r="I61" s="10"/>
      <c r="J61" s="58">
        <v>2310.4288128139128</v>
      </c>
      <c r="K61" s="58">
        <v>2887.1672143659771</v>
      </c>
      <c r="L61" s="58">
        <v>4786.1038315054102</v>
      </c>
      <c r="M61" s="58">
        <v>5654.3779214241504</v>
      </c>
      <c r="N61" s="58">
        <v>7756.2793153526063</v>
      </c>
      <c r="O61" s="58">
        <v>8542.0705381539392</v>
      </c>
      <c r="P61" s="58">
        <v>13430.374471618463</v>
      </c>
      <c r="Q61" s="58">
        <v>15591.751647929856</v>
      </c>
      <c r="R61" s="58">
        <v>17276.217194144585</v>
      </c>
      <c r="S61" s="58">
        <v>23192.126534808463</v>
      </c>
      <c r="T61" s="58">
        <v>24769.877617517424</v>
      </c>
      <c r="U61" s="58">
        <v>24416.680851281519</v>
      </c>
      <c r="V61" s="58">
        <v>28875.791020295786</v>
      </c>
      <c r="W61" s="58">
        <v>31308.944527050699</v>
      </c>
      <c r="X61" s="58">
        <v>28857.458204858398</v>
      </c>
      <c r="Y61" s="57">
        <v>32960.358599524508</v>
      </c>
      <c r="Z61" s="55"/>
      <c r="AA61" s="9">
        <f t="shared" si="1"/>
        <v>2271.5866675218954</v>
      </c>
      <c r="AB61" s="9">
        <f t="shared" si="2"/>
        <v>15977.043313541411</v>
      </c>
      <c r="AC61" s="11">
        <f t="shared" si="3"/>
        <v>0.14217816293935953</v>
      </c>
      <c r="AE61" s="10">
        <f t="shared" si="4"/>
        <v>7.7451884195408951</v>
      </c>
      <c r="AF61" s="10">
        <f t="shared" si="5"/>
        <v>7.9680310977521822</v>
      </c>
      <c r="AG61" s="10">
        <f t="shared" si="6"/>
        <v>8.4734719630732336</v>
      </c>
      <c r="AH61" s="10">
        <f t="shared" si="7"/>
        <v>8.64018537744602</v>
      </c>
      <c r="AI61" s="10">
        <f t="shared" si="8"/>
        <v>8.9562580285238713</v>
      </c>
      <c r="AJ61" s="10">
        <f t="shared" si="9"/>
        <v>9.0527587091703996</v>
      </c>
      <c r="AK61" s="10">
        <f t="shared" si="10"/>
        <v>9.5052741723466081</v>
      </c>
      <c r="AL61" s="10">
        <f t="shared" si="11"/>
        <v>9.6544973128877523</v>
      </c>
      <c r="AM61" s="10">
        <f t="shared" si="12"/>
        <v>9.7570861060173435</v>
      </c>
      <c r="AN61" s="10">
        <f t="shared" si="13"/>
        <v>10.051568126554548</v>
      </c>
      <c r="AO61" s="10">
        <f t="shared" si="14"/>
        <v>10.117383581716958</v>
      </c>
      <c r="AP61" s="10">
        <f t="shared" si="15"/>
        <v>10.103021819150893</v>
      </c>
      <c r="AQ61" s="10">
        <f t="shared" si="16"/>
        <v>10.270758842091146</v>
      </c>
      <c r="AR61" s="10">
        <f t="shared" si="17"/>
        <v>10.351659103341854</v>
      </c>
      <c r="AS61" s="10">
        <f t="shared" si="18"/>
        <v>10.270123755159451</v>
      </c>
      <c r="AT61" s="10">
        <f t="shared" si="19"/>
        <v>10.403060863804166</v>
      </c>
    </row>
    <row r="62" spans="1:46">
      <c r="A62" s="12" t="s">
        <v>148</v>
      </c>
      <c r="B62" s="15" t="s">
        <v>147</v>
      </c>
      <c r="C62" s="48">
        <v>580.51918314802379</v>
      </c>
      <c r="D62" s="49">
        <v>6.3639228464972373</v>
      </c>
      <c r="E62" s="36">
        <v>0.47199999999999998</v>
      </c>
      <c r="F62" s="50" t="e">
        <v>#N/A</v>
      </c>
      <c r="G62" s="9"/>
      <c r="H62" s="9"/>
      <c r="I62" s="10"/>
      <c r="J62" s="58">
        <v>751.03637645968865</v>
      </c>
      <c r="K62" s="58">
        <v>808.10563252412362</v>
      </c>
      <c r="L62" s="58">
        <v>853.35060179412756</v>
      </c>
      <c r="M62" s="58">
        <v>845.02774512047165</v>
      </c>
      <c r="N62" s="58">
        <v>818.56737717115391</v>
      </c>
      <c r="O62" s="58">
        <v>686.42938312353192</v>
      </c>
      <c r="P62" s="58">
        <v>718.94426714540032</v>
      </c>
      <c r="Q62" s="58">
        <v>710.41688878428863</v>
      </c>
      <c r="R62" s="58">
        <v>662.91643716263502</v>
      </c>
      <c r="S62" s="58">
        <v>645.65446181763878</v>
      </c>
      <c r="T62" s="58">
        <v>637.61245431060524</v>
      </c>
      <c r="U62" s="58">
        <v>609.91241095682858</v>
      </c>
      <c r="V62" s="58">
        <v>598.57828510661557</v>
      </c>
      <c r="W62" s="58">
        <v>523.95003054147094</v>
      </c>
      <c r="X62" s="58">
        <v>527.14804358099377</v>
      </c>
      <c r="Y62" s="57">
        <v>510.3986633930146</v>
      </c>
      <c r="Z62" s="55"/>
      <c r="AA62" s="9">
        <f t="shared" si="1"/>
        <v>-22.024704654696826</v>
      </c>
      <c r="AB62" s="9">
        <f t="shared" si="2"/>
        <v>693.17669303997161</v>
      </c>
      <c r="AC62" s="11">
        <f t="shared" si="3"/>
        <v>-3.1773579342528162E-2</v>
      </c>
      <c r="AE62" s="10">
        <f t="shared" si="4"/>
        <v>6.6214540879541843</v>
      </c>
      <c r="AF62" s="10">
        <f t="shared" si="5"/>
        <v>6.6946927832981746</v>
      </c>
      <c r="AG62" s="10">
        <f t="shared" si="6"/>
        <v>6.7491704850782366</v>
      </c>
      <c r="AH62" s="10">
        <f t="shared" si="7"/>
        <v>6.7393694612802317</v>
      </c>
      <c r="AI62" s="10">
        <f t="shared" si="8"/>
        <v>6.7075557112866129</v>
      </c>
      <c r="AJ62" s="10">
        <f t="shared" si="9"/>
        <v>6.5315033548384376</v>
      </c>
      <c r="AK62" s="10">
        <f t="shared" si="10"/>
        <v>6.5777838403152602</v>
      </c>
      <c r="AL62" s="10">
        <f t="shared" si="11"/>
        <v>6.5658519650219045</v>
      </c>
      <c r="AM62" s="10">
        <f t="shared" si="12"/>
        <v>6.496648944780385</v>
      </c>
      <c r="AN62" s="10">
        <f t="shared" si="13"/>
        <v>6.4702644718513564</v>
      </c>
      <c r="AO62" s="10">
        <f t="shared" si="14"/>
        <v>6.4577306603947182</v>
      </c>
      <c r="AP62" s="10">
        <f t="shared" si="15"/>
        <v>6.4133153582621647</v>
      </c>
      <c r="AQ62" s="10">
        <f t="shared" si="16"/>
        <v>6.394557318627319</v>
      </c>
      <c r="AR62" s="10">
        <f t="shared" si="17"/>
        <v>6.2613963182117613</v>
      </c>
      <c r="AS62" s="10">
        <f t="shared" si="18"/>
        <v>6.2674814267023917</v>
      </c>
      <c r="AT62" s="10">
        <f t="shared" si="19"/>
        <v>6.2351921132830572</v>
      </c>
    </row>
    <row r="63" spans="1:46">
      <c r="A63" s="12" t="s">
        <v>150</v>
      </c>
      <c r="B63" s="15" t="s">
        <v>149</v>
      </c>
      <c r="C63" s="48">
        <v>19693.472359627653</v>
      </c>
      <c r="D63" s="49">
        <v>9.8880425075136102</v>
      </c>
      <c r="E63" s="36">
        <v>0.88300000000000001</v>
      </c>
      <c r="F63" s="50">
        <v>36</v>
      </c>
      <c r="G63" s="9"/>
      <c r="H63" s="9"/>
      <c r="I63" s="10"/>
      <c r="J63" s="58">
        <v>7773.9254415027553</v>
      </c>
      <c r="K63" s="58">
        <v>8281.8248871940432</v>
      </c>
      <c r="L63" s="58">
        <v>9281.2681649091846</v>
      </c>
      <c r="M63" s="58">
        <v>9875.9068105085953</v>
      </c>
      <c r="N63" s="58">
        <v>9938.1052844984024</v>
      </c>
      <c r="O63" s="58">
        <v>10936.756056638484</v>
      </c>
      <c r="P63" s="58">
        <v>11821.620035456384</v>
      </c>
      <c r="Q63" s="58">
        <v>12820.541056385151</v>
      </c>
      <c r="R63" s="58">
        <v>13800.680534933346</v>
      </c>
      <c r="S63" s="58">
        <v>14990.162308928817</v>
      </c>
      <c r="T63" s="58">
        <v>16547.923716635731</v>
      </c>
      <c r="U63" s="58">
        <v>18434.216676333021</v>
      </c>
      <c r="V63" s="58">
        <v>19772.696482422663</v>
      </c>
      <c r="W63" s="58">
        <v>18772.520857701147</v>
      </c>
      <c r="X63" s="58">
        <v>16132.497437711048</v>
      </c>
      <c r="Y63" s="57">
        <v>17165.434650096155</v>
      </c>
      <c r="Z63" s="55"/>
      <c r="AA63" s="9">
        <f t="shared" si="1"/>
        <v>850.21388981369773</v>
      </c>
      <c r="AB63" s="9">
        <f t="shared" si="2"/>
        <v>13278.709716783918</v>
      </c>
      <c r="AC63" s="11">
        <f t="shared" si="3"/>
        <v>6.40283512440257E-2</v>
      </c>
      <c r="AE63" s="10">
        <f t="shared" si="4"/>
        <v>8.9585305206153087</v>
      </c>
      <c r="AF63" s="10">
        <f t="shared" si="5"/>
        <v>9.021818620099566</v>
      </c>
      <c r="AG63" s="10">
        <f t="shared" si="6"/>
        <v>9.1357534721451277</v>
      </c>
      <c r="AH63" s="10">
        <f t="shared" si="7"/>
        <v>9.1978534144655697</v>
      </c>
      <c r="AI63" s="10">
        <f t="shared" si="8"/>
        <v>9.2041316662396166</v>
      </c>
      <c r="AJ63" s="10">
        <f t="shared" si="9"/>
        <v>9.2998845106737953</v>
      </c>
      <c r="AK63" s="10">
        <f t="shared" si="10"/>
        <v>9.3776853404056428</v>
      </c>
      <c r="AL63" s="10">
        <f t="shared" si="11"/>
        <v>9.458803933670298</v>
      </c>
      <c r="AM63" s="10">
        <f t="shared" si="12"/>
        <v>9.5324731840550001</v>
      </c>
      <c r="AN63" s="10">
        <f t="shared" si="13"/>
        <v>9.6151494188518196</v>
      </c>
      <c r="AO63" s="10">
        <f t="shared" si="14"/>
        <v>9.7140159177468757</v>
      </c>
      <c r="AP63" s="10">
        <f t="shared" si="15"/>
        <v>9.8219638186525362</v>
      </c>
      <c r="AQ63" s="10">
        <f t="shared" si="16"/>
        <v>9.8920572995004843</v>
      </c>
      <c r="AR63" s="10">
        <f t="shared" si="17"/>
        <v>9.8401494230508568</v>
      </c>
      <c r="AS63" s="10">
        <f t="shared" si="18"/>
        <v>9.688590990982215</v>
      </c>
      <c r="AT63" s="10">
        <f t="shared" si="19"/>
        <v>9.7506530274527119</v>
      </c>
    </row>
    <row r="64" spans="1:46">
      <c r="A64" s="12" t="s">
        <v>152</v>
      </c>
      <c r="B64" s="15" t="s">
        <v>151</v>
      </c>
      <c r="C64" s="48">
        <v>934.40319272775969</v>
      </c>
      <c r="D64" s="49">
        <v>6.839908028942868</v>
      </c>
      <c r="E64" s="36">
        <v>0.41399999999999998</v>
      </c>
      <c r="F64" s="50">
        <v>29.76</v>
      </c>
      <c r="G64" s="9"/>
      <c r="H64" s="9"/>
      <c r="I64" s="10"/>
      <c r="J64" s="58">
        <v>485.9881656857151</v>
      </c>
      <c r="K64" s="58">
        <v>530.35379325467397</v>
      </c>
      <c r="L64" s="58">
        <v>531.60287258089181</v>
      </c>
      <c r="M64" s="58">
        <v>499.27319548824011</v>
      </c>
      <c r="N64" s="58">
        <v>511.06683440217012</v>
      </c>
      <c r="O64" s="58">
        <v>527.81385521439267</v>
      </c>
      <c r="P64" s="58">
        <v>556.69430173766943</v>
      </c>
      <c r="Q64" s="58">
        <v>550.50895513003445</v>
      </c>
      <c r="R64" s="58">
        <v>524.76656546299182</v>
      </c>
      <c r="S64" s="58">
        <v>580.70570322335493</v>
      </c>
      <c r="T64" s="58">
        <v>632.68614780553935</v>
      </c>
      <c r="U64" s="58">
        <v>683.23680446867002</v>
      </c>
      <c r="V64" s="58">
        <v>741.96461336420373</v>
      </c>
      <c r="W64" s="58">
        <v>800.88288439104224</v>
      </c>
      <c r="X64" s="58">
        <v>848.49705102133157</v>
      </c>
      <c r="Y64" s="57">
        <v>880.73402453275457</v>
      </c>
      <c r="Z64" s="55"/>
      <c r="AA64" s="9">
        <f t="shared" si="1"/>
        <v>22.811120656996994</v>
      </c>
      <c r="AB64" s="9">
        <f t="shared" si="2"/>
        <v>600.4027828820615</v>
      </c>
      <c r="AC64" s="11">
        <f t="shared" si="3"/>
        <v>3.7993029525111036E-2</v>
      </c>
      <c r="AE64" s="10">
        <f t="shared" si="4"/>
        <v>6.1861842731631018</v>
      </c>
      <c r="AF64" s="10">
        <f t="shared" si="5"/>
        <v>6.2735443182869348</v>
      </c>
      <c r="AG64" s="10">
        <f t="shared" si="6"/>
        <v>6.2758967304755284</v>
      </c>
      <c r="AH64" s="10">
        <f t="shared" si="7"/>
        <v>6.2131534318841428</v>
      </c>
      <c r="AI64" s="10">
        <f t="shared" si="8"/>
        <v>6.2365003730449349</v>
      </c>
      <c r="AJ64" s="10">
        <f t="shared" si="9"/>
        <v>6.26874367460454</v>
      </c>
      <c r="AK64" s="10">
        <f t="shared" si="10"/>
        <v>6.3220162593506011</v>
      </c>
      <c r="AL64" s="10">
        <f t="shared" si="11"/>
        <v>6.3108432232966081</v>
      </c>
      <c r="AM64" s="10">
        <f t="shared" si="12"/>
        <v>6.2629535264978378</v>
      </c>
      <c r="AN64" s="10">
        <f t="shared" si="13"/>
        <v>6.3642440936202096</v>
      </c>
      <c r="AO64" s="10">
        <f t="shared" si="14"/>
        <v>6.4499744821333964</v>
      </c>
      <c r="AP64" s="10">
        <f t="shared" si="15"/>
        <v>6.5268415117327976</v>
      </c>
      <c r="AQ64" s="10">
        <f t="shared" si="16"/>
        <v>6.609301551146312</v>
      </c>
      <c r="AR64" s="10">
        <f t="shared" si="17"/>
        <v>6.6857147246318656</v>
      </c>
      <c r="AS64" s="10">
        <f t="shared" si="18"/>
        <v>6.7434666091483022</v>
      </c>
      <c r="AT64" s="10">
        <f t="shared" si="19"/>
        <v>6.7807556785757237</v>
      </c>
    </row>
    <row r="65" spans="1:46">
      <c r="A65" s="12" t="s">
        <v>154</v>
      </c>
      <c r="B65" s="15" t="s">
        <v>153</v>
      </c>
      <c r="C65" s="48">
        <v>4526.17584568251</v>
      </c>
      <c r="D65" s="49">
        <v>8.4176326777769095</v>
      </c>
      <c r="E65" s="36">
        <v>0.74099999999999999</v>
      </c>
      <c r="F65" s="50" t="e">
        <v>#N/A</v>
      </c>
      <c r="G65" s="9"/>
      <c r="H65" s="9"/>
      <c r="I65" s="10"/>
      <c r="J65" s="58">
        <v>3699.1610104404767</v>
      </c>
      <c r="K65" s="58">
        <v>3836.6820251045447</v>
      </c>
      <c r="L65" s="58">
        <v>3717.7494677912373</v>
      </c>
      <c r="M65" s="58">
        <v>3734.9664593583248</v>
      </c>
      <c r="N65" s="58">
        <v>4032.4533735431764</v>
      </c>
      <c r="O65" s="58">
        <v>3934.763801482572</v>
      </c>
      <c r="P65" s="58">
        <v>3985.3812841097947</v>
      </c>
      <c r="Q65" s="58">
        <v>4085.9430794923414</v>
      </c>
      <c r="R65" s="58">
        <v>4100.899954150912</v>
      </c>
      <c r="S65" s="58">
        <v>4291.5159048329888</v>
      </c>
      <c r="T65" s="58">
        <v>4294.6213541348352</v>
      </c>
      <c r="U65" s="58">
        <v>4348.4703184191685</v>
      </c>
      <c r="V65" s="58">
        <v>4281.7475322066803</v>
      </c>
      <c r="W65" s="58">
        <v>4263.1320665712992</v>
      </c>
      <c r="X65" s="58">
        <v>4110.0532268668376</v>
      </c>
      <c r="Y65" s="57">
        <v>4154.7457677499779</v>
      </c>
      <c r="Z65" s="55"/>
      <c r="AA65" s="9">
        <f t="shared" si="1"/>
        <v>44.015994073652031</v>
      </c>
      <c r="AB65" s="9">
        <f t="shared" si="2"/>
        <v>4047.8360572336796</v>
      </c>
      <c r="AC65" s="11">
        <f t="shared" si="3"/>
        <v>1.0873956714475457E-2</v>
      </c>
      <c r="AE65" s="10">
        <f t="shared" si="4"/>
        <v>8.2158613189847483</v>
      </c>
      <c r="AF65" s="10">
        <f t="shared" si="5"/>
        <v>8.2523632161078897</v>
      </c>
      <c r="AG65" s="10">
        <f t="shared" si="6"/>
        <v>8.2208737824153264</v>
      </c>
      <c r="AH65" s="10">
        <f t="shared" si="7"/>
        <v>8.225494117435117</v>
      </c>
      <c r="AI65" s="10">
        <f t="shared" si="8"/>
        <v>8.3021302472649836</v>
      </c>
      <c r="AJ65" s="10">
        <f t="shared" si="9"/>
        <v>8.2776061340137339</v>
      </c>
      <c r="AK65" s="10">
        <f t="shared" si="10"/>
        <v>8.2903882664740927</v>
      </c>
      <c r="AL65" s="10">
        <f t="shared" si="11"/>
        <v>8.3153078446619215</v>
      </c>
      <c r="AM65" s="10">
        <f t="shared" si="12"/>
        <v>8.3189617296179943</v>
      </c>
      <c r="AN65" s="10">
        <f t="shared" si="13"/>
        <v>8.3643953072758368</v>
      </c>
      <c r="AO65" s="10">
        <f t="shared" si="14"/>
        <v>8.3651186708428504</v>
      </c>
      <c r="AP65" s="10">
        <f t="shared" si="15"/>
        <v>8.3775794113009177</v>
      </c>
      <c r="AQ65" s="10">
        <f t="shared" si="16"/>
        <v>8.3621165071607457</v>
      </c>
      <c r="AR65" s="10">
        <f t="shared" si="17"/>
        <v>8.3577593960111987</v>
      </c>
      <c r="AS65" s="10">
        <f t="shared" si="18"/>
        <v>8.3211912579822958</v>
      </c>
      <c r="AT65" s="10">
        <f t="shared" si="19"/>
        <v>8.3320065183537597</v>
      </c>
    </row>
    <row r="66" spans="1:46">
      <c r="A66" s="12" t="s">
        <v>156</v>
      </c>
      <c r="B66" s="15" t="s">
        <v>155</v>
      </c>
      <c r="C66" s="48">
        <v>35265.393395200968</v>
      </c>
      <c r="D66" s="49">
        <v>10.470657404980624</v>
      </c>
      <c r="E66" s="36">
        <v>0.95899999999999996</v>
      </c>
      <c r="F66" s="50">
        <v>26.88</v>
      </c>
      <c r="G66" s="9"/>
      <c r="H66" s="9"/>
      <c r="I66" s="10"/>
      <c r="J66" s="58">
        <v>21893.555521549417</v>
      </c>
      <c r="K66" s="58">
        <v>22603.138867957667</v>
      </c>
      <c r="L66" s="58">
        <v>23936.183541936687</v>
      </c>
      <c r="M66" s="58">
        <v>25073.22784585967</v>
      </c>
      <c r="N66" s="58">
        <v>25988.870428547289</v>
      </c>
      <c r="O66" s="58">
        <v>27320.456913699927</v>
      </c>
      <c r="P66" s="58">
        <v>27881.447249159497</v>
      </c>
      <c r="Q66" s="58">
        <v>28320.437351958582</v>
      </c>
      <c r="R66" s="58">
        <v>28818.382656949689</v>
      </c>
      <c r="S66" s="58">
        <v>29916.681794493095</v>
      </c>
      <c r="T66" s="58">
        <v>30684.125284701935</v>
      </c>
      <c r="U66" s="58">
        <v>31914.458248498035</v>
      </c>
      <c r="V66" s="58">
        <v>33473.878572055684</v>
      </c>
      <c r="W66" s="58">
        <v>33625.631173543385</v>
      </c>
      <c r="X66" s="58">
        <v>30784.458629157198</v>
      </c>
      <c r="Y66" s="57">
        <v>31657.952222645632</v>
      </c>
      <c r="Z66" s="55"/>
      <c r="AA66" s="9">
        <f t="shared" si="1"/>
        <v>798.71365030627749</v>
      </c>
      <c r="AB66" s="9">
        <f t="shared" si="2"/>
        <v>28148.995605337852</v>
      </c>
      <c r="AC66" s="11">
        <f t="shared" si="3"/>
        <v>2.8374499094199247E-2</v>
      </c>
      <c r="AE66" s="10">
        <f t="shared" si="4"/>
        <v>9.9939476040767428</v>
      </c>
      <c r="AF66" s="10">
        <f t="shared" si="5"/>
        <v>10.025844063579065</v>
      </c>
      <c r="AG66" s="10">
        <f t="shared" si="6"/>
        <v>10.083146548773577</v>
      </c>
      <c r="AH66" s="10">
        <f t="shared" si="7"/>
        <v>10.129555936189417</v>
      </c>
      <c r="AI66" s="10">
        <f t="shared" si="8"/>
        <v>10.165423664919107</v>
      </c>
      <c r="AJ66" s="10">
        <f t="shared" si="9"/>
        <v>10.215391038058048</v>
      </c>
      <c r="AK66" s="10">
        <f t="shared" si="10"/>
        <v>10.235716773468344</v>
      </c>
      <c r="AL66" s="10">
        <f t="shared" si="11"/>
        <v>10.251338990907287</v>
      </c>
      <c r="AM66" s="10">
        <f t="shared" si="12"/>
        <v>10.268768749205364</v>
      </c>
      <c r="AN66" s="10">
        <f t="shared" si="13"/>
        <v>10.306171523347794</v>
      </c>
      <c r="AO66" s="10">
        <f t="shared" si="14"/>
        <v>10.331500708133749</v>
      </c>
      <c r="AP66" s="10">
        <f t="shared" si="15"/>
        <v>10.370814422722271</v>
      </c>
      <c r="AQ66" s="10">
        <f t="shared" si="16"/>
        <v>10.418520669536852</v>
      </c>
      <c r="AR66" s="10">
        <f t="shared" si="17"/>
        <v>10.423043887688365</v>
      </c>
      <c r="AS66" s="10">
        <f t="shared" si="18"/>
        <v>10.334765251650881</v>
      </c>
      <c r="AT66" s="10">
        <f t="shared" si="19"/>
        <v>10.36274465107295</v>
      </c>
    </row>
    <row r="67" spans="1:46">
      <c r="A67" s="12" t="s">
        <v>158</v>
      </c>
      <c r="B67" s="15" t="s">
        <v>157</v>
      </c>
      <c r="C67" s="48">
        <v>33674.387796961586</v>
      </c>
      <c r="D67" s="49">
        <v>10.424492821364582</v>
      </c>
      <c r="E67" s="36">
        <v>0.96099999999999997</v>
      </c>
      <c r="F67" s="50">
        <v>32.74</v>
      </c>
      <c r="G67" s="9"/>
      <c r="H67" s="9"/>
      <c r="I67" s="10"/>
      <c r="J67" s="58">
        <v>25221.478056691056</v>
      </c>
      <c r="K67" s="58">
        <v>25413.552799187812</v>
      </c>
      <c r="L67" s="58">
        <v>25892.576303542319</v>
      </c>
      <c r="M67" s="58">
        <v>26703.549191976213</v>
      </c>
      <c r="N67" s="58">
        <v>27470.350129325278</v>
      </c>
      <c r="O67" s="58">
        <v>28403.298036302884</v>
      </c>
      <c r="P67" s="58">
        <v>28775.900787330265</v>
      </c>
      <c r="Q67" s="58">
        <v>28865.418803666929</v>
      </c>
      <c r="R67" s="58">
        <v>28903.964913668911</v>
      </c>
      <c r="S67" s="58">
        <v>29431.046232552475</v>
      </c>
      <c r="T67" s="58">
        <v>29808.720312796049</v>
      </c>
      <c r="U67" s="58">
        <v>30227.2467051885</v>
      </c>
      <c r="V67" s="58">
        <v>30650.665222778622</v>
      </c>
      <c r="W67" s="58">
        <v>30545.50913176723</v>
      </c>
      <c r="X67" s="58">
        <v>29577.585187454624</v>
      </c>
      <c r="Y67" s="57">
        <v>29980.766371244932</v>
      </c>
      <c r="Z67" s="55"/>
      <c r="AA67" s="9">
        <f t="shared" si="1"/>
        <v>387.02997724679398</v>
      </c>
      <c r="AB67" s="9">
        <f t="shared" si="2"/>
        <v>28392.724120948613</v>
      </c>
      <c r="AC67" s="11">
        <f t="shared" si="3"/>
        <v>1.363130834498677E-2</v>
      </c>
      <c r="AE67" s="10">
        <f t="shared" si="4"/>
        <v>10.135451214331791</v>
      </c>
      <c r="AF67" s="10">
        <f t="shared" si="5"/>
        <v>10.143037885477399</v>
      </c>
      <c r="AG67" s="10">
        <f t="shared" si="6"/>
        <v>10.161711577394767</v>
      </c>
      <c r="AH67" s="10">
        <f t="shared" si="7"/>
        <v>10.19255176409256</v>
      </c>
      <c r="AI67" s="10">
        <f t="shared" si="8"/>
        <v>10.220862524888153</v>
      </c>
      <c r="AJ67" s="10">
        <f t="shared" si="9"/>
        <v>10.254260545445792</v>
      </c>
      <c r="AK67" s="10">
        <f t="shared" si="10"/>
        <v>10.267293537612019</v>
      </c>
      <c r="AL67" s="10">
        <f t="shared" si="11"/>
        <v>10.270399576437654</v>
      </c>
      <c r="AM67" s="10">
        <f t="shared" si="12"/>
        <v>10.271734058934852</v>
      </c>
      <c r="AN67" s="10">
        <f t="shared" si="13"/>
        <v>10.289805390461504</v>
      </c>
      <c r="AO67" s="10">
        <f t="shared" si="14"/>
        <v>10.302556257632466</v>
      </c>
      <c r="AP67" s="10">
        <f t="shared" si="15"/>
        <v>10.316499005398322</v>
      </c>
      <c r="AQ67" s="10">
        <f t="shared" si="16"/>
        <v>10.330409644971528</v>
      </c>
      <c r="AR67" s="10">
        <f t="shared" si="17"/>
        <v>10.326972953197277</v>
      </c>
      <c r="AS67" s="10">
        <f t="shared" si="18"/>
        <v>10.294772096267517</v>
      </c>
      <c r="AT67" s="10">
        <f t="shared" si="19"/>
        <v>10.308311334079866</v>
      </c>
    </row>
    <row r="68" spans="1:46">
      <c r="A68" s="12" t="s">
        <v>160</v>
      </c>
      <c r="B68" s="15" t="s">
        <v>159</v>
      </c>
      <c r="C68" s="48">
        <v>14419.225043651757</v>
      </c>
      <c r="D68" s="49">
        <v>9.5763176676230763</v>
      </c>
      <c r="E68" s="36">
        <v>0.755</v>
      </c>
      <c r="F68" s="50">
        <v>41.45</v>
      </c>
      <c r="G68" s="9"/>
      <c r="H68" s="9"/>
      <c r="I68" s="10"/>
      <c r="J68" s="58">
        <v>14899.05042689197</v>
      </c>
      <c r="K68" s="58">
        <v>15009.814791381801</v>
      </c>
      <c r="L68" s="58">
        <v>15450.190874494971</v>
      </c>
      <c r="M68" s="58">
        <v>15582.941336272184</v>
      </c>
      <c r="N68" s="58">
        <v>13847.430745251877</v>
      </c>
      <c r="O68" s="58">
        <v>13271.236001193123</v>
      </c>
      <c r="P68" s="58">
        <v>13252.502988373268</v>
      </c>
      <c r="Q68" s="58">
        <v>12935.226594432104</v>
      </c>
      <c r="R68" s="58">
        <v>12983.218216062924</v>
      </c>
      <c r="S68" s="58">
        <v>12896.255613268522</v>
      </c>
      <c r="T68" s="58">
        <v>13028.521354802293</v>
      </c>
      <c r="U68" s="58">
        <v>12933.199736429262</v>
      </c>
      <c r="V68" s="58">
        <v>13399.218581480523</v>
      </c>
      <c r="W68" s="58">
        <v>13461.11739499302</v>
      </c>
      <c r="X68" s="58">
        <v>13093.566056672782</v>
      </c>
      <c r="Y68" s="57">
        <v>12936.08024398944</v>
      </c>
      <c r="Z68" s="55"/>
      <c r="AA68" s="9">
        <f t="shared" si="1"/>
        <v>-165.21563054935436</v>
      </c>
      <c r="AB68" s="9">
        <f t="shared" si="2"/>
        <v>13736.232714133375</v>
      </c>
      <c r="AC68" s="11">
        <f t="shared" si="3"/>
        <v>-1.2027725067540681E-2</v>
      </c>
      <c r="AE68" s="10">
        <f t="shared" si="4"/>
        <v>9.6090527601639302</v>
      </c>
      <c r="AF68" s="10">
        <f t="shared" si="5"/>
        <v>9.6164595855361785</v>
      </c>
      <c r="AG68" s="10">
        <f t="shared" si="6"/>
        <v>9.6453766365858211</v>
      </c>
      <c r="AH68" s="10">
        <f t="shared" si="7"/>
        <v>9.6539320908407085</v>
      </c>
      <c r="AI68" s="10">
        <f t="shared" si="8"/>
        <v>9.5358549886491755</v>
      </c>
      <c r="AJ68" s="10">
        <f t="shared" si="9"/>
        <v>9.4933542655051948</v>
      </c>
      <c r="AK68" s="10">
        <f t="shared" si="10"/>
        <v>9.4919417183569941</v>
      </c>
      <c r="AL68" s="10">
        <f t="shared" si="11"/>
        <v>9.467709612397277</v>
      </c>
      <c r="AM68" s="10">
        <f t="shared" si="12"/>
        <v>9.4714128960494683</v>
      </c>
      <c r="AN68" s="10">
        <f t="shared" si="13"/>
        <v>9.4646922856781153</v>
      </c>
      <c r="AO68" s="10">
        <f t="shared" si="14"/>
        <v>9.4748961836183199</v>
      </c>
      <c r="AP68" s="10">
        <f t="shared" si="15"/>
        <v>9.4675529072323723</v>
      </c>
      <c r="AQ68" s="10">
        <f t="shared" si="16"/>
        <v>9.5029516694237408</v>
      </c>
      <c r="AR68" s="10">
        <f t="shared" si="17"/>
        <v>9.5075606157258186</v>
      </c>
      <c r="AS68" s="10">
        <f t="shared" si="18"/>
        <v>9.4798762478281358</v>
      </c>
      <c r="AT68" s="10">
        <f t="shared" si="19"/>
        <v>9.4677756043908765</v>
      </c>
    </row>
    <row r="69" spans="1:46">
      <c r="A69" s="12" t="s">
        <v>162</v>
      </c>
      <c r="B69" s="15" t="s">
        <v>161</v>
      </c>
      <c r="C69" s="48">
        <v>1414.6045407585227</v>
      </c>
      <c r="D69" s="49">
        <v>7.2546052945207604</v>
      </c>
      <c r="E69" s="36">
        <v>0.45600000000000002</v>
      </c>
      <c r="F69" s="50">
        <v>47.28</v>
      </c>
      <c r="G69" s="9"/>
      <c r="H69" s="9"/>
      <c r="I69" s="10"/>
      <c r="J69" s="58">
        <v>1047.3849324302807</v>
      </c>
      <c r="K69" s="58">
        <v>1031.0994628130993</v>
      </c>
      <c r="L69" s="58">
        <v>1042.0290218209623</v>
      </c>
      <c r="M69" s="58">
        <v>1039.6431657380797</v>
      </c>
      <c r="N69" s="58">
        <v>1067.2476218832214</v>
      </c>
      <c r="O69" s="58">
        <v>1087.4396006302727</v>
      </c>
      <c r="P69" s="58">
        <v>1112.3176028446146</v>
      </c>
      <c r="Q69" s="58">
        <v>1041.4623827620906</v>
      </c>
      <c r="R69" s="58">
        <v>1078.1843392288911</v>
      </c>
      <c r="S69" s="58">
        <v>1119.1829327888802</v>
      </c>
      <c r="T69" s="58">
        <v>1141.777370122099</v>
      </c>
      <c r="U69" s="58">
        <v>1181.9112092274636</v>
      </c>
      <c r="V69" s="58">
        <v>1221.7229509811229</v>
      </c>
      <c r="W69" s="58">
        <v>1261.3550709892932</v>
      </c>
      <c r="X69" s="58">
        <v>1284.5501712067592</v>
      </c>
      <c r="Y69" s="57">
        <v>1304.1064122903199</v>
      </c>
      <c r="Z69" s="55"/>
      <c r="AA69" s="9">
        <f t="shared" si="1"/>
        <v>17.007767091674907</v>
      </c>
      <c r="AB69" s="9">
        <f t="shared" si="2"/>
        <v>1117.1538556978087</v>
      </c>
      <c r="AC69" s="11">
        <f t="shared" si="3"/>
        <v>1.5224194057900228E-2</v>
      </c>
      <c r="AE69" s="10">
        <f t="shared" si="4"/>
        <v>6.9540517960538093</v>
      </c>
      <c r="AF69" s="10">
        <f t="shared" si="5"/>
        <v>6.9383809515394725</v>
      </c>
      <c r="AG69" s="10">
        <f t="shared" si="6"/>
        <v>6.9489250739609236</v>
      </c>
      <c r="AH69" s="10">
        <f t="shared" si="7"/>
        <v>6.9466328233925294</v>
      </c>
      <c r="AI69" s="10">
        <f t="shared" si="8"/>
        <v>6.9728382973696919</v>
      </c>
      <c r="AJ69" s="10">
        <f t="shared" si="9"/>
        <v>6.9915812217701321</v>
      </c>
      <c r="AK69" s="10">
        <f t="shared" si="10"/>
        <v>7.0142010480994923</v>
      </c>
      <c r="AL69" s="10">
        <f t="shared" si="11"/>
        <v>6.948381141721419</v>
      </c>
      <c r="AM69" s="10">
        <f t="shared" si="12"/>
        <v>6.9830337379898877</v>
      </c>
      <c r="AN69" s="10">
        <f t="shared" si="13"/>
        <v>7.0203541737611586</v>
      </c>
      <c r="AO69" s="10">
        <f t="shared" si="14"/>
        <v>7.0403414238575719</v>
      </c>
      <c r="AP69" s="10">
        <f t="shared" si="15"/>
        <v>7.0748880760475625</v>
      </c>
      <c r="AQ69" s="10">
        <f t="shared" si="16"/>
        <v>7.1080173963358106</v>
      </c>
      <c r="AR69" s="10">
        <f t="shared" si="17"/>
        <v>7.1399418752261621</v>
      </c>
      <c r="AS69" s="10">
        <f t="shared" si="18"/>
        <v>7.1581638747258571</v>
      </c>
      <c r="AT69" s="10">
        <f t="shared" si="19"/>
        <v>7.1732733436742473</v>
      </c>
    </row>
    <row r="70" spans="1:46">
      <c r="A70" s="12" t="s">
        <v>164</v>
      </c>
      <c r="B70" s="15" t="s">
        <v>163</v>
      </c>
      <c r="C70" s="48">
        <v>4774.1108655255821</v>
      </c>
      <c r="D70" s="49">
        <v>8.4709630294036558</v>
      </c>
      <c r="E70" s="36">
        <v>0.77800000000000002</v>
      </c>
      <c r="F70" s="50">
        <v>41.339999999999996</v>
      </c>
      <c r="G70" s="9"/>
      <c r="H70" s="9"/>
      <c r="I70" s="10"/>
      <c r="J70" s="58">
        <v>1729.5244757480607</v>
      </c>
      <c r="K70" s="58">
        <v>1952.9225004353443</v>
      </c>
      <c r="L70" s="58">
        <v>2188.238816592856</v>
      </c>
      <c r="M70" s="58">
        <v>2284.6286399477635</v>
      </c>
      <c r="N70" s="58">
        <v>2378.8617792253435</v>
      </c>
      <c r="O70" s="58">
        <v>2452.7050647912347</v>
      </c>
      <c r="P70" s="58">
        <v>2602.8672723784653</v>
      </c>
      <c r="Q70" s="58">
        <v>2779.1784662413547</v>
      </c>
      <c r="R70" s="58">
        <v>3135.33237400596</v>
      </c>
      <c r="S70" s="58">
        <v>3327.0876194944135</v>
      </c>
      <c r="T70" s="58">
        <v>3610.4828605591783</v>
      </c>
      <c r="U70" s="58">
        <v>3916.398815702024</v>
      </c>
      <c r="V70" s="58">
        <v>4409.4641094893359</v>
      </c>
      <c r="W70" s="58">
        <v>4516.2866959013627</v>
      </c>
      <c r="X70" s="58">
        <v>4335.1938672435699</v>
      </c>
      <c r="Y70" s="57">
        <v>4626.5417047648525</v>
      </c>
      <c r="Z70" s="55"/>
      <c r="AA70" s="9">
        <f t="shared" si="1"/>
        <v>204.38989834214095</v>
      </c>
      <c r="AB70" s="9">
        <f t="shared" si="2"/>
        <v>3041.2782238504178</v>
      </c>
      <c r="AC70" s="11">
        <f t="shared" si="3"/>
        <v>6.7205261504609273E-2</v>
      </c>
      <c r="AE70" s="10">
        <f t="shared" si="4"/>
        <v>7.455601780198486</v>
      </c>
      <c r="AF70" s="10">
        <f t="shared" si="5"/>
        <v>7.5770822477725428</v>
      </c>
      <c r="AG70" s="10">
        <f t="shared" si="6"/>
        <v>7.6908523059370202</v>
      </c>
      <c r="AH70" s="10">
        <f t="shared" si="7"/>
        <v>7.7339587693097602</v>
      </c>
      <c r="AI70" s="10">
        <f t="shared" si="8"/>
        <v>7.7743774082474086</v>
      </c>
      <c r="AJ70" s="10">
        <f t="shared" si="9"/>
        <v>7.8049468025377884</v>
      </c>
      <c r="AK70" s="10">
        <f t="shared" si="10"/>
        <v>7.864368913444217</v>
      </c>
      <c r="AL70" s="10">
        <f t="shared" si="11"/>
        <v>7.9299106472707823</v>
      </c>
      <c r="AM70" s="10">
        <f t="shared" si="12"/>
        <v>8.0504904678638276</v>
      </c>
      <c r="AN70" s="10">
        <f t="shared" si="13"/>
        <v>8.1098526115582015</v>
      </c>
      <c r="AO70" s="10">
        <f t="shared" si="14"/>
        <v>8.1915967987699219</v>
      </c>
      <c r="AP70" s="10">
        <f t="shared" si="15"/>
        <v>8.2729278410853304</v>
      </c>
      <c r="AQ70" s="10">
        <f t="shared" si="16"/>
        <v>8.3915084439344891</v>
      </c>
      <c r="AR70" s="10">
        <f t="shared" si="17"/>
        <v>8.4154454077322143</v>
      </c>
      <c r="AS70" s="10">
        <f t="shared" si="18"/>
        <v>8.374521609608804</v>
      </c>
      <c r="AT70" s="10">
        <f t="shared" si="19"/>
        <v>8.4395649359713474</v>
      </c>
    </row>
    <row r="71" spans="1:46">
      <c r="A71" s="12" t="s">
        <v>166</v>
      </c>
      <c r="B71" s="15" t="s">
        <v>165</v>
      </c>
      <c r="C71" s="48">
        <v>36337.692465078457</v>
      </c>
      <c r="D71" s="49">
        <v>10.50061084144969</v>
      </c>
      <c r="E71" s="36">
        <v>0.94699999999999995</v>
      </c>
      <c r="F71" s="50">
        <v>28.31</v>
      </c>
      <c r="G71" s="9"/>
      <c r="H71" s="9"/>
      <c r="I71" s="10"/>
      <c r="J71" s="58">
        <v>27846.148428443455</v>
      </c>
      <c r="K71" s="58">
        <v>28030.249671942223</v>
      </c>
      <c r="L71" s="58">
        <v>28480.760640651486</v>
      </c>
      <c r="M71" s="58">
        <v>29067.50380779949</v>
      </c>
      <c r="N71" s="58">
        <v>29637.58760273302</v>
      </c>
      <c r="O71" s="58">
        <v>30543.136321819322</v>
      </c>
      <c r="P71" s="58">
        <v>30875.676003009419</v>
      </c>
      <c r="Q71" s="58">
        <v>30810.18849512501</v>
      </c>
      <c r="R71" s="58">
        <v>30730.945101638434</v>
      </c>
      <c r="S71" s="58">
        <v>31111.405871279196</v>
      </c>
      <c r="T71" s="58">
        <v>31363.522339812967</v>
      </c>
      <c r="U71" s="58">
        <v>32456.616481031127</v>
      </c>
      <c r="V71" s="58">
        <v>33363.824494205568</v>
      </c>
      <c r="W71" s="58">
        <v>33757.590988387325</v>
      </c>
      <c r="X71" s="58">
        <v>32254.754338157534</v>
      </c>
      <c r="Y71" s="57">
        <v>32665.278568854021</v>
      </c>
      <c r="Z71" s="55"/>
      <c r="AA71" s="9">
        <f t="shared" si="1"/>
        <v>390.59168441483831</v>
      </c>
      <c r="AB71" s="9">
        <f t="shared" si="2"/>
        <v>30688.6607057357</v>
      </c>
      <c r="AC71" s="11">
        <f t="shared" si="3"/>
        <v>1.2727557196454548E-2</v>
      </c>
      <c r="AE71" s="10">
        <f t="shared" si="4"/>
        <v>10.234449938787693</v>
      </c>
      <c r="AF71" s="10">
        <f t="shared" si="5"/>
        <v>10.241039551430696</v>
      </c>
      <c r="AG71" s="10">
        <f t="shared" si="6"/>
        <v>10.256984073057307</v>
      </c>
      <c r="AH71" s="10">
        <f t="shared" si="7"/>
        <v>10.277376121541275</v>
      </c>
      <c r="AI71" s="10">
        <f t="shared" si="8"/>
        <v>10.296798686176396</v>
      </c>
      <c r="AJ71" s="10">
        <f t="shared" si="9"/>
        <v>10.326895269040705</v>
      </c>
      <c r="AK71" s="10">
        <f t="shared" si="10"/>
        <v>10.337723968524903</v>
      </c>
      <c r="AL71" s="10">
        <f t="shared" si="11"/>
        <v>10.335600709557232</v>
      </c>
      <c r="AM71" s="10">
        <f t="shared" si="12"/>
        <v>10.333025409667499</v>
      </c>
      <c r="AN71" s="10">
        <f t="shared" si="13"/>
        <v>10.34532977920426</v>
      </c>
      <c r="AO71" s="10">
        <f t="shared" si="14"/>
        <v>10.353400787666322</v>
      </c>
      <c r="AP71" s="10">
        <f t="shared" si="15"/>
        <v>10.387659599068449</v>
      </c>
      <c r="AQ71" s="10">
        <f t="shared" si="16"/>
        <v>10.415227493013342</v>
      </c>
      <c r="AR71" s="10">
        <f t="shared" si="17"/>
        <v>10.426960589184814</v>
      </c>
      <c r="AS71" s="10">
        <f t="shared" si="18"/>
        <v>10.381420732696679</v>
      </c>
      <c r="AT71" s="10">
        <f t="shared" si="19"/>
        <v>10.394067975291572</v>
      </c>
    </row>
    <row r="72" spans="1:46">
      <c r="A72" s="12" t="s">
        <v>168</v>
      </c>
      <c r="B72" s="15" t="s">
        <v>167</v>
      </c>
      <c r="C72" s="48">
        <v>1552.3969142870731</v>
      </c>
      <c r="D72" s="49">
        <v>7.3475554117879787</v>
      </c>
      <c r="E72" s="36">
        <v>0.52600000000000002</v>
      </c>
      <c r="F72" s="50">
        <v>42.76</v>
      </c>
      <c r="G72" s="9"/>
      <c r="H72" s="9"/>
      <c r="I72" s="10"/>
      <c r="J72" s="58">
        <v>959.62894338503008</v>
      </c>
      <c r="K72" s="58">
        <v>977.85278207585304</v>
      </c>
      <c r="L72" s="58">
        <v>993.40839995556553</v>
      </c>
      <c r="M72" s="58">
        <v>1014.7772414806309</v>
      </c>
      <c r="N72" s="58">
        <v>1034.0657923866952</v>
      </c>
      <c r="O72" s="58">
        <v>1046.919811351187</v>
      </c>
      <c r="P72" s="58">
        <v>1063.2148954941185</v>
      </c>
      <c r="Q72" s="58">
        <v>1085.2445194693132</v>
      </c>
      <c r="R72" s="58">
        <v>1115.5449949866104</v>
      </c>
      <c r="S72" s="58">
        <v>1151.5977275097812</v>
      </c>
      <c r="T72" s="58">
        <v>1192.8358021909573</v>
      </c>
      <c r="U72" s="58">
        <v>1242.0762643568869</v>
      </c>
      <c r="V72" s="58">
        <v>1294.6964966122321</v>
      </c>
      <c r="W72" s="58">
        <v>1374.9909247065875</v>
      </c>
      <c r="X72" s="58">
        <v>1409.6743397699943</v>
      </c>
      <c r="Y72" s="57">
        <v>1448.3621231832524</v>
      </c>
      <c r="Z72" s="55"/>
      <c r="AA72" s="9">
        <f t="shared" si="1"/>
        <v>31.024211308892784</v>
      </c>
      <c r="AB72" s="9">
        <f t="shared" si="2"/>
        <v>1130.4352623820962</v>
      </c>
      <c r="AC72" s="11">
        <f t="shared" si="3"/>
        <v>2.7444482971556803E-2</v>
      </c>
      <c r="AE72" s="10">
        <f t="shared" si="4"/>
        <v>6.866546692437554</v>
      </c>
      <c r="AF72" s="10">
        <f t="shared" si="5"/>
        <v>6.885359129129311</v>
      </c>
      <c r="AG72" s="10">
        <f t="shared" si="6"/>
        <v>6.9011418584011057</v>
      </c>
      <c r="AH72" s="10">
        <f t="shared" si="7"/>
        <v>6.9224244008680405</v>
      </c>
      <c r="AI72" s="10">
        <f t="shared" si="8"/>
        <v>6.9412536820448079</v>
      </c>
      <c r="AJ72" s="10">
        <f t="shared" si="9"/>
        <v>6.9536076189701044</v>
      </c>
      <c r="AK72" s="10">
        <f t="shared" si="10"/>
        <v>6.9690525173593221</v>
      </c>
      <c r="AL72" s="10">
        <f t="shared" si="11"/>
        <v>6.989560604150193</v>
      </c>
      <c r="AM72" s="10">
        <f t="shared" si="12"/>
        <v>7.0170983492192232</v>
      </c>
      <c r="AN72" s="10">
        <f t="shared" si="13"/>
        <v>7.0489055854031291</v>
      </c>
      <c r="AO72" s="10">
        <f t="shared" si="14"/>
        <v>7.0840887782507149</v>
      </c>
      <c r="AP72" s="10">
        <f t="shared" si="15"/>
        <v>7.1245396650823904</v>
      </c>
      <c r="AQ72" s="10">
        <f t="shared" si="16"/>
        <v>7.166031581115341</v>
      </c>
      <c r="AR72" s="10">
        <f t="shared" si="17"/>
        <v>7.2262024098654996</v>
      </c>
      <c r="AS72" s="10">
        <f t="shared" si="18"/>
        <v>7.2511139919936278</v>
      </c>
      <c r="AT72" s="10">
        <f t="shared" si="19"/>
        <v>7.2781886267509099</v>
      </c>
    </row>
    <row r="73" spans="1:46">
      <c r="A73" s="12" t="s">
        <v>170</v>
      </c>
      <c r="B73" s="15" t="s">
        <v>169</v>
      </c>
      <c r="C73" s="48">
        <v>29617.386838750543</v>
      </c>
      <c r="D73" s="49">
        <v>10.296116861065324</v>
      </c>
      <c r="E73" s="36">
        <v>0.94199999999999995</v>
      </c>
      <c r="F73" s="50">
        <v>34.265999999999998</v>
      </c>
      <c r="G73" s="9"/>
      <c r="H73" s="9"/>
      <c r="I73" s="10"/>
      <c r="J73" s="58">
        <v>17779.903640785458</v>
      </c>
      <c r="K73" s="58">
        <v>18071.767788914476</v>
      </c>
      <c r="L73" s="58">
        <v>18610.971966213328</v>
      </c>
      <c r="M73" s="58">
        <v>19134.010130457511</v>
      </c>
      <c r="N73" s="58">
        <v>19700.999713596764</v>
      </c>
      <c r="O73" s="58">
        <v>20518.049506724572</v>
      </c>
      <c r="P73" s="58">
        <v>21315.870888043919</v>
      </c>
      <c r="Q73" s="58">
        <v>21973.557586964555</v>
      </c>
      <c r="R73" s="58">
        <v>23203.594732208036</v>
      </c>
      <c r="S73" s="58">
        <v>24192.393023505982</v>
      </c>
      <c r="T73" s="58">
        <v>24640.491291995513</v>
      </c>
      <c r="U73" s="58">
        <v>25651.995162781397</v>
      </c>
      <c r="V73" s="58">
        <v>26693.045305539286</v>
      </c>
      <c r="W73" s="58">
        <v>27123.47773389587</v>
      </c>
      <c r="X73" s="58">
        <v>26482.282108740412</v>
      </c>
      <c r="Y73" s="57">
        <v>27353.433534116102</v>
      </c>
      <c r="Z73" s="55"/>
      <c r="AA73" s="9">
        <f t="shared" ref="AA73:AA136" si="20">SLOPE(J73:X73,$J$7:$X$7)</f>
        <v>734.87179065864837</v>
      </c>
      <c r="AB73" s="9">
        <f t="shared" ref="AB73:AB136" si="21">AVERAGE(J73:X73)</f>
        <v>22339.49403869114</v>
      </c>
      <c r="AC73" s="11">
        <f t="shared" ref="AC73:AC136" si="22">AA73/AB73</f>
        <v>3.2895632702597419E-2</v>
      </c>
      <c r="AE73" s="10">
        <f t="shared" ref="AE73:AE136" si="23">LN(J73)</f>
        <v>9.7858240895248336</v>
      </c>
      <c r="AF73" s="10">
        <f t="shared" ref="AF73:AF136" si="24">LN(K73)</f>
        <v>9.8021062088463005</v>
      </c>
      <c r="AG73" s="10">
        <f t="shared" ref="AG73:AG136" si="25">LN(L73)</f>
        <v>9.8315065764408214</v>
      </c>
      <c r="AH73" s="10">
        <f t="shared" ref="AH73:AH136" si="26">LN(M73)</f>
        <v>9.8592226656859445</v>
      </c>
      <c r="AI73" s="10">
        <f t="shared" ref="AI73:AI136" si="27">LN(N73)</f>
        <v>9.8884246603215846</v>
      </c>
      <c r="AJ73" s="10">
        <f t="shared" ref="AJ73:AJ136" si="28">LN(O73)</f>
        <v>9.9290602414883278</v>
      </c>
      <c r="AK73" s="10">
        <f t="shared" ref="AK73:AK136" si="29">LN(P73)</f>
        <v>9.9672071863540399</v>
      </c>
      <c r="AL73" s="10">
        <f t="shared" ref="AL73:AL136" si="30">LN(Q73)</f>
        <v>9.9975950815806058</v>
      </c>
      <c r="AM73" s="10">
        <f t="shared" ref="AM73:AM136" si="31">LN(R73)</f>
        <v>10.052062491005405</v>
      </c>
      <c r="AN73" s="10">
        <f t="shared" ref="AN73:AN136" si="32">LN(S73)</f>
        <v>10.09379352485862</v>
      </c>
      <c r="AO73" s="10">
        <f t="shared" ref="AO73:AO136" si="33">LN(T73)</f>
        <v>10.1121463562472</v>
      </c>
      <c r="AP73" s="10">
        <f t="shared" ref="AP73:AP136" si="34">LN(U73)</f>
        <v>10.152376631697919</v>
      </c>
      <c r="AQ73" s="10">
        <f t="shared" ref="AQ73:AQ136" si="35">LN(V73)</f>
        <v>10.192158335010753</v>
      </c>
      <c r="AR73" s="10">
        <f t="shared" ref="AR73:AR136" si="36">LN(W73)</f>
        <v>10.208154968858583</v>
      </c>
      <c r="AS73" s="10">
        <f t="shared" ref="AS73:AS136" si="37">LN(X73)</f>
        <v>10.184231188691705</v>
      </c>
      <c r="AT73" s="10">
        <f t="shared" ref="AT73:AT136" si="38">LN(Y73)</f>
        <v>10.216597340523263</v>
      </c>
    </row>
    <row r="74" spans="1:46">
      <c r="A74" s="12" t="s">
        <v>172</v>
      </c>
      <c r="B74" s="15" t="s">
        <v>171</v>
      </c>
      <c r="C74" s="48">
        <v>8361.8365760256365</v>
      </c>
      <c r="D74" s="49">
        <v>9.0314333680787513</v>
      </c>
      <c r="E74" s="36">
        <v>0.81299999999999994</v>
      </c>
      <c r="F74" s="50" t="e">
        <v>#N/A</v>
      </c>
      <c r="G74" s="9"/>
      <c r="H74" s="9"/>
      <c r="I74" s="10"/>
      <c r="J74" s="58">
        <v>5096.1615023289824</v>
      </c>
      <c r="K74" s="58">
        <v>5276.8560935835112</v>
      </c>
      <c r="L74" s="58">
        <v>5505.8373388172167</v>
      </c>
      <c r="M74" s="58">
        <v>5860.2173734567832</v>
      </c>
      <c r="N74" s="58">
        <v>6446.3398019266924</v>
      </c>
      <c r="O74" s="58">
        <v>7250.8277208109876</v>
      </c>
      <c r="P74" s="58">
        <v>6953.8443572300712</v>
      </c>
      <c r="Q74" s="58">
        <v>7086.5646116489743</v>
      </c>
      <c r="R74" s="58">
        <v>7664.6758850004244</v>
      </c>
      <c r="S74" s="58">
        <v>7148.2251278915382</v>
      </c>
      <c r="T74" s="58">
        <v>7984.9096598306796</v>
      </c>
      <c r="U74" s="58">
        <v>7806.2711981940074</v>
      </c>
      <c r="V74" s="58">
        <v>8132.8665180960834</v>
      </c>
      <c r="W74" s="58">
        <v>8176.9391180881612</v>
      </c>
      <c r="X74" s="58">
        <v>7593.0751640188282</v>
      </c>
      <c r="Y74" s="57">
        <v>7831.3855707766043</v>
      </c>
      <c r="Z74" s="55"/>
      <c r="AA74" s="9">
        <f t="shared" si="20"/>
        <v>217.5699674637267</v>
      </c>
      <c r="AB74" s="9">
        <f t="shared" si="21"/>
        <v>6932.2407647281962</v>
      </c>
      <c r="AC74" s="11">
        <f t="shared" si="22"/>
        <v>3.138522951636942E-2</v>
      </c>
      <c r="AE74" s="10">
        <f t="shared" si="23"/>
        <v>8.5362428887296034</v>
      </c>
      <c r="AF74" s="10">
        <f t="shared" si="24"/>
        <v>8.5710857625360966</v>
      </c>
      <c r="AG74" s="10">
        <f t="shared" si="25"/>
        <v>8.6135641427338747</v>
      </c>
      <c r="AH74" s="10">
        <f t="shared" si="26"/>
        <v>8.6759419763296268</v>
      </c>
      <c r="AI74" s="10">
        <f t="shared" si="27"/>
        <v>8.7712677761468143</v>
      </c>
      <c r="AJ74" s="10">
        <f t="shared" si="28"/>
        <v>8.8888709097197278</v>
      </c>
      <c r="AK74" s="10">
        <f t="shared" si="29"/>
        <v>8.8470499305557659</v>
      </c>
      <c r="AL74" s="10">
        <f t="shared" si="30"/>
        <v>8.8659559621338673</v>
      </c>
      <c r="AM74" s="10">
        <f t="shared" si="31"/>
        <v>8.9443775053499621</v>
      </c>
      <c r="AN74" s="10">
        <f t="shared" si="32"/>
        <v>8.8746193710116046</v>
      </c>
      <c r="AO74" s="10">
        <f t="shared" si="33"/>
        <v>8.9853087468506949</v>
      </c>
      <c r="AP74" s="10">
        <f t="shared" si="34"/>
        <v>8.9626826894114675</v>
      </c>
      <c r="AQ74" s="10">
        <f t="shared" si="35"/>
        <v>9.0036687256499537</v>
      </c>
      <c r="AR74" s="10">
        <f t="shared" si="36"/>
        <v>9.0090731686271255</v>
      </c>
      <c r="AS74" s="10">
        <f t="shared" si="37"/>
        <v>8.9349919482843259</v>
      </c>
      <c r="AT74" s="10">
        <f t="shared" si="38"/>
        <v>8.9658947300063137</v>
      </c>
    </row>
    <row r="75" spans="1:46">
      <c r="A75" s="12" t="s">
        <v>174</v>
      </c>
      <c r="B75" s="15" t="s">
        <v>173</v>
      </c>
      <c r="C75" s="48">
        <v>4719.5130954212273</v>
      </c>
      <c r="D75" s="49">
        <v>8.4594609155087337</v>
      </c>
      <c r="E75" s="36">
        <v>0.70399999999999996</v>
      </c>
      <c r="F75" s="50">
        <v>53.69</v>
      </c>
      <c r="G75" s="9"/>
      <c r="H75" s="9"/>
      <c r="I75" s="10"/>
      <c r="J75" s="58">
        <v>3663.3457897543803</v>
      </c>
      <c r="K75" s="58">
        <v>3686.434074853139</v>
      </c>
      <c r="L75" s="58">
        <v>3760.7228402466676</v>
      </c>
      <c r="M75" s="58">
        <v>3859.271910900346</v>
      </c>
      <c r="N75" s="58">
        <v>3915.803118931</v>
      </c>
      <c r="O75" s="58">
        <v>3962.0842693286022</v>
      </c>
      <c r="P75" s="58">
        <v>3957.44289207375</v>
      </c>
      <c r="Q75" s="58">
        <v>4010.3650071075435</v>
      </c>
      <c r="R75" s="58">
        <v>4010.6470035075918</v>
      </c>
      <c r="S75" s="58">
        <v>4034.9535207371773</v>
      </c>
      <c r="T75" s="58">
        <v>4063.9563286978341</v>
      </c>
      <c r="U75" s="58">
        <v>4177.7837655719895</v>
      </c>
      <c r="V75" s="58">
        <v>4333.0008074494872</v>
      </c>
      <c r="W75" s="58">
        <v>4367.2704286610733</v>
      </c>
      <c r="X75" s="58">
        <v>4285.6156473850306</v>
      </c>
      <c r="Y75" s="57">
        <v>4336.1255799350338</v>
      </c>
      <c r="Z75" s="55"/>
      <c r="AA75" s="9">
        <f t="shared" si="20"/>
        <v>47.21338080183687</v>
      </c>
      <c r="AB75" s="9">
        <f t="shared" si="21"/>
        <v>4005.9131603470405</v>
      </c>
      <c r="AC75" s="11">
        <f t="shared" si="22"/>
        <v>1.1785922188524596E-2</v>
      </c>
      <c r="AE75" s="10">
        <f t="shared" si="23"/>
        <v>8.2061321590206955</v>
      </c>
      <c r="AF75" s="10">
        <f t="shared" si="24"/>
        <v>8.2124148944142892</v>
      </c>
      <c r="AG75" s="10">
        <f t="shared" si="25"/>
        <v>8.2323664626537418</v>
      </c>
      <c r="AH75" s="10">
        <f t="shared" si="26"/>
        <v>8.2582338205480283</v>
      </c>
      <c r="AI75" s="10">
        <f t="shared" si="27"/>
        <v>8.2727757263219104</v>
      </c>
      <c r="AJ75" s="10">
        <f t="shared" si="28"/>
        <v>8.2845254964236741</v>
      </c>
      <c r="AK75" s="10">
        <f t="shared" si="29"/>
        <v>8.2833533613475119</v>
      </c>
      <c r="AL75" s="10">
        <f t="shared" si="30"/>
        <v>8.2966375403745065</v>
      </c>
      <c r="AM75" s="10">
        <f t="shared" si="31"/>
        <v>8.2967078547936328</v>
      </c>
      <c r="AN75" s="10">
        <f t="shared" si="32"/>
        <v>8.3027500616134606</v>
      </c>
      <c r="AO75" s="10">
        <f t="shared" si="33"/>
        <v>8.3099122433092987</v>
      </c>
      <c r="AP75" s="10">
        <f t="shared" si="34"/>
        <v>8.3375361852893537</v>
      </c>
      <c r="AQ75" s="10">
        <f t="shared" si="35"/>
        <v>8.3740156080887242</v>
      </c>
      <c r="AR75" s="10">
        <f t="shared" si="36"/>
        <v>8.3818934770688447</v>
      </c>
      <c r="AS75" s="10">
        <f t="shared" si="37"/>
        <v>8.3630194957139565</v>
      </c>
      <c r="AT75" s="10">
        <f t="shared" si="38"/>
        <v>8.3747365048622253</v>
      </c>
    </row>
    <row r="76" spans="1:46">
      <c r="A76" s="12" t="s">
        <v>176</v>
      </c>
      <c r="B76" s="15" t="s">
        <v>175</v>
      </c>
      <c r="C76" s="48">
        <v>1047.7981889515445</v>
      </c>
      <c r="D76" s="49">
        <v>6.9544462785431014</v>
      </c>
      <c r="E76" s="36">
        <v>0.435</v>
      </c>
      <c r="F76" s="50">
        <v>39.35</v>
      </c>
      <c r="G76" s="9"/>
      <c r="H76" s="9"/>
      <c r="I76" s="10"/>
      <c r="J76" s="58">
        <v>803.73175536570693</v>
      </c>
      <c r="K76" s="58">
        <v>821.74575581949853</v>
      </c>
      <c r="L76" s="58">
        <v>839.05341675269619</v>
      </c>
      <c r="M76" s="58">
        <v>860.85030221912473</v>
      </c>
      <c r="N76" s="58">
        <v>883.28058448045192</v>
      </c>
      <c r="O76" s="58">
        <v>882.61585623781264</v>
      </c>
      <c r="P76" s="58">
        <v>890.91673421401231</v>
      </c>
      <c r="Q76" s="58">
        <v>907.39784578093384</v>
      </c>
      <c r="R76" s="58">
        <v>938.87676882200469</v>
      </c>
      <c r="S76" s="58">
        <v>942.71869660871096</v>
      </c>
      <c r="T76" s="58">
        <v>951.99564706288277</v>
      </c>
      <c r="U76" s="58">
        <v>955.95021611242794</v>
      </c>
      <c r="V76" s="58">
        <v>952.19609940457133</v>
      </c>
      <c r="W76" s="58">
        <v>977.0549765304271</v>
      </c>
      <c r="X76" s="58">
        <v>951.46686174641275</v>
      </c>
      <c r="Y76" s="57">
        <v>963.8205230943297</v>
      </c>
      <c r="Z76" s="55"/>
      <c r="AA76" s="9">
        <f t="shared" si="20"/>
        <v>11.737232288786368</v>
      </c>
      <c r="AB76" s="9">
        <f t="shared" si="21"/>
        <v>903.99010114384487</v>
      </c>
      <c r="AC76" s="11">
        <f t="shared" si="22"/>
        <v>1.2983806209752638E-2</v>
      </c>
      <c r="AE76" s="10">
        <f t="shared" si="23"/>
        <v>6.6892655759047157</v>
      </c>
      <c r="AF76" s="10">
        <f t="shared" si="24"/>
        <v>6.7114310477235666</v>
      </c>
      <c r="AG76" s="10">
        <f t="shared" si="25"/>
        <v>6.7322743716070415</v>
      </c>
      <c r="AH76" s="10">
        <f t="shared" si="26"/>
        <v>6.7579206242930185</v>
      </c>
      <c r="AI76" s="10">
        <f t="shared" si="27"/>
        <v>6.7836429128465987</v>
      </c>
      <c r="AJ76" s="10">
        <f t="shared" si="28"/>
        <v>6.7828900620466213</v>
      </c>
      <c r="AK76" s="10">
        <f t="shared" si="29"/>
        <v>6.792250971043301</v>
      </c>
      <c r="AL76" s="10">
        <f t="shared" si="30"/>
        <v>6.8105809931703272</v>
      </c>
      <c r="AM76" s="10">
        <f t="shared" si="31"/>
        <v>6.8446842339847018</v>
      </c>
      <c r="AN76" s="10">
        <f t="shared" si="32"/>
        <v>6.8487679312474512</v>
      </c>
      <c r="AO76" s="10">
        <f t="shared" si="33"/>
        <v>6.8585604623679739</v>
      </c>
      <c r="AP76" s="10">
        <f t="shared" si="34"/>
        <v>6.8627058364992362</v>
      </c>
      <c r="AQ76" s="10">
        <f t="shared" si="35"/>
        <v>6.8587710003485114</v>
      </c>
      <c r="AR76" s="10">
        <f t="shared" si="36"/>
        <v>6.8845429212175011</v>
      </c>
      <c r="AS76" s="10">
        <f t="shared" si="37"/>
        <v>6.8580048587481226</v>
      </c>
      <c r="AT76" s="10">
        <f t="shared" si="38"/>
        <v>6.8709050979142878</v>
      </c>
    </row>
    <row r="77" spans="1:46">
      <c r="A77" s="12" t="s">
        <v>178</v>
      </c>
      <c r="B77" s="15" t="s">
        <v>177</v>
      </c>
      <c r="C77" s="48">
        <v>1071.16650779524</v>
      </c>
      <c r="D77" s="49">
        <v>6.9765035278269671</v>
      </c>
      <c r="E77" s="36">
        <v>0.39600000000000002</v>
      </c>
      <c r="F77" s="50">
        <v>35.520000000000003</v>
      </c>
      <c r="G77" s="9"/>
      <c r="H77" s="9"/>
      <c r="I77" s="10"/>
      <c r="J77" s="58">
        <v>1268.9196428716825</v>
      </c>
      <c r="K77" s="58">
        <v>1383.3200725744405</v>
      </c>
      <c r="L77" s="58">
        <v>1441.0083973033966</v>
      </c>
      <c r="M77" s="58">
        <v>1014.0359398741731</v>
      </c>
      <c r="N77" s="58">
        <v>1069.5088603088443</v>
      </c>
      <c r="O77" s="58">
        <v>1123.8282942880796</v>
      </c>
      <c r="P77" s="58">
        <v>1099.5207342610481</v>
      </c>
      <c r="Q77" s="58">
        <v>996.61352162268906</v>
      </c>
      <c r="R77" s="58">
        <v>943.653098190111</v>
      </c>
      <c r="S77" s="58">
        <v>948.99950990751893</v>
      </c>
      <c r="T77" s="58">
        <v>973.32473818881772</v>
      </c>
      <c r="U77" s="58">
        <v>972.37241491853729</v>
      </c>
      <c r="V77" s="58">
        <v>953.85106836405203</v>
      </c>
      <c r="W77" s="58">
        <v>965.56523794249085</v>
      </c>
      <c r="X77" s="58">
        <v>972.68676957696141</v>
      </c>
      <c r="Y77" s="57">
        <v>946.91352640979312</v>
      </c>
      <c r="Z77" s="55"/>
      <c r="AA77" s="9">
        <f t="shared" si="20"/>
        <v>-28.488133702021958</v>
      </c>
      <c r="AB77" s="9">
        <f t="shared" si="21"/>
        <v>1075.147220012856</v>
      </c>
      <c r="AC77" s="11">
        <f t="shared" si="22"/>
        <v>-2.6496960761970174E-2</v>
      </c>
      <c r="AE77" s="10">
        <f t="shared" si="23"/>
        <v>7.1459211425192262</v>
      </c>
      <c r="AF77" s="10">
        <f t="shared" si="24"/>
        <v>7.2322417384199218</v>
      </c>
      <c r="AG77" s="10">
        <f t="shared" si="25"/>
        <v>7.2730984233964193</v>
      </c>
      <c r="AH77" s="10">
        <f t="shared" si="26"/>
        <v>6.9216936271859089</v>
      </c>
      <c r="AI77" s="10">
        <f t="shared" si="27"/>
        <v>6.9749548130218928</v>
      </c>
      <c r="AJ77" s="10">
        <f t="shared" si="28"/>
        <v>7.0244962556952704</v>
      </c>
      <c r="AK77" s="10">
        <f t="shared" si="29"/>
        <v>7.0026296677170059</v>
      </c>
      <c r="AL77" s="10">
        <f t="shared" si="30"/>
        <v>6.9043630535083125</v>
      </c>
      <c r="AM77" s="10">
        <f t="shared" si="31"/>
        <v>6.8497586178770957</v>
      </c>
      <c r="AN77" s="10">
        <f t="shared" si="32"/>
        <v>6.8554082821793614</v>
      </c>
      <c r="AO77" s="10">
        <f t="shared" si="33"/>
        <v>6.8807177759273008</v>
      </c>
      <c r="AP77" s="10">
        <f t="shared" si="34"/>
        <v>6.879738874000239</v>
      </c>
      <c r="AQ77" s="10">
        <f t="shared" si="35"/>
        <v>6.8605075464354695</v>
      </c>
      <c r="AR77" s="10">
        <f t="shared" si="36"/>
        <v>6.8727136686614809</v>
      </c>
      <c r="AS77" s="10">
        <f t="shared" si="37"/>
        <v>6.8800621080320532</v>
      </c>
      <c r="AT77" s="10">
        <f t="shared" si="38"/>
        <v>6.8532077758275385</v>
      </c>
    </row>
    <row r="78" spans="1:46">
      <c r="A78" s="12" t="s">
        <v>180</v>
      </c>
      <c r="B78" s="15" t="s">
        <v>179</v>
      </c>
      <c r="C78" s="48">
        <v>3239.9976189641984</v>
      </c>
      <c r="D78" s="49">
        <v>8.0833278738985115</v>
      </c>
      <c r="E78" s="36">
        <v>0.72899999999999998</v>
      </c>
      <c r="F78" s="50">
        <v>43.2</v>
      </c>
      <c r="G78" s="9"/>
      <c r="H78" s="9"/>
      <c r="I78" s="10"/>
      <c r="J78" s="58">
        <v>2104.8915474470296</v>
      </c>
      <c r="K78" s="58">
        <v>2269.6306326638382</v>
      </c>
      <c r="L78" s="58">
        <v>2413.1524019921853</v>
      </c>
      <c r="M78" s="58">
        <v>2375.8088622776968</v>
      </c>
      <c r="N78" s="58">
        <v>2449.4758042545509</v>
      </c>
      <c r="O78" s="58">
        <v>2416.0822148998204</v>
      </c>
      <c r="P78" s="58">
        <v>2467.4554033308896</v>
      </c>
      <c r="Q78" s="58">
        <v>2487.9372110558743</v>
      </c>
      <c r="R78" s="58">
        <v>2456.4011513960741</v>
      </c>
      <c r="S78" s="58">
        <v>2531.3113367251785</v>
      </c>
      <c r="T78" s="58">
        <v>2477.9418811238716</v>
      </c>
      <c r="U78" s="58">
        <v>2603.5542729669692</v>
      </c>
      <c r="V78" s="58">
        <v>2786.4338061820631</v>
      </c>
      <c r="W78" s="58">
        <v>2844.6307327648369</v>
      </c>
      <c r="X78" s="58">
        <v>2942.1222512975401</v>
      </c>
      <c r="Y78" s="57">
        <v>2994.0340386823173</v>
      </c>
      <c r="Z78" s="55"/>
      <c r="AA78" s="9">
        <f t="shared" si="20"/>
        <v>44.260022905678234</v>
      </c>
      <c r="AB78" s="9">
        <f t="shared" si="21"/>
        <v>2508.4553006918945</v>
      </c>
      <c r="AC78" s="11">
        <f t="shared" si="22"/>
        <v>1.7644333902808718E-2</v>
      </c>
      <c r="AE78" s="10">
        <f t="shared" si="23"/>
        <v>7.6520192233863726</v>
      </c>
      <c r="AF78" s="10">
        <f t="shared" si="24"/>
        <v>7.7273723803474423</v>
      </c>
      <c r="AG78" s="10">
        <f t="shared" si="25"/>
        <v>7.7886892223509454</v>
      </c>
      <c r="AH78" s="10">
        <f t="shared" si="26"/>
        <v>7.7730932320773301</v>
      </c>
      <c r="AI78" s="10">
        <f t="shared" si="27"/>
        <v>7.8036293231994902</v>
      </c>
      <c r="AJ78" s="10">
        <f t="shared" si="28"/>
        <v>7.7899025878216728</v>
      </c>
      <c r="AK78" s="10">
        <f t="shared" si="29"/>
        <v>7.8109426975195406</v>
      </c>
      <c r="AL78" s="10">
        <f t="shared" si="30"/>
        <v>7.8192092168267422</v>
      </c>
      <c r="AM78" s="10">
        <f t="shared" si="31"/>
        <v>7.8064526111882699</v>
      </c>
      <c r="AN78" s="10">
        <f t="shared" si="32"/>
        <v>7.8364927623539273</v>
      </c>
      <c r="AO78" s="10">
        <f t="shared" si="33"/>
        <v>7.815183607968871</v>
      </c>
      <c r="AP78" s="10">
        <f t="shared" si="34"/>
        <v>7.8646328185416081</v>
      </c>
      <c r="AQ78" s="10">
        <f t="shared" si="35"/>
        <v>7.93251785154425</v>
      </c>
      <c r="AR78" s="10">
        <f t="shared" si="36"/>
        <v>7.9531885429745657</v>
      </c>
      <c r="AS78" s="10">
        <f t="shared" si="37"/>
        <v>7.9868864541041455</v>
      </c>
      <c r="AT78" s="10">
        <f t="shared" si="38"/>
        <v>8.0043769338803177</v>
      </c>
    </row>
    <row r="79" spans="1:46">
      <c r="A79" s="12" t="s">
        <v>182</v>
      </c>
      <c r="B79" s="15" t="s">
        <v>181</v>
      </c>
      <c r="C79" s="48">
        <v>1151.0352132201149</v>
      </c>
      <c r="D79" s="49">
        <v>7.0484170018421928</v>
      </c>
      <c r="E79" s="36">
        <v>0.53200000000000003</v>
      </c>
      <c r="F79" s="50">
        <v>59.5</v>
      </c>
      <c r="G79" s="9"/>
      <c r="H79" s="9"/>
      <c r="I79" s="10"/>
      <c r="J79" s="58">
        <v>1104.4181630077003</v>
      </c>
      <c r="K79" s="58">
        <v>1127.7110711417138</v>
      </c>
      <c r="L79" s="58">
        <v>1135.8503965836965</v>
      </c>
      <c r="M79" s="58">
        <v>1138.5474431441514</v>
      </c>
      <c r="N79" s="58">
        <v>1147.668897218623</v>
      </c>
      <c r="O79" s="58">
        <v>1136.6997264634726</v>
      </c>
      <c r="P79" s="58">
        <v>1105.1523040268744</v>
      </c>
      <c r="Q79" s="58">
        <v>1083.6046250905808</v>
      </c>
      <c r="R79" s="58">
        <v>1069.4656621675201</v>
      </c>
      <c r="S79" s="58">
        <v>1014.9320753656652</v>
      </c>
      <c r="T79" s="58">
        <v>1016.4111769465833</v>
      </c>
      <c r="U79" s="58">
        <v>1022.5268251052865</v>
      </c>
      <c r="V79" s="58">
        <v>1039.7927758828957</v>
      </c>
      <c r="W79" s="58">
        <v>1031.9721295174761</v>
      </c>
      <c r="X79" s="58">
        <v>1045.2125930644704</v>
      </c>
      <c r="Y79" s="57">
        <v>1036.2155033427782</v>
      </c>
      <c r="Z79" s="55"/>
      <c r="AA79" s="9">
        <f t="shared" si="20"/>
        <v>-9.3079939995663796</v>
      </c>
      <c r="AB79" s="9">
        <f t="shared" si="21"/>
        <v>1081.3310576484473</v>
      </c>
      <c r="AC79" s="11">
        <f t="shared" si="22"/>
        <v>-8.6079040583633276E-3</v>
      </c>
      <c r="AE79" s="10">
        <f t="shared" si="23"/>
        <v>7.0070739259617829</v>
      </c>
      <c r="AF79" s="10">
        <f t="shared" si="24"/>
        <v>7.0279452566430205</v>
      </c>
      <c r="AG79" s="10">
        <f t="shared" si="25"/>
        <v>7.0351368974606379</v>
      </c>
      <c r="AH79" s="10">
        <f t="shared" si="26"/>
        <v>7.0375085562597564</v>
      </c>
      <c r="AI79" s="10">
        <f t="shared" si="27"/>
        <v>7.045488118222365</v>
      </c>
      <c r="AJ79" s="10">
        <f t="shared" si="28"/>
        <v>7.0358843660517216</v>
      </c>
      <c r="AK79" s="10">
        <f t="shared" si="29"/>
        <v>7.0077384361524659</v>
      </c>
      <c r="AL79" s="10">
        <f t="shared" si="30"/>
        <v>6.9880483784655638</v>
      </c>
      <c r="AM79" s="10">
        <f t="shared" si="31"/>
        <v>6.974914421571806</v>
      </c>
      <c r="AN79" s="10">
        <f t="shared" si="32"/>
        <v>6.9225769684145853</v>
      </c>
      <c r="AO79" s="10">
        <f t="shared" si="33"/>
        <v>6.9240332479878521</v>
      </c>
      <c r="AP79" s="10">
        <f t="shared" si="34"/>
        <v>6.9300321223946257</v>
      </c>
      <c r="AQ79" s="10">
        <f t="shared" si="35"/>
        <v>6.9467767183229565</v>
      </c>
      <c r="AR79" s="10">
        <f t="shared" si="36"/>
        <v>6.9392269393953168</v>
      </c>
      <c r="AS79" s="10">
        <f t="shared" si="37"/>
        <v>6.9519755820473446</v>
      </c>
      <c r="AT79" s="10">
        <f t="shared" si="38"/>
        <v>6.9433304159969795</v>
      </c>
    </row>
    <row r="80" spans="1:46">
      <c r="A80" s="12" t="s">
        <v>184</v>
      </c>
      <c r="B80" s="15" t="s">
        <v>183</v>
      </c>
      <c r="C80" s="48">
        <v>3841.5905704236975</v>
      </c>
      <c r="D80" s="49">
        <v>8.2536417708678957</v>
      </c>
      <c r="E80" s="36">
        <v>0.73199999999999998</v>
      </c>
      <c r="F80" s="50">
        <v>57.66</v>
      </c>
      <c r="G80" s="9"/>
      <c r="H80" s="9"/>
      <c r="I80" s="10"/>
      <c r="J80" s="58">
        <v>2767.3953216114151</v>
      </c>
      <c r="K80" s="58">
        <v>2801.0469096475799</v>
      </c>
      <c r="L80" s="58">
        <v>2876.1906252788167</v>
      </c>
      <c r="M80" s="58">
        <v>2896.6973724081331</v>
      </c>
      <c r="N80" s="58">
        <v>2782.8542198957366</v>
      </c>
      <c r="O80" s="58">
        <v>2882.3981809228776</v>
      </c>
      <c r="P80" s="58">
        <v>2900.7464492705608</v>
      </c>
      <c r="Q80" s="58">
        <v>2949.1738459038243</v>
      </c>
      <c r="R80" s="58">
        <v>3021.7648853464398</v>
      </c>
      <c r="S80" s="58">
        <v>3146.2960966999408</v>
      </c>
      <c r="T80" s="58">
        <v>3270.4648903394736</v>
      </c>
      <c r="U80" s="58">
        <v>3416.1411827979214</v>
      </c>
      <c r="V80" s="58">
        <v>3559.7123301867459</v>
      </c>
      <c r="W80" s="58">
        <v>3627.9116767828914</v>
      </c>
      <c r="X80" s="58">
        <v>3488.4066060598043</v>
      </c>
      <c r="Y80" s="57">
        <v>3559.3729038738143</v>
      </c>
      <c r="Z80" s="55"/>
      <c r="AA80" s="9">
        <f t="shared" si="20"/>
        <v>62.911777282180758</v>
      </c>
      <c r="AB80" s="9">
        <f t="shared" si="21"/>
        <v>3092.4800395434777</v>
      </c>
      <c r="AC80" s="11">
        <f t="shared" si="22"/>
        <v>2.0343470767063707E-2</v>
      </c>
      <c r="AE80" s="10">
        <f t="shared" si="23"/>
        <v>7.9256618396981233</v>
      </c>
      <c r="AF80" s="10">
        <f t="shared" si="24"/>
        <v>7.9377485225841982</v>
      </c>
      <c r="AG80" s="10">
        <f t="shared" si="25"/>
        <v>7.9642219980348319</v>
      </c>
      <c r="AH80" s="10">
        <f t="shared" si="26"/>
        <v>7.9713265299061913</v>
      </c>
      <c r="AI80" s="10">
        <f t="shared" si="27"/>
        <v>7.9312323777951867</v>
      </c>
      <c r="AJ80" s="10">
        <f t="shared" si="28"/>
        <v>7.9663779283355982</v>
      </c>
      <c r="AK80" s="10">
        <f t="shared" si="29"/>
        <v>7.9727233791540142</v>
      </c>
      <c r="AL80" s="10">
        <f t="shared" si="30"/>
        <v>7.9892803578759235</v>
      </c>
      <c r="AM80" s="10">
        <f t="shared" si="31"/>
        <v>8.0135963387955851</v>
      </c>
      <c r="AN80" s="10">
        <f t="shared" si="32"/>
        <v>8.0539811976572349</v>
      </c>
      <c r="AO80" s="10">
        <f t="shared" si="33"/>
        <v>8.0926874220858771</v>
      </c>
      <c r="AP80" s="10">
        <f t="shared" si="34"/>
        <v>8.1362668839132812</v>
      </c>
      <c r="AQ80" s="10">
        <f t="shared" si="35"/>
        <v>8.1774350144537671</v>
      </c>
      <c r="AR80" s="10">
        <f t="shared" si="36"/>
        <v>8.196412466060762</v>
      </c>
      <c r="AS80" s="10">
        <f t="shared" si="37"/>
        <v>8.1572003510730315</v>
      </c>
      <c r="AT80" s="10">
        <f t="shared" si="38"/>
        <v>8.1773396577324942</v>
      </c>
    </row>
    <row r="81" spans="1:46">
      <c r="A81" s="12" t="s">
        <v>186</v>
      </c>
      <c r="B81" s="15" t="s">
        <v>185</v>
      </c>
      <c r="C81" s="48">
        <v>20311.731284287343</v>
      </c>
      <c r="D81" s="49">
        <v>9.9189538938901194</v>
      </c>
      <c r="E81" s="36">
        <v>0.879</v>
      </c>
      <c r="F81" s="50">
        <v>31.180000000000003</v>
      </c>
      <c r="G81" s="9"/>
      <c r="H81" s="9"/>
      <c r="I81" s="10"/>
      <c r="J81" s="58">
        <v>10944.036105578536</v>
      </c>
      <c r="K81" s="58">
        <v>11074.811687966905</v>
      </c>
      <c r="L81" s="58">
        <v>11575.666972298886</v>
      </c>
      <c r="M81" s="58">
        <v>12201.773240154518</v>
      </c>
      <c r="N81" s="58">
        <v>12754.364244767274</v>
      </c>
      <c r="O81" s="58">
        <v>13583.171239108366</v>
      </c>
      <c r="P81" s="58">
        <v>14172.552890167681</v>
      </c>
      <c r="Q81" s="58">
        <v>14838.337487639788</v>
      </c>
      <c r="R81" s="58">
        <v>15520.779065718687</v>
      </c>
      <c r="S81" s="58">
        <v>16286.280018331998</v>
      </c>
      <c r="T81" s="58">
        <v>16955.156812934267</v>
      </c>
      <c r="U81" s="58">
        <v>17660.816265424164</v>
      </c>
      <c r="V81" s="58">
        <v>17865.078717137407</v>
      </c>
      <c r="W81" s="58">
        <v>18003.765726422866</v>
      </c>
      <c r="X81" s="58">
        <v>16896.267784625983</v>
      </c>
      <c r="Y81" s="57">
        <v>17536.641450176281</v>
      </c>
      <c r="Z81" s="55"/>
      <c r="AA81" s="9">
        <f t="shared" si="20"/>
        <v>556.71213659942259</v>
      </c>
      <c r="AB81" s="9">
        <f t="shared" si="21"/>
        <v>14688.857217218489</v>
      </c>
      <c r="AC81" s="11">
        <f t="shared" si="22"/>
        <v>3.7900302819121739E-2</v>
      </c>
      <c r="AE81" s="10">
        <f t="shared" si="23"/>
        <v>9.3005499389777349</v>
      </c>
      <c r="AF81" s="10">
        <f t="shared" si="24"/>
        <v>9.3124285914249327</v>
      </c>
      <c r="AG81" s="10">
        <f t="shared" si="25"/>
        <v>9.3566604990912428</v>
      </c>
      <c r="AH81" s="10">
        <f t="shared" si="26"/>
        <v>9.4093365677130638</v>
      </c>
      <c r="AI81" s="10">
        <f t="shared" si="27"/>
        <v>9.4536287857246837</v>
      </c>
      <c r="AJ81" s="10">
        <f t="shared" si="28"/>
        <v>9.5165868966125213</v>
      </c>
      <c r="AK81" s="10">
        <f t="shared" si="29"/>
        <v>9.5590624780784363</v>
      </c>
      <c r="AL81" s="10">
        <f t="shared" si="30"/>
        <v>9.6049694813108548</v>
      </c>
      <c r="AM81" s="10">
        <f t="shared" si="31"/>
        <v>9.6499349900107756</v>
      </c>
      <c r="AN81" s="10">
        <f t="shared" si="32"/>
        <v>9.6980783156857235</v>
      </c>
      <c r="AO81" s="10">
        <f t="shared" si="33"/>
        <v>9.7383273032892639</v>
      </c>
      <c r="AP81" s="10">
        <f t="shared" si="34"/>
        <v>9.7791036942349834</v>
      </c>
      <c r="AQ81" s="10">
        <f t="shared" si="35"/>
        <v>9.7906031766687605</v>
      </c>
      <c r="AR81" s="10">
        <f t="shared" si="36"/>
        <v>9.7983362220210566</v>
      </c>
      <c r="AS81" s="10">
        <f t="shared" si="37"/>
        <v>9.7348480353757765</v>
      </c>
      <c r="AT81" s="10">
        <f t="shared" si="38"/>
        <v>9.7720477681262068</v>
      </c>
    </row>
    <row r="82" spans="1:46">
      <c r="A82" s="12" t="s">
        <v>188</v>
      </c>
      <c r="B82" s="15" t="s">
        <v>187</v>
      </c>
      <c r="C82" s="48">
        <v>36795.490728354482</v>
      </c>
      <c r="D82" s="49">
        <v>10.513130582093465</v>
      </c>
      <c r="E82" s="36">
        <v>0.96899999999999997</v>
      </c>
      <c r="F82" s="50">
        <v>28</v>
      </c>
      <c r="G82" s="9"/>
      <c r="H82" s="9"/>
      <c r="I82" s="10"/>
      <c r="J82" s="58">
        <v>24694.309079973198</v>
      </c>
      <c r="K82" s="58">
        <v>25684.273502348387</v>
      </c>
      <c r="L82" s="58">
        <v>26748.056806974935</v>
      </c>
      <c r="M82" s="58">
        <v>28230.102477900495</v>
      </c>
      <c r="N82" s="58">
        <v>29015.255409404846</v>
      </c>
      <c r="O82" s="58">
        <v>29892.430947760222</v>
      </c>
      <c r="P82" s="58">
        <v>30628.697407306201</v>
      </c>
      <c r="Q82" s="58">
        <v>30351.766851140161</v>
      </c>
      <c r="R82" s="58">
        <v>30916.963532704023</v>
      </c>
      <c r="S82" s="58">
        <v>33008.51216803542</v>
      </c>
      <c r="T82" s="58">
        <v>34920.560101179733</v>
      </c>
      <c r="U82" s="58">
        <v>35681.002357421014</v>
      </c>
      <c r="V82" s="58">
        <v>36860.055622754662</v>
      </c>
      <c r="W82" s="58">
        <v>36526.522370866449</v>
      </c>
      <c r="X82" s="58">
        <v>33980.220935119753</v>
      </c>
      <c r="Y82" s="57">
        <v>34894.635249781088</v>
      </c>
      <c r="Z82" s="55"/>
      <c r="AA82" s="9">
        <f t="shared" si="20"/>
        <v>838.05290155495663</v>
      </c>
      <c r="AB82" s="9">
        <f t="shared" si="21"/>
        <v>31142.581971392632</v>
      </c>
      <c r="AC82" s="11">
        <f t="shared" si="22"/>
        <v>2.6910193327091068E-2</v>
      </c>
      <c r="AE82" s="10">
        <f t="shared" si="23"/>
        <v>10.11432809444902</v>
      </c>
      <c r="AF82" s="10">
        <f t="shared" si="24"/>
        <v>10.153634157601534</v>
      </c>
      <c r="AG82" s="10">
        <f t="shared" si="25"/>
        <v>10.194217106955632</v>
      </c>
      <c r="AH82" s="10">
        <f t="shared" si="26"/>
        <v>10.248144151347233</v>
      </c>
      <c r="AI82" s="10">
        <f t="shared" si="27"/>
        <v>10.275577019253719</v>
      </c>
      <c r="AJ82" s="10">
        <f t="shared" si="28"/>
        <v>10.305360581772174</v>
      </c>
      <c r="AK82" s="10">
        <f t="shared" si="29"/>
        <v>10.329692672226688</v>
      </c>
      <c r="AL82" s="10">
        <f t="shared" si="30"/>
        <v>10.32061001064622</v>
      </c>
      <c r="AM82" s="10">
        <f t="shared" si="31"/>
        <v>10.339060293891452</v>
      </c>
      <c r="AN82" s="10">
        <f t="shared" si="32"/>
        <v>10.40452075167258</v>
      </c>
      <c r="AO82" s="10">
        <f t="shared" si="33"/>
        <v>10.460831049377591</v>
      </c>
      <c r="AP82" s="10">
        <f t="shared" si="34"/>
        <v>10.482373679276392</v>
      </c>
      <c r="AQ82" s="10">
        <f t="shared" si="35"/>
        <v>10.514883740250204</v>
      </c>
      <c r="AR82" s="10">
        <f t="shared" si="36"/>
        <v>10.505793915993053</v>
      </c>
      <c r="AS82" s="10">
        <f t="shared" si="37"/>
        <v>10.433533897121199</v>
      </c>
      <c r="AT82" s="10">
        <f t="shared" si="38"/>
        <v>10.460088378603416</v>
      </c>
    </row>
    <row r="83" spans="1:46">
      <c r="A83" s="12" t="s">
        <v>190</v>
      </c>
      <c r="B83" s="15" t="s">
        <v>189</v>
      </c>
      <c r="C83" s="48">
        <v>3296.3610479295498</v>
      </c>
      <c r="D83" s="49">
        <v>8.1005744262709207</v>
      </c>
      <c r="E83" s="36">
        <v>0.61199999999999999</v>
      </c>
      <c r="F83" s="50">
        <v>36.799999999999997</v>
      </c>
      <c r="G83" s="9"/>
      <c r="H83" s="9"/>
      <c r="I83" s="10"/>
      <c r="J83" s="58">
        <v>1452.2028147633739</v>
      </c>
      <c r="K83" s="58">
        <v>1534.6549642333896</v>
      </c>
      <c r="L83" s="58">
        <v>1569.3054300048236</v>
      </c>
      <c r="M83" s="58">
        <v>1638.0734656267648</v>
      </c>
      <c r="N83" s="58">
        <v>1729.442277000009</v>
      </c>
      <c r="O83" s="58">
        <v>1769.2044953730631</v>
      </c>
      <c r="P83" s="58">
        <v>1831.6623729561547</v>
      </c>
      <c r="Q83" s="58">
        <v>1871.3548333628512</v>
      </c>
      <c r="R83" s="58">
        <v>1997.9804272875306</v>
      </c>
      <c r="S83" s="58">
        <v>2132.6757218959278</v>
      </c>
      <c r="T83" s="58">
        <v>2299.7631019755663</v>
      </c>
      <c r="U83" s="58">
        <v>2478.5115268561026</v>
      </c>
      <c r="V83" s="58">
        <v>2685.5876346399559</v>
      </c>
      <c r="W83" s="58">
        <v>2780.5302767096214</v>
      </c>
      <c r="X83" s="58">
        <v>2993.3038007957643</v>
      </c>
      <c r="Y83" s="57">
        <v>3148.687211891242</v>
      </c>
      <c r="Z83" s="55"/>
      <c r="AA83" s="9">
        <f t="shared" si="20"/>
        <v>106.46551795528897</v>
      </c>
      <c r="AB83" s="9">
        <f t="shared" si="21"/>
        <v>2050.9502095653934</v>
      </c>
      <c r="AC83" s="11">
        <f t="shared" si="22"/>
        <v>5.1910337685793721E-2</v>
      </c>
      <c r="AE83" s="10">
        <f t="shared" si="23"/>
        <v>7.2808368652195563</v>
      </c>
      <c r="AF83" s="10">
        <f t="shared" si="24"/>
        <v>7.3360608557536624</v>
      </c>
      <c r="AG83" s="10">
        <f t="shared" si="25"/>
        <v>7.3583883991832266</v>
      </c>
      <c r="AH83" s="10">
        <f t="shared" si="26"/>
        <v>7.4012761142172376</v>
      </c>
      <c r="AI83" s="10">
        <f t="shared" si="27"/>
        <v>7.4555542522781888</v>
      </c>
      <c r="AJ83" s="10">
        <f t="shared" si="28"/>
        <v>7.4782852868981688</v>
      </c>
      <c r="AK83" s="10">
        <f t="shared" si="29"/>
        <v>7.5129792340118993</v>
      </c>
      <c r="AL83" s="10">
        <f t="shared" si="30"/>
        <v>7.5344179573377987</v>
      </c>
      <c r="AM83" s="10">
        <f t="shared" si="31"/>
        <v>7.5998921630081293</v>
      </c>
      <c r="AN83" s="10">
        <f t="shared" si="32"/>
        <v>7.6651326777979198</v>
      </c>
      <c r="AO83" s="10">
        <f t="shared" si="33"/>
        <v>7.7405613974714074</v>
      </c>
      <c r="AP83" s="10">
        <f t="shared" si="34"/>
        <v>7.8154134681886083</v>
      </c>
      <c r="AQ83" s="10">
        <f t="shared" si="35"/>
        <v>7.895654841335876</v>
      </c>
      <c r="AR83" s="10">
        <f t="shared" si="36"/>
        <v>7.9303969355126327</v>
      </c>
      <c r="AS83" s="10">
        <f t="shared" si="37"/>
        <v>8.0041330064756</v>
      </c>
      <c r="AT83" s="10">
        <f t="shared" si="38"/>
        <v>8.054740886822108</v>
      </c>
    </row>
    <row r="84" spans="1:46">
      <c r="A84" s="12" t="s">
        <v>192</v>
      </c>
      <c r="B84" s="15" t="s">
        <v>191</v>
      </c>
      <c r="C84" s="48">
        <v>4198.7789031763432</v>
      </c>
      <c r="D84" s="49">
        <v>8.3425490246601992</v>
      </c>
      <c r="E84" s="36">
        <v>0.73399999999999999</v>
      </c>
      <c r="F84" s="50">
        <v>36.76</v>
      </c>
      <c r="G84" s="9"/>
      <c r="H84" s="9"/>
      <c r="I84" s="10"/>
      <c r="J84" s="58">
        <v>2823.0569627512405</v>
      </c>
      <c r="K84" s="58">
        <v>2995.6024310182847</v>
      </c>
      <c r="L84" s="58">
        <v>3092.6162824910975</v>
      </c>
      <c r="M84" s="58">
        <v>2649.7243552849918</v>
      </c>
      <c r="N84" s="58">
        <v>2634.3785449358102</v>
      </c>
      <c r="O84" s="58">
        <v>2726.7299390365556</v>
      </c>
      <c r="P84" s="58">
        <v>2788.2744285260674</v>
      </c>
      <c r="Q84" s="58">
        <v>2875.1147034818014</v>
      </c>
      <c r="R84" s="58">
        <v>2973.1130395721734</v>
      </c>
      <c r="S84" s="58">
        <v>3082.4676883492016</v>
      </c>
      <c r="T84" s="58">
        <v>3216.8149781841403</v>
      </c>
      <c r="U84" s="58">
        <v>3351.8228274799831</v>
      </c>
      <c r="V84" s="58">
        <v>3521.4073349412797</v>
      </c>
      <c r="W84" s="58">
        <v>3688.992419061346</v>
      </c>
      <c r="X84" s="58">
        <v>3812.7561474124</v>
      </c>
      <c r="Y84" s="57">
        <v>3895.3021504619492</v>
      </c>
      <c r="Z84" s="55"/>
      <c r="AA84" s="9">
        <f t="shared" si="20"/>
        <v>66.729309933334818</v>
      </c>
      <c r="AB84" s="9">
        <f t="shared" si="21"/>
        <v>3082.1914721684248</v>
      </c>
      <c r="AC84" s="11">
        <f t="shared" si="22"/>
        <v>2.1649956057528289E-2</v>
      </c>
      <c r="AE84" s="10">
        <f t="shared" si="23"/>
        <v>7.9455756061410376</v>
      </c>
      <c r="AF84" s="10">
        <f t="shared" si="24"/>
        <v>8.0049006359045549</v>
      </c>
      <c r="AG84" s="10">
        <f t="shared" si="25"/>
        <v>8.0367727050119804</v>
      </c>
      <c r="AH84" s="10">
        <f t="shared" si="26"/>
        <v>7.8822108966965496</v>
      </c>
      <c r="AI84" s="10">
        <f t="shared" si="27"/>
        <v>7.8764025868351739</v>
      </c>
      <c r="AJ84" s="10">
        <f t="shared" si="28"/>
        <v>7.9108583456850825</v>
      </c>
      <c r="AK84" s="10">
        <f t="shared" si="29"/>
        <v>7.9331781990757779</v>
      </c>
      <c r="AL84" s="10">
        <f t="shared" si="30"/>
        <v>7.9638478492988272</v>
      </c>
      <c r="AM84" s="10">
        <f t="shared" si="31"/>
        <v>7.9973648443311722</v>
      </c>
      <c r="AN84" s="10">
        <f t="shared" si="32"/>
        <v>8.0334857526961958</v>
      </c>
      <c r="AO84" s="10">
        <f t="shared" si="33"/>
        <v>8.0761470118095229</v>
      </c>
      <c r="AP84" s="10">
        <f t="shared" si="34"/>
        <v>8.1172596044413297</v>
      </c>
      <c r="AQ84" s="10">
        <f t="shared" si="35"/>
        <v>8.1666159997518601</v>
      </c>
      <c r="AR84" s="10">
        <f t="shared" si="36"/>
        <v>8.2131086425827302</v>
      </c>
      <c r="AS84" s="10">
        <f t="shared" si="37"/>
        <v>8.2461076048653066</v>
      </c>
      <c r="AT84" s="10">
        <f t="shared" si="38"/>
        <v>8.267526529227327</v>
      </c>
    </row>
    <row r="85" spans="1:46">
      <c r="A85" s="12" t="s">
        <v>433</v>
      </c>
      <c r="B85" s="15" t="s">
        <v>193</v>
      </c>
      <c r="C85" s="48">
        <v>11558.382627854615</v>
      </c>
      <c r="D85" s="49">
        <v>9.3551662213526594</v>
      </c>
      <c r="E85" s="36">
        <v>0.78200000000000003</v>
      </c>
      <c r="F85" s="50">
        <v>38.28</v>
      </c>
      <c r="G85" s="9"/>
      <c r="H85" s="9"/>
      <c r="I85" s="10"/>
      <c r="J85" s="58">
        <v>6820.3894279076339</v>
      </c>
      <c r="K85" s="58">
        <v>7191.8044092168348</v>
      </c>
      <c r="L85" s="58">
        <v>7322.5364264028358</v>
      </c>
      <c r="M85" s="58">
        <v>7395.7065013976362</v>
      </c>
      <c r="N85" s="58">
        <v>7413.3332856190009</v>
      </c>
      <c r="O85" s="58">
        <v>7667.4255181090411</v>
      </c>
      <c r="P85" s="58">
        <v>7821.6026878167067</v>
      </c>
      <c r="Q85" s="58">
        <v>8277.536253564891</v>
      </c>
      <c r="R85" s="58">
        <v>8730.1843055946265</v>
      </c>
      <c r="S85" s="58">
        <v>9035.9329291924823</v>
      </c>
      <c r="T85" s="58">
        <v>9314.3828456876672</v>
      </c>
      <c r="U85" s="58">
        <v>9721.1325898596024</v>
      </c>
      <c r="V85" s="58">
        <v>10345.549117293245</v>
      </c>
      <c r="W85" s="58">
        <v>10445.933258792051</v>
      </c>
      <c r="X85" s="58">
        <v>10495.740650968524</v>
      </c>
      <c r="Y85" s="57">
        <v>10842.847933724339</v>
      </c>
      <c r="Z85" s="55"/>
      <c r="AA85" s="9">
        <f t="shared" si="20"/>
        <v>282.20623066902942</v>
      </c>
      <c r="AB85" s="9">
        <f t="shared" si="21"/>
        <v>8533.2793471615187</v>
      </c>
      <c r="AC85" s="11">
        <f t="shared" si="22"/>
        <v>3.307125188195105E-2</v>
      </c>
      <c r="AE85" s="10">
        <f t="shared" si="23"/>
        <v>8.8276718500735374</v>
      </c>
      <c r="AF85" s="10">
        <f t="shared" si="24"/>
        <v>8.8806973801777609</v>
      </c>
      <c r="AG85" s="10">
        <f t="shared" si="25"/>
        <v>8.8987120532750854</v>
      </c>
      <c r="AH85" s="10">
        <f t="shared" si="26"/>
        <v>8.9086549082958157</v>
      </c>
      <c r="AI85" s="10">
        <f t="shared" si="27"/>
        <v>8.9110354532601228</v>
      </c>
      <c r="AJ85" s="10">
        <f t="shared" si="28"/>
        <v>8.944736181967837</v>
      </c>
      <c r="AK85" s="10">
        <f t="shared" si="29"/>
        <v>8.9646447598316694</v>
      </c>
      <c r="AL85" s="10">
        <f t="shared" si="30"/>
        <v>9.0213006491840719</v>
      </c>
      <c r="AM85" s="10">
        <f t="shared" si="31"/>
        <v>9.0745417603627594</v>
      </c>
      <c r="AN85" s="10">
        <f t="shared" si="32"/>
        <v>9.1089644549388851</v>
      </c>
      <c r="AO85" s="10">
        <f t="shared" si="33"/>
        <v>9.1393150270230592</v>
      </c>
      <c r="AP85" s="10">
        <f t="shared" si="34"/>
        <v>9.1820574122568654</v>
      </c>
      <c r="AQ85" s="10">
        <f t="shared" si="35"/>
        <v>9.244311669224599</v>
      </c>
      <c r="AR85" s="10">
        <f t="shared" si="36"/>
        <v>9.2539680198117562</v>
      </c>
      <c r="AS85" s="10">
        <f t="shared" si="37"/>
        <v>9.2587248015577561</v>
      </c>
      <c r="AT85" s="10">
        <f t="shared" si="38"/>
        <v>9.2912609650009106</v>
      </c>
    </row>
    <row r="86" spans="1:46">
      <c r="A86" s="12" t="s">
        <v>196</v>
      </c>
      <c r="B86" s="15" t="s">
        <v>195</v>
      </c>
      <c r="C86" s="48">
        <v>3547.9989718767401</v>
      </c>
      <c r="D86" s="49">
        <v>8.1741390536539882</v>
      </c>
      <c r="E86" s="36" t="s">
        <v>600</v>
      </c>
      <c r="F86" s="50">
        <v>42</v>
      </c>
      <c r="G86" s="9"/>
      <c r="H86" s="9"/>
      <c r="I86" s="10"/>
      <c r="J86" s="57">
        <v>2859.1247927319414</v>
      </c>
      <c r="K86" s="57">
        <v>2947.5513327133417</v>
      </c>
      <c r="L86" s="58">
        <v>3038.7127141374658</v>
      </c>
      <c r="M86" s="58">
        <v>3974.2558591341026</v>
      </c>
      <c r="N86" s="58">
        <v>4812.2335491931262</v>
      </c>
      <c r="O86" s="58">
        <v>4468.223849476738</v>
      </c>
      <c r="P86" s="58">
        <v>4069.5670985960769</v>
      </c>
      <c r="Q86" s="58">
        <v>3658.8579544201048</v>
      </c>
      <c r="R86" s="58">
        <v>2094.3538799345069</v>
      </c>
      <c r="S86" s="58">
        <v>2991.9484412486322</v>
      </c>
      <c r="T86" s="58">
        <v>2897.1419225751033</v>
      </c>
      <c r="U86" s="58">
        <v>3000.2581392245279</v>
      </c>
      <c r="V86" s="58">
        <v>2969.5387726113063</v>
      </c>
      <c r="W86" s="58">
        <v>3170.7898157088084</v>
      </c>
      <c r="X86" s="58">
        <v>3221.8069117197224</v>
      </c>
      <c r="Y86" s="57">
        <v>3183.8413487580888</v>
      </c>
      <c r="Z86" s="55"/>
      <c r="AA86" s="9">
        <f t="shared" si="20"/>
        <v>-39.416763469120291</v>
      </c>
      <c r="AB86" s="9">
        <f t="shared" si="21"/>
        <v>3344.9576688950328</v>
      </c>
      <c r="AC86" s="11">
        <f t="shared" si="22"/>
        <v>-1.1783934916623669E-2</v>
      </c>
      <c r="AE86" s="10">
        <f t="shared" si="23"/>
        <v>7.9582708404539932</v>
      </c>
      <c r="AF86" s="10">
        <f t="shared" si="24"/>
        <v>7.9887300479387013</v>
      </c>
      <c r="AG86" s="10">
        <f t="shared" si="25"/>
        <v>8.0191892554234094</v>
      </c>
      <c r="AH86" s="10">
        <f t="shared" si="26"/>
        <v>8.2875928043140608</v>
      </c>
      <c r="AI86" s="10">
        <f t="shared" si="27"/>
        <v>8.4789166106618357</v>
      </c>
      <c r="AJ86" s="10">
        <f t="shared" si="28"/>
        <v>8.404746259533189</v>
      </c>
      <c r="AK86" s="10">
        <f t="shared" si="29"/>
        <v>8.3112919087982835</v>
      </c>
      <c r="AL86" s="10">
        <f t="shared" si="30"/>
        <v>8.20490634339113</v>
      </c>
      <c r="AM86" s="10">
        <f t="shared" si="31"/>
        <v>7.647000374255474</v>
      </c>
      <c r="AN86" s="10">
        <f t="shared" si="32"/>
        <v>8.0036801067428947</v>
      </c>
      <c r="AO86" s="10">
        <f t="shared" si="33"/>
        <v>7.9714799860671963</v>
      </c>
      <c r="AP86" s="10">
        <f t="shared" si="34"/>
        <v>8.0064536103566422</v>
      </c>
      <c r="AQ86" s="10">
        <f t="shared" si="35"/>
        <v>7.996161924320095</v>
      </c>
      <c r="AR86" s="10">
        <f t="shared" si="36"/>
        <v>8.0617359890582616</v>
      </c>
      <c r="AS86" s="10">
        <f t="shared" si="37"/>
        <v>8.0776976338591382</v>
      </c>
      <c r="AT86" s="10">
        <f t="shared" si="38"/>
        <v>8.0658437180714806</v>
      </c>
    </row>
    <row r="87" spans="1:46">
      <c r="A87" s="12" t="s">
        <v>198</v>
      </c>
      <c r="B87" s="15" t="s">
        <v>197</v>
      </c>
      <c r="C87" s="48">
        <v>40697.462253542129</v>
      </c>
      <c r="D87" s="49">
        <v>10.613921016993867</v>
      </c>
      <c r="E87" s="36">
        <v>0.96499999999999997</v>
      </c>
      <c r="F87" s="50">
        <v>34.276800000000001</v>
      </c>
      <c r="G87" s="9"/>
      <c r="H87" s="9"/>
      <c r="I87" s="10"/>
      <c r="J87" s="58">
        <v>21524.850440205544</v>
      </c>
      <c r="K87" s="58">
        <v>23081.753759966654</v>
      </c>
      <c r="L87" s="58">
        <v>25477.511556937297</v>
      </c>
      <c r="M87" s="58">
        <v>27338.489829705573</v>
      </c>
      <c r="N87" s="58">
        <v>29911.814330987327</v>
      </c>
      <c r="O87" s="58">
        <v>32303.941694739286</v>
      </c>
      <c r="P87" s="58">
        <v>33619.705894283026</v>
      </c>
      <c r="Q87" s="58">
        <v>35202.278355554219</v>
      </c>
      <c r="R87" s="58">
        <v>36158.369602434272</v>
      </c>
      <c r="S87" s="58">
        <v>37143.686083420194</v>
      </c>
      <c r="T87" s="58">
        <v>38577.82512480751</v>
      </c>
      <c r="U87" s="58">
        <v>39674.21287236498</v>
      </c>
      <c r="V87" s="58">
        <v>41135.860902460336</v>
      </c>
      <c r="W87" s="58">
        <v>39267.511376922543</v>
      </c>
      <c r="X87" s="58">
        <v>36277.859034625399</v>
      </c>
      <c r="Y87" s="57">
        <v>37710.858549527773</v>
      </c>
      <c r="Z87" s="55"/>
      <c r="AA87" s="9">
        <f t="shared" si="20"/>
        <v>1307.9872486710744</v>
      </c>
      <c r="AB87" s="9">
        <f t="shared" si="21"/>
        <v>33113.044723960942</v>
      </c>
      <c r="AC87" s="11">
        <f t="shared" si="22"/>
        <v>3.9500663849392298E-2</v>
      </c>
      <c r="AE87" s="10">
        <f t="shared" si="23"/>
        <v>9.9769633810815748</v>
      </c>
      <c r="AF87" s="10">
        <f t="shared" si="24"/>
        <v>10.046797703868974</v>
      </c>
      <c r="AG87" s="10">
        <f t="shared" si="25"/>
        <v>10.14555144231622</v>
      </c>
      <c r="AH87" s="10">
        <f t="shared" si="26"/>
        <v>10.216050872091973</v>
      </c>
      <c r="AI87" s="10">
        <f t="shared" si="27"/>
        <v>10.306008809462883</v>
      </c>
      <c r="AJ87" s="10">
        <f t="shared" si="28"/>
        <v>10.382944535658075</v>
      </c>
      <c r="AK87" s="10">
        <f t="shared" si="29"/>
        <v>10.422867658985112</v>
      </c>
      <c r="AL87" s="10">
        <f t="shared" si="30"/>
        <v>10.468866085501613</v>
      </c>
      <c r="AM87" s="10">
        <f t="shared" si="31"/>
        <v>10.495663725061343</v>
      </c>
      <c r="AN87" s="10">
        <f t="shared" si="32"/>
        <v>10.522549078323861</v>
      </c>
      <c r="AO87" s="10">
        <f t="shared" si="33"/>
        <v>10.560432911744918</v>
      </c>
      <c r="AP87" s="10">
        <f t="shared" si="34"/>
        <v>10.588456705811922</v>
      </c>
      <c r="AQ87" s="10">
        <f t="shared" si="35"/>
        <v>10.624635548093408</v>
      </c>
      <c r="AR87" s="10">
        <f t="shared" si="36"/>
        <v>10.578152773445867</v>
      </c>
      <c r="AS87" s="10">
        <f t="shared" si="37"/>
        <v>10.498962890211743</v>
      </c>
      <c r="AT87" s="10">
        <f t="shared" si="38"/>
        <v>10.537703357151225</v>
      </c>
    </row>
    <row r="88" spans="1:46">
      <c r="A88" s="12" t="s">
        <v>200</v>
      </c>
      <c r="B88" s="15" t="s">
        <v>199</v>
      </c>
      <c r="C88" s="48">
        <v>27655.939891041435</v>
      </c>
      <c r="D88" s="49">
        <v>10.227595808148182</v>
      </c>
      <c r="E88" s="36">
        <v>0.93500000000000005</v>
      </c>
      <c r="F88" s="50">
        <v>39.199800000000003</v>
      </c>
      <c r="G88" s="9"/>
      <c r="H88" s="9"/>
      <c r="I88" s="10"/>
      <c r="J88" s="58">
        <v>20563.38678074308</v>
      </c>
      <c r="K88" s="58">
        <v>21160.091876499937</v>
      </c>
      <c r="L88" s="58">
        <v>21229.439584889136</v>
      </c>
      <c r="M88" s="58">
        <v>21637.0912256212</v>
      </c>
      <c r="N88" s="58">
        <v>21789.27918748535</v>
      </c>
      <c r="O88" s="58">
        <v>23172.663426229923</v>
      </c>
      <c r="P88" s="58">
        <v>22623.233636856428</v>
      </c>
      <c r="Q88" s="58">
        <v>22024.727866948509</v>
      </c>
      <c r="R88" s="58">
        <v>21957.598498572574</v>
      </c>
      <c r="S88" s="58">
        <v>22651.16943184628</v>
      </c>
      <c r="T88" s="58">
        <v>23390.111789903454</v>
      </c>
      <c r="U88" s="58">
        <v>24289.76554565331</v>
      </c>
      <c r="V88" s="58">
        <v>25130.412102587365</v>
      </c>
      <c r="W88" s="58">
        <v>25740.00327238673</v>
      </c>
      <c r="X88" s="58">
        <v>25473.95180771087</v>
      </c>
      <c r="Y88" s="57">
        <v>25852.357702032707</v>
      </c>
      <c r="Z88" s="55"/>
      <c r="AA88" s="9">
        <f t="shared" si="20"/>
        <v>339.51020754613592</v>
      </c>
      <c r="AB88" s="9">
        <f t="shared" si="21"/>
        <v>22855.528402262273</v>
      </c>
      <c r="AC88" s="11">
        <f t="shared" si="22"/>
        <v>1.485462079767671E-2</v>
      </c>
      <c r="AE88" s="10">
        <f t="shared" si="23"/>
        <v>9.9312674326929891</v>
      </c>
      <c r="AF88" s="10">
        <f t="shared" si="24"/>
        <v>9.9598722279524097</v>
      </c>
      <c r="AG88" s="10">
        <f t="shared" si="25"/>
        <v>9.9631441570285446</v>
      </c>
      <c r="AH88" s="10">
        <f t="shared" si="26"/>
        <v>9.9821643073647603</v>
      </c>
      <c r="AI88" s="10">
        <f t="shared" si="27"/>
        <v>9.9891733474229643</v>
      </c>
      <c r="AJ88" s="10">
        <f t="shared" si="28"/>
        <v>10.050728562318922</v>
      </c>
      <c r="AK88" s="10">
        <f t="shared" si="29"/>
        <v>10.026732694221241</v>
      </c>
      <c r="AL88" s="10">
        <f t="shared" si="30"/>
        <v>9.9999210950843942</v>
      </c>
      <c r="AM88" s="10">
        <f t="shared" si="31"/>
        <v>9.9968685316549468</v>
      </c>
      <c r="AN88" s="10">
        <f t="shared" si="32"/>
        <v>10.027966760123459</v>
      </c>
      <c r="AO88" s="10">
        <f t="shared" si="33"/>
        <v>10.060068638955579</v>
      </c>
      <c r="AP88" s="10">
        <f t="shared" si="34"/>
        <v>10.097810369650471</v>
      </c>
      <c r="AQ88" s="10">
        <f t="shared" si="35"/>
        <v>10.13183402923276</v>
      </c>
      <c r="AR88" s="10">
        <f t="shared" si="36"/>
        <v>10.155801608282461</v>
      </c>
      <c r="AS88" s="10">
        <f t="shared" si="37"/>
        <v>10.145411711325307</v>
      </c>
      <c r="AT88" s="10">
        <f t="shared" si="38"/>
        <v>10.160157082819349</v>
      </c>
    </row>
    <row r="89" spans="1:46">
      <c r="A89" s="12" t="s">
        <v>202</v>
      </c>
      <c r="B89" s="15" t="s">
        <v>201</v>
      </c>
      <c r="C89" s="48">
        <v>32429.991740697391</v>
      </c>
      <c r="D89" s="49">
        <v>10.386838944620401</v>
      </c>
      <c r="E89" s="36">
        <v>0.95099999999999996</v>
      </c>
      <c r="F89" s="50">
        <v>36.033146000000002</v>
      </c>
      <c r="G89" s="9"/>
      <c r="H89" s="9"/>
      <c r="I89" s="10"/>
      <c r="J89" s="58">
        <v>25268.546714155451</v>
      </c>
      <c r="K89" s="58">
        <v>25537.831140510229</v>
      </c>
      <c r="L89" s="58">
        <v>26001.787924870016</v>
      </c>
      <c r="M89" s="58">
        <v>26358.212271212724</v>
      </c>
      <c r="N89" s="58">
        <v>26739.189826802387</v>
      </c>
      <c r="O89" s="58">
        <v>27713.548371596582</v>
      </c>
      <c r="P89" s="58">
        <v>28201.543895644081</v>
      </c>
      <c r="Q89" s="58">
        <v>28242.013163449072</v>
      </c>
      <c r="R89" s="58">
        <v>28017.996009476097</v>
      </c>
      <c r="S89" s="58">
        <v>28168.139006365473</v>
      </c>
      <c r="T89" s="58">
        <v>28144.013910883699</v>
      </c>
      <c r="U89" s="58">
        <v>28554.086741237425</v>
      </c>
      <c r="V89" s="58">
        <v>28765.618896307049</v>
      </c>
      <c r="W89" s="58">
        <v>28169.595378974485</v>
      </c>
      <c r="X89" s="58">
        <v>26577.567806654097</v>
      </c>
      <c r="Y89" s="57">
        <v>26759.667086117472</v>
      </c>
      <c r="Z89" s="55"/>
      <c r="AA89" s="9">
        <f t="shared" si="20"/>
        <v>187.48746946847771</v>
      </c>
      <c r="AB89" s="9">
        <f t="shared" si="21"/>
        <v>27363.979403875928</v>
      </c>
      <c r="AC89" s="11">
        <f t="shared" si="22"/>
        <v>6.8516156477563105E-3</v>
      </c>
      <c r="AE89" s="10">
        <f t="shared" si="23"/>
        <v>10.137315688406156</v>
      </c>
      <c r="AF89" s="10">
        <f t="shared" si="24"/>
        <v>10.147916205875298</v>
      </c>
      <c r="AG89" s="10">
        <f t="shared" si="25"/>
        <v>10.165920580980478</v>
      </c>
      <c r="AH89" s="10">
        <f t="shared" si="26"/>
        <v>10.179535166559855</v>
      </c>
      <c r="AI89" s="10">
        <f t="shared" si="27"/>
        <v>10.193885552022007</v>
      </c>
      <c r="AJ89" s="10">
        <f t="shared" si="28"/>
        <v>10.229676683487652</v>
      </c>
      <c r="AK89" s="10">
        <f t="shared" si="29"/>
        <v>10.247132003500068</v>
      </c>
      <c r="AL89" s="10">
        <f t="shared" si="30"/>
        <v>10.24856597672388</v>
      </c>
      <c r="AM89" s="10">
        <f t="shared" si="31"/>
        <v>10.240602297328898</v>
      </c>
      <c r="AN89" s="10">
        <f t="shared" si="32"/>
        <v>10.245946795726343</v>
      </c>
      <c r="AO89" s="10">
        <f t="shared" si="33"/>
        <v>10.245089961252505</v>
      </c>
      <c r="AP89" s="10">
        <f t="shared" si="34"/>
        <v>10.259555348140918</v>
      </c>
      <c r="AQ89" s="10">
        <f t="shared" si="35"/>
        <v>10.266936164668476</v>
      </c>
      <c r="AR89" s="10">
        <f t="shared" si="36"/>
        <v>10.24599849722358</v>
      </c>
      <c r="AS89" s="10">
        <f t="shared" si="37"/>
        <v>10.187822823439879</v>
      </c>
      <c r="AT89" s="10">
        <f t="shared" si="38"/>
        <v>10.194651073436731</v>
      </c>
    </row>
    <row r="90" spans="1:46">
      <c r="A90" s="12" t="s">
        <v>204</v>
      </c>
      <c r="B90" s="15" t="s">
        <v>203</v>
      </c>
      <c r="C90" s="48">
        <v>7632.561289724531</v>
      </c>
      <c r="D90" s="49">
        <v>8.940178754674994</v>
      </c>
      <c r="E90" s="36">
        <v>0.76600000000000001</v>
      </c>
      <c r="F90" s="50">
        <v>45.51</v>
      </c>
      <c r="G90" s="9"/>
      <c r="H90" s="9"/>
      <c r="I90" s="10"/>
      <c r="J90" s="58">
        <v>6938.8918962088628</v>
      </c>
      <c r="K90" s="58">
        <v>6848.3685000080559</v>
      </c>
      <c r="L90" s="58">
        <v>6705.7567951508245</v>
      </c>
      <c r="M90" s="58">
        <v>6491.0319874594716</v>
      </c>
      <c r="N90" s="58">
        <v>6514.4248214364789</v>
      </c>
      <c r="O90" s="58">
        <v>6533.3467371386741</v>
      </c>
      <c r="P90" s="58">
        <v>6582.0696046603907</v>
      </c>
      <c r="Q90" s="58">
        <v>6613.6799348807917</v>
      </c>
      <c r="R90" s="58">
        <v>6924.8114275146581</v>
      </c>
      <c r="S90" s="58">
        <v>6988.2561331464804</v>
      </c>
      <c r="T90" s="58">
        <v>7027.4444450913588</v>
      </c>
      <c r="U90" s="58">
        <v>7183.4908092852575</v>
      </c>
      <c r="V90" s="58">
        <v>7251.5432270227366</v>
      </c>
      <c r="W90" s="58">
        <v>7181.6120590747414</v>
      </c>
      <c r="X90" s="58">
        <v>6930.8471936645064</v>
      </c>
      <c r="Y90" s="57">
        <v>6967.8392899212095</v>
      </c>
      <c r="Z90" s="55"/>
      <c r="AA90" s="9">
        <f t="shared" si="20"/>
        <v>36.548340603881577</v>
      </c>
      <c r="AB90" s="9">
        <f t="shared" si="21"/>
        <v>6847.7050381162198</v>
      </c>
      <c r="AC90" s="11">
        <f t="shared" si="22"/>
        <v>5.3373123404766134E-3</v>
      </c>
      <c r="AE90" s="10">
        <f t="shared" si="23"/>
        <v>8.8448973716182078</v>
      </c>
      <c r="AF90" s="10">
        <f t="shared" si="24"/>
        <v>8.8317657277067525</v>
      </c>
      <c r="AG90" s="10">
        <f t="shared" si="25"/>
        <v>8.8107216596149893</v>
      </c>
      <c r="AH90" s="10">
        <f t="shared" si="26"/>
        <v>8.7781768089922814</v>
      </c>
      <c r="AI90" s="10">
        <f t="shared" si="27"/>
        <v>8.7817742003870478</v>
      </c>
      <c r="AJ90" s="10">
        <f t="shared" si="28"/>
        <v>8.7846746081512528</v>
      </c>
      <c r="AK90" s="10">
        <f t="shared" si="29"/>
        <v>8.7921045044489485</v>
      </c>
      <c r="AL90" s="10">
        <f t="shared" si="30"/>
        <v>8.7968955003056077</v>
      </c>
      <c r="AM90" s="10">
        <f t="shared" si="31"/>
        <v>8.8428661000009736</v>
      </c>
      <c r="AN90" s="10">
        <f t="shared" si="32"/>
        <v>8.8519863238659298</v>
      </c>
      <c r="AO90" s="10">
        <f t="shared" si="33"/>
        <v>8.8575783973906859</v>
      </c>
      <c r="AP90" s="10">
        <f t="shared" si="34"/>
        <v>8.8795407290297916</v>
      </c>
      <c r="AQ90" s="10">
        <f t="shared" si="35"/>
        <v>8.8889695840971665</v>
      </c>
      <c r="AR90" s="10">
        <f t="shared" si="36"/>
        <v>8.8792791576037544</v>
      </c>
      <c r="AS90" s="10">
        <f t="shared" si="37"/>
        <v>8.8437373348800445</v>
      </c>
      <c r="AT90" s="10">
        <f t="shared" si="38"/>
        <v>8.8490604542481641</v>
      </c>
    </row>
    <row r="91" spans="1:46">
      <c r="A91" s="12" t="s">
        <v>206</v>
      </c>
      <c r="B91" s="15" t="s">
        <v>205</v>
      </c>
      <c r="C91" s="48">
        <v>32418.424123393655</v>
      </c>
      <c r="D91" s="49">
        <v>10.386482185946427</v>
      </c>
      <c r="E91" s="36">
        <v>0.96</v>
      </c>
      <c r="F91" s="50">
        <v>24.85</v>
      </c>
      <c r="G91" s="9"/>
      <c r="H91" s="9"/>
      <c r="I91" s="10"/>
      <c r="J91" s="58">
        <v>27593.066416909885</v>
      </c>
      <c r="K91" s="58">
        <v>28248.262011809311</v>
      </c>
      <c r="L91" s="58">
        <v>28614.856307212718</v>
      </c>
      <c r="M91" s="58">
        <v>27957.844618635052</v>
      </c>
      <c r="N91" s="58">
        <v>27865.516019393093</v>
      </c>
      <c r="O91" s="58">
        <v>28612.80616521943</v>
      </c>
      <c r="P91" s="58">
        <v>28602.665010055156</v>
      </c>
      <c r="Q91" s="58">
        <v>28611.071581240361</v>
      </c>
      <c r="R91" s="58">
        <v>28953.479337734872</v>
      </c>
      <c r="S91" s="58">
        <v>29738.026517728082</v>
      </c>
      <c r="T91" s="58">
        <v>30310.340560768112</v>
      </c>
      <c r="U91" s="58">
        <v>30932.626174492783</v>
      </c>
      <c r="V91" s="58">
        <v>31659.859679014367</v>
      </c>
      <c r="W91" s="58">
        <v>31295.201948301608</v>
      </c>
      <c r="X91" s="58">
        <v>29692.406814373055</v>
      </c>
      <c r="Y91" s="57">
        <v>29946.357695985964</v>
      </c>
      <c r="Z91" s="55"/>
      <c r="AA91" s="9">
        <f t="shared" si="20"/>
        <v>250.13176478734718</v>
      </c>
      <c r="AB91" s="9">
        <f t="shared" si="21"/>
        <v>29245.86861085919</v>
      </c>
      <c r="AC91" s="11">
        <f t="shared" si="22"/>
        <v>8.5527213472630995E-3</v>
      </c>
      <c r="AE91" s="10">
        <f t="shared" si="23"/>
        <v>10.225319803366393</v>
      </c>
      <c r="AF91" s="10">
        <f t="shared" si="24"/>
        <v>10.248787212976184</v>
      </c>
      <c r="AG91" s="10">
        <f t="shared" si="25"/>
        <v>10.261681313240963</v>
      </c>
      <c r="AH91" s="10">
        <f t="shared" si="26"/>
        <v>10.238453105344661</v>
      </c>
      <c r="AI91" s="10">
        <f t="shared" si="27"/>
        <v>10.235145218382074</v>
      </c>
      <c r="AJ91" s="10">
        <f t="shared" si="28"/>
        <v>10.261609664604427</v>
      </c>
      <c r="AK91" s="10">
        <f t="shared" si="29"/>
        <v>10.261255174636515</v>
      </c>
      <c r="AL91" s="10">
        <f t="shared" si="30"/>
        <v>10.261549040122203</v>
      </c>
      <c r="AM91" s="10">
        <f t="shared" si="31"/>
        <v>10.273445660157293</v>
      </c>
      <c r="AN91" s="10">
        <f t="shared" si="32"/>
        <v>10.300181859968658</v>
      </c>
      <c r="AO91" s="10">
        <f t="shared" si="33"/>
        <v>10.319244205909813</v>
      </c>
      <c r="AP91" s="10">
        <f t="shared" si="34"/>
        <v>10.339566769106492</v>
      </c>
      <c r="AQ91" s="10">
        <f t="shared" si="35"/>
        <v>10.362804901303083</v>
      </c>
      <c r="AR91" s="10">
        <f t="shared" si="36"/>
        <v>10.351220072391236</v>
      </c>
      <c r="AS91" s="10">
        <f t="shared" si="37"/>
        <v>10.298646629287759</v>
      </c>
      <c r="AT91" s="10">
        <f t="shared" si="38"/>
        <v>10.30716298332632</v>
      </c>
    </row>
    <row r="92" spans="1:46">
      <c r="A92" s="12" t="s">
        <v>208</v>
      </c>
      <c r="B92" s="15" t="s">
        <v>207</v>
      </c>
      <c r="C92" s="48">
        <v>5596.9912676449067</v>
      </c>
      <c r="D92" s="49">
        <v>8.6299844587052057</v>
      </c>
      <c r="E92" s="36">
        <v>0.77</v>
      </c>
      <c r="F92" s="50">
        <v>37.72</v>
      </c>
      <c r="G92" s="9"/>
      <c r="H92" s="9"/>
      <c r="I92" s="10"/>
      <c r="J92" s="58">
        <v>3506.7900479630143</v>
      </c>
      <c r="K92" s="58">
        <v>3472.3511542773736</v>
      </c>
      <c r="L92" s="58">
        <v>3479.3437989744689</v>
      </c>
      <c r="M92" s="58">
        <v>3476.3510754325134</v>
      </c>
      <c r="N92" s="58">
        <v>3530.4203352837717</v>
      </c>
      <c r="O92" s="58">
        <v>3590.5178837474923</v>
      </c>
      <c r="P92" s="58">
        <v>3687.4779221719218</v>
      </c>
      <c r="Q92" s="58">
        <v>3807.5269983064991</v>
      </c>
      <c r="R92" s="58">
        <v>3869.8243112511063</v>
      </c>
      <c r="S92" s="58">
        <v>4100.9780888125224</v>
      </c>
      <c r="T92" s="58">
        <v>4334.4774449259467</v>
      </c>
      <c r="U92" s="58">
        <v>4568.622101345718</v>
      </c>
      <c r="V92" s="58">
        <v>4840.2022034574966</v>
      </c>
      <c r="W92" s="58">
        <v>5085.7125474762897</v>
      </c>
      <c r="X92" s="58">
        <v>5082.4211883578109</v>
      </c>
      <c r="Y92" s="57">
        <v>5242.3543010789517</v>
      </c>
      <c r="Z92" s="55"/>
      <c r="AA92" s="9">
        <f t="shared" si="20"/>
        <v>126.78000212914571</v>
      </c>
      <c r="AB92" s="9">
        <f t="shared" si="21"/>
        <v>4028.8678067855963</v>
      </c>
      <c r="AC92" s="11">
        <f t="shared" si="22"/>
        <v>3.1467898230767774E-2</v>
      </c>
      <c r="AE92" s="10">
        <f t="shared" si="23"/>
        <v>8.1624563817849491</v>
      </c>
      <c r="AF92" s="10">
        <f t="shared" si="24"/>
        <v>8.1525872095708198</v>
      </c>
      <c r="AG92" s="10">
        <f t="shared" si="25"/>
        <v>8.1545989914751011</v>
      </c>
      <c r="AH92" s="10">
        <f t="shared" si="26"/>
        <v>8.1537384811218843</v>
      </c>
      <c r="AI92" s="10">
        <f t="shared" si="27"/>
        <v>8.1691722179896686</v>
      </c>
      <c r="AJ92" s="10">
        <f t="shared" si="28"/>
        <v>8.1860517283895184</v>
      </c>
      <c r="AK92" s="10">
        <f t="shared" si="29"/>
        <v>8.2126980134225374</v>
      </c>
      <c r="AL92" s="10">
        <f t="shared" si="30"/>
        <v>8.2447351755666318</v>
      </c>
      <c r="AM92" s="10">
        <f t="shared" si="31"/>
        <v>8.2609643873837921</v>
      </c>
      <c r="AN92" s="10">
        <f t="shared" si="32"/>
        <v>8.3189807824888611</v>
      </c>
      <c r="AO92" s="10">
        <f t="shared" si="33"/>
        <v>8.3743563386790409</v>
      </c>
      <c r="AP92" s="10">
        <f t="shared" si="34"/>
        <v>8.4269669288727478</v>
      </c>
      <c r="AQ92" s="10">
        <f t="shared" si="35"/>
        <v>8.4847117764118813</v>
      </c>
      <c r="AR92" s="10">
        <f t="shared" si="36"/>
        <v>8.5341904259963801</v>
      </c>
      <c r="AS92" s="10">
        <f t="shared" si="37"/>
        <v>8.5335430389106204</v>
      </c>
      <c r="AT92" s="10">
        <f t="shared" si="38"/>
        <v>8.5645259705117525</v>
      </c>
    </row>
    <row r="93" spans="1:46">
      <c r="A93" s="12" t="s">
        <v>210</v>
      </c>
      <c r="B93" s="15" t="s">
        <v>209</v>
      </c>
      <c r="C93" s="48">
        <v>11509.932171313365</v>
      </c>
      <c r="D93" s="49">
        <v>9.3509656086762671</v>
      </c>
      <c r="E93" s="36">
        <v>0.80400000000000005</v>
      </c>
      <c r="F93" s="50">
        <v>30.880000000000003</v>
      </c>
      <c r="G93" s="9"/>
      <c r="H93" s="9"/>
      <c r="I93" s="10"/>
      <c r="J93" s="58">
        <v>4499.3620024035408</v>
      </c>
      <c r="K93" s="58">
        <v>4590.8662846540001</v>
      </c>
      <c r="L93" s="58">
        <v>4743.2640271004311</v>
      </c>
      <c r="M93" s="58">
        <v>4734.1567881550809</v>
      </c>
      <c r="N93" s="58">
        <v>4908.5111685740594</v>
      </c>
      <c r="O93" s="58">
        <v>5405.7772882349454</v>
      </c>
      <c r="P93" s="58">
        <v>6146.0045544606101</v>
      </c>
      <c r="Q93" s="58">
        <v>6748.0405050005857</v>
      </c>
      <c r="R93" s="58">
        <v>7350.8233786511673</v>
      </c>
      <c r="S93" s="58">
        <v>8000.6923749105454</v>
      </c>
      <c r="T93" s="58">
        <v>8699.1147357966347</v>
      </c>
      <c r="U93" s="58">
        <v>9528.5762720222992</v>
      </c>
      <c r="V93" s="58">
        <v>10258.607476653093</v>
      </c>
      <c r="W93" s="58">
        <v>10468.81834734985</v>
      </c>
      <c r="X93" s="58">
        <v>10451.744579662505</v>
      </c>
      <c r="Y93" s="57">
        <v>11195.193904532505</v>
      </c>
      <c r="Z93" s="55"/>
      <c r="AA93" s="9">
        <f t="shared" si="20"/>
        <v>505.19730464081971</v>
      </c>
      <c r="AB93" s="9">
        <f t="shared" si="21"/>
        <v>7102.2906522419571</v>
      </c>
      <c r="AC93" s="11">
        <f t="shared" si="22"/>
        <v>7.1131600968955794E-2</v>
      </c>
      <c r="AE93" s="10">
        <f t="shared" si="23"/>
        <v>8.4116908884634096</v>
      </c>
      <c r="AF93" s="10">
        <f t="shared" si="24"/>
        <v>8.4318240182868376</v>
      </c>
      <c r="AG93" s="10">
        <f t="shared" si="25"/>
        <v>8.46448079101609</v>
      </c>
      <c r="AH93" s="10">
        <f t="shared" si="26"/>
        <v>8.4625589091188722</v>
      </c>
      <c r="AI93" s="10">
        <f t="shared" si="27"/>
        <v>8.4987259504837738</v>
      </c>
      <c r="AJ93" s="10">
        <f t="shared" si="28"/>
        <v>8.5952235288429186</v>
      </c>
      <c r="AK93" s="10">
        <f t="shared" si="29"/>
        <v>8.7235574837348366</v>
      </c>
      <c r="AL93" s="10">
        <f t="shared" si="30"/>
        <v>8.8170074461671959</v>
      </c>
      <c r="AM93" s="10">
        <f t="shared" si="31"/>
        <v>8.9025676102389095</v>
      </c>
      <c r="AN93" s="10">
        <f t="shared" si="32"/>
        <v>8.9872833637808274</v>
      </c>
      <c r="AO93" s="10">
        <f t="shared" si="33"/>
        <v>9.0709765449591995</v>
      </c>
      <c r="AP93" s="10">
        <f t="shared" si="34"/>
        <v>9.1620505911564596</v>
      </c>
      <c r="AQ93" s="10">
        <f t="shared" si="35"/>
        <v>9.2358723859903993</v>
      </c>
      <c r="AR93" s="10">
        <f t="shared" si="36"/>
        <v>9.2561564366882401</v>
      </c>
      <c r="AS93" s="10">
        <f t="shared" si="37"/>
        <v>9.254524188881371</v>
      </c>
      <c r="AT93" s="10">
        <f t="shared" si="38"/>
        <v>9.32323984951997</v>
      </c>
    </row>
    <row r="94" spans="1:46">
      <c r="A94" s="12" t="s">
        <v>212</v>
      </c>
      <c r="B94" s="15" t="s">
        <v>211</v>
      </c>
      <c r="C94" s="48">
        <v>1572.5747560382999</v>
      </c>
      <c r="D94" s="49">
        <v>7.360469527055626</v>
      </c>
      <c r="E94" s="36">
        <v>0.54100000000000004</v>
      </c>
      <c r="F94" s="50">
        <v>47.68</v>
      </c>
      <c r="G94" s="9"/>
      <c r="H94" s="9"/>
      <c r="I94" s="10"/>
      <c r="J94" s="58">
        <v>1311.4671452611947</v>
      </c>
      <c r="K94" s="58">
        <v>1327.6387629460369</v>
      </c>
      <c r="L94" s="58">
        <v>1298.0863240056854</v>
      </c>
      <c r="M94" s="58">
        <v>1305.7833864633508</v>
      </c>
      <c r="N94" s="58">
        <v>1301.480036219898</v>
      </c>
      <c r="O94" s="58">
        <v>1275.650669433051</v>
      </c>
      <c r="P94" s="58">
        <v>1289.8687548194546</v>
      </c>
      <c r="Q94" s="58">
        <v>1263.6608386657465</v>
      </c>
      <c r="R94" s="58">
        <v>1267.3180767921167</v>
      </c>
      <c r="S94" s="58">
        <v>1297.6938875079888</v>
      </c>
      <c r="T94" s="58">
        <v>1338.7962682225575</v>
      </c>
      <c r="U94" s="58">
        <v>1386.4317072045574</v>
      </c>
      <c r="V94" s="58">
        <v>1444.9508946083292</v>
      </c>
      <c r="W94" s="58">
        <v>1429.1407006914033</v>
      </c>
      <c r="X94" s="58">
        <v>1427.9970931111634</v>
      </c>
      <c r="Y94" s="57">
        <v>1438.0169653762218</v>
      </c>
      <c r="Z94" s="55"/>
      <c r="AA94" s="9">
        <f t="shared" si="20"/>
        <v>9.3397208983233622</v>
      </c>
      <c r="AB94" s="9">
        <f t="shared" si="21"/>
        <v>1331.0643030635022</v>
      </c>
      <c r="AC94" s="11">
        <f t="shared" si="22"/>
        <v>7.016731555964344E-3</v>
      </c>
      <c r="AE94" s="10">
        <f t="shared" si="23"/>
        <v>7.1789017477245123</v>
      </c>
      <c r="AF94" s="10">
        <f t="shared" si="24"/>
        <v>7.1911572771794683</v>
      </c>
      <c r="AG94" s="10">
        <f t="shared" si="25"/>
        <v>7.1686464004499415</v>
      </c>
      <c r="AH94" s="10">
        <f t="shared" si="26"/>
        <v>7.1745584357916385</v>
      </c>
      <c r="AI94" s="10">
        <f t="shared" si="27"/>
        <v>7.1712573852619608</v>
      </c>
      <c r="AJ94" s="10">
        <f t="shared" si="28"/>
        <v>7.1512116563860832</v>
      </c>
      <c r="AK94" s="10">
        <f t="shared" si="29"/>
        <v>7.1622957517297721</v>
      </c>
      <c r="AL94" s="10">
        <f t="shared" si="30"/>
        <v>7.1417682148611297</v>
      </c>
      <c r="AM94" s="10">
        <f t="shared" si="31"/>
        <v>7.1446581960059499</v>
      </c>
      <c r="AN94" s="10">
        <f t="shared" si="32"/>
        <v>7.1683440354816401</v>
      </c>
      <c r="AO94" s="10">
        <f t="shared" si="33"/>
        <v>7.1995261819285643</v>
      </c>
      <c r="AP94" s="10">
        <f t="shared" si="34"/>
        <v>7.2344886083105049</v>
      </c>
      <c r="AQ94" s="10">
        <f t="shared" si="35"/>
        <v>7.2758306169990838</v>
      </c>
      <c r="AR94" s="10">
        <f t="shared" si="36"/>
        <v>7.2648286340286052</v>
      </c>
      <c r="AS94" s="10">
        <f t="shared" si="37"/>
        <v>7.2640281072610176</v>
      </c>
      <c r="AT94" s="10">
        <f t="shared" si="38"/>
        <v>7.2710203361086307</v>
      </c>
    </row>
    <row r="95" spans="1:46">
      <c r="A95" s="12" t="s">
        <v>214</v>
      </c>
      <c r="B95" s="15" t="s">
        <v>213</v>
      </c>
      <c r="C95" s="48">
        <v>2432.209022502836</v>
      </c>
      <c r="D95" s="49">
        <v>7.7965551861456577</v>
      </c>
      <c r="E95" s="36" t="s">
        <v>600</v>
      </c>
      <c r="F95" s="50" t="e">
        <v>#N/A</v>
      </c>
      <c r="G95" s="9"/>
      <c r="H95" s="9"/>
      <c r="I95" s="10"/>
      <c r="J95" s="58">
        <v>1897.7313431962548</v>
      </c>
      <c r="K95" s="58">
        <v>1981.8165674753884</v>
      </c>
      <c r="L95" s="58">
        <v>2056.6919248960921</v>
      </c>
      <c r="M95" s="58">
        <v>2243.7835683371786</v>
      </c>
      <c r="N95" s="58">
        <v>2235.3750394861027</v>
      </c>
      <c r="O95" s="58">
        <v>2354.8495553019015</v>
      </c>
      <c r="P95" s="58">
        <v>2241.3875945380014</v>
      </c>
      <c r="Q95" s="58">
        <v>2336.5144359740698</v>
      </c>
      <c r="R95" s="58">
        <v>2396.9262792094987</v>
      </c>
      <c r="S95" s="58">
        <v>2375.3243372051152</v>
      </c>
      <c r="T95" s="58">
        <v>2341.2261922986495</v>
      </c>
      <c r="U95" s="58">
        <v>2346.1646377545003</v>
      </c>
      <c r="V95" s="58">
        <v>2318.2040894411452</v>
      </c>
      <c r="W95" s="58">
        <v>2257.3580178933762</v>
      </c>
      <c r="X95" s="58">
        <v>2208.5992418703458</v>
      </c>
      <c r="Y95" s="57">
        <v>2229.9454050314371</v>
      </c>
      <c r="Z95" s="55"/>
      <c r="AA95" s="9">
        <f t="shared" si="20"/>
        <v>21.644467144773866</v>
      </c>
      <c r="AB95" s="9">
        <f t="shared" si="21"/>
        <v>2239.4635216585079</v>
      </c>
      <c r="AC95" s="11">
        <f t="shared" si="22"/>
        <v>9.6650233127014047E-3</v>
      </c>
      <c r="AE95" s="10">
        <f t="shared" si="23"/>
        <v>7.5484144218361724</v>
      </c>
      <c r="AF95" s="10">
        <f t="shared" si="24"/>
        <v>7.5917691614018388</v>
      </c>
      <c r="AG95" s="10">
        <f t="shared" si="25"/>
        <v>7.6288541093047399</v>
      </c>
      <c r="AH95" s="10">
        <f t="shared" si="26"/>
        <v>7.7159188129434755</v>
      </c>
      <c r="AI95" s="10">
        <f t="shared" si="27"/>
        <v>7.7121642958723964</v>
      </c>
      <c r="AJ95" s="10">
        <f t="shared" si="28"/>
        <v>7.7642321213109255</v>
      </c>
      <c r="AK95" s="10">
        <f t="shared" si="29"/>
        <v>7.714850414909117</v>
      </c>
      <c r="AL95" s="10">
        <f t="shared" si="30"/>
        <v>7.7564155405823696</v>
      </c>
      <c r="AM95" s="10">
        <f t="shared" si="31"/>
        <v>7.7819424785210831</v>
      </c>
      <c r="AN95" s="10">
        <f t="shared" si="32"/>
        <v>7.7728892701785917</v>
      </c>
      <c r="AO95" s="10">
        <f t="shared" si="33"/>
        <v>7.7584300849073005</v>
      </c>
      <c r="AP95" s="10">
        <f t="shared" si="34"/>
        <v>7.7605372048220271</v>
      </c>
      <c r="AQ95" s="10">
        <f t="shared" si="35"/>
        <v>7.7485480655119039</v>
      </c>
      <c r="AR95" s="10">
        <f t="shared" si="36"/>
        <v>7.7219503897998063</v>
      </c>
      <c r="AS95" s="10">
        <f t="shared" si="37"/>
        <v>7.7001137663504275</v>
      </c>
      <c r="AT95" s="10">
        <f t="shared" si="38"/>
        <v>7.7097323821057913</v>
      </c>
    </row>
    <row r="96" spans="1:46">
      <c r="A96" s="12" t="s">
        <v>434</v>
      </c>
      <c r="B96" s="15" t="s">
        <v>215</v>
      </c>
      <c r="C96" s="48">
        <v>1244</v>
      </c>
      <c r="D96" s="49">
        <v>7.1260872732991247</v>
      </c>
      <c r="E96" s="36" t="s">
        <v>600</v>
      </c>
      <c r="F96" s="50">
        <v>31</v>
      </c>
      <c r="G96" s="9"/>
      <c r="H96" s="9"/>
      <c r="I96" s="10"/>
      <c r="J96" s="57">
        <v>1240.3889271751536</v>
      </c>
      <c r="K96" s="57">
        <v>1278.7514713145915</v>
      </c>
      <c r="L96" s="57">
        <v>1318.3004858913316</v>
      </c>
      <c r="M96" s="57">
        <v>1359.0726658673523</v>
      </c>
      <c r="N96" s="57">
        <v>1401.1058411003633</v>
      </c>
      <c r="O96" s="57">
        <v>1444.4390114436735</v>
      </c>
      <c r="P96" s="57">
        <v>1489.1123829316223</v>
      </c>
      <c r="Q96" s="57">
        <v>1535.1674050841468</v>
      </c>
      <c r="R96" s="57">
        <v>1582.6468093650999</v>
      </c>
      <c r="S96" s="57">
        <v>1631.5946488299999</v>
      </c>
      <c r="T96" s="57">
        <v>1682.056339</v>
      </c>
      <c r="U96" s="57">
        <v>1734.0787</v>
      </c>
      <c r="V96" s="57">
        <v>1787.71</v>
      </c>
      <c r="W96" s="57">
        <v>1843</v>
      </c>
      <c r="X96" s="59">
        <v>1900</v>
      </c>
      <c r="Y96" s="57">
        <v>1957.6712544051252</v>
      </c>
      <c r="Z96" s="55"/>
      <c r="AA96" s="9">
        <f t="shared" si="20"/>
        <v>47.001919942376254</v>
      </c>
      <c r="AB96" s="9">
        <f t="shared" si="21"/>
        <v>1548.4949792002224</v>
      </c>
      <c r="AC96" s="11">
        <f t="shared" si="22"/>
        <v>3.035329179217109E-2</v>
      </c>
      <c r="AE96" s="10">
        <f t="shared" si="23"/>
        <v>7.1231802603686116</v>
      </c>
      <c r="AF96" s="10">
        <f t="shared" si="24"/>
        <v>7.1536394678533206</v>
      </c>
      <c r="AG96" s="10">
        <f t="shared" si="25"/>
        <v>7.1840986753380287</v>
      </c>
      <c r="AH96" s="10">
        <f t="shared" si="26"/>
        <v>7.2145578828227377</v>
      </c>
      <c r="AI96" s="10">
        <f t="shared" si="27"/>
        <v>7.2450170903074458</v>
      </c>
      <c r="AJ96" s="10">
        <f t="shared" si="28"/>
        <v>7.2754762977921548</v>
      </c>
      <c r="AK96" s="10">
        <f t="shared" si="29"/>
        <v>7.3059355052768629</v>
      </c>
      <c r="AL96" s="10">
        <f t="shared" si="30"/>
        <v>7.3363947127615718</v>
      </c>
      <c r="AM96" s="10">
        <f t="shared" si="31"/>
        <v>7.3668539202462808</v>
      </c>
      <c r="AN96" s="10">
        <f t="shared" si="32"/>
        <v>7.3973131277309889</v>
      </c>
      <c r="AO96" s="10">
        <f t="shared" si="33"/>
        <v>7.4277723352156979</v>
      </c>
      <c r="AP96" s="10">
        <f t="shared" si="34"/>
        <v>7.458231542700406</v>
      </c>
      <c r="AQ96" s="10">
        <f t="shared" si="35"/>
        <v>7.488690750185115</v>
      </c>
      <c r="AR96" s="10">
        <f t="shared" si="36"/>
        <v>7.5191499576698231</v>
      </c>
      <c r="AS96" s="10">
        <f t="shared" si="37"/>
        <v>7.5496091651545321</v>
      </c>
      <c r="AT96" s="10">
        <f t="shared" si="38"/>
        <v>7.5795109103243989</v>
      </c>
    </row>
    <row r="97" spans="1:46">
      <c r="A97" s="12" t="s">
        <v>435</v>
      </c>
      <c r="B97" s="15" t="s">
        <v>217</v>
      </c>
      <c r="C97" s="48">
        <v>27099.777575974731</v>
      </c>
      <c r="D97" s="49">
        <v>10.207280799305503</v>
      </c>
      <c r="E97" s="36">
        <v>0.93700000000000006</v>
      </c>
      <c r="F97" s="50">
        <v>31.59</v>
      </c>
      <c r="G97" s="9"/>
      <c r="H97" s="9"/>
      <c r="I97" s="10"/>
      <c r="J97" s="58">
        <v>15761.316386983706</v>
      </c>
      <c r="K97" s="58">
        <v>16704.359969627629</v>
      </c>
      <c r="L97" s="58">
        <v>17318.077372106145</v>
      </c>
      <c r="M97" s="58">
        <v>16014.966347385385</v>
      </c>
      <c r="N97" s="58">
        <v>17410.073839460107</v>
      </c>
      <c r="O97" s="58">
        <v>18730.425095512364</v>
      </c>
      <c r="P97" s="58">
        <v>19331.154879322803</v>
      </c>
      <c r="Q97" s="58">
        <v>20598.0732714234</v>
      </c>
      <c r="R97" s="58">
        <v>21070.529585512355</v>
      </c>
      <c r="S97" s="58">
        <v>21961.184569895791</v>
      </c>
      <c r="T97" s="58">
        <v>22783.2700526441</v>
      </c>
      <c r="U97" s="58">
        <v>23884.25403950203</v>
      </c>
      <c r="V97" s="58">
        <v>25021.368411575331</v>
      </c>
      <c r="W97" s="58">
        <v>25516.936922928075</v>
      </c>
      <c r="X97" s="58">
        <v>25493.430055830926</v>
      </c>
      <c r="Y97" s="57">
        <v>26449.410378193352</v>
      </c>
      <c r="Z97" s="55"/>
      <c r="AA97" s="9">
        <f t="shared" si="20"/>
        <v>768.97980593590751</v>
      </c>
      <c r="AB97" s="9">
        <f t="shared" si="21"/>
        <v>20506.628053314009</v>
      </c>
      <c r="AC97" s="11">
        <f t="shared" si="22"/>
        <v>3.7499085853446065E-2</v>
      </c>
      <c r="AE97" s="10">
        <f t="shared" si="23"/>
        <v>9.665313887016552</v>
      </c>
      <c r="AF97" s="10">
        <f t="shared" si="24"/>
        <v>9.7234250403560374</v>
      </c>
      <c r="AG97" s="10">
        <f t="shared" si="25"/>
        <v>9.7595061697253414</v>
      </c>
      <c r="AH97" s="10">
        <f t="shared" si="26"/>
        <v>9.6812789607226239</v>
      </c>
      <c r="AI97" s="10">
        <f t="shared" si="27"/>
        <v>9.7648042739628966</v>
      </c>
      <c r="AJ97" s="10">
        <f t="shared" si="28"/>
        <v>9.8379044911502778</v>
      </c>
      <c r="AK97" s="10">
        <f t="shared" si="29"/>
        <v>9.8694733158560126</v>
      </c>
      <c r="AL97" s="10">
        <f t="shared" si="30"/>
        <v>9.9329528198899943</v>
      </c>
      <c r="AM97" s="10">
        <f t="shared" si="31"/>
        <v>9.9556306410581783</v>
      </c>
      <c r="AN97" s="10">
        <f t="shared" si="32"/>
        <v>9.9970318363314732</v>
      </c>
      <c r="AO97" s="10">
        <f t="shared" si="33"/>
        <v>10.033781775980968</v>
      </c>
      <c r="AP97" s="10">
        <f t="shared" si="34"/>
        <v>10.08097469399878</v>
      </c>
      <c r="AQ97" s="10">
        <f t="shared" si="35"/>
        <v>10.127485475234156</v>
      </c>
      <c r="AR97" s="10">
        <f t="shared" si="36"/>
        <v>10.147097703723935</v>
      </c>
      <c r="AS97" s="10">
        <f t="shared" si="37"/>
        <v>10.146176053081001</v>
      </c>
      <c r="AT97" s="10">
        <f t="shared" si="38"/>
        <v>10.182989145098217</v>
      </c>
    </row>
    <row r="98" spans="1:46">
      <c r="A98" s="12" t="s">
        <v>220</v>
      </c>
      <c r="B98" s="15" t="s">
        <v>219</v>
      </c>
      <c r="C98" s="48">
        <v>48631.319212014401</v>
      </c>
      <c r="D98" s="49">
        <v>10.792023030564627</v>
      </c>
      <c r="E98" s="36">
        <v>0.91600000000000004</v>
      </c>
      <c r="F98" s="50">
        <v>30</v>
      </c>
      <c r="G98" s="9"/>
      <c r="H98" s="9"/>
      <c r="I98" s="10"/>
      <c r="J98" s="58">
        <v>37597.067873807398</v>
      </c>
      <c r="K98" s="58">
        <v>35987.269960269194</v>
      </c>
      <c r="L98" s="58">
        <v>35275.608557938693</v>
      </c>
      <c r="M98" s="58">
        <v>35719.532884595843</v>
      </c>
      <c r="N98" s="58">
        <v>33748.546739298828</v>
      </c>
      <c r="O98" s="58">
        <v>33993.799195228603</v>
      </c>
      <c r="P98" s="58">
        <v>32962.265646815569</v>
      </c>
      <c r="Q98" s="58">
        <v>33079.871430312975</v>
      </c>
      <c r="R98" s="58">
        <v>37813.371405272628</v>
      </c>
      <c r="S98" s="58">
        <v>40600.981086143096</v>
      </c>
      <c r="T98" s="58">
        <v>43560.221723293289</v>
      </c>
      <c r="U98" s="58">
        <v>44697.147634951099</v>
      </c>
      <c r="V98" s="58">
        <v>45538.92094660904</v>
      </c>
      <c r="W98" s="59">
        <v>46000</v>
      </c>
      <c r="X98" s="59">
        <v>47000</v>
      </c>
      <c r="Y98" s="57">
        <v>48124.475008318528</v>
      </c>
      <c r="Z98" s="55"/>
      <c r="AA98" s="9">
        <f t="shared" si="20"/>
        <v>930.80150199562593</v>
      </c>
      <c r="AB98" s="9">
        <f t="shared" si="21"/>
        <v>38904.973672302425</v>
      </c>
      <c r="AC98" s="11">
        <f t="shared" si="22"/>
        <v>2.3925000176989977E-2</v>
      </c>
      <c r="AE98" s="10">
        <f t="shared" si="23"/>
        <v>10.534681344257635</v>
      </c>
      <c r="AF98" s="10">
        <f t="shared" si="24"/>
        <v>10.490920542687961</v>
      </c>
      <c r="AG98" s="10">
        <f t="shared" si="25"/>
        <v>10.470947028391869</v>
      </c>
      <c r="AH98" s="10">
        <f t="shared" si="26"/>
        <v>10.483452957765955</v>
      </c>
      <c r="AI98" s="10">
        <f t="shared" si="27"/>
        <v>10.426692635797254</v>
      </c>
      <c r="AJ98" s="10">
        <f t="shared" si="28"/>
        <v>10.433933410354738</v>
      </c>
      <c r="AK98" s="10">
        <f t="shared" si="29"/>
        <v>10.403118720945425</v>
      </c>
      <c r="AL98" s="10">
        <f t="shared" si="30"/>
        <v>10.406680262501084</v>
      </c>
      <c r="AM98" s="10">
        <f t="shared" si="31"/>
        <v>10.540418059936354</v>
      </c>
      <c r="AN98" s="10">
        <f t="shared" si="32"/>
        <v>10.61154750998119</v>
      </c>
      <c r="AO98" s="10">
        <f t="shared" si="33"/>
        <v>10.681899667100364</v>
      </c>
      <c r="AP98" s="10">
        <f t="shared" si="34"/>
        <v>10.707664967267</v>
      </c>
      <c r="AQ98" s="10">
        <f t="shared" si="35"/>
        <v>10.72632264470831</v>
      </c>
      <c r="AR98" s="10">
        <f t="shared" si="36"/>
        <v>10.736396675471232</v>
      </c>
      <c r="AS98" s="10">
        <f t="shared" si="37"/>
        <v>10.757902880692196</v>
      </c>
      <c r="AT98" s="10">
        <f t="shared" si="38"/>
        <v>10.781546162612527</v>
      </c>
    </row>
    <row r="99" spans="1:46">
      <c r="A99" s="12" t="s">
        <v>222</v>
      </c>
      <c r="B99" s="15" t="s">
        <v>221</v>
      </c>
      <c r="C99" s="48">
        <v>2283.3054419981331</v>
      </c>
      <c r="D99" s="49">
        <v>7.7333794273302559</v>
      </c>
      <c r="E99" s="36">
        <v>0.71</v>
      </c>
      <c r="F99" s="50">
        <v>33.43</v>
      </c>
      <c r="G99" s="9"/>
      <c r="H99" s="9"/>
      <c r="I99" s="10"/>
      <c r="J99" s="58">
        <v>1224.0714222495346</v>
      </c>
      <c r="K99" s="58">
        <v>1291.9043708661284</v>
      </c>
      <c r="L99" s="58">
        <v>1399.5629023371885</v>
      </c>
      <c r="M99" s="58">
        <v>1407.8070238698194</v>
      </c>
      <c r="N99" s="58">
        <v>1438.9949640853613</v>
      </c>
      <c r="O99" s="58">
        <v>1501.6722212651139</v>
      </c>
      <c r="P99" s="58">
        <v>1569.0585276450977</v>
      </c>
      <c r="Q99" s="58">
        <v>1556.7215619013916</v>
      </c>
      <c r="R99" s="58">
        <v>1650.8049871863352</v>
      </c>
      <c r="S99" s="58">
        <v>1748.0008744720453</v>
      </c>
      <c r="T99" s="58">
        <v>1727.7329949174518</v>
      </c>
      <c r="U99" s="58">
        <v>1764.6687645827826</v>
      </c>
      <c r="V99" s="58">
        <v>1899.798204274714</v>
      </c>
      <c r="W99" s="58">
        <v>2042.5945370387567</v>
      </c>
      <c r="X99" s="58">
        <v>2073.3853963621877</v>
      </c>
      <c r="Y99" s="57">
        <v>2145.7010079168431</v>
      </c>
      <c r="Z99" s="55"/>
      <c r="AA99" s="9">
        <f t="shared" si="20"/>
        <v>56.494929095768555</v>
      </c>
      <c r="AB99" s="9">
        <f t="shared" si="21"/>
        <v>1619.7852502035939</v>
      </c>
      <c r="AC99" s="11">
        <f t="shared" si="22"/>
        <v>3.4878036510498908E-2</v>
      </c>
      <c r="AE99" s="10">
        <f t="shared" si="23"/>
        <v>7.1099378128809461</v>
      </c>
      <c r="AF99" s="10">
        <f t="shared" si="24"/>
        <v>7.1638726652457159</v>
      </c>
      <c r="AG99" s="10">
        <f t="shared" si="25"/>
        <v>7.2439152542385505</v>
      </c>
      <c r="AH99" s="10">
        <f t="shared" si="26"/>
        <v>7.2497884704141917</v>
      </c>
      <c r="AI99" s="10">
        <f t="shared" si="27"/>
        <v>7.2717002072880277</v>
      </c>
      <c r="AJ99" s="10">
        <f t="shared" si="28"/>
        <v>7.3143345803231679</v>
      </c>
      <c r="AK99" s="10">
        <f t="shared" si="29"/>
        <v>7.3582310545517133</v>
      </c>
      <c r="AL99" s="10">
        <f t="shared" si="30"/>
        <v>7.3503373259778</v>
      </c>
      <c r="AM99" s="10">
        <f t="shared" si="31"/>
        <v>7.4090183189462735</v>
      </c>
      <c r="AN99" s="10">
        <f t="shared" si="32"/>
        <v>7.4662280564854049</v>
      </c>
      <c r="AO99" s="10">
        <f t="shared" si="33"/>
        <v>7.454565420594867</v>
      </c>
      <c r="AP99" s="10">
        <f t="shared" si="34"/>
        <v>7.4757182829637809</v>
      </c>
      <c r="AQ99" s="10">
        <f t="shared" si="35"/>
        <v>7.5495029512375673</v>
      </c>
      <c r="AR99" s="10">
        <f t="shared" si="36"/>
        <v>7.6219761106269379</v>
      </c>
      <c r="AS99" s="10">
        <f t="shared" si="37"/>
        <v>7.6369380075354663</v>
      </c>
      <c r="AT99" s="10">
        <f t="shared" si="38"/>
        <v>7.6712215881889332</v>
      </c>
    </row>
    <row r="100" spans="1:46">
      <c r="A100" s="12" t="s">
        <v>436</v>
      </c>
      <c r="B100" s="15" t="s">
        <v>223</v>
      </c>
      <c r="C100" s="48">
        <v>2255.4408179493616</v>
      </c>
      <c r="D100" s="49">
        <v>7.7211007175103479</v>
      </c>
      <c r="E100" s="36">
        <v>0.61899999999999999</v>
      </c>
      <c r="F100" s="50">
        <v>36.74</v>
      </c>
      <c r="G100" s="9"/>
      <c r="H100" s="9"/>
      <c r="I100" s="10"/>
      <c r="J100" s="58">
        <v>1105.225986256884</v>
      </c>
      <c r="K100" s="58">
        <v>1152.2597159451232</v>
      </c>
      <c r="L100" s="58">
        <v>1201.33308021473</v>
      </c>
      <c r="M100" s="58">
        <v>1219.6588948590015</v>
      </c>
      <c r="N100" s="58">
        <v>1279.9564206919847</v>
      </c>
      <c r="O100" s="58">
        <v>1326.5708738453179</v>
      </c>
      <c r="P100" s="58">
        <v>1377.2307041749859</v>
      </c>
      <c r="Q100" s="58">
        <v>1434.0689879784441</v>
      </c>
      <c r="R100" s="58">
        <v>1497.4179697565746</v>
      </c>
      <c r="S100" s="58">
        <v>1567.7938015526677</v>
      </c>
      <c r="T100" s="58">
        <v>1651.3025212520529</v>
      </c>
      <c r="U100" s="58">
        <v>1760.8603446733534</v>
      </c>
      <c r="V100" s="58">
        <v>1861.3108967475807</v>
      </c>
      <c r="W100" s="58">
        <v>1960.118752317881</v>
      </c>
      <c r="X100" s="58">
        <v>2048.0825597310122</v>
      </c>
      <c r="Y100" s="57">
        <v>2139.1523514707069</v>
      </c>
      <c r="Z100" s="55"/>
      <c r="AA100" s="9">
        <f t="shared" si="20"/>
        <v>66.530416204120002</v>
      </c>
      <c r="AB100" s="9">
        <f t="shared" si="21"/>
        <v>1496.2127673331731</v>
      </c>
      <c r="AC100" s="11">
        <f t="shared" si="22"/>
        <v>4.446587922298164E-2</v>
      </c>
      <c r="AE100" s="10">
        <f t="shared" si="23"/>
        <v>7.0078051054917019</v>
      </c>
      <c r="AF100" s="10">
        <f t="shared" si="24"/>
        <v>7.0494802637153153</v>
      </c>
      <c r="AG100" s="10">
        <f t="shared" si="25"/>
        <v>7.0911871193620364</v>
      </c>
      <c r="AH100" s="10">
        <f t="shared" si="26"/>
        <v>7.1063265042556392</v>
      </c>
      <c r="AI100" s="10">
        <f t="shared" si="27"/>
        <v>7.1545813099996867</v>
      </c>
      <c r="AJ100" s="10">
        <f t="shared" si="28"/>
        <v>7.1903526013591881</v>
      </c>
      <c r="AK100" s="10">
        <f t="shared" si="29"/>
        <v>7.2278300258535078</v>
      </c>
      <c r="AL100" s="10">
        <f t="shared" si="30"/>
        <v>7.2682711287739545</v>
      </c>
      <c r="AM100" s="10">
        <f t="shared" si="31"/>
        <v>7.3114975503634012</v>
      </c>
      <c r="AN100" s="10">
        <f t="shared" si="32"/>
        <v>7.3574246881511103</v>
      </c>
      <c r="AO100" s="10">
        <f t="shared" si="33"/>
        <v>7.409319662296368</v>
      </c>
      <c r="AP100" s="10">
        <f t="shared" si="34"/>
        <v>7.4735578007934285</v>
      </c>
      <c r="AQ100" s="10">
        <f t="shared" si="35"/>
        <v>7.5290363016618249</v>
      </c>
      <c r="AR100" s="10">
        <f t="shared" si="36"/>
        <v>7.580760338306475</v>
      </c>
      <c r="AS100" s="10">
        <f t="shared" si="37"/>
        <v>7.6246592977155352</v>
      </c>
      <c r="AT100" s="10">
        <f t="shared" si="38"/>
        <v>7.6681649321049887</v>
      </c>
    </row>
    <row r="101" spans="1:46">
      <c r="A101" s="12" t="s">
        <v>226</v>
      </c>
      <c r="B101" s="15" t="s">
        <v>225</v>
      </c>
      <c r="C101" s="48">
        <v>16437.411064003009</v>
      </c>
      <c r="D101" s="49">
        <v>9.7073151783505338</v>
      </c>
      <c r="E101" s="36">
        <v>0.86599999999999999</v>
      </c>
      <c r="F101" s="50">
        <v>35.730000000000004</v>
      </c>
      <c r="G101" s="9"/>
      <c r="H101" s="9"/>
      <c r="I101" s="10"/>
      <c r="J101" s="58">
        <v>6107.1630603145004</v>
      </c>
      <c r="K101" s="58">
        <v>6399.7509339095268</v>
      </c>
      <c r="L101" s="58">
        <v>7045.7974614145905</v>
      </c>
      <c r="M101" s="58">
        <v>7501.0204318144424</v>
      </c>
      <c r="N101" s="58">
        <v>7919.2196589667637</v>
      </c>
      <c r="O101" s="58">
        <v>8530.997674698905</v>
      </c>
      <c r="P101" s="58">
        <v>9267.9825377054494</v>
      </c>
      <c r="Q101" s="58">
        <v>9956.4882061497137</v>
      </c>
      <c r="R101" s="58">
        <v>10731.049882076089</v>
      </c>
      <c r="S101" s="58">
        <v>11725.555771911424</v>
      </c>
      <c r="T101" s="58">
        <v>13037.860314938845</v>
      </c>
      <c r="U101" s="58">
        <v>14713.089595566003</v>
      </c>
      <c r="V101" s="58">
        <v>16265.333537539345</v>
      </c>
      <c r="W101" s="58">
        <v>15593.464117024892</v>
      </c>
      <c r="X101" s="58">
        <v>12846.513803731925</v>
      </c>
      <c r="Y101" s="57">
        <v>13721.790068911185</v>
      </c>
      <c r="Z101" s="55"/>
      <c r="AA101" s="9">
        <f t="shared" si="20"/>
        <v>716.04213158912887</v>
      </c>
      <c r="AB101" s="9">
        <f t="shared" si="21"/>
        <v>10509.419132517496</v>
      </c>
      <c r="AC101" s="11">
        <f t="shared" si="22"/>
        <v>6.8133368986455431E-2</v>
      </c>
      <c r="AE101" s="10">
        <f t="shared" si="23"/>
        <v>8.7172176334257934</v>
      </c>
      <c r="AF101" s="10">
        <f t="shared" si="24"/>
        <v>8.7640143520138576</v>
      </c>
      <c r="AG101" s="10">
        <f t="shared" si="25"/>
        <v>8.8601866133013427</v>
      </c>
      <c r="AH101" s="10">
        <f t="shared" si="26"/>
        <v>8.9227943478446683</v>
      </c>
      <c r="AI101" s="10">
        <f t="shared" si="27"/>
        <v>8.9770479520460409</v>
      </c>
      <c r="AJ101" s="10">
        <f t="shared" si="28"/>
        <v>9.0514615943379049</v>
      </c>
      <c r="AK101" s="10">
        <f t="shared" si="29"/>
        <v>9.1343210014013163</v>
      </c>
      <c r="AL101" s="10">
        <f t="shared" si="30"/>
        <v>9.2059796986602596</v>
      </c>
      <c r="AM101" s="10">
        <f t="shared" si="31"/>
        <v>9.2808966763252414</v>
      </c>
      <c r="AN101" s="10">
        <f t="shared" si="32"/>
        <v>9.3695259927805683</v>
      </c>
      <c r="AO101" s="10">
        <f t="shared" si="33"/>
        <v>9.4756127357393218</v>
      </c>
      <c r="AP101" s="10">
        <f t="shared" si="34"/>
        <v>9.5964928252305519</v>
      </c>
      <c r="AQ101" s="10">
        <f t="shared" si="35"/>
        <v>9.6967913451551961</v>
      </c>
      <c r="AR101" s="10">
        <f t="shared" si="36"/>
        <v>9.6546071385891139</v>
      </c>
      <c r="AS101" s="10">
        <f t="shared" si="37"/>
        <v>9.4608277541945753</v>
      </c>
      <c r="AT101" s="10">
        <f t="shared" si="38"/>
        <v>9.5267403642641959</v>
      </c>
    </row>
    <row r="102" spans="1:46">
      <c r="A102" s="12" t="s">
        <v>228</v>
      </c>
      <c r="B102" s="15" t="s">
        <v>227</v>
      </c>
      <c r="C102" s="48">
        <v>13069.734119079485</v>
      </c>
      <c r="D102" s="49">
        <v>9.4780544635712172</v>
      </c>
      <c r="E102" s="36">
        <v>0.80300000000000005</v>
      </c>
      <c r="F102" s="50">
        <v>45</v>
      </c>
      <c r="G102" s="9"/>
      <c r="H102" s="9"/>
      <c r="I102" s="10"/>
      <c r="J102" s="58">
        <v>8618.8754654809018</v>
      </c>
      <c r="K102" s="58">
        <v>8867.4264918525514</v>
      </c>
      <c r="L102" s="58">
        <v>8524.373742584321</v>
      </c>
      <c r="M102" s="58">
        <v>8716.6284819142129</v>
      </c>
      <c r="N102" s="58">
        <v>8568.9326967750476</v>
      </c>
      <c r="O102" s="58">
        <v>8563.0038286594809</v>
      </c>
      <c r="P102" s="58">
        <v>8760.5652476286359</v>
      </c>
      <c r="Q102" s="58">
        <v>8903.6856522056514</v>
      </c>
      <c r="R102" s="58">
        <v>9037.0841380287075</v>
      </c>
      <c r="S102" s="58">
        <v>9562.6855987370272</v>
      </c>
      <c r="T102" s="58">
        <v>9517.1669908853873</v>
      </c>
      <c r="U102" s="58">
        <v>9477.6052050219714</v>
      </c>
      <c r="V102" s="58">
        <v>10110.929704822416</v>
      </c>
      <c r="W102" s="58">
        <v>10965.561140413105</v>
      </c>
      <c r="X102" s="58">
        <v>11868.143157013836</v>
      </c>
      <c r="Y102" s="57">
        <v>12101.606225151465</v>
      </c>
      <c r="Z102" s="55"/>
      <c r="AA102" s="9">
        <f t="shared" si="20"/>
        <v>183.68197767357697</v>
      </c>
      <c r="AB102" s="9">
        <f t="shared" si="21"/>
        <v>9337.5111694682164</v>
      </c>
      <c r="AC102" s="11">
        <f t="shared" si="22"/>
        <v>1.9671406474369754E-2</v>
      </c>
      <c r="AE102" s="10">
        <f t="shared" si="23"/>
        <v>9.0617098987068267</v>
      </c>
      <c r="AF102" s="10">
        <f t="shared" si="24"/>
        <v>9.090139896999947</v>
      </c>
      <c r="AG102" s="10">
        <f t="shared" si="25"/>
        <v>9.0506848381728737</v>
      </c>
      <c r="AH102" s="10">
        <f t="shared" si="26"/>
        <v>9.0729878001554276</v>
      </c>
      <c r="AI102" s="10">
        <f t="shared" si="27"/>
        <v>9.0558984643699869</v>
      </c>
      <c r="AJ102" s="10">
        <f t="shared" si="28"/>
        <v>9.0552063221426966</v>
      </c>
      <c r="AK102" s="10">
        <f t="shared" si="29"/>
        <v>9.07801570783373</v>
      </c>
      <c r="AL102" s="10">
        <f t="shared" si="30"/>
        <v>9.0942205882222993</v>
      </c>
      <c r="AM102" s="10">
        <f t="shared" si="31"/>
        <v>9.1090918502524065</v>
      </c>
      <c r="AN102" s="10">
        <f t="shared" si="32"/>
        <v>9.1656238869646902</v>
      </c>
      <c r="AO102" s="10">
        <f t="shared" si="33"/>
        <v>9.1608524985071806</v>
      </c>
      <c r="AP102" s="10">
        <f t="shared" si="34"/>
        <v>9.1566869478323856</v>
      </c>
      <c r="AQ102" s="10">
        <f t="shared" si="35"/>
        <v>9.2213722667205218</v>
      </c>
      <c r="AR102" s="10">
        <f t="shared" si="36"/>
        <v>9.3025148351388331</v>
      </c>
      <c r="AS102" s="10">
        <f t="shared" si="37"/>
        <v>9.381613043775932</v>
      </c>
      <c r="AT102" s="10">
        <f t="shared" si="38"/>
        <v>9.4010934686551639</v>
      </c>
    </row>
    <row r="103" spans="1:46">
      <c r="A103" s="12" t="s">
        <v>230</v>
      </c>
      <c r="B103" s="15" t="s">
        <v>229</v>
      </c>
      <c r="C103" s="48">
        <v>1467.5618293189252</v>
      </c>
      <c r="D103" s="49">
        <v>7.2913576832296467</v>
      </c>
      <c r="E103" s="36">
        <v>0.51400000000000001</v>
      </c>
      <c r="F103" s="50">
        <v>52.5</v>
      </c>
      <c r="G103" s="9"/>
      <c r="H103" s="9"/>
      <c r="I103" s="10"/>
      <c r="J103" s="58">
        <v>1009.9702089579747</v>
      </c>
      <c r="K103" s="58">
        <v>1038.3985713898799</v>
      </c>
      <c r="L103" s="58">
        <v>1053.815411577677</v>
      </c>
      <c r="M103" s="58">
        <v>1090.5278845873111</v>
      </c>
      <c r="N103" s="58">
        <v>1075.086649194566</v>
      </c>
      <c r="O103" s="58">
        <v>1117.9333983841325</v>
      </c>
      <c r="P103" s="58">
        <v>1148.629700603447</v>
      </c>
      <c r="Q103" s="58">
        <v>1147.2753252943526</v>
      </c>
      <c r="R103" s="58">
        <v>1184.7709643155547</v>
      </c>
      <c r="S103" s="58">
        <v>1199.8658204772869</v>
      </c>
      <c r="T103" s="58">
        <v>1201.1854167622191</v>
      </c>
      <c r="U103" s="58">
        <v>1267.5323249404773</v>
      </c>
      <c r="V103" s="58">
        <v>1286.8035106592502</v>
      </c>
      <c r="W103" s="58">
        <v>1332.6014032561866</v>
      </c>
      <c r="X103" s="58">
        <v>1332.6387303246595</v>
      </c>
      <c r="Y103" s="57">
        <v>1359.0737595648054</v>
      </c>
      <c r="Z103" s="55"/>
      <c r="AA103" s="9">
        <f t="shared" si="20"/>
        <v>23.125561814951929</v>
      </c>
      <c r="AB103" s="9">
        <f t="shared" si="21"/>
        <v>1165.8023547149983</v>
      </c>
      <c r="AC103" s="11">
        <f t="shared" si="22"/>
        <v>1.9836605854690863E-2</v>
      </c>
      <c r="AE103" s="10">
        <f t="shared" si="23"/>
        <v>6.9176761133190743</v>
      </c>
      <c r="AF103" s="10">
        <f t="shared" si="24"/>
        <v>6.9454349701687175</v>
      </c>
      <c r="AG103" s="10">
        <f t="shared" si="25"/>
        <v>6.9601725824335485</v>
      </c>
      <c r="AH103" s="10">
        <f t="shared" si="26"/>
        <v>6.9944171557753894</v>
      </c>
      <c r="AI103" s="10">
        <f t="shared" si="27"/>
        <v>6.980156541215365</v>
      </c>
      <c r="AJ103" s="10">
        <f t="shared" si="28"/>
        <v>7.0192370798333403</v>
      </c>
      <c r="AK103" s="10">
        <f t="shared" si="29"/>
        <v>7.0463249461869895</v>
      </c>
      <c r="AL103" s="10">
        <f t="shared" si="30"/>
        <v>7.0451451278139112</v>
      </c>
      <c r="AM103" s="10">
        <f t="shared" si="31"/>
        <v>7.0773047558298234</v>
      </c>
      <c r="AN103" s="10">
        <f t="shared" si="32"/>
        <v>7.0899650132552594</v>
      </c>
      <c r="AO103" s="10">
        <f t="shared" si="33"/>
        <v>7.0910641954778848</v>
      </c>
      <c r="AP103" s="10">
        <f t="shared" si="34"/>
        <v>7.1448272380517635</v>
      </c>
      <c r="AQ103" s="10">
        <f t="shared" si="35"/>
        <v>7.1599165235700788</v>
      </c>
      <c r="AR103" s="10">
        <f t="shared" si="36"/>
        <v>7.194888253149184</v>
      </c>
      <c r="AS103" s="10">
        <f t="shared" si="37"/>
        <v>7.1949162634346404</v>
      </c>
      <c r="AT103" s="10">
        <f t="shared" si="38"/>
        <v>7.2145586875604391</v>
      </c>
    </row>
    <row r="104" spans="1:46">
      <c r="A104" s="13" t="s">
        <v>232</v>
      </c>
      <c r="B104" s="16" t="s">
        <v>231</v>
      </c>
      <c r="C104" s="48">
        <v>395.98964898204304</v>
      </c>
      <c r="D104" s="49">
        <v>5.9813880719786177</v>
      </c>
      <c r="E104" s="36">
        <v>0.442</v>
      </c>
      <c r="F104" s="50">
        <v>38.159999999999997</v>
      </c>
      <c r="G104" s="9"/>
      <c r="H104" s="9"/>
      <c r="I104" s="10"/>
      <c r="J104" s="58">
        <v>150.80697413874532</v>
      </c>
      <c r="K104" s="58">
        <v>160.15926418913529</v>
      </c>
      <c r="L104" s="58">
        <v>304.52677771714002</v>
      </c>
      <c r="M104" s="58">
        <v>360.65500275316111</v>
      </c>
      <c r="N104" s="58">
        <v>408.30524344152479</v>
      </c>
      <c r="O104" s="58">
        <v>481.20466311558357</v>
      </c>
      <c r="P104" s="58">
        <v>472.87824986649832</v>
      </c>
      <c r="Q104" s="58">
        <v>474.43726719342203</v>
      </c>
      <c r="R104" s="58">
        <v>317.52550790531927</v>
      </c>
      <c r="S104" s="58">
        <v>317.0127914177188</v>
      </c>
      <c r="T104" s="58">
        <v>322.84367853323391</v>
      </c>
      <c r="U104" s="58">
        <v>334.30927753851682</v>
      </c>
      <c r="V104" s="58">
        <v>349.97836979782574</v>
      </c>
      <c r="W104" s="58">
        <v>358.41296798640951</v>
      </c>
      <c r="X104" s="58">
        <v>359.58358448593265</v>
      </c>
      <c r="Y104" s="57">
        <v>367.15360042833686</v>
      </c>
      <c r="Z104" s="55"/>
      <c r="AA104" s="9">
        <f t="shared" si="20"/>
        <v>7.259687052417954</v>
      </c>
      <c r="AB104" s="9">
        <f t="shared" si="21"/>
        <v>344.84264133867782</v>
      </c>
      <c r="AC104" s="11">
        <f t="shared" si="22"/>
        <v>2.1052173316605732E-2</v>
      </c>
      <c r="AE104" s="10">
        <f t="shared" si="23"/>
        <v>5.0160007021088804</v>
      </c>
      <c r="AF104" s="10">
        <f t="shared" si="24"/>
        <v>5.0761687213326763</v>
      </c>
      <c r="AG104" s="10">
        <f t="shared" si="25"/>
        <v>5.7187590232412271</v>
      </c>
      <c r="AH104" s="10">
        <f t="shared" si="26"/>
        <v>5.8879218303442844</v>
      </c>
      <c r="AI104" s="10">
        <f t="shared" si="27"/>
        <v>6.0120150403726926</v>
      </c>
      <c r="AJ104" s="10">
        <f t="shared" si="28"/>
        <v>6.1762926746512088</v>
      </c>
      <c r="AK104" s="10">
        <f t="shared" si="29"/>
        <v>6.1588379554994921</v>
      </c>
      <c r="AL104" s="10">
        <f t="shared" si="30"/>
        <v>6.1621294010766627</v>
      </c>
      <c r="AM104" s="10">
        <f t="shared" si="31"/>
        <v>5.7605581549649463</v>
      </c>
      <c r="AN104" s="10">
        <f t="shared" si="32"/>
        <v>5.7589421245386356</v>
      </c>
      <c r="AO104" s="10">
        <f t="shared" si="33"/>
        <v>5.7771682386832719</v>
      </c>
      <c r="AP104" s="10">
        <f t="shared" si="34"/>
        <v>5.8120665451753304</v>
      </c>
      <c r="AQ104" s="10">
        <f t="shared" si="35"/>
        <v>5.8578713519960841</v>
      </c>
      <c r="AR104" s="10">
        <f t="shared" si="36"/>
        <v>5.8816858634439813</v>
      </c>
      <c r="AS104" s="10">
        <f t="shared" si="37"/>
        <v>5.8849466521837899</v>
      </c>
      <c r="AT104" s="10">
        <f t="shared" si="38"/>
        <v>5.9057802902728973</v>
      </c>
    </row>
    <row r="105" spans="1:46">
      <c r="A105" s="13" t="s">
        <v>437</v>
      </c>
      <c r="B105" s="16" t="s">
        <v>233</v>
      </c>
      <c r="C105" s="48">
        <v>16502.026672867512</v>
      </c>
      <c r="D105" s="49">
        <v>9.7112384810044876</v>
      </c>
      <c r="E105" s="36">
        <v>0.84699999999999998</v>
      </c>
      <c r="F105" s="50">
        <v>36</v>
      </c>
      <c r="G105" s="9"/>
      <c r="H105" s="9"/>
      <c r="I105" s="10"/>
      <c r="J105" s="57">
        <v>10760.325624849658</v>
      </c>
      <c r="K105" s="57">
        <v>11093.119200875937</v>
      </c>
      <c r="L105" s="57">
        <v>11436.205361727771</v>
      </c>
      <c r="M105" s="57">
        <v>11789.902434770898</v>
      </c>
      <c r="N105" s="58">
        <v>12154.538592547318</v>
      </c>
      <c r="O105" s="58">
        <v>12350.746261247448</v>
      </c>
      <c r="P105" s="58">
        <v>11581.047639352308</v>
      </c>
      <c r="Q105" s="58">
        <v>11198.902927683925</v>
      </c>
      <c r="R105" s="58">
        <v>12397.787740955595</v>
      </c>
      <c r="S105" s="58">
        <v>12680.329279073345</v>
      </c>
      <c r="T105" s="58">
        <v>13653.026327901771</v>
      </c>
      <c r="U105" s="58">
        <v>14166.273620741476</v>
      </c>
      <c r="V105" s="58">
        <v>14714.503348903625</v>
      </c>
      <c r="W105" s="58">
        <v>14969.879106190261</v>
      </c>
      <c r="X105" s="58">
        <v>14984.881341132768</v>
      </c>
      <c r="Y105" s="57">
        <v>15342.876445780035</v>
      </c>
      <c r="Z105" s="55"/>
      <c r="AA105" s="9">
        <f t="shared" si="20"/>
        <v>302.50283381767048</v>
      </c>
      <c r="AB105" s="9">
        <f t="shared" si="21"/>
        <v>12662.097920530272</v>
      </c>
      <c r="AC105" s="11">
        <f t="shared" si="22"/>
        <v>2.3890419716877536E-2</v>
      </c>
      <c r="AE105" s="10">
        <f t="shared" si="23"/>
        <v>9.2836210957903695</v>
      </c>
      <c r="AF105" s="10">
        <f t="shared" si="24"/>
        <v>9.3140803032750785</v>
      </c>
      <c r="AG105" s="10">
        <f t="shared" si="25"/>
        <v>9.3445395107597875</v>
      </c>
      <c r="AH105" s="10">
        <f t="shared" si="26"/>
        <v>9.3749987182444965</v>
      </c>
      <c r="AI105" s="10">
        <f t="shared" si="27"/>
        <v>9.4054579257292055</v>
      </c>
      <c r="AJ105" s="10">
        <f t="shared" si="28"/>
        <v>9.4214717662424849</v>
      </c>
      <c r="AK105" s="10">
        <f t="shared" si="29"/>
        <v>9.3571252167543904</v>
      </c>
      <c r="AL105" s="10">
        <f t="shared" si="30"/>
        <v>9.3235710996001249</v>
      </c>
      <c r="AM105" s="10">
        <f t="shared" si="31"/>
        <v>9.4252733276890783</v>
      </c>
      <c r="AN105" s="10">
        <f t="shared" si="32"/>
        <v>9.4478071960352228</v>
      </c>
      <c r="AO105" s="10">
        <f t="shared" si="33"/>
        <v>9.5217164850430898</v>
      </c>
      <c r="AP105" s="10">
        <f t="shared" si="34"/>
        <v>9.5586193214412667</v>
      </c>
      <c r="AQ105" s="10">
        <f t="shared" si="35"/>
        <v>9.5965889087492666</v>
      </c>
      <c r="AR105" s="10">
        <f t="shared" si="36"/>
        <v>9.6137954016422711</v>
      </c>
      <c r="AS105" s="10">
        <f t="shared" si="37"/>
        <v>9.6147970612097531</v>
      </c>
      <c r="AT105" s="10">
        <f t="shared" si="38"/>
        <v>9.6384065701056407</v>
      </c>
    </row>
    <row r="106" spans="1:46">
      <c r="A106" s="13" t="s">
        <v>236</v>
      </c>
      <c r="B106" s="16" t="s">
        <v>235</v>
      </c>
      <c r="C106" s="48">
        <v>91696</v>
      </c>
      <c r="D106" s="49">
        <v>11.426234036791518</v>
      </c>
      <c r="E106" s="36">
        <v>0.95099999999999996</v>
      </c>
      <c r="F106" s="50" t="e">
        <v>#N/A</v>
      </c>
      <c r="G106" s="9"/>
      <c r="H106" s="9"/>
      <c r="I106" s="10"/>
      <c r="J106" s="54"/>
      <c r="K106" s="54"/>
      <c r="L106" s="54"/>
      <c r="M106" s="54"/>
      <c r="N106" s="54"/>
      <c r="O106" s="54"/>
      <c r="P106" s="54"/>
      <c r="Q106" s="54"/>
      <c r="R106" s="54"/>
      <c r="S106" s="54"/>
      <c r="T106" s="54"/>
      <c r="U106" s="54"/>
      <c r="V106" s="54"/>
      <c r="W106" s="54"/>
      <c r="X106" s="56"/>
      <c r="Y106" s="55"/>
      <c r="Z106" s="55"/>
      <c r="AA106" s="9" t="e">
        <f t="shared" si="20"/>
        <v>#DIV/0!</v>
      </c>
      <c r="AB106" s="9" t="e">
        <f t="shared" si="21"/>
        <v>#DIV/0!</v>
      </c>
      <c r="AC106" s="11" t="e">
        <f t="shared" si="22"/>
        <v>#DIV/0!</v>
      </c>
      <c r="AD106">
        <v>91700</v>
      </c>
      <c r="AE106" s="10"/>
      <c r="AF106" s="10"/>
      <c r="AG106" s="10"/>
      <c r="AH106" s="10"/>
      <c r="AI106" s="10"/>
      <c r="AJ106" s="10"/>
      <c r="AK106" s="10"/>
      <c r="AL106" s="10"/>
      <c r="AM106" s="10"/>
      <c r="AN106" s="10"/>
      <c r="AO106" s="10"/>
      <c r="AP106" s="10"/>
      <c r="AQ106" s="10"/>
      <c r="AR106" s="10"/>
      <c r="AS106" s="10"/>
      <c r="AT106" s="10"/>
    </row>
    <row r="107" spans="1:46">
      <c r="A107" s="13" t="s">
        <v>238</v>
      </c>
      <c r="B107" s="16" t="s">
        <v>237</v>
      </c>
      <c r="C107" s="48">
        <v>17308.004374939774</v>
      </c>
      <c r="D107" s="49">
        <v>9.7589243541145478</v>
      </c>
      <c r="E107" s="36">
        <v>0.87</v>
      </c>
      <c r="F107" s="50">
        <v>37.57</v>
      </c>
      <c r="G107" s="9"/>
      <c r="H107" s="9"/>
      <c r="I107" s="10"/>
      <c r="J107" s="54">
        <v>7378.5569023052994</v>
      </c>
      <c r="K107" s="54">
        <v>7819.0896498848397</v>
      </c>
      <c r="L107" s="54">
        <v>8461.7892048204558</v>
      </c>
      <c r="M107" s="54">
        <v>9171.3694928179448</v>
      </c>
      <c r="N107" s="54">
        <v>9134.60752901858</v>
      </c>
      <c r="O107" s="54">
        <v>9516.3695362101462</v>
      </c>
      <c r="P107" s="54">
        <v>10210.560890342193</v>
      </c>
      <c r="Q107" s="54">
        <v>10949.742234580628</v>
      </c>
      <c r="R107" s="54">
        <v>12123.638769552357</v>
      </c>
      <c r="S107" s="54">
        <v>13085.492107976954</v>
      </c>
      <c r="T107" s="54">
        <v>14194.391531121817</v>
      </c>
      <c r="U107" s="54">
        <v>15399.103963432497</v>
      </c>
      <c r="V107" s="54">
        <v>17006.863605223763</v>
      </c>
      <c r="W107" s="54">
        <v>17567.588207917997</v>
      </c>
      <c r="X107" s="54">
        <v>15010.689736079574</v>
      </c>
      <c r="Y107" s="55">
        <f t="shared" ref="Y107:Y120" si="39">X107*(1+AC107)</f>
        <v>15936.357453035977</v>
      </c>
      <c r="Z107" s="55"/>
      <c r="AA107" s="9">
        <f t="shared" si="20"/>
        <v>727.79609320766815</v>
      </c>
      <c r="AB107" s="9">
        <f t="shared" si="21"/>
        <v>11801.990224085668</v>
      </c>
      <c r="AC107" s="11">
        <f t="shared" si="22"/>
        <v>6.1667234033321909E-2</v>
      </c>
      <c r="AE107" s="10">
        <f t="shared" si="23"/>
        <v>8.9063333567806993</v>
      </c>
      <c r="AF107" s="10">
        <f t="shared" si="24"/>
        <v>8.9643234137046264</v>
      </c>
      <c r="AG107" s="10">
        <f t="shared" si="25"/>
        <v>9.0433159201709223</v>
      </c>
      <c r="AH107" s="10">
        <f t="shared" si="26"/>
        <v>9.1238418990089336</v>
      </c>
      <c r="AI107" s="10">
        <f t="shared" si="27"/>
        <v>9.119825504453857</v>
      </c>
      <c r="AJ107" s="10">
        <f t="shared" si="28"/>
        <v>9.1607687038141048</v>
      </c>
      <c r="AK107" s="10">
        <f t="shared" si="29"/>
        <v>9.2311778450408255</v>
      </c>
      <c r="AL107" s="10">
        <f t="shared" si="30"/>
        <v>9.3010711947466245</v>
      </c>
      <c r="AM107" s="10">
        <f t="shared" si="31"/>
        <v>9.4029124430746656</v>
      </c>
      <c r="AN107" s="10">
        <f t="shared" si="32"/>
        <v>9.4792594228147209</v>
      </c>
      <c r="AO107" s="10">
        <f t="shared" si="33"/>
        <v>9.5606022029740263</v>
      </c>
      <c r="AP107" s="10">
        <f t="shared" si="34"/>
        <v>9.6420646025162604</v>
      </c>
      <c r="AQ107" s="10">
        <f t="shared" si="35"/>
        <v>9.7413722830404428</v>
      </c>
      <c r="AR107" s="10">
        <f t="shared" si="36"/>
        <v>9.773810904139161</v>
      </c>
      <c r="AS107" s="10">
        <f t="shared" si="37"/>
        <v>9.6165178753425486</v>
      </c>
      <c r="AT107" s="10">
        <f t="shared" si="38"/>
        <v>9.6763584101097155</v>
      </c>
    </row>
    <row r="108" spans="1:46">
      <c r="A108" s="13" t="s">
        <v>240</v>
      </c>
      <c r="B108" s="16" t="s">
        <v>239</v>
      </c>
      <c r="C108" s="48">
        <v>83820.4182999943</v>
      </c>
      <c r="D108" s="49">
        <v>11.336431911922281</v>
      </c>
      <c r="E108" s="36">
        <v>0.96</v>
      </c>
      <c r="F108" s="50">
        <v>30.760249999999999</v>
      </c>
      <c r="G108" s="9"/>
      <c r="H108" s="9"/>
      <c r="I108" s="10"/>
      <c r="J108" s="54">
        <v>48417.655829919051</v>
      </c>
      <c r="K108" s="54">
        <v>48488.054354717031</v>
      </c>
      <c r="L108" s="54">
        <v>50727.877002612106</v>
      </c>
      <c r="M108" s="54">
        <v>53352.254018519932</v>
      </c>
      <c r="N108" s="54">
        <v>57067.40168666812</v>
      </c>
      <c r="O108" s="54">
        <v>61059.399926663107</v>
      </c>
      <c r="P108" s="54">
        <v>61855.624926810473</v>
      </c>
      <c r="Q108" s="54">
        <v>63723.794575176136</v>
      </c>
      <c r="R108" s="54">
        <v>63928.436946766844</v>
      </c>
      <c r="S108" s="54">
        <v>65798.528915062823</v>
      </c>
      <c r="T108" s="54">
        <v>68319.185996831817</v>
      </c>
      <c r="U108" s="54">
        <v>70984.22948976609</v>
      </c>
      <c r="V108" s="54">
        <v>74421.627792637417</v>
      </c>
      <c r="W108" s="54">
        <v>73126.703786062499</v>
      </c>
      <c r="X108" s="54">
        <v>68853.456552333984</v>
      </c>
      <c r="Y108" s="55">
        <f t="shared" si="39"/>
        <v>70936.176179579459</v>
      </c>
      <c r="Z108" s="55"/>
      <c r="AA108" s="9">
        <f t="shared" si="20"/>
        <v>1875.662787169055</v>
      </c>
      <c r="AB108" s="9">
        <f t="shared" si="21"/>
        <v>62008.2821200365</v>
      </c>
      <c r="AC108" s="11">
        <f t="shared" si="22"/>
        <v>3.0248584915449211E-2</v>
      </c>
      <c r="AE108" s="10">
        <f t="shared" si="23"/>
        <v>10.787619816059435</v>
      </c>
      <c r="AF108" s="10">
        <f t="shared" si="24"/>
        <v>10.789072744623667</v>
      </c>
      <c r="AG108" s="10">
        <f t="shared" si="25"/>
        <v>10.834230880732001</v>
      </c>
      <c r="AH108" s="10">
        <f t="shared" si="26"/>
        <v>10.884671505481643</v>
      </c>
      <c r="AI108" s="10">
        <f t="shared" si="27"/>
        <v>10.951988333962113</v>
      </c>
      <c r="AJ108" s="10">
        <f t="shared" si="28"/>
        <v>11.019602438639254</v>
      </c>
      <c r="AK108" s="10">
        <f t="shared" si="29"/>
        <v>11.032558318338783</v>
      </c>
      <c r="AL108" s="10">
        <f t="shared" si="30"/>
        <v>11.062313313022662</v>
      </c>
      <c r="AM108" s="10">
        <f t="shared" si="31"/>
        <v>11.065519564013528</v>
      </c>
      <c r="AN108" s="10">
        <f t="shared" si="32"/>
        <v>11.094352760149551</v>
      </c>
      <c r="AO108" s="10">
        <f t="shared" si="33"/>
        <v>11.131945913825193</v>
      </c>
      <c r="AP108" s="10">
        <f t="shared" si="34"/>
        <v>11.170213011488732</v>
      </c>
      <c r="AQ108" s="10">
        <f t="shared" si="35"/>
        <v>11.217501874714847</v>
      </c>
      <c r="AR108" s="10">
        <f t="shared" si="36"/>
        <v>11.199948883901186</v>
      </c>
      <c r="AS108" s="10">
        <f t="shared" si="37"/>
        <v>11.139735706997328</v>
      </c>
      <c r="AT108" s="10">
        <f t="shared" si="38"/>
        <v>11.169535824698061</v>
      </c>
    </row>
    <row r="109" spans="1:46">
      <c r="A109" s="13" t="s">
        <v>242</v>
      </c>
      <c r="B109" s="16" t="s">
        <v>241</v>
      </c>
      <c r="C109" s="48">
        <v>1003.9637614173394</v>
      </c>
      <c r="D109" s="49">
        <v>6.9117112053944254</v>
      </c>
      <c r="E109" s="36">
        <v>0.54300000000000004</v>
      </c>
      <c r="F109" s="50">
        <v>47.24</v>
      </c>
      <c r="G109" s="9"/>
      <c r="H109" s="9"/>
      <c r="I109" s="10"/>
      <c r="J109" s="54">
        <v>876.63955931083137</v>
      </c>
      <c r="K109" s="54">
        <v>868.36333917268723</v>
      </c>
      <c r="L109" s="54">
        <v>873.1970313186257</v>
      </c>
      <c r="M109" s="54">
        <v>880.23283310616716</v>
      </c>
      <c r="N109" s="54">
        <v>893.82700715449243</v>
      </c>
      <c r="O109" s="54">
        <v>908.90300798136195</v>
      </c>
      <c r="P109" s="54">
        <v>935.77734080333073</v>
      </c>
      <c r="Q109" s="54">
        <v>793.9464010013296</v>
      </c>
      <c r="R109" s="54">
        <v>847.19907412126622</v>
      </c>
      <c r="S109" s="54">
        <v>867.03252917873897</v>
      </c>
      <c r="T109" s="54">
        <v>882.07468440204286</v>
      </c>
      <c r="U109" s="54">
        <v>901.24623379427135</v>
      </c>
      <c r="V109" s="54">
        <v>931.81265475270561</v>
      </c>
      <c r="W109" s="54">
        <v>971.77507492034215</v>
      </c>
      <c r="X109" s="54">
        <v>911.66243600675318</v>
      </c>
      <c r="Y109" s="55">
        <f t="shared" si="39"/>
        <v>915.45130678044018</v>
      </c>
      <c r="Z109" s="55"/>
      <c r="AA109" s="9">
        <f t="shared" si="20"/>
        <v>3.6970931383412116</v>
      </c>
      <c r="AB109" s="9">
        <f t="shared" si="21"/>
        <v>889.57928046832978</v>
      </c>
      <c r="AC109" s="11">
        <f t="shared" si="22"/>
        <v>4.1560018533646961E-3</v>
      </c>
      <c r="AE109" s="10">
        <f t="shared" si="23"/>
        <v>6.7760959150874234</v>
      </c>
      <c r="AF109" s="10">
        <f t="shared" si="24"/>
        <v>6.7666102205914456</v>
      </c>
      <c r="AG109" s="10">
        <f t="shared" si="25"/>
        <v>6.7721612248974781</v>
      </c>
      <c r="AH109" s="10">
        <f t="shared" si="26"/>
        <v>6.7801864555515134</v>
      </c>
      <c r="AI109" s="10">
        <f t="shared" si="27"/>
        <v>6.7955122521476783</v>
      </c>
      <c r="AJ109" s="10">
        <f t="shared" si="28"/>
        <v>6.8122383865937364</v>
      </c>
      <c r="AK109" s="10">
        <f t="shared" si="29"/>
        <v>6.8413775644216379</v>
      </c>
      <c r="AL109" s="10">
        <f t="shared" si="30"/>
        <v>6.6770159539324592</v>
      </c>
      <c r="AM109" s="10">
        <f t="shared" si="31"/>
        <v>6.7419357014174617</v>
      </c>
      <c r="AN109" s="10">
        <f t="shared" si="32"/>
        <v>6.7650764953140126</v>
      </c>
      <c r="AO109" s="10">
        <f t="shared" si="33"/>
        <v>6.7822767286147574</v>
      </c>
      <c r="AP109" s="10">
        <f t="shared" si="34"/>
        <v>6.8037785097213801</v>
      </c>
      <c r="AQ109" s="10">
        <f t="shared" si="35"/>
        <v>6.8371317802656915</v>
      </c>
      <c r="AR109" s="10">
        <f t="shared" si="36"/>
        <v>6.8791243732793692</v>
      </c>
      <c r="AS109" s="10">
        <f t="shared" si="37"/>
        <v>6.8152697855996029</v>
      </c>
      <c r="AT109" s="10">
        <f t="shared" si="38"/>
        <v>6.8194171751309032</v>
      </c>
    </row>
    <row r="110" spans="1:46">
      <c r="A110" s="13" t="s">
        <v>244</v>
      </c>
      <c r="B110" s="16" t="s">
        <v>243</v>
      </c>
      <c r="C110" s="48">
        <v>794.33023139015347</v>
      </c>
      <c r="D110" s="49">
        <v>6.6774992833329785</v>
      </c>
      <c r="E110" s="36">
        <v>0.49299999999999999</v>
      </c>
      <c r="F110" s="50">
        <v>39.020000000000003</v>
      </c>
      <c r="G110" s="9"/>
      <c r="H110" s="9"/>
      <c r="I110" s="10"/>
      <c r="J110" s="54">
        <v>609.77288027295594</v>
      </c>
      <c r="K110" s="54">
        <v>638.7243970504685</v>
      </c>
      <c r="L110" s="54">
        <v>643.31039748794342</v>
      </c>
      <c r="M110" s="54">
        <v>646.2962482311442</v>
      </c>
      <c r="N110" s="54">
        <v>643.77075415477179</v>
      </c>
      <c r="O110" s="54">
        <v>633.25243037979476</v>
      </c>
      <c r="P110" s="54">
        <v>583.87639311639975</v>
      </c>
      <c r="Q110" s="54">
        <v>576.81844013793136</v>
      </c>
      <c r="R110" s="54">
        <v>591.61532017103707</v>
      </c>
      <c r="S110" s="54">
        <v>606.96261540118996</v>
      </c>
      <c r="T110" s="54">
        <v>605.55056044287028</v>
      </c>
      <c r="U110" s="54">
        <v>634.15612721687512</v>
      </c>
      <c r="V110" s="54">
        <v>652.49134191328983</v>
      </c>
      <c r="W110" s="54">
        <v>689.1945476654173</v>
      </c>
      <c r="X110" s="54">
        <v>721.30196484444764</v>
      </c>
      <c r="Y110" s="55">
        <f t="shared" si="39"/>
        <v>725.05867769832616</v>
      </c>
      <c r="Z110" s="55"/>
      <c r="AA110" s="9">
        <f t="shared" si="20"/>
        <v>3.2905980347196913</v>
      </c>
      <c r="AB110" s="9">
        <f t="shared" si="21"/>
        <v>631.80629456576901</v>
      </c>
      <c r="AC110" s="11">
        <f t="shared" si="22"/>
        <v>5.2082387640364838E-3</v>
      </c>
      <c r="AE110" s="10">
        <f t="shared" si="23"/>
        <v>6.413086560414909</v>
      </c>
      <c r="AF110" s="10">
        <f t="shared" si="24"/>
        <v>6.4594730578190251</v>
      </c>
      <c r="AG110" s="10">
        <f t="shared" si="25"/>
        <v>6.4666273410221438</v>
      </c>
      <c r="AH110" s="10">
        <f t="shared" si="26"/>
        <v>6.4712579872560916</v>
      </c>
      <c r="AI110" s="10">
        <f t="shared" si="27"/>
        <v>6.4673426909219884</v>
      </c>
      <c r="AJ110" s="10">
        <f t="shared" si="28"/>
        <v>6.4508691268211935</v>
      </c>
      <c r="AK110" s="10">
        <f t="shared" si="29"/>
        <v>6.3696893048034111</v>
      </c>
      <c r="AL110" s="10">
        <f t="shared" si="30"/>
        <v>6.3575275551856745</v>
      </c>
      <c r="AM110" s="10">
        <f t="shared" si="31"/>
        <v>6.3828566266660456</v>
      </c>
      <c r="AN110" s="10">
        <f t="shared" si="32"/>
        <v>6.4084672000379177</v>
      </c>
      <c r="AO110" s="10">
        <f t="shared" si="33"/>
        <v>6.40613806147711</v>
      </c>
      <c r="AP110" s="10">
        <f t="shared" si="34"/>
        <v>6.4522951815607055</v>
      </c>
      <c r="AQ110" s="10">
        <f t="shared" si="35"/>
        <v>6.4807978700104067</v>
      </c>
      <c r="AR110" s="10">
        <f t="shared" si="36"/>
        <v>6.5355235935160065</v>
      </c>
      <c r="AS110" s="10">
        <f t="shared" si="37"/>
        <v>6.5810578635381471</v>
      </c>
      <c r="AT110" s="10">
        <f t="shared" si="38"/>
        <v>6.586252586335946</v>
      </c>
    </row>
    <row r="111" spans="1:46">
      <c r="A111" s="13" t="s">
        <v>246</v>
      </c>
      <c r="B111" s="16" t="s">
        <v>245</v>
      </c>
      <c r="C111" s="48">
        <v>14011.983059217679</v>
      </c>
      <c r="D111" s="49">
        <v>9.5476681752970691</v>
      </c>
      <c r="E111" s="36">
        <v>0.82899999999999996</v>
      </c>
      <c r="F111" s="50">
        <v>46.21</v>
      </c>
      <c r="G111" s="9"/>
      <c r="H111" s="9"/>
      <c r="I111" s="10"/>
      <c r="J111" s="54">
        <v>9185.2902104026052</v>
      </c>
      <c r="K111" s="54">
        <v>9849.7607829322751</v>
      </c>
      <c r="L111" s="54">
        <v>10305.742861396371</v>
      </c>
      <c r="M111" s="54">
        <v>9312.2663742801033</v>
      </c>
      <c r="N111" s="54">
        <v>9650.2728631175705</v>
      </c>
      <c r="O111" s="54">
        <v>10270.657591742429</v>
      </c>
      <c r="P111" s="54">
        <v>10107.650372784976</v>
      </c>
      <c r="Q111" s="54">
        <v>10442.321800969106</v>
      </c>
      <c r="R111" s="54">
        <v>10839.066881441137</v>
      </c>
      <c r="S111" s="54">
        <v>11363.225396012553</v>
      </c>
      <c r="T111" s="54">
        <v>11754.533354394507</v>
      </c>
      <c r="U111" s="54">
        <v>12222.060884157439</v>
      </c>
      <c r="V111" s="54">
        <v>12788.195769869089</v>
      </c>
      <c r="W111" s="54">
        <v>13162.943866025062</v>
      </c>
      <c r="X111" s="54">
        <v>12723.764641684545</v>
      </c>
      <c r="Y111" s="55">
        <f t="shared" si="39"/>
        <v>13047.704297239647</v>
      </c>
      <c r="Z111" s="55"/>
      <c r="AA111" s="9">
        <f t="shared" si="20"/>
        <v>278.31855603725165</v>
      </c>
      <c r="AB111" s="9">
        <f t="shared" si="21"/>
        <v>10931.850243413985</v>
      </c>
      <c r="AC111" s="11">
        <f t="shared" si="22"/>
        <v>2.5459419022404537E-2</v>
      </c>
      <c r="AE111" s="10">
        <f t="shared" si="23"/>
        <v>9.1253585932744787</v>
      </c>
      <c r="AF111" s="10">
        <f t="shared" si="24"/>
        <v>9.195202447874502</v>
      </c>
      <c r="AG111" s="10">
        <f t="shared" si="25"/>
        <v>9.2404565781981312</v>
      </c>
      <c r="AH111" s="10">
        <f t="shared" si="26"/>
        <v>9.1390877750474964</v>
      </c>
      <c r="AI111" s="10">
        <f t="shared" si="27"/>
        <v>9.1747414699040064</v>
      </c>
      <c r="AJ111" s="10">
        <f t="shared" si="28"/>
        <v>9.2370463312274147</v>
      </c>
      <c r="AK111" s="10">
        <f t="shared" si="29"/>
        <v>9.2210478787512766</v>
      </c>
      <c r="AL111" s="10">
        <f t="shared" si="30"/>
        <v>9.2536222314394294</v>
      </c>
      <c r="AM111" s="10">
        <f t="shared" si="31"/>
        <v>9.2909121902405847</v>
      </c>
      <c r="AN111" s="10">
        <f t="shared" si="32"/>
        <v>9.3381375776811968</v>
      </c>
      <c r="AO111" s="10">
        <f t="shared" si="33"/>
        <v>9.3719942625591894</v>
      </c>
      <c r="AP111" s="10">
        <f t="shared" si="34"/>
        <v>9.4109978669640899</v>
      </c>
      <c r="AQ111" s="10">
        <f t="shared" si="35"/>
        <v>9.4562778189356429</v>
      </c>
      <c r="AR111" s="10">
        <f t="shared" si="36"/>
        <v>9.4851608778888554</v>
      </c>
      <c r="AS111" s="10">
        <f t="shared" si="37"/>
        <v>9.451226755502466</v>
      </c>
      <c r="AT111" s="10">
        <f t="shared" si="38"/>
        <v>9.476367481355485</v>
      </c>
    </row>
    <row r="112" spans="1:46">
      <c r="A112" s="13" t="s">
        <v>248</v>
      </c>
      <c r="B112" s="16" t="s">
        <v>247</v>
      </c>
      <c r="C112" s="48">
        <v>5475.6779220602903</v>
      </c>
      <c r="D112" s="49">
        <v>8.608071368400342</v>
      </c>
      <c r="E112" s="36">
        <v>0.77100000000000002</v>
      </c>
      <c r="F112" s="50">
        <v>37.369999999999997</v>
      </c>
      <c r="G112" s="9"/>
      <c r="H112" s="9"/>
      <c r="I112" s="10"/>
      <c r="J112" s="54">
        <v>2565.7242979399571</v>
      </c>
      <c r="K112" s="54">
        <v>2737.5549151745231</v>
      </c>
      <c r="L112" s="54">
        <v>2962.212620028502</v>
      </c>
      <c r="M112" s="54">
        <v>3192.9371509895009</v>
      </c>
      <c r="N112" s="54">
        <v>3365.5537002967499</v>
      </c>
      <c r="O112" s="54">
        <v>3469.4550110064692</v>
      </c>
      <c r="P112" s="54">
        <v>3534.7531101270547</v>
      </c>
      <c r="Q112" s="54">
        <v>3711.1868373771977</v>
      </c>
      <c r="R112" s="54">
        <v>3972.1116395130375</v>
      </c>
      <c r="S112" s="54">
        <v>4290.5544527413776</v>
      </c>
      <c r="T112" s="54">
        <v>4035.1748677217288</v>
      </c>
      <c r="U112" s="54">
        <v>4694.6425919755538</v>
      </c>
      <c r="V112" s="54">
        <v>4964.2411086455677</v>
      </c>
      <c r="W112" s="54">
        <v>5200.2514557382119</v>
      </c>
      <c r="X112" s="54">
        <v>4972.2610168352358</v>
      </c>
      <c r="Y112" s="55">
        <f t="shared" si="39"/>
        <v>5211.1893298199811</v>
      </c>
      <c r="Z112" s="55"/>
      <c r="AA112" s="9">
        <f t="shared" si="20"/>
        <v>184.74043356360485</v>
      </c>
      <c r="AB112" s="9">
        <f t="shared" si="21"/>
        <v>3844.5743184073776</v>
      </c>
      <c r="AC112" s="11">
        <f t="shared" si="22"/>
        <v>4.805224668933801E-2</v>
      </c>
      <c r="AE112" s="10">
        <f t="shared" si="23"/>
        <v>7.8499960951083914</v>
      </c>
      <c r="AF112" s="10">
        <f t="shared" si="24"/>
        <v>7.9148204342612756</v>
      </c>
      <c r="AG112" s="10">
        <f t="shared" si="25"/>
        <v>7.9936917748404586</v>
      </c>
      <c r="AH112" s="10">
        <f t="shared" si="26"/>
        <v>8.0686965091479017</v>
      </c>
      <c r="AI112" s="10">
        <f t="shared" si="27"/>
        <v>8.1213477754360088</v>
      </c>
      <c r="AJ112" s="10">
        <f t="shared" si="28"/>
        <v>8.151752803259269</v>
      </c>
      <c r="AK112" s="10">
        <f t="shared" si="29"/>
        <v>8.1703987343434221</v>
      </c>
      <c r="AL112" s="10">
        <f t="shared" si="30"/>
        <v>8.2191070067016678</v>
      </c>
      <c r="AM112" s="10">
        <f t="shared" si="31"/>
        <v>8.2870531313947104</v>
      </c>
      <c r="AN112" s="10">
        <f t="shared" si="32"/>
        <v>8.3641712466341556</v>
      </c>
      <c r="AO112" s="10">
        <f t="shared" si="33"/>
        <v>8.3028049174903327</v>
      </c>
      <c r="AP112" s="10">
        <f t="shared" si="34"/>
        <v>8.4541772634998669</v>
      </c>
      <c r="AQ112" s="10">
        <f t="shared" si="35"/>
        <v>8.51001571658845</v>
      </c>
      <c r="AR112" s="10">
        <f t="shared" si="36"/>
        <v>8.5564622602730953</v>
      </c>
      <c r="AS112" s="10">
        <f t="shared" si="37"/>
        <v>8.5116299486048828</v>
      </c>
      <c r="AT112" s="10">
        <f t="shared" si="38"/>
        <v>8.5585633869722795</v>
      </c>
    </row>
    <row r="113" spans="1:46">
      <c r="A113" s="13" t="s">
        <v>250</v>
      </c>
      <c r="B113" s="16" t="s">
        <v>249</v>
      </c>
      <c r="C113" s="48">
        <v>1185.4997286371658</v>
      </c>
      <c r="D113" s="49">
        <v>7.0779196766038446</v>
      </c>
      <c r="E113" s="36">
        <v>0.371</v>
      </c>
      <c r="F113" s="50">
        <v>38.99</v>
      </c>
      <c r="G113" s="9"/>
      <c r="H113" s="9"/>
      <c r="I113" s="10"/>
      <c r="J113" s="54">
        <v>697.43399408664447</v>
      </c>
      <c r="K113" s="54">
        <v>706.39333690275021</v>
      </c>
      <c r="L113" s="54">
        <v>740.19313044134469</v>
      </c>
      <c r="M113" s="54">
        <v>770.14448903233506</v>
      </c>
      <c r="N113" s="54">
        <v>805.95864116673386</v>
      </c>
      <c r="O113" s="54">
        <v>814.55406422828833</v>
      </c>
      <c r="P113" s="54">
        <v>893.11184408053271</v>
      </c>
      <c r="Q113" s="54">
        <v>908.88440501547427</v>
      </c>
      <c r="R113" s="54">
        <v>953.47907472147608</v>
      </c>
      <c r="S113" s="54">
        <v>951.11617039657392</v>
      </c>
      <c r="T113" s="54">
        <v>985.00870165485583</v>
      </c>
      <c r="U113" s="54">
        <v>1012.7982434493653</v>
      </c>
      <c r="V113" s="54">
        <v>1031.6000019523349</v>
      </c>
      <c r="W113" s="54">
        <v>1056.8603867493246</v>
      </c>
      <c r="X113" s="54">
        <v>1076.5085474491068</v>
      </c>
      <c r="Y113" s="55">
        <f t="shared" si="39"/>
        <v>1111.1630467030477</v>
      </c>
      <c r="Z113" s="55"/>
      <c r="AA113" s="9">
        <f t="shared" si="20"/>
        <v>28.766482758148697</v>
      </c>
      <c r="AB113" s="9">
        <f t="shared" si="21"/>
        <v>893.60300208847593</v>
      </c>
      <c r="AC113" s="11">
        <f t="shared" si="22"/>
        <v>3.219156906469358E-2</v>
      </c>
      <c r="AE113" s="10">
        <f t="shared" si="23"/>
        <v>6.5474078770837751</v>
      </c>
      <c r="AF113" s="10">
        <f t="shared" si="24"/>
        <v>6.5601722167746388</v>
      </c>
      <c r="AG113" s="10">
        <f t="shared" si="25"/>
        <v>6.6069111392299096</v>
      </c>
      <c r="AH113" s="10">
        <f t="shared" si="26"/>
        <v>6.64657814533797</v>
      </c>
      <c r="AI113" s="10">
        <f t="shared" si="27"/>
        <v>6.69203242750112</v>
      </c>
      <c r="AJ113" s="10">
        <f t="shared" si="28"/>
        <v>6.7026408030378661</v>
      </c>
      <c r="AK113" s="10">
        <f t="shared" si="29"/>
        <v>6.7947118183649007</v>
      </c>
      <c r="AL113" s="10">
        <f t="shared" si="30"/>
        <v>6.8122179188913465</v>
      </c>
      <c r="AM113" s="10">
        <f t="shared" si="31"/>
        <v>6.8601174790434758</v>
      </c>
      <c r="AN113" s="10">
        <f t="shared" si="32"/>
        <v>6.8576362111276126</v>
      </c>
      <c r="AO113" s="10">
        <f t="shared" si="33"/>
        <v>6.8926504753004343</v>
      </c>
      <c r="AP113" s="10">
        <f t="shared" si="34"/>
        <v>6.9204723170374649</v>
      </c>
      <c r="AQ113" s="10">
        <f t="shared" si="35"/>
        <v>6.9388662758997208</v>
      </c>
      <c r="AR113" s="10">
        <f t="shared" si="36"/>
        <v>6.9630578927085951</v>
      </c>
      <c r="AS113" s="10">
        <f t="shared" si="37"/>
        <v>6.9814782568092237</v>
      </c>
      <c r="AT113" s="10">
        <f t="shared" si="38"/>
        <v>7.0131625355803315</v>
      </c>
    </row>
    <row r="114" spans="1:46">
      <c r="A114" s="13" t="s">
        <v>252</v>
      </c>
      <c r="B114" s="16" t="s">
        <v>251</v>
      </c>
      <c r="C114" s="48">
        <v>24814.319247907642</v>
      </c>
      <c r="D114" s="49">
        <v>10.119176154556698</v>
      </c>
      <c r="E114" s="36">
        <v>0.90200000000000002</v>
      </c>
      <c r="F114" s="50">
        <v>26</v>
      </c>
      <c r="G114" s="9"/>
      <c r="H114" s="9"/>
      <c r="I114" s="10"/>
      <c r="J114" s="54">
        <v>16767.370142516767</v>
      </c>
      <c r="K114" s="54">
        <v>17309.147257175966</v>
      </c>
      <c r="L114" s="54">
        <v>18076.377217275396</v>
      </c>
      <c r="M114" s="54">
        <v>18904.184213242141</v>
      </c>
      <c r="N114" s="54">
        <v>19643.391148413801</v>
      </c>
      <c r="O114" s="54">
        <v>20526.384993794927</v>
      </c>
      <c r="P114" s="54">
        <v>20040.422917995129</v>
      </c>
      <c r="Q114" s="54">
        <v>20412.28326706294</v>
      </c>
      <c r="R114" s="54">
        <v>20214.409887594316</v>
      </c>
      <c r="S114" s="54">
        <v>20259.60789536365</v>
      </c>
      <c r="T114" s="54">
        <v>20958.048466133278</v>
      </c>
      <c r="U114" s="54">
        <v>21564.599304284147</v>
      </c>
      <c r="V114" s="54">
        <v>22217.332511664132</v>
      </c>
      <c r="W114" s="54">
        <v>22628.751218344172</v>
      </c>
      <c r="X114" s="54">
        <v>21987.233216127126</v>
      </c>
      <c r="Y114" s="55">
        <f t="shared" si="39"/>
        <v>22391.130385821474</v>
      </c>
      <c r="Z114" s="55"/>
      <c r="AA114" s="9">
        <f t="shared" si="20"/>
        <v>369.24109587245897</v>
      </c>
      <c r="AB114" s="9">
        <f t="shared" si="21"/>
        <v>20100.636243799196</v>
      </c>
      <c r="AC114" s="11">
        <f t="shared" si="22"/>
        <v>1.8369622304187778E-2</v>
      </c>
      <c r="AE114" s="10">
        <f t="shared" si="23"/>
        <v>9.7271900233497028</v>
      </c>
      <c r="AF114" s="10">
        <f t="shared" si="24"/>
        <v>9.7589903839398069</v>
      </c>
      <c r="AG114" s="10">
        <f t="shared" si="25"/>
        <v>9.8023612387176886</v>
      </c>
      <c r="AH114" s="10">
        <f t="shared" si="26"/>
        <v>9.8471385634892883</v>
      </c>
      <c r="AI114" s="10">
        <f t="shared" si="27"/>
        <v>9.8854962324013549</v>
      </c>
      <c r="AJ114" s="10">
        <f t="shared" si="28"/>
        <v>9.9294664104262793</v>
      </c>
      <c r="AK114" s="10">
        <f t="shared" si="29"/>
        <v>9.905506658668493</v>
      </c>
      <c r="AL114" s="10">
        <f t="shared" si="30"/>
        <v>9.9238921195646892</v>
      </c>
      <c r="AM114" s="10">
        <f t="shared" si="31"/>
        <v>9.9141509898404383</v>
      </c>
      <c r="AN114" s="10">
        <f t="shared" si="32"/>
        <v>9.9163844239808228</v>
      </c>
      <c r="AO114" s="10">
        <f t="shared" si="33"/>
        <v>9.9502780265683946</v>
      </c>
      <c r="AP114" s="10">
        <f t="shared" si="34"/>
        <v>9.978808328073896</v>
      </c>
      <c r="AQ114" s="10">
        <f t="shared" si="35"/>
        <v>10.008628007007154</v>
      </c>
      <c r="AR114" s="10">
        <f t="shared" si="36"/>
        <v>10.026976554530695</v>
      </c>
      <c r="AS114" s="10">
        <f t="shared" si="37"/>
        <v>9.9982172555385311</v>
      </c>
      <c r="AT114" s="10">
        <f t="shared" si="38"/>
        <v>10.016420194509639</v>
      </c>
    </row>
    <row r="115" spans="1:46">
      <c r="A115" s="13" t="s">
        <v>254</v>
      </c>
      <c r="B115" s="16" t="s">
        <v>253</v>
      </c>
      <c r="C115" s="48">
        <v>2900</v>
      </c>
      <c r="D115" s="49">
        <v>7.9724660159745655</v>
      </c>
      <c r="E115" s="36" t="s">
        <v>600</v>
      </c>
      <c r="F115" s="50" t="e">
        <v>#N/A</v>
      </c>
      <c r="G115" s="9"/>
      <c r="H115" s="9"/>
      <c r="I115" s="10"/>
      <c r="J115" s="55">
        <f t="shared" ref="J115:R115" si="40">0.97*K115</f>
        <v>2138.5299679952918</v>
      </c>
      <c r="K115" s="55">
        <f t="shared" si="40"/>
        <v>2204.6700700982392</v>
      </c>
      <c r="L115" s="55">
        <f t="shared" si="40"/>
        <v>2272.8557423693187</v>
      </c>
      <c r="M115" s="55">
        <f t="shared" si="40"/>
        <v>2343.1502498652771</v>
      </c>
      <c r="N115" s="55">
        <f t="shared" si="40"/>
        <v>2415.6188142941</v>
      </c>
      <c r="O115" s="55">
        <f t="shared" si="40"/>
        <v>2490.3286745300002</v>
      </c>
      <c r="P115" s="55">
        <f t="shared" si="40"/>
        <v>2567.3491490000001</v>
      </c>
      <c r="Q115" s="55">
        <f t="shared" si="40"/>
        <v>2646.7517000000003</v>
      </c>
      <c r="R115" s="55">
        <f t="shared" si="40"/>
        <v>2728.61</v>
      </c>
      <c r="S115" s="55">
        <f t="shared" ref="S115" si="41">0.97*T115</f>
        <v>2813</v>
      </c>
      <c r="T115" s="56">
        <v>2900</v>
      </c>
      <c r="U115" s="55">
        <f>T115*1.03</f>
        <v>2987</v>
      </c>
      <c r="V115" s="55">
        <f t="shared" ref="V115:X115" si="42">U115*1.03</f>
        <v>3076.61</v>
      </c>
      <c r="W115" s="55">
        <f t="shared" si="42"/>
        <v>3168.9083000000001</v>
      </c>
      <c r="X115" s="55">
        <f t="shared" si="42"/>
        <v>3263.9755490000002</v>
      </c>
      <c r="Y115" s="55">
        <f t="shared" si="39"/>
        <v>3362.365608052</v>
      </c>
      <c r="Z115" s="55"/>
      <c r="AA115" s="9">
        <f t="shared" si="20"/>
        <v>80.419520693548307</v>
      </c>
      <c r="AB115" s="9">
        <f t="shared" si="21"/>
        <v>2667.8238811434826</v>
      </c>
      <c r="AC115" s="11">
        <f t="shared" si="22"/>
        <v>3.014423900391764E-2</v>
      </c>
      <c r="AE115" s="10">
        <f t="shared" si="23"/>
        <v>7.6678739411274801</v>
      </c>
      <c r="AF115" s="10">
        <f t="shared" si="24"/>
        <v>7.6983331486121882</v>
      </c>
      <c r="AG115" s="10">
        <f t="shared" si="25"/>
        <v>7.7287923560968972</v>
      </c>
      <c r="AH115" s="10">
        <f t="shared" si="26"/>
        <v>7.7592515635816053</v>
      </c>
      <c r="AI115" s="10">
        <f t="shared" si="27"/>
        <v>7.7897107710663143</v>
      </c>
      <c r="AJ115" s="10">
        <f t="shared" si="28"/>
        <v>7.8201699785510224</v>
      </c>
      <c r="AK115" s="10">
        <f t="shared" si="29"/>
        <v>7.8506291860357313</v>
      </c>
      <c r="AL115" s="10">
        <f t="shared" si="30"/>
        <v>7.8810883935204394</v>
      </c>
      <c r="AM115" s="10">
        <f t="shared" si="31"/>
        <v>7.9115476010051484</v>
      </c>
      <c r="AN115" s="10">
        <f t="shared" si="32"/>
        <v>7.9420068084898565</v>
      </c>
      <c r="AO115" s="10">
        <f t="shared" si="33"/>
        <v>7.9724660159745655</v>
      </c>
      <c r="AP115" s="10">
        <f t="shared" si="34"/>
        <v>8.0020248182161104</v>
      </c>
      <c r="AQ115" s="10">
        <f t="shared" si="35"/>
        <v>8.0315836204576545</v>
      </c>
      <c r="AR115" s="10">
        <f t="shared" si="36"/>
        <v>8.0611424226991986</v>
      </c>
      <c r="AS115" s="10">
        <f t="shared" si="37"/>
        <v>8.0907012249407426</v>
      </c>
      <c r="AT115" s="10">
        <f t="shared" si="38"/>
        <v>8.1204000552457813</v>
      </c>
    </row>
    <row r="116" spans="1:46">
      <c r="A116" s="13" t="s">
        <v>256</v>
      </c>
      <c r="B116" s="16" t="s">
        <v>255</v>
      </c>
      <c r="C116" s="48">
        <v>1928.6762438981964</v>
      </c>
      <c r="D116" s="49">
        <v>7.5645891625823252</v>
      </c>
      <c r="E116" s="36">
        <v>0.52</v>
      </c>
      <c r="F116" s="50">
        <v>39.04</v>
      </c>
      <c r="G116" s="9"/>
      <c r="H116" s="9"/>
      <c r="I116" s="10"/>
      <c r="J116" s="54">
        <v>1592.1903141141752</v>
      </c>
      <c r="K116" s="54">
        <v>1639.6777857264508</v>
      </c>
      <c r="L116" s="54">
        <v>1530.9670609980981</v>
      </c>
      <c r="M116" s="54">
        <v>1530.8650192322032</v>
      </c>
      <c r="N116" s="54">
        <v>1588.4633129297315</v>
      </c>
      <c r="O116" s="54">
        <v>1573.5305218277394</v>
      </c>
      <c r="P116" s="54">
        <v>1574.5051803873373</v>
      </c>
      <c r="Q116" s="54">
        <v>1548.0148963521908</v>
      </c>
      <c r="R116" s="54">
        <v>1590.0975851232886</v>
      </c>
      <c r="S116" s="54">
        <v>1627.8078969252056</v>
      </c>
      <c r="T116" s="54">
        <v>1671.9013047559092</v>
      </c>
      <c r="U116" s="54">
        <v>1946.0128702907741</v>
      </c>
      <c r="V116" s="54">
        <v>1790.1355257860032</v>
      </c>
      <c r="W116" s="54">
        <v>1811.8264996716482</v>
      </c>
      <c r="X116" s="54">
        <v>1751.3597107311411</v>
      </c>
      <c r="Y116" s="55">
        <f t="shared" si="39"/>
        <v>1772.1111787672187</v>
      </c>
      <c r="Z116" s="55"/>
      <c r="AA116" s="9">
        <f t="shared" si="20"/>
        <v>19.564188994904185</v>
      </c>
      <c r="AB116" s="9">
        <f t="shared" si="21"/>
        <v>1651.1570323234598</v>
      </c>
      <c r="AC116" s="11">
        <f t="shared" si="22"/>
        <v>1.1848775502214972E-2</v>
      </c>
      <c r="AE116" s="10">
        <f t="shared" si="23"/>
        <v>7.3728659033010757</v>
      </c>
      <c r="AF116" s="10">
        <f t="shared" si="24"/>
        <v>7.4022550293970513</v>
      </c>
      <c r="AG116" s="10">
        <f t="shared" si="25"/>
        <v>7.3336548807287203</v>
      </c>
      <c r="AH116" s="10">
        <f t="shared" si="26"/>
        <v>7.333588226671111</v>
      </c>
      <c r="AI116" s="10">
        <f t="shared" si="27"/>
        <v>7.3705223580256387</v>
      </c>
      <c r="AJ116" s="10">
        <f t="shared" si="28"/>
        <v>7.3610771137283075</v>
      </c>
      <c r="AK116" s="10">
        <f t="shared" si="29"/>
        <v>7.3616963307149854</v>
      </c>
      <c r="AL116" s="10">
        <f t="shared" si="30"/>
        <v>7.3447286770699032</v>
      </c>
      <c r="AM116" s="10">
        <f t="shared" si="31"/>
        <v>7.371550667622329</v>
      </c>
      <c r="AN116" s="10">
        <f t="shared" si="32"/>
        <v>7.3949895401683134</v>
      </c>
      <c r="AO116" s="10">
        <f t="shared" si="33"/>
        <v>7.4217167636463754</v>
      </c>
      <c r="AP116" s="10">
        <f t="shared" si="34"/>
        <v>7.5735378764397909</v>
      </c>
      <c r="AQ116" s="10">
        <f t="shared" si="35"/>
        <v>7.4900466086983473</v>
      </c>
      <c r="AR116" s="10">
        <f t="shared" si="36"/>
        <v>7.5020907312854446</v>
      </c>
      <c r="AS116" s="10">
        <f t="shared" si="37"/>
        <v>7.4681477427874086</v>
      </c>
      <c r="AT116" s="10">
        <f t="shared" si="38"/>
        <v>7.4799268711647873</v>
      </c>
    </row>
    <row r="117" spans="1:46">
      <c r="A117" s="13" t="s">
        <v>258</v>
      </c>
      <c r="B117" s="16" t="s">
        <v>257</v>
      </c>
      <c r="C117" s="48">
        <v>12838.379295098772</v>
      </c>
      <c r="D117" s="49">
        <v>9.4601943461539939</v>
      </c>
      <c r="E117" s="36">
        <v>0.80400000000000005</v>
      </c>
      <c r="F117" s="50">
        <v>39</v>
      </c>
      <c r="G117" s="9"/>
      <c r="H117" s="9"/>
      <c r="I117" s="10"/>
      <c r="J117" s="54">
        <v>7309.4023550326183</v>
      </c>
      <c r="K117" s="54">
        <v>7639.3073013295361</v>
      </c>
      <c r="L117" s="54">
        <v>7973.3296860508981</v>
      </c>
      <c r="M117" s="54">
        <v>8368.9041990069945</v>
      </c>
      <c r="N117" s="54">
        <v>8478.9216285947368</v>
      </c>
      <c r="O117" s="54">
        <v>9153.8846926186125</v>
      </c>
      <c r="P117" s="54">
        <v>9287.674441946665</v>
      </c>
      <c r="Q117" s="54">
        <v>9403.1164609779298</v>
      </c>
      <c r="R117" s="54">
        <v>9646.4212954732193</v>
      </c>
      <c r="S117" s="54">
        <v>10113.222011473777</v>
      </c>
      <c r="T117" s="54">
        <v>10157.506961050229</v>
      </c>
      <c r="U117" s="54">
        <v>10476.46502487637</v>
      </c>
      <c r="V117" s="54">
        <v>10987.177620663248</v>
      </c>
      <c r="W117" s="54">
        <v>11472.079578030412</v>
      </c>
      <c r="X117" s="54">
        <v>11658.058380547132</v>
      </c>
      <c r="Y117" s="55">
        <f t="shared" si="39"/>
        <v>12028.275807508122</v>
      </c>
      <c r="Z117" s="55"/>
      <c r="AA117" s="9">
        <f t="shared" si="20"/>
        <v>300.89245108553376</v>
      </c>
      <c r="AB117" s="9">
        <f t="shared" si="21"/>
        <v>9475.0314425114902</v>
      </c>
      <c r="AC117" s="11">
        <f t="shared" si="22"/>
        <v>3.1756353834935455E-2</v>
      </c>
      <c r="AE117" s="10">
        <f t="shared" si="23"/>
        <v>8.8969167922240437</v>
      </c>
      <c r="AF117" s="10">
        <f t="shared" si="24"/>
        <v>8.9410622106847875</v>
      </c>
      <c r="AG117" s="10">
        <f t="shared" si="25"/>
        <v>8.9838574619612661</v>
      </c>
      <c r="AH117" s="10">
        <f t="shared" si="26"/>
        <v>9.0322782348418915</v>
      </c>
      <c r="AI117" s="10">
        <f t="shared" si="27"/>
        <v>9.0453385542603115</v>
      </c>
      <c r="AJ117" s="10">
        <f t="shared" si="28"/>
        <v>9.121933624741267</v>
      </c>
      <c r="AK117" s="10">
        <f t="shared" si="29"/>
        <v>9.1364434712934131</v>
      </c>
      <c r="AL117" s="10">
        <f t="shared" si="30"/>
        <v>9.1487964517132916</v>
      </c>
      <c r="AM117" s="10">
        <f t="shared" si="31"/>
        <v>9.1743422753410577</v>
      </c>
      <c r="AN117" s="10">
        <f t="shared" si="32"/>
        <v>9.2215989567388057</v>
      </c>
      <c r="AO117" s="10">
        <f t="shared" si="33"/>
        <v>9.2259683131730164</v>
      </c>
      <c r="AP117" s="10">
        <f t="shared" si="34"/>
        <v>9.2568865941876979</v>
      </c>
      <c r="AQ117" s="10">
        <f t="shared" si="35"/>
        <v>9.3044842010090196</v>
      </c>
      <c r="AR117" s="10">
        <f t="shared" si="36"/>
        <v>9.3476714995334742</v>
      </c>
      <c r="AS117" s="10">
        <f t="shared" si="37"/>
        <v>9.3637529263599095</v>
      </c>
      <c r="AT117" s="10">
        <f t="shared" si="38"/>
        <v>9.3950154743001377</v>
      </c>
    </row>
    <row r="118" spans="1:46">
      <c r="A118" s="13" t="s">
        <v>260</v>
      </c>
      <c r="B118" s="16" t="s">
        <v>259</v>
      </c>
      <c r="C118" s="48">
        <v>14258.24653887714</v>
      </c>
      <c r="D118" s="49">
        <v>9.5650907227945385</v>
      </c>
      <c r="E118" s="36">
        <v>0.85399999999999998</v>
      </c>
      <c r="F118" s="50">
        <v>51.739999999999995</v>
      </c>
      <c r="G118" s="9"/>
      <c r="H118" s="9"/>
      <c r="I118" s="10"/>
      <c r="J118" s="54">
        <v>9968.2928152944332</v>
      </c>
      <c r="K118" s="54">
        <v>10319.225548125982</v>
      </c>
      <c r="L118" s="54">
        <v>10859.392109488963</v>
      </c>
      <c r="M118" s="54">
        <v>11233.766167236008</v>
      </c>
      <c r="N118" s="54">
        <v>11507.780678687859</v>
      </c>
      <c r="O118" s="54">
        <v>12094.526522658462</v>
      </c>
      <c r="P118" s="54">
        <v>11950.131423226305</v>
      </c>
      <c r="Q118" s="54">
        <v>11927.440563115229</v>
      </c>
      <c r="R118" s="54">
        <v>11966.762094319625</v>
      </c>
      <c r="S118" s="54">
        <v>12325.66833317171</v>
      </c>
      <c r="T118" s="54">
        <v>12592.503676435235</v>
      </c>
      <c r="U118" s="54">
        <v>13070.10131915525</v>
      </c>
      <c r="V118" s="54">
        <v>13370.880876679679</v>
      </c>
      <c r="W118" s="54">
        <v>13433.614188388474</v>
      </c>
      <c r="X118" s="54">
        <v>12429.015087328369</v>
      </c>
      <c r="Y118" s="55">
        <f t="shared" si="39"/>
        <v>12650.456858718964</v>
      </c>
      <c r="Z118" s="55"/>
      <c r="AA118" s="9">
        <f t="shared" si="20"/>
        <v>212.66876955287501</v>
      </c>
      <c r="AB118" s="9">
        <f t="shared" si="21"/>
        <v>11936.606760220773</v>
      </c>
      <c r="AC118" s="11">
        <f t="shared" si="22"/>
        <v>1.781651802936177E-2</v>
      </c>
      <c r="AE118" s="10">
        <f t="shared" si="23"/>
        <v>9.2071646161269243</v>
      </c>
      <c r="AF118" s="10">
        <f t="shared" si="24"/>
        <v>9.2417639924333859</v>
      </c>
      <c r="AG118" s="10">
        <f t="shared" si="25"/>
        <v>9.2927856167360794</v>
      </c>
      <c r="AH118" s="10">
        <f t="shared" si="26"/>
        <v>9.326679358137989</v>
      </c>
      <c r="AI118" s="10">
        <f t="shared" si="27"/>
        <v>9.3507786663292336</v>
      </c>
      <c r="AJ118" s="10">
        <f t="shared" si="28"/>
        <v>9.4005082757428227</v>
      </c>
      <c r="AK118" s="10">
        <f t="shared" si="29"/>
        <v>9.3884975550587058</v>
      </c>
      <c r="AL118" s="10">
        <f t="shared" si="30"/>
        <v>9.3865969541973993</v>
      </c>
      <c r="AM118" s="10">
        <f t="shared" si="31"/>
        <v>9.3898882602321443</v>
      </c>
      <c r="AN118" s="10">
        <f t="shared" si="32"/>
        <v>9.419439223255873</v>
      </c>
      <c r="AO118" s="10">
        <f t="shared" si="33"/>
        <v>9.4408569695741189</v>
      </c>
      <c r="AP118" s="10">
        <f t="shared" si="34"/>
        <v>9.4780825586276425</v>
      </c>
      <c r="AQ118" s="10">
        <f t="shared" si="35"/>
        <v>9.5008345524941085</v>
      </c>
      <c r="AR118" s="10">
        <f t="shared" si="36"/>
        <v>9.5055153663723129</v>
      </c>
      <c r="AS118" s="10">
        <f t="shared" si="37"/>
        <v>9.4277889446258882</v>
      </c>
      <c r="AT118" s="10">
        <f t="shared" si="38"/>
        <v>9.4454486088172764</v>
      </c>
    </row>
    <row r="119" spans="1:46">
      <c r="A119" s="13" t="s">
        <v>438</v>
      </c>
      <c r="B119" s="16" t="s">
        <v>261</v>
      </c>
      <c r="C119" s="48">
        <v>3087.9494188587569</v>
      </c>
      <c r="D119" s="49">
        <v>8.0352625311072625</v>
      </c>
      <c r="E119" s="36" t="s">
        <v>600</v>
      </c>
      <c r="F119" s="50">
        <v>61.1</v>
      </c>
      <c r="G119" s="9"/>
      <c r="H119" s="9"/>
      <c r="I119" s="10"/>
      <c r="J119" s="54">
        <v>2978.2768829218753</v>
      </c>
      <c r="K119" s="54">
        <v>2889.7308478725704</v>
      </c>
      <c r="L119" s="54">
        <v>2689.8889694182603</v>
      </c>
      <c r="M119" s="54">
        <v>2764.049501327177</v>
      </c>
      <c r="N119" s="54">
        <v>2819.3506651006865</v>
      </c>
      <c r="O119" s="54">
        <v>2958.5267659505471</v>
      </c>
      <c r="P119" s="54">
        <v>2984.1688792472064</v>
      </c>
      <c r="Q119" s="54">
        <v>3017.5553965782715</v>
      </c>
      <c r="R119" s="54">
        <v>3020.6814815633893</v>
      </c>
      <c r="S119" s="54">
        <v>2892.7854908086783</v>
      </c>
      <c r="T119" s="54">
        <v>2971.8780734548868</v>
      </c>
      <c r="U119" s="54">
        <v>2955.7871847428073</v>
      </c>
      <c r="V119" s="54">
        <v>2947.3735582129871</v>
      </c>
      <c r="W119" s="54">
        <v>2854.8499258145789</v>
      </c>
      <c r="X119" s="54">
        <v>2804.0528927936698</v>
      </c>
      <c r="Y119" s="55">
        <f t="shared" si="39"/>
        <v>2807.4613422305965</v>
      </c>
      <c r="Z119" s="55"/>
      <c r="AA119" s="9">
        <f t="shared" si="20"/>
        <v>3.5290446124493347</v>
      </c>
      <c r="AB119" s="9">
        <f t="shared" si="21"/>
        <v>2903.2637677205062</v>
      </c>
      <c r="AC119" s="11">
        <f t="shared" si="22"/>
        <v>1.2155439170517253E-3</v>
      </c>
      <c r="AE119" s="10">
        <f t="shared" si="23"/>
        <v>7.9991001850542034</v>
      </c>
      <c r="AF119" s="10">
        <f t="shared" si="24"/>
        <v>7.9689186445453792</v>
      </c>
      <c r="AG119" s="10">
        <f t="shared" si="25"/>
        <v>7.8972551964348385</v>
      </c>
      <c r="AH119" s="10">
        <f t="shared" si="26"/>
        <v>7.9244520940351419</v>
      </c>
      <c r="AI119" s="10">
        <f t="shared" si="27"/>
        <v>7.9442618768155233</v>
      </c>
      <c r="AJ119" s="10">
        <f t="shared" si="28"/>
        <v>7.9924467092113813</v>
      </c>
      <c r="AK119" s="10">
        <f t="shared" si="29"/>
        <v>8.0010765546442055</v>
      </c>
      <c r="AL119" s="10">
        <f t="shared" si="30"/>
        <v>8.0122023112383918</v>
      </c>
      <c r="AM119" s="10">
        <f t="shared" si="31"/>
        <v>8.0132377410592142</v>
      </c>
      <c r="AN119" s="10">
        <f t="shared" si="32"/>
        <v>7.9699751545632793</v>
      </c>
      <c r="AO119" s="10">
        <f t="shared" si="33"/>
        <v>7.996949379913624</v>
      </c>
      <c r="AP119" s="10">
        <f t="shared" si="34"/>
        <v>7.9915202851403837</v>
      </c>
      <c r="AQ119" s="10">
        <f t="shared" si="35"/>
        <v>7.9886697335144472</v>
      </c>
      <c r="AR119" s="10">
        <f t="shared" si="36"/>
        <v>7.956774555319563</v>
      </c>
      <c r="AS119" s="10">
        <f t="shared" si="37"/>
        <v>7.938821111312401</v>
      </c>
      <c r="AT119" s="10">
        <f t="shared" si="38"/>
        <v>7.9400359170540753</v>
      </c>
    </row>
    <row r="120" spans="1:46">
      <c r="A120" s="13" t="s">
        <v>439</v>
      </c>
      <c r="B120" s="16" t="s">
        <v>263</v>
      </c>
      <c r="C120" s="48">
        <v>2854.3083054576136</v>
      </c>
      <c r="D120" s="49">
        <v>7.9565848179408993</v>
      </c>
      <c r="E120" s="36">
        <v>0.72</v>
      </c>
      <c r="F120" s="50">
        <v>38.03</v>
      </c>
      <c r="G120" s="9"/>
      <c r="H120" s="9"/>
      <c r="I120" s="10"/>
      <c r="J120" s="54">
        <v>1851.9680878947618</v>
      </c>
      <c r="K120" s="54">
        <v>1758.0897116886474</v>
      </c>
      <c r="L120" s="54">
        <v>1788.6852950688949</v>
      </c>
      <c r="M120" s="54">
        <v>1674.2452956337934</v>
      </c>
      <c r="N120" s="54">
        <v>1619.8686684667562</v>
      </c>
      <c r="O120" s="54">
        <v>1657.2526736136369</v>
      </c>
      <c r="P120" s="54">
        <v>1762.2811287746754</v>
      </c>
      <c r="Q120" s="54">
        <v>1904.1435655129308</v>
      </c>
      <c r="R120" s="54">
        <v>2035.540953713913</v>
      </c>
      <c r="S120" s="54">
        <v>2191.7981785292773</v>
      </c>
      <c r="T120" s="54">
        <v>2361.9480748727965</v>
      </c>
      <c r="U120" s="54">
        <v>2481.6291580686889</v>
      </c>
      <c r="V120" s="54">
        <v>2563.92524312352</v>
      </c>
      <c r="W120" s="54">
        <v>2768.2720436373802</v>
      </c>
      <c r="X120" s="54">
        <v>2591.8920212756793</v>
      </c>
      <c r="Y120" s="55">
        <f t="shared" si="39"/>
        <v>2690.0139347918825</v>
      </c>
      <c r="Z120" s="55"/>
      <c r="AA120" s="9">
        <f t="shared" si="20"/>
        <v>78.267449176286306</v>
      </c>
      <c r="AB120" s="9">
        <f t="shared" si="21"/>
        <v>2067.4360066583563</v>
      </c>
      <c r="AC120" s="11">
        <f t="shared" si="22"/>
        <v>3.7857253585706754E-2</v>
      </c>
      <c r="AE120" s="10">
        <f t="shared" si="23"/>
        <v>7.524004183899331</v>
      </c>
      <c r="AF120" s="10">
        <f t="shared" si="24"/>
        <v>7.4719831074827257</v>
      </c>
      <c r="AG120" s="10">
        <f t="shared" si="25"/>
        <v>7.4892361569495272</v>
      </c>
      <c r="AH120" s="10">
        <f t="shared" si="26"/>
        <v>7.4231177729512368</v>
      </c>
      <c r="AI120" s="10">
        <f t="shared" si="27"/>
        <v>7.3901003560924918</v>
      </c>
      <c r="AJ120" s="10">
        <f t="shared" si="28"/>
        <v>7.412916494403432</v>
      </c>
      <c r="AK120" s="10">
        <f t="shared" si="29"/>
        <v>7.4743643447196657</v>
      </c>
      <c r="AL120" s="10">
        <f t="shared" si="30"/>
        <v>7.5517876145638292</v>
      </c>
      <c r="AM120" s="10">
        <f t="shared" si="31"/>
        <v>7.618516887472353</v>
      </c>
      <c r="AN120" s="10">
        <f t="shared" si="32"/>
        <v>7.6924775719902012</v>
      </c>
      <c r="AO120" s="10">
        <f t="shared" si="33"/>
        <v>7.7672420129732425</v>
      </c>
      <c r="AP120" s="10">
        <f t="shared" si="34"/>
        <v>7.8166705420585538</v>
      </c>
      <c r="AQ120" s="10">
        <f t="shared" si="35"/>
        <v>7.8492946612674253</v>
      </c>
      <c r="AR120" s="10">
        <f t="shared" si="36"/>
        <v>7.9259785935691376</v>
      </c>
      <c r="AS120" s="10">
        <f t="shared" si="37"/>
        <v>7.8601433981459703</v>
      </c>
      <c r="AT120" s="10">
        <f t="shared" si="38"/>
        <v>7.897301652802498</v>
      </c>
    </row>
    <row r="121" spans="1:46">
      <c r="A121" s="13" t="s">
        <v>266</v>
      </c>
      <c r="B121" s="16" t="s">
        <v>265</v>
      </c>
      <c r="C121" s="48">
        <v>215163</v>
      </c>
      <c r="D121" s="49">
        <v>12.279151159402078</v>
      </c>
      <c r="E121" s="36" t="s">
        <v>600</v>
      </c>
      <c r="F121" s="50" t="e">
        <v>#N/A</v>
      </c>
      <c r="G121" s="9"/>
      <c r="H121" s="9"/>
      <c r="I121" s="10"/>
      <c r="J121" s="54"/>
      <c r="K121" s="54"/>
      <c r="L121" s="54"/>
      <c r="M121" s="54"/>
      <c r="N121" s="54"/>
      <c r="O121" s="54"/>
      <c r="P121" s="54"/>
      <c r="Q121" s="54"/>
      <c r="R121" s="54"/>
      <c r="S121" s="54"/>
      <c r="T121" s="54"/>
      <c r="U121" s="54"/>
      <c r="V121" s="54"/>
      <c r="W121" s="54"/>
      <c r="X121" s="54"/>
      <c r="Y121" s="55"/>
      <c r="Z121" s="55"/>
      <c r="AA121" s="9" t="e">
        <f t="shared" si="20"/>
        <v>#DIV/0!</v>
      </c>
      <c r="AB121" s="9" t="e">
        <f t="shared" si="21"/>
        <v>#DIV/0!</v>
      </c>
      <c r="AC121" s="11" t="e">
        <f t="shared" si="22"/>
        <v>#DIV/0!</v>
      </c>
      <c r="AE121" s="10"/>
      <c r="AF121" s="10"/>
      <c r="AG121" s="10"/>
      <c r="AH121" s="10"/>
      <c r="AI121" s="10"/>
      <c r="AJ121" s="10"/>
      <c r="AK121" s="10"/>
      <c r="AL121" s="10"/>
      <c r="AM121" s="10"/>
      <c r="AN121" s="10"/>
      <c r="AO121" s="10"/>
      <c r="AP121" s="10"/>
      <c r="AQ121" s="10"/>
      <c r="AR121" s="10"/>
      <c r="AS121" s="10"/>
      <c r="AT121" s="10"/>
    </row>
    <row r="122" spans="1:46">
      <c r="A122" s="13" t="s">
        <v>268</v>
      </c>
      <c r="B122" s="16" t="s">
        <v>267</v>
      </c>
      <c r="C122" s="48">
        <v>11158.632001649077</v>
      </c>
      <c r="D122" s="49">
        <v>9.3199686479243038</v>
      </c>
      <c r="E122" s="36" t="e">
        <v>#N/A</v>
      </c>
      <c r="F122" s="50">
        <v>44.2</v>
      </c>
      <c r="G122" s="9"/>
      <c r="H122" s="9"/>
      <c r="I122" s="10"/>
      <c r="J122" s="54">
        <v>6391.6380375233948</v>
      </c>
      <c r="K122" s="54">
        <v>6433.5915976391325</v>
      </c>
      <c r="L122" s="54">
        <v>6492.0678523864153</v>
      </c>
      <c r="M122" s="54">
        <v>6677.4063094989842</v>
      </c>
      <c r="N122" s="54">
        <v>6934.9074160621904</v>
      </c>
      <c r="O122" s="54">
        <v>7221.3719343383564</v>
      </c>
      <c r="P122" s="54">
        <v>6871.5808346842605</v>
      </c>
      <c r="Q122" s="54">
        <v>6911.1701528947415</v>
      </c>
      <c r="R122" s="54">
        <v>7089.9252645050101</v>
      </c>
      <c r="S122" s="54">
        <v>7365.9849095702102</v>
      </c>
      <c r="T122" s="54">
        <v>7656.3974110067447</v>
      </c>
      <c r="U122" s="54">
        <v>7949.1734006578563</v>
      </c>
      <c r="V122" s="54">
        <v>8410.0240355646602</v>
      </c>
      <c r="W122" s="54">
        <v>8807.2115137364326</v>
      </c>
      <c r="X122" s="54">
        <v>8740.6711878832939</v>
      </c>
      <c r="Y122" s="55">
        <f t="shared" ref="Y122:Y128" si="43">X122*(1+AC122)</f>
        <v>8945.2297978942042</v>
      </c>
      <c r="Z122" s="55"/>
      <c r="AA122" s="9">
        <f t="shared" si="20"/>
        <v>171.54943283838548</v>
      </c>
      <c r="AB122" s="9">
        <f t="shared" si="21"/>
        <v>7330.2081238634473</v>
      </c>
      <c r="AC122" s="11">
        <f t="shared" si="22"/>
        <v>2.3403078049026652E-2</v>
      </c>
      <c r="AE122" s="10">
        <f t="shared" si="23"/>
        <v>8.7627458584214715</v>
      </c>
      <c r="AF122" s="10">
        <f t="shared" si="24"/>
        <v>8.7692882301298365</v>
      </c>
      <c r="AG122" s="10">
        <f t="shared" si="25"/>
        <v>8.7783363802721635</v>
      </c>
      <c r="AH122" s="10">
        <f t="shared" si="26"/>
        <v>8.8064849141105412</v>
      </c>
      <c r="AI122" s="10">
        <f t="shared" si="27"/>
        <v>8.8443229824164415</v>
      </c>
      <c r="AJ122" s="10">
        <f t="shared" si="28"/>
        <v>8.8848002324420445</v>
      </c>
      <c r="AK122" s="10">
        <f t="shared" si="29"/>
        <v>8.8351494656867935</v>
      </c>
      <c r="AL122" s="10">
        <f t="shared" si="30"/>
        <v>8.8408942443779157</v>
      </c>
      <c r="AM122" s="10">
        <f t="shared" si="31"/>
        <v>8.8664300784981211</v>
      </c>
      <c r="AN122" s="10">
        <f t="shared" si="32"/>
        <v>8.9046280483428806</v>
      </c>
      <c r="AO122" s="10">
        <f t="shared" si="33"/>
        <v>8.9432968402243009</v>
      </c>
      <c r="AP122" s="10">
        <f t="shared" si="34"/>
        <v>8.9808232274826096</v>
      </c>
      <c r="AQ122" s="10">
        <f t="shared" si="35"/>
        <v>9.0371796109373044</v>
      </c>
      <c r="AR122" s="10">
        <f t="shared" si="36"/>
        <v>9.0833261550648619</v>
      </c>
      <c r="AS122" s="10">
        <f t="shared" si="37"/>
        <v>9.0757422606533211</v>
      </c>
      <c r="AT122" s="10">
        <f t="shared" si="38"/>
        <v>9.0988756857072115</v>
      </c>
    </row>
    <row r="123" spans="1:46">
      <c r="A123" s="13" t="s">
        <v>270</v>
      </c>
      <c r="B123" s="16" t="s">
        <v>269</v>
      </c>
      <c r="C123" s="48">
        <v>3522.2527375089498</v>
      </c>
      <c r="D123" s="49">
        <v>8.1668560461376973</v>
      </c>
      <c r="E123" s="36">
        <v>0.72699999999999998</v>
      </c>
      <c r="F123" s="50">
        <v>36.520000000000003</v>
      </c>
      <c r="G123" s="9"/>
      <c r="H123" s="9"/>
      <c r="I123" s="10"/>
      <c r="J123" s="54">
        <v>1875.1158127979668</v>
      </c>
      <c r="K123" s="54">
        <v>1906.3733583780293</v>
      </c>
      <c r="L123" s="54">
        <v>1964.550544229257</v>
      </c>
      <c r="M123" s="54">
        <v>2011.5694906889785</v>
      </c>
      <c r="N123" s="54">
        <v>2051.4280429692026</v>
      </c>
      <c r="O123" s="54">
        <v>2036.8843183322861</v>
      </c>
      <c r="P123" s="54">
        <v>2070.7830895407237</v>
      </c>
      <c r="Q123" s="54">
        <v>2140.4829806606845</v>
      </c>
      <c r="R123" s="54">
        <v>2260.0283768705626</v>
      </c>
      <c r="S123" s="54">
        <v>2467.4000587835458</v>
      </c>
      <c r="T123" s="54">
        <v>2612.8160521743271</v>
      </c>
      <c r="U123" s="54">
        <v>2801.9890517403451</v>
      </c>
      <c r="V123" s="54">
        <v>3052.5256185245671</v>
      </c>
      <c r="W123" s="54">
        <v>3285.5028180464219</v>
      </c>
      <c r="X123" s="54">
        <v>3198.4277065692559</v>
      </c>
      <c r="Y123" s="55">
        <f t="shared" si="43"/>
        <v>3336.8708924201655</v>
      </c>
      <c r="Z123" s="55"/>
      <c r="AA123" s="9">
        <f t="shared" si="20"/>
        <v>103.12126580692546</v>
      </c>
      <c r="AB123" s="9">
        <f t="shared" si="21"/>
        <v>2382.391821353744</v>
      </c>
      <c r="AC123" s="11">
        <f t="shared" si="22"/>
        <v>4.3284763187412631E-2</v>
      </c>
      <c r="AE123" s="10">
        <f t="shared" si="23"/>
        <v>7.5364257033226014</v>
      </c>
      <c r="AF123" s="10">
        <f t="shared" si="24"/>
        <v>7.5529579508537052</v>
      </c>
      <c r="AG123" s="10">
        <f t="shared" si="25"/>
        <v>7.5830187674683778</v>
      </c>
      <c r="AH123" s="10">
        <f t="shared" si="26"/>
        <v>7.606670537494078</v>
      </c>
      <c r="AI123" s="10">
        <f t="shared" si="27"/>
        <v>7.6262914359413267</v>
      </c>
      <c r="AJ123" s="10">
        <f t="shared" si="28"/>
        <v>7.6191766243992989</v>
      </c>
      <c r="AK123" s="10">
        <f t="shared" si="29"/>
        <v>7.6356821188464039</v>
      </c>
      <c r="AL123" s="10">
        <f t="shared" si="30"/>
        <v>7.6687867744488285</v>
      </c>
      <c r="AM123" s="10">
        <f t="shared" si="31"/>
        <v>7.7231326483249214</v>
      </c>
      <c r="AN123" s="10">
        <f t="shared" si="32"/>
        <v>7.810920267461448</v>
      </c>
      <c r="AO123" s="10">
        <f t="shared" si="33"/>
        <v>7.8681838658647836</v>
      </c>
      <c r="AP123" s="10">
        <f t="shared" si="34"/>
        <v>7.9380848195875151</v>
      </c>
      <c r="AQ123" s="10">
        <f t="shared" si="35"/>
        <v>8.0237245985866821</v>
      </c>
      <c r="AR123" s="10">
        <f t="shared" si="36"/>
        <v>8.097274984059796</v>
      </c>
      <c r="AS123" s="10">
        <f t="shared" si="37"/>
        <v>8.0704146263428242</v>
      </c>
      <c r="AT123" s="10">
        <f t="shared" si="38"/>
        <v>8.1127887882876433</v>
      </c>
    </row>
    <row r="124" spans="1:46">
      <c r="A124" s="13" t="s">
        <v>272</v>
      </c>
      <c r="B124" s="16" t="s">
        <v>271</v>
      </c>
      <c r="C124" s="48">
        <v>13085.847439421894</v>
      </c>
      <c r="D124" s="49">
        <v>9.4792865770568113</v>
      </c>
      <c r="E124" s="36">
        <v>0.83399999999999996</v>
      </c>
      <c r="F124" s="50">
        <v>29.99</v>
      </c>
      <c r="G124" s="9"/>
      <c r="H124" s="9"/>
      <c r="I124" s="10"/>
      <c r="J124" s="55">
        <f t="shared" ref="J124" si="44">0.97*K124</f>
        <v>6705.7917574809553</v>
      </c>
      <c r="K124" s="55">
        <f t="shared" ref="K124" si="45">0.97*L124</f>
        <v>6913.1873788463463</v>
      </c>
      <c r="L124" s="54">
        <v>7126.9972977797388</v>
      </c>
      <c r="M124" s="54">
        <v>7371.8133783174844</v>
      </c>
      <c r="N124" s="54">
        <v>6616.6828931080427</v>
      </c>
      <c r="O124" s="54">
        <v>6802.4693506272724</v>
      </c>
      <c r="P124" s="54">
        <v>6910.1407799230137</v>
      </c>
      <c r="Q124" s="54">
        <v>7121.9590976920581</v>
      </c>
      <c r="R124" s="54">
        <v>7410.9001327030855</v>
      </c>
      <c r="S124" s="54">
        <v>7849.3271537916162</v>
      </c>
      <c r="T124" s="54">
        <v>8264.675426288899</v>
      </c>
      <c r="U124" s="54">
        <v>9021.7436775561018</v>
      </c>
      <c r="V124" s="54">
        <v>9994.6617889921836</v>
      </c>
      <c r="W124" s="54">
        <v>10660.206992671223</v>
      </c>
      <c r="X124" s="54">
        <v>10022.476072414547</v>
      </c>
      <c r="Y124" s="55">
        <f t="shared" si="43"/>
        <v>10357.732571314922</v>
      </c>
      <c r="Z124" s="55"/>
      <c r="AA124" s="9">
        <f t="shared" si="20"/>
        <v>264.91215749697295</v>
      </c>
      <c r="AB124" s="9">
        <f t="shared" si="21"/>
        <v>7919.5355452128388</v>
      </c>
      <c r="AC124" s="11">
        <f t="shared" si="22"/>
        <v>3.3450466379572691E-2</v>
      </c>
      <c r="AE124" s="10">
        <f t="shared" si="23"/>
        <v>8.8107268733798261</v>
      </c>
      <c r="AF124" s="10">
        <f t="shared" si="24"/>
        <v>8.8411860808645351</v>
      </c>
      <c r="AG124" s="10">
        <f t="shared" si="25"/>
        <v>8.871645288349244</v>
      </c>
      <c r="AH124" s="10">
        <f t="shared" si="26"/>
        <v>8.9054190035367693</v>
      </c>
      <c r="AI124" s="10">
        <f t="shared" si="27"/>
        <v>8.7973494498031179</v>
      </c>
      <c r="AJ124" s="10">
        <f t="shared" si="28"/>
        <v>8.8250409650430282</v>
      </c>
      <c r="AK124" s="10">
        <f t="shared" si="29"/>
        <v>8.840745289914965</v>
      </c>
      <c r="AL124" s="10">
        <f t="shared" si="30"/>
        <v>8.8709381207282885</v>
      </c>
      <c r="AM124" s="10">
        <f t="shared" si="31"/>
        <v>8.9107071863111216</v>
      </c>
      <c r="AN124" s="10">
        <f t="shared" si="32"/>
        <v>8.9681830942101062</v>
      </c>
      <c r="AO124" s="10">
        <f t="shared" si="33"/>
        <v>9.0197457386175675</v>
      </c>
      <c r="AP124" s="10">
        <f t="shared" si="34"/>
        <v>9.1073929067418806</v>
      </c>
      <c r="AQ124" s="10">
        <f t="shared" si="35"/>
        <v>9.2098064083421907</v>
      </c>
      <c r="AR124" s="10">
        <f t="shared" si="36"/>
        <v>9.2742731152303026</v>
      </c>
      <c r="AS124" s="10">
        <f t="shared" si="37"/>
        <v>9.2125854571268881</v>
      </c>
      <c r="AT124" s="10">
        <f t="shared" si="38"/>
        <v>9.245488628086612</v>
      </c>
    </row>
    <row r="125" spans="1:46">
      <c r="A125" s="13" t="s">
        <v>274</v>
      </c>
      <c r="B125" s="16" t="s">
        <v>273</v>
      </c>
      <c r="C125" s="48">
        <v>4494.4248743956696</v>
      </c>
      <c r="D125" s="49">
        <v>8.4105929908655614</v>
      </c>
      <c r="E125" s="36">
        <v>0.65400000000000003</v>
      </c>
      <c r="F125" s="50">
        <v>40.880000000000003</v>
      </c>
      <c r="G125" s="9"/>
      <c r="H125" s="9"/>
      <c r="I125" s="10"/>
      <c r="J125" s="54">
        <v>2584.7416710598864</v>
      </c>
      <c r="K125" s="54">
        <v>2858.1388662688069</v>
      </c>
      <c r="L125" s="54">
        <v>2755.0412379817262</v>
      </c>
      <c r="M125" s="54">
        <v>2925.5659934004243</v>
      </c>
      <c r="N125" s="54">
        <v>2902.4189442030201</v>
      </c>
      <c r="O125" s="54">
        <v>2911.2645837097757</v>
      </c>
      <c r="P125" s="54">
        <v>3092.8340107117506</v>
      </c>
      <c r="Q125" s="54">
        <v>3157.4828750828974</v>
      </c>
      <c r="R125" s="54">
        <v>3317.7429571135945</v>
      </c>
      <c r="S125" s="54">
        <v>3436.3613241162052</v>
      </c>
      <c r="T125" s="54">
        <v>3496.6781744060099</v>
      </c>
      <c r="U125" s="54">
        <v>3722.4015986710119</v>
      </c>
      <c r="V125" s="54">
        <v>3776.1356877248127</v>
      </c>
      <c r="W125" s="54">
        <v>3937.6507498669494</v>
      </c>
      <c r="X125" s="54">
        <v>4081.2213417486937</v>
      </c>
      <c r="Y125" s="55">
        <f t="shared" si="43"/>
        <v>4207.6235496680802</v>
      </c>
      <c r="Z125" s="55"/>
      <c r="AA125" s="9">
        <f t="shared" si="20"/>
        <v>101.08258494297128</v>
      </c>
      <c r="AB125" s="9">
        <f t="shared" si="21"/>
        <v>3263.7120010710378</v>
      </c>
      <c r="AC125" s="11">
        <f t="shared" si="22"/>
        <v>3.0971661994011562E-2</v>
      </c>
      <c r="AE125" s="10">
        <f t="shared" si="23"/>
        <v>7.8573808481228493</v>
      </c>
      <c r="AF125" s="10">
        <f t="shared" si="24"/>
        <v>7.9579259459269212</v>
      </c>
      <c r="AG125" s="10">
        <f t="shared" si="25"/>
        <v>7.9211876898894094</v>
      </c>
      <c r="AH125" s="10">
        <f t="shared" si="26"/>
        <v>7.9812432429640952</v>
      </c>
      <c r="AI125" s="10">
        <f t="shared" si="27"/>
        <v>7.9732997869815927</v>
      </c>
      <c r="AJ125" s="10">
        <f t="shared" si="28"/>
        <v>7.9763428306183011</v>
      </c>
      <c r="AK125" s="10">
        <f t="shared" si="29"/>
        <v>8.0368431051317533</v>
      </c>
      <c r="AL125" s="10">
        <f t="shared" si="30"/>
        <v>8.0575304306415774</v>
      </c>
      <c r="AM125" s="10">
        <f t="shared" si="31"/>
        <v>8.1070399985251402</v>
      </c>
      <c r="AN125" s="10">
        <f t="shared" si="32"/>
        <v>8.1421684359328452</v>
      </c>
      <c r="AO125" s="10">
        <f t="shared" si="33"/>
        <v>8.1595687037766869</v>
      </c>
      <c r="AP125" s="10">
        <f t="shared" si="34"/>
        <v>8.2221243300035383</v>
      </c>
      <c r="AQ125" s="10">
        <f t="shared" si="35"/>
        <v>8.2364564608689275</v>
      </c>
      <c r="AR125" s="10">
        <f t="shared" si="36"/>
        <v>8.2783395680815062</v>
      </c>
      <c r="AS125" s="10">
        <f t="shared" si="37"/>
        <v>8.3141515710702105</v>
      </c>
      <c r="AT125" s="10">
        <f t="shared" si="38"/>
        <v>8.3446532897854961</v>
      </c>
    </row>
    <row r="126" spans="1:46">
      <c r="A126" s="13" t="s">
        <v>276</v>
      </c>
      <c r="B126" s="16" t="s">
        <v>275</v>
      </c>
      <c r="C126" s="48">
        <v>885.19951912093245</v>
      </c>
      <c r="D126" s="49">
        <v>6.7858130649333361</v>
      </c>
      <c r="E126" s="36">
        <v>0.40200000000000002</v>
      </c>
      <c r="F126" s="50">
        <v>45.61</v>
      </c>
      <c r="G126" s="9"/>
      <c r="H126" s="9"/>
      <c r="I126" s="10"/>
      <c r="J126" s="54">
        <v>402.98333561072207</v>
      </c>
      <c r="K126" s="54">
        <v>420.00731245533865</v>
      </c>
      <c r="L126" s="54">
        <v>450.48353652906968</v>
      </c>
      <c r="M126" s="54">
        <v>486.35258589686981</v>
      </c>
      <c r="N126" s="54">
        <v>512.57296775271516</v>
      </c>
      <c r="O126" s="54">
        <v>504.76785317867888</v>
      </c>
      <c r="P126" s="54">
        <v>549.85993843731353</v>
      </c>
      <c r="Q126" s="54">
        <v>582.39683881577992</v>
      </c>
      <c r="R126" s="54">
        <v>601.11891279541408</v>
      </c>
      <c r="S126" s="54">
        <v>631.6832942449862</v>
      </c>
      <c r="T126" s="54">
        <v>667.45494818231464</v>
      </c>
      <c r="U126" s="54">
        <v>707.77357286852396</v>
      </c>
      <c r="V126" s="54">
        <v>741.39935387919115</v>
      </c>
      <c r="W126" s="54">
        <v>773.21749781224423</v>
      </c>
      <c r="X126" s="54">
        <v>803.81701109860842</v>
      </c>
      <c r="Y126" s="55">
        <f t="shared" si="43"/>
        <v>842.9759777933906</v>
      </c>
      <c r="Z126" s="55"/>
      <c r="AA126" s="9">
        <f t="shared" si="20"/>
        <v>28.696770260619203</v>
      </c>
      <c r="AB126" s="9">
        <f t="shared" si="21"/>
        <v>589.05926397051792</v>
      </c>
      <c r="AC126" s="11">
        <f t="shared" si="22"/>
        <v>4.871627018848728E-2</v>
      </c>
      <c r="AE126" s="10">
        <f t="shared" si="23"/>
        <v>5.9988952102498327</v>
      </c>
      <c r="AF126" s="10">
        <f t="shared" si="24"/>
        <v>6.0402721217338007</v>
      </c>
      <c r="AG126" s="10">
        <f t="shared" si="25"/>
        <v>6.1103215314950843</v>
      </c>
      <c r="AH126" s="10">
        <f t="shared" si="26"/>
        <v>6.1869338462476904</v>
      </c>
      <c r="AI126" s="10">
        <f t="shared" si="27"/>
        <v>6.2394430769809066</v>
      </c>
      <c r="AJ126" s="10">
        <f t="shared" si="28"/>
        <v>6.2240986269065672</v>
      </c>
      <c r="AK126" s="10">
        <f t="shared" si="29"/>
        <v>6.3096635884091157</v>
      </c>
      <c r="AL126" s="10">
        <f t="shared" si="30"/>
        <v>6.367152069010225</v>
      </c>
      <c r="AM126" s="10">
        <f t="shared" si="31"/>
        <v>6.3987927731924925</v>
      </c>
      <c r="AN126" s="10">
        <f t="shared" si="32"/>
        <v>6.4483881518449504</v>
      </c>
      <c r="AO126" s="10">
        <f t="shared" si="33"/>
        <v>6.5034718946367969</v>
      </c>
      <c r="AP126" s="10">
        <f t="shared" si="34"/>
        <v>6.562124230210256</v>
      </c>
      <c r="AQ126" s="10">
        <f t="shared" si="35"/>
        <v>6.6085394192287836</v>
      </c>
      <c r="AR126" s="10">
        <f t="shared" si="36"/>
        <v>6.6505603774612529</v>
      </c>
      <c r="AS126" s="10">
        <f t="shared" si="37"/>
        <v>6.6893716451385208</v>
      </c>
      <c r="AT126" s="10">
        <f t="shared" si="38"/>
        <v>6.7369384615025849</v>
      </c>
    </row>
    <row r="127" spans="1:46">
      <c r="A127" s="13" t="s">
        <v>278</v>
      </c>
      <c r="B127" s="16" t="s">
        <v>277</v>
      </c>
      <c r="C127" s="48">
        <v>1250</v>
      </c>
      <c r="D127" s="49">
        <v>7.1308988302963465</v>
      </c>
      <c r="E127" s="36">
        <v>0.58599999999999997</v>
      </c>
      <c r="F127" s="50">
        <v>40</v>
      </c>
      <c r="G127" s="9"/>
      <c r="H127" s="9"/>
      <c r="I127" s="10"/>
      <c r="J127" s="55">
        <f t="shared" ref="J127:V127" si="46">0.97*K127</f>
        <v>816.04534682575922</v>
      </c>
      <c r="K127" s="55">
        <f t="shared" si="46"/>
        <v>841.28386270696831</v>
      </c>
      <c r="L127" s="55">
        <f t="shared" si="46"/>
        <v>867.30295124429722</v>
      </c>
      <c r="M127" s="55">
        <f t="shared" si="46"/>
        <v>894.12675386010028</v>
      </c>
      <c r="N127" s="55">
        <f t="shared" si="46"/>
        <v>921.78015861866015</v>
      </c>
      <c r="O127" s="55">
        <f t="shared" si="46"/>
        <v>950.28882331820637</v>
      </c>
      <c r="P127" s="55">
        <f t="shared" si="46"/>
        <v>979.67919929712002</v>
      </c>
      <c r="Q127" s="55">
        <f t="shared" si="46"/>
        <v>1009.9785559764124</v>
      </c>
      <c r="R127" s="55">
        <f t="shared" si="46"/>
        <v>1041.2150061612499</v>
      </c>
      <c r="S127" s="55">
        <f t="shared" si="46"/>
        <v>1073.417532125</v>
      </c>
      <c r="T127" s="55">
        <f t="shared" si="46"/>
        <v>1106.6160124999999</v>
      </c>
      <c r="U127" s="55">
        <f t="shared" si="46"/>
        <v>1140.8412499999999</v>
      </c>
      <c r="V127" s="55">
        <f t="shared" si="46"/>
        <v>1176.125</v>
      </c>
      <c r="W127" s="55">
        <f>0.97*X127</f>
        <v>1212.5</v>
      </c>
      <c r="X127" s="56">
        <v>1250</v>
      </c>
      <c r="Y127" s="55">
        <f t="shared" si="43"/>
        <v>1287.9416147402139</v>
      </c>
      <c r="Z127" s="55"/>
      <c r="AA127" s="9">
        <f t="shared" si="20"/>
        <v>30.922315751563303</v>
      </c>
      <c r="AB127" s="9">
        <f t="shared" si="21"/>
        <v>1018.7466968422516</v>
      </c>
      <c r="AC127" s="11">
        <f t="shared" si="22"/>
        <v>3.0353291792171069E-2</v>
      </c>
      <c r="AE127" s="10">
        <f t="shared" si="23"/>
        <v>6.704469925510427</v>
      </c>
      <c r="AF127" s="10">
        <f t="shared" si="24"/>
        <v>6.7349291329951351</v>
      </c>
      <c r="AG127" s="10">
        <f t="shared" si="25"/>
        <v>6.7653883404798441</v>
      </c>
      <c r="AH127" s="10">
        <f t="shared" si="26"/>
        <v>6.7958475479645521</v>
      </c>
      <c r="AI127" s="10">
        <f t="shared" si="27"/>
        <v>6.8263067554492611</v>
      </c>
      <c r="AJ127" s="10">
        <f t="shared" si="28"/>
        <v>6.8567659629339701</v>
      </c>
      <c r="AK127" s="10">
        <f t="shared" si="29"/>
        <v>6.8872251704186782</v>
      </c>
      <c r="AL127" s="10">
        <f t="shared" si="30"/>
        <v>6.9176843779033872</v>
      </c>
      <c r="AM127" s="10">
        <f t="shared" si="31"/>
        <v>6.9481435853880953</v>
      </c>
      <c r="AN127" s="10">
        <f t="shared" si="32"/>
        <v>6.9786027928728043</v>
      </c>
      <c r="AO127" s="10">
        <f t="shared" si="33"/>
        <v>7.0090620003575124</v>
      </c>
      <c r="AP127" s="10">
        <f t="shared" si="34"/>
        <v>7.0395212078422214</v>
      </c>
      <c r="AQ127" s="10">
        <f t="shared" si="35"/>
        <v>7.0699804153269294</v>
      </c>
      <c r="AR127" s="10">
        <f t="shared" si="36"/>
        <v>7.1004396228116384</v>
      </c>
      <c r="AS127" s="10">
        <f t="shared" si="37"/>
        <v>7.1308988302963465</v>
      </c>
      <c r="AT127" s="10">
        <f t="shared" si="38"/>
        <v>7.1608005754662143</v>
      </c>
    </row>
    <row r="128" spans="1:46">
      <c r="A128" s="13" t="s">
        <v>280</v>
      </c>
      <c r="B128" s="16" t="s">
        <v>279</v>
      </c>
      <c r="C128" s="48">
        <v>6410.0938990751911</v>
      </c>
      <c r="D128" s="49">
        <v>8.7656291986491066</v>
      </c>
      <c r="E128" s="36">
        <v>0.68600000000000005</v>
      </c>
      <c r="F128" s="50">
        <v>74.33</v>
      </c>
      <c r="G128" s="9"/>
      <c r="H128" s="9"/>
      <c r="I128" s="10"/>
      <c r="J128" s="54">
        <v>4419.977972535662</v>
      </c>
      <c r="K128" s="54">
        <v>4449.9011145675167</v>
      </c>
      <c r="L128" s="54">
        <v>4524.8509844018281</v>
      </c>
      <c r="M128" s="54">
        <v>4562.3503412005002</v>
      </c>
      <c r="N128" s="54">
        <v>4608.2512344085462</v>
      </c>
      <c r="O128" s="54">
        <v>4665.8909653018236</v>
      </c>
      <c r="P128" s="54">
        <v>4625.0391203001845</v>
      </c>
      <c r="Q128" s="54">
        <v>4752.9032358456234</v>
      </c>
      <c r="R128" s="54">
        <v>4861.8276628236035</v>
      </c>
      <c r="S128" s="54">
        <v>5357.052933252924</v>
      </c>
      <c r="T128" s="54">
        <v>5389.1717355239771</v>
      </c>
      <c r="U128" s="54">
        <v>5659.8454141656903</v>
      </c>
      <c r="V128" s="54">
        <v>5848.6098615907977</v>
      </c>
      <c r="W128" s="54">
        <v>5981.6889133071418</v>
      </c>
      <c r="X128" s="54">
        <v>5820.7696767992493</v>
      </c>
      <c r="Y128" s="55">
        <f t="shared" si="43"/>
        <v>5961.006168576494</v>
      </c>
      <c r="Z128" s="55"/>
      <c r="AA128" s="9">
        <f t="shared" si="20"/>
        <v>121.31041922092993</v>
      </c>
      <c r="AB128" s="9">
        <f t="shared" si="21"/>
        <v>5035.2087444016706</v>
      </c>
      <c r="AC128" s="11">
        <f t="shared" si="22"/>
        <v>2.4092430995201003E-2</v>
      </c>
      <c r="AE128" s="10">
        <f t="shared" si="23"/>
        <v>8.3938899914701093</v>
      </c>
      <c r="AF128" s="10">
        <f t="shared" si="24"/>
        <v>8.4006371534678834</v>
      </c>
      <c r="AG128" s="10">
        <f t="shared" si="25"/>
        <v>8.4173399239678641</v>
      </c>
      <c r="AH128" s="10">
        <f t="shared" si="26"/>
        <v>8.4255931954240939</v>
      </c>
      <c r="AI128" s="10">
        <f t="shared" si="27"/>
        <v>8.4356037222455136</v>
      </c>
      <c r="AJ128" s="10">
        <f t="shared" si="28"/>
        <v>8.4480340843918871</v>
      </c>
      <c r="AK128" s="10">
        <f t="shared" si="29"/>
        <v>8.4392401083540367</v>
      </c>
      <c r="AL128" s="10">
        <f t="shared" si="30"/>
        <v>8.4665109178638769</v>
      </c>
      <c r="AM128" s="10">
        <f t="shared" si="31"/>
        <v>8.4891697085102162</v>
      </c>
      <c r="AN128" s="10">
        <f t="shared" si="32"/>
        <v>8.5861692769695175</v>
      </c>
      <c r="AO128" s="10">
        <f t="shared" si="33"/>
        <v>8.5921469852164094</v>
      </c>
      <c r="AP128" s="10">
        <f t="shared" si="34"/>
        <v>8.6411518588393896</v>
      </c>
      <c r="AQ128" s="10">
        <f t="shared" si="35"/>
        <v>8.6739592814900028</v>
      </c>
      <c r="AR128" s="10">
        <f t="shared" si="36"/>
        <v>8.6964582340441261</v>
      </c>
      <c r="AS128" s="10">
        <f t="shared" si="37"/>
        <v>8.6691877788543596</v>
      </c>
      <c r="AT128" s="10">
        <f t="shared" si="38"/>
        <v>8.6929945660418184</v>
      </c>
    </row>
    <row r="129" spans="1:46">
      <c r="A129" s="13" t="s">
        <v>282</v>
      </c>
      <c r="B129" s="16" t="s">
        <v>281</v>
      </c>
      <c r="C129" s="48">
        <v>2500</v>
      </c>
      <c r="D129" s="49">
        <v>7.8240460108562919</v>
      </c>
      <c r="E129" s="36" t="s">
        <v>600</v>
      </c>
      <c r="F129" s="50" t="e">
        <v>#N/A</v>
      </c>
      <c r="G129" s="9"/>
      <c r="H129" s="9"/>
      <c r="I129" s="10"/>
      <c r="J129" s="54"/>
      <c r="K129" s="54"/>
      <c r="L129" s="54"/>
      <c r="M129" s="54"/>
      <c r="N129" s="54"/>
      <c r="O129" s="54"/>
      <c r="P129" s="54"/>
      <c r="Q129" s="54"/>
      <c r="R129" s="54"/>
      <c r="S129" s="54"/>
      <c r="T129" s="54"/>
      <c r="U129" s="54"/>
      <c r="V129" s="54"/>
      <c r="W129" s="54"/>
      <c r="X129" s="54"/>
      <c r="Y129" s="55"/>
      <c r="Z129" s="55"/>
      <c r="AA129" s="9" t="e">
        <f t="shared" si="20"/>
        <v>#DIV/0!</v>
      </c>
      <c r="AB129" s="9" t="e">
        <f t="shared" si="21"/>
        <v>#DIV/0!</v>
      </c>
      <c r="AC129" s="11" t="e">
        <f t="shared" si="22"/>
        <v>#DIV/0!</v>
      </c>
      <c r="AE129" s="10"/>
      <c r="AF129" s="10"/>
      <c r="AG129" s="10"/>
      <c r="AH129" s="10"/>
      <c r="AI129" s="10"/>
      <c r="AJ129" s="10"/>
      <c r="AK129" s="10"/>
      <c r="AL129" s="10"/>
      <c r="AM129" s="10"/>
      <c r="AN129" s="10"/>
      <c r="AO129" s="10"/>
      <c r="AP129" s="10"/>
      <c r="AQ129" s="10"/>
      <c r="AR129" s="10"/>
      <c r="AS129" s="10"/>
      <c r="AT129" s="10"/>
    </row>
    <row r="130" spans="1:46">
      <c r="A130" s="13" t="s">
        <v>284</v>
      </c>
      <c r="B130" s="16" t="s">
        <v>283</v>
      </c>
      <c r="C130" s="48">
        <v>1154.6985440655546</v>
      </c>
      <c r="D130" s="49">
        <v>7.0515945880802118</v>
      </c>
      <c r="E130" s="36">
        <v>0.55300000000000005</v>
      </c>
      <c r="F130" s="50">
        <v>47.3</v>
      </c>
      <c r="G130" s="9"/>
      <c r="H130" s="9"/>
      <c r="I130" s="10"/>
      <c r="J130" s="54">
        <v>808.64251409918802</v>
      </c>
      <c r="K130" s="54">
        <v>830.74817694079252</v>
      </c>
      <c r="L130" s="54">
        <v>851.27087924591467</v>
      </c>
      <c r="M130" s="54">
        <v>855.64850423510745</v>
      </c>
      <c r="N130" s="54">
        <v>872.10078402788486</v>
      </c>
      <c r="O130" s="54">
        <v>904.62088878828138</v>
      </c>
      <c r="P130" s="54">
        <v>926.55298562206656</v>
      </c>
      <c r="Q130" s="54">
        <v>907.18526645807947</v>
      </c>
      <c r="R130" s="54">
        <v>922.76617776323383</v>
      </c>
      <c r="S130" s="54">
        <v>945.93700854605481</v>
      </c>
      <c r="T130" s="54">
        <v>955.92737374474393</v>
      </c>
      <c r="U130" s="54">
        <v>972.28198899197719</v>
      </c>
      <c r="V130" s="54">
        <v>986.05791341634256</v>
      </c>
      <c r="W130" s="54">
        <v>1019.9555563907766</v>
      </c>
      <c r="X130" s="54">
        <v>1048.5391285933911</v>
      </c>
      <c r="Y130" s="55">
        <f t="shared" ref="Y130:Y136" si="47">X130*(1+AC130)</f>
        <v>1065.9717394263532</v>
      </c>
      <c r="Z130" s="55"/>
      <c r="AA130" s="9">
        <f t="shared" si="20"/>
        <v>15.304696031593698</v>
      </c>
      <c r="AB130" s="9">
        <f t="shared" si="21"/>
        <v>920.54900979092224</v>
      </c>
      <c r="AC130" s="11">
        <f t="shared" si="22"/>
        <v>1.6625617831113354E-2</v>
      </c>
      <c r="AE130" s="10">
        <f t="shared" si="23"/>
        <v>6.6953569332412819</v>
      </c>
      <c r="AF130" s="10">
        <f t="shared" si="24"/>
        <v>6.7223267127583775</v>
      </c>
      <c r="AG130" s="10">
        <f t="shared" si="25"/>
        <v>6.7467303849114266</v>
      </c>
      <c r="AH130" s="10">
        <f t="shared" si="26"/>
        <v>6.7518596659182775</v>
      </c>
      <c r="AI130" s="10">
        <f t="shared" si="27"/>
        <v>6.7709049952439848</v>
      </c>
      <c r="AJ130" s="10">
        <f t="shared" si="28"/>
        <v>6.8075159485174392</v>
      </c>
      <c r="AK130" s="10">
        <f t="shared" si="29"/>
        <v>6.8314712331048275</v>
      </c>
      <c r="AL130" s="10">
        <f t="shared" si="30"/>
        <v>6.8103466921648863</v>
      </c>
      <c r="AM130" s="10">
        <f t="shared" si="31"/>
        <v>6.8273758738758845</v>
      </c>
      <c r="AN130" s="10">
        <f t="shared" si="32"/>
        <v>6.8521759796742359</v>
      </c>
      <c r="AO130" s="10">
        <f t="shared" si="33"/>
        <v>6.8626819412793685</v>
      </c>
      <c r="AP130" s="10">
        <f t="shared" si="34"/>
        <v>6.879645874517716</v>
      </c>
      <c r="AQ130" s="10">
        <f t="shared" si="35"/>
        <v>6.8937150885941323</v>
      </c>
      <c r="AR130" s="10">
        <f t="shared" si="36"/>
        <v>6.927514333163117</v>
      </c>
      <c r="AS130" s="10">
        <f t="shared" si="37"/>
        <v>6.9551531682850323</v>
      </c>
      <c r="AT130" s="10">
        <f t="shared" si="38"/>
        <v>6.9716420935172909</v>
      </c>
    </row>
    <row r="131" spans="1:46">
      <c r="A131" s="13" t="s">
        <v>286</v>
      </c>
      <c r="B131" s="16" t="s">
        <v>285</v>
      </c>
      <c r="C131" s="48">
        <v>40676.111105562566</v>
      </c>
      <c r="D131" s="49">
        <v>10.613396248384399</v>
      </c>
      <c r="E131" s="36">
        <v>0.96399999999999997</v>
      </c>
      <c r="F131" s="50">
        <v>30.9</v>
      </c>
      <c r="G131" s="9"/>
      <c r="H131" s="9"/>
      <c r="I131" s="10"/>
      <c r="J131" s="54">
        <v>28462.35462196534</v>
      </c>
      <c r="K131" s="54">
        <v>29323.754811181319</v>
      </c>
      <c r="L131" s="54">
        <v>30402.018281524135</v>
      </c>
      <c r="M131" s="54">
        <v>31411.695098504599</v>
      </c>
      <c r="N131" s="54">
        <v>32660.552111008892</v>
      </c>
      <c r="O131" s="54">
        <v>33690.963609892904</v>
      </c>
      <c r="P131" s="54">
        <v>34081.557026991628</v>
      </c>
      <c r="Q131" s="54">
        <v>33890.43739326678</v>
      </c>
      <c r="R131" s="54">
        <v>33844.125933609335</v>
      </c>
      <c r="S131" s="54">
        <v>34481.054956398657</v>
      </c>
      <c r="T131" s="54">
        <v>35104.526248850227</v>
      </c>
      <c r="U131" s="54">
        <v>36237.77776712591</v>
      </c>
      <c r="V131" s="54">
        <v>37465.506353817706</v>
      </c>
      <c r="W131" s="54">
        <v>38064.773982952822</v>
      </c>
      <c r="X131" s="54">
        <v>36358.004045266563</v>
      </c>
      <c r="Y131" s="55">
        <f t="shared" si="47"/>
        <v>37016.960795659383</v>
      </c>
      <c r="Z131" s="55"/>
      <c r="AA131" s="9">
        <f t="shared" si="20"/>
        <v>610.75752158158537</v>
      </c>
      <c r="AB131" s="9">
        <f t="shared" si="21"/>
        <v>33698.606816157124</v>
      </c>
      <c r="AC131" s="11">
        <f t="shared" si="22"/>
        <v>1.8124117857856122E-2</v>
      </c>
      <c r="AE131" s="10">
        <f t="shared" si="23"/>
        <v>10.256337602654614</v>
      </c>
      <c r="AF131" s="10">
        <f t="shared" si="24"/>
        <v>10.286153210938357</v>
      </c>
      <c r="AG131" s="10">
        <f t="shared" si="25"/>
        <v>10.322264276030149</v>
      </c>
      <c r="AH131" s="10">
        <f t="shared" si="26"/>
        <v>10.35493555791845</v>
      </c>
      <c r="AI131" s="10">
        <f t="shared" si="27"/>
        <v>10.393923271188948</v>
      </c>
      <c r="AJ131" s="10">
        <f t="shared" si="28"/>
        <v>10.424984938244245</v>
      </c>
      <c r="AK131" s="10">
        <f t="shared" si="29"/>
        <v>10.43651166731134</v>
      </c>
      <c r="AL131" s="10">
        <f t="shared" si="30"/>
        <v>10.430888170781216</v>
      </c>
      <c r="AM131" s="10">
        <f t="shared" si="31"/>
        <v>10.42952073103999</v>
      </c>
      <c r="AN131" s="10">
        <f t="shared" si="32"/>
        <v>10.448165320492832</v>
      </c>
      <c r="AO131" s="10">
        <f t="shared" si="33"/>
        <v>10.466085354098935</v>
      </c>
      <c r="AP131" s="10">
        <f t="shared" si="34"/>
        <v>10.497857438385106</v>
      </c>
      <c r="AQ131" s="10">
        <f t="shared" si="35"/>
        <v>10.531175958089909</v>
      </c>
      <c r="AR131" s="10">
        <f t="shared" si="36"/>
        <v>10.547044566062178</v>
      </c>
      <c r="AS131" s="10">
        <f t="shared" si="37"/>
        <v>10.501169652540076</v>
      </c>
      <c r="AT131" s="10">
        <f t="shared" si="38"/>
        <v>10.519131486475919</v>
      </c>
    </row>
    <row r="132" spans="1:46">
      <c r="A132" s="13" t="s">
        <v>288</v>
      </c>
      <c r="B132" s="16" t="s">
        <v>287</v>
      </c>
      <c r="C132" s="48">
        <v>28993.446429648775</v>
      </c>
      <c r="D132" s="49">
        <v>10.274825098245586</v>
      </c>
      <c r="E132" s="36">
        <v>0.95</v>
      </c>
      <c r="F132" s="50">
        <v>36.172026000000002</v>
      </c>
      <c r="G132" s="9"/>
      <c r="H132" s="9"/>
      <c r="I132" s="10"/>
      <c r="J132" s="54">
        <v>20649.589114753675</v>
      </c>
      <c r="K132" s="54">
        <v>21019.613626260252</v>
      </c>
      <c r="L132" s="54">
        <v>21097.051472497773</v>
      </c>
      <c r="M132" s="54">
        <v>21018.982355376753</v>
      </c>
      <c r="N132" s="54">
        <v>22010.633690595783</v>
      </c>
      <c r="O132" s="54">
        <v>22396.578621726319</v>
      </c>
      <c r="P132" s="54">
        <v>23046.99420908844</v>
      </c>
      <c r="Q132" s="54">
        <v>23755.94875576608</v>
      </c>
      <c r="R132" s="54">
        <v>24291.428109950648</v>
      </c>
      <c r="S132" s="54">
        <v>24809.03592366977</v>
      </c>
      <c r="T132" s="54">
        <v>25304.865621427358</v>
      </c>
      <c r="U132" s="54">
        <v>25212.631393571377</v>
      </c>
      <c r="V132" s="54">
        <v>25685.551139046751</v>
      </c>
      <c r="W132" s="54">
        <v>25087.644625621433</v>
      </c>
      <c r="X132" s="54">
        <v>24706.221662423515</v>
      </c>
      <c r="Y132" s="55">
        <f t="shared" si="47"/>
        <v>25116.313460704863</v>
      </c>
      <c r="Z132" s="55"/>
      <c r="AA132" s="9">
        <f t="shared" si="20"/>
        <v>387.40625933079713</v>
      </c>
      <c r="AB132" s="9">
        <f t="shared" si="21"/>
        <v>23339.518021451728</v>
      </c>
      <c r="AC132" s="11">
        <f t="shared" si="22"/>
        <v>1.659872577380243E-2</v>
      </c>
      <c r="AE132" s="10">
        <f t="shared" si="23"/>
        <v>9.9354507006005974</v>
      </c>
      <c r="AF132" s="10">
        <f t="shared" si="24"/>
        <v>9.9532112630184386</v>
      </c>
      <c r="AG132" s="10">
        <f t="shared" si="25"/>
        <v>9.9568885690596094</v>
      </c>
      <c r="AH132" s="10">
        <f t="shared" si="26"/>
        <v>9.9531812300989841</v>
      </c>
      <c r="AI132" s="10">
        <f t="shared" si="27"/>
        <v>9.9992809651372117</v>
      </c>
      <c r="AJ132" s="10">
        <f t="shared" si="28"/>
        <v>10.01666348607567</v>
      </c>
      <c r="AK132" s="10">
        <f t="shared" si="29"/>
        <v>10.04529063684515</v>
      </c>
      <c r="AL132" s="10">
        <f t="shared" si="30"/>
        <v>10.075588252026423</v>
      </c>
      <c r="AM132" s="10">
        <f t="shared" si="31"/>
        <v>10.09787881441985</v>
      </c>
      <c r="AN132" s="10">
        <f t="shared" si="32"/>
        <v>10.118963217553967</v>
      </c>
      <c r="AO132" s="10">
        <f t="shared" si="33"/>
        <v>10.138751973277524</v>
      </c>
      <c r="AP132" s="10">
        <f t="shared" si="34"/>
        <v>10.135100393694456</v>
      </c>
      <c r="AQ132" s="10">
        <f t="shared" si="35"/>
        <v>10.153683900294157</v>
      </c>
      <c r="AR132" s="10">
        <f t="shared" si="36"/>
        <v>10.130130757935866</v>
      </c>
      <c r="AS132" s="10">
        <f t="shared" si="37"/>
        <v>10.114810380064263</v>
      </c>
      <c r="AT132" s="10">
        <f t="shared" si="38"/>
        <v>10.131272852674707</v>
      </c>
    </row>
    <row r="133" spans="1:46">
      <c r="A133" s="13" t="s">
        <v>290</v>
      </c>
      <c r="B133" s="16" t="s">
        <v>289</v>
      </c>
      <c r="C133" s="48">
        <v>2641.2777803924505</v>
      </c>
      <c r="D133" s="49">
        <v>7.8790180867708175</v>
      </c>
      <c r="E133" s="36">
        <v>0.69899999999999995</v>
      </c>
      <c r="F133" s="50">
        <v>52.33</v>
      </c>
      <c r="G133" s="9"/>
      <c r="H133" s="9"/>
      <c r="I133" s="10"/>
      <c r="J133" s="54">
        <v>1821.9857158409372</v>
      </c>
      <c r="K133" s="54">
        <v>1897.9924976771633</v>
      </c>
      <c r="L133" s="54">
        <v>1935.5829991003914</v>
      </c>
      <c r="M133" s="54">
        <v>1971.6250626859814</v>
      </c>
      <c r="N133" s="54">
        <v>2075.1397911501303</v>
      </c>
      <c r="O133" s="54">
        <v>2126.4467394371754</v>
      </c>
      <c r="P133" s="54">
        <v>2157.3526741197488</v>
      </c>
      <c r="Q133" s="54">
        <v>2143.8242700779574</v>
      </c>
      <c r="R133" s="54">
        <v>2169.204107407535</v>
      </c>
      <c r="S133" s="54">
        <v>2255.4265945781676</v>
      </c>
      <c r="T133" s="54">
        <v>2322.3412584189418</v>
      </c>
      <c r="U133" s="54">
        <v>2382.6272943685904</v>
      </c>
      <c r="V133" s="54">
        <v>2426.8010087212501</v>
      </c>
      <c r="W133" s="54">
        <v>2575.7569156781105</v>
      </c>
      <c r="X133" s="54">
        <v>2398.4468643008863</v>
      </c>
      <c r="Y133" s="55">
        <f t="shared" si="47"/>
        <v>2450.4287506850592</v>
      </c>
      <c r="Z133" s="55"/>
      <c r="AA133" s="9">
        <f t="shared" si="20"/>
        <v>47.190460955129502</v>
      </c>
      <c r="AB133" s="9">
        <f t="shared" si="21"/>
        <v>2177.3702529041975</v>
      </c>
      <c r="AC133" s="11">
        <f t="shared" si="22"/>
        <v>2.1673144883001139E-2</v>
      </c>
      <c r="AE133" s="10">
        <f t="shared" si="23"/>
        <v>7.5076822379653176</v>
      </c>
      <c r="AF133" s="10">
        <f t="shared" si="24"/>
        <v>7.5485520264103032</v>
      </c>
      <c r="AG133" s="10">
        <f t="shared" si="25"/>
        <v>7.5681638516094552</v>
      </c>
      <c r="AH133" s="10">
        <f t="shared" si="26"/>
        <v>7.5866133866017069</v>
      </c>
      <c r="AI133" s="10">
        <f t="shared" si="27"/>
        <v>7.6377837996245725</v>
      </c>
      <c r="AJ133" s="10">
        <f t="shared" si="28"/>
        <v>7.6622076682653688</v>
      </c>
      <c r="AK133" s="10">
        <f t="shared" si="29"/>
        <v>7.6766371351658851</v>
      </c>
      <c r="AL133" s="10">
        <f t="shared" si="30"/>
        <v>7.670346555248452</v>
      </c>
      <c r="AM133" s="10">
        <f t="shared" si="31"/>
        <v>7.682115608477714</v>
      </c>
      <c r="AN133" s="10">
        <f t="shared" si="32"/>
        <v>7.7210944112415563</v>
      </c>
      <c r="AO133" s="10">
        <f t="shared" si="33"/>
        <v>7.7503311189091972</v>
      </c>
      <c r="AP133" s="10">
        <f t="shared" si="34"/>
        <v>7.7759590630071029</v>
      </c>
      <c r="AQ133" s="10">
        <f t="shared" si="35"/>
        <v>7.7943292117270522</v>
      </c>
      <c r="AR133" s="10">
        <f t="shared" si="36"/>
        <v>7.8538987177397948</v>
      </c>
      <c r="AS133" s="10">
        <f t="shared" si="37"/>
        <v>7.7825766669760155</v>
      </c>
      <c r="AT133" s="10">
        <f t="shared" si="38"/>
        <v>7.8040182885076259</v>
      </c>
    </row>
    <row r="134" spans="1:46">
      <c r="A134" s="13" t="s">
        <v>292</v>
      </c>
      <c r="B134" s="16" t="s">
        <v>291</v>
      </c>
      <c r="C134" s="48">
        <v>689.83922798940318</v>
      </c>
      <c r="D134" s="49">
        <v>6.5364585675280003</v>
      </c>
      <c r="E134" s="36">
        <v>0.34</v>
      </c>
      <c r="F134" s="50">
        <v>34.04</v>
      </c>
      <c r="G134" s="9"/>
      <c r="H134" s="9"/>
      <c r="I134" s="10"/>
      <c r="J134" s="54">
        <v>609.46871423703692</v>
      </c>
      <c r="K134" s="54">
        <v>609.34488570089252</v>
      </c>
      <c r="L134" s="54">
        <v>605.08767950736035</v>
      </c>
      <c r="M134" s="54">
        <v>645.6119329588023</v>
      </c>
      <c r="N134" s="54">
        <v>620.35443865706816</v>
      </c>
      <c r="O134" s="54">
        <v>591.17598234178695</v>
      </c>
      <c r="P134" s="54">
        <v>612.23040715078218</v>
      </c>
      <c r="Q134" s="54">
        <v>609.82834928152192</v>
      </c>
      <c r="R134" s="54">
        <v>620.77445720655908</v>
      </c>
      <c r="S134" s="54">
        <v>600.10519243420367</v>
      </c>
      <c r="T134" s="54">
        <v>604.80778194835864</v>
      </c>
      <c r="U134" s="54">
        <v>616.27706504717412</v>
      </c>
      <c r="V134" s="54">
        <v>612.49013262392918</v>
      </c>
      <c r="W134" s="54">
        <v>644.92324884570587</v>
      </c>
      <c r="X134" s="54">
        <v>1250</v>
      </c>
      <c r="Y134" s="55">
        <f t="shared" si="47"/>
        <v>1281.2418463349038</v>
      </c>
      <c r="Z134" s="55"/>
      <c r="AA134" s="9">
        <f t="shared" si="20"/>
        <v>16.416515975930125</v>
      </c>
      <c r="AB134" s="9">
        <f t="shared" si="21"/>
        <v>656.83201786274549</v>
      </c>
      <c r="AC134" s="11">
        <f t="shared" si="22"/>
        <v>2.4993477067923008E-2</v>
      </c>
      <c r="AE134" s="10">
        <f t="shared" si="23"/>
        <v>6.412587617393938</v>
      </c>
      <c r="AF134" s="10">
        <f t="shared" si="24"/>
        <v>6.4123844221939885</v>
      </c>
      <c r="AG134" s="10">
        <f t="shared" si="25"/>
        <v>6.4053733723358111</v>
      </c>
      <c r="AH134" s="10">
        <f t="shared" si="26"/>
        <v>6.4701986003022727</v>
      </c>
      <c r="AI134" s="10">
        <f t="shared" si="27"/>
        <v>6.4302909899484257</v>
      </c>
      <c r="AJ134" s="10">
        <f t="shared" si="28"/>
        <v>6.3821137435411499</v>
      </c>
      <c r="AK134" s="10">
        <f t="shared" si="29"/>
        <v>6.4171086939331774</v>
      </c>
      <c r="AL134" s="10">
        <f t="shared" si="30"/>
        <v>6.4131775229480059</v>
      </c>
      <c r="AM134" s="10">
        <f t="shared" si="31"/>
        <v>6.4309678230588707</v>
      </c>
      <c r="AN134" s="10">
        <f t="shared" si="32"/>
        <v>6.3971049605729373</v>
      </c>
      <c r="AO134" s="10">
        <f t="shared" si="33"/>
        <v>6.4049106917606506</v>
      </c>
      <c r="AP134" s="10">
        <f t="shared" si="34"/>
        <v>6.4236966433331393</v>
      </c>
      <c r="AQ134" s="10">
        <f t="shared" si="35"/>
        <v>6.4175328322873666</v>
      </c>
      <c r="AR134" s="10">
        <f t="shared" si="36"/>
        <v>6.469131315677755</v>
      </c>
      <c r="AS134" s="10">
        <f t="shared" si="37"/>
        <v>7.1308988302963465</v>
      </c>
      <c r="AT134" s="10">
        <f t="shared" si="38"/>
        <v>7.1555850790302964</v>
      </c>
    </row>
    <row r="135" spans="1:46">
      <c r="A135" s="13" t="s">
        <v>294</v>
      </c>
      <c r="B135" s="16" t="s">
        <v>293</v>
      </c>
      <c r="C135" s="48">
        <v>2203.3475614546869</v>
      </c>
      <c r="D135" s="49">
        <v>7.6977331017005035</v>
      </c>
      <c r="E135" s="36">
        <v>0.51100000000000001</v>
      </c>
      <c r="F135" s="50">
        <v>42.93</v>
      </c>
      <c r="G135" s="9"/>
      <c r="H135" s="9"/>
      <c r="I135" s="10"/>
      <c r="J135" s="54">
        <v>1414.9079118361403</v>
      </c>
      <c r="K135" s="54">
        <v>1439.7359263666124</v>
      </c>
      <c r="L135" s="54">
        <v>1442.739091911835</v>
      </c>
      <c r="M135" s="54">
        <v>1434.3452655334354</v>
      </c>
      <c r="N135" s="54">
        <v>1415.1718119784493</v>
      </c>
      <c r="O135" s="54">
        <v>1455.6733767786006</v>
      </c>
      <c r="P135" s="54">
        <v>1464.7148491300147</v>
      </c>
      <c r="Q135" s="54">
        <v>1451.7343356765468</v>
      </c>
      <c r="R135" s="54">
        <v>1562.9916019644772</v>
      </c>
      <c r="S135" s="54">
        <v>1687.5248965016292</v>
      </c>
      <c r="T135" s="54">
        <v>1736.5457667423975</v>
      </c>
      <c r="U135" s="54">
        <v>1800.8191072509248</v>
      </c>
      <c r="V135" s="54">
        <v>1872.2159792242517</v>
      </c>
      <c r="W135" s="54">
        <v>1938.7398764769387</v>
      </c>
      <c r="X135" s="54">
        <v>2000.7785962410826</v>
      </c>
      <c r="Y135" s="55">
        <f t="shared" si="47"/>
        <v>2055.1493930657261</v>
      </c>
      <c r="Z135" s="55"/>
      <c r="AA135" s="9">
        <f t="shared" si="20"/>
        <v>43.69464268393201</v>
      </c>
      <c r="AB135" s="9">
        <f t="shared" si="21"/>
        <v>1607.909226240889</v>
      </c>
      <c r="AC135" s="11">
        <f t="shared" si="22"/>
        <v>2.71748193062398E-2</v>
      </c>
      <c r="AE135" s="10">
        <f t="shared" si="23"/>
        <v>7.254819727985085</v>
      </c>
      <c r="AF135" s="10">
        <f t="shared" si="24"/>
        <v>7.2722149912854288</v>
      </c>
      <c r="AG135" s="10">
        <f t="shared" si="25"/>
        <v>7.2742987329399575</v>
      </c>
      <c r="AH135" s="10">
        <f t="shared" si="26"/>
        <v>7.2684637631227123</v>
      </c>
      <c r="AI135" s="10">
        <f t="shared" si="27"/>
        <v>7.2550062245991933</v>
      </c>
      <c r="AJ135" s="10">
        <f t="shared" si="28"/>
        <v>7.2832238744555102</v>
      </c>
      <c r="AK135" s="10">
        <f t="shared" si="29"/>
        <v>7.2894158602738379</v>
      </c>
      <c r="AL135" s="10">
        <f t="shared" si="30"/>
        <v>7.2805142142346204</v>
      </c>
      <c r="AM135" s="10">
        <f t="shared" si="31"/>
        <v>7.3543569573836747</v>
      </c>
      <c r="AN135" s="10">
        <f t="shared" si="32"/>
        <v>7.4310181761203005</v>
      </c>
      <c r="AO135" s="10">
        <f t="shared" si="33"/>
        <v>7.4596532275767578</v>
      </c>
      <c r="AP135" s="10">
        <f t="shared" si="34"/>
        <v>7.4959968999598914</v>
      </c>
      <c r="AQ135" s="10">
        <f t="shared" si="35"/>
        <v>7.5348780238997533</v>
      </c>
      <c r="AR135" s="10">
        <f t="shared" si="36"/>
        <v>7.5697934928017778</v>
      </c>
      <c r="AS135" s="10">
        <f t="shared" si="37"/>
        <v>7.6012916819057708</v>
      </c>
      <c r="AT135" s="10">
        <f t="shared" si="38"/>
        <v>7.6281038216435944</v>
      </c>
    </row>
    <row r="136" spans="1:46">
      <c r="A136" s="13" t="s">
        <v>296</v>
      </c>
      <c r="B136" s="16" t="s">
        <v>295</v>
      </c>
      <c r="C136" s="48">
        <v>56213.519855050894</v>
      </c>
      <c r="D136" s="49">
        <v>10.936912573766078</v>
      </c>
      <c r="E136" s="36">
        <v>0.97099999999999997</v>
      </c>
      <c r="F136" s="50">
        <v>25.79</v>
      </c>
      <c r="G136" s="9"/>
      <c r="H136" s="9"/>
      <c r="I136" s="10"/>
      <c r="J136" s="54">
        <v>37517.867257758582</v>
      </c>
      <c r="K136" s="54">
        <v>39242.177064914424</v>
      </c>
      <c r="L136" s="54">
        <v>41141.408692314224</v>
      </c>
      <c r="M136" s="54">
        <v>41979.219807297486</v>
      </c>
      <c r="N136" s="54">
        <v>42560.750454384797</v>
      </c>
      <c r="O136" s="54">
        <v>43642.1176254284</v>
      </c>
      <c r="P136" s="54">
        <v>44293.683676563887</v>
      </c>
      <c r="Q136" s="54">
        <v>44711.343616796985</v>
      </c>
      <c r="R136" s="54">
        <v>44898.376237963588</v>
      </c>
      <c r="S136" s="54">
        <v>46358.585807122799</v>
      </c>
      <c r="T136" s="54">
        <v>47305.479168098718</v>
      </c>
      <c r="U136" s="54">
        <v>47996.435717110107</v>
      </c>
      <c r="V136" s="54">
        <v>48799.668936076494</v>
      </c>
      <c r="W136" s="54">
        <v>49070.014562532975</v>
      </c>
      <c r="X136" s="54">
        <v>47675.960295459576</v>
      </c>
      <c r="Y136" s="55">
        <f t="shared" si="47"/>
        <v>48490.214812959159</v>
      </c>
      <c r="Z136" s="55"/>
      <c r="AA136" s="9">
        <f t="shared" si="20"/>
        <v>759.66305776289425</v>
      </c>
      <c r="AB136" s="9">
        <f t="shared" si="21"/>
        <v>44479.539261321544</v>
      </c>
      <c r="AC136" s="11">
        <f t="shared" si="22"/>
        <v>1.7078932704311552E-2</v>
      </c>
      <c r="AE136" s="10">
        <f t="shared" si="23"/>
        <v>10.532572558694275</v>
      </c>
      <c r="AF136" s="10">
        <f t="shared" si="24"/>
        <v>10.577507392897548</v>
      </c>
      <c r="AG136" s="10">
        <f t="shared" si="25"/>
        <v>10.624770404047904</v>
      </c>
      <c r="AH136" s="10">
        <f t="shared" si="26"/>
        <v>10.64493000833526</v>
      </c>
      <c r="AI136" s="10">
        <f t="shared" si="27"/>
        <v>10.658687756716855</v>
      </c>
      <c r="AJ136" s="10">
        <f t="shared" si="28"/>
        <v>10.683777963642042</v>
      </c>
      <c r="AK136" s="10">
        <f t="shared" si="29"/>
        <v>10.698597365203165</v>
      </c>
      <c r="AL136" s="10">
        <f t="shared" si="30"/>
        <v>10.707982520594797</v>
      </c>
      <c r="AM136" s="10">
        <f t="shared" si="31"/>
        <v>10.712156909111238</v>
      </c>
      <c r="AN136" s="10">
        <f t="shared" si="32"/>
        <v>10.744161792396584</v>
      </c>
      <c r="AO136" s="10">
        <f t="shared" si="33"/>
        <v>10.764381406420268</v>
      </c>
      <c r="AP136" s="10">
        <f t="shared" si="34"/>
        <v>10.778882031239384</v>
      </c>
      <c r="AQ136" s="10">
        <f t="shared" si="35"/>
        <v>10.795478807721434</v>
      </c>
      <c r="AR136" s="10">
        <f t="shared" si="36"/>
        <v>10.801003425854498</v>
      </c>
      <c r="AS136" s="10">
        <f t="shared" si="37"/>
        <v>10.772182572802931</v>
      </c>
      <c r="AT136" s="10">
        <f t="shared" si="38"/>
        <v>10.789117300136175</v>
      </c>
    </row>
    <row r="137" spans="1:46">
      <c r="A137" s="13" t="s">
        <v>298</v>
      </c>
      <c r="B137" s="16" t="s">
        <v>297</v>
      </c>
      <c r="C137" s="48">
        <v>25462.14743565553</v>
      </c>
      <c r="D137" s="49">
        <v>10.144948214024099</v>
      </c>
      <c r="E137" s="36">
        <v>0.84599999999999997</v>
      </c>
      <c r="F137" s="50">
        <v>32</v>
      </c>
      <c r="G137" s="9"/>
      <c r="H137" s="9"/>
      <c r="I137" s="10"/>
      <c r="J137" s="54">
        <v>16773.003539928177</v>
      </c>
      <c r="K137" s="54">
        <v>16867.900604160714</v>
      </c>
      <c r="L137" s="54">
        <v>17504.875190496132</v>
      </c>
      <c r="M137" s="54">
        <v>17623.005482537126</v>
      </c>
      <c r="N137" s="54">
        <v>17285.657800426343</v>
      </c>
      <c r="O137" s="54">
        <v>17903.381436110481</v>
      </c>
      <c r="P137" s="54">
        <v>18918.656651108115</v>
      </c>
      <c r="Q137" s="54">
        <v>19086.322211344199</v>
      </c>
      <c r="R137" s="54">
        <v>18827.779480438901</v>
      </c>
      <c r="S137" s="54">
        <v>19133.010268013579</v>
      </c>
      <c r="T137" s="54">
        <v>19533.340491316114</v>
      </c>
      <c r="U137" s="54">
        <v>20204.621111556025</v>
      </c>
      <c r="V137" s="54">
        <v>21133.351084972932</v>
      </c>
      <c r="W137" s="54">
        <v>23332.956966598162</v>
      </c>
      <c r="X137" s="56">
        <v>25000</v>
      </c>
      <c r="Y137" s="55">
        <f t="shared" ref="Y137:Y198" si="48">X137*(1+AC137)</f>
        <v>25620.521853674312</v>
      </c>
      <c r="Z137" s="55"/>
      <c r="AA137" s="9">
        <f t="shared" ref="AA137:AA198" si="49">SLOPE(J137:X137,$J$7:$X$7)</f>
        <v>478.42708553354771</v>
      </c>
      <c r="AB137" s="9">
        <f t="shared" ref="AB137:AB198" si="50">AVERAGE(J137:X137)</f>
        <v>19275.190821267133</v>
      </c>
      <c r="AC137" s="11">
        <f t="shared" ref="AC137:AC198" si="51">AA137/AB137</f>
        <v>2.482087414697233E-2</v>
      </c>
      <c r="AE137" s="10">
        <f t="shared" ref="AE137:AE198" si="52">LN(J137)</f>
        <v>9.727525940743929</v>
      </c>
      <c r="AF137" s="10">
        <f t="shared" ref="AF137:AF198" si="53">LN(K137)</f>
        <v>9.7331677222809549</v>
      </c>
      <c r="AG137" s="10">
        <f t="shared" ref="AG137:AG198" si="54">LN(L137)</f>
        <v>9.7702347034288231</v>
      </c>
      <c r="AH137" s="10">
        <f t="shared" ref="AH137:AH198" si="55">LN(M137)</f>
        <v>9.7769604571655595</v>
      </c>
      <c r="AI137" s="10">
        <f t="shared" ref="AI137:AI198" si="56">LN(N137)</f>
        <v>9.7576324077742953</v>
      </c>
      <c r="AJ137" s="10">
        <f t="shared" ref="AJ137:AJ198" si="57">LN(O137)</f>
        <v>9.7927448810334354</v>
      </c>
      <c r="AK137" s="10">
        <f t="shared" ref="AK137:AK198" si="58">LN(P137)</f>
        <v>9.8479038385580857</v>
      </c>
      <c r="AL137" s="10">
        <f t="shared" ref="AL137:AL198" si="59">LN(Q137)</f>
        <v>9.856727242912882</v>
      </c>
      <c r="AM137" s="10">
        <f t="shared" ref="AM137:AM198" si="60">LN(R137)</f>
        <v>9.8430886901324364</v>
      </c>
      <c r="AN137" s="10">
        <f t="shared" ref="AN137:AN198" si="61">LN(S137)</f>
        <v>9.8591704085499696</v>
      </c>
      <c r="AO137" s="10">
        <f t="shared" ref="AO137:AO198" si="62">LN(T137)</f>
        <v>9.8798780533465571</v>
      </c>
      <c r="AP137" s="10">
        <f t="shared" ref="AP137:AP198" si="63">LN(U137)</f>
        <v>9.9136666251247245</v>
      </c>
      <c r="AQ137" s="10">
        <f t="shared" ref="AQ137:AQ198" si="64">LN(V137)</f>
        <v>9.9586076917398003</v>
      </c>
      <c r="AR137" s="10">
        <f t="shared" ref="AR137:AR198" si="65">LN(W137)</f>
        <v>10.057622102230361</v>
      </c>
      <c r="AS137" s="10">
        <f t="shared" ref="AS137:AS198" si="66">LN(X137)</f>
        <v>10.126631103850338</v>
      </c>
      <c r="AT137" s="10">
        <f t="shared" ref="AT137:AT198" si="67">LN(Y137)</f>
        <v>10.151148944239155</v>
      </c>
    </row>
    <row r="138" spans="1:46">
      <c r="A138" s="13" t="s">
        <v>300</v>
      </c>
      <c r="B138" s="16" t="s">
        <v>299</v>
      </c>
      <c r="C138" s="48">
        <v>2608.5856470624781</v>
      </c>
      <c r="D138" s="49">
        <v>7.8665634557599162</v>
      </c>
      <c r="E138" s="36">
        <v>0.57199999999999995</v>
      </c>
      <c r="F138" s="50">
        <v>32.74</v>
      </c>
      <c r="G138" s="9"/>
      <c r="H138" s="9"/>
      <c r="I138" s="10"/>
      <c r="J138" s="54">
        <v>1856.498706519968</v>
      </c>
      <c r="K138" s="54">
        <v>1899.3710239655911</v>
      </c>
      <c r="L138" s="54">
        <v>1873.1213198807386</v>
      </c>
      <c r="M138" s="54">
        <v>1875.2747535201909</v>
      </c>
      <c r="N138" s="54">
        <v>1897.6472149401591</v>
      </c>
      <c r="O138" s="54">
        <v>1931.3476680236186</v>
      </c>
      <c r="P138" s="54">
        <v>1922.7082999190391</v>
      </c>
      <c r="Q138" s="54">
        <v>1937.4196951692413</v>
      </c>
      <c r="R138" s="54">
        <v>1982.9199511428426</v>
      </c>
      <c r="S138" s="54">
        <v>2078.3136686350108</v>
      </c>
      <c r="T138" s="54">
        <v>2184.3595763337416</v>
      </c>
      <c r="U138" s="54">
        <v>2270.1438357475768</v>
      </c>
      <c r="V138" s="54">
        <v>2348.3107281793818</v>
      </c>
      <c r="W138" s="54">
        <v>2335.2246494119163</v>
      </c>
      <c r="X138" s="54">
        <v>2368.7603446722387</v>
      </c>
      <c r="Y138" s="55">
        <f t="shared" si="48"/>
        <v>2415.6668981300154</v>
      </c>
      <c r="Z138" s="55"/>
      <c r="AA138" s="9">
        <f t="shared" si="49"/>
        <v>40.609490452764071</v>
      </c>
      <c r="AB138" s="9">
        <f t="shared" si="50"/>
        <v>2050.7614290707506</v>
      </c>
      <c r="AC138" s="11">
        <f t="shared" si="51"/>
        <v>1.9802152447915507E-2</v>
      </c>
      <c r="AE138" s="10">
        <f t="shared" si="52"/>
        <v>7.5264475768864685</v>
      </c>
      <c r="AF138" s="10">
        <f t="shared" si="53"/>
        <v>7.5492780703305797</v>
      </c>
      <c r="AG138" s="10">
        <f t="shared" si="54"/>
        <v>7.5353614733740297</v>
      </c>
      <c r="AH138" s="10">
        <f t="shared" si="55"/>
        <v>7.5365104628800443</v>
      </c>
      <c r="AI138" s="10">
        <f t="shared" si="56"/>
        <v>7.5483700898915078</v>
      </c>
      <c r="AJ138" s="10">
        <f t="shared" si="57"/>
        <v>7.5659733118067267</v>
      </c>
      <c r="AK138" s="10">
        <f t="shared" si="58"/>
        <v>7.5614900439729675</v>
      </c>
      <c r="AL138" s="10">
        <f t="shared" si="59"/>
        <v>7.5691123127139388</v>
      </c>
      <c r="AM138" s="10">
        <f t="shared" si="60"/>
        <v>7.5923257601522272</v>
      </c>
      <c r="AN138" s="10">
        <f t="shared" si="61"/>
        <v>7.6393121076378376</v>
      </c>
      <c r="AO138" s="10">
        <f t="shared" si="62"/>
        <v>7.6890779644913776</v>
      </c>
      <c r="AP138" s="10">
        <f t="shared" si="63"/>
        <v>7.7275984722335025</v>
      </c>
      <c r="AQ138" s="10">
        <f t="shared" si="64"/>
        <v>7.7614515095769132</v>
      </c>
      <c r="AR138" s="10">
        <f t="shared" si="65"/>
        <v>7.7558633750734023</v>
      </c>
      <c r="AS138" s="10">
        <f t="shared" si="66"/>
        <v>7.7701220359651533</v>
      </c>
      <c r="AT138" s="10">
        <f t="shared" si="67"/>
        <v>7.7897306762587535</v>
      </c>
    </row>
    <row r="139" spans="1:46">
      <c r="A139" s="13" t="s">
        <v>302</v>
      </c>
      <c r="B139" s="16" t="s">
        <v>301</v>
      </c>
      <c r="C139" s="48">
        <v>8100</v>
      </c>
      <c r="D139" s="49">
        <v>8.99961934066053</v>
      </c>
      <c r="E139" s="36" t="s">
        <v>600</v>
      </c>
      <c r="F139" s="50" t="e">
        <v>#N/A</v>
      </c>
      <c r="G139" s="9"/>
      <c r="H139" s="9"/>
      <c r="I139" s="10"/>
      <c r="J139" s="55">
        <f t="shared" ref="J139:U139" si="68">0.97*K139</f>
        <v>5451.5194303411554</v>
      </c>
      <c r="K139" s="55">
        <f t="shared" si="68"/>
        <v>5620.1231240630468</v>
      </c>
      <c r="L139" s="55">
        <f t="shared" si="68"/>
        <v>5793.9413650134502</v>
      </c>
      <c r="M139" s="55">
        <f t="shared" si="68"/>
        <v>5973.135427848918</v>
      </c>
      <c r="N139" s="55">
        <f t="shared" si="68"/>
        <v>6157.8715751019772</v>
      </c>
      <c r="O139" s="55">
        <f t="shared" si="68"/>
        <v>6348.3212114453372</v>
      </c>
      <c r="P139" s="55">
        <f t="shared" si="68"/>
        <v>6544.6610427271517</v>
      </c>
      <c r="Q139" s="55">
        <f t="shared" si="68"/>
        <v>6747.0732399248991</v>
      </c>
      <c r="R139" s="55">
        <f t="shared" si="68"/>
        <v>6955.7456081699993</v>
      </c>
      <c r="S139" s="55">
        <f t="shared" si="68"/>
        <v>7170.8717609999994</v>
      </c>
      <c r="T139" s="55">
        <f t="shared" si="68"/>
        <v>7392.6512999999995</v>
      </c>
      <c r="U139" s="55">
        <f t="shared" si="68"/>
        <v>7621.29</v>
      </c>
      <c r="V139" s="55">
        <f>0.97*W139</f>
        <v>7857</v>
      </c>
      <c r="W139" s="56">
        <v>8100</v>
      </c>
      <c r="X139" s="55">
        <v>8350</v>
      </c>
      <c r="Y139" s="55">
        <f t="shared" si="48"/>
        <v>8603.435455303148</v>
      </c>
      <c r="Z139" s="55"/>
      <c r="AA139" s="9">
        <f t="shared" si="49"/>
        <v>206.56093409291771</v>
      </c>
      <c r="AB139" s="9">
        <f t="shared" si="50"/>
        <v>6805.6136723757281</v>
      </c>
      <c r="AC139" s="11">
        <f t="shared" si="51"/>
        <v>3.035155153331098E-2</v>
      </c>
      <c r="AE139" s="10">
        <f t="shared" si="52"/>
        <v>8.6036496433593186</v>
      </c>
      <c r="AF139" s="10">
        <f t="shared" si="53"/>
        <v>8.6341088508440276</v>
      </c>
      <c r="AG139" s="10">
        <f t="shared" si="54"/>
        <v>8.6645680583287366</v>
      </c>
      <c r="AH139" s="10">
        <f t="shared" si="55"/>
        <v>8.6950272658134438</v>
      </c>
      <c r="AI139" s="10">
        <f t="shared" si="56"/>
        <v>8.7254864732981527</v>
      </c>
      <c r="AJ139" s="10">
        <f t="shared" si="57"/>
        <v>8.7559456807828617</v>
      </c>
      <c r="AK139" s="10">
        <f t="shared" si="58"/>
        <v>8.7864048882675707</v>
      </c>
      <c r="AL139" s="10">
        <f t="shared" si="59"/>
        <v>8.8168640957522779</v>
      </c>
      <c r="AM139" s="10">
        <f t="shared" si="60"/>
        <v>8.8473233032369869</v>
      </c>
      <c r="AN139" s="10">
        <f t="shared" si="61"/>
        <v>8.8777825107216959</v>
      </c>
      <c r="AO139" s="10">
        <f t="shared" si="62"/>
        <v>8.9082417182064049</v>
      </c>
      <c r="AP139" s="10">
        <f t="shared" si="63"/>
        <v>8.9387009256911139</v>
      </c>
      <c r="AQ139" s="10">
        <f t="shared" si="64"/>
        <v>8.9691601331758211</v>
      </c>
      <c r="AR139" s="10">
        <f t="shared" si="65"/>
        <v>8.99961934066053</v>
      </c>
      <c r="AS139" s="10">
        <f t="shared" si="66"/>
        <v>9.030016817844901</v>
      </c>
      <c r="AT139" s="10">
        <f t="shared" si="67"/>
        <v>9.0599168740209617</v>
      </c>
    </row>
    <row r="140" spans="1:46">
      <c r="A140" s="13" t="s">
        <v>304</v>
      </c>
      <c r="B140" s="16" t="s">
        <v>303</v>
      </c>
      <c r="C140" s="48">
        <v>13057.092850781899</v>
      </c>
      <c r="D140" s="49">
        <v>9.4770867785707686</v>
      </c>
      <c r="E140" s="36">
        <v>0.84</v>
      </c>
      <c r="F140" s="50">
        <v>52.339999999999996</v>
      </c>
      <c r="G140" s="9"/>
      <c r="H140" s="9"/>
      <c r="I140" s="10"/>
      <c r="J140" s="54">
        <v>7172.1292037033609</v>
      </c>
      <c r="K140" s="54">
        <v>7226.1089096421101</v>
      </c>
      <c r="L140" s="54">
        <v>7540.0946328506052</v>
      </c>
      <c r="M140" s="54">
        <v>7934.4565731797393</v>
      </c>
      <c r="N140" s="54">
        <v>8085.379500626781</v>
      </c>
      <c r="O140" s="54">
        <v>8146.6140712194001</v>
      </c>
      <c r="P140" s="54">
        <v>8040.1131699256448</v>
      </c>
      <c r="Q140" s="54">
        <v>8068.4515551199747</v>
      </c>
      <c r="R140" s="54">
        <v>8256.4031866811638</v>
      </c>
      <c r="S140" s="54">
        <v>8720.5759853625423</v>
      </c>
      <c r="T140" s="54">
        <v>9185.5597258551861</v>
      </c>
      <c r="U140" s="54">
        <v>9799.2226367642634</v>
      </c>
      <c r="V140" s="54">
        <v>10802.923027043946</v>
      </c>
      <c r="W140" s="54">
        <v>11766.836382699221</v>
      </c>
      <c r="X140" s="54">
        <v>11856.664087867895</v>
      </c>
      <c r="Y140" s="55">
        <f t="shared" si="48"/>
        <v>12280.466286093477</v>
      </c>
      <c r="Z140" s="55"/>
      <c r="AA140" s="9">
        <f t="shared" si="49"/>
        <v>315.9788206197365</v>
      </c>
      <c r="AB140" s="9">
        <f t="shared" si="50"/>
        <v>8840.102176569455</v>
      </c>
      <c r="AC140" s="11">
        <f t="shared" si="51"/>
        <v>3.5743797334971211E-2</v>
      </c>
      <c r="AE140" s="10">
        <f t="shared" si="52"/>
        <v>8.8779578495799552</v>
      </c>
      <c r="AF140" s="10">
        <f t="shared" si="53"/>
        <v>8.8854559835068354</v>
      </c>
      <c r="AG140" s="10">
        <f t="shared" si="54"/>
        <v>8.9279900116991833</v>
      </c>
      <c r="AH140" s="10">
        <f t="shared" si="55"/>
        <v>8.9789701458238564</v>
      </c>
      <c r="AI140" s="10">
        <f t="shared" si="56"/>
        <v>8.9978127097626484</v>
      </c>
      <c r="AJ140" s="10">
        <f t="shared" si="57"/>
        <v>9.0053576685269494</v>
      </c>
      <c r="AK140" s="10">
        <f t="shared" si="58"/>
        <v>8.9921984379353468</v>
      </c>
      <c r="AL140" s="10">
        <f t="shared" si="59"/>
        <v>8.995716866164333</v>
      </c>
      <c r="AM140" s="10">
        <f t="shared" si="60"/>
        <v>9.0187443221249968</v>
      </c>
      <c r="AN140" s="10">
        <f t="shared" si="61"/>
        <v>9.073440568088861</v>
      </c>
      <c r="AO140" s="10">
        <f t="shared" si="62"/>
        <v>9.1253879349166489</v>
      </c>
      <c r="AP140" s="10">
        <f t="shared" si="63"/>
        <v>9.190058338733289</v>
      </c>
      <c r="AQ140" s="10">
        <f t="shared" si="64"/>
        <v>9.2875720271452469</v>
      </c>
      <c r="AR140" s="10">
        <f t="shared" si="65"/>
        <v>9.3730403776081186</v>
      </c>
      <c r="AS140" s="10">
        <f t="shared" si="66"/>
        <v>9.3806453587765795</v>
      </c>
      <c r="AT140" s="10">
        <f t="shared" si="67"/>
        <v>9.4157651721604978</v>
      </c>
    </row>
    <row r="141" spans="1:46">
      <c r="A141" s="13" t="s">
        <v>306</v>
      </c>
      <c r="B141" s="16" t="s">
        <v>305</v>
      </c>
      <c r="C141" s="48">
        <v>2281.466102748574</v>
      </c>
      <c r="D141" s="49">
        <v>7.732573542816179</v>
      </c>
      <c r="E141" s="36">
        <v>0.54100000000000004</v>
      </c>
      <c r="F141" s="50">
        <v>50.88</v>
      </c>
      <c r="G141" s="9"/>
      <c r="H141" s="9"/>
      <c r="I141" s="10"/>
      <c r="J141" s="54">
        <v>2251.6473511063282</v>
      </c>
      <c r="K141" s="54">
        <v>2361.3375827026061</v>
      </c>
      <c r="L141" s="54">
        <v>2208.4822562074096</v>
      </c>
      <c r="M141" s="54">
        <v>2068.4300490941991</v>
      </c>
      <c r="N141" s="54">
        <v>2050.9124701432011</v>
      </c>
      <c r="O141" s="54">
        <v>1947.3623118984156</v>
      </c>
      <c r="P141" s="54">
        <v>1894.8038157060616</v>
      </c>
      <c r="Q141" s="54">
        <v>1843.6688332538131</v>
      </c>
      <c r="R141" s="54">
        <v>1836.3201318167835</v>
      </c>
      <c r="S141" s="54">
        <v>1839.5748005012022</v>
      </c>
      <c r="T141" s="54">
        <v>1859.1025801535638</v>
      </c>
      <c r="U141" s="54">
        <v>1861.0860227144187</v>
      </c>
      <c r="V141" s="54">
        <v>1947.5767528762278</v>
      </c>
      <c r="W141" s="54">
        <v>2029.3269843248174</v>
      </c>
      <c r="X141" s="54">
        <v>2071.7151602788445</v>
      </c>
      <c r="Y141" s="55">
        <f t="shared" si="48"/>
        <v>2048.7036291015038</v>
      </c>
      <c r="Z141" s="55"/>
      <c r="AA141" s="9">
        <f t="shared" si="49"/>
        <v>-22.267789017452738</v>
      </c>
      <c r="AB141" s="9">
        <f t="shared" si="50"/>
        <v>2004.7564735185263</v>
      </c>
      <c r="AC141" s="11">
        <f t="shared" si="51"/>
        <v>-1.1107478295541196E-2</v>
      </c>
      <c r="AE141" s="10">
        <f t="shared" si="52"/>
        <v>7.7194173833502369</v>
      </c>
      <c r="AF141" s="10">
        <f t="shared" si="53"/>
        <v>7.7669835097964928</v>
      </c>
      <c r="AG141" s="10">
        <f t="shared" si="54"/>
        <v>7.7000607966857233</v>
      </c>
      <c r="AH141" s="10">
        <f t="shared" si="55"/>
        <v>7.6345451681163077</v>
      </c>
      <c r="AI141" s="10">
        <f t="shared" si="56"/>
        <v>7.6260400804884734</v>
      </c>
      <c r="AJ141" s="10">
        <f t="shared" si="57"/>
        <v>7.5742310753217543</v>
      </c>
      <c r="AK141" s="10">
        <f t="shared" si="58"/>
        <v>7.5468705848253093</v>
      </c>
      <c r="AL141" s="10">
        <f t="shared" si="59"/>
        <v>7.5195127964771054</v>
      </c>
      <c r="AM141" s="10">
        <f t="shared" si="60"/>
        <v>7.5155189197154781</v>
      </c>
      <c r="AN141" s="10">
        <f t="shared" si="61"/>
        <v>7.5172897372142602</v>
      </c>
      <c r="AO141" s="10">
        <f t="shared" si="62"/>
        <v>7.5278491664860843</v>
      </c>
      <c r="AP141" s="10">
        <f t="shared" si="63"/>
        <v>7.5289154794935813</v>
      </c>
      <c r="AQ141" s="10">
        <f t="shared" si="64"/>
        <v>7.574341187944551</v>
      </c>
      <c r="AR141" s="10">
        <f t="shared" si="65"/>
        <v>7.6154594822506549</v>
      </c>
      <c r="AS141" s="10">
        <f t="shared" si="66"/>
        <v>7.6361321230214889</v>
      </c>
      <c r="AT141" s="10">
        <f t="shared" si="67"/>
        <v>7.6249624960503386</v>
      </c>
    </row>
    <row r="142" spans="1:46">
      <c r="A142" s="13" t="s">
        <v>308</v>
      </c>
      <c r="B142" s="16" t="s">
        <v>307</v>
      </c>
      <c r="C142" s="48">
        <v>4522.5207295504824</v>
      </c>
      <c r="D142" s="49">
        <v>8.4168248009074773</v>
      </c>
      <c r="E142" s="36">
        <v>0.76100000000000001</v>
      </c>
      <c r="F142" s="50">
        <v>51.949999999999996</v>
      </c>
      <c r="G142" s="9"/>
      <c r="H142" s="9"/>
      <c r="I142" s="10"/>
      <c r="J142" s="54">
        <v>4262.8873263115074</v>
      </c>
      <c r="K142" s="54">
        <v>4184.3096634104222</v>
      </c>
      <c r="L142" s="54">
        <v>4215.4647910088561</v>
      </c>
      <c r="M142" s="54">
        <v>4149.4400498370023</v>
      </c>
      <c r="N142" s="54">
        <v>4002.4590299351353</v>
      </c>
      <c r="O142" s="54">
        <v>3789.0654265929716</v>
      </c>
      <c r="P142" s="54">
        <v>3789.166674600317</v>
      </c>
      <c r="Q142" s="54">
        <v>3712.1443934473141</v>
      </c>
      <c r="R142" s="54">
        <v>3779.4756686335163</v>
      </c>
      <c r="S142" s="54">
        <v>3860.3316905568304</v>
      </c>
      <c r="T142" s="54">
        <v>3896.5992782093408</v>
      </c>
      <c r="U142" s="54">
        <v>3989.8703483812942</v>
      </c>
      <c r="V142" s="54">
        <v>4182.2804103280814</v>
      </c>
      <c r="W142" s="54">
        <v>4347.0665610466103</v>
      </c>
      <c r="X142" s="54">
        <v>4106.7341508148866</v>
      </c>
      <c r="Y142" s="55">
        <f t="shared" si="48"/>
        <v>4102.6986745690929</v>
      </c>
      <c r="Z142" s="55"/>
      <c r="AA142" s="9">
        <f t="shared" si="49"/>
        <v>-3.9481045896513933</v>
      </c>
      <c r="AB142" s="9">
        <f t="shared" si="50"/>
        <v>4017.8196975409387</v>
      </c>
      <c r="AC142" s="11">
        <f t="shared" si="51"/>
        <v>-9.8264852254763605E-4</v>
      </c>
      <c r="AE142" s="10">
        <f t="shared" si="52"/>
        <v>8.3577019858063704</v>
      </c>
      <c r="AF142" s="10">
        <f t="shared" si="53"/>
        <v>8.339097014337419</v>
      </c>
      <c r="AG142" s="10">
        <f t="shared" si="54"/>
        <v>8.3465151350585707</v>
      </c>
      <c r="AH142" s="10">
        <f t="shared" si="55"/>
        <v>8.3307286763710557</v>
      </c>
      <c r="AI142" s="10">
        <f t="shared" si="56"/>
        <v>8.2946642086998388</v>
      </c>
      <c r="AJ142" s="10">
        <f t="shared" si="57"/>
        <v>8.2398746783788805</v>
      </c>
      <c r="AK142" s="10">
        <f t="shared" si="58"/>
        <v>8.2399013991248271</v>
      </c>
      <c r="AL142" s="10">
        <f t="shared" si="59"/>
        <v>8.219364992246339</v>
      </c>
      <c r="AM142" s="10">
        <f t="shared" si="60"/>
        <v>8.2373405669905182</v>
      </c>
      <c r="AN142" s="10">
        <f t="shared" si="61"/>
        <v>8.2585083889631594</v>
      </c>
      <c r="AO142" s="10">
        <f t="shared" si="62"/>
        <v>8.2678594717757541</v>
      </c>
      <c r="AP142" s="10">
        <f t="shared" si="63"/>
        <v>8.2915140152159363</v>
      </c>
      <c r="AQ142" s="10">
        <f t="shared" si="64"/>
        <v>8.3386119294690921</v>
      </c>
      <c r="AR142" s="10">
        <f t="shared" si="65"/>
        <v>8.3772565428215557</v>
      </c>
      <c r="AS142" s="10">
        <f t="shared" si="66"/>
        <v>8.3203833811126842</v>
      </c>
      <c r="AT142" s="10">
        <f t="shared" si="67"/>
        <v>8.3194002494745618</v>
      </c>
    </row>
    <row r="143" spans="1:46">
      <c r="A143" s="13" t="s">
        <v>310</v>
      </c>
      <c r="B143" s="16" t="s">
        <v>309</v>
      </c>
      <c r="C143" s="48">
        <v>8629.4907904990177</v>
      </c>
      <c r="D143" s="49">
        <v>9.062940777759465</v>
      </c>
      <c r="E143" s="36">
        <v>0.80600000000000005</v>
      </c>
      <c r="F143" s="50">
        <v>47.96</v>
      </c>
      <c r="G143" s="9"/>
      <c r="H143" s="9"/>
      <c r="I143" s="10"/>
      <c r="J143" s="54">
        <v>5295.1403909352057</v>
      </c>
      <c r="K143" s="54">
        <v>5334.0411018037066</v>
      </c>
      <c r="L143" s="54">
        <v>5603.5291487850518</v>
      </c>
      <c r="M143" s="54">
        <v>5475.0918293827044</v>
      </c>
      <c r="N143" s="54">
        <v>5437.5012640750565</v>
      </c>
      <c r="O143" s="54">
        <v>5512.7062870353066</v>
      </c>
      <c r="P143" s="54">
        <v>5443.8771974645897</v>
      </c>
      <c r="Q143" s="54">
        <v>5636.9765675165499</v>
      </c>
      <c r="R143" s="54">
        <v>5785.2157082405447</v>
      </c>
      <c r="S143" s="54">
        <v>5994.3163485622517</v>
      </c>
      <c r="T143" s="54">
        <v>6323.3613376028616</v>
      </c>
      <c r="U143" s="54">
        <v>6730.5971766099537</v>
      </c>
      <c r="V143" s="54">
        <v>7242.040098640733</v>
      </c>
      <c r="W143" s="54">
        <v>7858.4801182412948</v>
      </c>
      <c r="X143" s="54">
        <v>7836.1220772130318</v>
      </c>
      <c r="Y143" s="55">
        <f t="shared" si="48"/>
        <v>8065.9998308160984</v>
      </c>
      <c r="Z143" s="55"/>
      <c r="AA143" s="9">
        <f t="shared" si="49"/>
        <v>178.96507462561064</v>
      </c>
      <c r="AB143" s="9">
        <f t="shared" si="50"/>
        <v>6100.5997768072557</v>
      </c>
      <c r="AC143" s="11">
        <f t="shared" si="51"/>
        <v>2.9335652423223193E-2</v>
      </c>
      <c r="AE143" s="10">
        <f t="shared" si="52"/>
        <v>8.5745447715528034</v>
      </c>
      <c r="AF143" s="10">
        <f t="shared" si="53"/>
        <v>8.5818644103372641</v>
      </c>
      <c r="AG143" s="10">
        <f t="shared" si="54"/>
        <v>8.6311518833675596</v>
      </c>
      <c r="AH143" s="10">
        <f t="shared" si="55"/>
        <v>8.6079643270340362</v>
      </c>
      <c r="AI143" s="10">
        <f t="shared" si="56"/>
        <v>8.6010749078704869</v>
      </c>
      <c r="AJ143" s="10">
        <f t="shared" si="57"/>
        <v>8.6148109407393374</v>
      </c>
      <c r="AK143" s="10">
        <f t="shared" si="58"/>
        <v>8.6022468061077841</v>
      </c>
      <c r="AL143" s="10">
        <f t="shared" si="59"/>
        <v>8.6371031311661675</v>
      </c>
      <c r="AM143" s="10">
        <f t="shared" si="60"/>
        <v>8.6630609264417853</v>
      </c>
      <c r="AN143" s="10">
        <f t="shared" si="61"/>
        <v>8.6985670240218358</v>
      </c>
      <c r="AO143" s="10">
        <f t="shared" si="62"/>
        <v>8.7520062029706267</v>
      </c>
      <c r="AP143" s="10">
        <f t="shared" si="63"/>
        <v>8.8144191522252111</v>
      </c>
      <c r="AQ143" s="10">
        <f t="shared" si="64"/>
        <v>8.8876582272669999</v>
      </c>
      <c r="AR143" s="10">
        <f t="shared" si="65"/>
        <v>8.9693484975445248</v>
      </c>
      <c r="AS143" s="10">
        <f t="shared" si="66"/>
        <v>8.9664993579646506</v>
      </c>
      <c r="AT143" s="10">
        <f t="shared" si="67"/>
        <v>8.9954129544583683</v>
      </c>
    </row>
    <row r="144" spans="1:46">
      <c r="A144" s="13" t="s">
        <v>312</v>
      </c>
      <c r="B144" s="16" t="s">
        <v>311</v>
      </c>
      <c r="C144" s="48">
        <v>3541.7022197772872</v>
      </c>
      <c r="D144" s="49">
        <v>8.1723627435994732</v>
      </c>
      <c r="E144" s="36">
        <v>0.751</v>
      </c>
      <c r="F144" s="50">
        <v>44.04</v>
      </c>
      <c r="G144" s="9"/>
      <c r="H144" s="9"/>
      <c r="I144" s="10"/>
      <c r="J144" s="54">
        <v>2368.4958940442275</v>
      </c>
      <c r="K144" s="54">
        <v>2453.2227018318945</v>
      </c>
      <c r="L144" s="54">
        <v>2525.9664614891212</v>
      </c>
      <c r="M144" s="54">
        <v>2459.2721498025994</v>
      </c>
      <c r="N144" s="54">
        <v>2491.0035878675762</v>
      </c>
      <c r="O144" s="54">
        <v>2586.9707244428751</v>
      </c>
      <c r="P144" s="54">
        <v>2580.9053013123939</v>
      </c>
      <c r="Q144" s="54">
        <v>2644.026279577085</v>
      </c>
      <c r="R144" s="54">
        <v>2721.9772940755042</v>
      </c>
      <c r="S144" s="54">
        <v>2841.5376766036138</v>
      </c>
      <c r="T144" s="54">
        <v>2926.9746180257712</v>
      </c>
      <c r="U144" s="54">
        <v>3026.5518489286719</v>
      </c>
      <c r="V144" s="54">
        <v>3180.6950844524204</v>
      </c>
      <c r="W144" s="54">
        <v>3239.918543029014</v>
      </c>
      <c r="X144" s="54">
        <v>3216.0890635477745</v>
      </c>
      <c r="Y144" s="55">
        <f t="shared" si="48"/>
        <v>3291.8894490188718</v>
      </c>
      <c r="Z144" s="55"/>
      <c r="AA144" s="9">
        <f t="shared" si="49"/>
        <v>64.836457616383939</v>
      </c>
      <c r="AB144" s="9">
        <f t="shared" si="50"/>
        <v>2750.9071486020362</v>
      </c>
      <c r="AC144" s="11">
        <f t="shared" si="51"/>
        <v>2.3569118881141705E-2</v>
      </c>
      <c r="AE144" s="10">
        <f t="shared" si="52"/>
        <v>7.7700103887943186</v>
      </c>
      <c r="AF144" s="10">
        <f t="shared" si="53"/>
        <v>7.8051578276760312</v>
      </c>
      <c r="AG144" s="10">
        <f t="shared" si="54"/>
        <v>7.8343790255020709</v>
      </c>
      <c r="AH144" s="10">
        <f t="shared" si="55"/>
        <v>7.8076207110830582</v>
      </c>
      <c r="AI144" s="10">
        <f t="shared" si="56"/>
        <v>7.8204409555933694</v>
      </c>
      <c r="AJ144" s="10">
        <f t="shared" si="57"/>
        <v>7.8582428657102756</v>
      </c>
      <c r="AK144" s="10">
        <f t="shared" si="58"/>
        <v>7.8558955083490174</v>
      </c>
      <c r="AL144" s="10">
        <f t="shared" si="59"/>
        <v>7.8800581402478569</v>
      </c>
      <c r="AM144" s="10">
        <f t="shared" si="60"/>
        <v>7.9091138415438147</v>
      </c>
      <c r="AN144" s="10">
        <f t="shared" si="61"/>
        <v>7.9521006200557869</v>
      </c>
      <c r="AO144" s="10">
        <f t="shared" si="62"/>
        <v>7.9817246149856063</v>
      </c>
      <c r="AP144" s="10">
        <f t="shared" si="63"/>
        <v>8.0151792468316749</v>
      </c>
      <c r="AQ144" s="10">
        <f t="shared" si="64"/>
        <v>8.0648550319055747</v>
      </c>
      <c r="AR144" s="10">
        <f t="shared" si="65"/>
        <v>8.0833034674299054</v>
      </c>
      <c r="AS144" s="10">
        <f t="shared" si="66"/>
        <v>8.0759213238046215</v>
      </c>
      <c r="AT144" s="10">
        <f t="shared" si="67"/>
        <v>8.0992169795255702</v>
      </c>
    </row>
    <row r="145" spans="1:46">
      <c r="A145" s="13" t="s">
        <v>314</v>
      </c>
      <c r="B145" s="16" t="s">
        <v>313</v>
      </c>
      <c r="C145" s="48">
        <v>18905.341259503013</v>
      </c>
      <c r="D145" s="49">
        <v>9.8471997674449998</v>
      </c>
      <c r="E145" s="36">
        <v>0.88</v>
      </c>
      <c r="F145" s="50">
        <v>34.21</v>
      </c>
      <c r="G145" s="9"/>
      <c r="H145" s="9"/>
      <c r="I145" s="10"/>
      <c r="J145" s="54">
        <v>8999.4531464507945</v>
      </c>
      <c r="K145" s="54">
        <v>9553.4113711418941</v>
      </c>
      <c r="L145" s="54">
        <v>10221.936595693678</v>
      </c>
      <c r="M145" s="54">
        <v>10726.677063747027</v>
      </c>
      <c r="N145" s="54">
        <v>11214.340969763403</v>
      </c>
      <c r="O145" s="54">
        <v>11753.385131037419</v>
      </c>
      <c r="P145" s="54">
        <v>11959.013521890363</v>
      </c>
      <c r="Q145" s="54">
        <v>12137.256239160703</v>
      </c>
      <c r="R145" s="54">
        <v>12615.122456378156</v>
      </c>
      <c r="S145" s="54">
        <v>13297.14310626427</v>
      </c>
      <c r="T145" s="54">
        <v>13784.16246327137</v>
      </c>
      <c r="U145" s="54">
        <v>14651.854410731934</v>
      </c>
      <c r="V145" s="54">
        <v>15654.514363505621</v>
      </c>
      <c r="W145" s="54">
        <v>16435.637962951576</v>
      </c>
      <c r="X145" s="54">
        <v>16705.033564062618</v>
      </c>
      <c r="Y145" s="55">
        <f t="shared" si="48"/>
        <v>17410.500413130521</v>
      </c>
      <c r="Z145" s="55"/>
      <c r="AA145" s="9">
        <f t="shared" si="49"/>
        <v>534.10396452359146</v>
      </c>
      <c r="AB145" s="9">
        <f t="shared" si="50"/>
        <v>12647.262824403388</v>
      </c>
      <c r="AC145" s="11">
        <f t="shared" si="51"/>
        <v>4.2230795069192126E-2</v>
      </c>
      <c r="AE145" s="10">
        <f t="shared" si="52"/>
        <v>9.1049190929668349</v>
      </c>
      <c r="AF145" s="10">
        <f t="shared" si="53"/>
        <v>9.1646535813277836</v>
      </c>
      <c r="AG145" s="10">
        <f t="shared" si="54"/>
        <v>9.2322913365789621</v>
      </c>
      <c r="AH145" s="10">
        <f t="shared" si="55"/>
        <v>9.2804891011519111</v>
      </c>
      <c r="AI145" s="10">
        <f t="shared" si="56"/>
        <v>9.3249486819430967</v>
      </c>
      <c r="AJ145" s="10">
        <f t="shared" si="57"/>
        <v>9.3718965743390505</v>
      </c>
      <c r="AK145" s="10">
        <f t="shared" si="58"/>
        <v>9.3892405426555463</v>
      </c>
      <c r="AL145" s="10">
        <f t="shared" si="59"/>
        <v>9.4040350291155779</v>
      </c>
      <c r="AM145" s="10">
        <f t="shared" si="60"/>
        <v>9.4426515682320193</v>
      </c>
      <c r="AN145" s="10">
        <f t="shared" si="61"/>
        <v>9.495304487095872</v>
      </c>
      <c r="AO145" s="10">
        <f t="shared" si="62"/>
        <v>9.5312755645044831</v>
      </c>
      <c r="AP145" s="10">
        <f t="shared" si="63"/>
        <v>9.592322187371856</v>
      </c>
      <c r="AQ145" s="10">
        <f t="shared" si="64"/>
        <v>9.658514612104355</v>
      </c>
      <c r="AR145" s="10">
        <f t="shared" si="65"/>
        <v>9.7072073026830399</v>
      </c>
      <c r="AS145" s="10">
        <f t="shared" si="66"/>
        <v>9.7234653640113837</v>
      </c>
      <c r="AT145" s="10">
        <f t="shared" si="67"/>
        <v>9.7648287752056007</v>
      </c>
    </row>
    <row r="146" spans="1:46">
      <c r="A146" s="13" t="s">
        <v>316</v>
      </c>
      <c r="B146" s="16" t="s">
        <v>315</v>
      </c>
      <c r="C146" s="48">
        <v>24919.560142145332</v>
      </c>
      <c r="D146" s="49">
        <v>10.123408321948876</v>
      </c>
      <c r="E146" s="36">
        <v>0.90900000000000003</v>
      </c>
      <c r="F146" s="50">
        <v>38.454304</v>
      </c>
      <c r="G146" s="9"/>
      <c r="H146" s="9"/>
      <c r="I146" s="10"/>
      <c r="J146" s="54">
        <v>17504.300790054334</v>
      </c>
      <c r="K146" s="54">
        <v>18094.37877674117</v>
      </c>
      <c r="L146" s="54">
        <v>18823.762039585454</v>
      </c>
      <c r="M146" s="54">
        <v>19696.208532536988</v>
      </c>
      <c r="N146" s="54">
        <v>20408.585239665172</v>
      </c>
      <c r="O146" s="54">
        <v>21102.419573578958</v>
      </c>
      <c r="P146" s="54">
        <v>21377.096962703763</v>
      </c>
      <c r="Q146" s="54">
        <v>21372.43185413305</v>
      </c>
      <c r="R146" s="54">
        <v>21025.895132176374</v>
      </c>
      <c r="S146" s="54">
        <v>21229.635133016825</v>
      </c>
      <c r="T146" s="54">
        <v>21294.078997355224</v>
      </c>
      <c r="U146" s="54">
        <v>21529.396306907336</v>
      </c>
      <c r="V146" s="54">
        <v>21993.261069191783</v>
      </c>
      <c r="W146" s="54">
        <v>21956.497201287802</v>
      </c>
      <c r="X146" s="54">
        <v>21369.823995559695</v>
      </c>
      <c r="Y146" s="55">
        <f t="shared" si="48"/>
        <v>21651.492230720178</v>
      </c>
      <c r="Z146" s="55"/>
      <c r="AA146" s="9">
        <f t="shared" si="49"/>
        <v>271.3261778312459</v>
      </c>
      <c r="AB146" s="9">
        <f t="shared" si="50"/>
        <v>20585.184773632929</v>
      </c>
      <c r="AC146" s="11">
        <f t="shared" si="51"/>
        <v>1.3180653018902269E-2</v>
      </c>
      <c r="AE146" s="10">
        <f t="shared" si="52"/>
        <v>9.77020188914938</v>
      </c>
      <c r="AF146" s="10">
        <f t="shared" si="53"/>
        <v>9.8033566041977469</v>
      </c>
      <c r="AG146" s="10">
        <f t="shared" si="54"/>
        <v>9.8428752889963071</v>
      </c>
      <c r="AH146" s="10">
        <f t="shared" si="55"/>
        <v>9.8881814359259135</v>
      </c>
      <c r="AI146" s="10">
        <f t="shared" si="56"/>
        <v>9.9237109363834808</v>
      </c>
      <c r="AJ146" s="10">
        <f t="shared" si="57"/>
        <v>9.9571429846234576</v>
      </c>
      <c r="AK146" s="10">
        <f t="shared" si="58"/>
        <v>9.9700753925114309</v>
      </c>
      <c r="AL146" s="10">
        <f t="shared" si="59"/>
        <v>9.9698571394116495</v>
      </c>
      <c r="AM146" s="10">
        <f t="shared" si="60"/>
        <v>9.9535100585924905</v>
      </c>
      <c r="AN146" s="10">
        <f t="shared" si="61"/>
        <v>9.9631533681632192</v>
      </c>
      <c r="AO146" s="10">
        <f t="shared" si="62"/>
        <v>9.9661843317087158</v>
      </c>
      <c r="AP146" s="10">
        <f t="shared" si="63"/>
        <v>9.9771745503418519</v>
      </c>
      <c r="AQ146" s="10">
        <f t="shared" si="64"/>
        <v>9.9984913703796821</v>
      </c>
      <c r="AR146" s="10">
        <f t="shared" si="65"/>
        <v>9.9968183747626131</v>
      </c>
      <c r="AS146" s="10">
        <f t="shared" si="66"/>
        <v>9.9697351122268518</v>
      </c>
      <c r="AT146" s="10">
        <f t="shared" si="67"/>
        <v>9.9828296562618775</v>
      </c>
    </row>
    <row r="147" spans="1:46">
      <c r="A147" s="13" t="s">
        <v>318</v>
      </c>
      <c r="B147" s="16" t="s">
        <v>317</v>
      </c>
      <c r="C147" s="48">
        <v>91378.736172986857</v>
      </c>
      <c r="D147" s="49">
        <v>11.422768084566234</v>
      </c>
      <c r="E147" s="36">
        <v>0.91</v>
      </c>
      <c r="F147" s="50">
        <v>41.1</v>
      </c>
      <c r="G147" s="9"/>
      <c r="H147" s="9"/>
      <c r="I147" s="10"/>
      <c r="J147" s="55">
        <f t="shared" ref="J147:M147" si="69">0.97*K147</f>
        <v>53336.548812857334</v>
      </c>
      <c r="K147" s="55">
        <f t="shared" si="69"/>
        <v>54986.132796760139</v>
      </c>
      <c r="L147" s="55">
        <f t="shared" si="69"/>
        <v>56686.734842020764</v>
      </c>
      <c r="M147" s="55">
        <f t="shared" si="69"/>
        <v>58439.932826825534</v>
      </c>
      <c r="N147" s="55">
        <f>0.97*O147</f>
        <v>60247.353429717048</v>
      </c>
      <c r="O147" s="54">
        <v>62110.673638883556</v>
      </c>
      <c r="P147" s="54">
        <v>61063.754952582487</v>
      </c>
      <c r="Q147" s="54">
        <v>61955.202435316685</v>
      </c>
      <c r="R147" s="54">
        <v>59998.693246043877</v>
      </c>
      <c r="S147" s="54">
        <v>66543.602260331492</v>
      </c>
      <c r="T147" s="54">
        <v>64452.380019861579</v>
      </c>
      <c r="U147" s="54">
        <v>67642.361068944927</v>
      </c>
      <c r="V147" s="54">
        <v>75415.154131129908</v>
      </c>
      <c r="W147" s="54">
        <v>84043.171287252408</v>
      </c>
      <c r="X147" s="54">
        <v>82977.65758106763</v>
      </c>
      <c r="Y147" s="55">
        <f t="shared" si="48"/>
        <v>85419.111499972554</v>
      </c>
      <c r="Z147" s="55"/>
      <c r="AA147" s="9">
        <f t="shared" si="49"/>
        <v>1902.4917037187136</v>
      </c>
      <c r="AB147" s="9">
        <f t="shared" si="50"/>
        <v>64659.956888639703</v>
      </c>
      <c r="AC147" s="11">
        <f t="shared" si="51"/>
        <v>2.9423027717065613E-2</v>
      </c>
      <c r="AE147" s="10">
        <f t="shared" si="52"/>
        <v>10.884377093971546</v>
      </c>
      <c r="AF147" s="10">
        <f t="shared" si="53"/>
        <v>10.914836301456255</v>
      </c>
      <c r="AG147" s="10">
        <f t="shared" si="54"/>
        <v>10.945295508940962</v>
      </c>
      <c r="AH147" s="10">
        <f t="shared" si="55"/>
        <v>10.975754716425671</v>
      </c>
      <c r="AI147" s="10">
        <f t="shared" si="56"/>
        <v>11.00621392391038</v>
      </c>
      <c r="AJ147" s="10">
        <f t="shared" si="57"/>
        <v>11.036673131395089</v>
      </c>
      <c r="AK147" s="10">
        <f t="shared" si="58"/>
        <v>11.019673760509795</v>
      </c>
      <c r="AL147" s="10">
        <f t="shared" si="59"/>
        <v>11.03416686150255</v>
      </c>
      <c r="AM147" s="10">
        <f t="shared" si="60"/>
        <v>11.002078061734466</v>
      </c>
      <c r="AN147" s="10">
        <f t="shared" si="61"/>
        <v>11.105612684871952</v>
      </c>
      <c r="AO147" s="10">
        <f t="shared" si="62"/>
        <v>11.073681935844723</v>
      </c>
      <c r="AP147" s="10">
        <f t="shared" si="63"/>
        <v>11.121989708804026</v>
      </c>
      <c r="AQ147" s="10">
        <f t="shared" si="64"/>
        <v>11.23076351697312</v>
      </c>
      <c r="AR147" s="10">
        <f t="shared" si="65"/>
        <v>11.339085889697381</v>
      </c>
      <c r="AS147" s="10">
        <f t="shared" si="66"/>
        <v>11.326326664771473</v>
      </c>
      <c r="AT147" s="10">
        <f t="shared" si="67"/>
        <v>11.355325142795735</v>
      </c>
    </row>
    <row r="148" spans="1:46">
      <c r="A148" s="13" t="s">
        <v>320</v>
      </c>
      <c r="B148" s="16" t="s">
        <v>319</v>
      </c>
      <c r="C148" s="48">
        <v>14199</v>
      </c>
      <c r="D148" s="49">
        <v>9.560926818574357</v>
      </c>
      <c r="E148" s="36">
        <v>0.83699999999999997</v>
      </c>
      <c r="F148" s="50">
        <v>31</v>
      </c>
      <c r="G148" s="9"/>
      <c r="H148" s="9"/>
      <c r="I148" s="10"/>
      <c r="J148" s="55">
        <f t="shared" ref="J148:V148" si="70">0.97*K148</f>
        <v>7742.6382506828031</v>
      </c>
      <c r="K148" s="55">
        <f t="shared" si="70"/>
        <v>7982.1012893637144</v>
      </c>
      <c r="L148" s="55">
        <f t="shared" si="70"/>
        <v>8228.9704014058916</v>
      </c>
      <c r="M148" s="55">
        <f t="shared" si="70"/>
        <v>8483.4746406246304</v>
      </c>
      <c r="N148" s="55">
        <f t="shared" si="70"/>
        <v>8745.8501449738451</v>
      </c>
      <c r="O148" s="55">
        <f t="shared" si="70"/>
        <v>9016.3403556431404</v>
      </c>
      <c r="P148" s="55">
        <f t="shared" si="70"/>
        <v>9295.1962429310734</v>
      </c>
      <c r="Q148" s="55">
        <f t="shared" si="70"/>
        <v>9582.676539104199</v>
      </c>
      <c r="R148" s="55">
        <f t="shared" si="70"/>
        <v>9879.0479784579366</v>
      </c>
      <c r="S148" s="55">
        <f t="shared" si="70"/>
        <v>10184.585544801997</v>
      </c>
      <c r="T148" s="55">
        <f t="shared" si="70"/>
        <v>10499.572726599998</v>
      </c>
      <c r="U148" s="55">
        <f t="shared" si="70"/>
        <v>10824.301779999998</v>
      </c>
      <c r="V148" s="55">
        <f t="shared" si="70"/>
        <v>11159.073999999999</v>
      </c>
      <c r="W148" s="55">
        <f>0.97*X148</f>
        <v>11504.199999999999</v>
      </c>
      <c r="X148" s="56">
        <v>11860</v>
      </c>
      <c r="Y148" s="55">
        <f t="shared" si="48"/>
        <v>12219.99004065515</v>
      </c>
      <c r="Z148" s="55"/>
      <c r="AA148" s="9">
        <f t="shared" si="49"/>
        <v>293.3909318508326</v>
      </c>
      <c r="AB148" s="9">
        <f t="shared" si="50"/>
        <v>9665.8686596392818</v>
      </c>
      <c r="AC148" s="11">
        <f t="shared" si="51"/>
        <v>3.0353291792171069E-2</v>
      </c>
      <c r="AE148" s="10">
        <f t="shared" si="52"/>
        <v>8.9544977677657958</v>
      </c>
      <c r="AF148" s="10">
        <f t="shared" si="53"/>
        <v>8.9849569752505047</v>
      </c>
      <c r="AG148" s="10">
        <f t="shared" si="54"/>
        <v>9.0154161827352137</v>
      </c>
      <c r="AH148" s="10">
        <f t="shared" si="55"/>
        <v>9.0458753902199227</v>
      </c>
      <c r="AI148" s="10">
        <f t="shared" si="56"/>
        <v>9.0763345977046299</v>
      </c>
      <c r="AJ148" s="10">
        <f t="shared" si="57"/>
        <v>9.1067938051893389</v>
      </c>
      <c r="AK148" s="10">
        <f t="shared" si="58"/>
        <v>9.1372530126740479</v>
      </c>
      <c r="AL148" s="10">
        <f t="shared" si="59"/>
        <v>9.1677122201587569</v>
      </c>
      <c r="AM148" s="10">
        <f t="shared" si="60"/>
        <v>9.1981714276434641</v>
      </c>
      <c r="AN148" s="10">
        <f t="shared" si="61"/>
        <v>9.2286306351281731</v>
      </c>
      <c r="AO148" s="10">
        <f t="shared" si="62"/>
        <v>9.259089842612882</v>
      </c>
      <c r="AP148" s="10">
        <f t="shared" si="63"/>
        <v>9.289549050097591</v>
      </c>
      <c r="AQ148" s="10">
        <f t="shared" si="64"/>
        <v>9.3200082575823</v>
      </c>
      <c r="AR148" s="10">
        <f t="shared" si="65"/>
        <v>9.3504674650670072</v>
      </c>
      <c r="AS148" s="10">
        <f t="shared" si="66"/>
        <v>9.3809266725517162</v>
      </c>
      <c r="AT148" s="10">
        <f t="shared" si="67"/>
        <v>9.410828417721584</v>
      </c>
    </row>
    <row r="149" spans="1:46">
      <c r="A149" s="13" t="s">
        <v>440</v>
      </c>
      <c r="B149" s="16" t="s">
        <v>321</v>
      </c>
      <c r="C149" s="48">
        <v>18932.054636199446</v>
      </c>
      <c r="D149" s="49">
        <v>9.8486117769399666</v>
      </c>
      <c r="E149" s="36">
        <v>0.81699999999999995</v>
      </c>
      <c r="F149" s="50">
        <v>42.27</v>
      </c>
      <c r="G149" s="9"/>
      <c r="H149" s="9"/>
      <c r="I149" s="10"/>
      <c r="J149" s="54">
        <v>7850.8358177601795</v>
      </c>
      <c r="K149" s="54">
        <v>7588.7989278333625</v>
      </c>
      <c r="L149" s="54">
        <v>7717.7661618582024</v>
      </c>
      <c r="M149" s="54">
        <v>7328.8746818625359</v>
      </c>
      <c r="N149" s="54">
        <v>7829.3682620477402</v>
      </c>
      <c r="O149" s="54">
        <v>8612.6582855931738</v>
      </c>
      <c r="P149" s="54">
        <v>9073.1311717706503</v>
      </c>
      <c r="Q149" s="54">
        <v>9546.0375357755765</v>
      </c>
      <c r="R149" s="54">
        <v>10292.103315334682</v>
      </c>
      <c r="S149" s="54">
        <v>11088.161075165002</v>
      </c>
      <c r="T149" s="54">
        <v>11852.805937644778</v>
      </c>
      <c r="U149" s="54">
        <v>12877.690025348975</v>
      </c>
      <c r="V149" s="54">
        <v>14016.154790483215</v>
      </c>
      <c r="W149" s="54">
        <v>14766.460560058184</v>
      </c>
      <c r="X149" s="54">
        <v>13611.381188504707</v>
      </c>
      <c r="Y149" s="55">
        <f t="shared" si="48"/>
        <v>14346.550255064372</v>
      </c>
      <c r="Z149" s="55"/>
      <c r="AA149" s="9">
        <f t="shared" si="49"/>
        <v>554.70458091117939</v>
      </c>
      <c r="AB149" s="9">
        <f t="shared" si="50"/>
        <v>10270.14851580273</v>
      </c>
      <c r="AC149" s="11">
        <f t="shared" si="51"/>
        <v>5.4011349500706109E-2</v>
      </c>
      <c r="AE149" s="10">
        <f t="shared" si="52"/>
        <v>8.9683752787085655</v>
      </c>
      <c r="AF149" s="10">
        <f t="shared" si="53"/>
        <v>8.9344286138405433</v>
      </c>
      <c r="AG149" s="10">
        <f t="shared" si="54"/>
        <v>8.9512802438746757</v>
      </c>
      <c r="AH149" s="10">
        <f t="shared" si="55"/>
        <v>8.8995772608388144</v>
      </c>
      <c r="AI149" s="10">
        <f t="shared" si="56"/>
        <v>8.9656371039990912</v>
      </c>
      <c r="AJ149" s="10">
        <f t="shared" si="57"/>
        <v>9.0609882937414969</v>
      </c>
      <c r="AK149" s="10">
        <f t="shared" si="58"/>
        <v>9.1130727064409243</v>
      </c>
      <c r="AL149" s="10">
        <f t="shared" si="59"/>
        <v>9.1638814296527666</v>
      </c>
      <c r="AM149" s="10">
        <f t="shared" si="60"/>
        <v>9.2391322117630921</v>
      </c>
      <c r="AN149" s="10">
        <f t="shared" si="61"/>
        <v>9.3136332483051394</v>
      </c>
      <c r="AO149" s="10">
        <f t="shared" si="62"/>
        <v>9.3803199065203273</v>
      </c>
      <c r="AP149" s="10">
        <f t="shared" si="63"/>
        <v>9.4632516377159543</v>
      </c>
      <c r="AQ149" s="10">
        <f t="shared" si="64"/>
        <v>9.5479658569567434</v>
      </c>
      <c r="AR149" s="10">
        <f t="shared" si="65"/>
        <v>9.6001137097095732</v>
      </c>
      <c r="AS149" s="10">
        <f t="shared" si="66"/>
        <v>9.5186615738545957</v>
      </c>
      <c r="AT149" s="10">
        <f t="shared" si="67"/>
        <v>9.571264791943026</v>
      </c>
    </row>
    <row r="150" spans="1:46">
      <c r="A150" s="13" t="s">
        <v>324</v>
      </c>
      <c r="B150" s="16" t="s">
        <v>323</v>
      </c>
      <c r="C150" s="48">
        <v>1136.0313534276602</v>
      </c>
      <c r="D150" s="49">
        <v>7.0352961987485205</v>
      </c>
      <c r="E150" s="36">
        <v>0.46</v>
      </c>
      <c r="F150" s="50">
        <v>53.080000000000005</v>
      </c>
      <c r="G150" s="9"/>
      <c r="H150" s="9"/>
      <c r="I150" s="10"/>
      <c r="J150" s="54">
        <v>605.41501336734063</v>
      </c>
      <c r="K150" s="54">
        <v>656.08589784359071</v>
      </c>
      <c r="L150" s="54">
        <v>687.359716066695</v>
      </c>
      <c r="M150" s="54">
        <v>676.75524709531294</v>
      </c>
      <c r="N150" s="54">
        <v>665.22045680043345</v>
      </c>
      <c r="O150" s="54">
        <v>672.59119728629162</v>
      </c>
      <c r="P150" s="54">
        <v>698.82765701564483</v>
      </c>
      <c r="Q150" s="54">
        <v>754.92733278996479</v>
      </c>
      <c r="R150" s="54">
        <v>758.49893197897711</v>
      </c>
      <c r="S150" s="54">
        <v>802.22964664507185</v>
      </c>
      <c r="T150" s="54">
        <v>860.02095165571711</v>
      </c>
      <c r="U150" s="54">
        <v>916.92801309726951</v>
      </c>
      <c r="V150" s="54">
        <v>942.33877455865229</v>
      </c>
      <c r="W150" s="54">
        <v>1019.1889457423948</v>
      </c>
      <c r="X150" s="54">
        <v>1031.5881417710209</v>
      </c>
      <c r="Y150" s="55">
        <f t="shared" si="48"/>
        <v>1070.6357738730158</v>
      </c>
      <c r="Z150" s="55"/>
      <c r="AA150" s="9">
        <f t="shared" si="49"/>
        <v>29.645593574760511</v>
      </c>
      <c r="AB150" s="9">
        <f t="shared" si="50"/>
        <v>783.19839491429184</v>
      </c>
      <c r="AC150" s="11">
        <f t="shared" si="51"/>
        <v>3.7851959053114163E-2</v>
      </c>
      <c r="AE150" s="10">
        <f t="shared" si="52"/>
        <v>6.4059141953672434</v>
      </c>
      <c r="AF150" s="10">
        <f t="shared" si="53"/>
        <v>6.4862917222066976</v>
      </c>
      <c r="AG150" s="10">
        <f t="shared" si="54"/>
        <v>6.5328577593622894</v>
      </c>
      <c r="AH150" s="10">
        <f t="shared" si="55"/>
        <v>6.5173096818375527</v>
      </c>
      <c r="AI150" s="10">
        <f t="shared" si="56"/>
        <v>6.5001184997028485</v>
      </c>
      <c r="AJ150" s="10">
        <f t="shared" si="57"/>
        <v>6.511137711629523</v>
      </c>
      <c r="AK150" s="10">
        <f t="shared" si="58"/>
        <v>6.5494041553468456</v>
      </c>
      <c r="AL150" s="10">
        <f t="shared" si="59"/>
        <v>6.6266214966565808</v>
      </c>
      <c r="AM150" s="10">
        <f t="shared" si="60"/>
        <v>6.631341390717691</v>
      </c>
      <c r="AN150" s="10">
        <f t="shared" si="61"/>
        <v>6.6873949093285541</v>
      </c>
      <c r="AO150" s="10">
        <f t="shared" si="62"/>
        <v>6.7569567513411641</v>
      </c>
      <c r="AP150" s="10">
        <f t="shared" si="63"/>
        <v>6.8210289665547652</v>
      </c>
      <c r="AQ150" s="10">
        <f t="shared" si="64"/>
        <v>6.8483648432132513</v>
      </c>
      <c r="AR150" s="10">
        <f t="shared" si="65"/>
        <v>6.9267624387449462</v>
      </c>
      <c r="AS150" s="10">
        <f t="shared" si="66"/>
        <v>6.9388547789537443</v>
      </c>
      <c r="AT150" s="10">
        <f t="shared" si="67"/>
        <v>6.9760079321899378</v>
      </c>
    </row>
    <row r="151" spans="1:46">
      <c r="A151" s="13" t="s">
        <v>326</v>
      </c>
      <c r="B151" s="16" t="s">
        <v>325</v>
      </c>
      <c r="C151" s="48">
        <v>14526.713192870855</v>
      </c>
      <c r="D151" s="49">
        <v>9.5837445226388773</v>
      </c>
      <c r="E151" s="36">
        <v>0.83799999999999997</v>
      </c>
      <c r="F151" s="50" t="e">
        <v>#N/A</v>
      </c>
      <c r="G151" s="9"/>
      <c r="H151" s="9"/>
      <c r="I151" s="10"/>
      <c r="J151" s="54">
        <v>10514.581225936825</v>
      </c>
      <c r="K151" s="54">
        <v>11238.225432842069</v>
      </c>
      <c r="L151" s="54">
        <v>12037.360993263461</v>
      </c>
      <c r="M151" s="54">
        <v>12360.091185664363</v>
      </c>
      <c r="N151" s="54">
        <v>12348.691579850618</v>
      </c>
      <c r="O151" s="54">
        <v>12112.013049593495</v>
      </c>
      <c r="P151" s="54">
        <v>11870.8424915581</v>
      </c>
      <c r="Q151" s="54">
        <v>11838.681592181692</v>
      </c>
      <c r="R151" s="54">
        <v>11894.276544014852</v>
      </c>
      <c r="S151" s="54">
        <v>12727.555366913237</v>
      </c>
      <c r="T151" s="54">
        <v>13157.513567387656</v>
      </c>
      <c r="U151" s="54">
        <v>13769.230870413401</v>
      </c>
      <c r="V151" s="54">
        <v>13934.037393007566</v>
      </c>
      <c r="W151" s="54">
        <v>14461.156118889399</v>
      </c>
      <c r="X151" s="54">
        <v>13191.172077658002</v>
      </c>
      <c r="Y151" s="55">
        <f t="shared" si="48"/>
        <v>13405.578254075235</v>
      </c>
      <c r="Z151" s="55"/>
      <c r="AA151" s="9">
        <f t="shared" si="49"/>
        <v>203.1237338062723</v>
      </c>
      <c r="AB151" s="9">
        <f t="shared" si="50"/>
        <v>12497.028632611647</v>
      </c>
      <c r="AC151" s="11">
        <f t="shared" si="51"/>
        <v>1.6253762376458859E-2</v>
      </c>
      <c r="AE151" s="10">
        <f t="shared" si="52"/>
        <v>9.2605182609943828</v>
      </c>
      <c r="AF151" s="10">
        <f t="shared" si="53"/>
        <v>9.3270762313429945</v>
      </c>
      <c r="AG151" s="10">
        <f t="shared" si="54"/>
        <v>9.3957705082318927</v>
      </c>
      <c r="AH151" s="10">
        <f t="shared" si="55"/>
        <v>9.4222281084654043</v>
      </c>
      <c r="AI151" s="10">
        <f t="shared" si="56"/>
        <v>9.4213053914921936</v>
      </c>
      <c r="AJ151" s="10">
        <f t="shared" si="57"/>
        <v>9.4019530530869453</v>
      </c>
      <c r="AK151" s="10">
        <f t="shared" si="58"/>
        <v>9.3818404616273821</v>
      </c>
      <c r="AL151" s="10">
        <f t="shared" si="59"/>
        <v>9.3791275502262206</v>
      </c>
      <c r="AM151" s="10">
        <f t="shared" si="60"/>
        <v>9.3838126007121403</v>
      </c>
      <c r="AN151" s="10">
        <f t="shared" si="61"/>
        <v>9.4515246359468161</v>
      </c>
      <c r="AO151" s="10">
        <f t="shared" si="62"/>
        <v>9.4847482483797982</v>
      </c>
      <c r="AP151" s="10">
        <f t="shared" si="63"/>
        <v>9.5301917347098151</v>
      </c>
      <c r="AQ151" s="10">
        <f t="shared" si="64"/>
        <v>9.5420898591667402</v>
      </c>
      <c r="AR151" s="10">
        <f t="shared" si="65"/>
        <v>9.5792214454136086</v>
      </c>
      <c r="AS151" s="10">
        <f t="shared" si="66"/>
        <v>9.4873031028444181</v>
      </c>
      <c r="AT151" s="10">
        <f t="shared" si="67"/>
        <v>9.5034261869329075</v>
      </c>
    </row>
    <row r="152" spans="1:46">
      <c r="A152" s="13" t="s">
        <v>328</v>
      </c>
      <c r="B152" s="16" t="s">
        <v>327</v>
      </c>
      <c r="C152" s="48">
        <v>9604.6588176220812</v>
      </c>
      <c r="D152" s="49">
        <v>9.1700035532414201</v>
      </c>
      <c r="E152" s="36">
        <v>0.82099999999999995</v>
      </c>
      <c r="F152" s="50">
        <v>42.6</v>
      </c>
      <c r="G152" s="9"/>
      <c r="H152" s="9"/>
      <c r="I152" s="10"/>
      <c r="J152" s="54">
        <v>7762.783293280736</v>
      </c>
      <c r="K152" s="54">
        <v>8092.8878482050777</v>
      </c>
      <c r="L152" s="54">
        <v>7984.1805422569687</v>
      </c>
      <c r="M152" s="54">
        <v>8363.6805736078877</v>
      </c>
      <c r="N152" s="54">
        <v>8463.4180701787882</v>
      </c>
      <c r="O152" s="54">
        <v>8338.6106945501306</v>
      </c>
      <c r="P152" s="54">
        <v>7816.4245466322727</v>
      </c>
      <c r="Q152" s="54">
        <v>7996.5776566525155</v>
      </c>
      <c r="R152" s="54">
        <v>8083.4594255031852</v>
      </c>
      <c r="S152" s="54">
        <v>8442.997388926291</v>
      </c>
      <c r="T152" s="54">
        <v>8683.2694065649939</v>
      </c>
      <c r="U152" s="54">
        <v>9081.3609118540426</v>
      </c>
      <c r="V152" s="54">
        <v>9194.2331926135885</v>
      </c>
      <c r="W152" s="54">
        <v>9170.2578483872239</v>
      </c>
      <c r="X152" s="54">
        <v>8721.6361697408847</v>
      </c>
      <c r="Y152" s="55">
        <f t="shared" si="48"/>
        <v>8807.6529153681568</v>
      </c>
      <c r="Z152" s="55"/>
      <c r="AA152" s="9">
        <f t="shared" si="49"/>
        <v>82.973346492369615</v>
      </c>
      <c r="AB152" s="9">
        <f t="shared" si="50"/>
        <v>8413.0518379303066</v>
      </c>
      <c r="AC152" s="11">
        <f t="shared" si="51"/>
        <v>9.8624551578636033E-3</v>
      </c>
      <c r="AE152" s="10">
        <f t="shared" si="52"/>
        <v>8.9570962206844342</v>
      </c>
      <c r="AF152" s="10">
        <f t="shared" si="53"/>
        <v>8.9987409115231305</v>
      </c>
      <c r="AG152" s="10">
        <f t="shared" si="54"/>
        <v>8.9852174307437664</v>
      </c>
      <c r="AH152" s="10">
        <f t="shared" si="55"/>
        <v>9.0316538691936916</v>
      </c>
      <c r="AI152" s="10">
        <f t="shared" si="56"/>
        <v>9.0435083982111486</v>
      </c>
      <c r="AJ152" s="10">
        <f t="shared" si="57"/>
        <v>9.028651898088965</v>
      </c>
      <c r="AK152" s="10">
        <f t="shared" si="58"/>
        <v>8.9639825098821007</v>
      </c>
      <c r="AL152" s="10">
        <f t="shared" si="59"/>
        <v>8.9867689362140428</v>
      </c>
      <c r="AM152" s="10">
        <f t="shared" si="60"/>
        <v>8.997575206607177</v>
      </c>
      <c r="AN152" s="10">
        <f t="shared" si="61"/>
        <v>9.0410926654104546</v>
      </c>
      <c r="AO152" s="10">
        <f t="shared" si="62"/>
        <v>9.0691533964784341</v>
      </c>
      <c r="AP152" s="10">
        <f t="shared" si="63"/>
        <v>9.1139793405245673</v>
      </c>
      <c r="AQ152" s="10">
        <f t="shared" si="64"/>
        <v>9.1263317396091956</v>
      </c>
      <c r="AR152" s="10">
        <f t="shared" si="65"/>
        <v>9.1237206835451801</v>
      </c>
      <c r="AS152" s="10">
        <f t="shared" si="66"/>
        <v>9.0735621334465382</v>
      </c>
      <c r="AT152" s="10">
        <f t="shared" si="67"/>
        <v>9.0833762720139415</v>
      </c>
    </row>
    <row r="153" spans="1:46">
      <c r="A153" s="13" t="s">
        <v>441</v>
      </c>
      <c r="B153" s="16" t="s">
        <v>329</v>
      </c>
      <c r="C153" s="48">
        <v>9153.7000968697703</v>
      </c>
      <c r="D153" s="49">
        <v>9.1219134587006909</v>
      </c>
      <c r="E153" s="36">
        <v>0.77200000000000002</v>
      </c>
      <c r="F153" s="50" t="e">
        <v>#N/A</v>
      </c>
      <c r="G153" s="9"/>
      <c r="H153" s="9"/>
      <c r="I153" s="10"/>
      <c r="J153" s="54">
        <v>4710.8379752182063</v>
      </c>
      <c r="K153" s="54">
        <v>4775.6939749543308</v>
      </c>
      <c r="L153" s="54">
        <v>5413.2132678646376</v>
      </c>
      <c r="M153" s="54">
        <v>5697.2106076627833</v>
      </c>
      <c r="N153" s="54">
        <v>5950.3223928639864</v>
      </c>
      <c r="O153" s="54">
        <v>6056.1063220735532</v>
      </c>
      <c r="P153" s="54">
        <v>6185.3401426813643</v>
      </c>
      <c r="Q153" s="54">
        <v>6413.2639959281041</v>
      </c>
      <c r="R153" s="54">
        <v>6597.849690770061</v>
      </c>
      <c r="S153" s="54">
        <v>7018.1079813434444</v>
      </c>
      <c r="T153" s="54">
        <v>7155.2252999703214</v>
      </c>
      <c r="U153" s="54">
        <v>7825.865394708665</v>
      </c>
      <c r="V153" s="54">
        <v>8469.495079101498</v>
      </c>
      <c r="W153" s="54">
        <v>8555.5684499063773</v>
      </c>
      <c r="X153" s="54">
        <v>8312.1372000534411</v>
      </c>
      <c r="Y153" s="55">
        <f t="shared" si="48"/>
        <v>8660.8551974904458</v>
      </c>
      <c r="Z153" s="55"/>
      <c r="AA153" s="9">
        <f t="shared" si="49"/>
        <v>277.26996862812217</v>
      </c>
      <c r="AB153" s="9">
        <f t="shared" si="50"/>
        <v>6609.082518340053</v>
      </c>
      <c r="AC153" s="11">
        <f t="shared" si="51"/>
        <v>4.1952868323054573E-2</v>
      </c>
      <c r="AE153" s="10">
        <f t="shared" si="52"/>
        <v>8.4576210852447016</v>
      </c>
      <c r="AF153" s="10">
        <f t="shared" si="53"/>
        <v>8.4712945774236825</v>
      </c>
      <c r="AG153" s="10">
        <f t="shared" si="54"/>
        <v>8.5965981452199323</v>
      </c>
      <c r="AH153" s="10">
        <f t="shared" si="55"/>
        <v>8.6477319669667896</v>
      </c>
      <c r="AI153" s="10">
        <f t="shared" si="56"/>
        <v>8.6912006807464124</v>
      </c>
      <c r="AJ153" s="10">
        <f t="shared" si="57"/>
        <v>8.7088223514482355</v>
      </c>
      <c r="AK153" s="10">
        <f t="shared" si="58"/>
        <v>8.7299372780891051</v>
      </c>
      <c r="AL153" s="10">
        <f t="shared" si="59"/>
        <v>8.7661236240474221</v>
      </c>
      <c r="AM153" s="10">
        <f t="shared" si="60"/>
        <v>8.7944990704999455</v>
      </c>
      <c r="AN153" s="10">
        <f t="shared" si="61"/>
        <v>8.8562489423661201</v>
      </c>
      <c r="AO153" s="10">
        <f t="shared" si="62"/>
        <v>8.875598179960253</v>
      </c>
      <c r="AP153" s="10">
        <f t="shared" si="63"/>
        <v>8.965189602866328</v>
      </c>
      <c r="AQ153" s="10">
        <f t="shared" si="64"/>
        <v>9.044226173012218</v>
      </c>
      <c r="AR153" s="10">
        <f t="shared" si="65"/>
        <v>9.0543376306303802</v>
      </c>
      <c r="AS153" s="10">
        <f t="shared" si="66"/>
        <v>9.0254720389052814</v>
      </c>
      <c r="AT153" s="10">
        <f t="shared" si="67"/>
        <v>9.0665687492778133</v>
      </c>
    </row>
    <row r="154" spans="1:46">
      <c r="A154" s="13" t="s">
        <v>332</v>
      </c>
      <c r="B154" s="16" t="s">
        <v>331</v>
      </c>
      <c r="C154" s="48">
        <v>4405.3351108906181</v>
      </c>
      <c r="D154" s="49">
        <v>8.3905716105937671</v>
      </c>
      <c r="E154" s="36">
        <v>0.77100000000000002</v>
      </c>
      <c r="F154" s="50" t="e">
        <v>#N/A</v>
      </c>
      <c r="G154" s="9"/>
      <c r="H154" s="9"/>
      <c r="I154" s="10"/>
      <c r="J154" s="54">
        <v>2648.0062947546585</v>
      </c>
      <c r="K154" s="54">
        <v>2811.5935825515649</v>
      </c>
      <c r="L154" s="54">
        <v>2804.0690138954565</v>
      </c>
      <c r="M154" s="54">
        <v>2841.5676025417306</v>
      </c>
      <c r="N154" s="54">
        <v>2879.7485795131929</v>
      </c>
      <c r="O154" s="54">
        <v>3059.2459527975907</v>
      </c>
      <c r="P154" s="54">
        <v>3258.3112352234666</v>
      </c>
      <c r="Q154" s="54">
        <v>3389.3063764395251</v>
      </c>
      <c r="R154" s="54">
        <v>3542.6564706018776</v>
      </c>
      <c r="S154" s="54">
        <v>3707.5234867288063</v>
      </c>
      <c r="T154" s="54">
        <v>3858.3146930350649</v>
      </c>
      <c r="U154" s="54">
        <v>3940.4983956954416</v>
      </c>
      <c r="V154" s="54">
        <v>4031.1104038563012</v>
      </c>
      <c r="W154" s="54">
        <v>4234.1351094497286</v>
      </c>
      <c r="X154" s="54">
        <v>4000.3222157643963</v>
      </c>
      <c r="Y154" s="55">
        <f t="shared" si="48"/>
        <v>4139.1772509095354</v>
      </c>
      <c r="Z154" s="55"/>
      <c r="AA154" s="9">
        <f t="shared" si="49"/>
        <v>118.03210490958099</v>
      </c>
      <c r="AB154" s="9">
        <f t="shared" si="50"/>
        <v>3400.4272941899198</v>
      </c>
      <c r="AC154" s="11">
        <f t="shared" si="51"/>
        <v>3.471096268144138E-2</v>
      </c>
      <c r="AE154" s="10">
        <f t="shared" si="52"/>
        <v>7.8815622942272832</v>
      </c>
      <c r="AF154" s="10">
        <f t="shared" si="53"/>
        <v>7.9415067128093053</v>
      </c>
      <c r="AG154" s="10">
        <f t="shared" si="54"/>
        <v>7.938826860510459</v>
      </c>
      <c r="AH154" s="10">
        <f t="shared" si="55"/>
        <v>7.9521111516003025</v>
      </c>
      <c r="AI154" s="10">
        <f t="shared" si="56"/>
        <v>7.9654582705390897</v>
      </c>
      <c r="AJ154" s="10">
        <f t="shared" si="57"/>
        <v>8.0259237439254854</v>
      </c>
      <c r="AK154" s="10">
        <f t="shared" si="58"/>
        <v>8.0889643141338556</v>
      </c>
      <c r="AL154" s="10">
        <f t="shared" si="59"/>
        <v>8.1283805707193721</v>
      </c>
      <c r="AM154" s="10">
        <f t="shared" si="60"/>
        <v>8.1726321401312045</v>
      </c>
      <c r="AN154" s="10">
        <f t="shared" si="61"/>
        <v>8.2181194089155021</v>
      </c>
      <c r="AO154" s="10">
        <f t="shared" si="62"/>
        <v>8.2579857590958383</v>
      </c>
      <c r="AP154" s="10">
        <f t="shared" si="63"/>
        <v>8.2790624906613903</v>
      </c>
      <c r="AQ154" s="10">
        <f t="shared" si="64"/>
        <v>8.3017971514437399</v>
      </c>
      <c r="AR154" s="10">
        <f t="shared" si="65"/>
        <v>8.3509343617784335</v>
      </c>
      <c r="AS154" s="10">
        <f t="shared" si="66"/>
        <v>8.2941301907988318</v>
      </c>
      <c r="AT154" s="10">
        <f t="shared" si="67"/>
        <v>8.3282523154052424</v>
      </c>
    </row>
    <row r="155" spans="1:46">
      <c r="A155" s="13" t="s">
        <v>334</v>
      </c>
      <c r="B155" s="16" t="s">
        <v>333</v>
      </c>
      <c r="C155" s="48">
        <v>35928</v>
      </c>
      <c r="D155" s="49">
        <v>10.489272214767574</v>
      </c>
      <c r="E155" s="36" t="s">
        <v>600</v>
      </c>
      <c r="F155" s="50" t="e">
        <v>#N/A</v>
      </c>
      <c r="G155" s="9"/>
      <c r="H155" s="9"/>
      <c r="I155" s="10"/>
      <c r="J155" s="55">
        <f t="shared" ref="J155:V155" si="71">0.97*K155</f>
        <v>23455.101776604701</v>
      </c>
      <c r="K155" s="55">
        <f t="shared" si="71"/>
        <v>24180.517295468766</v>
      </c>
      <c r="L155" s="55">
        <f t="shared" si="71"/>
        <v>24928.36834584409</v>
      </c>
      <c r="M155" s="55">
        <f t="shared" si="71"/>
        <v>25699.348810148545</v>
      </c>
      <c r="N155" s="55">
        <f t="shared" si="71"/>
        <v>26494.174031080976</v>
      </c>
      <c r="O155" s="55">
        <f t="shared" si="71"/>
        <v>27313.581475341212</v>
      </c>
      <c r="P155" s="55">
        <f t="shared" si="71"/>
        <v>28158.33141787754</v>
      </c>
      <c r="Q155" s="55">
        <f t="shared" si="71"/>
        <v>29029.207647296433</v>
      </c>
      <c r="R155" s="55">
        <f t="shared" si="71"/>
        <v>29927.018193089105</v>
      </c>
      <c r="S155" s="55">
        <f t="shared" si="71"/>
        <v>30852.596075349593</v>
      </c>
      <c r="T155" s="55">
        <f t="shared" si="71"/>
        <v>31806.800077679993</v>
      </c>
      <c r="U155" s="55">
        <f t="shared" si="71"/>
        <v>32790.515543999994</v>
      </c>
      <c r="V155" s="55">
        <f t="shared" si="71"/>
        <v>33804.655199999994</v>
      </c>
      <c r="W155" s="55">
        <f>0.97*X155</f>
        <v>34850.159999999996</v>
      </c>
      <c r="X155" s="56">
        <v>35928</v>
      </c>
      <c r="Y155" s="55">
        <f t="shared" si="48"/>
        <v>37018.533067509125</v>
      </c>
      <c r="Z155" s="55"/>
      <c r="AA155" s="9">
        <f t="shared" si="49"/>
        <v>888.78156825773272</v>
      </c>
      <c r="AB155" s="9">
        <f t="shared" si="50"/>
        <v>29281.22505931872</v>
      </c>
      <c r="AC155" s="11">
        <f t="shared" si="51"/>
        <v>3.0353291792171069E-2</v>
      </c>
      <c r="AE155" s="10">
        <f t="shared" si="52"/>
        <v>10.062843309981654</v>
      </c>
      <c r="AF155" s="10">
        <f t="shared" si="53"/>
        <v>10.093302517466363</v>
      </c>
      <c r="AG155" s="10">
        <f t="shared" si="54"/>
        <v>10.123761724951072</v>
      </c>
      <c r="AH155" s="10">
        <f t="shared" si="55"/>
        <v>10.154220932435779</v>
      </c>
      <c r="AI155" s="10">
        <f t="shared" si="56"/>
        <v>10.184680139920488</v>
      </c>
      <c r="AJ155" s="10">
        <f t="shared" si="57"/>
        <v>10.215139347405197</v>
      </c>
      <c r="AK155" s="10">
        <f t="shared" si="58"/>
        <v>10.245598554889906</v>
      </c>
      <c r="AL155" s="10">
        <f t="shared" si="59"/>
        <v>10.276057762374615</v>
      </c>
      <c r="AM155" s="10">
        <f t="shared" si="60"/>
        <v>10.306516969859322</v>
      </c>
      <c r="AN155" s="10">
        <f t="shared" si="61"/>
        <v>10.336976177344031</v>
      </c>
      <c r="AO155" s="10">
        <f t="shared" si="62"/>
        <v>10.36743538482874</v>
      </c>
      <c r="AP155" s="10">
        <f t="shared" si="63"/>
        <v>10.397894592313449</v>
      </c>
      <c r="AQ155" s="10">
        <f t="shared" si="64"/>
        <v>10.428353799798156</v>
      </c>
      <c r="AR155" s="10">
        <f t="shared" si="65"/>
        <v>10.458813007282865</v>
      </c>
      <c r="AS155" s="10">
        <f t="shared" si="66"/>
        <v>10.489272214767574</v>
      </c>
      <c r="AT155" s="10">
        <f t="shared" si="67"/>
        <v>10.519173959937442</v>
      </c>
    </row>
    <row r="156" spans="1:46">
      <c r="A156" s="13" t="s">
        <v>442</v>
      </c>
      <c r="B156" s="16" t="s">
        <v>335</v>
      </c>
      <c r="C156" s="48">
        <v>1819.9851483731602</v>
      </c>
      <c r="D156" s="49">
        <v>7.5065836198030187</v>
      </c>
      <c r="E156" s="36">
        <v>0.65100000000000002</v>
      </c>
      <c r="F156" s="50">
        <v>50.6</v>
      </c>
      <c r="G156" s="9"/>
      <c r="H156" s="9"/>
      <c r="I156" s="10"/>
      <c r="J156" s="55">
        <f>0.97*K156</f>
        <v>952.91349574647461</v>
      </c>
      <c r="K156" s="55">
        <f t="shared" ref="K156:N156" si="72">0.97*L156</f>
        <v>982.38504716131411</v>
      </c>
      <c r="L156" s="55">
        <f t="shared" si="72"/>
        <v>1012.7680898570248</v>
      </c>
      <c r="M156" s="55">
        <f t="shared" si="72"/>
        <v>1044.0908142855926</v>
      </c>
      <c r="N156" s="55">
        <f t="shared" si="72"/>
        <v>1076.3822827686522</v>
      </c>
      <c r="O156" s="55">
        <f>0.97*P156</f>
        <v>1109.6724564625281</v>
      </c>
      <c r="P156" s="54">
        <v>1143.9922231572455</v>
      </c>
      <c r="Q156" s="54">
        <v>1254.5729013393336</v>
      </c>
      <c r="R156" s="54">
        <v>1300.1716615721366</v>
      </c>
      <c r="S156" s="54">
        <v>1362.8513423926584</v>
      </c>
      <c r="T156" s="54">
        <v>1416.4898813096179</v>
      </c>
      <c r="U156" s="54">
        <v>1486.650056425359</v>
      </c>
      <c r="V156" s="54">
        <v>1550.7473578679035</v>
      </c>
      <c r="W156" s="54">
        <v>1614.7037222369222</v>
      </c>
      <c r="X156" s="54">
        <v>1652.6613386120234</v>
      </c>
      <c r="Y156" s="55">
        <f t="shared" si="48"/>
        <v>1721.9315172383231</v>
      </c>
      <c r="Z156" s="55"/>
      <c r="AA156" s="9">
        <f t="shared" si="49"/>
        <v>52.982643803657133</v>
      </c>
      <c r="AB156" s="9">
        <f t="shared" si="50"/>
        <v>1264.0701780796524</v>
      </c>
      <c r="AC156" s="11">
        <f t="shared" si="51"/>
        <v>4.1914321469198178E-2</v>
      </c>
      <c r="AE156" s="10">
        <f t="shared" si="52"/>
        <v>6.8595241290689151</v>
      </c>
      <c r="AF156" s="10">
        <f t="shared" si="53"/>
        <v>6.8899833365536232</v>
      </c>
      <c r="AG156" s="10">
        <f t="shared" si="54"/>
        <v>6.9204425440383321</v>
      </c>
      <c r="AH156" s="10">
        <f t="shared" si="55"/>
        <v>6.9509017515230402</v>
      </c>
      <c r="AI156" s="10">
        <f t="shared" si="56"/>
        <v>6.9813609590077492</v>
      </c>
      <c r="AJ156" s="10">
        <f t="shared" si="57"/>
        <v>7.0118201664924582</v>
      </c>
      <c r="AK156" s="10">
        <f t="shared" si="58"/>
        <v>7.0422793739771663</v>
      </c>
      <c r="AL156" s="10">
        <f t="shared" si="59"/>
        <v>7.1345504759867868</v>
      </c>
      <c r="AM156" s="10">
        <f t="shared" si="60"/>
        <v>7.1702515820953243</v>
      </c>
      <c r="AN156" s="10">
        <f t="shared" si="61"/>
        <v>7.2173343592719457</v>
      </c>
      <c r="AO156" s="10">
        <f t="shared" si="62"/>
        <v>7.2559371757996756</v>
      </c>
      <c r="AP156" s="10">
        <f t="shared" si="63"/>
        <v>7.3042805834755296</v>
      </c>
      <c r="AQ156" s="10">
        <f t="shared" si="64"/>
        <v>7.3464922600748315</v>
      </c>
      <c r="AR156" s="10">
        <f t="shared" si="65"/>
        <v>7.3869067651037961</v>
      </c>
      <c r="AS156" s="10">
        <f t="shared" si="66"/>
        <v>7.4101422000081687</v>
      </c>
      <c r="AT156" s="10">
        <f t="shared" si="67"/>
        <v>7.4512019148811319</v>
      </c>
    </row>
    <row r="157" spans="1:46">
      <c r="A157" s="13" t="s">
        <v>338</v>
      </c>
      <c r="B157" s="16" t="s">
        <v>337</v>
      </c>
      <c r="C157" s="48">
        <v>23479.510648571875</v>
      </c>
      <c r="D157" s="49">
        <v>10.063883432522632</v>
      </c>
      <c r="E157" s="36">
        <v>0.84299999999999997</v>
      </c>
      <c r="F157" s="50">
        <v>32</v>
      </c>
      <c r="G157" s="9"/>
      <c r="H157" s="9"/>
      <c r="I157" s="10"/>
      <c r="J157" s="54">
        <v>19638.798071684298</v>
      </c>
      <c r="K157" s="54">
        <v>19800.886098546285</v>
      </c>
      <c r="L157" s="54">
        <v>19811.532522554873</v>
      </c>
      <c r="M157" s="54">
        <v>19868.923378807209</v>
      </c>
      <c r="N157" s="54">
        <v>19232.179995392537</v>
      </c>
      <c r="O157" s="54">
        <v>19731.917043421865</v>
      </c>
      <c r="P157" s="54">
        <v>19411.194686813771</v>
      </c>
      <c r="Q157" s="54">
        <v>19016.036495013923</v>
      </c>
      <c r="R157" s="54">
        <v>20030.077820466413</v>
      </c>
      <c r="S157" s="54">
        <v>20629.396005972383</v>
      </c>
      <c r="T157" s="54">
        <v>21219.710820570581</v>
      </c>
      <c r="U157" s="54">
        <v>21372.226875498134</v>
      </c>
      <c r="V157" s="54">
        <v>21301.796492548223</v>
      </c>
      <c r="W157" s="54">
        <v>21691.855107022802</v>
      </c>
      <c r="X157" s="54">
        <v>21320.877004464062</v>
      </c>
      <c r="Y157" s="55">
        <f t="shared" si="48"/>
        <v>21489.762878221489</v>
      </c>
      <c r="Z157" s="55"/>
      <c r="AA157" s="9">
        <f t="shared" si="49"/>
        <v>160.57619268334184</v>
      </c>
      <c r="AB157" s="9">
        <f t="shared" si="50"/>
        <v>20271.827227918489</v>
      </c>
      <c r="AC157" s="11">
        <f t="shared" si="51"/>
        <v>7.9211504161891873E-3</v>
      </c>
      <c r="AE157" s="10">
        <f t="shared" si="52"/>
        <v>9.8852623820563696</v>
      </c>
      <c r="AF157" s="10">
        <f t="shared" si="53"/>
        <v>9.8934819681330985</v>
      </c>
      <c r="AG157" s="10">
        <f t="shared" si="54"/>
        <v>9.8940194977581761</v>
      </c>
      <c r="AH157" s="10">
        <f t="shared" si="55"/>
        <v>9.8969121508271272</v>
      </c>
      <c r="AI157" s="10">
        <f t="shared" si="56"/>
        <v>9.864340196452563</v>
      </c>
      <c r="AJ157" s="10">
        <f t="shared" si="57"/>
        <v>9.8899927581800782</v>
      </c>
      <c r="AK157" s="10">
        <f t="shared" si="58"/>
        <v>9.8736052243366128</v>
      </c>
      <c r="AL157" s="10">
        <f t="shared" si="59"/>
        <v>9.8530379282122489</v>
      </c>
      <c r="AM157" s="10">
        <f t="shared" si="60"/>
        <v>9.9049903138478435</v>
      </c>
      <c r="AN157" s="10">
        <f t="shared" si="61"/>
        <v>9.9344723281753566</v>
      </c>
      <c r="AO157" s="10">
        <f t="shared" si="62"/>
        <v>9.9626857843922974</v>
      </c>
      <c r="AP157" s="10">
        <f t="shared" si="63"/>
        <v>9.9698475485696108</v>
      </c>
      <c r="AQ157" s="10">
        <f t="shared" si="64"/>
        <v>9.9665466905140541</v>
      </c>
      <c r="AR157" s="10">
        <f t="shared" si="65"/>
        <v>9.9846921283804093</v>
      </c>
      <c r="AS157" s="10">
        <f t="shared" si="66"/>
        <v>9.9674420127275596</v>
      </c>
      <c r="AT157" s="10">
        <f t="shared" si="67"/>
        <v>9.9753319555236324</v>
      </c>
    </row>
    <row r="158" spans="1:46">
      <c r="A158" s="13" t="s">
        <v>340</v>
      </c>
      <c r="B158" s="16" t="s">
        <v>339</v>
      </c>
      <c r="C158" s="48">
        <v>1816.5749199190634</v>
      </c>
      <c r="D158" s="49">
        <v>7.5047080949170253</v>
      </c>
      <c r="E158" s="36">
        <v>0.46400000000000002</v>
      </c>
      <c r="F158" s="50">
        <v>39.19</v>
      </c>
      <c r="G158" s="9"/>
      <c r="H158" s="9"/>
      <c r="I158" s="10"/>
      <c r="J158" s="54">
        <v>1369.2640830285623</v>
      </c>
      <c r="K158" s="54">
        <v>1359.4075715941767</v>
      </c>
      <c r="L158" s="54">
        <v>1364.5478596795399</v>
      </c>
      <c r="M158" s="54">
        <v>1406.8005100944249</v>
      </c>
      <c r="N158" s="54">
        <v>1456.7815667501272</v>
      </c>
      <c r="O158" s="54">
        <v>1464.1655042593445</v>
      </c>
      <c r="P158" s="54">
        <v>1491.6275263310031</v>
      </c>
      <c r="Q158" s="54">
        <v>1462.8357404657615</v>
      </c>
      <c r="R158" s="54">
        <v>1520.3065329007736</v>
      </c>
      <c r="S158" s="54">
        <v>1568.6263788836486</v>
      </c>
      <c r="T158" s="54">
        <v>1614.0309793726835</v>
      </c>
      <c r="U158" s="54">
        <v>1611.7489315743276</v>
      </c>
      <c r="V158" s="54">
        <v>1645.9042014390691</v>
      </c>
      <c r="W158" s="54">
        <v>1656.4011669135737</v>
      </c>
      <c r="X158" s="54">
        <v>1649.5646360231742</v>
      </c>
      <c r="Y158" s="55">
        <f t="shared" si="48"/>
        <v>1675.6359744710846</v>
      </c>
      <c r="Z158" s="55"/>
      <c r="AA158" s="9">
        <f t="shared" si="49"/>
        <v>23.857106540292747</v>
      </c>
      <c r="AB158" s="9">
        <f t="shared" si="50"/>
        <v>1509.4675459540124</v>
      </c>
      <c r="AC158" s="11">
        <f t="shared" si="51"/>
        <v>1.5804981434837408E-2</v>
      </c>
      <c r="AE158" s="10">
        <f t="shared" si="52"/>
        <v>7.2220287088244222</v>
      </c>
      <c r="AF158" s="10">
        <f t="shared" si="53"/>
        <v>7.2148042747029528</v>
      </c>
      <c r="AG158" s="10">
        <f t="shared" si="54"/>
        <v>7.2185784144175198</v>
      </c>
      <c r="AH158" s="10">
        <f t="shared" si="55"/>
        <v>7.2490732631917609</v>
      </c>
      <c r="AI158" s="10">
        <f t="shared" si="56"/>
        <v>7.2839848750865901</v>
      </c>
      <c r="AJ158" s="10">
        <f t="shared" si="57"/>
        <v>7.2890407374891355</v>
      </c>
      <c r="AK158" s="10">
        <f t="shared" si="58"/>
        <v>7.3076231023654179</v>
      </c>
      <c r="AL158" s="10">
        <f t="shared" si="59"/>
        <v>7.2881321188901751</v>
      </c>
      <c r="AM158" s="10">
        <f t="shared" si="60"/>
        <v>7.3266672598904785</v>
      </c>
      <c r="AN158" s="10">
        <f t="shared" si="61"/>
        <v>7.3579555974697852</v>
      </c>
      <c r="AO158" s="10">
        <f t="shared" si="62"/>
        <v>7.3864900428047244</v>
      </c>
      <c r="AP158" s="10">
        <f t="shared" si="63"/>
        <v>7.3850751612926206</v>
      </c>
      <c r="AQ158" s="10">
        <f t="shared" si="64"/>
        <v>7.4060451787164698</v>
      </c>
      <c r="AR158" s="10">
        <f t="shared" si="65"/>
        <v>7.4124025561589528</v>
      </c>
      <c r="AS158" s="10">
        <f t="shared" si="66"/>
        <v>7.4082666751226034</v>
      </c>
      <c r="AT158" s="10">
        <f t="shared" si="67"/>
        <v>7.4239480584479765</v>
      </c>
    </row>
    <row r="159" spans="1:46">
      <c r="A159" s="13" t="s">
        <v>342</v>
      </c>
      <c r="B159" s="16" t="s">
        <v>341</v>
      </c>
      <c r="C159" s="48">
        <v>11893.16585512249</v>
      </c>
      <c r="D159" s="49">
        <v>9.383719216238557</v>
      </c>
      <c r="E159" s="36">
        <v>0.82599999999999996</v>
      </c>
      <c r="F159" s="50">
        <v>28.16</v>
      </c>
      <c r="G159" s="9"/>
      <c r="H159" s="9"/>
      <c r="I159" s="10"/>
      <c r="J159" s="54">
        <v>5701.4605449873407</v>
      </c>
      <c r="K159" s="54">
        <v>6170.1794430980581</v>
      </c>
      <c r="L159" s="54">
        <v>6845.9831426418868</v>
      </c>
      <c r="M159" s="54">
        <v>6968.4995830613452</v>
      </c>
      <c r="N159" s="54">
        <v>6210.4674744707272</v>
      </c>
      <c r="O159" s="54">
        <v>6560.5513846993963</v>
      </c>
      <c r="P159" s="54">
        <v>6939.8648739900573</v>
      </c>
      <c r="Q159" s="54">
        <v>7213.790282249277</v>
      </c>
      <c r="R159" s="54">
        <v>7406.1178270852079</v>
      </c>
      <c r="S159" s="54">
        <v>8039.5623254741276</v>
      </c>
      <c r="T159" s="54">
        <v>8515.3221036281902</v>
      </c>
      <c r="U159" s="54">
        <v>8996.102692039216</v>
      </c>
      <c r="V159" s="54">
        <v>9655.9143609481725</v>
      </c>
      <c r="W159" s="54">
        <v>10232.190857124973</v>
      </c>
      <c r="X159" s="54">
        <v>9966.7373747032507</v>
      </c>
      <c r="Y159" s="55">
        <f t="shared" si="48"/>
        <v>10367.930742547864</v>
      </c>
      <c r="Z159" s="55"/>
      <c r="AA159" s="9">
        <f t="shared" si="49"/>
        <v>309.74254836333137</v>
      </c>
      <c r="AB159" s="9">
        <f t="shared" si="50"/>
        <v>7694.8496180134143</v>
      </c>
      <c r="AC159" s="11">
        <f t="shared" si="51"/>
        <v>4.0253229593757524E-2</v>
      </c>
      <c r="AE159" s="10">
        <f t="shared" si="52"/>
        <v>8.6484776569625055</v>
      </c>
      <c r="AF159" s="10">
        <f t="shared" si="53"/>
        <v>8.7274831996366657</v>
      </c>
      <c r="AG159" s="10">
        <f t="shared" si="54"/>
        <v>8.8314173567210297</v>
      </c>
      <c r="AH159" s="10">
        <f t="shared" si="55"/>
        <v>8.8491552127276538</v>
      </c>
      <c r="AI159" s="10">
        <f t="shared" si="56"/>
        <v>8.7339914497868492</v>
      </c>
      <c r="AJ159" s="10">
        <f t="shared" si="57"/>
        <v>8.7888299309515574</v>
      </c>
      <c r="AK159" s="10">
        <f t="shared" si="58"/>
        <v>8.8450375827046752</v>
      </c>
      <c r="AL159" s="10">
        <f t="shared" si="59"/>
        <v>8.8837497901023639</v>
      </c>
      <c r="AM159" s="10">
        <f t="shared" si="60"/>
        <v>8.9100616710263427</v>
      </c>
      <c r="AN159" s="10">
        <f t="shared" si="61"/>
        <v>8.9921299235611745</v>
      </c>
      <c r="AO159" s="10">
        <f t="shared" si="62"/>
        <v>9.0496224201709055</v>
      </c>
      <c r="AP159" s="10">
        <f t="shared" si="63"/>
        <v>9.1045467283140979</v>
      </c>
      <c r="AQ159" s="10">
        <f t="shared" si="64"/>
        <v>9.1753258937392985</v>
      </c>
      <c r="AR159" s="10">
        <f t="shared" si="65"/>
        <v>9.2332939960484524</v>
      </c>
      <c r="AS159" s="10">
        <f t="shared" si="66"/>
        <v>9.2070085651373343</v>
      </c>
      <c r="AT159" s="10">
        <f t="shared" si="67"/>
        <v>9.2464727386457355</v>
      </c>
    </row>
    <row r="160" spans="1:46">
      <c r="A160" s="13" t="s">
        <v>344</v>
      </c>
      <c r="B160" s="16" t="s">
        <v>343</v>
      </c>
      <c r="C160" s="48">
        <v>19587.023927178274</v>
      </c>
      <c r="D160" s="49">
        <v>9.8826225814386337</v>
      </c>
      <c r="E160" s="36">
        <v>0.84499999999999997</v>
      </c>
      <c r="F160" s="50">
        <v>65.77</v>
      </c>
      <c r="G160" s="9"/>
      <c r="H160" s="9"/>
      <c r="I160" s="10"/>
      <c r="J160" s="54">
        <v>14532.826532943051</v>
      </c>
      <c r="K160" s="54">
        <v>15025.404933180002</v>
      </c>
      <c r="L160" s="54">
        <v>16626.42476875459</v>
      </c>
      <c r="M160" s="54">
        <v>17674.548622596532</v>
      </c>
      <c r="N160" s="54">
        <v>17655.206019099234</v>
      </c>
      <c r="O160" s="54">
        <v>18242.543721655908</v>
      </c>
      <c r="P160" s="54">
        <v>17812.637462524439</v>
      </c>
      <c r="Q160" s="54">
        <v>17490.614832618881</v>
      </c>
      <c r="R160" s="54">
        <v>16639.843001659141</v>
      </c>
      <c r="S160" s="54">
        <v>16224.315707969978</v>
      </c>
      <c r="T160" s="54">
        <v>17352.223693927503</v>
      </c>
      <c r="U160" s="54">
        <v>18414.925677254756</v>
      </c>
      <c r="V160" s="54">
        <v>20098.269754752491</v>
      </c>
      <c r="W160" s="54">
        <v>19477.862020046676</v>
      </c>
      <c r="X160" s="54">
        <v>17786.253482266431</v>
      </c>
      <c r="Y160" s="55">
        <f t="shared" si="48"/>
        <v>18018.723744938994</v>
      </c>
      <c r="Z160" s="55"/>
      <c r="AA160" s="9">
        <f t="shared" si="49"/>
        <v>227.46881018333485</v>
      </c>
      <c r="AB160" s="9">
        <f t="shared" si="50"/>
        <v>17403.593348749975</v>
      </c>
      <c r="AC160" s="11">
        <f t="shared" si="51"/>
        <v>1.3070220938003757E-2</v>
      </c>
      <c r="AE160" s="10">
        <f t="shared" si="52"/>
        <v>9.5841652684745</v>
      </c>
      <c r="AF160" s="10">
        <f t="shared" si="53"/>
        <v>9.6174977096678678</v>
      </c>
      <c r="AG160" s="10">
        <f t="shared" si="54"/>
        <v>9.7187485622282033</v>
      </c>
      <c r="AH160" s="10">
        <f t="shared" si="55"/>
        <v>9.7798809528203829</v>
      </c>
      <c r="AI160" s="10">
        <f t="shared" si="56"/>
        <v>9.7787859774589023</v>
      </c>
      <c r="AJ160" s="10">
        <f t="shared" si="57"/>
        <v>9.8115117123290183</v>
      </c>
      <c r="AK160" s="10">
        <f t="shared" si="58"/>
        <v>9.7876634541755827</v>
      </c>
      <c r="AL160" s="10">
        <f t="shared" si="59"/>
        <v>9.7694197207749358</v>
      </c>
      <c r="AM160" s="10">
        <f t="shared" si="60"/>
        <v>9.7195552793342443</v>
      </c>
      <c r="AN160" s="10">
        <f t="shared" si="61"/>
        <v>9.6942663655192565</v>
      </c>
      <c r="AO160" s="10">
        <f t="shared" si="62"/>
        <v>9.7614759439593168</v>
      </c>
      <c r="AP160" s="10">
        <f t="shared" si="63"/>
        <v>9.8209167928815972</v>
      </c>
      <c r="AQ160" s="10">
        <f t="shared" si="64"/>
        <v>9.9083890084888022</v>
      </c>
      <c r="AR160" s="10">
        <f t="shared" si="65"/>
        <v>9.8770338186089344</v>
      </c>
      <c r="AS160" s="10">
        <f t="shared" si="66"/>
        <v>9.7861811616440662</v>
      </c>
      <c r="AT160" s="10">
        <f t="shared" si="67"/>
        <v>9.7991667042889592</v>
      </c>
    </row>
    <row r="161" spans="1:46">
      <c r="A161" s="13" t="s">
        <v>346</v>
      </c>
      <c r="B161" s="16" t="s">
        <v>345</v>
      </c>
      <c r="C161" s="48">
        <v>807.95513778933196</v>
      </c>
      <c r="D161" s="49">
        <v>6.6945065344417065</v>
      </c>
      <c r="E161" s="36">
        <v>0.36499999999999999</v>
      </c>
      <c r="F161" s="50">
        <v>42.52</v>
      </c>
      <c r="G161" s="9"/>
      <c r="H161" s="9"/>
      <c r="I161" s="10"/>
      <c r="J161" s="54">
        <v>533.00944772324624</v>
      </c>
      <c r="K161" s="54">
        <v>559.42078145056496</v>
      </c>
      <c r="L161" s="54">
        <v>463.50662140778661</v>
      </c>
      <c r="M161" s="54">
        <v>454.75838892087233</v>
      </c>
      <c r="N161" s="54">
        <v>410.5464494006402</v>
      </c>
      <c r="O161" s="54">
        <v>415.72754782630574</v>
      </c>
      <c r="P161" s="54">
        <v>475.56317361349926</v>
      </c>
      <c r="Q161" s="54">
        <v>583.12569175052045</v>
      </c>
      <c r="R161" s="54">
        <v>611.40433281426556</v>
      </c>
      <c r="S161" s="54">
        <v>631.53697531213368</v>
      </c>
      <c r="T161" s="54">
        <v>652.87375317501562</v>
      </c>
      <c r="U161" s="54">
        <v>678.63942710438289</v>
      </c>
      <c r="V161" s="54">
        <v>702.42071357882833</v>
      </c>
      <c r="W161" s="54">
        <v>722.69992916598881</v>
      </c>
      <c r="X161" s="54">
        <v>733.67423945792746</v>
      </c>
      <c r="Y161" s="55">
        <f t="shared" si="48"/>
        <v>759.95095378977271</v>
      </c>
      <c r="Z161" s="55"/>
      <c r="AA161" s="9">
        <f t="shared" si="49"/>
        <v>20.603089169714679</v>
      </c>
      <c r="AB161" s="9">
        <f t="shared" si="50"/>
        <v>575.26049818013189</v>
      </c>
      <c r="AC161" s="11">
        <f t="shared" si="51"/>
        <v>3.5815233680904009E-2</v>
      </c>
      <c r="AE161" s="10">
        <f t="shared" si="52"/>
        <v>6.2785391495683101</v>
      </c>
      <c r="AF161" s="10">
        <f t="shared" si="53"/>
        <v>6.326901929614059</v>
      </c>
      <c r="AG161" s="10">
        <f t="shared" si="54"/>
        <v>6.1388206705733133</v>
      </c>
      <c r="AH161" s="10">
        <f t="shared" si="55"/>
        <v>6.1197662645527044</v>
      </c>
      <c r="AI161" s="10">
        <f t="shared" si="56"/>
        <v>6.0174890757204693</v>
      </c>
      <c r="AJ161" s="10">
        <f t="shared" si="57"/>
        <v>6.0300301125890448</v>
      </c>
      <c r="AK161" s="10">
        <f t="shared" si="58"/>
        <v>6.1644997303920386</v>
      </c>
      <c r="AL161" s="10">
        <f t="shared" si="59"/>
        <v>6.3684027578826115</v>
      </c>
      <c r="AM161" s="10">
        <f t="shared" si="60"/>
        <v>6.4157584961412502</v>
      </c>
      <c r="AN161" s="10">
        <f t="shared" si="61"/>
        <v>6.4481564916396268</v>
      </c>
      <c r="AO161" s="10">
        <f t="shared" si="62"/>
        <v>6.4813837770093059</v>
      </c>
      <c r="AP161" s="10">
        <f t="shared" si="63"/>
        <v>6.5200899513172041</v>
      </c>
      <c r="AQ161" s="10">
        <f t="shared" si="64"/>
        <v>6.554532531605382</v>
      </c>
      <c r="AR161" s="10">
        <f t="shared" si="65"/>
        <v>6.5829941002759087</v>
      </c>
      <c r="AS161" s="10">
        <f t="shared" si="66"/>
        <v>6.5980651146468734</v>
      </c>
      <c r="AT161" s="10">
        <f t="shared" si="67"/>
        <v>6.6332538967107961</v>
      </c>
    </row>
    <row r="162" spans="1:46">
      <c r="A162" s="13" t="s">
        <v>348</v>
      </c>
      <c r="B162" s="16" t="s">
        <v>347</v>
      </c>
      <c r="C162" s="48">
        <v>50632.806632058215</v>
      </c>
      <c r="D162" s="49">
        <v>10.832354997598152</v>
      </c>
      <c r="E162" s="36">
        <v>0.94399999999999995</v>
      </c>
      <c r="F162" s="50">
        <v>42.475708664599999</v>
      </c>
      <c r="G162" s="9"/>
      <c r="H162" s="9"/>
      <c r="I162" s="10"/>
      <c r="J162" s="54">
        <v>30942.708707406444</v>
      </c>
      <c r="K162" s="54">
        <v>32024.826350298812</v>
      </c>
      <c r="L162" s="54">
        <v>33550.746998563656</v>
      </c>
      <c r="M162" s="54">
        <v>31983.347429298497</v>
      </c>
      <c r="N162" s="54">
        <v>34014.071252845497</v>
      </c>
      <c r="O162" s="54">
        <v>36792.842960602015</v>
      </c>
      <c r="P162" s="54">
        <v>34954.823973643397</v>
      </c>
      <c r="Q162" s="54">
        <v>36076.624324690638</v>
      </c>
      <c r="R162" s="54">
        <v>37888.055602048837</v>
      </c>
      <c r="S162" s="54">
        <v>41000.229659561177</v>
      </c>
      <c r="T162" s="54">
        <v>45374.302752065392</v>
      </c>
      <c r="U162" s="54">
        <v>47776.358148985077</v>
      </c>
      <c r="V162" s="54">
        <v>49738.891652840553</v>
      </c>
      <c r="W162" s="54">
        <v>48001.834568923681</v>
      </c>
      <c r="X162" s="54">
        <v>45977.782874267737</v>
      </c>
      <c r="Y162" s="55">
        <f t="shared" si="48"/>
        <v>47619.499430026852</v>
      </c>
      <c r="Z162" s="55"/>
      <c r="AA162" s="9">
        <f t="shared" si="49"/>
        <v>1395.1751219781877</v>
      </c>
      <c r="AB162" s="9">
        <f t="shared" si="50"/>
        <v>39073.163150402761</v>
      </c>
      <c r="AC162" s="11">
        <f t="shared" si="51"/>
        <v>3.570673601745003E-2</v>
      </c>
      <c r="AE162" s="10">
        <f t="shared" si="52"/>
        <v>10.339892667399313</v>
      </c>
      <c r="AF162" s="10">
        <f t="shared" si="53"/>
        <v>10.374266704433257</v>
      </c>
      <c r="AG162" s="10">
        <f t="shared" si="54"/>
        <v>10.420814407384857</v>
      </c>
      <c r="AH162" s="10">
        <f t="shared" si="55"/>
        <v>10.372970653496097</v>
      </c>
      <c r="AI162" s="10">
        <f t="shared" si="56"/>
        <v>10.434529578359522</v>
      </c>
      <c r="AJ162" s="10">
        <f t="shared" si="57"/>
        <v>10.513058620476158</v>
      </c>
      <c r="AK162" s="10">
        <f t="shared" si="58"/>
        <v>10.461811763134333</v>
      </c>
      <c r="AL162" s="10">
        <f t="shared" si="59"/>
        <v>10.493400408953867</v>
      </c>
      <c r="AM162" s="10">
        <f t="shared" si="60"/>
        <v>10.542391185779785</v>
      </c>
      <c r="AN162" s="10">
        <f t="shared" si="61"/>
        <v>10.621332947123468</v>
      </c>
      <c r="AO162" s="10">
        <f t="shared" si="62"/>
        <v>10.722701205103423</v>
      </c>
      <c r="AP162" s="10">
        <f t="shared" si="63"/>
        <v>10.774286196731303</v>
      </c>
      <c r="AQ162" s="10">
        <f t="shared" si="64"/>
        <v>10.814542434295308</v>
      </c>
      <c r="AR162" s="10">
        <f t="shared" si="65"/>
        <v>10.778994509345566</v>
      </c>
      <c r="AS162" s="10">
        <f t="shared" si="66"/>
        <v>10.735913577804164</v>
      </c>
      <c r="AT162" s="10">
        <f t="shared" si="67"/>
        <v>10.770997608226404</v>
      </c>
    </row>
    <row r="163" spans="1:46">
      <c r="A163" s="13" t="s">
        <v>350</v>
      </c>
      <c r="B163" s="16" t="s">
        <v>349</v>
      </c>
      <c r="C163" s="48">
        <v>22881.684224494704</v>
      </c>
      <c r="D163" s="49">
        <v>10.038092053994994</v>
      </c>
      <c r="E163" s="36">
        <v>0.88</v>
      </c>
      <c r="F163" s="50">
        <v>25.81</v>
      </c>
      <c r="G163" s="9"/>
      <c r="H163" s="9"/>
      <c r="I163" s="10"/>
      <c r="J163" s="54">
        <v>10571.287136434485</v>
      </c>
      <c r="K163" s="54">
        <v>11398.560194864678</v>
      </c>
      <c r="L163" s="54">
        <v>12031.127265994553</v>
      </c>
      <c r="M163" s="54">
        <v>12538.080289872069</v>
      </c>
      <c r="N163" s="54">
        <v>12531.320717045144</v>
      </c>
      <c r="O163" s="54">
        <v>12718.049909825266</v>
      </c>
      <c r="P163" s="54">
        <v>13185.311792163213</v>
      </c>
      <c r="Q163" s="54">
        <v>13789.946002565526</v>
      </c>
      <c r="R163" s="54">
        <v>14447.478009740624</v>
      </c>
      <c r="S163" s="54">
        <v>15166.372290095616</v>
      </c>
      <c r="T163" s="54">
        <v>16163.60121235189</v>
      </c>
      <c r="U163" s="54">
        <v>17523.703677719677</v>
      </c>
      <c r="V163" s="54">
        <v>19356.388414844161</v>
      </c>
      <c r="W163" s="54">
        <v>20515.38819226488</v>
      </c>
      <c r="X163" s="54">
        <v>19202.483513942378</v>
      </c>
      <c r="Y163" s="55">
        <f t="shared" si="48"/>
        <v>20080.490103142718</v>
      </c>
      <c r="Z163" s="55"/>
      <c r="AA163" s="9">
        <f t="shared" si="49"/>
        <v>674.08497995226162</v>
      </c>
      <c r="AB163" s="9">
        <f t="shared" si="50"/>
        <v>14742.60657464828</v>
      </c>
      <c r="AC163" s="11">
        <f t="shared" si="51"/>
        <v>4.5723595521529645E-2</v>
      </c>
      <c r="AE163" s="10">
        <f t="shared" si="52"/>
        <v>9.2658968440555665</v>
      </c>
      <c r="AF163" s="10">
        <f t="shared" si="53"/>
        <v>9.3412423277101535</v>
      </c>
      <c r="AG163" s="10">
        <f t="shared" si="54"/>
        <v>9.3952525091501755</v>
      </c>
      <c r="AH163" s="10">
        <f t="shared" si="55"/>
        <v>9.4365257155358595</v>
      </c>
      <c r="AI163" s="10">
        <f t="shared" si="56"/>
        <v>9.4359864467285295</v>
      </c>
      <c r="AJ163" s="10">
        <f t="shared" si="57"/>
        <v>9.4507775161650898</v>
      </c>
      <c r="AK163" s="10">
        <f t="shared" si="58"/>
        <v>9.4868587459983633</v>
      </c>
      <c r="AL163" s="10">
        <f t="shared" si="59"/>
        <v>9.5316950550846506</v>
      </c>
      <c r="AM163" s="10">
        <f t="shared" si="60"/>
        <v>9.5782751461101814</v>
      </c>
      <c r="AN163" s="10">
        <f t="shared" si="61"/>
        <v>9.6268359066383216</v>
      </c>
      <c r="AO163" s="10">
        <f t="shared" si="62"/>
        <v>9.6905171545473188</v>
      </c>
      <c r="AP163" s="10">
        <f t="shared" si="63"/>
        <v>9.7713097392792765</v>
      </c>
      <c r="AQ163" s="10">
        <f t="shared" si="64"/>
        <v>9.8707777946081396</v>
      </c>
      <c r="AR163" s="10">
        <f t="shared" si="65"/>
        <v>9.9289305270596735</v>
      </c>
      <c r="AS163" s="10">
        <f t="shared" si="66"/>
        <v>9.8627948993354231</v>
      </c>
      <c r="AT163" s="10">
        <f t="shared" si="67"/>
        <v>9.907503981034834</v>
      </c>
    </row>
    <row r="164" spans="1:46">
      <c r="A164" s="13" t="s">
        <v>352</v>
      </c>
      <c r="B164" s="16" t="s">
        <v>351</v>
      </c>
      <c r="C164" s="48">
        <v>27132.966933002419</v>
      </c>
      <c r="D164" s="49">
        <v>10.208504759533646</v>
      </c>
      <c r="E164" s="36">
        <v>0.92900000000000005</v>
      </c>
      <c r="F164" s="50">
        <v>31.15</v>
      </c>
      <c r="G164" s="9"/>
      <c r="H164" s="9"/>
      <c r="I164" s="10"/>
      <c r="J164" s="54">
        <v>15925.94381912161</v>
      </c>
      <c r="K164" s="54">
        <v>16486.666805144323</v>
      </c>
      <c r="L164" s="54">
        <v>17339.580011170525</v>
      </c>
      <c r="M164" s="54">
        <v>17988.464745983041</v>
      </c>
      <c r="N164" s="54">
        <v>18926.018842367488</v>
      </c>
      <c r="O164" s="54">
        <v>19721.87024864609</v>
      </c>
      <c r="P164" s="54">
        <v>20253.230507622731</v>
      </c>
      <c r="Q164" s="54">
        <v>21036.909055901247</v>
      </c>
      <c r="R164" s="54">
        <v>21614.927409140098</v>
      </c>
      <c r="S164" s="54">
        <v>22526.784318965209</v>
      </c>
      <c r="T164" s="54">
        <v>23497.610034364483</v>
      </c>
      <c r="U164" s="54">
        <v>24783.828416353655</v>
      </c>
      <c r="V164" s="54">
        <v>26320.634853606574</v>
      </c>
      <c r="W164" s="54">
        <v>27196.844936606554</v>
      </c>
      <c r="X164" s="54">
        <v>24806.418444975912</v>
      </c>
      <c r="Y164" s="55">
        <f t="shared" si="48"/>
        <v>25721.215108645541</v>
      </c>
      <c r="Z164" s="55"/>
      <c r="AA164" s="9">
        <f t="shared" si="49"/>
        <v>782.8479238627242</v>
      </c>
      <c r="AB164" s="9">
        <f t="shared" si="50"/>
        <v>21228.382163331302</v>
      </c>
      <c r="AC164" s="11">
        <f t="shared" si="51"/>
        <v>3.6877418064150506E-2</v>
      </c>
      <c r="AE164" s="10">
        <f t="shared" si="52"/>
        <v>9.675704745191025</v>
      </c>
      <c r="AF164" s="10">
        <f t="shared" si="53"/>
        <v>9.7103072608066707</v>
      </c>
      <c r="AG164" s="10">
        <f t="shared" si="54"/>
        <v>9.7607470292321228</v>
      </c>
      <c r="AH164" s="10">
        <f t="shared" si="55"/>
        <v>9.7974859840024191</v>
      </c>
      <c r="AI164" s="10">
        <f t="shared" si="56"/>
        <v>9.8482929126487608</v>
      </c>
      <c r="AJ164" s="10">
        <f t="shared" si="57"/>
        <v>9.8894834638546136</v>
      </c>
      <c r="AK164" s="10">
        <f t="shared" si="58"/>
        <v>9.9160695910515582</v>
      </c>
      <c r="AL164" s="10">
        <f t="shared" si="59"/>
        <v>9.9540337480701258</v>
      </c>
      <c r="AM164" s="10">
        <f t="shared" si="60"/>
        <v>9.9811394387403265</v>
      </c>
      <c r="AN164" s="10">
        <f t="shared" si="61"/>
        <v>10.022460294387592</v>
      </c>
      <c r="AO164" s="10">
        <f t="shared" si="62"/>
        <v>10.064653994295046</v>
      </c>
      <c r="AP164" s="10">
        <f t="shared" si="63"/>
        <v>10.117946639470711</v>
      </c>
      <c r="AQ164" s="10">
        <f t="shared" si="64"/>
        <v>10.178108505726115</v>
      </c>
      <c r="AR164" s="10">
        <f t="shared" si="65"/>
        <v>10.21085625057845</v>
      </c>
      <c r="AS164" s="10">
        <f t="shared" si="66"/>
        <v>10.11885770693315</v>
      </c>
      <c r="AT164" s="10">
        <f t="shared" si="67"/>
        <v>10.155071420962104</v>
      </c>
    </row>
    <row r="165" spans="1:46">
      <c r="A165" s="13" t="s">
        <v>354</v>
      </c>
      <c r="B165" s="16" t="s">
        <v>353</v>
      </c>
      <c r="C165" s="48">
        <v>2546.6213098467492</v>
      </c>
      <c r="D165" s="49">
        <v>7.8425227830642505</v>
      </c>
      <c r="E165" s="36">
        <v>0.61</v>
      </c>
      <c r="F165" s="50" t="e">
        <v>#N/A</v>
      </c>
      <c r="G165" s="9"/>
      <c r="H165" s="9"/>
      <c r="I165" s="10"/>
      <c r="J165" s="54">
        <v>2937.6050598337406</v>
      </c>
      <c r="K165" s="54">
        <v>2901.9088056537785</v>
      </c>
      <c r="L165" s="54">
        <v>2781.34282231002</v>
      </c>
      <c r="M165" s="54">
        <v>2753.6432063097031</v>
      </c>
      <c r="N165" s="54">
        <v>2666.2168520111272</v>
      </c>
      <c r="O165" s="54">
        <v>2224.5966596926924</v>
      </c>
      <c r="P165" s="54">
        <v>1992.8979688437371</v>
      </c>
      <c r="Q165" s="54">
        <v>1886.4063423651048</v>
      </c>
      <c r="R165" s="54">
        <v>1957.0554159434801</v>
      </c>
      <c r="S165" s="54">
        <v>2000.3926924368334</v>
      </c>
      <c r="T165" s="54">
        <v>2055.4671255066446</v>
      </c>
      <c r="U165" s="54">
        <v>2143.2294961849821</v>
      </c>
      <c r="V165" s="54">
        <v>2313.9078380349629</v>
      </c>
      <c r="W165" s="54">
        <v>2422.3802879965715</v>
      </c>
      <c r="X165" s="54">
        <v>2312.492817115442</v>
      </c>
      <c r="Y165" s="55">
        <f t="shared" si="48"/>
        <v>2262.2088141199561</v>
      </c>
      <c r="Z165" s="55"/>
      <c r="AA165" s="9">
        <f t="shared" si="49"/>
        <v>-51.24387940632473</v>
      </c>
      <c r="AB165" s="9">
        <f t="shared" si="50"/>
        <v>2356.6362260159212</v>
      </c>
      <c r="AC165" s="11">
        <f t="shared" si="51"/>
        <v>-2.1744501268639384E-2</v>
      </c>
      <c r="AE165" s="10">
        <f t="shared" si="52"/>
        <v>7.9853499228626443</v>
      </c>
      <c r="AF165" s="10">
        <f t="shared" si="53"/>
        <v>7.97312400829626</v>
      </c>
      <c r="AG165" s="10">
        <f t="shared" si="54"/>
        <v>7.9306891196713556</v>
      </c>
      <c r="AH165" s="10">
        <f t="shared" si="55"/>
        <v>7.9206801161787794</v>
      </c>
      <c r="AI165" s="10">
        <f t="shared" si="56"/>
        <v>7.8884158372698812</v>
      </c>
      <c r="AJ165" s="10">
        <f t="shared" si="57"/>
        <v>7.7073309016251521</v>
      </c>
      <c r="AK165" s="10">
        <f t="shared" si="58"/>
        <v>7.5973451241425076</v>
      </c>
      <c r="AL165" s="10">
        <f t="shared" si="59"/>
        <v>7.542428891930288</v>
      </c>
      <c r="AM165" s="10">
        <f t="shared" si="60"/>
        <v>7.5791962837777289</v>
      </c>
      <c r="AN165" s="10">
        <f t="shared" si="61"/>
        <v>7.6010987864871034</v>
      </c>
      <c r="AO165" s="10">
        <f t="shared" si="62"/>
        <v>7.6282584127810145</v>
      </c>
      <c r="AP165" s="10">
        <f t="shared" si="63"/>
        <v>7.6700690808199896</v>
      </c>
      <c r="AQ165" s="10">
        <f t="shared" si="64"/>
        <v>7.7466930789721182</v>
      </c>
      <c r="AR165" s="10">
        <f t="shared" si="65"/>
        <v>7.7925059258241935</v>
      </c>
      <c r="AS165" s="10">
        <f t="shared" si="66"/>
        <v>7.7460813632695151</v>
      </c>
      <c r="AT165" s="10">
        <f t="shared" si="67"/>
        <v>7.7240969663499488</v>
      </c>
    </row>
    <row r="166" spans="1:46">
      <c r="A166" s="13" t="s">
        <v>356</v>
      </c>
      <c r="B166" s="16" t="s">
        <v>355</v>
      </c>
      <c r="C166" s="48">
        <v>600</v>
      </c>
      <c r="D166" s="49">
        <v>6.3969296552161463</v>
      </c>
      <c r="E166" s="36" t="s">
        <v>600</v>
      </c>
      <c r="F166" s="50">
        <v>30</v>
      </c>
      <c r="G166" s="9"/>
      <c r="H166" s="9"/>
      <c r="I166" s="10"/>
      <c r="J166" s="55">
        <f t="shared" ref="J166:V166" si="73">0.97*K166</f>
        <v>391.70176647636436</v>
      </c>
      <c r="K166" s="55">
        <f t="shared" si="73"/>
        <v>403.81625409934469</v>
      </c>
      <c r="L166" s="55">
        <f t="shared" si="73"/>
        <v>416.30541659726259</v>
      </c>
      <c r="M166" s="55">
        <f t="shared" si="73"/>
        <v>429.18084185284806</v>
      </c>
      <c r="N166" s="55">
        <f t="shared" si="73"/>
        <v>442.45447613695677</v>
      </c>
      <c r="O166" s="55">
        <f t="shared" si="73"/>
        <v>456.13863519273895</v>
      </c>
      <c r="P166" s="55">
        <f t="shared" si="73"/>
        <v>470.24601566261748</v>
      </c>
      <c r="Q166" s="55">
        <f t="shared" si="73"/>
        <v>484.78970686867785</v>
      </c>
      <c r="R166" s="55">
        <f t="shared" si="73"/>
        <v>499.78320295739985</v>
      </c>
      <c r="S166" s="55">
        <f t="shared" si="73"/>
        <v>515.24041541999986</v>
      </c>
      <c r="T166" s="55">
        <f t="shared" si="73"/>
        <v>531.17568599999993</v>
      </c>
      <c r="U166" s="55">
        <f t="shared" si="73"/>
        <v>547.60379999999998</v>
      </c>
      <c r="V166" s="55">
        <f t="shared" si="73"/>
        <v>564.54</v>
      </c>
      <c r="W166" s="55">
        <f>0.97*X166</f>
        <v>582</v>
      </c>
      <c r="X166" s="56">
        <v>600</v>
      </c>
      <c r="Y166" s="55">
        <f t="shared" si="48"/>
        <v>618.21197507530269</v>
      </c>
      <c r="Z166" s="55"/>
      <c r="AA166" s="9">
        <f t="shared" si="49"/>
        <v>14.842711560750393</v>
      </c>
      <c r="AB166" s="9">
        <f t="shared" si="50"/>
        <v>488.99841448428072</v>
      </c>
      <c r="AC166" s="11">
        <f t="shared" si="51"/>
        <v>3.0353291792171087E-2</v>
      </c>
      <c r="AE166" s="10">
        <f t="shared" si="52"/>
        <v>5.9705007504302259</v>
      </c>
      <c r="AF166" s="10">
        <f t="shared" si="53"/>
        <v>6.0009599579149349</v>
      </c>
      <c r="AG166" s="10">
        <f t="shared" si="54"/>
        <v>6.031419165399643</v>
      </c>
      <c r="AH166" s="10">
        <f t="shared" si="55"/>
        <v>6.0618783728843519</v>
      </c>
      <c r="AI166" s="10">
        <f t="shared" si="56"/>
        <v>6.0923375803690609</v>
      </c>
      <c r="AJ166" s="10">
        <f t="shared" si="57"/>
        <v>6.122796787853769</v>
      </c>
      <c r="AK166" s="10">
        <f t="shared" si="58"/>
        <v>6.153255995338478</v>
      </c>
      <c r="AL166" s="10">
        <f t="shared" si="59"/>
        <v>6.1837152028231861</v>
      </c>
      <c r="AM166" s="10">
        <f t="shared" si="60"/>
        <v>6.2141744103078951</v>
      </c>
      <c r="AN166" s="10">
        <f t="shared" si="61"/>
        <v>6.2446336177926032</v>
      </c>
      <c r="AO166" s="10">
        <f t="shared" si="62"/>
        <v>6.2750928252773122</v>
      </c>
      <c r="AP166" s="10">
        <f t="shared" si="63"/>
        <v>6.3055520327620203</v>
      </c>
      <c r="AQ166" s="10">
        <f t="shared" si="64"/>
        <v>6.3360112402467292</v>
      </c>
      <c r="AR166" s="10">
        <f t="shared" si="65"/>
        <v>6.3664704477314382</v>
      </c>
      <c r="AS166" s="10">
        <f t="shared" si="66"/>
        <v>6.3969296552161463</v>
      </c>
      <c r="AT166" s="10">
        <f t="shared" si="67"/>
        <v>6.4268314003860141</v>
      </c>
    </row>
    <row r="167" spans="1:46">
      <c r="A167" s="13" t="s">
        <v>358</v>
      </c>
      <c r="B167" s="16" t="s">
        <v>357</v>
      </c>
      <c r="C167" s="48">
        <v>10277.762471036945</v>
      </c>
      <c r="D167" s="49">
        <v>9.2377378568586739</v>
      </c>
      <c r="E167" s="36">
        <v>0.68300000000000005</v>
      </c>
      <c r="F167" s="50">
        <v>57.77</v>
      </c>
      <c r="G167" s="9"/>
      <c r="H167" s="9"/>
      <c r="I167" s="10"/>
      <c r="J167" s="54">
        <v>7490.3909293847191</v>
      </c>
      <c r="K167" s="54">
        <v>7641.0465922123285</v>
      </c>
      <c r="L167" s="54">
        <v>7665.8587980257444</v>
      </c>
      <c r="M167" s="54">
        <v>7526.4680323245439</v>
      </c>
      <c r="N167" s="54">
        <v>7520.1988190323982</v>
      </c>
      <c r="O167" s="54">
        <v>7640.9969170455724</v>
      </c>
      <c r="P167" s="54">
        <v>7690.9926013373124</v>
      </c>
      <c r="Q167" s="54">
        <v>7863.8985901851011</v>
      </c>
      <c r="R167" s="54">
        <v>7993.4289387405033</v>
      </c>
      <c r="S167" s="54">
        <v>8259.2986848176952</v>
      </c>
      <c r="T167" s="54">
        <v>8596.8308714052382</v>
      </c>
      <c r="U167" s="54">
        <v>8977.294237816277</v>
      </c>
      <c r="V167" s="54">
        <v>9366.4954519738949</v>
      </c>
      <c r="W167" s="54">
        <v>9604.432819103853</v>
      </c>
      <c r="X167" s="54">
        <v>9332.8567535286784</v>
      </c>
      <c r="Y167" s="55">
        <f t="shared" si="48"/>
        <v>9510.4592314967394</v>
      </c>
      <c r="Z167" s="55"/>
      <c r="AA167" s="9">
        <f t="shared" si="49"/>
        <v>156.26072232903749</v>
      </c>
      <c r="AB167" s="9">
        <f t="shared" si="50"/>
        <v>8211.3659357955894</v>
      </c>
      <c r="AC167" s="11">
        <f t="shared" si="51"/>
        <v>1.9029808627557845E-2</v>
      </c>
      <c r="AE167" s="10">
        <f t="shared" si="52"/>
        <v>8.9213762686585394</v>
      </c>
      <c r="AF167" s="10">
        <f t="shared" si="53"/>
        <v>8.9412898612879648</v>
      </c>
      <c r="AG167" s="10">
        <f t="shared" si="54"/>
        <v>8.9445318265203735</v>
      </c>
      <c r="AH167" s="10">
        <f t="shared" si="55"/>
        <v>8.9261811579421124</v>
      </c>
      <c r="AI167" s="10">
        <f t="shared" si="56"/>
        <v>8.9253478552955059</v>
      </c>
      <c r="AJ167" s="10">
        <f t="shared" si="57"/>
        <v>8.9412833601722301</v>
      </c>
      <c r="AK167" s="10">
        <f t="shared" si="58"/>
        <v>8.9478051310669038</v>
      </c>
      <c r="AL167" s="10">
        <f t="shared" si="59"/>
        <v>8.970037766294352</v>
      </c>
      <c r="AM167" s="10">
        <f t="shared" si="60"/>
        <v>8.9863751004849668</v>
      </c>
      <c r="AN167" s="10">
        <f t="shared" si="61"/>
        <v>9.01909495792464</v>
      </c>
      <c r="AO167" s="10">
        <f t="shared" si="62"/>
        <v>9.0591489110025911</v>
      </c>
      <c r="AP167" s="10">
        <f t="shared" si="63"/>
        <v>9.1024538060733065</v>
      </c>
      <c r="AQ167" s="10">
        <f t="shared" si="64"/>
        <v>9.1448942873379675</v>
      </c>
      <c r="AR167" s="10">
        <f t="shared" si="65"/>
        <v>9.1699800228712682</v>
      </c>
      <c r="AS167" s="10">
        <f t="shared" si="66"/>
        <v>9.1412964370635894</v>
      </c>
      <c r="AT167" s="10">
        <f t="shared" si="67"/>
        <v>9.1601474437002253</v>
      </c>
    </row>
    <row r="168" spans="1:46">
      <c r="A168" s="13" t="s">
        <v>360</v>
      </c>
      <c r="B168" s="16" t="s">
        <v>359</v>
      </c>
      <c r="C168" s="48">
        <v>32149.794400424929</v>
      </c>
      <c r="D168" s="49">
        <v>10.378161334635207</v>
      </c>
      <c r="E168" s="36">
        <v>0.95499999999999996</v>
      </c>
      <c r="F168" s="50">
        <v>34.661200000000001</v>
      </c>
      <c r="G168" s="9"/>
      <c r="H168" s="9"/>
      <c r="I168" s="10"/>
      <c r="J168" s="54">
        <v>21006.535607531649</v>
      </c>
      <c r="K168" s="54">
        <v>21464.592474605746</v>
      </c>
      <c r="L168" s="54">
        <v>22236.272525503111</v>
      </c>
      <c r="M168" s="54">
        <v>23148.709918421089</v>
      </c>
      <c r="N168" s="54">
        <v>24122.744977579328</v>
      </c>
      <c r="O168" s="54">
        <v>25128.829072355904</v>
      </c>
      <c r="P168" s="54">
        <v>25753.063698756272</v>
      </c>
      <c r="Q168" s="54">
        <v>26069.519156432121</v>
      </c>
      <c r="R168" s="54">
        <v>26434.880024213628</v>
      </c>
      <c r="S168" s="54">
        <v>26859.077370363902</v>
      </c>
      <c r="T168" s="54">
        <v>27376.796039760684</v>
      </c>
      <c r="U168" s="54">
        <v>28013.314864353579</v>
      </c>
      <c r="V168" s="54">
        <v>28518.628975556363</v>
      </c>
      <c r="W168" s="54">
        <v>28335.949248629047</v>
      </c>
      <c r="X168" s="54">
        <v>27066.05754661329</v>
      </c>
      <c r="Y168" s="55">
        <f t="shared" si="48"/>
        <v>27630.103815912382</v>
      </c>
      <c r="Z168" s="55"/>
      <c r="AA168" s="9">
        <f t="shared" si="49"/>
        <v>530.06950842758897</v>
      </c>
      <c r="AB168" s="9">
        <f t="shared" si="50"/>
        <v>25435.66476671171</v>
      </c>
      <c r="AC168" s="11">
        <f t="shared" si="51"/>
        <v>2.0839616864321321E-2</v>
      </c>
      <c r="AE168" s="10">
        <f t="shared" si="52"/>
        <v>9.9525888876931159</v>
      </c>
      <c r="AF168" s="10">
        <f t="shared" si="53"/>
        <v>9.9741599949021804</v>
      </c>
      <c r="AG168" s="10">
        <f t="shared" si="54"/>
        <v>10.009480132047145</v>
      </c>
      <c r="AH168" s="10">
        <f t="shared" si="55"/>
        <v>10.049694330895527</v>
      </c>
      <c r="AI168" s="10">
        <f t="shared" si="56"/>
        <v>10.090910449406422</v>
      </c>
      <c r="AJ168" s="10">
        <f t="shared" si="57"/>
        <v>10.131771034639328</v>
      </c>
      <c r="AK168" s="10">
        <f t="shared" si="58"/>
        <v>10.156308877606968</v>
      </c>
      <c r="AL168" s="10">
        <f t="shared" si="59"/>
        <v>10.168522062431869</v>
      </c>
      <c r="AM168" s="10">
        <f t="shared" si="60"/>
        <v>10.182439630138866</v>
      </c>
      <c r="AN168" s="10">
        <f t="shared" si="61"/>
        <v>10.198359119910346</v>
      </c>
      <c r="AO168" s="10">
        <f t="shared" si="62"/>
        <v>10.217451073725023</v>
      </c>
      <c r="AP168" s="10">
        <f t="shared" si="63"/>
        <v>10.240435206998139</v>
      </c>
      <c r="AQ168" s="10">
        <f t="shared" si="64"/>
        <v>10.258312800986896</v>
      </c>
      <c r="AR168" s="10">
        <f t="shared" si="65"/>
        <v>10.251886568964723</v>
      </c>
      <c r="AS168" s="10">
        <f t="shared" si="66"/>
        <v>10.206035732792962</v>
      </c>
      <c r="AT168" s="10">
        <f t="shared" si="67"/>
        <v>10.226661175272415</v>
      </c>
    </row>
    <row r="169" spans="1:46">
      <c r="A169" s="13" t="s">
        <v>362</v>
      </c>
      <c r="B169" s="16" t="s">
        <v>361</v>
      </c>
      <c r="C169" s="48">
        <v>4771.6104878226106</v>
      </c>
      <c r="D169" s="49">
        <v>8.4704391553730609</v>
      </c>
      <c r="E169" s="36">
        <v>0.75900000000000001</v>
      </c>
      <c r="F169" s="50">
        <v>40.26</v>
      </c>
      <c r="G169" s="9"/>
      <c r="H169" s="9"/>
      <c r="I169" s="10"/>
      <c r="J169" s="54">
        <v>2483.592433593215</v>
      </c>
      <c r="K169" s="54">
        <v>2556.2020209281277</v>
      </c>
      <c r="L169" s="54">
        <v>2699.3506031074635</v>
      </c>
      <c r="M169" s="54">
        <v>2807.0594335147275</v>
      </c>
      <c r="N169" s="54">
        <v>2910.0211185965059</v>
      </c>
      <c r="O169" s="54">
        <v>3067.7508197833386</v>
      </c>
      <c r="P169" s="54">
        <v>3006.9595742818337</v>
      </c>
      <c r="Q169" s="54">
        <v>3105.6876006048228</v>
      </c>
      <c r="R169" s="54">
        <v>3246.929457279959</v>
      </c>
      <c r="S169" s="54">
        <v>3372.8862959158232</v>
      </c>
      <c r="T169" s="54">
        <v>3545.8811683195918</v>
      </c>
      <c r="U169" s="54">
        <v>3775.9083211584511</v>
      </c>
      <c r="V169" s="54">
        <v>4007.5915991795459</v>
      </c>
      <c r="W169" s="54">
        <v>4215.246073263108</v>
      </c>
      <c r="X169" s="54">
        <v>4332.9233665416659</v>
      </c>
      <c r="Y169" s="55">
        <f t="shared" si="48"/>
        <v>4503.3457100218229</v>
      </c>
      <c r="Z169" s="55"/>
      <c r="AA169" s="9">
        <f t="shared" si="49"/>
        <v>128.83572271434534</v>
      </c>
      <c r="AB169" s="9">
        <f t="shared" si="50"/>
        <v>3275.5993257378786</v>
      </c>
      <c r="AC169" s="11">
        <f t="shared" si="51"/>
        <v>3.9331954217362387E-2</v>
      </c>
      <c r="AE169" s="10">
        <f t="shared" si="52"/>
        <v>7.8174613529380279</v>
      </c>
      <c r="AF169" s="10">
        <f t="shared" si="53"/>
        <v>7.8462778502958965</v>
      </c>
      <c r="AG169" s="10">
        <f t="shared" si="54"/>
        <v>7.9007665056958736</v>
      </c>
      <c r="AH169" s="10">
        <f t="shared" si="55"/>
        <v>7.9398927494596858</v>
      </c>
      <c r="AI169" s="10">
        <f t="shared" si="56"/>
        <v>7.9759156173888632</v>
      </c>
      <c r="AJ169" s="10">
        <f t="shared" si="57"/>
        <v>8.0286999400828751</v>
      </c>
      <c r="AK169" s="10">
        <f t="shared" si="58"/>
        <v>8.0086847390278013</v>
      </c>
      <c r="AL169" s="10">
        <f t="shared" si="59"/>
        <v>8.0409904193214174</v>
      </c>
      <c r="AM169" s="10">
        <f t="shared" si="60"/>
        <v>8.0854650463602091</v>
      </c>
      <c r="AN169" s="10">
        <f t="shared" si="61"/>
        <v>8.1235241244180969</v>
      </c>
      <c r="AO169" s="10">
        <f t="shared" si="62"/>
        <v>8.1735419746004343</v>
      </c>
      <c r="AP169" s="10">
        <f t="shared" si="63"/>
        <v>8.236396247616419</v>
      </c>
      <c r="AQ169" s="10">
        <f t="shared" si="64"/>
        <v>8.2959457411606206</v>
      </c>
      <c r="AR169" s="10">
        <f t="shared" si="65"/>
        <v>8.3464632491027331</v>
      </c>
      <c r="AS169" s="10">
        <f t="shared" si="66"/>
        <v>8.3739977355788167</v>
      </c>
      <c r="AT169" s="10">
        <f t="shared" si="67"/>
        <v>8.4125758906217705</v>
      </c>
    </row>
    <row r="170" spans="1:46">
      <c r="A170" s="13" t="s">
        <v>364</v>
      </c>
      <c r="B170" s="16" t="s">
        <v>363</v>
      </c>
      <c r="C170" s="48">
        <v>2209.6949311824155</v>
      </c>
      <c r="D170" s="49">
        <v>7.7006097447944226</v>
      </c>
      <c r="E170" s="36">
        <v>0.53100000000000003</v>
      </c>
      <c r="F170" s="50" t="e">
        <v>#N/A</v>
      </c>
      <c r="G170" s="9"/>
      <c r="H170" s="9"/>
      <c r="I170" s="10"/>
      <c r="J170" s="54">
        <v>1098.6635570024787</v>
      </c>
      <c r="K170" s="54">
        <v>1133.9807798587112</v>
      </c>
      <c r="L170" s="54">
        <v>1222.032149365024</v>
      </c>
      <c r="M170" s="54">
        <v>1243.0691166707525</v>
      </c>
      <c r="N170" s="54">
        <v>1251.0805236647207</v>
      </c>
      <c r="O170" s="54">
        <v>1325.1420199120778</v>
      </c>
      <c r="P170" s="54">
        <v>1376.7423007871164</v>
      </c>
      <c r="Q170" s="54">
        <v>1421.069177985956</v>
      </c>
      <c r="R170" s="54">
        <v>1492.4593515136651</v>
      </c>
      <c r="S170" s="54">
        <v>1537.4199768768772</v>
      </c>
      <c r="T170" s="54">
        <v>1600.9781063958164</v>
      </c>
      <c r="U170" s="54">
        <v>1743.5729368499269</v>
      </c>
      <c r="V170" s="54">
        <v>1878.616769004577</v>
      </c>
      <c r="W170" s="54">
        <v>1962.7000638090979</v>
      </c>
      <c r="X170" s="54">
        <v>2006.5424084123804</v>
      </c>
      <c r="Y170" s="55">
        <f t="shared" si="48"/>
        <v>2094.3071755894712</v>
      </c>
      <c r="Z170" s="55"/>
      <c r="AA170" s="9">
        <f t="shared" si="49"/>
        <v>65.008470554769758</v>
      </c>
      <c r="AB170" s="9">
        <f t="shared" si="50"/>
        <v>1486.271282540612</v>
      </c>
      <c r="AC170" s="11">
        <f t="shared" si="51"/>
        <v>4.3739303395302881E-2</v>
      </c>
      <c r="AE170" s="10">
        <f t="shared" si="52"/>
        <v>7.0018497719590176</v>
      </c>
      <c r="AF170" s="10">
        <f t="shared" si="53"/>
        <v>7.0334895351658533</v>
      </c>
      <c r="AG170" s="10">
        <f t="shared" si="54"/>
        <v>7.1082704481948182</v>
      </c>
      <c r="AH170" s="10">
        <f t="shared" si="55"/>
        <v>7.1253386946878772</v>
      </c>
      <c r="AI170" s="10">
        <f t="shared" si="56"/>
        <v>7.1317628758332425</v>
      </c>
      <c r="AJ170" s="10">
        <f t="shared" si="57"/>
        <v>7.1892749175157418</v>
      </c>
      <c r="AK170" s="10">
        <f t="shared" si="58"/>
        <v>7.2274753358168873</v>
      </c>
      <c r="AL170" s="10">
        <f t="shared" si="59"/>
        <v>7.2591648095201329</v>
      </c>
      <c r="AM170" s="10">
        <f t="shared" si="60"/>
        <v>7.30818060972915</v>
      </c>
      <c r="AN170" s="10">
        <f t="shared" si="61"/>
        <v>7.3378609507663972</v>
      </c>
      <c r="AO170" s="10">
        <f t="shared" si="62"/>
        <v>7.3783700379474446</v>
      </c>
      <c r="AP170" s="10">
        <f t="shared" si="63"/>
        <v>7.4636916988225392</v>
      </c>
      <c r="AQ170" s="10">
        <f t="shared" si="64"/>
        <v>7.5382910238511283</v>
      </c>
      <c r="AR170" s="10">
        <f t="shared" si="65"/>
        <v>7.5820763878029096</v>
      </c>
      <c r="AS170" s="10">
        <f t="shared" si="66"/>
        <v>7.6041683249993834</v>
      </c>
      <c r="AT170" s="10">
        <f t="shared" si="67"/>
        <v>7.6469780738857764</v>
      </c>
    </row>
    <row r="171" spans="1:46">
      <c r="A171" s="13" t="s">
        <v>366</v>
      </c>
      <c r="B171" s="16" t="s">
        <v>365</v>
      </c>
      <c r="C171" s="48">
        <v>7458.996865444773</v>
      </c>
      <c r="D171" s="49">
        <v>8.9171762157170775</v>
      </c>
      <c r="E171" s="36">
        <v>0.76900000000000002</v>
      </c>
      <c r="F171" s="50">
        <v>52.81</v>
      </c>
      <c r="G171" s="9"/>
      <c r="H171" s="9"/>
      <c r="I171" s="10"/>
      <c r="J171" s="54">
        <v>4951.857044244206</v>
      </c>
      <c r="K171" s="54">
        <v>4946.2587474483935</v>
      </c>
      <c r="L171" s="54">
        <v>5158.3350188025852</v>
      </c>
      <c r="M171" s="54">
        <v>5166.1737103253363</v>
      </c>
      <c r="N171" s="54">
        <v>5050.3514278945031</v>
      </c>
      <c r="O171" s="54">
        <v>4976.8911086958415</v>
      </c>
      <c r="P171" s="54">
        <v>5130.2045320349498</v>
      </c>
      <c r="Q171" s="54">
        <v>5302.1897585863471</v>
      </c>
      <c r="R171" s="54">
        <v>5543.0547798710741</v>
      </c>
      <c r="S171" s="54">
        <v>5909.446546641956</v>
      </c>
      <c r="T171" s="54">
        <v>6067.3603818086303</v>
      </c>
      <c r="U171" s="54">
        <v>6301.1224987499518</v>
      </c>
      <c r="V171" s="54">
        <v>6561.6281216491061</v>
      </c>
      <c r="W171" s="54">
        <v>6835.2621598484848</v>
      </c>
      <c r="X171" s="55">
        <f>1.03*W171</f>
        <v>7040.3200246439392</v>
      </c>
      <c r="Y171" s="55">
        <f t="shared" si="48"/>
        <v>7230.5353033446327</v>
      </c>
      <c r="Z171" s="55"/>
      <c r="AA171" s="9">
        <f t="shared" si="49"/>
        <v>152.99467853785885</v>
      </c>
      <c r="AB171" s="9">
        <f t="shared" si="50"/>
        <v>5662.6970574163543</v>
      </c>
      <c r="AC171" s="11">
        <f t="shared" si="51"/>
        <v>2.7017987539609573E-2</v>
      </c>
      <c r="AE171" s="10">
        <f t="shared" si="52"/>
        <v>8.5075179456610233</v>
      </c>
      <c r="AF171" s="10">
        <f t="shared" si="53"/>
        <v>8.5063867611991348</v>
      </c>
      <c r="AG171" s="10">
        <f t="shared" si="54"/>
        <v>8.5483691356314999</v>
      </c>
      <c r="AH171" s="10">
        <f t="shared" si="55"/>
        <v>8.5498875987825453</v>
      </c>
      <c r="AI171" s="10">
        <f t="shared" si="56"/>
        <v>8.5272131095302353</v>
      </c>
      <c r="AJ171" s="10">
        <f t="shared" si="57"/>
        <v>8.5125606997154186</v>
      </c>
      <c r="AK171" s="10">
        <f t="shared" si="58"/>
        <v>8.5429008071624235</v>
      </c>
      <c r="AL171" s="10">
        <f t="shared" si="59"/>
        <v>8.5758751762097205</v>
      </c>
      <c r="AM171" s="10">
        <f t="shared" si="60"/>
        <v>8.6203010320826934</v>
      </c>
      <c r="AN171" s="10">
        <f t="shared" si="61"/>
        <v>8.6843074590847014</v>
      </c>
      <c r="AO171" s="10">
        <f t="shared" si="62"/>
        <v>8.7106789265092424</v>
      </c>
      <c r="AP171" s="10">
        <f t="shared" si="63"/>
        <v>8.7484830709132044</v>
      </c>
      <c r="AQ171" s="10">
        <f t="shared" si="64"/>
        <v>8.7889940404200502</v>
      </c>
      <c r="AR171" s="10">
        <f t="shared" si="65"/>
        <v>8.8298501039233717</v>
      </c>
      <c r="AS171" s="10">
        <f t="shared" si="66"/>
        <v>8.8594089061649157</v>
      </c>
      <c r="AT171" s="10">
        <f t="shared" si="67"/>
        <v>8.886068351602173</v>
      </c>
    </row>
    <row r="172" spans="1:46">
      <c r="A172" s="13" t="s">
        <v>368</v>
      </c>
      <c r="B172" s="16" t="s">
        <v>367</v>
      </c>
      <c r="C172" s="48">
        <v>4998.4063494657421</v>
      </c>
      <c r="D172" s="49">
        <v>8.5168744105041494</v>
      </c>
      <c r="E172" s="36">
        <v>0.57199999999999995</v>
      </c>
      <c r="F172" s="50">
        <v>50.68</v>
      </c>
      <c r="G172" s="9"/>
      <c r="H172" s="9"/>
      <c r="I172" s="10"/>
      <c r="J172" s="54">
        <v>3570.1912428944379</v>
      </c>
      <c r="K172" s="54">
        <v>3613.1140438487373</v>
      </c>
      <c r="L172" s="54">
        <v>3660.0031558443325</v>
      </c>
      <c r="M172" s="54">
        <v>3673.445095079855</v>
      </c>
      <c r="N172" s="54">
        <v>3723.6889671258396</v>
      </c>
      <c r="O172" s="54">
        <v>4032.4151708813306</v>
      </c>
      <c r="P172" s="54">
        <v>4025.3837588458473</v>
      </c>
      <c r="Q172" s="54">
        <v>4066.3230184609311</v>
      </c>
      <c r="R172" s="54">
        <v>4198.8240628293242</v>
      </c>
      <c r="S172" s="54">
        <v>4276.7815522850151</v>
      </c>
      <c r="T172" s="54">
        <v>4334.6775678092035</v>
      </c>
      <c r="U172" s="54">
        <v>4410.8946344790693</v>
      </c>
      <c r="V172" s="54">
        <v>4507.5044087304032</v>
      </c>
      <c r="W172" s="54">
        <v>4550.7277013314952</v>
      </c>
      <c r="X172" s="54">
        <v>4538.8683175876549</v>
      </c>
      <c r="Y172" s="55">
        <f t="shared" si="48"/>
        <v>4626.6541750535562</v>
      </c>
      <c r="Z172" s="55"/>
      <c r="AA172" s="9">
        <f t="shared" si="49"/>
        <v>78.888802709347203</v>
      </c>
      <c r="AB172" s="9">
        <f t="shared" si="50"/>
        <v>4078.8561798688984</v>
      </c>
      <c r="AC172" s="11">
        <f t="shared" si="51"/>
        <v>1.9340913047805188E-2</v>
      </c>
      <c r="AE172" s="10">
        <f t="shared" si="52"/>
        <v>8.1803744427771115</v>
      </c>
      <c r="AF172" s="10">
        <f t="shared" si="53"/>
        <v>8.1923252955121253</v>
      </c>
      <c r="AG172" s="10">
        <f t="shared" si="54"/>
        <v>8.2052192886475908</v>
      </c>
      <c r="AH172" s="10">
        <f t="shared" si="55"/>
        <v>8.2088852187338155</v>
      </c>
      <c r="AI172" s="10">
        <f t="shared" si="56"/>
        <v>8.222470113728912</v>
      </c>
      <c r="AJ172" s="10">
        <f t="shared" si="57"/>
        <v>8.3021207734188476</v>
      </c>
      <c r="AK172" s="10">
        <f t="shared" si="58"/>
        <v>8.3003755291203642</v>
      </c>
      <c r="AL172" s="10">
        <f t="shared" si="59"/>
        <v>8.3104944348254541</v>
      </c>
      <c r="AM172" s="10">
        <f t="shared" si="60"/>
        <v>8.3425597800276936</v>
      </c>
      <c r="AN172" s="10">
        <f t="shared" si="61"/>
        <v>8.3609560319365688</v>
      </c>
      <c r="AO172" s="10">
        <f t="shared" si="62"/>
        <v>8.3744025076269946</v>
      </c>
      <c r="AP172" s="10">
        <f t="shared" si="63"/>
        <v>8.3918328128278183</v>
      </c>
      <c r="AQ172" s="10">
        <f t="shared" si="64"/>
        <v>8.4134989331647159</v>
      </c>
      <c r="AR172" s="10">
        <f t="shared" si="65"/>
        <v>8.4230424335154304</v>
      </c>
      <c r="AS172" s="10">
        <f t="shared" si="66"/>
        <v>8.4204329907088287</v>
      </c>
      <c r="AT172" s="10">
        <f t="shared" si="67"/>
        <v>8.4395892454726624</v>
      </c>
    </row>
    <row r="173" spans="1:46">
      <c r="A173" s="13" t="s">
        <v>370</v>
      </c>
      <c r="B173" s="16" t="s">
        <v>369</v>
      </c>
      <c r="C173" s="48">
        <v>37377.102886468798</v>
      </c>
      <c r="D173" s="49">
        <v>10.528813573631103</v>
      </c>
      <c r="E173" s="36">
        <v>0.96299999999999997</v>
      </c>
      <c r="F173" s="50">
        <v>25</v>
      </c>
      <c r="G173" s="9"/>
      <c r="H173" s="9"/>
      <c r="I173" s="10"/>
      <c r="J173" s="54">
        <v>24629.209119564479</v>
      </c>
      <c r="K173" s="54">
        <v>24992.32458655299</v>
      </c>
      <c r="L173" s="54">
        <v>25650.549637226515</v>
      </c>
      <c r="M173" s="54">
        <v>26722.007734388728</v>
      </c>
      <c r="N173" s="54">
        <v>27949.527973566375</v>
      </c>
      <c r="O173" s="54">
        <v>29155.711314627108</v>
      </c>
      <c r="P173" s="54">
        <v>29440.759082322755</v>
      </c>
      <c r="Q173" s="54">
        <v>30070.466421276291</v>
      </c>
      <c r="R173" s="54">
        <v>30662.870814741265</v>
      </c>
      <c r="S173" s="54">
        <v>31833.462886871199</v>
      </c>
      <c r="T173" s="54">
        <v>32723.030667210733</v>
      </c>
      <c r="U173" s="54">
        <v>33916.973411601641</v>
      </c>
      <c r="V173" s="54">
        <v>34782.178295359779</v>
      </c>
      <c r="W173" s="54">
        <v>34371.180511399136</v>
      </c>
      <c r="X173" s="54">
        <v>32314.135392335571</v>
      </c>
      <c r="Y173" s="55">
        <f t="shared" si="48"/>
        <v>33105.689259479717</v>
      </c>
      <c r="Z173" s="55"/>
      <c r="AA173" s="9">
        <f t="shared" si="49"/>
        <v>733.58481577082955</v>
      </c>
      <c r="AB173" s="9">
        <f t="shared" si="50"/>
        <v>29947.625856602972</v>
      </c>
      <c r="AC173" s="11">
        <f t="shared" si="51"/>
        <v>2.4495591713460847E-2</v>
      </c>
      <c r="AE173" s="10">
        <f t="shared" si="52"/>
        <v>10.111688380146919</v>
      </c>
      <c r="AF173" s="10">
        <f t="shared" si="53"/>
        <v>10.126324040173232</v>
      </c>
      <c r="AG173" s="10">
        <f t="shared" si="54"/>
        <v>10.152320278721243</v>
      </c>
      <c r="AH173" s="10">
        <f t="shared" si="55"/>
        <v>10.193242764587788</v>
      </c>
      <c r="AI173" s="10">
        <f t="shared" si="56"/>
        <v>10.238155590196143</v>
      </c>
      <c r="AJ173" s="10">
        <f t="shared" si="57"/>
        <v>10.280406101047786</v>
      </c>
      <c r="AK173" s="10">
        <f t="shared" si="58"/>
        <v>10.290135356556698</v>
      </c>
      <c r="AL173" s="10">
        <f t="shared" si="59"/>
        <v>10.311298787045393</v>
      </c>
      <c r="AM173" s="10">
        <f t="shared" si="60"/>
        <v>10.33080778192179</v>
      </c>
      <c r="AN173" s="10">
        <f t="shared" si="61"/>
        <v>10.368273307537075</v>
      </c>
      <c r="AO173" s="10">
        <f t="shared" si="62"/>
        <v>10.395834410730824</v>
      </c>
      <c r="AP173" s="10">
        <f t="shared" si="63"/>
        <v>10.431670858672542</v>
      </c>
      <c r="AQ173" s="10">
        <f t="shared" si="64"/>
        <v>10.45686041663595</v>
      </c>
      <c r="AR173" s="10">
        <f t="shared" si="65"/>
        <v>10.444973716399771</v>
      </c>
      <c r="AS173" s="10">
        <f t="shared" si="66"/>
        <v>10.383260041725119</v>
      </c>
      <c r="AT173" s="10">
        <f t="shared" si="67"/>
        <v>10.407460427546365</v>
      </c>
    </row>
    <row r="174" spans="1:46">
      <c r="A174" s="13" t="s">
        <v>372</v>
      </c>
      <c r="B174" s="16" t="s">
        <v>371</v>
      </c>
      <c r="C174" s="48">
        <v>45223.681025707279</v>
      </c>
      <c r="D174" s="49">
        <v>10.71937614512194</v>
      </c>
      <c r="E174" s="36">
        <v>0.96</v>
      </c>
      <c r="F174" s="50">
        <v>33.682000000000002</v>
      </c>
      <c r="G174" s="9"/>
      <c r="H174" s="9"/>
      <c r="I174" s="10"/>
      <c r="J174" s="54">
        <v>32014.500736018803</v>
      </c>
      <c r="K174" s="54">
        <v>32065.4033521007</v>
      </c>
      <c r="L174" s="54">
        <v>32666.324840887024</v>
      </c>
      <c r="M174" s="54">
        <v>33424.509199172913</v>
      </c>
      <c r="N174" s="54">
        <v>33720.468990704263</v>
      </c>
      <c r="O174" s="54">
        <v>34713.371098412354</v>
      </c>
      <c r="P174" s="54">
        <v>34891.898418679521</v>
      </c>
      <c r="Q174" s="54">
        <v>34782.458916676886</v>
      </c>
      <c r="R174" s="54">
        <v>34456.996429526815</v>
      </c>
      <c r="S174" s="54">
        <v>35087.655567024201</v>
      </c>
      <c r="T174" s="54">
        <v>35784.085360620375</v>
      </c>
      <c r="U174" s="54">
        <v>36851.122114587102</v>
      </c>
      <c r="V174" s="54">
        <v>37854.35480446674</v>
      </c>
      <c r="W174" s="54">
        <v>38085.501483835418</v>
      </c>
      <c r="X174" s="54">
        <v>36953.739798825838</v>
      </c>
      <c r="Y174" s="55">
        <f t="shared" si="48"/>
        <v>37395.730032062151</v>
      </c>
      <c r="Z174" s="55"/>
      <c r="AA174" s="9">
        <f t="shared" si="49"/>
        <v>417.30849916940076</v>
      </c>
      <c r="AB174" s="9">
        <f t="shared" si="50"/>
        <v>34890.159407435924</v>
      </c>
      <c r="AC174" s="11">
        <f t="shared" si="51"/>
        <v>1.196063607208577E-2</v>
      </c>
      <c r="AE174" s="10">
        <f t="shared" si="52"/>
        <v>10.373944227141902</v>
      </c>
      <c r="AF174" s="10">
        <f t="shared" si="53"/>
        <v>10.375532950705489</v>
      </c>
      <c r="AG174" s="10">
        <f t="shared" si="54"/>
        <v>10.394100004875371</v>
      </c>
      <c r="AH174" s="10">
        <f t="shared" si="55"/>
        <v>10.417044718217548</v>
      </c>
      <c r="AI174" s="10">
        <f t="shared" si="56"/>
        <v>10.425860320402945</v>
      </c>
      <c r="AJ174" s="10">
        <f t="shared" si="57"/>
        <v>10.45488022596097</v>
      </c>
      <c r="AK174" s="10">
        <f t="shared" si="58"/>
        <v>10.460009944241968</v>
      </c>
      <c r="AL174" s="10">
        <f t="shared" si="59"/>
        <v>10.456868484566103</v>
      </c>
      <c r="AM174" s="10">
        <f t="shared" si="60"/>
        <v>10.447467345213145</v>
      </c>
      <c r="AN174" s="10">
        <f t="shared" si="61"/>
        <v>10.46560465434821</v>
      </c>
      <c r="AO174" s="10">
        <f t="shared" si="62"/>
        <v>10.485258530550828</v>
      </c>
      <c r="AP174" s="10">
        <f t="shared" si="63"/>
        <v>10.514641348024613</v>
      </c>
      <c r="AQ174" s="10">
        <f t="shared" si="64"/>
        <v>10.541501306526532</v>
      </c>
      <c r="AR174" s="10">
        <f t="shared" si="65"/>
        <v>10.54758895020964</v>
      </c>
      <c r="AS174" s="10">
        <f t="shared" si="66"/>
        <v>10.517422133672195</v>
      </c>
      <c r="AT174" s="10">
        <f t="shared" si="67"/>
        <v>10.529311806618985</v>
      </c>
    </row>
    <row r="175" spans="1:46">
      <c r="A175" s="13" t="s">
        <v>443</v>
      </c>
      <c r="B175" s="16" t="s">
        <v>373</v>
      </c>
      <c r="C175" s="48">
        <v>4729.9694793840836</v>
      </c>
      <c r="D175" s="49">
        <v>8.4616740289036567</v>
      </c>
      <c r="E175" s="36">
        <v>0.74199999999999999</v>
      </c>
      <c r="F175" s="50">
        <v>35.78</v>
      </c>
      <c r="G175" s="9"/>
      <c r="H175" s="9"/>
      <c r="I175" s="10"/>
      <c r="J175" s="54">
        <v>3759.2255124769963</v>
      </c>
      <c r="K175" s="54">
        <v>3829.4891137138648</v>
      </c>
      <c r="L175" s="54">
        <v>3806.7897813465738</v>
      </c>
      <c r="M175" s="54">
        <v>3953.1695577269256</v>
      </c>
      <c r="N175" s="54">
        <v>3720.5208442132675</v>
      </c>
      <c r="O175" s="54">
        <v>3725.2925376090102</v>
      </c>
      <c r="P175" s="54">
        <v>3815.1019013403688</v>
      </c>
      <c r="Q175" s="54">
        <v>3857.4127391385964</v>
      </c>
      <c r="R175" s="54">
        <v>3808.4773175314976</v>
      </c>
      <c r="S175" s="54">
        <v>3908.4434434750929</v>
      </c>
      <c r="T175" s="54">
        <v>3954.1886927812611</v>
      </c>
      <c r="U175" s="54">
        <v>4055.1712281446594</v>
      </c>
      <c r="V175" s="54">
        <v>4123.1234464157887</v>
      </c>
      <c r="W175" s="54">
        <v>4232.4469062870321</v>
      </c>
      <c r="X175" s="54">
        <v>4295.1107037225329</v>
      </c>
      <c r="Y175" s="55">
        <f t="shared" si="48"/>
        <v>4331.1605622661145</v>
      </c>
      <c r="Z175" s="55"/>
      <c r="AA175" s="9">
        <f t="shared" si="49"/>
        <v>32.926067410007299</v>
      </c>
      <c r="AB175" s="9">
        <f t="shared" si="50"/>
        <v>3922.9309150615645</v>
      </c>
      <c r="AC175" s="11">
        <f t="shared" si="51"/>
        <v>8.393231520746924E-3</v>
      </c>
      <c r="AE175" s="10">
        <f t="shared" si="52"/>
        <v>8.2319682344427942</v>
      </c>
      <c r="AF175" s="10">
        <f t="shared" si="53"/>
        <v>8.2504866826021335</v>
      </c>
      <c r="AG175" s="10">
        <f t="shared" si="54"/>
        <v>8.2445415358787759</v>
      </c>
      <c r="AH175" s="10">
        <f t="shared" si="55"/>
        <v>8.2822729558063166</v>
      </c>
      <c r="AI175" s="10">
        <f t="shared" si="56"/>
        <v>8.2216189493517309</v>
      </c>
      <c r="AJ175" s="10">
        <f t="shared" si="57"/>
        <v>8.2229006613163715</v>
      </c>
      <c r="AK175" s="10">
        <f t="shared" si="58"/>
        <v>8.2467226540670406</v>
      </c>
      <c r="AL175" s="10">
        <f t="shared" si="59"/>
        <v>8.25775196288971</v>
      </c>
      <c r="AM175" s="10">
        <f t="shared" si="60"/>
        <v>8.2449847340465183</v>
      </c>
      <c r="AN175" s="10">
        <f t="shared" si="61"/>
        <v>8.2708944774201143</v>
      </c>
      <c r="AO175" s="10">
        <f t="shared" si="62"/>
        <v>8.2825307245901989</v>
      </c>
      <c r="AP175" s="10">
        <f t="shared" si="63"/>
        <v>8.3077481920808545</v>
      </c>
      <c r="AQ175" s="10">
        <f t="shared" si="64"/>
        <v>8.3243662731793169</v>
      </c>
      <c r="AR175" s="10">
        <f t="shared" si="65"/>
        <v>8.3505355696372998</v>
      </c>
      <c r="AS175" s="10">
        <f t="shared" si="66"/>
        <v>8.3652326091088938</v>
      </c>
      <c r="AT175" s="10">
        <f t="shared" si="67"/>
        <v>8.3735908133203623</v>
      </c>
    </row>
    <row r="176" spans="1:46">
      <c r="A176" s="13" t="s">
        <v>376</v>
      </c>
      <c r="B176" s="16" t="s">
        <v>375</v>
      </c>
      <c r="C176" s="48">
        <v>1972.0834588008452</v>
      </c>
      <c r="D176" s="49">
        <v>7.5868458561741567</v>
      </c>
      <c r="E176" s="36">
        <v>0.68799999999999994</v>
      </c>
      <c r="F176" s="50">
        <v>33.6</v>
      </c>
      <c r="G176" s="9"/>
      <c r="H176" s="9"/>
      <c r="I176" s="10"/>
      <c r="J176" s="54">
        <v>1069.3610336452466</v>
      </c>
      <c r="K176" s="54">
        <v>878.17096261679376</v>
      </c>
      <c r="L176" s="54">
        <v>880.73489632957649</v>
      </c>
      <c r="M176" s="54">
        <v>914.97427925763168</v>
      </c>
      <c r="N176" s="54">
        <v>936.74324403697017</v>
      </c>
      <c r="O176" s="54">
        <v>1002.3615197493783</v>
      </c>
      <c r="P176" s="54">
        <v>1092.2344453047738</v>
      </c>
      <c r="Q176" s="54">
        <v>1178.8357635764473</v>
      </c>
      <c r="R176" s="54">
        <v>1285.0711229422066</v>
      </c>
      <c r="S176" s="54">
        <v>1404.99621363543</v>
      </c>
      <c r="T176" s="54">
        <v>1480.2638797303994</v>
      </c>
      <c r="U176" s="54">
        <v>1562.0060289880546</v>
      </c>
      <c r="V176" s="54">
        <v>1658.735954815503</v>
      </c>
      <c r="W176" s="54">
        <v>1761.3154401880843</v>
      </c>
      <c r="X176" s="54">
        <v>1790.7762004483611</v>
      </c>
      <c r="Y176" s="55">
        <f t="shared" si="48"/>
        <v>1889.5485401188052</v>
      </c>
      <c r="Z176" s="55"/>
      <c r="AA176" s="9">
        <f t="shared" si="49"/>
        <v>69.484190346038176</v>
      </c>
      <c r="AB176" s="9">
        <f t="shared" si="50"/>
        <v>1259.7720656843239</v>
      </c>
      <c r="AC176" s="11">
        <f t="shared" si="51"/>
        <v>5.515616057758313E-2</v>
      </c>
      <c r="AE176" s="10">
        <f t="shared" si="52"/>
        <v>6.9748165842644996</v>
      </c>
      <c r="AF176" s="10">
        <f t="shared" si="53"/>
        <v>6.7778412929223419</v>
      </c>
      <c r="AG176" s="10">
        <f t="shared" si="54"/>
        <v>6.7807566684277862</v>
      </c>
      <c r="AH176" s="10">
        <f t="shared" si="55"/>
        <v>6.8188959547794763</v>
      </c>
      <c r="AI176" s="10">
        <f t="shared" si="56"/>
        <v>6.8424092255175202</v>
      </c>
      <c r="AJ176" s="10">
        <f t="shared" si="57"/>
        <v>6.9101140147258802</v>
      </c>
      <c r="AK176" s="10">
        <f t="shared" si="58"/>
        <v>6.9959808267640389</v>
      </c>
      <c r="AL176" s="10">
        <f t="shared" si="59"/>
        <v>7.0722825893721444</v>
      </c>
      <c r="AM176" s="10">
        <f t="shared" si="60"/>
        <v>7.1585693443908003</v>
      </c>
      <c r="AN176" s="10">
        <f t="shared" si="61"/>
        <v>7.2477898868428126</v>
      </c>
      <c r="AO176" s="10">
        <f t="shared" si="62"/>
        <v>7.2999756479802542</v>
      </c>
      <c r="AP176" s="10">
        <f t="shared" si="63"/>
        <v>7.3537261901796693</v>
      </c>
      <c r="AQ176" s="10">
        <f t="shared" si="64"/>
        <v>7.4138111182800515</v>
      </c>
      <c r="AR176" s="10">
        <f t="shared" si="65"/>
        <v>7.473816218058813</v>
      </c>
      <c r="AS176" s="10">
        <f t="shared" si="66"/>
        <v>7.4904044363792144</v>
      </c>
      <c r="AT176" s="10">
        <f t="shared" si="67"/>
        <v>7.5440932118582564</v>
      </c>
    </row>
    <row r="177" spans="1:46">
      <c r="A177" s="13" t="s">
        <v>444</v>
      </c>
      <c r="B177" s="16" t="s">
        <v>377</v>
      </c>
      <c r="C177" s="48">
        <v>1362.3753080524577</v>
      </c>
      <c r="D177" s="49">
        <v>7.2169850053237417</v>
      </c>
      <c r="E177" s="36">
        <v>0.53</v>
      </c>
      <c r="F177" s="50">
        <v>37.580000000000005</v>
      </c>
      <c r="G177" s="9"/>
      <c r="H177" s="9"/>
      <c r="I177" s="10"/>
      <c r="J177" s="54">
        <v>798.45126290452242</v>
      </c>
      <c r="K177" s="54">
        <v>811.67862353092778</v>
      </c>
      <c r="L177" s="54">
        <v>818.485397608114</v>
      </c>
      <c r="M177" s="54">
        <v>827.68914229779841</v>
      </c>
      <c r="N177" s="54">
        <v>846.31065582810902</v>
      </c>
      <c r="O177" s="54">
        <v>865.79266735809847</v>
      </c>
      <c r="P177" s="54">
        <v>894.27749621060832</v>
      </c>
      <c r="Q177" s="54">
        <v>933.51652882823157</v>
      </c>
      <c r="R177" s="54">
        <v>971.0679609977941</v>
      </c>
      <c r="S177" s="54">
        <v>1019.1574076062006</v>
      </c>
      <c r="T177" s="54">
        <v>1064.5751624752172</v>
      </c>
      <c r="U177" s="54">
        <v>1104.948310729621</v>
      </c>
      <c r="V177" s="54">
        <v>1150.7670917807118</v>
      </c>
      <c r="W177" s="54">
        <v>1201.2714712082986</v>
      </c>
      <c r="X177" s="54">
        <v>1237.1227327383469</v>
      </c>
      <c r="Y177" s="55">
        <f t="shared" si="48"/>
        <v>1279.119831408769</v>
      </c>
      <c r="Z177" s="55"/>
      <c r="AA177" s="9">
        <f t="shared" si="49"/>
        <v>32.917914231128535</v>
      </c>
      <c r="AB177" s="9">
        <f t="shared" si="50"/>
        <v>969.67412747350681</v>
      </c>
      <c r="AC177" s="11">
        <f t="shared" si="51"/>
        <v>3.3947398717233394E-2</v>
      </c>
      <c r="AE177" s="10">
        <f t="shared" si="52"/>
        <v>6.6826739299808127</v>
      </c>
      <c r="AF177" s="10">
        <f t="shared" si="53"/>
        <v>6.69910447798968</v>
      </c>
      <c r="AG177" s="10">
        <f t="shared" si="54"/>
        <v>6.7074555562221319</v>
      </c>
      <c r="AH177" s="10">
        <f t="shared" si="55"/>
        <v>6.7186376518855297</v>
      </c>
      <c r="AI177" s="10">
        <f t="shared" si="56"/>
        <v>6.7408864976733724</v>
      </c>
      <c r="AJ177" s="10">
        <f t="shared" si="57"/>
        <v>6.763645465762151</v>
      </c>
      <c r="AK177" s="10">
        <f t="shared" si="58"/>
        <v>6.7960161254557532</v>
      </c>
      <c r="AL177" s="10">
        <f t="shared" si="59"/>
        <v>6.8389586691220039</v>
      </c>
      <c r="AM177" s="10">
        <f t="shared" si="60"/>
        <v>6.8783964565710214</v>
      </c>
      <c r="AN177" s="10">
        <f t="shared" si="61"/>
        <v>6.9267314939193581</v>
      </c>
      <c r="AO177" s="10">
        <f t="shared" si="62"/>
        <v>6.9703310900844002</v>
      </c>
      <c r="AP177" s="10">
        <f t="shared" si="63"/>
        <v>7.007553835237494</v>
      </c>
      <c r="AQ177" s="10">
        <f t="shared" si="64"/>
        <v>7.0481840353184966</v>
      </c>
      <c r="AR177" s="10">
        <f t="shared" si="65"/>
        <v>7.0911358341795383</v>
      </c>
      <c r="AS177" s="10">
        <f t="shared" si="66"/>
        <v>7.1205435855291874</v>
      </c>
      <c r="AT177" s="10">
        <f t="shared" si="67"/>
        <v>7.1539274886746425</v>
      </c>
    </row>
    <row r="178" spans="1:46">
      <c r="A178" s="13" t="s">
        <v>380</v>
      </c>
      <c r="B178" s="16" t="s">
        <v>379</v>
      </c>
      <c r="C178" s="48">
        <v>7995.0835184954149</v>
      </c>
      <c r="D178" s="49">
        <v>8.9865820715543823</v>
      </c>
      <c r="E178" s="36">
        <v>0.78300000000000003</v>
      </c>
      <c r="F178" s="50">
        <v>53.569999999999993</v>
      </c>
      <c r="G178" s="9"/>
      <c r="H178" s="9"/>
      <c r="I178" s="10"/>
      <c r="J178" s="54">
        <v>5644.504431375979</v>
      </c>
      <c r="K178" s="54">
        <v>5930.2128577336744</v>
      </c>
      <c r="L178" s="54">
        <v>5810.365071006484</v>
      </c>
      <c r="M178" s="54">
        <v>5167.8019035901034</v>
      </c>
      <c r="N178" s="54">
        <v>5360.5616838308497</v>
      </c>
      <c r="O178" s="54">
        <v>5568.1043431964963</v>
      </c>
      <c r="P178" s="54">
        <v>5630.5800143333181</v>
      </c>
      <c r="Q178" s="54">
        <v>5860.8437383161236</v>
      </c>
      <c r="R178" s="54">
        <v>6202.5761894271654</v>
      </c>
      <c r="S178" s="54">
        <v>6519.7048046970885</v>
      </c>
      <c r="T178" s="54">
        <v>6750.9362370756453</v>
      </c>
      <c r="U178" s="54">
        <v>7038.4713883567229</v>
      </c>
      <c r="V178" s="54">
        <v>7333.379202356552</v>
      </c>
      <c r="W178" s="54">
        <v>7468.6023471247163</v>
      </c>
      <c r="X178" s="54">
        <v>7260.0402491203013</v>
      </c>
      <c r="Y178" s="55">
        <f t="shared" si="48"/>
        <v>7435.8371693291565</v>
      </c>
      <c r="Z178" s="55"/>
      <c r="AA178" s="9">
        <f t="shared" si="49"/>
        <v>151.01127505072409</v>
      </c>
      <c r="AB178" s="9">
        <f t="shared" si="50"/>
        <v>6236.4456307694136</v>
      </c>
      <c r="AC178" s="11">
        <f t="shared" si="51"/>
        <v>2.421431757629117E-2</v>
      </c>
      <c r="AE178" s="10">
        <f t="shared" si="52"/>
        <v>8.6384376837798627</v>
      </c>
      <c r="AF178" s="10">
        <f t="shared" si="53"/>
        <v>8.6878153864122591</v>
      </c>
      <c r="AG178" s="10">
        <f t="shared" si="54"/>
        <v>8.6673986828128005</v>
      </c>
      <c r="AH178" s="10">
        <f t="shared" si="55"/>
        <v>8.5502027133791092</v>
      </c>
      <c r="AI178" s="10">
        <f t="shared" si="56"/>
        <v>8.5868240403340614</v>
      </c>
      <c r="AJ178" s="10">
        <f t="shared" si="57"/>
        <v>8.6248099416368884</v>
      </c>
      <c r="AK178" s="10">
        <f t="shared" si="58"/>
        <v>8.6359677379113968</v>
      </c>
      <c r="AL178" s="10">
        <f t="shared" si="59"/>
        <v>8.6760488548543542</v>
      </c>
      <c r="AM178" s="10">
        <f t="shared" si="60"/>
        <v>8.7327199991547069</v>
      </c>
      <c r="AN178" s="10">
        <f t="shared" si="61"/>
        <v>8.7825843785425324</v>
      </c>
      <c r="AO178" s="10">
        <f t="shared" si="62"/>
        <v>8.817436476037356</v>
      </c>
      <c r="AP178" s="10">
        <f t="shared" si="63"/>
        <v>8.8591462932397569</v>
      </c>
      <c r="AQ178" s="10">
        <f t="shared" si="64"/>
        <v>8.9001916985195848</v>
      </c>
      <c r="AR178" s="10">
        <f t="shared" si="65"/>
        <v>8.9184631584958716</v>
      </c>
      <c r="AS178" s="10">
        <f t="shared" si="66"/>
        <v>8.8901406517594381</v>
      </c>
      <c r="AT178" s="10">
        <f t="shared" si="67"/>
        <v>8.9140664509858105</v>
      </c>
    </row>
    <row r="179" spans="1:46">
      <c r="A179" s="13" t="s">
        <v>382</v>
      </c>
      <c r="B179" s="16" t="s">
        <v>381</v>
      </c>
      <c r="C179" s="48">
        <v>805</v>
      </c>
      <c r="D179" s="49">
        <v>6.6908422774185636</v>
      </c>
      <c r="E179" s="36">
        <v>0.48899999999999999</v>
      </c>
      <c r="F179" s="50">
        <v>38</v>
      </c>
      <c r="G179" s="9"/>
      <c r="H179" s="9"/>
      <c r="I179" s="10"/>
      <c r="J179" s="55">
        <f t="shared" ref="J179:V179" si="74">K179*0.97</f>
        <v>353.8372623836492</v>
      </c>
      <c r="K179" s="55">
        <f t="shared" si="74"/>
        <v>364.78068286974144</v>
      </c>
      <c r="L179" s="55">
        <f t="shared" si="74"/>
        <v>376.06255965952727</v>
      </c>
      <c r="M179" s="55">
        <f t="shared" si="74"/>
        <v>387.69336047373946</v>
      </c>
      <c r="N179" s="55">
        <f t="shared" si="74"/>
        <v>399.68387677705101</v>
      </c>
      <c r="O179" s="55">
        <f t="shared" si="74"/>
        <v>412.04523379077426</v>
      </c>
      <c r="P179" s="55">
        <f t="shared" si="74"/>
        <v>424.78890081523122</v>
      </c>
      <c r="Q179" s="55">
        <f t="shared" si="74"/>
        <v>437.92670187137242</v>
      </c>
      <c r="R179" s="55">
        <f t="shared" si="74"/>
        <v>451.47082667151795</v>
      </c>
      <c r="S179" s="55">
        <f t="shared" si="74"/>
        <v>465.43384192939999</v>
      </c>
      <c r="T179" s="55">
        <f t="shared" si="74"/>
        <v>479.82870301999998</v>
      </c>
      <c r="U179" s="55">
        <f t="shared" si="74"/>
        <v>494.66876600000001</v>
      </c>
      <c r="V179" s="55">
        <f t="shared" si="74"/>
        <v>509.96780000000001</v>
      </c>
      <c r="W179" s="55">
        <f>X179*0.97</f>
        <v>525.74</v>
      </c>
      <c r="X179" s="56">
        <v>542</v>
      </c>
      <c r="Y179" s="55">
        <f t="shared" si="48"/>
        <v>558.45148415135679</v>
      </c>
      <c r="Z179" s="55"/>
      <c r="AA179" s="9">
        <f t="shared" si="49"/>
        <v>13.407916109877851</v>
      </c>
      <c r="AB179" s="9">
        <f t="shared" si="50"/>
        <v>441.72856775080021</v>
      </c>
      <c r="AC179" s="11">
        <f t="shared" si="51"/>
        <v>3.035329179217108E-2</v>
      </c>
      <c r="AE179" s="10">
        <f t="shared" si="52"/>
        <v>5.868837096653726</v>
      </c>
      <c r="AF179" s="10">
        <f t="shared" si="53"/>
        <v>5.899296304138435</v>
      </c>
      <c r="AG179" s="10">
        <f t="shared" si="54"/>
        <v>5.9297555116231431</v>
      </c>
      <c r="AH179" s="10">
        <f t="shared" si="55"/>
        <v>5.9602147191078521</v>
      </c>
      <c r="AI179" s="10">
        <f t="shared" si="56"/>
        <v>5.9906739265925602</v>
      </c>
      <c r="AJ179" s="10">
        <f t="shared" si="57"/>
        <v>6.0211331340772691</v>
      </c>
      <c r="AK179" s="10">
        <f t="shared" si="58"/>
        <v>6.0515923415619781</v>
      </c>
      <c r="AL179" s="10">
        <f t="shared" si="59"/>
        <v>6.0820515490466862</v>
      </c>
      <c r="AM179" s="10">
        <f t="shared" si="60"/>
        <v>6.1125107565313952</v>
      </c>
      <c r="AN179" s="10">
        <f t="shared" si="61"/>
        <v>6.1429699640161033</v>
      </c>
      <c r="AO179" s="10">
        <f t="shared" si="62"/>
        <v>6.1734291715008123</v>
      </c>
      <c r="AP179" s="10">
        <f t="shared" si="63"/>
        <v>6.2038883789855204</v>
      </c>
      <c r="AQ179" s="10">
        <f t="shared" si="64"/>
        <v>6.2343475864702294</v>
      </c>
      <c r="AR179" s="10">
        <f t="shared" si="65"/>
        <v>6.2648067939549374</v>
      </c>
      <c r="AS179" s="10">
        <f t="shared" si="66"/>
        <v>6.2952660014396464</v>
      </c>
      <c r="AT179" s="10">
        <f t="shared" si="67"/>
        <v>6.3251677466095142</v>
      </c>
    </row>
    <row r="180" spans="1:46">
      <c r="A180" s="13" t="s">
        <v>384</v>
      </c>
      <c r="B180" s="16" t="s">
        <v>383</v>
      </c>
      <c r="C180" s="48">
        <v>850.33452874036493</v>
      </c>
      <c r="D180" s="49">
        <v>6.7456298352826289</v>
      </c>
      <c r="E180" s="36">
        <v>0.499</v>
      </c>
      <c r="F180" s="50">
        <v>34.409999999999997</v>
      </c>
      <c r="G180" s="9"/>
      <c r="H180" s="9"/>
      <c r="I180" s="10"/>
      <c r="J180" s="54">
        <v>758.51525736690621</v>
      </c>
      <c r="K180" s="54">
        <v>799.75315709969391</v>
      </c>
      <c r="L180" s="54">
        <v>883.58755038933941</v>
      </c>
      <c r="M180" s="54">
        <v>832.94158405152461</v>
      </c>
      <c r="N180" s="54">
        <v>824.55550178214412</v>
      </c>
      <c r="O180" s="54">
        <v>792.23591452439007</v>
      </c>
      <c r="P180" s="54">
        <v>767.9266569734408</v>
      </c>
      <c r="Q180" s="54">
        <v>778.18390733531351</v>
      </c>
      <c r="R180" s="54">
        <v>778.86642099969254</v>
      </c>
      <c r="S180" s="54">
        <v>782.30003409571145</v>
      </c>
      <c r="T180" s="54">
        <v>772.02941569558016</v>
      </c>
      <c r="U180" s="54">
        <v>782.18998229718943</v>
      </c>
      <c r="V180" s="54">
        <v>777.36773545388894</v>
      </c>
      <c r="W180" s="54">
        <v>771.98744278920014</v>
      </c>
      <c r="X180" s="54">
        <v>772.15740018096437</v>
      </c>
      <c r="Y180" s="55">
        <f t="shared" si="48"/>
        <v>768.77239710113122</v>
      </c>
      <c r="Z180" s="55"/>
      <c r="AA180" s="9">
        <f t="shared" si="49"/>
        <v>-3.4704107962498068</v>
      </c>
      <c r="AB180" s="9">
        <f t="shared" si="50"/>
        <v>791.63986406899869</v>
      </c>
      <c r="AC180" s="11">
        <f t="shared" si="51"/>
        <v>-4.3838252136672697E-3</v>
      </c>
      <c r="AE180" s="10">
        <f t="shared" si="52"/>
        <v>6.6313629137700714</v>
      </c>
      <c r="AF180" s="10">
        <f t="shared" si="53"/>
        <v>6.6843031264300805</v>
      </c>
      <c r="AG180" s="10">
        <f t="shared" si="54"/>
        <v>6.7839903818013187</v>
      </c>
      <c r="AH180" s="10">
        <f t="shared" si="55"/>
        <v>6.7249635125187703</v>
      </c>
      <c r="AI180" s="10">
        <f t="shared" si="56"/>
        <v>6.7148444554188869</v>
      </c>
      <c r="AJ180" s="10">
        <f t="shared" si="57"/>
        <v>6.6748592193336371</v>
      </c>
      <c r="AK180" s="10">
        <f t="shared" si="58"/>
        <v>6.6436942298548791</v>
      </c>
      <c r="AL180" s="10">
        <f t="shared" si="59"/>
        <v>6.6569628809936789</v>
      </c>
      <c r="AM180" s="10">
        <f t="shared" si="60"/>
        <v>6.6578395561989323</v>
      </c>
      <c r="AN180" s="10">
        <f t="shared" si="61"/>
        <v>6.6622383422749678</v>
      </c>
      <c r="AO180" s="10">
        <f t="shared" si="62"/>
        <v>6.6490226525314835</v>
      </c>
      <c r="AP180" s="10">
        <f t="shared" si="63"/>
        <v>6.6620976551532216</v>
      </c>
      <c r="AQ180" s="10">
        <f t="shared" si="64"/>
        <v>6.6559135144103152</v>
      </c>
      <c r="AR180" s="10">
        <f t="shared" si="65"/>
        <v>6.6489682840753881</v>
      </c>
      <c r="AS180" s="10">
        <f t="shared" si="66"/>
        <v>6.6491884154875729</v>
      </c>
      <c r="AT180" s="10">
        <f t="shared" si="67"/>
        <v>6.6447949531368238</v>
      </c>
    </row>
    <row r="181" spans="1:46">
      <c r="A181" s="13" t="s">
        <v>386</v>
      </c>
      <c r="B181" s="16" t="s">
        <v>385</v>
      </c>
      <c r="C181" s="48">
        <v>4465.5779583479698</v>
      </c>
      <c r="D181" s="49">
        <v>8.4041539268929437</v>
      </c>
      <c r="E181" s="36">
        <v>0.76800000000000002</v>
      </c>
      <c r="F181" s="50" t="e">
        <v>#N/A</v>
      </c>
      <c r="G181" s="9"/>
      <c r="H181" s="9"/>
      <c r="I181" s="10"/>
      <c r="J181" s="54">
        <v>3543.9666264763277</v>
      </c>
      <c r="K181" s="54">
        <v>3529.2014674841212</v>
      </c>
      <c r="L181" s="54">
        <v>3496.8331548006668</v>
      </c>
      <c r="M181" s="54">
        <v>3599.4077730358804</v>
      </c>
      <c r="N181" s="54">
        <v>3741.4722073447688</v>
      </c>
      <c r="O181" s="54">
        <v>3845.6749691613568</v>
      </c>
      <c r="P181" s="54">
        <v>3961.4172030214181</v>
      </c>
      <c r="Q181" s="54">
        <v>4078.9347491822509</v>
      </c>
      <c r="R181" s="54">
        <v>4152.8982621925652</v>
      </c>
      <c r="S181" s="54">
        <v>4165.013367477447</v>
      </c>
      <c r="T181" s="54">
        <v>4097.8830698181573</v>
      </c>
      <c r="U181" s="54">
        <v>4095.5758078987064</v>
      </c>
      <c r="V181" s="54">
        <v>4025.4625104106613</v>
      </c>
      <c r="W181" s="54">
        <v>4087.2934915702431</v>
      </c>
      <c r="X181" s="54">
        <v>4055.0265220110409</v>
      </c>
      <c r="Y181" s="55">
        <f t="shared" si="48"/>
        <v>4105.0039374402795</v>
      </c>
      <c r="Z181" s="55"/>
      <c r="AA181" s="9">
        <f t="shared" si="49"/>
        <v>48.047074192801759</v>
      </c>
      <c r="AB181" s="9">
        <f t="shared" si="50"/>
        <v>3898.4040787923736</v>
      </c>
      <c r="AC181" s="11">
        <f t="shared" si="51"/>
        <v>1.232480605440099E-2</v>
      </c>
      <c r="AE181" s="10">
        <f t="shared" si="52"/>
        <v>8.1730018947721472</v>
      </c>
      <c r="AF181" s="10">
        <f t="shared" si="53"/>
        <v>8.1688269111599787</v>
      </c>
      <c r="AG181" s="10">
        <f t="shared" si="54"/>
        <v>8.1596130249731189</v>
      </c>
      <c r="AH181" s="10">
        <f t="shared" si="55"/>
        <v>8.1885246034213264</v>
      </c>
      <c r="AI181" s="10">
        <f t="shared" si="56"/>
        <v>8.2272344512808147</v>
      </c>
      <c r="AJ181" s="10">
        <f t="shared" si="57"/>
        <v>8.2547044111789329</v>
      </c>
      <c r="AK181" s="10">
        <f t="shared" si="58"/>
        <v>8.2843571197757768</v>
      </c>
      <c r="AL181" s="10">
        <f t="shared" si="59"/>
        <v>8.3135911424213447</v>
      </c>
      <c r="AM181" s="10">
        <f t="shared" si="60"/>
        <v>8.331561745905347</v>
      </c>
      <c r="AN181" s="10">
        <f t="shared" si="61"/>
        <v>8.3344747640741712</v>
      </c>
      <c r="AO181" s="10">
        <f t="shared" si="62"/>
        <v>8.318225794916442</v>
      </c>
      <c r="AP181" s="10">
        <f t="shared" si="63"/>
        <v>8.3176625988316459</v>
      </c>
      <c r="AQ181" s="10">
        <f t="shared" si="64"/>
        <v>8.3003950926698806</v>
      </c>
      <c r="AR181" s="10">
        <f t="shared" si="65"/>
        <v>8.3156382919892309</v>
      </c>
      <c r="AS181" s="10">
        <f t="shared" si="66"/>
        <v>8.3077125070980475</v>
      </c>
      <c r="AT181" s="10">
        <f t="shared" si="67"/>
        <v>8.3199619810676229</v>
      </c>
    </row>
    <row r="182" spans="1:46">
      <c r="A182" s="13" t="s">
        <v>445</v>
      </c>
      <c r="B182" s="16" t="s">
        <v>387</v>
      </c>
      <c r="C182" s="48">
        <v>25571.659221747272</v>
      </c>
      <c r="D182" s="49">
        <v>10.149239955571765</v>
      </c>
      <c r="E182" s="36">
        <v>0.83699999999999997</v>
      </c>
      <c r="F182" s="50">
        <v>40.270000000000003</v>
      </c>
      <c r="G182" s="9"/>
      <c r="H182" s="9"/>
      <c r="I182" s="10"/>
      <c r="J182" s="54">
        <v>11143.348812529975</v>
      </c>
      <c r="K182" s="54">
        <v>11515.926781943588</v>
      </c>
      <c r="L182" s="54">
        <v>11766.521900117134</v>
      </c>
      <c r="M182" s="54">
        <v>12622.397314695467</v>
      </c>
      <c r="N182" s="54">
        <v>13120.692714452396</v>
      </c>
      <c r="O182" s="54">
        <v>13869.963651461727</v>
      </c>
      <c r="P182" s="54">
        <v>14383.481153713052</v>
      </c>
      <c r="Q182" s="54">
        <v>15481.040709921299</v>
      </c>
      <c r="R182" s="54">
        <v>17654.742680404521</v>
      </c>
      <c r="S182" s="54">
        <v>18983.921246900558</v>
      </c>
      <c r="T182" s="54">
        <v>20013.899733474569</v>
      </c>
      <c r="U182" s="54">
        <v>22632.203742197406</v>
      </c>
      <c r="V182" s="54">
        <v>23583.312742934155</v>
      </c>
      <c r="W182" s="54">
        <v>24032.149070253305</v>
      </c>
      <c r="X182" s="54">
        <v>23220.679903743352</v>
      </c>
      <c r="Y182" s="55">
        <f t="shared" si="48"/>
        <v>24655.219488030532</v>
      </c>
      <c r="Z182" s="55"/>
      <c r="AA182" s="9">
        <f t="shared" si="49"/>
        <v>1046.2165323824302</v>
      </c>
      <c r="AB182" s="9">
        <f t="shared" si="50"/>
        <v>16934.952143916165</v>
      </c>
      <c r="AC182" s="11">
        <f t="shared" si="51"/>
        <v>6.1778534919467165E-2</v>
      </c>
      <c r="AE182" s="10">
        <f t="shared" si="52"/>
        <v>9.3185980798443797</v>
      </c>
      <c r="AF182" s="10">
        <f t="shared" si="53"/>
        <v>9.3514862937701722</v>
      </c>
      <c r="AG182" s="10">
        <f t="shared" si="54"/>
        <v>9.3730136510714015</v>
      </c>
      <c r="AH182" s="10">
        <f t="shared" si="55"/>
        <v>9.4432280795996011</v>
      </c>
      <c r="AI182" s="10">
        <f t="shared" si="56"/>
        <v>9.4819458594619483</v>
      </c>
      <c r="AJ182" s="10">
        <f t="shared" si="57"/>
        <v>9.5374808926465917</v>
      </c>
      <c r="AK182" s="10">
        <f t="shared" si="58"/>
        <v>9.5738356849897084</v>
      </c>
      <c r="AL182" s="10">
        <f t="shared" si="59"/>
        <v>9.64737137420701</v>
      </c>
      <c r="AM182" s="10">
        <f t="shared" si="60"/>
        <v>9.7787597333712259</v>
      </c>
      <c r="AN182" s="10">
        <f t="shared" si="61"/>
        <v>9.8513476497136399</v>
      </c>
      <c r="AO182" s="10">
        <f t="shared" si="62"/>
        <v>9.9041822978184548</v>
      </c>
      <c r="AP182" s="10">
        <f t="shared" si="63"/>
        <v>10.027129115335606</v>
      </c>
      <c r="AQ182" s="10">
        <f t="shared" si="64"/>
        <v>10.068294653745863</v>
      </c>
      <c r="AR182" s="10">
        <f t="shared" si="65"/>
        <v>10.087147757534524</v>
      </c>
      <c r="AS182" s="10">
        <f t="shared" si="66"/>
        <v>10.052798535776837</v>
      </c>
      <c r="AT182" s="10">
        <f t="shared" si="67"/>
        <v>10.112743900992584</v>
      </c>
    </row>
    <row r="183" spans="1:46">
      <c r="A183" s="13" t="s">
        <v>390</v>
      </c>
      <c r="B183" s="16" t="s">
        <v>389</v>
      </c>
      <c r="C183" s="48">
        <v>8272.5020085580218</v>
      </c>
      <c r="D183" s="49">
        <v>9.0206922825951352</v>
      </c>
      <c r="E183" s="36">
        <v>0.76900000000000002</v>
      </c>
      <c r="F183" s="50">
        <v>40.81</v>
      </c>
      <c r="G183" s="9"/>
      <c r="H183" s="9"/>
      <c r="I183" s="10"/>
      <c r="J183" s="54">
        <v>4422.2537014372429</v>
      </c>
      <c r="K183" s="54">
        <v>4669.5638883055854</v>
      </c>
      <c r="L183" s="54">
        <v>4856.4699201386247</v>
      </c>
      <c r="M183" s="54">
        <v>5024.2912420291914</v>
      </c>
      <c r="N183" s="54">
        <v>5259.3753521199415</v>
      </c>
      <c r="O183" s="54">
        <v>5444.3649125731454</v>
      </c>
      <c r="P183" s="54">
        <v>5647.462387266457</v>
      </c>
      <c r="Q183" s="54">
        <v>5677.2993468892246</v>
      </c>
      <c r="R183" s="54">
        <v>5957.7158960392617</v>
      </c>
      <c r="S183" s="54">
        <v>6258.5815523886668</v>
      </c>
      <c r="T183" s="54">
        <v>6444.8141577733704</v>
      </c>
      <c r="U183" s="54">
        <v>6743.0032637798213</v>
      </c>
      <c r="V183" s="54">
        <v>7101.7787660512213</v>
      </c>
      <c r="W183" s="54">
        <v>7357.5248567980125</v>
      </c>
      <c r="X183" s="54">
        <v>7511.9537405843685</v>
      </c>
      <c r="Y183" s="55">
        <f t="shared" si="48"/>
        <v>7791.3230706643444</v>
      </c>
      <c r="Z183" s="55"/>
      <c r="AA183" s="9">
        <f t="shared" si="49"/>
        <v>219.11450573897883</v>
      </c>
      <c r="AB183" s="9">
        <f t="shared" si="50"/>
        <v>5891.7635322782762</v>
      </c>
      <c r="AC183" s="11">
        <f t="shared" si="51"/>
        <v>3.7189969444386344E-2</v>
      </c>
      <c r="AE183" s="10">
        <f t="shared" si="52"/>
        <v>8.3944047323264304</v>
      </c>
      <c r="AF183" s="10">
        <f t="shared" si="53"/>
        <v>8.4488209605004165</v>
      </c>
      <c r="AG183" s="10">
        <f t="shared" si="54"/>
        <v>8.4880670990908094</v>
      </c>
      <c r="AH183" s="10">
        <f t="shared" si="55"/>
        <v>8.5220396766169522</v>
      </c>
      <c r="AI183" s="10">
        <f t="shared" si="56"/>
        <v>8.5677675443300778</v>
      </c>
      <c r="AJ183" s="10">
        <f t="shared" si="57"/>
        <v>8.6023363917551201</v>
      </c>
      <c r="AK183" s="10">
        <f t="shared" si="58"/>
        <v>8.6389615882520658</v>
      </c>
      <c r="AL183" s="10">
        <f t="shared" si="59"/>
        <v>8.6442309315479076</v>
      </c>
      <c r="AM183" s="10">
        <f t="shared" si="60"/>
        <v>8.6924424476850053</v>
      </c>
      <c r="AN183" s="10">
        <f t="shared" si="61"/>
        <v>8.7417088493436683</v>
      </c>
      <c r="AO183" s="10">
        <f t="shared" si="62"/>
        <v>8.7710310798564421</v>
      </c>
      <c r="AP183" s="10">
        <f t="shared" si="63"/>
        <v>8.8162606927593536</v>
      </c>
      <c r="AQ183" s="10">
        <f t="shared" si="64"/>
        <v>8.8681005620816489</v>
      </c>
      <c r="AR183" s="10">
        <f t="shared" si="65"/>
        <v>8.903478858531825</v>
      </c>
      <c r="AS183" s="10">
        <f t="shared" si="66"/>
        <v>8.9242508627999637</v>
      </c>
      <c r="AT183" s="10">
        <f t="shared" si="67"/>
        <v>8.9607659666337867</v>
      </c>
    </row>
    <row r="184" spans="1:46">
      <c r="A184" s="13" t="s">
        <v>392</v>
      </c>
      <c r="B184" s="16" t="s">
        <v>391</v>
      </c>
      <c r="C184" s="48">
        <v>13667.879548372061</v>
      </c>
      <c r="D184" s="49">
        <v>9.5228038005223716</v>
      </c>
      <c r="E184" s="36">
        <v>0.80600000000000005</v>
      </c>
      <c r="F184" s="50">
        <v>39.739999999999995</v>
      </c>
      <c r="G184" s="9"/>
      <c r="H184" s="9"/>
      <c r="I184" s="10"/>
      <c r="J184" s="54">
        <v>8378.1147675671218</v>
      </c>
      <c r="K184" s="54">
        <v>8843.4090052823321</v>
      </c>
      <c r="L184" s="54">
        <v>9353.2619715667679</v>
      </c>
      <c r="M184" s="54">
        <v>9411.0749530374724</v>
      </c>
      <c r="N184" s="54">
        <v>8948.993996975194</v>
      </c>
      <c r="O184" s="54">
        <v>9408.889074744191</v>
      </c>
      <c r="P184" s="54">
        <v>8743.2955975323857</v>
      </c>
      <c r="Q184" s="54">
        <v>9152.7499722497396</v>
      </c>
      <c r="R184" s="54">
        <v>9505.2414435044284</v>
      </c>
      <c r="S184" s="54">
        <v>10258.956854565249</v>
      </c>
      <c r="T184" s="54">
        <v>10977.29345880652</v>
      </c>
      <c r="U184" s="54">
        <v>11584.440774289906</v>
      </c>
      <c r="V184" s="54">
        <v>11973.162014118832</v>
      </c>
      <c r="W184" s="54">
        <v>11903.580928417505</v>
      </c>
      <c r="X184" s="54">
        <v>11208.836979444144</v>
      </c>
      <c r="Y184" s="55">
        <f t="shared" si="48"/>
        <v>11483.756434478697</v>
      </c>
      <c r="Z184" s="55"/>
      <c r="AA184" s="9">
        <f t="shared" si="49"/>
        <v>244.70010825295853</v>
      </c>
      <c r="AB184" s="9">
        <f t="shared" si="50"/>
        <v>9976.7534528067863</v>
      </c>
      <c r="AC184" s="11">
        <f t="shared" si="51"/>
        <v>2.4527027695980239E-2</v>
      </c>
      <c r="AE184" s="10">
        <f t="shared" si="52"/>
        <v>9.0333782000962675</v>
      </c>
      <c r="AF184" s="10">
        <f t="shared" si="53"/>
        <v>9.0874277153756893</v>
      </c>
      <c r="AG184" s="10">
        <f t="shared" si="54"/>
        <v>9.1434804354047223</v>
      </c>
      <c r="AH184" s="10">
        <f t="shared" si="55"/>
        <v>9.1496424612344125</v>
      </c>
      <c r="AI184" s="10">
        <f t="shared" si="56"/>
        <v>9.0992964023786538</v>
      </c>
      <c r="AJ184" s="10">
        <f t="shared" si="57"/>
        <v>9.149410167665744</v>
      </c>
      <c r="AK184" s="10">
        <f t="shared" si="58"/>
        <v>9.0760424682321865</v>
      </c>
      <c r="AL184" s="10">
        <f t="shared" si="59"/>
        <v>9.1218096565307132</v>
      </c>
      <c r="AM184" s="10">
        <f t="shared" si="60"/>
        <v>9.1595986563363052</v>
      </c>
      <c r="AN184" s="10">
        <f t="shared" si="61"/>
        <v>9.2359064424608999</v>
      </c>
      <c r="AO184" s="10">
        <f t="shared" si="62"/>
        <v>9.3035841873015954</v>
      </c>
      <c r="AP184" s="10">
        <f t="shared" si="63"/>
        <v>9.3574181641683438</v>
      </c>
      <c r="AQ184" s="10">
        <f t="shared" si="64"/>
        <v>9.3904229252480125</v>
      </c>
      <c r="AR184" s="10">
        <f t="shared" si="65"/>
        <v>9.3845945521871865</v>
      </c>
      <c r="AS184" s="10">
        <f t="shared" si="66"/>
        <v>9.3244577621954789</v>
      </c>
      <c r="AT184" s="10">
        <f t="shared" si="67"/>
        <v>9.3486888318971513</v>
      </c>
    </row>
    <row r="185" spans="1:46">
      <c r="A185" s="13" t="s">
        <v>394</v>
      </c>
      <c r="B185" s="16" t="s">
        <v>393</v>
      </c>
      <c r="C185" s="48">
        <v>7241.9966150519058</v>
      </c>
      <c r="D185" s="49">
        <v>8.8876522229203267</v>
      </c>
      <c r="E185" s="36">
        <v>0.73899999999999999</v>
      </c>
      <c r="F185" s="50">
        <v>40.770000000000003</v>
      </c>
      <c r="G185" s="9"/>
      <c r="H185" s="9"/>
      <c r="I185" s="10"/>
      <c r="J185" s="54">
        <v>2047.1154223050648</v>
      </c>
      <c r="K185" s="54">
        <v>1875.3925515340984</v>
      </c>
      <c r="L185" s="54">
        <v>1638.5286970385807</v>
      </c>
      <c r="M185" s="54">
        <v>1725.5624480650188</v>
      </c>
      <c r="N185" s="54">
        <v>1984.2777291918846</v>
      </c>
      <c r="O185" s="54">
        <v>2322.1978165474502</v>
      </c>
      <c r="P185" s="54">
        <v>2757.2001728973341</v>
      </c>
      <c r="Q185" s="54">
        <v>3146.1386811734178</v>
      </c>
      <c r="R185" s="54">
        <v>3629.2055346798193</v>
      </c>
      <c r="S185" s="54">
        <v>4190.7677518260907</v>
      </c>
      <c r="T185" s="54">
        <v>4668.1076385162633</v>
      </c>
      <c r="U185" s="54">
        <v>5128.799766309583</v>
      </c>
      <c r="V185" s="54">
        <v>5657.15101178023</v>
      </c>
      <c r="W185" s="54">
        <v>6169.0627227800423</v>
      </c>
      <c r="X185" s="54">
        <v>6576.1898281157282</v>
      </c>
      <c r="Y185" s="55">
        <f t="shared" si="48"/>
        <v>7259.7214168908777</v>
      </c>
      <c r="Z185" s="55"/>
      <c r="AA185" s="9">
        <f t="shared" si="49"/>
        <v>370.8294202683918</v>
      </c>
      <c r="AB185" s="9">
        <f t="shared" si="50"/>
        <v>3567.713184850707</v>
      </c>
      <c r="AC185" s="11">
        <f t="shared" si="51"/>
        <v>0.10394036769632012</v>
      </c>
      <c r="AE185" s="10">
        <f t="shared" si="52"/>
        <v>7.6241869701513147</v>
      </c>
      <c r="AF185" s="10">
        <f t="shared" si="53"/>
        <v>7.5365732773097793</v>
      </c>
      <c r="AG185" s="10">
        <f t="shared" si="54"/>
        <v>7.401553982198851</v>
      </c>
      <c r="AH185" s="10">
        <f t="shared" si="55"/>
        <v>7.4533083331697636</v>
      </c>
      <c r="AI185" s="10">
        <f t="shared" si="56"/>
        <v>7.5930102625196225</v>
      </c>
      <c r="AJ185" s="10">
        <f t="shared" si="57"/>
        <v>7.7502693509407417</v>
      </c>
      <c r="AK185" s="10">
        <f t="shared" si="58"/>
        <v>7.9219710137190731</v>
      </c>
      <c r="AL185" s="10">
        <f t="shared" si="59"/>
        <v>8.0539311643928109</v>
      </c>
      <c r="AM185" s="10">
        <f t="shared" si="60"/>
        <v>8.1967690423355926</v>
      </c>
      <c r="AN185" s="10">
        <f t="shared" si="61"/>
        <v>8.3406392304568602</v>
      </c>
      <c r="AO185" s="10">
        <f t="shared" si="62"/>
        <v>8.448509051948708</v>
      </c>
      <c r="AP185" s="10">
        <f t="shared" si="63"/>
        <v>8.5426269471087011</v>
      </c>
      <c r="AQ185" s="10">
        <f t="shared" si="64"/>
        <v>8.6406756896625225</v>
      </c>
      <c r="AR185" s="10">
        <f t="shared" si="65"/>
        <v>8.7273021965724489</v>
      </c>
      <c r="AS185" s="10">
        <f t="shared" si="66"/>
        <v>8.7912108031252973</v>
      </c>
      <c r="AT185" s="10">
        <f t="shared" si="67"/>
        <v>8.8900967347535254</v>
      </c>
    </row>
    <row r="186" spans="1:46">
      <c r="A186" s="13" t="s">
        <v>396</v>
      </c>
      <c r="B186" s="16" t="s">
        <v>395</v>
      </c>
      <c r="C186" s="48">
        <v>1600</v>
      </c>
      <c r="D186" s="49">
        <v>7.3777589082278725</v>
      </c>
      <c r="E186" s="36" t="s">
        <v>600</v>
      </c>
      <c r="F186" s="50" t="e">
        <v>#N/A</v>
      </c>
      <c r="G186" s="9"/>
      <c r="H186" s="9"/>
      <c r="I186" s="10"/>
      <c r="J186" s="55">
        <f t="shared" ref="J186:O186" si="75">K186*0.97</f>
        <v>1292.7725516498078</v>
      </c>
      <c r="K186" s="55">
        <f t="shared" si="75"/>
        <v>1332.7552078863998</v>
      </c>
      <c r="L186" s="55">
        <f t="shared" si="75"/>
        <v>1373.9744411199999</v>
      </c>
      <c r="M186" s="55">
        <f t="shared" si="75"/>
        <v>1416.468496</v>
      </c>
      <c r="N186" s="55">
        <f t="shared" si="75"/>
        <v>1460.2768000000001</v>
      </c>
      <c r="O186" s="55">
        <f t="shared" si="75"/>
        <v>1505.44</v>
      </c>
      <c r="P186" s="55">
        <f>Q186*0.97</f>
        <v>1552</v>
      </c>
      <c r="Q186" s="56">
        <v>1600</v>
      </c>
      <c r="R186" s="55">
        <f>Q186*1.03</f>
        <v>1648</v>
      </c>
      <c r="S186" s="55">
        <f t="shared" ref="S186:X186" si="76">R186*1.03</f>
        <v>1697.44</v>
      </c>
      <c r="T186" s="55">
        <f t="shared" si="76"/>
        <v>1748.3632</v>
      </c>
      <c r="U186" s="55">
        <f t="shared" si="76"/>
        <v>1800.8140960000001</v>
      </c>
      <c r="V186" s="55">
        <f t="shared" si="76"/>
        <v>1854.83851888</v>
      </c>
      <c r="W186" s="55">
        <f t="shared" si="76"/>
        <v>1910.4836744464001</v>
      </c>
      <c r="X186" s="55">
        <f t="shared" si="76"/>
        <v>1967.798184679792</v>
      </c>
      <c r="Y186" s="55">
        <f t="shared" si="48"/>
        <v>2026.6013859424891</v>
      </c>
      <c r="Z186" s="55"/>
      <c r="AA186" s="9">
        <f t="shared" si="49"/>
        <v>48.133972212035324</v>
      </c>
      <c r="AB186" s="9">
        <f t="shared" si="50"/>
        <v>1610.7616780441599</v>
      </c>
      <c r="AC186" s="11">
        <f t="shared" si="51"/>
        <v>2.9882739866571188E-2</v>
      </c>
      <c r="AE186" s="10">
        <f t="shared" si="52"/>
        <v>7.1645444558349123</v>
      </c>
      <c r="AF186" s="10">
        <f t="shared" si="53"/>
        <v>7.1950036633196213</v>
      </c>
      <c r="AG186" s="10">
        <f t="shared" si="54"/>
        <v>7.2254628708043303</v>
      </c>
      <c r="AH186" s="10">
        <f t="shared" si="55"/>
        <v>7.2559220782890383</v>
      </c>
      <c r="AI186" s="10">
        <f t="shared" si="56"/>
        <v>7.2863812857737473</v>
      </c>
      <c r="AJ186" s="10">
        <f t="shared" si="57"/>
        <v>7.3168404932584554</v>
      </c>
      <c r="AK186" s="10">
        <f t="shared" si="58"/>
        <v>7.3472997007431644</v>
      </c>
      <c r="AL186" s="10">
        <f t="shared" si="59"/>
        <v>7.3777589082278725</v>
      </c>
      <c r="AM186" s="10">
        <f t="shared" si="60"/>
        <v>7.4073177104694174</v>
      </c>
      <c r="AN186" s="10">
        <f t="shared" si="61"/>
        <v>7.4368765127109615</v>
      </c>
      <c r="AO186" s="10">
        <f t="shared" si="62"/>
        <v>7.4664353149525056</v>
      </c>
      <c r="AP186" s="10">
        <f t="shared" si="63"/>
        <v>7.4959941171940505</v>
      </c>
      <c r="AQ186" s="10">
        <f t="shared" si="64"/>
        <v>7.5255529194355946</v>
      </c>
      <c r="AR186" s="10">
        <f t="shared" si="65"/>
        <v>7.5551117216771386</v>
      </c>
      <c r="AS186" s="10">
        <f t="shared" si="66"/>
        <v>7.5846705239186836</v>
      </c>
      <c r="AT186" s="10">
        <f t="shared" si="67"/>
        <v>7.6141154748896813</v>
      </c>
    </row>
    <row r="187" spans="1:46">
      <c r="A187" s="13" t="s">
        <v>398</v>
      </c>
      <c r="B187" s="16" t="s">
        <v>397</v>
      </c>
      <c r="C187" s="48">
        <v>1217.175336454987</v>
      </c>
      <c r="D187" s="49">
        <v>7.1042881552928705</v>
      </c>
      <c r="E187" s="36">
        <v>0.51400000000000001</v>
      </c>
      <c r="F187" s="50">
        <v>44.3</v>
      </c>
      <c r="G187" s="9"/>
      <c r="H187" s="9"/>
      <c r="I187" s="10"/>
      <c r="J187" s="54">
        <v>628.1316888120673</v>
      </c>
      <c r="K187" s="54">
        <v>664.08491944058301</v>
      </c>
      <c r="L187" s="54">
        <v>676.93926960684587</v>
      </c>
      <c r="M187" s="54">
        <v>688.92940347425463</v>
      </c>
      <c r="N187" s="54">
        <v>765.46942312055126</v>
      </c>
      <c r="O187" s="54">
        <v>765.41277436686858</v>
      </c>
      <c r="P187" s="54">
        <v>780.08779962883193</v>
      </c>
      <c r="Q187" s="54">
        <v>821.51419575449245</v>
      </c>
      <c r="R187" s="54">
        <v>846.87893044107818</v>
      </c>
      <c r="S187" s="54">
        <v>875.59673957804273</v>
      </c>
      <c r="T187" s="54">
        <v>901.18714572696717</v>
      </c>
      <c r="U187" s="54">
        <v>966.30777966927701</v>
      </c>
      <c r="V187" s="54">
        <v>1013.8896422074367</v>
      </c>
      <c r="W187" s="54">
        <v>1066.6984362426758</v>
      </c>
      <c r="X187" s="54">
        <v>1105.2719977787767</v>
      </c>
      <c r="Y187" s="55">
        <f t="shared" si="48"/>
        <v>1148.829479486609</v>
      </c>
      <c r="Z187" s="55"/>
      <c r="AA187" s="9">
        <f t="shared" si="49"/>
        <v>33.015145930058601</v>
      </c>
      <c r="AB187" s="9">
        <f t="shared" si="50"/>
        <v>837.76000972324982</v>
      </c>
      <c r="AC187" s="11">
        <f t="shared" si="51"/>
        <v>3.9408834925129699E-2</v>
      </c>
      <c r="AE187" s="10">
        <f t="shared" si="52"/>
        <v>6.4427498400457743</v>
      </c>
      <c r="AF187" s="10">
        <f t="shared" si="53"/>
        <v>6.4984100320228819</v>
      </c>
      <c r="AG187" s="10">
        <f t="shared" si="54"/>
        <v>6.517581563728772</v>
      </c>
      <c r="AH187" s="10">
        <f t="shared" si="55"/>
        <v>6.5351388034625213</v>
      </c>
      <c r="AI187" s="10">
        <f t="shared" si="56"/>
        <v>6.6404892706298853</v>
      </c>
      <c r="AJ187" s="10">
        <f t="shared" si="57"/>
        <v>6.6404152626444226</v>
      </c>
      <c r="AK187" s="10">
        <f t="shared" si="58"/>
        <v>6.6594064769755352</v>
      </c>
      <c r="AL187" s="10">
        <f t="shared" si="59"/>
        <v>6.7111492176134648</v>
      </c>
      <c r="AM187" s="10">
        <f t="shared" si="60"/>
        <v>6.7415577451685325</v>
      </c>
      <c r="AN187" s="10">
        <f t="shared" si="61"/>
        <v>6.7749056419986076</v>
      </c>
      <c r="AO187" s="10">
        <f t="shared" si="62"/>
        <v>6.8037129449487823</v>
      </c>
      <c r="AP187" s="10">
        <f t="shared" si="63"/>
        <v>6.8734823959604112</v>
      </c>
      <c r="AQ187" s="10">
        <f t="shared" si="64"/>
        <v>6.9215493441133127</v>
      </c>
      <c r="AR187" s="10">
        <f t="shared" si="65"/>
        <v>6.972323583653683</v>
      </c>
      <c r="AS187" s="10">
        <f t="shared" si="66"/>
        <v>7.0078467354974574</v>
      </c>
      <c r="AT187" s="10">
        <f t="shared" si="67"/>
        <v>7.0464988590777144</v>
      </c>
    </row>
    <row r="188" spans="1:46">
      <c r="A188" s="13" t="s">
        <v>400</v>
      </c>
      <c r="B188" s="16" t="s">
        <v>399</v>
      </c>
      <c r="C188" s="48">
        <v>6317.8376352998475</v>
      </c>
      <c r="D188" s="49">
        <v>8.7511322822821835</v>
      </c>
      <c r="E188" s="36">
        <v>0.79600000000000004</v>
      </c>
      <c r="F188" s="50">
        <v>27.51</v>
      </c>
      <c r="G188" s="9"/>
      <c r="H188" s="9"/>
      <c r="I188" s="10"/>
      <c r="J188" s="54">
        <v>3898.653432421278</v>
      </c>
      <c r="K188" s="54">
        <v>3540.0644532377146</v>
      </c>
      <c r="L188" s="54">
        <v>3465.2923998276228</v>
      </c>
      <c r="M188" s="54">
        <v>3429.9703333932216</v>
      </c>
      <c r="N188" s="54">
        <v>3455.5398256345338</v>
      </c>
      <c r="O188" s="54">
        <v>3696.4382719079595</v>
      </c>
      <c r="P188" s="54">
        <v>4077.302236500946</v>
      </c>
      <c r="Q188" s="54">
        <v>4332.1564043589024</v>
      </c>
      <c r="R188" s="54">
        <v>4777.9926018941469</v>
      </c>
      <c r="S188" s="54">
        <v>5396.9173191436676</v>
      </c>
      <c r="T188" s="54">
        <v>5583.3991746407091</v>
      </c>
      <c r="U188" s="54">
        <v>6031.62913566935</v>
      </c>
      <c r="V188" s="54">
        <v>6547.0848418771311</v>
      </c>
      <c r="W188" s="54">
        <v>6720.8662303928795</v>
      </c>
      <c r="X188" s="54">
        <v>5736.9951687890934</v>
      </c>
      <c r="Y188" s="55">
        <f t="shared" si="48"/>
        <v>6033.7420437978781</v>
      </c>
      <c r="Z188" s="55"/>
      <c r="AA188" s="9">
        <f t="shared" si="49"/>
        <v>243.76438122764603</v>
      </c>
      <c r="AB188" s="9">
        <f t="shared" si="50"/>
        <v>4712.6867886459431</v>
      </c>
      <c r="AC188" s="11">
        <f t="shared" si="51"/>
        <v>5.1725139428942364E-2</v>
      </c>
      <c r="AE188" s="10">
        <f t="shared" si="52"/>
        <v>8.2683864987589022</v>
      </c>
      <c r="AF188" s="10">
        <f t="shared" si="53"/>
        <v>8.1719002130913712</v>
      </c>
      <c r="AG188" s="10">
        <f t="shared" si="54"/>
        <v>8.1505522947382865</v>
      </c>
      <c r="AH188" s="10">
        <f t="shared" si="55"/>
        <v>8.1403068909660856</v>
      </c>
      <c r="AI188" s="10">
        <f t="shared" si="56"/>
        <v>8.1477339687535686</v>
      </c>
      <c r="AJ188" s="10">
        <f t="shared" si="57"/>
        <v>8.2151250057931922</v>
      </c>
      <c r="AK188" s="10">
        <f t="shared" si="58"/>
        <v>8.3131908321542518</v>
      </c>
      <c r="AL188" s="10">
        <f t="shared" si="59"/>
        <v>8.3738207118917778</v>
      </c>
      <c r="AM188" s="10">
        <f t="shared" si="60"/>
        <v>8.4717757795158128</v>
      </c>
      <c r="AN188" s="10">
        <f t="shared" si="61"/>
        <v>8.5935832027206125</v>
      </c>
      <c r="AO188" s="10">
        <f t="shared" si="62"/>
        <v>8.6275530409885341</v>
      </c>
      <c r="AP188" s="10">
        <f t="shared" si="63"/>
        <v>8.7047724249842098</v>
      </c>
      <c r="AQ188" s="10">
        <f t="shared" si="64"/>
        <v>8.7867751672508376</v>
      </c>
      <c r="AR188" s="10">
        <f t="shared" si="65"/>
        <v>8.8129723285421484</v>
      </c>
      <c r="AS188" s="10">
        <f t="shared" si="66"/>
        <v>8.6546908624870138</v>
      </c>
      <c r="AT188" s="10">
        <f t="shared" si="67"/>
        <v>8.7051226683573635</v>
      </c>
    </row>
    <row r="189" spans="1:46">
      <c r="A189" s="13" t="s">
        <v>402</v>
      </c>
      <c r="B189" s="16" t="s">
        <v>401</v>
      </c>
      <c r="C189" s="48">
        <v>57743.723604377818</v>
      </c>
      <c r="D189" s="49">
        <v>10.963769940302429</v>
      </c>
      <c r="E189" s="36">
        <v>0.90300000000000002</v>
      </c>
      <c r="F189" s="50">
        <v>31</v>
      </c>
      <c r="G189" s="9"/>
      <c r="H189" s="9"/>
      <c r="I189" s="10"/>
      <c r="J189" s="54">
        <v>46167.916447535492</v>
      </c>
      <c r="K189" s="54">
        <v>46272.209709839284</v>
      </c>
      <c r="L189" s="54">
        <v>46547.569661783542</v>
      </c>
      <c r="M189" s="54">
        <v>45782.718106571592</v>
      </c>
      <c r="N189" s="54">
        <v>44921.894587644674</v>
      </c>
      <c r="O189" s="54">
        <v>44640.924108001556</v>
      </c>
      <c r="P189" s="54">
        <v>43064.469144745097</v>
      </c>
      <c r="Q189" s="54">
        <v>42004.043060999429</v>
      </c>
      <c r="R189" s="54">
        <v>44821.874264731858</v>
      </c>
      <c r="S189" s="54">
        <v>47078.406566816935</v>
      </c>
      <c r="T189" s="54">
        <v>48992.436983207015</v>
      </c>
      <c r="U189" s="54">
        <v>51449.165237534493</v>
      </c>
      <c r="V189" s="54">
        <v>52944.200700537389</v>
      </c>
      <c r="W189" s="54">
        <v>54142.841285989678</v>
      </c>
      <c r="X189" s="54">
        <v>52434.944116861487</v>
      </c>
      <c r="Y189" s="55">
        <f t="shared" si="48"/>
        <v>53084.946447875918</v>
      </c>
      <c r="Z189" s="55"/>
      <c r="AA189" s="9">
        <f t="shared" si="49"/>
        <v>587.8068717289633</v>
      </c>
      <c r="AB189" s="9">
        <f t="shared" si="50"/>
        <v>47417.707598853289</v>
      </c>
      <c r="AC189" s="11">
        <f t="shared" si="51"/>
        <v>1.2396357848036887E-2</v>
      </c>
      <c r="AE189" s="10">
        <f t="shared" si="52"/>
        <v>10.740040386640757</v>
      </c>
      <c r="AF189" s="10">
        <f t="shared" si="53"/>
        <v>10.742296837619147</v>
      </c>
      <c r="AG189" s="10">
        <f t="shared" si="54"/>
        <v>10.748230072143201</v>
      </c>
      <c r="AH189" s="10">
        <f t="shared" si="55"/>
        <v>10.731661964976269</v>
      </c>
      <c r="AI189" s="10">
        <f t="shared" si="56"/>
        <v>10.712680584891825</v>
      </c>
      <c r="AJ189" s="10">
        <f t="shared" si="57"/>
        <v>10.706406298185044</v>
      </c>
      <c r="AK189" s="10">
        <f t="shared" si="58"/>
        <v>10.670453554309844</v>
      </c>
      <c r="AL189" s="10">
        <f t="shared" si="59"/>
        <v>10.645521155989615</v>
      </c>
      <c r="AM189" s="10">
        <f t="shared" si="60"/>
        <v>10.710451564078353</v>
      </c>
      <c r="AN189" s="10">
        <f t="shared" si="61"/>
        <v>10.759569715576662</v>
      </c>
      <c r="AO189" s="10">
        <f t="shared" si="62"/>
        <v>10.799421217898507</v>
      </c>
      <c r="AP189" s="10">
        <f t="shared" si="63"/>
        <v>10.848349516398493</v>
      </c>
      <c r="AQ189" s="10">
        <f t="shared" si="64"/>
        <v>10.876993820962182</v>
      </c>
      <c r="AR189" s="10">
        <f t="shared" si="65"/>
        <v>10.899381042138303</v>
      </c>
      <c r="AS189" s="10">
        <f t="shared" si="66"/>
        <v>10.867328520507691</v>
      </c>
      <c r="AT189" s="10">
        <f t="shared" si="67"/>
        <v>10.879648672647615</v>
      </c>
    </row>
    <row r="190" spans="1:46">
      <c r="A190" s="13" t="s">
        <v>404</v>
      </c>
      <c r="B190" s="16" t="s">
        <v>403</v>
      </c>
      <c r="C190" s="48">
        <v>35154.797399998162</v>
      </c>
      <c r="D190" s="49">
        <v>10.46751637156725</v>
      </c>
      <c r="E190" s="36">
        <v>0.94699999999999995</v>
      </c>
      <c r="F190" s="50">
        <v>35.973684716500003</v>
      </c>
      <c r="G190" s="9"/>
      <c r="H190" s="9"/>
      <c r="I190" s="10"/>
      <c r="J190" s="54">
        <v>25364.488604708418</v>
      </c>
      <c r="K190" s="54">
        <v>26029.983318206356</v>
      </c>
      <c r="L190" s="54">
        <v>26821.714726786409</v>
      </c>
      <c r="M190" s="54">
        <v>27708.24774284285</v>
      </c>
      <c r="N190" s="54">
        <v>28575.004934606379</v>
      </c>
      <c r="O190" s="54">
        <v>29587.970802764154</v>
      </c>
      <c r="P190" s="54">
        <v>30205.361425988769</v>
      </c>
      <c r="Q190" s="54">
        <v>30724.940276096611</v>
      </c>
      <c r="R190" s="54">
        <v>31459.89848213705</v>
      </c>
      <c r="S190" s="54">
        <v>32219.989654269113</v>
      </c>
      <c r="T190" s="54">
        <v>32730.654371283814</v>
      </c>
      <c r="U190" s="54">
        <v>33454.18299042539</v>
      </c>
      <c r="V190" s="54">
        <v>34099.112878222411</v>
      </c>
      <c r="W190" s="54">
        <v>34047.744488429336</v>
      </c>
      <c r="X190" s="54">
        <v>32146.7556076371</v>
      </c>
      <c r="Y190" s="55">
        <f t="shared" si="48"/>
        <v>32804.848454585597</v>
      </c>
      <c r="Z190" s="55"/>
      <c r="AA190" s="9">
        <f t="shared" si="49"/>
        <v>621.20961020906896</v>
      </c>
      <c r="AB190" s="9">
        <f t="shared" si="50"/>
        <v>30345.07002029361</v>
      </c>
      <c r="AC190" s="11">
        <f t="shared" si="51"/>
        <v>2.0471516783241165E-2</v>
      </c>
      <c r="AE190" s="10">
        <f t="shared" si="52"/>
        <v>10.141105388343117</v>
      </c>
      <c r="AF190" s="10">
        <f t="shared" si="53"/>
        <v>10.167004357120421</v>
      </c>
      <c r="AG190" s="10">
        <f t="shared" si="54"/>
        <v>10.196967089422303</v>
      </c>
      <c r="AH190" s="10">
        <f t="shared" si="55"/>
        <v>10.229485400305167</v>
      </c>
      <c r="AI190" s="10">
        <f t="shared" si="56"/>
        <v>10.260287661352633</v>
      </c>
      <c r="AJ190" s="10">
        <f t="shared" si="57"/>
        <v>10.295123165914116</v>
      </c>
      <c r="AK190" s="10">
        <f t="shared" si="58"/>
        <v>10.315774718268138</v>
      </c>
      <c r="AL190" s="10">
        <f t="shared" si="59"/>
        <v>10.332829990611243</v>
      </c>
      <c r="AM190" s="10">
        <f t="shared" si="60"/>
        <v>10.356468949720128</v>
      </c>
      <c r="AN190" s="10">
        <f t="shared" si="61"/>
        <v>10.380342335634362</v>
      </c>
      <c r="AO190" s="10">
        <f t="shared" si="62"/>
        <v>10.3960673603074</v>
      </c>
      <c r="AP190" s="10">
        <f t="shared" si="63"/>
        <v>10.417932109768676</v>
      </c>
      <c r="AQ190" s="10">
        <f t="shared" si="64"/>
        <v>10.437026647631809</v>
      </c>
      <c r="AR190" s="10">
        <f t="shared" si="65"/>
        <v>10.435519068221481</v>
      </c>
      <c r="AS190" s="10">
        <f t="shared" si="66"/>
        <v>10.378066810347676</v>
      </c>
      <c r="AT190" s="10">
        <f t="shared" si="67"/>
        <v>10.398331602185488</v>
      </c>
    </row>
    <row r="191" spans="1:46">
      <c r="A191" s="13" t="s">
        <v>406</v>
      </c>
      <c r="B191" s="16" t="s">
        <v>405</v>
      </c>
      <c r="C191" s="48">
        <v>45989.179399818247</v>
      </c>
      <c r="D191" s="49">
        <v>10.73616141736148</v>
      </c>
      <c r="E191" s="36">
        <v>0.95599999999999996</v>
      </c>
      <c r="F191" s="50">
        <v>40.81</v>
      </c>
      <c r="G191" s="9"/>
      <c r="H191" s="9"/>
      <c r="I191" s="10"/>
      <c r="J191" s="54">
        <v>33903.289049727093</v>
      </c>
      <c r="K191" s="54">
        <v>34779.542239028699</v>
      </c>
      <c r="L191" s="54">
        <v>35911.786611677308</v>
      </c>
      <c r="M191" s="54">
        <v>37057.646441650882</v>
      </c>
      <c r="N191" s="54">
        <v>38418.506315724073</v>
      </c>
      <c r="O191" s="54">
        <v>39577.633507299863</v>
      </c>
      <c r="P191" s="54">
        <v>39601.939080400574</v>
      </c>
      <c r="Q191" s="54">
        <v>39944.198143586538</v>
      </c>
      <c r="R191" s="54">
        <v>40588.166422272756</v>
      </c>
      <c r="S191" s="54">
        <v>41652.846321804238</v>
      </c>
      <c r="T191" s="54">
        <v>42534.479785496682</v>
      </c>
      <c r="U191" s="54">
        <v>43256.539834776791</v>
      </c>
      <c r="V191" s="54">
        <v>43662.144719820928</v>
      </c>
      <c r="W191" s="54">
        <v>43260.879072719945</v>
      </c>
      <c r="X191" s="54">
        <v>41761.076378290047</v>
      </c>
      <c r="Y191" s="55">
        <f t="shared" si="48"/>
        <v>42462.838470119961</v>
      </c>
      <c r="Z191" s="55"/>
      <c r="AA191" s="9">
        <f t="shared" si="49"/>
        <v>667.58739212681667</v>
      </c>
      <c r="AB191" s="9">
        <f t="shared" si="50"/>
        <v>39727.378261618425</v>
      </c>
      <c r="AC191" s="11">
        <f t="shared" si="51"/>
        <v>1.6804214658478707E-2</v>
      </c>
      <c r="AE191" s="10">
        <f t="shared" si="52"/>
        <v>10.431267310778043</v>
      </c>
      <c r="AF191" s="10">
        <f t="shared" si="53"/>
        <v>10.456784626206613</v>
      </c>
      <c r="AG191" s="10">
        <f t="shared" si="54"/>
        <v>10.488820838465871</v>
      </c>
      <c r="AH191" s="10">
        <f t="shared" si="55"/>
        <v>10.520229991121443</v>
      </c>
      <c r="AI191" s="10">
        <f t="shared" si="56"/>
        <v>10.556294557787611</v>
      </c>
      <c r="AJ191" s="10">
        <f t="shared" si="57"/>
        <v>10.586019427255358</v>
      </c>
      <c r="AK191" s="10">
        <f t="shared" si="58"/>
        <v>10.586633362720525</v>
      </c>
      <c r="AL191" s="10">
        <f t="shared" si="59"/>
        <v>10.595238712702553</v>
      </c>
      <c r="AM191" s="10">
        <f t="shared" si="60"/>
        <v>10.61123183567323</v>
      </c>
      <c r="AN191" s="10">
        <f t="shared" si="61"/>
        <v>10.637124984318907</v>
      </c>
      <c r="AO191" s="10">
        <f t="shared" si="62"/>
        <v>10.658070315065926</v>
      </c>
      <c r="AP191" s="10">
        <f t="shared" si="63"/>
        <v>10.67490371098158</v>
      </c>
      <c r="AQ191" s="10">
        <f t="shared" si="64"/>
        <v>10.684236752118247</v>
      </c>
      <c r="AR191" s="10">
        <f t="shared" si="65"/>
        <v>10.675004019982971</v>
      </c>
      <c r="AS191" s="10">
        <f t="shared" si="66"/>
        <v>10.639719997566537</v>
      </c>
      <c r="AT191" s="10">
        <f t="shared" si="67"/>
        <v>10.656384583473161</v>
      </c>
    </row>
    <row r="192" spans="1:46">
      <c r="A192" s="13" t="s">
        <v>408</v>
      </c>
      <c r="B192" s="16" t="s">
        <v>407</v>
      </c>
      <c r="C192" s="48">
        <v>13189.127706663689</v>
      </c>
      <c r="D192" s="49">
        <v>9.4871481105952693</v>
      </c>
      <c r="E192" s="36">
        <v>0.86499999999999999</v>
      </c>
      <c r="F192" s="50">
        <v>42.42</v>
      </c>
      <c r="G192" s="9"/>
      <c r="H192" s="9"/>
      <c r="I192" s="10"/>
      <c r="J192" s="54">
        <v>8555.9930058643531</v>
      </c>
      <c r="K192" s="54">
        <v>8984.7869249585947</v>
      </c>
      <c r="L192" s="54">
        <v>9690.9796987897298</v>
      </c>
      <c r="M192" s="54">
        <v>10074.465913004242</v>
      </c>
      <c r="N192" s="54">
        <v>9833.9163331809796</v>
      </c>
      <c r="O192" s="54">
        <v>9608.9851844611312</v>
      </c>
      <c r="P192" s="54">
        <v>9218.6320661843729</v>
      </c>
      <c r="Q192" s="54">
        <v>8505.4090734031197</v>
      </c>
      <c r="R192" s="54">
        <v>8586.8451452832687</v>
      </c>
      <c r="S192" s="54">
        <v>9021.4808493329292</v>
      </c>
      <c r="T192" s="54">
        <v>9682.7910689830933</v>
      </c>
      <c r="U192" s="54">
        <v>10074.957076240875</v>
      </c>
      <c r="V192" s="54">
        <v>10796.019066277855</v>
      </c>
      <c r="W192" s="54">
        <v>11681.82895055966</v>
      </c>
      <c r="X192" s="54">
        <v>11976.560067159933</v>
      </c>
      <c r="Y192" s="55">
        <f t="shared" si="48"/>
        <v>12166.870081884806</v>
      </c>
      <c r="Z192" s="55"/>
      <c r="AA192" s="9">
        <f t="shared" si="49"/>
        <v>154.97575603325515</v>
      </c>
      <c r="AB192" s="9">
        <f t="shared" si="50"/>
        <v>9752.9100282456093</v>
      </c>
      <c r="AC192" s="11">
        <f t="shared" si="51"/>
        <v>1.5890206675179673E-2</v>
      </c>
      <c r="AE192" s="10">
        <f t="shared" si="52"/>
        <v>9.0543872527480538</v>
      </c>
      <c r="AF192" s="10">
        <f t="shared" si="53"/>
        <v>9.1032880844076498</v>
      </c>
      <c r="AG192" s="10">
        <f t="shared" si="54"/>
        <v>9.1789508038804026</v>
      </c>
      <c r="AH192" s="10">
        <f t="shared" si="55"/>
        <v>9.2177593742935411</v>
      </c>
      <c r="AI192" s="10">
        <f t="shared" si="56"/>
        <v>9.1935925400224292</v>
      </c>
      <c r="AJ192" s="10">
        <f t="shared" si="57"/>
        <v>9.1704538964362552</v>
      </c>
      <c r="AK192" s="10">
        <f t="shared" si="58"/>
        <v>9.1289819396197238</v>
      </c>
      <c r="AL192" s="10">
        <f t="shared" si="59"/>
        <v>9.0484576016630758</v>
      </c>
      <c r="AM192" s="10">
        <f t="shared" si="60"/>
        <v>9.0579866768873387</v>
      </c>
      <c r="AN192" s="10">
        <f t="shared" si="61"/>
        <v>9.1073637735652913</v>
      </c>
      <c r="AO192" s="10">
        <f t="shared" si="62"/>
        <v>9.1781054722831197</v>
      </c>
      <c r="AP192" s="10">
        <f t="shared" si="63"/>
        <v>9.2178081263830656</v>
      </c>
      <c r="AQ192" s="10">
        <f t="shared" si="64"/>
        <v>9.2869327401865256</v>
      </c>
      <c r="AR192" s="10">
        <f t="shared" si="65"/>
        <v>9.3657898323564073</v>
      </c>
      <c r="AS192" s="10">
        <f t="shared" si="66"/>
        <v>9.3907066908008954</v>
      </c>
      <c r="AT192" s="10">
        <f t="shared" si="67"/>
        <v>9.4064719698217356</v>
      </c>
    </row>
    <row r="193" spans="1:46">
      <c r="A193" s="13" t="s">
        <v>410</v>
      </c>
      <c r="B193" s="16" t="s">
        <v>409</v>
      </c>
      <c r="C193" s="48">
        <v>2874.835647743329</v>
      </c>
      <c r="D193" s="49">
        <v>7.9637507855950922</v>
      </c>
      <c r="E193" s="36">
        <v>0.71</v>
      </c>
      <c r="F193" s="48">
        <v>36.72</v>
      </c>
      <c r="G193" s="9"/>
      <c r="H193" s="9"/>
      <c r="I193" s="10"/>
      <c r="J193" s="54">
        <v>1461.7516140831592</v>
      </c>
      <c r="K193" s="54">
        <v>1458.4375761395831</v>
      </c>
      <c r="L193" s="54">
        <v>1505.6225024948487</v>
      </c>
      <c r="M193" s="54">
        <v>1545.2917209474472</v>
      </c>
      <c r="N193" s="54">
        <v>1588.6861090683956</v>
      </c>
      <c r="O193" s="54">
        <v>1632.3314734927815</v>
      </c>
      <c r="P193" s="54">
        <v>1679.2936114112329</v>
      </c>
      <c r="Q193" s="54">
        <v>1725.4014569578862</v>
      </c>
      <c r="R193" s="54">
        <v>1777.0612359588972</v>
      </c>
      <c r="S193" s="54">
        <v>1891.9409856452137</v>
      </c>
      <c r="T193" s="54">
        <v>2000.93728864697</v>
      </c>
      <c r="U193" s="54">
        <v>2121.192891189628</v>
      </c>
      <c r="V193" s="54">
        <v>2289.6825304576482</v>
      </c>
      <c r="W193" s="54">
        <v>2455.0104232709114</v>
      </c>
      <c r="X193" s="54">
        <v>2610.5321431528805</v>
      </c>
      <c r="Y193" s="55">
        <f t="shared" si="48"/>
        <v>2721.9282029214824</v>
      </c>
      <c r="Z193" s="55"/>
      <c r="AA193" s="9">
        <f t="shared" si="49"/>
        <v>78.923377838024962</v>
      </c>
      <c r="AB193" s="9">
        <f t="shared" si="50"/>
        <v>1849.5449041944989</v>
      </c>
      <c r="AC193" s="11">
        <f t="shared" si="51"/>
        <v>4.2671782479591719E-2</v>
      </c>
      <c r="AE193" s="10">
        <f t="shared" si="52"/>
        <v>7.2873907312680375</v>
      </c>
      <c r="AF193" s="10">
        <f t="shared" si="53"/>
        <v>7.2851209883504042</v>
      </c>
      <c r="AG193" s="10">
        <f t="shared" si="54"/>
        <v>7.3169617145847621</v>
      </c>
      <c r="AH193" s="10">
        <f t="shared" si="55"/>
        <v>7.3429679876555358</v>
      </c>
      <c r="AI193" s="10">
        <f t="shared" si="56"/>
        <v>7.3706626071039389</v>
      </c>
      <c r="AJ193" s="10">
        <f t="shared" si="57"/>
        <v>7.3977646236580927</v>
      </c>
      <c r="AK193" s="10">
        <f t="shared" si="58"/>
        <v>7.4261285145771847</v>
      </c>
      <c r="AL193" s="10">
        <f t="shared" si="59"/>
        <v>7.4532150310595826</v>
      </c>
      <c r="AM193" s="10">
        <f t="shared" si="60"/>
        <v>7.4827162878641706</v>
      </c>
      <c r="AN193" s="10">
        <f t="shared" si="61"/>
        <v>7.5453585576059146</v>
      </c>
      <c r="AO193" s="10">
        <f t="shared" si="62"/>
        <v>7.6013709940861132</v>
      </c>
      <c r="AP193" s="10">
        <f t="shared" si="63"/>
        <v>7.6597338939418904</v>
      </c>
      <c r="AQ193" s="10">
        <f t="shared" si="64"/>
        <v>7.7361684539499178</v>
      </c>
      <c r="AR193" s="10">
        <f t="shared" si="65"/>
        <v>7.8058862859511402</v>
      </c>
      <c r="AS193" s="10">
        <f t="shared" si="66"/>
        <v>7.8673093658002307</v>
      </c>
      <c r="AT193" s="10">
        <f t="shared" si="67"/>
        <v>7.9090958062733456</v>
      </c>
    </row>
    <row r="194" spans="1:46">
      <c r="A194" s="13" t="s">
        <v>412</v>
      </c>
      <c r="B194" s="16" t="s">
        <v>411</v>
      </c>
      <c r="C194" s="48">
        <v>4438.3751503439807</v>
      </c>
      <c r="D194" s="49">
        <v>8.3980436313178846</v>
      </c>
      <c r="E194" s="36">
        <v>0.69299999999999995</v>
      </c>
      <c r="F194" s="51" t="e">
        <v>#N/A</v>
      </c>
      <c r="G194" s="9"/>
      <c r="H194" s="9"/>
      <c r="I194" s="10"/>
      <c r="J194" s="54">
        <v>3537.0039344046654</v>
      </c>
      <c r="K194" s="54">
        <v>3543.3387471771084</v>
      </c>
      <c r="L194" s="54">
        <v>3649.2040218425109</v>
      </c>
      <c r="M194" s="54">
        <v>3740.3430587798066</v>
      </c>
      <c r="N194" s="54">
        <v>3687.4561417129321</v>
      </c>
      <c r="O194" s="54">
        <v>3820.4511946481603</v>
      </c>
      <c r="P194" s="54">
        <v>3606.2639941107632</v>
      </c>
      <c r="Q194" s="54">
        <v>3365.7188806115778</v>
      </c>
      <c r="R194" s="54">
        <v>3395.2898052566347</v>
      </c>
      <c r="S194" s="54">
        <v>3448.3346157461333</v>
      </c>
      <c r="T194" s="54">
        <v>3528.9088591052423</v>
      </c>
      <c r="U194" s="54">
        <v>3684.4649964400887</v>
      </c>
      <c r="V194" s="54">
        <v>3832.6218837689776</v>
      </c>
      <c r="W194" s="54">
        <v>3973.4435722145681</v>
      </c>
      <c r="X194" s="54">
        <v>4030.3246561041979</v>
      </c>
      <c r="Y194" s="55">
        <f t="shared" si="48"/>
        <v>4051.1766722187272</v>
      </c>
      <c r="Z194" s="55"/>
      <c r="AA194" s="9">
        <f t="shared" si="49"/>
        <v>18.916435242548914</v>
      </c>
      <c r="AB194" s="9">
        <f t="shared" si="50"/>
        <v>3656.2112241282248</v>
      </c>
      <c r="AC194" s="11">
        <f t="shared" si="51"/>
        <v>5.1737807481457227E-3</v>
      </c>
      <c r="AE194" s="10">
        <f t="shared" si="52"/>
        <v>8.1710353015612842</v>
      </c>
      <c r="AF194" s="10">
        <f t="shared" si="53"/>
        <v>8.1728247105624199</v>
      </c>
      <c r="AG194" s="10">
        <f t="shared" si="54"/>
        <v>8.2022643465869329</v>
      </c>
      <c r="AH194" s="10">
        <f t="shared" si="55"/>
        <v>8.2269326131483904</v>
      </c>
      <c r="AI194" s="10">
        <f t="shared" si="56"/>
        <v>8.21269210680458</v>
      </c>
      <c r="AJ194" s="10">
        <f t="shared" si="57"/>
        <v>8.2481238084079784</v>
      </c>
      <c r="AK194" s="10">
        <f t="shared" si="58"/>
        <v>8.1904276107648641</v>
      </c>
      <c r="AL194" s="10">
        <f t="shared" si="59"/>
        <v>8.1213968539164529</v>
      </c>
      <c r="AM194" s="10">
        <f t="shared" si="60"/>
        <v>8.1301443987227255</v>
      </c>
      <c r="AN194" s="10">
        <f t="shared" si="61"/>
        <v>8.1456466734049791</v>
      </c>
      <c r="AO194" s="10">
        <f t="shared" si="62"/>
        <v>8.1687439970751878</v>
      </c>
      <c r="AP194" s="10">
        <f t="shared" si="63"/>
        <v>8.21188060994211</v>
      </c>
      <c r="AQ194" s="10">
        <f t="shared" si="64"/>
        <v>8.2513044129197208</v>
      </c>
      <c r="AR194" s="10">
        <f t="shared" si="65"/>
        <v>8.2873883962512291</v>
      </c>
      <c r="AS194" s="10">
        <f t="shared" si="66"/>
        <v>8.3016022115233046</v>
      </c>
      <c r="AT194" s="10">
        <f t="shared" si="67"/>
        <v>8.3067626542533759</v>
      </c>
    </row>
    <row r="195" spans="1:46">
      <c r="A195" s="13" t="s">
        <v>446</v>
      </c>
      <c r="B195" s="16" t="s">
        <v>413</v>
      </c>
      <c r="C195" s="48">
        <v>12322.924925697496</v>
      </c>
      <c r="D195" s="49">
        <v>9.4192166217096727</v>
      </c>
      <c r="E195" s="36">
        <v>0.84399999999999997</v>
      </c>
      <c r="F195" s="50">
        <v>43.5</v>
      </c>
      <c r="G195" s="9"/>
      <c r="H195" s="9"/>
      <c r="I195" s="10"/>
      <c r="J195" s="54">
        <v>10161.705457385133</v>
      </c>
      <c r="K195" s="54">
        <v>9934.7315173781626</v>
      </c>
      <c r="L195" s="54">
        <v>10357.316549539079</v>
      </c>
      <c r="M195" s="54">
        <v>10186.344129467079</v>
      </c>
      <c r="N195" s="54">
        <v>9395.9759422217121</v>
      </c>
      <c r="O195" s="54">
        <v>9564.4715830568148</v>
      </c>
      <c r="P195" s="54">
        <v>9707.8219212645072</v>
      </c>
      <c r="Q195" s="54">
        <v>8688.5002088401689</v>
      </c>
      <c r="R195" s="54">
        <v>7872.9552661988182</v>
      </c>
      <c r="S195" s="54">
        <v>9151.1852858141428</v>
      </c>
      <c r="T195" s="54">
        <v>9924.4621088899567</v>
      </c>
      <c r="U195" s="54">
        <v>10721.077644085522</v>
      </c>
      <c r="V195" s="54">
        <v>11404.351325761023</v>
      </c>
      <c r="W195" s="54">
        <v>11756.323427648516</v>
      </c>
      <c r="X195" s="54">
        <v>11189.993292814357</v>
      </c>
      <c r="Y195" s="55">
        <f t="shared" si="48"/>
        <v>11287.597571536073</v>
      </c>
      <c r="Z195" s="55"/>
      <c r="AA195" s="9">
        <f t="shared" si="49"/>
        <v>87.234619641656749</v>
      </c>
      <c r="AB195" s="9">
        <f t="shared" si="50"/>
        <v>10001.147710691001</v>
      </c>
      <c r="AC195" s="11">
        <f t="shared" si="51"/>
        <v>8.722460878005522E-3</v>
      </c>
      <c r="AE195" s="10">
        <f t="shared" si="52"/>
        <v>9.2263815670244149</v>
      </c>
      <c r="AF195" s="10">
        <f t="shared" si="53"/>
        <v>9.2037921307031159</v>
      </c>
      <c r="AG195" s="10">
        <f t="shared" si="54"/>
        <v>9.2454484619471575</v>
      </c>
      <c r="AH195" s="10">
        <f t="shared" si="55"/>
        <v>9.2288032914278677</v>
      </c>
      <c r="AI195" s="10">
        <f t="shared" si="56"/>
        <v>9.1480367853478661</v>
      </c>
      <c r="AJ195" s="10">
        <f t="shared" si="57"/>
        <v>9.1658106355032203</v>
      </c>
      <c r="AK195" s="10">
        <f t="shared" si="58"/>
        <v>9.1806872231743863</v>
      </c>
      <c r="AL195" s="10">
        <f t="shared" si="59"/>
        <v>9.069755615198698</v>
      </c>
      <c r="AM195" s="10">
        <f t="shared" si="60"/>
        <v>8.9711887812426063</v>
      </c>
      <c r="AN195" s="10">
        <f t="shared" si="61"/>
        <v>9.1216386893132988</v>
      </c>
      <c r="AO195" s="10">
        <f t="shared" si="62"/>
        <v>9.2027579085089197</v>
      </c>
      <c r="AP195" s="10">
        <f t="shared" si="63"/>
        <v>9.2799669560728582</v>
      </c>
      <c r="AQ195" s="10">
        <f t="shared" si="64"/>
        <v>9.3417502567976847</v>
      </c>
      <c r="AR195" s="10">
        <f t="shared" si="65"/>
        <v>9.3721465388691563</v>
      </c>
      <c r="AS195" s="10">
        <f t="shared" si="66"/>
        <v>9.3227752019147605</v>
      </c>
      <c r="AT195" s="10">
        <f t="shared" si="67"/>
        <v>9.3314598418992709</v>
      </c>
    </row>
    <row r="196" spans="1:46">
      <c r="A196" s="13" t="s">
        <v>416</v>
      </c>
      <c r="B196" s="16" t="s">
        <v>415</v>
      </c>
      <c r="C196" s="48">
        <v>2953.0691299201176</v>
      </c>
      <c r="D196" s="49">
        <v>7.9906002915342924</v>
      </c>
      <c r="E196" s="36">
        <v>0.72499999999999998</v>
      </c>
      <c r="F196" s="50">
        <v>37.57</v>
      </c>
      <c r="G196" s="9"/>
      <c r="H196" s="9"/>
      <c r="I196" s="10"/>
      <c r="J196" s="54">
        <v>1214.1361344720769</v>
      </c>
      <c r="K196" s="54">
        <v>1303.9518920904738</v>
      </c>
      <c r="L196" s="54">
        <v>1388.5722271517814</v>
      </c>
      <c r="M196" s="54">
        <v>1448.2717250521155</v>
      </c>
      <c r="N196" s="54">
        <v>1497.9284659024593</v>
      </c>
      <c r="O196" s="54">
        <v>1597.1168922191675</v>
      </c>
      <c r="P196" s="54">
        <v>1684.4460438593562</v>
      </c>
      <c r="Q196" s="54">
        <v>1780.1433347998611</v>
      </c>
      <c r="R196" s="54">
        <v>1883.0744905817014</v>
      </c>
      <c r="S196" s="54">
        <v>2001.8156132659799</v>
      </c>
      <c r="T196" s="54">
        <v>2142.7352419577546</v>
      </c>
      <c r="U196" s="54">
        <v>2290.654468702141</v>
      </c>
      <c r="V196" s="54">
        <v>2454.6574086753176</v>
      </c>
      <c r="W196" s="54">
        <v>2577.602219241689</v>
      </c>
      <c r="X196" s="54">
        <v>2681.5730807638161</v>
      </c>
      <c r="Y196" s="55">
        <f t="shared" si="48"/>
        <v>2833.5031222846101</v>
      </c>
      <c r="Z196" s="55"/>
      <c r="AA196" s="9">
        <f t="shared" si="49"/>
        <v>105.55844173624681</v>
      </c>
      <c r="AB196" s="9">
        <f t="shared" si="50"/>
        <v>1863.1119492490463</v>
      </c>
      <c r="AC196" s="11">
        <f t="shared" si="51"/>
        <v>5.6657057982368496E-2</v>
      </c>
      <c r="AE196" s="10">
        <f t="shared" si="52"/>
        <v>7.1017881024594631</v>
      </c>
      <c r="AF196" s="10">
        <f t="shared" si="53"/>
        <v>7.1731548492373953</v>
      </c>
      <c r="AG196" s="10">
        <f t="shared" si="54"/>
        <v>7.236031323508314</v>
      </c>
      <c r="AH196" s="10">
        <f t="shared" si="55"/>
        <v>7.2781262107633173</v>
      </c>
      <c r="AI196" s="10">
        <f t="shared" si="56"/>
        <v>7.3118384098678311</v>
      </c>
      <c r="AJ196" s="10">
        <f t="shared" si="57"/>
        <v>7.375955340413773</v>
      </c>
      <c r="AK196" s="10">
        <f t="shared" si="58"/>
        <v>7.4291920313804187</v>
      </c>
      <c r="AL196" s="10">
        <f t="shared" si="59"/>
        <v>7.4844491652126148</v>
      </c>
      <c r="AM196" s="10">
        <f t="shared" si="60"/>
        <v>7.5406610873976376</v>
      </c>
      <c r="AN196" s="10">
        <f t="shared" si="61"/>
        <v>7.6018098543678398</v>
      </c>
      <c r="AO196" s="10">
        <f t="shared" si="62"/>
        <v>7.6698384423245214</v>
      </c>
      <c r="AP196" s="10">
        <f t="shared" si="63"/>
        <v>7.7365928499099788</v>
      </c>
      <c r="AQ196" s="10">
        <f t="shared" si="64"/>
        <v>7.8057424820897445</v>
      </c>
      <c r="AR196" s="10">
        <f t="shared" si="65"/>
        <v>7.854614873394441</v>
      </c>
      <c r="AS196" s="10">
        <f t="shared" si="66"/>
        <v>7.8941588717393971</v>
      </c>
      <c r="AT196" s="10">
        <f t="shared" si="67"/>
        <v>7.9492690775270516</v>
      </c>
    </row>
    <row r="197" spans="1:46">
      <c r="A197" s="13" t="s">
        <v>418</v>
      </c>
      <c r="B197" s="16" t="s">
        <v>417</v>
      </c>
      <c r="C197" s="48">
        <v>2469.5893889216291</v>
      </c>
      <c r="D197" s="49">
        <v>7.8118071764997543</v>
      </c>
      <c r="E197" s="36">
        <v>0.57499999999999996</v>
      </c>
      <c r="F197" s="50">
        <v>37.69</v>
      </c>
      <c r="G197" s="9"/>
      <c r="H197" s="9"/>
      <c r="I197" s="10"/>
      <c r="J197" s="54">
        <v>1847.6821467300747</v>
      </c>
      <c r="K197" s="54">
        <v>1888.9799658669351</v>
      </c>
      <c r="L197" s="54">
        <v>1973.3144046150969</v>
      </c>
      <c r="M197" s="54">
        <v>2038.324915617445</v>
      </c>
      <c r="N197" s="54">
        <v>2033.8625991402964</v>
      </c>
      <c r="O197" s="54">
        <v>2062.2933006627945</v>
      </c>
      <c r="P197" s="54">
        <v>2094.9134173833977</v>
      </c>
      <c r="Q197" s="54">
        <v>2114.1197565238431</v>
      </c>
      <c r="R197" s="54">
        <v>2117.263042914486</v>
      </c>
      <c r="S197" s="54">
        <v>2138.5779007750743</v>
      </c>
      <c r="T197" s="54">
        <v>2193.9649191130438</v>
      </c>
      <c r="U197" s="54">
        <v>2199.925307301563</v>
      </c>
      <c r="V197" s="54">
        <v>2208.0656775824937</v>
      </c>
      <c r="W197" s="54">
        <v>2223.865156814295</v>
      </c>
      <c r="X197" s="54">
        <v>2242.5429729279849</v>
      </c>
      <c r="Y197" s="55">
        <f t="shared" si="48"/>
        <v>2270.2962531596977</v>
      </c>
      <c r="Z197" s="55"/>
      <c r="AA197" s="9">
        <f t="shared" si="49"/>
        <v>25.888288022560275</v>
      </c>
      <c r="AB197" s="9">
        <f t="shared" si="50"/>
        <v>2091.8463655979222</v>
      </c>
      <c r="AC197" s="11">
        <f t="shared" si="51"/>
        <v>1.2375807539365112E-2</v>
      </c>
      <c r="AE197" s="10">
        <f t="shared" si="52"/>
        <v>7.5216872388855007</v>
      </c>
      <c r="AF197" s="10">
        <f t="shared" si="53"/>
        <v>7.5437922617633921</v>
      </c>
      <c r="AG197" s="10">
        <f t="shared" si="54"/>
        <v>7.587469846908073</v>
      </c>
      <c r="AH197" s="10">
        <f t="shared" si="55"/>
        <v>7.6198836297393759</v>
      </c>
      <c r="AI197" s="10">
        <f t="shared" si="56"/>
        <v>7.6176920222816777</v>
      </c>
      <c r="AJ197" s="10">
        <f t="shared" si="57"/>
        <v>7.6315738953262278</v>
      </c>
      <c r="AK197" s="10">
        <f t="shared" si="58"/>
        <v>7.6472675032842554</v>
      </c>
      <c r="AL197" s="10">
        <f t="shared" si="59"/>
        <v>7.6563938140800945</v>
      </c>
      <c r="AM197" s="10">
        <f t="shared" si="60"/>
        <v>7.6578795160918549</v>
      </c>
      <c r="AN197" s="10">
        <f t="shared" si="61"/>
        <v>7.6678963547683114</v>
      </c>
      <c r="AO197" s="10">
        <f t="shared" si="62"/>
        <v>7.6934656512420023</v>
      </c>
      <c r="AP197" s="10">
        <f t="shared" si="63"/>
        <v>7.6961786875434886</v>
      </c>
      <c r="AQ197" s="10">
        <f t="shared" si="64"/>
        <v>7.6998721522365301</v>
      </c>
      <c r="AR197" s="10">
        <f t="shared" si="65"/>
        <v>7.7070020226035201</v>
      </c>
      <c r="AS197" s="10">
        <f t="shared" si="66"/>
        <v>7.7153657567049674</v>
      </c>
      <c r="AT197" s="10">
        <f t="shared" si="67"/>
        <v>7.727665609959887</v>
      </c>
    </row>
    <row r="198" spans="1:46">
      <c r="A198" s="13" t="s">
        <v>420</v>
      </c>
      <c r="B198" s="16" t="s">
        <v>419</v>
      </c>
      <c r="C198" s="48">
        <v>1430.2170162018904</v>
      </c>
      <c r="D198" s="49">
        <v>7.265581471321374</v>
      </c>
      <c r="E198" s="36">
        <v>0.48099999999999998</v>
      </c>
      <c r="F198" s="50">
        <v>50.74</v>
      </c>
      <c r="G198" s="9"/>
      <c r="H198" s="9"/>
      <c r="I198" s="10"/>
      <c r="J198" s="54">
        <v>1001.9086102321015</v>
      </c>
      <c r="K198" s="54">
        <v>1041.2535111654024</v>
      </c>
      <c r="L198" s="54">
        <v>1045.0236905683985</v>
      </c>
      <c r="M198" s="54">
        <v>996.82002836406537</v>
      </c>
      <c r="N198" s="54">
        <v>991.49923810523603</v>
      </c>
      <c r="O198" s="54">
        <v>1000.7973523919252</v>
      </c>
      <c r="P198" s="54">
        <v>1024.7377213692057</v>
      </c>
      <c r="Q198" s="54">
        <v>1034.5708075498731</v>
      </c>
      <c r="R198" s="54">
        <v>1063.4224699232011</v>
      </c>
      <c r="S198" s="54">
        <v>1096.0979883368193</v>
      </c>
      <c r="T198" s="54">
        <v>1126.9501208498434</v>
      </c>
      <c r="U198" s="54">
        <v>1168.8360135823591</v>
      </c>
      <c r="V198" s="54">
        <v>1211.6207788964564</v>
      </c>
      <c r="W198" s="54">
        <v>1251.0534884179051</v>
      </c>
      <c r="X198" s="54">
        <v>1298.7272839092875</v>
      </c>
      <c r="Y198" s="55">
        <f t="shared" si="48"/>
        <v>1322.0980078319815</v>
      </c>
      <c r="Z198" s="55"/>
      <c r="AA198" s="9">
        <f t="shared" si="49"/>
        <v>19.618637965879955</v>
      </c>
      <c r="AB198" s="9">
        <f t="shared" si="50"/>
        <v>1090.2212735774722</v>
      </c>
      <c r="AC198" s="11">
        <f t="shared" si="51"/>
        <v>1.7995097363586565E-2</v>
      </c>
      <c r="AE198" s="10">
        <f t="shared" si="52"/>
        <v>6.9096620701319749</v>
      </c>
      <c r="AF198" s="10">
        <f t="shared" si="53"/>
        <v>6.9481805655429802</v>
      </c>
      <c r="AG198" s="10">
        <f t="shared" si="54"/>
        <v>6.9517948345423228</v>
      </c>
      <c r="AH198" s="10">
        <f t="shared" si="55"/>
        <v>6.9045702404919131</v>
      </c>
      <c r="AI198" s="10">
        <f t="shared" si="56"/>
        <v>6.8992181795331673</v>
      </c>
      <c r="AJ198" s="10">
        <f t="shared" si="57"/>
        <v>6.9085523136575206</v>
      </c>
      <c r="AK198" s="10">
        <f t="shared" si="58"/>
        <v>6.9321919772382099</v>
      </c>
      <c r="AL198" s="10">
        <f t="shared" si="59"/>
        <v>6.941741941000708</v>
      </c>
      <c r="AM198" s="10">
        <f t="shared" si="60"/>
        <v>6.9692477311114329</v>
      </c>
      <c r="AN198" s="10">
        <f t="shared" si="61"/>
        <v>6.9995118689283409</v>
      </c>
      <c r="AO198" s="10">
        <f t="shared" si="62"/>
        <v>7.0272702547194807</v>
      </c>
      <c r="AP198" s="10">
        <f t="shared" si="63"/>
        <v>7.0637636724039243</v>
      </c>
      <c r="AQ198" s="10">
        <f t="shared" si="64"/>
        <v>7.0997142289700843</v>
      </c>
      <c r="AR198" s="10">
        <f t="shared" si="65"/>
        <v>7.1317412660819777</v>
      </c>
      <c r="AS198" s="10">
        <f t="shared" si="66"/>
        <v>7.1691400515265267</v>
      </c>
      <c r="AT198" s="10">
        <f t="shared" si="67"/>
        <v>7.1869751536939352</v>
      </c>
    </row>
    <row r="199" spans="1:46">
      <c r="A199" s="13" t="s">
        <v>422</v>
      </c>
      <c r="B199" s="16" t="s">
        <v>421</v>
      </c>
      <c r="C199" s="48">
        <v>395</v>
      </c>
      <c r="D199" s="49">
        <v>5.978885764901122</v>
      </c>
      <c r="E199" s="36" t="s">
        <v>600</v>
      </c>
      <c r="F199" s="50">
        <v>50.1</v>
      </c>
      <c r="G199" s="9"/>
      <c r="H199" s="9"/>
      <c r="I199" s="10"/>
      <c r="J199" s="55">
        <f t="shared" ref="J199:V199" si="77">0.97*K199</f>
        <v>310.09723179378841</v>
      </c>
      <c r="K199" s="55">
        <f t="shared" si="77"/>
        <v>319.68786782864788</v>
      </c>
      <c r="L199" s="55">
        <f t="shared" si="77"/>
        <v>329.5751214728329</v>
      </c>
      <c r="M199" s="55">
        <f t="shared" si="77"/>
        <v>339.76816646683807</v>
      </c>
      <c r="N199" s="55">
        <f t="shared" si="77"/>
        <v>350.27646027509081</v>
      </c>
      <c r="O199" s="55">
        <f t="shared" si="77"/>
        <v>361.10975286091838</v>
      </c>
      <c r="P199" s="55">
        <f t="shared" si="77"/>
        <v>372.27809573290557</v>
      </c>
      <c r="Q199" s="55">
        <f t="shared" si="77"/>
        <v>383.79185127103671</v>
      </c>
      <c r="R199" s="55">
        <f t="shared" si="77"/>
        <v>395.66170234127497</v>
      </c>
      <c r="S199" s="55">
        <f t="shared" si="77"/>
        <v>407.89866220749997</v>
      </c>
      <c r="T199" s="55">
        <f t="shared" si="77"/>
        <v>420.51408474999999</v>
      </c>
      <c r="U199" s="55">
        <f t="shared" si="77"/>
        <v>433.51967500000001</v>
      </c>
      <c r="V199" s="55">
        <f t="shared" si="77"/>
        <v>446.92750000000001</v>
      </c>
      <c r="W199" s="55">
        <f>0.97*X199</f>
        <v>460.75</v>
      </c>
      <c r="X199" s="56">
        <v>475</v>
      </c>
      <c r="Y199" s="55">
        <v>490</v>
      </c>
      <c r="Z199" s="10"/>
      <c r="AA199" s="9">
        <f t="shared" ref="AA199" si="78">SLOPE(J199:X199,$J$7:$X$7)</f>
        <v>11.750479985594064</v>
      </c>
      <c r="AB199" s="9">
        <f t="shared" ref="AB199" si="79">AVERAGE(J199:X199)</f>
        <v>387.12374480005559</v>
      </c>
      <c r="AC199" s="11">
        <f t="shared" ref="AC199" si="80">AA199/AB199</f>
        <v>3.035329179217109E-2</v>
      </c>
      <c r="AE199" s="10">
        <f t="shared" ref="AE199" si="81">LN(J199)</f>
        <v>5.7368858992487208</v>
      </c>
      <c r="AF199" s="10">
        <f t="shared" ref="AF199" si="82">LN(K199)</f>
        <v>5.7673451067334298</v>
      </c>
      <c r="AG199" s="10">
        <f t="shared" ref="AG199" si="83">LN(L199)</f>
        <v>5.7978043142181379</v>
      </c>
      <c r="AH199" s="10">
        <f t="shared" ref="AH199" si="84">LN(M199)</f>
        <v>5.8282635217028469</v>
      </c>
      <c r="AI199" s="10">
        <f t="shared" ref="AI199" si="85">LN(N199)</f>
        <v>5.858722729187555</v>
      </c>
      <c r="AJ199" s="10">
        <f t="shared" ref="AJ199" si="86">LN(O199)</f>
        <v>5.889181936672264</v>
      </c>
      <c r="AK199" s="10">
        <f t="shared" ref="AK199" si="87">LN(P199)</f>
        <v>5.919641144156973</v>
      </c>
      <c r="AL199" s="10">
        <f t="shared" ref="AL199" si="88">LN(Q199)</f>
        <v>5.9501003516416811</v>
      </c>
      <c r="AM199" s="10">
        <f t="shared" ref="AM199" si="89">LN(R199)</f>
        <v>5.98055955912639</v>
      </c>
      <c r="AN199" s="10">
        <f t="shared" ref="AN199" si="90">LN(S199)</f>
        <v>6.0110187666110981</v>
      </c>
      <c r="AO199" s="10">
        <f t="shared" ref="AO199" si="91">LN(T199)</f>
        <v>6.0414779740958071</v>
      </c>
      <c r="AP199" s="10">
        <f t="shared" ref="AP199" si="92">LN(U199)</f>
        <v>6.0719371815805152</v>
      </c>
      <c r="AQ199" s="10">
        <f t="shared" ref="AQ199" si="93">LN(V199)</f>
        <v>6.1023963890652242</v>
      </c>
      <c r="AR199" s="10">
        <f t="shared" ref="AR199" si="94">LN(W199)</f>
        <v>6.1328555965499323</v>
      </c>
      <c r="AS199" s="10">
        <f t="shared" ref="AS199" si="95">LN(X199)</f>
        <v>6.1633148040346413</v>
      </c>
      <c r="AT199" s="10">
        <f t="shared" ref="AT199" si="96">LN(Y199)</f>
        <v>6.1944053911046719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C2:K193"/>
  <sheetViews>
    <sheetView workbookViewId="0">
      <selection activeCell="E6" sqref="E6:T197"/>
    </sheetView>
  </sheetViews>
  <sheetFormatPr baseColWidth="10" defaultRowHeight="15" x14ac:dyDescent="0"/>
  <cols>
    <col min="6" max="6" width="10.83203125" style="14"/>
    <col min="7" max="7" width="10.83203125" style="17"/>
    <col min="10" max="10" width="18" customWidth="1"/>
  </cols>
  <sheetData>
    <row r="2" spans="3:11">
      <c r="F2" s="12" t="s">
        <v>40</v>
      </c>
      <c r="G2" s="15" t="s">
        <v>39</v>
      </c>
      <c r="I2" s="18" t="s">
        <v>475</v>
      </c>
      <c r="J2" s="18"/>
    </row>
    <row r="3" spans="3:11">
      <c r="C3" t="s">
        <v>4</v>
      </c>
      <c r="F3" s="12" t="s">
        <v>42</v>
      </c>
      <c r="G3" s="15" t="s">
        <v>41</v>
      </c>
      <c r="I3" t="s">
        <v>449</v>
      </c>
      <c r="J3" t="s">
        <v>4</v>
      </c>
      <c r="K3" s="6" t="s">
        <v>427</v>
      </c>
    </row>
    <row r="4" spans="3:11">
      <c r="C4" t="s">
        <v>0</v>
      </c>
      <c r="F4" s="12" t="s">
        <v>44</v>
      </c>
      <c r="G4" s="15" t="s">
        <v>43</v>
      </c>
      <c r="I4" t="s">
        <v>450</v>
      </c>
      <c r="J4" t="s">
        <v>0</v>
      </c>
      <c r="K4" s="6" t="s">
        <v>427</v>
      </c>
    </row>
    <row r="5" spans="3:11">
      <c r="C5" t="s">
        <v>3</v>
      </c>
      <c r="F5" s="12" t="s">
        <v>46</v>
      </c>
      <c r="G5" s="15" t="s">
        <v>45</v>
      </c>
      <c r="J5" t="s">
        <v>3</v>
      </c>
      <c r="K5" s="6" t="s">
        <v>427</v>
      </c>
    </row>
    <row r="6" spans="3:11">
      <c r="C6" t="s">
        <v>1</v>
      </c>
      <c r="F6" s="12" t="s">
        <v>48</v>
      </c>
      <c r="G6" s="15" t="s">
        <v>47</v>
      </c>
      <c r="I6" t="s">
        <v>451</v>
      </c>
      <c r="J6" t="s">
        <v>1</v>
      </c>
      <c r="K6" s="6" t="s">
        <v>426</v>
      </c>
    </row>
    <row r="7" spans="3:11">
      <c r="C7" t="s">
        <v>2</v>
      </c>
      <c r="F7" s="12" t="s">
        <v>50</v>
      </c>
      <c r="G7" s="15" t="s">
        <v>49</v>
      </c>
      <c r="I7" t="s">
        <v>452</v>
      </c>
      <c r="J7" t="s">
        <v>2</v>
      </c>
      <c r="K7" s="6" t="s">
        <v>427</v>
      </c>
    </row>
    <row r="8" spans="3:11">
      <c r="C8" s="1" t="s">
        <v>35</v>
      </c>
      <c r="F8" s="12" t="s">
        <v>52</v>
      </c>
      <c r="G8" s="15" t="s">
        <v>51</v>
      </c>
      <c r="I8" t="s">
        <v>453</v>
      </c>
      <c r="J8" t="s">
        <v>35</v>
      </c>
      <c r="K8" s="6" t="s">
        <v>427</v>
      </c>
    </row>
    <row r="9" spans="3:11">
      <c r="C9" s="1" t="s">
        <v>5</v>
      </c>
      <c r="F9" s="12" t="s">
        <v>54</v>
      </c>
      <c r="G9" s="15" t="s">
        <v>53</v>
      </c>
      <c r="I9" t="s">
        <v>454</v>
      </c>
      <c r="J9" t="s">
        <v>5</v>
      </c>
      <c r="K9" s="6" t="s">
        <v>427</v>
      </c>
    </row>
    <row r="10" spans="3:11">
      <c r="C10" t="s">
        <v>6</v>
      </c>
      <c r="F10" s="12" t="s">
        <v>56</v>
      </c>
      <c r="G10" s="15" t="s">
        <v>55</v>
      </c>
      <c r="I10" t="s">
        <v>455</v>
      </c>
      <c r="J10" t="s">
        <v>6</v>
      </c>
      <c r="K10" s="6" t="s">
        <v>427</v>
      </c>
    </row>
    <row r="11" spans="3:11">
      <c r="C11" t="s">
        <v>7</v>
      </c>
      <c r="F11" s="12" t="s">
        <v>58</v>
      </c>
      <c r="G11" s="15" t="s">
        <v>57</v>
      </c>
      <c r="I11" t="s">
        <v>456</v>
      </c>
      <c r="J11" t="s">
        <v>7</v>
      </c>
      <c r="K11" s="6" t="s">
        <v>427</v>
      </c>
    </row>
    <row r="12" spans="3:11">
      <c r="C12" t="s">
        <v>8</v>
      </c>
      <c r="F12" s="12" t="s">
        <v>60</v>
      </c>
      <c r="G12" s="15" t="s">
        <v>59</v>
      </c>
      <c r="I12" t="s">
        <v>457</v>
      </c>
      <c r="J12" t="s">
        <v>8</v>
      </c>
      <c r="K12" s="6" t="s">
        <v>427</v>
      </c>
    </row>
    <row r="13" spans="3:11">
      <c r="C13" t="s">
        <v>9</v>
      </c>
      <c r="F13" s="12" t="s">
        <v>62</v>
      </c>
      <c r="G13" s="15" t="s">
        <v>61</v>
      </c>
      <c r="I13" t="s">
        <v>458</v>
      </c>
      <c r="J13" t="s">
        <v>9</v>
      </c>
      <c r="K13" s="6" t="s">
        <v>427</v>
      </c>
    </row>
    <row r="14" spans="3:11">
      <c r="C14" t="s">
        <v>10</v>
      </c>
      <c r="F14" s="12" t="s">
        <v>64</v>
      </c>
      <c r="G14" s="15" t="s">
        <v>63</v>
      </c>
      <c r="J14" t="s">
        <v>10</v>
      </c>
      <c r="K14" s="6" t="s">
        <v>424</v>
      </c>
    </row>
    <row r="15" spans="3:11">
      <c r="C15" t="s">
        <v>11</v>
      </c>
      <c r="F15" s="12" t="s">
        <v>66</v>
      </c>
      <c r="G15" s="15" t="s">
        <v>65</v>
      </c>
      <c r="I15" t="s">
        <v>460</v>
      </c>
      <c r="J15" t="s">
        <v>11</v>
      </c>
      <c r="K15" s="6" t="s">
        <v>427</v>
      </c>
    </row>
    <row r="16" spans="3:11">
      <c r="C16" t="s">
        <v>12</v>
      </c>
      <c r="F16" s="12" t="s">
        <v>68</v>
      </c>
      <c r="G16" s="15" t="s">
        <v>67</v>
      </c>
      <c r="I16" t="s">
        <v>461</v>
      </c>
      <c r="J16" t="s">
        <v>12</v>
      </c>
      <c r="K16" s="6" t="s">
        <v>426</v>
      </c>
    </row>
    <row r="17" spans="3:11">
      <c r="C17" t="s">
        <v>13</v>
      </c>
      <c r="F17" s="12" t="s">
        <v>70</v>
      </c>
      <c r="G17" s="15" t="s">
        <v>69</v>
      </c>
      <c r="I17" t="s">
        <v>462</v>
      </c>
      <c r="J17" t="s">
        <v>13</v>
      </c>
      <c r="K17" s="6" t="s">
        <v>426</v>
      </c>
    </row>
    <row r="18" spans="3:11">
      <c r="C18" t="s">
        <v>14</v>
      </c>
      <c r="F18" s="12" t="s">
        <v>72</v>
      </c>
      <c r="G18" s="15" t="s">
        <v>71</v>
      </c>
      <c r="I18" t="s">
        <v>463</v>
      </c>
      <c r="J18" t="s">
        <v>14</v>
      </c>
      <c r="K18" s="6" t="s">
        <v>427</v>
      </c>
    </row>
    <row r="19" spans="3:11">
      <c r="C19" t="s">
        <v>15</v>
      </c>
      <c r="F19" s="12" t="s">
        <v>74</v>
      </c>
      <c r="G19" s="15" t="s">
        <v>73</v>
      </c>
      <c r="I19" t="s">
        <v>459</v>
      </c>
      <c r="J19" t="s">
        <v>15</v>
      </c>
      <c r="K19" s="6" t="s">
        <v>427</v>
      </c>
    </row>
    <row r="20" spans="3:11">
      <c r="C20" t="s">
        <v>16</v>
      </c>
      <c r="F20" s="12" t="s">
        <v>76</v>
      </c>
      <c r="G20" s="15" t="s">
        <v>75</v>
      </c>
      <c r="J20" t="s">
        <v>16</v>
      </c>
      <c r="K20" s="6" t="s">
        <v>425</v>
      </c>
    </row>
    <row r="21" spans="3:11">
      <c r="C21" t="s">
        <v>17</v>
      </c>
      <c r="F21" s="12" t="s">
        <v>78</v>
      </c>
      <c r="G21" s="15" t="s">
        <v>77</v>
      </c>
      <c r="J21" t="s">
        <v>17</v>
      </c>
      <c r="K21" s="6" t="s">
        <v>425</v>
      </c>
    </row>
    <row r="22" spans="3:11">
      <c r="C22" t="s">
        <v>18</v>
      </c>
      <c r="F22" s="12" t="s">
        <v>430</v>
      </c>
      <c r="G22" s="15" t="s">
        <v>79</v>
      </c>
      <c r="I22" t="s">
        <v>464</v>
      </c>
      <c r="J22" t="s">
        <v>18</v>
      </c>
      <c r="K22" s="6" t="s">
        <v>427</v>
      </c>
    </row>
    <row r="23" spans="3:11">
      <c r="C23" t="s">
        <v>19</v>
      </c>
      <c r="F23" s="12" t="s">
        <v>447</v>
      </c>
      <c r="G23" s="15" t="s">
        <v>81</v>
      </c>
      <c r="J23" t="s">
        <v>19</v>
      </c>
      <c r="K23" s="6" t="s">
        <v>427</v>
      </c>
    </row>
    <row r="24" spans="3:11">
      <c r="C24" t="s">
        <v>20</v>
      </c>
      <c r="F24" s="12" t="s">
        <v>84</v>
      </c>
      <c r="G24" s="15" t="s">
        <v>83</v>
      </c>
      <c r="I24" t="s">
        <v>465</v>
      </c>
      <c r="J24" t="s">
        <v>20</v>
      </c>
      <c r="K24" s="6" t="s">
        <v>427</v>
      </c>
    </row>
    <row r="25" spans="3:11">
      <c r="C25" t="s">
        <v>21</v>
      </c>
      <c r="F25" s="12" t="s">
        <v>86</v>
      </c>
      <c r="G25" s="15" t="s">
        <v>85</v>
      </c>
      <c r="I25" t="s">
        <v>466</v>
      </c>
      <c r="J25" t="s">
        <v>21</v>
      </c>
      <c r="K25" s="6" t="s">
        <v>426</v>
      </c>
    </row>
    <row r="26" spans="3:11">
      <c r="C26" t="s">
        <v>22</v>
      </c>
      <c r="F26" s="12" t="s">
        <v>88</v>
      </c>
      <c r="G26" s="15" t="s">
        <v>87</v>
      </c>
      <c r="J26" t="s">
        <v>37</v>
      </c>
      <c r="K26" s="6" t="s">
        <v>427</v>
      </c>
    </row>
    <row r="27" spans="3:11">
      <c r="C27" t="s">
        <v>23</v>
      </c>
      <c r="F27" s="12" t="s">
        <v>90</v>
      </c>
      <c r="G27" s="15" t="s">
        <v>89</v>
      </c>
      <c r="I27" t="s">
        <v>467</v>
      </c>
      <c r="J27" t="s">
        <v>23</v>
      </c>
      <c r="K27" s="6" t="s">
        <v>428</v>
      </c>
    </row>
    <row r="28" spans="3:11">
      <c r="C28" t="s">
        <v>24</v>
      </c>
      <c r="F28" s="12" t="s">
        <v>92</v>
      </c>
      <c r="G28" s="15" t="s">
        <v>91</v>
      </c>
      <c r="I28" t="s">
        <v>468</v>
      </c>
      <c r="J28" t="s">
        <v>24</v>
      </c>
      <c r="K28" s="6" t="s">
        <v>427</v>
      </c>
    </row>
    <row r="29" spans="3:11">
      <c r="C29" t="s">
        <v>25</v>
      </c>
      <c r="F29" s="12" t="s">
        <v>94</v>
      </c>
      <c r="G29" s="15" t="s">
        <v>93</v>
      </c>
      <c r="I29" t="s">
        <v>469</v>
      </c>
      <c r="J29" t="s">
        <v>25</v>
      </c>
      <c r="K29" s="6" t="s">
        <v>427</v>
      </c>
    </row>
    <row r="30" spans="3:11">
      <c r="C30" t="s">
        <v>26</v>
      </c>
      <c r="F30" s="12" t="s">
        <v>96</v>
      </c>
      <c r="G30" s="15" t="s">
        <v>95</v>
      </c>
      <c r="J30" t="s">
        <v>26</v>
      </c>
      <c r="K30" s="6" t="s">
        <v>425</v>
      </c>
    </row>
    <row r="31" spans="3:11">
      <c r="C31" t="s">
        <v>27</v>
      </c>
      <c r="F31" s="12" t="s">
        <v>98</v>
      </c>
      <c r="G31" s="15" t="s">
        <v>97</v>
      </c>
      <c r="I31" t="s">
        <v>470</v>
      </c>
      <c r="J31" t="s">
        <v>27</v>
      </c>
      <c r="K31" s="6" t="s">
        <v>427</v>
      </c>
    </row>
    <row r="32" spans="3:11">
      <c r="C32" t="s">
        <v>28</v>
      </c>
      <c r="F32" s="12" t="s">
        <v>100</v>
      </c>
      <c r="G32" s="15" t="s">
        <v>99</v>
      </c>
      <c r="I32" t="s">
        <v>471</v>
      </c>
      <c r="J32" t="s">
        <v>28</v>
      </c>
      <c r="K32" s="6" t="s">
        <v>427</v>
      </c>
    </row>
    <row r="33" spans="3:11">
      <c r="C33" t="s">
        <v>29</v>
      </c>
      <c r="F33" s="12" t="s">
        <v>102</v>
      </c>
      <c r="G33" s="15" t="s">
        <v>101</v>
      </c>
      <c r="I33" t="s">
        <v>472</v>
      </c>
      <c r="J33" t="s">
        <v>29</v>
      </c>
      <c r="K33" s="6" t="s">
        <v>427</v>
      </c>
    </row>
    <row r="34" spans="3:11">
      <c r="C34" t="s">
        <v>30</v>
      </c>
      <c r="F34" s="12" t="s">
        <v>448</v>
      </c>
      <c r="G34" s="15" t="s">
        <v>103</v>
      </c>
      <c r="I34" t="s">
        <v>473</v>
      </c>
      <c r="J34" t="s">
        <v>30</v>
      </c>
      <c r="K34" s="6" t="s">
        <v>427</v>
      </c>
    </row>
    <row r="35" spans="3:11">
      <c r="C35" t="s">
        <v>31</v>
      </c>
      <c r="F35" s="12" t="s">
        <v>106</v>
      </c>
      <c r="G35" s="15" t="s">
        <v>105</v>
      </c>
      <c r="J35" t="s">
        <v>31</v>
      </c>
      <c r="K35" s="6" t="s">
        <v>426</v>
      </c>
    </row>
    <row r="36" spans="3:11">
      <c r="C36" t="s">
        <v>32</v>
      </c>
      <c r="F36" s="12" t="s">
        <v>108</v>
      </c>
      <c r="G36" s="15" t="s">
        <v>107</v>
      </c>
      <c r="J36" t="s">
        <v>32</v>
      </c>
      <c r="K36" s="6" t="s">
        <v>426</v>
      </c>
    </row>
    <row r="37" spans="3:11">
      <c r="C37" t="s">
        <v>33</v>
      </c>
      <c r="F37" s="12" t="s">
        <v>110</v>
      </c>
      <c r="G37" s="15" t="s">
        <v>109</v>
      </c>
      <c r="J37" t="s">
        <v>33</v>
      </c>
      <c r="K37" s="6" t="s">
        <v>426</v>
      </c>
    </row>
    <row r="38" spans="3:11">
      <c r="C38" t="s">
        <v>34</v>
      </c>
      <c r="F38" s="12" t="s">
        <v>112</v>
      </c>
      <c r="G38" s="15" t="s">
        <v>111</v>
      </c>
      <c r="I38" t="s">
        <v>474</v>
      </c>
      <c r="J38" t="s">
        <v>34</v>
      </c>
      <c r="K38" s="6" t="s">
        <v>426</v>
      </c>
    </row>
    <row r="39" spans="3:11">
      <c r="F39" s="12" t="s">
        <v>114</v>
      </c>
      <c r="G39" s="15" t="s">
        <v>113</v>
      </c>
    </row>
    <row r="40" spans="3:11">
      <c r="F40" s="12" t="s">
        <v>116</v>
      </c>
      <c r="G40" s="15" t="s">
        <v>115</v>
      </c>
    </row>
    <row r="41" spans="3:11">
      <c r="F41" s="12" t="s">
        <v>431</v>
      </c>
      <c r="G41" s="15" t="s">
        <v>117</v>
      </c>
    </row>
    <row r="42" spans="3:11">
      <c r="F42" s="12" t="s">
        <v>120</v>
      </c>
      <c r="G42" s="15" t="s">
        <v>119</v>
      </c>
    </row>
    <row r="43" spans="3:11">
      <c r="F43" s="12" t="s">
        <v>122</v>
      </c>
      <c r="G43" s="15" t="s">
        <v>121</v>
      </c>
    </row>
    <row r="44" spans="3:11">
      <c r="F44" s="12" t="s">
        <v>124</v>
      </c>
      <c r="G44" s="15" t="s">
        <v>123</v>
      </c>
    </row>
    <row r="45" spans="3:11">
      <c r="F45" s="12" t="s">
        <v>126</v>
      </c>
      <c r="G45" s="15" t="s">
        <v>125</v>
      </c>
    </row>
    <row r="46" spans="3:11">
      <c r="F46" s="12" t="s">
        <v>128</v>
      </c>
      <c r="G46" s="15" t="s">
        <v>127</v>
      </c>
    </row>
    <row r="47" spans="3:11">
      <c r="F47" s="12" t="s">
        <v>130</v>
      </c>
      <c r="G47" s="15" t="s">
        <v>129</v>
      </c>
    </row>
    <row r="48" spans="3:11">
      <c r="F48" s="12" t="s">
        <v>132</v>
      </c>
      <c r="G48" s="15" t="s">
        <v>131</v>
      </c>
    </row>
    <row r="49" spans="6:7">
      <c r="F49" s="12" t="s">
        <v>134</v>
      </c>
      <c r="G49" s="15" t="s">
        <v>133</v>
      </c>
    </row>
    <row r="50" spans="6:7">
      <c r="F50" s="12" t="s">
        <v>136</v>
      </c>
      <c r="G50" s="15" t="s">
        <v>135</v>
      </c>
    </row>
    <row r="51" spans="6:7">
      <c r="F51" s="12" t="s">
        <v>432</v>
      </c>
      <c r="G51" s="15" t="s">
        <v>137</v>
      </c>
    </row>
    <row r="52" spans="6:7">
      <c r="F52" s="12" t="s">
        <v>140</v>
      </c>
      <c r="G52" s="15" t="s">
        <v>139</v>
      </c>
    </row>
    <row r="53" spans="6:7">
      <c r="F53" s="12" t="s">
        <v>142</v>
      </c>
      <c r="G53" s="15" t="s">
        <v>141</v>
      </c>
    </row>
    <row r="54" spans="6:7">
      <c r="F54" s="12" t="s">
        <v>144</v>
      </c>
      <c r="G54" s="15" t="s">
        <v>143</v>
      </c>
    </row>
    <row r="55" spans="6:7">
      <c r="F55" s="12" t="s">
        <v>146</v>
      </c>
      <c r="G55" s="15" t="s">
        <v>145</v>
      </c>
    </row>
    <row r="56" spans="6:7">
      <c r="F56" s="12" t="s">
        <v>148</v>
      </c>
      <c r="G56" s="15" t="s">
        <v>147</v>
      </c>
    </row>
    <row r="57" spans="6:7">
      <c r="F57" s="12" t="s">
        <v>150</v>
      </c>
      <c r="G57" s="15" t="s">
        <v>149</v>
      </c>
    </row>
    <row r="58" spans="6:7">
      <c r="F58" s="12" t="s">
        <v>152</v>
      </c>
      <c r="G58" s="15" t="s">
        <v>151</v>
      </c>
    </row>
    <row r="59" spans="6:7">
      <c r="F59" s="12" t="s">
        <v>154</v>
      </c>
      <c r="G59" s="15" t="s">
        <v>153</v>
      </c>
    </row>
    <row r="60" spans="6:7">
      <c r="F60" s="12" t="s">
        <v>156</v>
      </c>
      <c r="G60" s="15" t="s">
        <v>155</v>
      </c>
    </row>
    <row r="61" spans="6:7">
      <c r="F61" s="12" t="s">
        <v>158</v>
      </c>
      <c r="G61" s="15" t="s">
        <v>157</v>
      </c>
    </row>
    <row r="62" spans="6:7">
      <c r="F62" s="12" t="s">
        <v>160</v>
      </c>
      <c r="G62" s="15" t="s">
        <v>159</v>
      </c>
    </row>
    <row r="63" spans="6:7">
      <c r="F63" s="12" t="s">
        <v>162</v>
      </c>
      <c r="G63" s="15" t="s">
        <v>161</v>
      </c>
    </row>
    <row r="64" spans="6:7">
      <c r="F64" s="12" t="s">
        <v>164</v>
      </c>
      <c r="G64" s="15" t="s">
        <v>163</v>
      </c>
    </row>
    <row r="65" spans="6:7">
      <c r="F65" s="12" t="s">
        <v>166</v>
      </c>
      <c r="G65" s="15" t="s">
        <v>165</v>
      </c>
    </row>
    <row r="66" spans="6:7">
      <c r="F66" s="12" t="s">
        <v>168</v>
      </c>
      <c r="G66" s="15" t="s">
        <v>167</v>
      </c>
    </row>
    <row r="67" spans="6:7">
      <c r="F67" s="12" t="s">
        <v>170</v>
      </c>
      <c r="G67" s="15" t="s">
        <v>169</v>
      </c>
    </row>
    <row r="68" spans="6:7">
      <c r="F68" s="12" t="s">
        <v>172</v>
      </c>
      <c r="G68" s="15" t="s">
        <v>171</v>
      </c>
    </row>
    <row r="69" spans="6:7">
      <c r="F69" s="12" t="s">
        <v>174</v>
      </c>
      <c r="G69" s="15" t="s">
        <v>173</v>
      </c>
    </row>
    <row r="70" spans="6:7">
      <c r="F70" s="12" t="s">
        <v>176</v>
      </c>
      <c r="G70" s="15" t="s">
        <v>175</v>
      </c>
    </row>
    <row r="71" spans="6:7">
      <c r="F71" s="12" t="s">
        <v>178</v>
      </c>
      <c r="G71" s="15" t="s">
        <v>177</v>
      </c>
    </row>
    <row r="72" spans="6:7">
      <c r="F72" s="12" t="s">
        <v>180</v>
      </c>
      <c r="G72" s="15" t="s">
        <v>179</v>
      </c>
    </row>
    <row r="73" spans="6:7">
      <c r="F73" s="12" t="s">
        <v>182</v>
      </c>
      <c r="G73" s="15" t="s">
        <v>181</v>
      </c>
    </row>
    <row r="74" spans="6:7">
      <c r="F74" s="12" t="s">
        <v>184</v>
      </c>
      <c r="G74" s="15" t="s">
        <v>183</v>
      </c>
    </row>
    <row r="75" spans="6:7">
      <c r="F75" s="12" t="s">
        <v>186</v>
      </c>
      <c r="G75" s="15" t="s">
        <v>185</v>
      </c>
    </row>
    <row r="76" spans="6:7">
      <c r="F76" s="12" t="s">
        <v>188</v>
      </c>
      <c r="G76" s="15" t="s">
        <v>187</v>
      </c>
    </row>
    <row r="77" spans="6:7">
      <c r="F77" s="12" t="s">
        <v>190</v>
      </c>
      <c r="G77" s="15" t="s">
        <v>189</v>
      </c>
    </row>
    <row r="78" spans="6:7">
      <c r="F78" s="12" t="s">
        <v>192</v>
      </c>
      <c r="G78" s="15" t="s">
        <v>191</v>
      </c>
    </row>
    <row r="79" spans="6:7">
      <c r="F79" s="12" t="s">
        <v>433</v>
      </c>
      <c r="G79" s="15" t="s">
        <v>193</v>
      </c>
    </row>
    <row r="80" spans="6:7">
      <c r="F80" s="12" t="s">
        <v>196</v>
      </c>
      <c r="G80" s="15" t="s">
        <v>195</v>
      </c>
    </row>
    <row r="81" spans="6:7">
      <c r="F81" s="12" t="s">
        <v>198</v>
      </c>
      <c r="G81" s="15" t="s">
        <v>197</v>
      </c>
    </row>
    <row r="82" spans="6:7">
      <c r="F82" s="12" t="s">
        <v>200</v>
      </c>
      <c r="G82" s="15" t="s">
        <v>199</v>
      </c>
    </row>
    <row r="83" spans="6:7">
      <c r="F83" s="12" t="s">
        <v>202</v>
      </c>
      <c r="G83" s="15" t="s">
        <v>201</v>
      </c>
    </row>
    <row r="84" spans="6:7">
      <c r="F84" s="12" t="s">
        <v>204</v>
      </c>
      <c r="G84" s="15" t="s">
        <v>203</v>
      </c>
    </row>
    <row r="85" spans="6:7">
      <c r="F85" s="12" t="s">
        <v>206</v>
      </c>
      <c r="G85" s="15" t="s">
        <v>205</v>
      </c>
    </row>
    <row r="86" spans="6:7">
      <c r="F86" s="12" t="s">
        <v>208</v>
      </c>
      <c r="G86" s="15" t="s">
        <v>207</v>
      </c>
    </row>
    <row r="87" spans="6:7">
      <c r="F87" s="12" t="s">
        <v>210</v>
      </c>
      <c r="G87" s="15" t="s">
        <v>209</v>
      </c>
    </row>
    <row r="88" spans="6:7">
      <c r="F88" s="12" t="s">
        <v>212</v>
      </c>
      <c r="G88" s="15" t="s">
        <v>211</v>
      </c>
    </row>
    <row r="89" spans="6:7">
      <c r="F89" s="12" t="s">
        <v>214</v>
      </c>
      <c r="G89" s="15" t="s">
        <v>213</v>
      </c>
    </row>
    <row r="90" spans="6:7">
      <c r="F90" s="12" t="s">
        <v>434</v>
      </c>
      <c r="G90" s="15" t="s">
        <v>215</v>
      </c>
    </row>
    <row r="91" spans="6:7">
      <c r="F91" s="12" t="s">
        <v>435</v>
      </c>
      <c r="G91" s="15" t="s">
        <v>217</v>
      </c>
    </row>
    <row r="92" spans="6:7">
      <c r="F92" s="12" t="s">
        <v>220</v>
      </c>
      <c r="G92" s="15" t="s">
        <v>219</v>
      </c>
    </row>
    <row r="93" spans="6:7">
      <c r="F93" s="12" t="s">
        <v>222</v>
      </c>
      <c r="G93" s="15" t="s">
        <v>221</v>
      </c>
    </row>
    <row r="94" spans="6:7">
      <c r="F94" s="12" t="s">
        <v>436</v>
      </c>
      <c r="G94" s="15" t="s">
        <v>223</v>
      </c>
    </row>
    <row r="95" spans="6:7">
      <c r="F95" s="12" t="s">
        <v>226</v>
      </c>
      <c r="G95" s="15" t="s">
        <v>225</v>
      </c>
    </row>
    <row r="96" spans="6:7">
      <c r="F96" s="12" t="s">
        <v>228</v>
      </c>
      <c r="G96" s="15" t="s">
        <v>227</v>
      </c>
    </row>
    <row r="97" spans="6:7">
      <c r="F97" s="12" t="s">
        <v>230</v>
      </c>
      <c r="G97" s="15" t="s">
        <v>229</v>
      </c>
    </row>
    <row r="98" spans="6:7">
      <c r="F98" s="13" t="s">
        <v>232</v>
      </c>
      <c r="G98" s="16" t="s">
        <v>231</v>
      </c>
    </row>
    <row r="99" spans="6:7">
      <c r="F99" s="13" t="s">
        <v>437</v>
      </c>
      <c r="G99" s="16" t="s">
        <v>233</v>
      </c>
    </row>
    <row r="100" spans="6:7" ht="30">
      <c r="F100" s="13" t="s">
        <v>236</v>
      </c>
      <c r="G100" s="16" t="s">
        <v>235</v>
      </c>
    </row>
    <row r="101" spans="6:7">
      <c r="F101" s="13" t="s">
        <v>238</v>
      </c>
      <c r="G101" s="16" t="s">
        <v>237</v>
      </c>
    </row>
    <row r="102" spans="6:7" ht="30">
      <c r="F102" s="13" t="s">
        <v>240</v>
      </c>
      <c r="G102" s="16" t="s">
        <v>239</v>
      </c>
    </row>
    <row r="103" spans="6:7" ht="30">
      <c r="F103" s="13" t="s">
        <v>242</v>
      </c>
      <c r="G103" s="16" t="s">
        <v>241</v>
      </c>
    </row>
    <row r="104" spans="6:7">
      <c r="F104" s="13" t="s">
        <v>244</v>
      </c>
      <c r="G104" s="16" t="s">
        <v>243</v>
      </c>
    </row>
    <row r="105" spans="6:7">
      <c r="F105" s="13" t="s">
        <v>246</v>
      </c>
      <c r="G105" s="16" t="s">
        <v>245</v>
      </c>
    </row>
    <row r="106" spans="6:7">
      <c r="F106" s="13" t="s">
        <v>248</v>
      </c>
      <c r="G106" s="16" t="s">
        <v>247</v>
      </c>
    </row>
    <row r="107" spans="6:7">
      <c r="F107" s="13" t="s">
        <v>250</v>
      </c>
      <c r="G107" s="16" t="s">
        <v>249</v>
      </c>
    </row>
    <row r="108" spans="6:7">
      <c r="F108" s="13" t="s">
        <v>252</v>
      </c>
      <c r="G108" s="16" t="s">
        <v>251</v>
      </c>
    </row>
    <row r="109" spans="6:7" ht="30">
      <c r="F109" s="13" t="s">
        <v>254</v>
      </c>
      <c r="G109" s="16" t="s">
        <v>253</v>
      </c>
    </row>
    <row r="110" spans="6:7">
      <c r="F110" s="13" t="s">
        <v>256</v>
      </c>
      <c r="G110" s="16" t="s">
        <v>255</v>
      </c>
    </row>
    <row r="111" spans="6:7">
      <c r="F111" s="13" t="s">
        <v>258</v>
      </c>
      <c r="G111" s="16" t="s">
        <v>257</v>
      </c>
    </row>
    <row r="112" spans="6:7">
      <c r="F112" s="13" t="s">
        <v>260</v>
      </c>
      <c r="G112" s="16" t="s">
        <v>259</v>
      </c>
    </row>
    <row r="113" spans="6:7" ht="30">
      <c r="F113" s="13" t="s">
        <v>438</v>
      </c>
      <c r="G113" s="16" t="s">
        <v>261</v>
      </c>
    </row>
    <row r="114" spans="6:7">
      <c r="F114" s="13" t="s">
        <v>439</v>
      </c>
      <c r="G114" s="16" t="s">
        <v>263</v>
      </c>
    </row>
    <row r="115" spans="6:7">
      <c r="F115" s="13" t="s">
        <v>266</v>
      </c>
      <c r="G115" s="16" t="s">
        <v>265</v>
      </c>
    </row>
    <row r="116" spans="6:7">
      <c r="F116" s="13" t="s">
        <v>268</v>
      </c>
      <c r="G116" s="16" t="s">
        <v>267</v>
      </c>
    </row>
    <row r="117" spans="6:7">
      <c r="F117" s="13" t="s">
        <v>270</v>
      </c>
      <c r="G117" s="16" t="s">
        <v>269</v>
      </c>
    </row>
    <row r="118" spans="6:7" ht="30">
      <c r="F118" s="13" t="s">
        <v>272</v>
      </c>
      <c r="G118" s="16" t="s">
        <v>271</v>
      </c>
    </row>
    <row r="119" spans="6:7">
      <c r="F119" s="13" t="s">
        <v>274</v>
      </c>
      <c r="G119" s="16" t="s">
        <v>273</v>
      </c>
    </row>
    <row r="120" spans="6:7" ht="30">
      <c r="F120" s="13" t="s">
        <v>276</v>
      </c>
      <c r="G120" s="16" t="s">
        <v>275</v>
      </c>
    </row>
    <row r="121" spans="6:7">
      <c r="F121" s="13" t="s">
        <v>278</v>
      </c>
      <c r="G121" s="16" t="s">
        <v>277</v>
      </c>
    </row>
    <row r="122" spans="6:7">
      <c r="F122" s="13" t="s">
        <v>280</v>
      </c>
      <c r="G122" s="16" t="s">
        <v>279</v>
      </c>
    </row>
    <row r="123" spans="6:7">
      <c r="F123" s="13" t="s">
        <v>282</v>
      </c>
      <c r="G123" s="16" t="s">
        <v>281</v>
      </c>
    </row>
    <row r="124" spans="6:7">
      <c r="F124" s="13" t="s">
        <v>284</v>
      </c>
      <c r="G124" s="16" t="s">
        <v>283</v>
      </c>
    </row>
    <row r="125" spans="6:7" ht="30">
      <c r="F125" s="13" t="s">
        <v>286</v>
      </c>
      <c r="G125" s="16" t="s">
        <v>285</v>
      </c>
    </row>
    <row r="126" spans="6:7" ht="30">
      <c r="F126" s="13" t="s">
        <v>288</v>
      </c>
      <c r="G126" s="16" t="s">
        <v>287</v>
      </c>
    </row>
    <row r="127" spans="6:7">
      <c r="F127" s="13" t="s">
        <v>290</v>
      </c>
      <c r="G127" s="16" t="s">
        <v>289</v>
      </c>
    </row>
    <row r="128" spans="6:7">
      <c r="F128" s="13" t="s">
        <v>292</v>
      </c>
      <c r="G128" s="16" t="s">
        <v>291</v>
      </c>
    </row>
    <row r="129" spans="6:7">
      <c r="F129" s="13" t="s">
        <v>294</v>
      </c>
      <c r="G129" s="16" t="s">
        <v>293</v>
      </c>
    </row>
    <row r="130" spans="6:7">
      <c r="F130" s="13" t="s">
        <v>296</v>
      </c>
      <c r="G130" s="16" t="s">
        <v>295</v>
      </c>
    </row>
    <row r="131" spans="6:7">
      <c r="F131" s="13" t="s">
        <v>298</v>
      </c>
      <c r="G131" s="16" t="s">
        <v>297</v>
      </c>
    </row>
    <row r="132" spans="6:7">
      <c r="F132" s="13" t="s">
        <v>300</v>
      </c>
      <c r="G132" s="16" t="s">
        <v>299</v>
      </c>
    </row>
    <row r="133" spans="6:7">
      <c r="F133" s="13" t="s">
        <v>302</v>
      </c>
      <c r="G133" s="16" t="s">
        <v>301</v>
      </c>
    </row>
    <row r="134" spans="6:7">
      <c r="F134" s="13" t="s">
        <v>304</v>
      </c>
      <c r="G134" s="16" t="s">
        <v>303</v>
      </c>
    </row>
    <row r="135" spans="6:7" ht="30">
      <c r="F135" s="13" t="s">
        <v>306</v>
      </c>
      <c r="G135" s="16" t="s">
        <v>305</v>
      </c>
    </row>
    <row r="136" spans="6:7">
      <c r="F136" s="13" t="s">
        <v>308</v>
      </c>
      <c r="G136" s="16" t="s">
        <v>307</v>
      </c>
    </row>
    <row r="137" spans="6:7">
      <c r="F137" s="13" t="s">
        <v>310</v>
      </c>
      <c r="G137" s="16" t="s">
        <v>309</v>
      </c>
    </row>
    <row r="138" spans="6:7">
      <c r="F138" s="13" t="s">
        <v>312</v>
      </c>
      <c r="G138" s="16" t="s">
        <v>311</v>
      </c>
    </row>
    <row r="139" spans="6:7">
      <c r="F139" s="13" t="s">
        <v>314</v>
      </c>
      <c r="G139" s="16" t="s">
        <v>313</v>
      </c>
    </row>
    <row r="140" spans="6:7">
      <c r="F140" s="13" t="s">
        <v>316</v>
      </c>
      <c r="G140" s="16" t="s">
        <v>315</v>
      </c>
    </row>
    <row r="141" spans="6:7">
      <c r="F141" s="13" t="s">
        <v>318</v>
      </c>
      <c r="G141" s="16" t="s">
        <v>317</v>
      </c>
    </row>
    <row r="142" spans="6:7">
      <c r="F142" s="13" t="s">
        <v>320</v>
      </c>
      <c r="G142" s="16" t="s">
        <v>319</v>
      </c>
    </row>
    <row r="143" spans="6:7">
      <c r="F143" s="13" t="s">
        <v>440</v>
      </c>
      <c r="G143" s="16" t="s">
        <v>321</v>
      </c>
    </row>
    <row r="144" spans="6:7">
      <c r="F144" s="13" t="s">
        <v>324</v>
      </c>
      <c r="G144" s="16" t="s">
        <v>323</v>
      </c>
    </row>
    <row r="145" spans="6:7" ht="30">
      <c r="F145" s="13" t="s">
        <v>326</v>
      </c>
      <c r="G145" s="16" t="s">
        <v>325</v>
      </c>
    </row>
    <row r="146" spans="6:7">
      <c r="F146" s="13" t="s">
        <v>328</v>
      </c>
      <c r="G146" s="16" t="s">
        <v>327</v>
      </c>
    </row>
    <row r="147" spans="6:7" ht="45">
      <c r="F147" s="13" t="s">
        <v>441</v>
      </c>
      <c r="G147" s="16" t="s">
        <v>329</v>
      </c>
    </row>
    <row r="148" spans="6:7">
      <c r="F148" s="13" t="s">
        <v>332</v>
      </c>
      <c r="G148" s="16" t="s">
        <v>331</v>
      </c>
    </row>
    <row r="149" spans="6:7">
      <c r="F149" s="13" t="s">
        <v>334</v>
      </c>
      <c r="G149" s="16" t="s">
        <v>333</v>
      </c>
    </row>
    <row r="150" spans="6:7" ht="30">
      <c r="F150" s="13" t="s">
        <v>442</v>
      </c>
      <c r="G150" s="16" t="s">
        <v>335</v>
      </c>
    </row>
    <row r="151" spans="6:7" ht="30">
      <c r="F151" s="13" t="s">
        <v>338</v>
      </c>
      <c r="G151" s="16" t="s">
        <v>337</v>
      </c>
    </row>
    <row r="152" spans="6:7">
      <c r="F152" s="13" t="s">
        <v>340</v>
      </c>
      <c r="G152" s="16" t="s">
        <v>339</v>
      </c>
    </row>
    <row r="153" spans="6:7">
      <c r="F153" s="13" t="s">
        <v>342</v>
      </c>
      <c r="G153" s="16" t="s">
        <v>341</v>
      </c>
    </row>
    <row r="154" spans="6:7">
      <c r="F154" s="13" t="s">
        <v>344</v>
      </c>
      <c r="G154" s="16" t="s">
        <v>343</v>
      </c>
    </row>
    <row r="155" spans="6:7" ht="30">
      <c r="F155" s="13" t="s">
        <v>346</v>
      </c>
      <c r="G155" s="16" t="s">
        <v>345</v>
      </c>
    </row>
    <row r="156" spans="6:7">
      <c r="F156" s="13" t="s">
        <v>348</v>
      </c>
      <c r="G156" s="16" t="s">
        <v>347</v>
      </c>
    </row>
    <row r="157" spans="6:7">
      <c r="F157" s="13" t="s">
        <v>350</v>
      </c>
      <c r="G157" s="16" t="s">
        <v>349</v>
      </c>
    </row>
    <row r="158" spans="6:7">
      <c r="F158" s="13" t="s">
        <v>352</v>
      </c>
      <c r="G158" s="16" t="s">
        <v>351</v>
      </c>
    </row>
    <row r="159" spans="6:7" ht="30">
      <c r="F159" s="13" t="s">
        <v>354</v>
      </c>
      <c r="G159" s="16" t="s">
        <v>353</v>
      </c>
    </row>
    <row r="160" spans="6:7">
      <c r="F160" s="13" t="s">
        <v>356</v>
      </c>
      <c r="G160" s="16" t="s">
        <v>355</v>
      </c>
    </row>
    <row r="161" spans="6:7" ht="30">
      <c r="F161" s="13" t="s">
        <v>358</v>
      </c>
      <c r="G161" s="16" t="s">
        <v>357</v>
      </c>
    </row>
    <row r="162" spans="6:7">
      <c r="F162" s="13" t="s">
        <v>360</v>
      </c>
      <c r="G162" s="16" t="s">
        <v>359</v>
      </c>
    </row>
    <row r="163" spans="6:7">
      <c r="F163" s="13" t="s">
        <v>362</v>
      </c>
      <c r="G163" s="16" t="s">
        <v>361</v>
      </c>
    </row>
    <row r="164" spans="6:7">
      <c r="F164" s="13" t="s">
        <v>364</v>
      </c>
      <c r="G164" s="16" t="s">
        <v>363</v>
      </c>
    </row>
    <row r="165" spans="6:7">
      <c r="F165" s="13" t="s">
        <v>366</v>
      </c>
      <c r="G165" s="16" t="s">
        <v>365</v>
      </c>
    </row>
    <row r="166" spans="6:7">
      <c r="F166" s="13" t="s">
        <v>368</v>
      </c>
      <c r="G166" s="16" t="s">
        <v>367</v>
      </c>
    </row>
    <row r="167" spans="6:7">
      <c r="F167" s="13" t="s">
        <v>370</v>
      </c>
      <c r="G167" s="16" t="s">
        <v>369</v>
      </c>
    </row>
    <row r="168" spans="6:7">
      <c r="F168" s="13" t="s">
        <v>372</v>
      </c>
      <c r="G168" s="16" t="s">
        <v>371</v>
      </c>
    </row>
    <row r="169" spans="6:7">
      <c r="F169" s="13" t="s">
        <v>443</v>
      </c>
      <c r="G169" s="16" t="s">
        <v>373</v>
      </c>
    </row>
    <row r="170" spans="6:7">
      <c r="F170" s="13" t="s">
        <v>376</v>
      </c>
      <c r="G170" s="16" t="s">
        <v>375</v>
      </c>
    </row>
    <row r="171" spans="6:7">
      <c r="F171" s="13" t="s">
        <v>444</v>
      </c>
      <c r="G171" s="16" t="s">
        <v>377</v>
      </c>
    </row>
    <row r="172" spans="6:7">
      <c r="F172" s="13" t="s">
        <v>380</v>
      </c>
      <c r="G172" s="16" t="s">
        <v>379</v>
      </c>
    </row>
    <row r="173" spans="6:7" ht="30">
      <c r="F173" s="13" t="s">
        <v>382</v>
      </c>
      <c r="G173" s="16" t="s">
        <v>381</v>
      </c>
    </row>
    <row r="174" spans="6:7">
      <c r="F174" s="13" t="s">
        <v>384</v>
      </c>
      <c r="G174" s="16" t="s">
        <v>383</v>
      </c>
    </row>
    <row r="175" spans="6:7">
      <c r="F175" s="13" t="s">
        <v>386</v>
      </c>
      <c r="G175" s="16" t="s">
        <v>385</v>
      </c>
    </row>
    <row r="176" spans="6:7" ht="30">
      <c r="F176" s="13" t="s">
        <v>445</v>
      </c>
      <c r="G176" s="16" t="s">
        <v>387</v>
      </c>
    </row>
    <row r="177" spans="6:7">
      <c r="F177" s="13" t="s">
        <v>390</v>
      </c>
      <c r="G177" s="16" t="s">
        <v>389</v>
      </c>
    </row>
    <row r="178" spans="6:7">
      <c r="F178" s="13" t="s">
        <v>392</v>
      </c>
      <c r="G178" s="16" t="s">
        <v>391</v>
      </c>
    </row>
    <row r="179" spans="6:7" ht="30">
      <c r="F179" s="13" t="s">
        <v>394</v>
      </c>
      <c r="G179" s="16" t="s">
        <v>393</v>
      </c>
    </row>
    <row r="180" spans="6:7">
      <c r="F180" s="13" t="s">
        <v>396</v>
      </c>
      <c r="G180" s="16" t="s">
        <v>395</v>
      </c>
    </row>
    <row r="181" spans="6:7">
      <c r="F181" s="13" t="s">
        <v>398</v>
      </c>
      <c r="G181" s="16" t="s">
        <v>397</v>
      </c>
    </row>
    <row r="182" spans="6:7">
      <c r="F182" s="13" t="s">
        <v>400</v>
      </c>
      <c r="G182" s="16" t="s">
        <v>399</v>
      </c>
    </row>
    <row r="183" spans="6:7" ht="45">
      <c r="F183" s="13" t="s">
        <v>402</v>
      </c>
      <c r="G183" s="16" t="s">
        <v>401</v>
      </c>
    </row>
    <row r="184" spans="6:7" ht="30">
      <c r="F184" s="13" t="s">
        <v>404</v>
      </c>
      <c r="G184" s="16" t="s">
        <v>403</v>
      </c>
    </row>
    <row r="185" spans="6:7" ht="30">
      <c r="F185" s="13" t="s">
        <v>406</v>
      </c>
      <c r="G185" s="16" t="s">
        <v>405</v>
      </c>
    </row>
    <row r="186" spans="6:7">
      <c r="F186" s="13" t="s">
        <v>408</v>
      </c>
      <c r="G186" s="16" t="s">
        <v>407</v>
      </c>
    </row>
    <row r="187" spans="6:7">
      <c r="F187" s="13" t="s">
        <v>410</v>
      </c>
      <c r="G187" s="16" t="s">
        <v>409</v>
      </c>
    </row>
    <row r="188" spans="6:7">
      <c r="F188" s="13" t="s">
        <v>412</v>
      </c>
      <c r="G188" s="16" t="s">
        <v>411</v>
      </c>
    </row>
    <row r="189" spans="6:7">
      <c r="F189" s="13" t="s">
        <v>446</v>
      </c>
      <c r="G189" s="16" t="s">
        <v>413</v>
      </c>
    </row>
    <row r="190" spans="6:7">
      <c r="F190" s="13" t="s">
        <v>416</v>
      </c>
      <c r="G190" s="16" t="s">
        <v>415</v>
      </c>
    </row>
    <row r="191" spans="6:7">
      <c r="F191" s="13" t="s">
        <v>418</v>
      </c>
      <c r="G191" s="16" t="s">
        <v>417</v>
      </c>
    </row>
    <row r="192" spans="6:7">
      <c r="F192" s="13" t="s">
        <v>420</v>
      </c>
      <c r="G192" s="16" t="s">
        <v>419</v>
      </c>
    </row>
    <row r="193" spans="6:7">
      <c r="F193" s="13" t="s">
        <v>422</v>
      </c>
      <c r="G193" s="16" t="s">
        <v>421</v>
      </c>
    </row>
  </sheetData>
  <pageMargins left="0.75" right="0.75" top="1" bottom="1" header="0.5" footer="0.5"/>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AX4000"/>
  <sheetViews>
    <sheetView topLeftCell="W1" workbookViewId="0">
      <selection activeCell="O17" sqref="O17"/>
    </sheetView>
  </sheetViews>
  <sheetFormatPr baseColWidth="10" defaultRowHeight="15" x14ac:dyDescent="0"/>
  <cols>
    <col min="1" max="3" width="10.83203125" style="11"/>
    <col min="4" max="45" width="11.1640625" style="11" bestFit="1" customWidth="1"/>
    <col min="46" max="46" width="15" style="11" bestFit="1" customWidth="1"/>
    <col min="47" max="50" width="11.1640625" style="11" bestFit="1" customWidth="1"/>
    <col min="51" max="16384" width="10.83203125" style="11"/>
  </cols>
  <sheetData>
    <row r="1" spans="1:50">
      <c r="A1"/>
      <c r="B1"/>
      <c r="C1"/>
      <c r="D1"/>
      <c r="E1"/>
      <c r="F1"/>
      <c r="G1"/>
      <c r="H1"/>
      <c r="I1"/>
      <c r="J1"/>
      <c r="K1"/>
      <c r="L1"/>
      <c r="M1"/>
      <c r="N1"/>
      <c r="O1"/>
      <c r="P1"/>
      <c r="Q1"/>
      <c r="R1"/>
      <c r="S1"/>
      <c r="T1"/>
      <c r="U1"/>
      <c r="V1"/>
      <c r="W1"/>
      <c r="X1"/>
      <c r="Y1"/>
      <c r="Z1"/>
    </row>
    <row r="2" spans="1:50">
      <c r="A2"/>
      <c r="B2"/>
      <c r="C2"/>
      <c r="D2"/>
      <c r="E2"/>
      <c r="F2"/>
      <c r="G2"/>
      <c r="H2"/>
      <c r="I2"/>
      <c r="J2"/>
      <c r="K2"/>
      <c r="L2"/>
      <c r="M2"/>
      <c r="N2"/>
      <c r="O2"/>
      <c r="P2"/>
      <c r="Q2"/>
      <c r="R2"/>
      <c r="S2"/>
      <c r="T2"/>
      <c r="U2"/>
      <c r="V2"/>
      <c r="W2"/>
      <c r="X2"/>
      <c r="Y2"/>
      <c r="Z2"/>
    </row>
    <row r="3" spans="1:50">
      <c r="A3"/>
      <c r="B3"/>
      <c r="C3"/>
      <c r="D3"/>
      <c r="E3"/>
      <c r="F3"/>
      <c r="G3"/>
      <c r="H3"/>
      <c r="I3"/>
      <c r="J3"/>
      <c r="K3"/>
      <c r="L3"/>
      <c r="M3"/>
      <c r="N3"/>
      <c r="O3"/>
      <c r="P3"/>
      <c r="Q3"/>
      <c r="R3"/>
      <c r="S3"/>
      <c r="T3"/>
      <c r="U3"/>
      <c r="V3"/>
      <c r="W3"/>
      <c r="X3"/>
      <c r="Y3"/>
      <c r="Z3"/>
    </row>
    <row r="4" spans="1:50">
      <c r="A4"/>
      <c r="B4"/>
      <c r="C4"/>
      <c r="D4"/>
      <c r="E4"/>
      <c r="F4"/>
      <c r="G4"/>
      <c r="H4"/>
      <c r="I4"/>
      <c r="J4"/>
      <c r="K4"/>
      <c r="L4"/>
      <c r="M4"/>
      <c r="N4"/>
      <c r="O4"/>
      <c r="P4"/>
      <c r="Q4"/>
      <c r="R4"/>
      <c r="S4"/>
      <c r="T4"/>
      <c r="U4"/>
      <c r="V4"/>
      <c r="W4"/>
      <c r="X4"/>
      <c r="Y4"/>
      <c r="Z4"/>
    </row>
    <row r="5" spans="1:50">
      <c r="A5"/>
      <c r="B5"/>
      <c r="C5"/>
      <c r="D5"/>
      <c r="E5"/>
      <c r="F5"/>
      <c r="G5"/>
      <c r="H5"/>
      <c r="I5"/>
      <c r="J5"/>
      <c r="K5"/>
      <c r="L5"/>
      <c r="M5"/>
      <c r="N5"/>
      <c r="O5"/>
      <c r="P5"/>
      <c r="Q5"/>
      <c r="R5"/>
      <c r="S5"/>
      <c r="T5"/>
      <c r="U5"/>
      <c r="V5"/>
      <c r="W5"/>
      <c r="X5"/>
      <c r="Y5"/>
      <c r="Z5"/>
      <c r="AA5" s="11" t="s">
        <v>490</v>
      </c>
      <c r="AB5" s="11" t="s">
        <v>491</v>
      </c>
      <c r="AC5" s="11" t="s">
        <v>611</v>
      </c>
      <c r="AD5" s="11" t="s">
        <v>607</v>
      </c>
      <c r="AE5" s="11" t="s">
        <v>609</v>
      </c>
      <c r="AF5" s="11" t="s">
        <v>612</v>
      </c>
      <c r="AG5" s="11" t="s">
        <v>613</v>
      </c>
      <c r="AH5" s="11" t="s">
        <v>615</v>
      </c>
      <c r="AI5" s="11" t="s">
        <v>618</v>
      </c>
      <c r="AJ5" s="11" t="s">
        <v>564</v>
      </c>
      <c r="AK5" s="11" t="s">
        <v>535</v>
      </c>
      <c r="AL5" s="11" t="s">
        <v>619</v>
      </c>
      <c r="AM5" s="11" t="s">
        <v>497</v>
      </c>
      <c r="AN5" s="11" t="s">
        <v>562</v>
      </c>
      <c r="AO5" s="11" t="s">
        <v>620</v>
      </c>
      <c r="AP5" s="11" t="s">
        <v>614</v>
      </c>
      <c r="AQ5" s="11" t="s">
        <v>619</v>
      </c>
      <c r="AR5" s="11" t="s">
        <v>498</v>
      </c>
      <c r="AS5" s="11" t="s">
        <v>499</v>
      </c>
      <c r="AT5" s="11" t="s">
        <v>635</v>
      </c>
      <c r="AU5" s="11" t="s">
        <v>631</v>
      </c>
      <c r="AV5" s="11" t="s">
        <v>632</v>
      </c>
      <c r="AW5" s="11" t="s">
        <v>636</v>
      </c>
      <c r="AX5" s="11" t="s">
        <v>638</v>
      </c>
    </row>
    <row r="6" spans="1:50">
      <c r="A6"/>
      <c r="B6"/>
      <c r="C6"/>
      <c r="D6"/>
      <c r="E6"/>
      <c r="F6"/>
      <c r="G6"/>
      <c r="H6"/>
      <c r="I6"/>
      <c r="J6"/>
      <c r="K6"/>
      <c r="L6"/>
      <c r="M6"/>
      <c r="N6"/>
      <c r="O6"/>
      <c r="P6"/>
      <c r="Q6"/>
      <c r="R6"/>
      <c r="S6"/>
      <c r="T6"/>
      <c r="U6"/>
      <c r="V6"/>
      <c r="W6"/>
      <c r="X6"/>
      <c r="Y6"/>
      <c r="Z6"/>
      <c r="AA6" s="11">
        <v>7.3593670944298792E-2</v>
      </c>
      <c r="AB6" s="11">
        <v>0.80598800027808404</v>
      </c>
      <c r="AC6" s="11" t="e">
        <v>#N/A</v>
      </c>
      <c r="AD6" s="11" t="e">
        <v>#N/A</v>
      </c>
      <c r="AE6" s="11" t="e">
        <v>#N/A</v>
      </c>
      <c r="AF6" s="11" t="e">
        <v>#N/A</v>
      </c>
      <c r="AG6" s="11" t="e">
        <v>#N/A</v>
      </c>
      <c r="AH6" s="11" t="e">
        <v>#N/A</v>
      </c>
      <c r="AI6" s="11" t="e">
        <v>#N/A</v>
      </c>
      <c r="AJ6" s="11">
        <v>9.6276477016354708E-2</v>
      </c>
      <c r="AK6" s="11">
        <v>0.14240230093143111</v>
      </c>
      <c r="AL6" s="11">
        <v>0.14353008576849796</v>
      </c>
      <c r="AM6" s="11">
        <v>9.613448097221983E-4</v>
      </c>
      <c r="AN6" s="11">
        <v>1.5146520064485925E-2</v>
      </c>
      <c r="AO6" s="11">
        <v>0.23723045332723749</v>
      </c>
      <c r="AP6" s="11" t="e">
        <v>#N/A</v>
      </c>
      <c r="AQ6" s="11">
        <v>0.14353008576849796</v>
      </c>
      <c r="AS6" s="11">
        <v>130.71428571426077</v>
      </c>
      <c r="AT6" s="11">
        <v>20769532</v>
      </c>
      <c r="AW6" s="11" t="e">
        <v>#N/A</v>
      </c>
      <c r="AX6" s="11">
        <v>-0.1362717409921349</v>
      </c>
    </row>
    <row r="7" spans="1:50">
      <c r="A7"/>
      <c r="B7"/>
      <c r="C7"/>
      <c r="D7"/>
      <c r="E7"/>
      <c r="F7"/>
      <c r="G7"/>
      <c r="H7"/>
      <c r="I7"/>
      <c r="J7"/>
      <c r="K7"/>
      <c r="L7"/>
      <c r="M7"/>
      <c r="N7"/>
      <c r="O7"/>
      <c r="P7"/>
      <c r="Q7"/>
      <c r="R7"/>
      <c r="S7"/>
      <c r="T7"/>
      <c r="U7"/>
      <c r="V7"/>
      <c r="W7"/>
      <c r="X7"/>
      <c r="Y7"/>
      <c r="Z7"/>
      <c r="AA7" s="11">
        <v>7.3593670944298792E-2</v>
      </c>
      <c r="AB7" s="11">
        <v>0.80125600041385248</v>
      </c>
      <c r="AC7" s="11" t="e">
        <v>#N/A</v>
      </c>
      <c r="AD7" s="11" t="e">
        <v>#N/A</v>
      </c>
      <c r="AE7" s="11" t="e">
        <v>#N/A</v>
      </c>
      <c r="AF7" s="11" t="e">
        <v>#N/A</v>
      </c>
      <c r="AG7" s="11" t="e">
        <v>#N/A</v>
      </c>
      <c r="AH7" s="11" t="e">
        <v>#N/A</v>
      </c>
      <c r="AI7" s="11" t="e">
        <v>#N/A</v>
      </c>
      <c r="AJ7" s="11">
        <v>8.8037221633179993E-2</v>
      </c>
      <c r="AK7" s="11">
        <v>0.135104388871992</v>
      </c>
      <c r="AL7" s="11">
        <v>0.13594561968860011</v>
      </c>
      <c r="AM7" s="11">
        <v>9.8370166518118576E-4</v>
      </c>
      <c r="AN7" s="11">
        <v>1.5507151484996614E-2</v>
      </c>
      <c r="AO7" s="11">
        <v>0.23186780963989992</v>
      </c>
      <c r="AP7" s="11" t="e">
        <v>#N/A</v>
      </c>
      <c r="AQ7" s="11">
        <v>0.13594561968860011</v>
      </c>
      <c r="AS7" s="11">
        <v>197.5</v>
      </c>
      <c r="AT7" s="11">
        <v>21312543.7221191</v>
      </c>
      <c r="AW7" s="11" t="e">
        <v>#N/A</v>
      </c>
      <c r="AX7" s="11">
        <v>-0.13650148425594011</v>
      </c>
    </row>
    <row r="8" spans="1:50">
      <c r="A8"/>
      <c r="B8"/>
      <c r="C8"/>
      <c r="D8"/>
      <c r="E8"/>
      <c r="F8"/>
      <c r="G8"/>
      <c r="H8"/>
      <c r="I8"/>
      <c r="J8"/>
      <c r="K8"/>
      <c r="L8"/>
      <c r="M8"/>
      <c r="N8"/>
      <c r="O8"/>
      <c r="P8"/>
      <c r="Q8"/>
      <c r="R8"/>
      <c r="S8"/>
      <c r="T8"/>
      <c r="U8"/>
      <c r="V8"/>
      <c r="W8"/>
      <c r="X8"/>
      <c r="Y8"/>
      <c r="Z8"/>
      <c r="AA8" s="11">
        <v>7.3593670944298792E-2</v>
      </c>
      <c r="AB8" s="11">
        <v>0.79652400054962091</v>
      </c>
      <c r="AC8" s="11" t="e">
        <v>#N/A</v>
      </c>
      <c r="AD8" s="11" t="e">
        <v>#N/A</v>
      </c>
      <c r="AE8" s="11" t="e">
        <v>#N/A</v>
      </c>
      <c r="AF8" s="11" t="e">
        <v>#N/A</v>
      </c>
      <c r="AG8" s="11" t="e">
        <v>#N/A</v>
      </c>
      <c r="AH8" s="11" t="e">
        <v>#N/A</v>
      </c>
      <c r="AI8" s="11" t="e">
        <v>#N/A</v>
      </c>
      <c r="AJ8" s="11">
        <v>3.9957070135320016E-2</v>
      </c>
      <c r="AK8" s="11">
        <v>0.11312143736485999</v>
      </c>
      <c r="AL8" s="11">
        <v>0.12836115360870221</v>
      </c>
      <c r="AM8" s="11">
        <v>1.0060585206401733E-3</v>
      </c>
      <c r="AN8" s="11">
        <v>1.5867782905507298E-2</v>
      </c>
      <c r="AO8" s="11">
        <v>0.19475917954534835</v>
      </c>
      <c r="AP8" s="11" t="e">
        <v>#N/A</v>
      </c>
      <c r="AQ8" s="11">
        <v>0.12836115360870221</v>
      </c>
      <c r="AS8" s="11">
        <v>264.28571428571013</v>
      </c>
      <c r="AT8" s="11">
        <v>21869752.2846081</v>
      </c>
      <c r="AW8" s="11" t="e">
        <v>#N/A</v>
      </c>
      <c r="AX8" s="11">
        <v>-0.13673947323762303</v>
      </c>
    </row>
    <row r="9" spans="1:50">
      <c r="A9"/>
      <c r="B9"/>
      <c r="C9"/>
      <c r="D9"/>
      <c r="E9"/>
      <c r="F9"/>
      <c r="G9"/>
      <c r="H9"/>
      <c r="I9"/>
      <c r="J9"/>
      <c r="K9"/>
      <c r="L9"/>
      <c r="M9"/>
      <c r="N9"/>
      <c r="O9"/>
      <c r="P9"/>
      <c r="Q9"/>
      <c r="R9"/>
      <c r="S9"/>
      <c r="T9"/>
      <c r="U9"/>
      <c r="V9"/>
      <c r="W9"/>
      <c r="X9"/>
      <c r="Y9"/>
      <c r="Z9"/>
      <c r="AA9" s="11">
        <v>7.3593670944298792E-2</v>
      </c>
      <c r="AB9" s="11">
        <v>0.79179200068538935</v>
      </c>
      <c r="AC9" s="11" t="e">
        <v>#N/A</v>
      </c>
      <c r="AD9" s="11" t="e">
        <v>#N/A</v>
      </c>
      <c r="AE9" s="11" t="e">
        <v>#N/A</v>
      </c>
      <c r="AF9" s="11" t="e">
        <v>#N/A</v>
      </c>
      <c r="AG9" s="11" t="e">
        <v>#N/A</v>
      </c>
      <c r="AH9" s="11" t="e">
        <v>#N/A</v>
      </c>
      <c r="AI9" s="11" t="e">
        <v>#N/A</v>
      </c>
      <c r="AJ9" s="11">
        <v>0</v>
      </c>
      <c r="AK9" s="11">
        <v>9.1138485857728033E-2</v>
      </c>
      <c r="AL9" s="11">
        <v>0.12077668752880433</v>
      </c>
      <c r="AM9" s="11">
        <v>1.0284153760991609E-3</v>
      </c>
      <c r="AN9" s="11">
        <v>1.6228414326017987E-2</v>
      </c>
      <c r="AO9" s="11">
        <v>0.15765054945079679</v>
      </c>
      <c r="AP9" s="11" t="e">
        <v>#N/A</v>
      </c>
      <c r="AQ9" s="11">
        <v>0.12077668752880433</v>
      </c>
      <c r="AS9" s="11">
        <v>331.07142857142026</v>
      </c>
      <c r="AT9" s="11">
        <v>22441528.8586004</v>
      </c>
      <c r="AW9" s="11" t="e">
        <v>#N/A</v>
      </c>
      <c r="AX9" s="11">
        <v>-0.13697326029778933</v>
      </c>
    </row>
    <row r="10" spans="1:50">
      <c r="A10"/>
      <c r="B10"/>
      <c r="C10"/>
      <c r="D10"/>
      <c r="E10"/>
      <c r="F10"/>
      <c r="G10"/>
      <c r="H10"/>
      <c r="I10"/>
      <c r="J10"/>
      <c r="K10"/>
      <c r="L10"/>
      <c r="M10"/>
      <c r="N10"/>
      <c r="O10"/>
      <c r="P10"/>
      <c r="Q10"/>
      <c r="R10"/>
      <c r="S10"/>
      <c r="T10"/>
      <c r="U10"/>
      <c r="V10"/>
      <c r="W10"/>
      <c r="X10"/>
      <c r="Y10"/>
      <c r="Z10"/>
      <c r="AA10" s="11">
        <v>7.3593670944298792E-2</v>
      </c>
      <c r="AB10" s="11">
        <v>0.78706000082115779</v>
      </c>
      <c r="AC10" s="11" t="e">
        <v>#N/A</v>
      </c>
      <c r="AD10" s="11" t="e">
        <v>#N/A</v>
      </c>
      <c r="AE10" s="11" t="e">
        <v>#N/A</v>
      </c>
      <c r="AF10" s="11" t="e">
        <v>#N/A</v>
      </c>
      <c r="AG10" s="11" t="e">
        <v>#N/A</v>
      </c>
      <c r="AH10" s="11" t="e">
        <v>#N/A</v>
      </c>
      <c r="AI10" s="11" t="e">
        <v>#N/A</v>
      </c>
      <c r="AJ10" s="11">
        <v>0</v>
      </c>
      <c r="AK10" s="11">
        <v>9.5091117477462017E-2</v>
      </c>
      <c r="AL10" s="11">
        <v>0.11770695631584291</v>
      </c>
      <c r="AM10" s="11">
        <v>1.0507722315581485E-3</v>
      </c>
      <c r="AN10" s="11">
        <v>1.6589045746528676E-2</v>
      </c>
      <c r="AO10" s="11">
        <v>0.12461747000542708</v>
      </c>
      <c r="AP10" s="11" t="e">
        <v>#N/A</v>
      </c>
      <c r="AQ10" s="11">
        <v>0.11770695631584291</v>
      </c>
      <c r="AS10" s="11">
        <v>397.85714285713038</v>
      </c>
      <c r="AT10" s="11">
        <v>23028254.319361601</v>
      </c>
      <c r="AW10" s="11" t="e">
        <v>#N/A</v>
      </c>
      <c r="AX10" s="11">
        <v>-0.13689319279106349</v>
      </c>
    </row>
    <row r="11" spans="1:50">
      <c r="A11"/>
      <c r="B11"/>
      <c r="C11"/>
      <c r="D11"/>
      <c r="E11"/>
      <c r="F11"/>
      <c r="G11"/>
      <c r="H11"/>
      <c r="I11"/>
      <c r="J11"/>
      <c r="K11"/>
      <c r="L11"/>
      <c r="M11"/>
      <c r="N11"/>
      <c r="O11"/>
      <c r="P11"/>
      <c r="Q11"/>
      <c r="R11"/>
      <c r="S11"/>
      <c r="T11"/>
      <c r="U11"/>
      <c r="V11"/>
      <c r="W11"/>
      <c r="X11"/>
      <c r="Y11"/>
      <c r="Z11"/>
      <c r="AA11" s="11">
        <v>7.3593670944298792E-2</v>
      </c>
      <c r="AB11" s="11">
        <v>0.78232800095692623</v>
      </c>
      <c r="AC11" s="11" t="e">
        <v>#N/A</v>
      </c>
      <c r="AD11" s="11" t="e">
        <v>#N/A</v>
      </c>
      <c r="AE11" s="11" t="e">
        <v>#N/A</v>
      </c>
      <c r="AF11" s="11" t="e">
        <v>#N/A</v>
      </c>
      <c r="AG11" s="11" t="e">
        <v>#N/A</v>
      </c>
      <c r="AH11" s="11" t="e">
        <v>#N/A</v>
      </c>
      <c r="AI11" s="11" t="e">
        <v>#N/A</v>
      </c>
      <c r="AJ11" s="11">
        <v>0</v>
      </c>
      <c r="AK11" s="11">
        <v>9.9043749097196002E-2</v>
      </c>
      <c r="AL11" s="11">
        <v>0.1146372251028815</v>
      </c>
      <c r="AM11" s="11">
        <v>1.073129087017136E-3</v>
      </c>
      <c r="AN11" s="11">
        <v>1.6949677167039365E-2</v>
      </c>
      <c r="AO11" s="11">
        <v>9.1584390560057377E-2</v>
      </c>
      <c r="AP11" s="11" t="e">
        <v>#N/A</v>
      </c>
      <c r="AQ11" s="11">
        <v>0.1146372251028815</v>
      </c>
      <c r="AS11" s="11">
        <v>464.64285714284051</v>
      </c>
      <c r="AT11" s="11">
        <v>23630319.5</v>
      </c>
      <c r="AW11" s="11" t="e">
        <v>#N/A</v>
      </c>
      <c r="AX11" s="11">
        <v>-0.1371569700430656</v>
      </c>
    </row>
    <row r="12" spans="1:50">
      <c r="A12"/>
      <c r="B12"/>
      <c r="C12"/>
      <c r="D12"/>
      <c r="E12"/>
      <c r="F12"/>
      <c r="G12"/>
      <c r="H12"/>
      <c r="I12"/>
      <c r="J12"/>
      <c r="K12"/>
      <c r="L12"/>
      <c r="M12"/>
      <c r="N12"/>
      <c r="O12"/>
      <c r="P12"/>
      <c r="Q12"/>
      <c r="R12"/>
      <c r="S12"/>
      <c r="T12"/>
      <c r="U12"/>
      <c r="V12"/>
      <c r="W12"/>
      <c r="X12"/>
      <c r="Y12"/>
      <c r="Z12"/>
      <c r="AA12" s="11">
        <v>7.3593670944298792E-2</v>
      </c>
      <c r="AB12" s="11">
        <v>0.77759600109269467</v>
      </c>
      <c r="AC12" s="11" t="e">
        <v>#N/A</v>
      </c>
      <c r="AD12" s="11" t="e">
        <v>#N/A</v>
      </c>
      <c r="AE12" s="11" t="e">
        <v>#N/A</v>
      </c>
      <c r="AF12" s="11" t="e">
        <v>#N/A</v>
      </c>
      <c r="AG12" s="11" t="e">
        <v>#N/A</v>
      </c>
      <c r="AH12" s="11" t="e">
        <v>#N/A</v>
      </c>
      <c r="AI12" s="11" t="e">
        <v>#N/A</v>
      </c>
      <c r="AJ12" s="11">
        <v>3.8869619938109071E-2</v>
      </c>
      <c r="AK12" s="11">
        <v>0.156461963250492</v>
      </c>
      <c r="AL12" s="11">
        <v>0.15218034849274079</v>
      </c>
      <c r="AM12" s="11">
        <v>1.0954859424761236E-3</v>
      </c>
      <c r="AN12" s="11">
        <v>1.7310308587550054E-2</v>
      </c>
      <c r="AO12" s="11">
        <v>0.12223967490440604</v>
      </c>
      <c r="AP12" s="11" t="e">
        <v>#N/A</v>
      </c>
      <c r="AQ12" s="11">
        <v>0.15218034849274079</v>
      </c>
      <c r="AS12" s="11">
        <v>531.42857142855064</v>
      </c>
      <c r="AT12" s="11">
        <v>24232218.699161801</v>
      </c>
      <c r="AW12" s="11" t="e">
        <v>#N/A</v>
      </c>
      <c r="AX12" s="11">
        <v>-0.13729678348278307</v>
      </c>
    </row>
    <row r="13" spans="1:50">
      <c r="A13"/>
      <c r="B13"/>
      <c r="C13"/>
      <c r="D13"/>
      <c r="E13"/>
      <c r="F13"/>
      <c r="G13"/>
      <c r="H13"/>
      <c r="I13"/>
      <c r="J13"/>
      <c r="K13"/>
      <c r="L13"/>
      <c r="M13"/>
      <c r="N13"/>
      <c r="O13"/>
      <c r="P13"/>
      <c r="Q13"/>
      <c r="R13"/>
      <c r="S13"/>
      <c r="T13"/>
      <c r="U13"/>
      <c r="V13"/>
      <c r="W13"/>
      <c r="X13"/>
      <c r="Y13"/>
      <c r="Z13"/>
      <c r="AA13" s="11">
        <v>7.3593670944298792E-2</v>
      </c>
      <c r="AB13" s="11">
        <v>0.7728640012284631</v>
      </c>
      <c r="AC13" s="11" t="e">
        <v>#N/A</v>
      </c>
      <c r="AD13" s="11" t="e">
        <v>#N/A</v>
      </c>
      <c r="AE13" s="11" t="e">
        <v>#N/A</v>
      </c>
      <c r="AF13" s="11" t="e">
        <v>#N/A</v>
      </c>
      <c r="AG13" s="11" t="e">
        <v>#N/A</v>
      </c>
      <c r="AH13" s="11" t="e">
        <v>#N/A</v>
      </c>
      <c r="AI13" s="11" t="e">
        <v>#N/A</v>
      </c>
      <c r="AJ13" s="11">
        <v>0.12278097981531602</v>
      </c>
      <c r="AK13" s="11">
        <v>0.21388017740378801</v>
      </c>
      <c r="AL13" s="11">
        <v>0.18972347188260003</v>
      </c>
      <c r="AM13" s="11">
        <v>1.1178427979351112E-3</v>
      </c>
      <c r="AN13" s="11">
        <v>1.7670940008060743E-2</v>
      </c>
      <c r="AO13" s="11">
        <v>0.15289495924875468</v>
      </c>
      <c r="AP13" s="11" t="e">
        <v>#N/A</v>
      </c>
      <c r="AQ13" s="11">
        <v>0.18972347188260003</v>
      </c>
      <c r="AR13" s="11">
        <v>578.88849476587302</v>
      </c>
      <c r="AS13" s="11">
        <v>540</v>
      </c>
      <c r="AT13" s="11">
        <v>24849449.161447398</v>
      </c>
      <c r="AW13" s="11" t="e">
        <v>#N/A</v>
      </c>
      <c r="AX13" s="11">
        <v>-0.14403915137561973</v>
      </c>
    </row>
    <row r="14" spans="1:50">
      <c r="A14"/>
      <c r="B14"/>
      <c r="C14"/>
      <c r="D14"/>
      <c r="E14"/>
      <c r="F14"/>
      <c r="G14"/>
      <c r="H14"/>
      <c r="I14"/>
      <c r="J14"/>
      <c r="K14"/>
      <c r="L14"/>
      <c r="M14"/>
      <c r="N14"/>
      <c r="O14"/>
      <c r="P14"/>
      <c r="Q14"/>
      <c r="R14"/>
      <c r="S14"/>
      <c r="T14"/>
      <c r="U14"/>
      <c r="V14"/>
      <c r="W14"/>
      <c r="X14"/>
      <c r="Y14"/>
      <c r="Z14"/>
      <c r="AA14" s="11">
        <v>7.3593670944298792E-2</v>
      </c>
      <c r="AB14" s="11">
        <v>0.76813200136423165</v>
      </c>
      <c r="AC14" s="11" t="e">
        <v>#N/A</v>
      </c>
      <c r="AD14" s="11" t="e">
        <v>#N/A</v>
      </c>
      <c r="AE14" s="11" t="e">
        <v>#N/A</v>
      </c>
      <c r="AF14" s="11" t="e">
        <v>#N/A</v>
      </c>
      <c r="AG14" s="11" t="e">
        <v>#N/A</v>
      </c>
      <c r="AH14" s="11" t="e">
        <v>#N/A</v>
      </c>
      <c r="AI14" s="11" t="e">
        <v>#N/A</v>
      </c>
      <c r="AJ14" s="11">
        <v>9.5460369286623964E-2</v>
      </c>
      <c r="AK14" s="11">
        <v>0.21032106622937002</v>
      </c>
      <c r="AL14" s="11">
        <v>0.17608941409269546</v>
      </c>
      <c r="AM14" s="11">
        <v>8.7206154067578888E-3</v>
      </c>
      <c r="AN14" s="11">
        <v>1.8031571428571428E-2</v>
      </c>
      <c r="AO14" s="11">
        <v>0.14802879116074025</v>
      </c>
      <c r="AP14" s="11" t="e">
        <v>#N/A</v>
      </c>
      <c r="AQ14" s="11">
        <v>0.17608941409269546</v>
      </c>
      <c r="AR14" s="11">
        <v>659.24766744552198</v>
      </c>
      <c r="AS14" s="11">
        <v>660</v>
      </c>
      <c r="AT14" s="11">
        <v>25482401.396811299</v>
      </c>
      <c r="AW14" s="11" t="e">
        <v>#N/A</v>
      </c>
      <c r="AX14" s="11">
        <v>-0.14874007490298596</v>
      </c>
    </row>
    <row r="15" spans="1:50">
      <c r="A15"/>
      <c r="B15"/>
      <c r="C15"/>
      <c r="D15"/>
      <c r="E15"/>
      <c r="F15"/>
      <c r="G15"/>
      <c r="H15"/>
      <c r="I15"/>
      <c r="J15"/>
      <c r="K15"/>
      <c r="L15"/>
      <c r="M15"/>
      <c r="N15"/>
      <c r="O15"/>
      <c r="P15"/>
      <c r="Q15"/>
      <c r="R15"/>
      <c r="S15"/>
      <c r="T15"/>
      <c r="U15"/>
      <c r="V15"/>
      <c r="W15"/>
      <c r="X15"/>
      <c r="Y15"/>
      <c r="Z15"/>
      <c r="AA15" s="11">
        <v>7.3593670944298792E-2</v>
      </c>
      <c r="AB15" s="11">
        <v>0.76340000149999998</v>
      </c>
      <c r="AC15" s="11" t="e">
        <v>#N/A</v>
      </c>
      <c r="AD15" s="11" t="e">
        <v>#N/A</v>
      </c>
      <c r="AE15" s="11" t="e">
        <v>#N/A</v>
      </c>
      <c r="AF15" s="11" t="e">
        <v>#N/A</v>
      </c>
      <c r="AG15" s="11" t="e">
        <v>#N/A</v>
      </c>
      <c r="AH15" s="11" t="e">
        <v>#N/A</v>
      </c>
      <c r="AI15" s="11" t="e">
        <v>#N/A</v>
      </c>
      <c r="AJ15" s="11">
        <v>7.6485519081075995E-2</v>
      </c>
      <c r="AK15" s="11">
        <v>0.25531164518943</v>
      </c>
      <c r="AL15" s="11">
        <v>0.19483663116460148</v>
      </c>
      <c r="AM15" s="11">
        <v>2.5512017391800777E-2</v>
      </c>
      <c r="AN15" s="11">
        <v>1.8244857142857143E-2</v>
      </c>
      <c r="AO15" s="11">
        <v>0.1376467868462774</v>
      </c>
      <c r="AP15" s="11" t="e">
        <v>#N/A</v>
      </c>
      <c r="AQ15" s="11">
        <v>0.19483663116460148</v>
      </c>
      <c r="AR15" s="11">
        <v>723.49461456082497</v>
      </c>
      <c r="AS15" s="11">
        <v>720</v>
      </c>
      <c r="AT15" s="11">
        <v>26131475.862074502</v>
      </c>
      <c r="AW15" s="11" t="e">
        <v>#N/A</v>
      </c>
      <c r="AX15" s="11">
        <v>-0.15329174068059404</v>
      </c>
    </row>
    <row r="16" spans="1:50">
      <c r="A16"/>
      <c r="B16"/>
      <c r="C16"/>
      <c r="D16"/>
      <c r="E16"/>
      <c r="F16"/>
      <c r="G16"/>
      <c r="H16"/>
      <c r="I16"/>
      <c r="J16"/>
      <c r="K16"/>
      <c r="L16"/>
      <c r="M16"/>
      <c r="N16"/>
      <c r="O16"/>
      <c r="P16"/>
      <c r="Q16"/>
      <c r="R16"/>
      <c r="S16"/>
      <c r="T16"/>
      <c r="U16"/>
      <c r="V16"/>
      <c r="W16"/>
      <c r="X16"/>
      <c r="Y16"/>
      <c r="Z16"/>
      <c r="AA16" s="11">
        <v>7.3593670944298792E-2</v>
      </c>
      <c r="AB16" s="11">
        <v>0.72540571209999993</v>
      </c>
      <c r="AC16" s="11" t="e">
        <v>#N/A</v>
      </c>
      <c r="AD16" s="11" t="e">
        <v>#N/A</v>
      </c>
      <c r="AE16" s="11" t="e">
        <v>#N/A</v>
      </c>
      <c r="AF16" s="11" t="e">
        <v>#N/A</v>
      </c>
      <c r="AG16" s="11" t="e">
        <v>#N/A</v>
      </c>
      <c r="AH16" s="11" t="e">
        <v>#N/A</v>
      </c>
      <c r="AI16" s="11" t="e">
        <v>#N/A</v>
      </c>
      <c r="AJ16" s="11">
        <v>9.9287755579558018E-2</v>
      </c>
      <c r="AK16" s="11">
        <v>0.25912341517327803</v>
      </c>
      <c r="AL16" s="11">
        <v>0.19445212383934934</v>
      </c>
      <c r="AM16" s="11">
        <v>4.9756659061405778E-2</v>
      </c>
      <c r="AN16" s="11">
        <v>2.488614285714286E-2</v>
      </c>
      <c r="AO16" s="11">
        <v>0.11952714868295189</v>
      </c>
      <c r="AP16" s="11" t="e">
        <v>#N/A</v>
      </c>
      <c r="AQ16" s="11">
        <v>0.19445212383934934</v>
      </c>
      <c r="AR16" s="11">
        <v>834.87762728391203</v>
      </c>
      <c r="AS16" s="11">
        <v>840</v>
      </c>
      <c r="AT16" s="11">
        <v>26797083.214285702</v>
      </c>
      <c r="AW16" s="11" t="e">
        <v>#N/A</v>
      </c>
      <c r="AX16" s="11">
        <v>-0.15820648303909024</v>
      </c>
    </row>
    <row r="17" spans="1:50">
      <c r="A17"/>
      <c r="B17"/>
      <c r="C17"/>
      <c r="D17"/>
      <c r="E17"/>
      <c r="F17"/>
      <c r="G17"/>
      <c r="H17"/>
      <c r="I17"/>
      <c r="J17"/>
      <c r="K17"/>
      <c r="L17"/>
      <c r="M17"/>
      <c r="N17"/>
      <c r="O17"/>
      <c r="P17"/>
      <c r="Q17"/>
      <c r="R17"/>
      <c r="S17"/>
      <c r="T17"/>
      <c r="U17"/>
      <c r="V17"/>
      <c r="W17"/>
      <c r="X17"/>
      <c r="Y17"/>
      <c r="Z17"/>
      <c r="AA17" s="11">
        <v>7.3593670944298792E-2</v>
      </c>
      <c r="AB17" s="11">
        <v>0.70700000000000007</v>
      </c>
      <c r="AC17" s="11" t="e">
        <v>#N/A</v>
      </c>
      <c r="AD17" s="11" t="e">
        <v>#N/A</v>
      </c>
      <c r="AE17" s="11" t="e">
        <v>#N/A</v>
      </c>
      <c r="AF17" s="11" t="e">
        <v>#N/A</v>
      </c>
      <c r="AG17" s="11" t="e">
        <v>#N/A</v>
      </c>
      <c r="AH17" s="11" t="e">
        <v>#N/A</v>
      </c>
      <c r="AI17" s="11" t="e">
        <v>#N/A</v>
      </c>
      <c r="AJ17" s="11">
        <v>4.3097993951433988E-2</v>
      </c>
      <c r="AK17" s="11">
        <v>0.251259614698296</v>
      </c>
      <c r="AL17" s="11">
        <v>0.20583159485771912</v>
      </c>
      <c r="AM17" s="11">
        <v>0.10176336704533377</v>
      </c>
      <c r="AN17" s="11">
        <v>3.1527428571428574E-2</v>
      </c>
      <c r="AO17" s="11">
        <v>8.6243852327192533E-2</v>
      </c>
      <c r="AP17" s="11" t="e">
        <v>#N/A</v>
      </c>
      <c r="AQ17" s="11">
        <v>0.20583159485771912</v>
      </c>
      <c r="AR17" s="11">
        <v>933.33078955584199</v>
      </c>
      <c r="AS17" s="11">
        <v>990</v>
      </c>
      <c r="AT17" s="11">
        <v>27518809.056496099</v>
      </c>
      <c r="AW17" s="11" t="e">
        <v>#N/A</v>
      </c>
      <c r="AX17" s="11">
        <v>-0.16243410369372158</v>
      </c>
    </row>
    <row r="18" spans="1:50">
      <c r="A18"/>
      <c r="B18"/>
      <c r="C18"/>
      <c r="D18"/>
      <c r="E18"/>
      <c r="F18"/>
      <c r="G18"/>
      <c r="H18"/>
      <c r="I18"/>
      <c r="J18"/>
      <c r="K18"/>
      <c r="L18"/>
      <c r="M18"/>
      <c r="N18"/>
      <c r="O18"/>
      <c r="P18"/>
      <c r="Q18"/>
      <c r="R18"/>
      <c r="S18"/>
      <c r="T18"/>
      <c r="U18"/>
      <c r="V18"/>
      <c r="W18"/>
      <c r="X18"/>
      <c r="Y18"/>
      <c r="Z18"/>
      <c r="AA18" s="11">
        <v>7.3593670944298792E-2</v>
      </c>
      <c r="AB18" s="11">
        <v>0.71285999986901882</v>
      </c>
      <c r="AC18" s="11" t="e">
        <v>#N/A</v>
      </c>
      <c r="AD18" s="11" t="e">
        <v>#N/A</v>
      </c>
      <c r="AE18" s="11" t="e">
        <v>#N/A</v>
      </c>
      <c r="AF18" s="11" t="e">
        <v>#N/A</v>
      </c>
      <c r="AG18" s="11" t="e">
        <v>#N/A</v>
      </c>
      <c r="AH18" s="11" t="e">
        <v>#N/A</v>
      </c>
      <c r="AI18" s="11" t="e">
        <v>#N/A</v>
      </c>
      <c r="AJ18" s="11">
        <v>2.484820280399198E-2</v>
      </c>
      <c r="AK18" s="11">
        <v>0.27405643801289997</v>
      </c>
      <c r="AL18" s="11">
        <v>0.18802055765175965</v>
      </c>
      <c r="AM18" s="11">
        <v>0.18353780123882335</v>
      </c>
      <c r="AN18" s="11">
        <v>3.8168714285714285E-2</v>
      </c>
      <c r="AO18" s="11">
        <v>9.539412341331488E-2</v>
      </c>
      <c r="AP18" s="11" t="e">
        <v>#N/A</v>
      </c>
      <c r="AQ18" s="11">
        <v>0.18802055765175965</v>
      </c>
      <c r="AR18" s="11">
        <v>937.88661056086403</v>
      </c>
      <c r="AS18" s="11">
        <v>980</v>
      </c>
      <c r="AT18" s="11">
        <v>28259973.140814699</v>
      </c>
      <c r="AW18" s="11" t="e">
        <v>#N/A</v>
      </c>
      <c r="AX18" s="11">
        <v>-0.15794464308198797</v>
      </c>
    </row>
    <row r="19" spans="1:50">
      <c r="A19"/>
      <c r="B19"/>
      <c r="C19"/>
      <c r="D19"/>
      <c r="E19"/>
      <c r="F19"/>
      <c r="G19"/>
      <c r="H19"/>
      <c r="I19"/>
      <c r="J19"/>
      <c r="K19"/>
      <c r="L19"/>
      <c r="M19"/>
      <c r="N19"/>
      <c r="O19"/>
      <c r="P19"/>
      <c r="Q19"/>
      <c r="R19"/>
      <c r="S19"/>
      <c r="T19"/>
      <c r="U19"/>
      <c r="V19"/>
      <c r="W19"/>
      <c r="X19"/>
      <c r="Y19"/>
      <c r="Z19"/>
      <c r="AA19" s="11">
        <v>7.3593670944298792E-2</v>
      </c>
      <c r="AB19" s="11">
        <v>0.71871999973803757</v>
      </c>
      <c r="AC19" s="11" t="e">
        <v>#N/A</v>
      </c>
      <c r="AD19" s="11" t="e">
        <v>#N/A</v>
      </c>
      <c r="AE19" s="11" t="e">
        <v>#N/A</v>
      </c>
      <c r="AF19" s="11" t="e">
        <v>#N/A</v>
      </c>
      <c r="AG19" s="11" t="e">
        <v>#N/A</v>
      </c>
      <c r="AH19" s="11" t="e">
        <v>#N/A</v>
      </c>
      <c r="AI19" s="11" t="e">
        <v>#N/A</v>
      </c>
      <c r="AJ19" s="11">
        <v>0</v>
      </c>
      <c r="AK19" s="11">
        <v>0.252220626849114</v>
      </c>
      <c r="AL19" s="11">
        <v>0.17482513349437662</v>
      </c>
      <c r="AM19" s="11">
        <v>0.30242016528515886</v>
      </c>
      <c r="AN19" s="11">
        <v>4.4809999999999996E-2</v>
      </c>
      <c r="AO19" s="11">
        <v>8.8943320163050288E-2</v>
      </c>
      <c r="AP19" s="11" t="e">
        <v>#N/A</v>
      </c>
      <c r="AQ19" s="11">
        <v>0.17482513349437662</v>
      </c>
      <c r="AR19" s="11">
        <v>955.027593116925</v>
      </c>
      <c r="AS19" s="11">
        <v>860</v>
      </c>
      <c r="AT19" s="11">
        <v>29021098.997416198</v>
      </c>
      <c r="AU19" s="11">
        <v>29.4</v>
      </c>
      <c r="AW19" s="11" t="e">
        <v>#N/A</v>
      </c>
      <c r="AX19" s="11">
        <v>-0.15512149839594069</v>
      </c>
    </row>
    <row r="20" spans="1:50">
      <c r="A20"/>
      <c r="B20"/>
      <c r="C20"/>
      <c r="D20"/>
      <c r="E20"/>
      <c r="F20"/>
      <c r="G20"/>
      <c r="H20"/>
      <c r="I20"/>
      <c r="J20"/>
      <c r="K20"/>
      <c r="L20"/>
      <c r="M20"/>
      <c r="N20"/>
      <c r="O20"/>
      <c r="P20"/>
      <c r="Q20"/>
      <c r="R20"/>
      <c r="S20"/>
      <c r="T20"/>
      <c r="U20"/>
      <c r="V20"/>
      <c r="W20"/>
      <c r="X20"/>
      <c r="Y20"/>
      <c r="Z20"/>
      <c r="AA20" s="11">
        <v>7.3593670944298792E-2</v>
      </c>
      <c r="AB20" s="11">
        <v>0.72457999960705632</v>
      </c>
      <c r="AC20" s="11" t="e">
        <v>#N/A</v>
      </c>
      <c r="AD20" s="11" t="e">
        <v>#N/A</v>
      </c>
      <c r="AE20" s="11" t="e">
        <v>#N/A</v>
      </c>
      <c r="AF20" s="11" t="e">
        <v>#N/A</v>
      </c>
      <c r="AG20" s="11" t="e">
        <v>#N/A</v>
      </c>
      <c r="AH20" s="11" t="e">
        <v>#N/A</v>
      </c>
      <c r="AI20" s="11" t="e">
        <v>#N/A</v>
      </c>
      <c r="AJ20" s="11">
        <v>0</v>
      </c>
      <c r="AK20" s="11">
        <v>0.22281358069109597</v>
      </c>
      <c r="AL20" s="11">
        <v>0.1859605688499022</v>
      </c>
      <c r="AM20" s="11">
        <v>0.44738639389081108</v>
      </c>
      <c r="AN20" s="11">
        <v>5.1451285714285713E-2</v>
      </c>
      <c r="AO20" s="11">
        <v>9.104901436554283E-2</v>
      </c>
      <c r="AP20" s="11" t="e">
        <v>#N/A</v>
      </c>
      <c r="AQ20" s="11">
        <v>0.1859605688499022</v>
      </c>
      <c r="AR20" s="11">
        <v>1321.3237969900899</v>
      </c>
      <c r="AS20" s="11">
        <v>1065.7142857142608</v>
      </c>
      <c r="AT20" s="11">
        <v>29802724.2567137</v>
      </c>
      <c r="AW20" s="11" t="e">
        <v>#N/A</v>
      </c>
      <c r="AX20" s="11">
        <v>-0.18055032295081686</v>
      </c>
    </row>
    <row r="21" spans="1:50">
      <c r="A21"/>
      <c r="B21"/>
      <c r="C21"/>
      <c r="D21"/>
      <c r="E21"/>
      <c r="F21"/>
      <c r="G21"/>
      <c r="H21"/>
      <c r="I21"/>
      <c r="J21"/>
      <c r="K21"/>
      <c r="L21"/>
      <c r="M21"/>
      <c r="N21"/>
      <c r="O21"/>
      <c r="P21"/>
      <c r="Q21"/>
      <c r="R21"/>
      <c r="S21"/>
      <c r="T21"/>
      <c r="U21"/>
      <c r="V21"/>
      <c r="W21"/>
      <c r="X21"/>
      <c r="Y21"/>
      <c r="Z21"/>
      <c r="AA21" s="11">
        <v>7.3593670944298792E-2</v>
      </c>
      <c r="AB21" s="11">
        <v>0.73043999947607519</v>
      </c>
      <c r="AC21" s="11" t="e">
        <v>#N/A</v>
      </c>
      <c r="AD21" s="11" t="e">
        <v>#N/A</v>
      </c>
      <c r="AE21" s="11" t="e">
        <v>#N/A</v>
      </c>
      <c r="AF21" s="11" t="e">
        <v>#N/A</v>
      </c>
      <c r="AG21" s="11" t="e">
        <v>#N/A</v>
      </c>
      <c r="AH21" s="11" t="e">
        <v>#N/A</v>
      </c>
      <c r="AI21" s="11" t="e">
        <v>#N/A</v>
      </c>
      <c r="AJ21" s="11">
        <v>0</v>
      </c>
      <c r="AK21" s="11">
        <v>0.22558544482222903</v>
      </c>
      <c r="AL21" s="11">
        <v>0.18910096309120988</v>
      </c>
      <c r="AM21" s="11">
        <v>0.44291253005190162</v>
      </c>
      <c r="AN21" s="11">
        <v>5.0936772868643114E-2</v>
      </c>
      <c r="AO21" s="11">
        <v>9.5138524130479671E-2</v>
      </c>
      <c r="AP21" s="11" t="e">
        <v>#N/A</v>
      </c>
      <c r="AQ21" s="11">
        <v>0.18910096309120988</v>
      </c>
      <c r="AS21" s="11">
        <v>1132.5</v>
      </c>
      <c r="AW21" s="11" t="e">
        <v>#N/A</v>
      </c>
      <c r="AX21" s="11">
        <v>-0.18679042395599998</v>
      </c>
    </row>
    <row r="22" spans="1:50">
      <c r="A22"/>
      <c r="B22"/>
      <c r="C22"/>
      <c r="D22"/>
      <c r="E22"/>
      <c r="F22"/>
      <c r="G22"/>
      <c r="H22"/>
      <c r="I22"/>
      <c r="J22"/>
      <c r="K22"/>
      <c r="L22"/>
      <c r="M22"/>
      <c r="N22"/>
      <c r="O22"/>
      <c r="P22"/>
      <c r="Q22"/>
      <c r="R22"/>
      <c r="S22"/>
      <c r="T22"/>
      <c r="U22"/>
      <c r="V22"/>
      <c r="W22"/>
      <c r="X22"/>
      <c r="Y22"/>
      <c r="Z22"/>
      <c r="AA22" s="11">
        <v>0.32846715328467158</v>
      </c>
      <c r="AB22" s="11">
        <v>0.61</v>
      </c>
      <c r="AC22" s="11">
        <v>0.7</v>
      </c>
      <c r="AD22" s="11">
        <v>0.5</v>
      </c>
      <c r="AE22" s="11">
        <v>0.81700000000000006</v>
      </c>
      <c r="AF22" s="11">
        <v>0.34299999999999997</v>
      </c>
      <c r="AG22" s="11">
        <v>0.7</v>
      </c>
      <c r="AH22" s="11">
        <v>0.221</v>
      </c>
      <c r="AI22" s="11">
        <v>0.59</v>
      </c>
      <c r="AJ22" s="11">
        <v>0.4758105824870868</v>
      </c>
      <c r="AK22" s="11">
        <v>0.38731334708242482</v>
      </c>
      <c r="AL22" s="11">
        <v>0.50939095807712786</v>
      </c>
      <c r="AM22" s="11">
        <v>8.0635167616264982E-4</v>
      </c>
      <c r="AN22" s="11">
        <v>0.1855109487441991</v>
      </c>
      <c r="AO22" s="11">
        <v>0.49765218461308269</v>
      </c>
      <c r="AP22" s="11">
        <v>0.39200000219047071</v>
      </c>
      <c r="AQ22" s="11">
        <v>0.50939095807712786</v>
      </c>
      <c r="AR22" s="11">
        <v>2939.6422183303998</v>
      </c>
      <c r="AS22" s="11">
        <v>2990</v>
      </c>
      <c r="AT22" s="11">
        <v>3133759</v>
      </c>
      <c r="AW22" s="11">
        <v>-0.05</v>
      </c>
      <c r="AX22" s="11">
        <v>6.6599931340951213E-2</v>
      </c>
    </row>
    <row r="23" spans="1:50">
      <c r="A23"/>
      <c r="B23"/>
      <c r="C23"/>
      <c r="D23"/>
      <c r="E23"/>
      <c r="F23"/>
      <c r="G23"/>
      <c r="H23"/>
      <c r="I23"/>
      <c r="J23"/>
      <c r="K23"/>
      <c r="L23"/>
      <c r="M23"/>
      <c r="N23"/>
      <c r="O23"/>
      <c r="P23"/>
      <c r="Q23"/>
      <c r="R23"/>
      <c r="S23"/>
      <c r="T23"/>
      <c r="U23"/>
      <c r="V23"/>
      <c r="W23"/>
      <c r="X23"/>
      <c r="Y23"/>
      <c r="Z23"/>
      <c r="AA23" s="11">
        <v>0.32846715328467158</v>
      </c>
      <c r="AB23" s="11">
        <v>0.61</v>
      </c>
      <c r="AC23" s="11">
        <v>0.7</v>
      </c>
      <c r="AD23" s="11">
        <v>0.5</v>
      </c>
      <c r="AE23" s="11">
        <v>0.81700000000000006</v>
      </c>
      <c r="AF23" s="11">
        <v>0.51</v>
      </c>
      <c r="AG23" s="11">
        <v>0.7</v>
      </c>
      <c r="AH23" s="11">
        <v>0.42599999999999999</v>
      </c>
      <c r="AI23" s="11">
        <v>0.59</v>
      </c>
      <c r="AJ23" s="11">
        <v>0.47531692091644995</v>
      </c>
      <c r="AK23" s="11">
        <v>0.38501361952431401</v>
      </c>
      <c r="AL23" s="11">
        <v>0.50958261027841245</v>
      </c>
      <c r="AM23" s="11">
        <v>8.2280783244370007E-4</v>
      </c>
      <c r="AN23" s="11">
        <v>0.18937576008638526</v>
      </c>
      <c r="AO23" s="11">
        <v>0.49760427001444246</v>
      </c>
      <c r="AP23" s="11">
        <v>0.40180000197142363</v>
      </c>
      <c r="AQ23" s="11">
        <v>0.50958261027841245</v>
      </c>
      <c r="AR23" s="11">
        <v>3297.7975568853799</v>
      </c>
      <c r="AS23" s="11">
        <v>3380</v>
      </c>
      <c r="AT23" s="11">
        <v>3105896</v>
      </c>
      <c r="AW23" s="11">
        <v>-0.03</v>
      </c>
      <c r="AX23" s="11">
        <v>4.3907688654266586E-2</v>
      </c>
    </row>
    <row r="24" spans="1:50">
      <c r="A24"/>
      <c r="B24"/>
      <c r="C24"/>
      <c r="D24"/>
      <c r="E24"/>
      <c r="F24"/>
      <c r="G24"/>
      <c r="H24"/>
      <c r="I24"/>
      <c r="J24"/>
      <c r="K24"/>
      <c r="L24"/>
      <c r="M24"/>
      <c r="N24"/>
      <c r="O24"/>
      <c r="P24"/>
      <c r="Q24"/>
      <c r="R24"/>
      <c r="S24"/>
      <c r="T24"/>
      <c r="U24"/>
      <c r="V24"/>
      <c r="W24"/>
      <c r="X24"/>
      <c r="Y24"/>
      <c r="Z24"/>
      <c r="AA24" s="11">
        <v>0.32846715328467158</v>
      </c>
      <c r="AB24" s="11">
        <v>0.61</v>
      </c>
      <c r="AC24" s="11">
        <v>0.7</v>
      </c>
      <c r="AD24" s="11">
        <v>0.3</v>
      </c>
      <c r="AE24" s="11">
        <v>0.81499999999999995</v>
      </c>
      <c r="AF24" s="11">
        <v>0.60299999999999998</v>
      </c>
      <c r="AG24" s="11">
        <v>0.7</v>
      </c>
      <c r="AH24" s="11">
        <v>0.629</v>
      </c>
      <c r="AI24" s="11">
        <v>0.59</v>
      </c>
      <c r="AJ24" s="11">
        <v>0.40346417022408698</v>
      </c>
      <c r="AK24" s="11">
        <v>0.398845764964183</v>
      </c>
      <c r="AL24" s="11">
        <v>0.39451888826956827</v>
      </c>
      <c r="AM24" s="11">
        <v>1.187851347531E-3</v>
      </c>
      <c r="AN24" s="11">
        <v>0.19324057142857143</v>
      </c>
      <c r="AO24" s="11">
        <v>0.37473257809608296</v>
      </c>
      <c r="AP24" s="11">
        <v>0.41160000175237654</v>
      </c>
      <c r="AQ24" s="11">
        <v>0.39451888826956827</v>
      </c>
      <c r="AR24" s="11">
        <v>3032.57399350576</v>
      </c>
      <c r="AS24" s="11">
        <v>3100</v>
      </c>
      <c r="AT24" s="11">
        <v>3086806</v>
      </c>
      <c r="AU24" s="11">
        <v>29.12</v>
      </c>
      <c r="AV24" s="11">
        <v>6.5</v>
      </c>
      <c r="AW24" s="11">
        <v>-0.05</v>
      </c>
      <c r="AX24" s="11">
        <v>6.5203425639499268E-2</v>
      </c>
    </row>
    <row r="25" spans="1:50">
      <c r="A25"/>
      <c r="B25"/>
      <c r="C25"/>
      <c r="D25"/>
      <c r="E25"/>
      <c r="F25"/>
      <c r="G25"/>
      <c r="H25"/>
      <c r="I25"/>
      <c r="J25"/>
      <c r="K25"/>
      <c r="L25"/>
      <c r="M25"/>
      <c r="N25"/>
      <c r="O25"/>
      <c r="P25"/>
      <c r="Q25"/>
      <c r="R25"/>
      <c r="S25"/>
      <c r="T25"/>
      <c r="U25"/>
      <c r="V25"/>
      <c r="W25"/>
      <c r="X25"/>
      <c r="Y25"/>
      <c r="Z25"/>
      <c r="AA25" s="11">
        <v>0.32846715328467158</v>
      </c>
      <c r="AB25" s="11">
        <v>0.61</v>
      </c>
      <c r="AC25" s="11">
        <v>0.7</v>
      </c>
      <c r="AD25" s="11">
        <v>0.3</v>
      </c>
      <c r="AE25" s="11">
        <v>0.82099999999999995</v>
      </c>
      <c r="AF25" s="11">
        <v>0.66500000000000004</v>
      </c>
      <c r="AG25" s="11">
        <v>0.7</v>
      </c>
      <c r="AH25" s="11">
        <v>0.67700000000000005</v>
      </c>
      <c r="AI25" s="11">
        <v>0.59</v>
      </c>
      <c r="AJ25" s="11">
        <v>0.33161141953172402</v>
      </c>
      <c r="AK25" s="11">
        <v>0.412677910404052</v>
      </c>
      <c r="AL25" s="11">
        <v>0.2794551662607242</v>
      </c>
      <c r="AM25" s="11">
        <v>2.023073733956889E-3</v>
      </c>
      <c r="AN25" s="11">
        <v>0.20772642857142856</v>
      </c>
      <c r="AO25" s="11">
        <v>0.2518608861777234</v>
      </c>
      <c r="AP25" s="11">
        <v>0.42140000153332946</v>
      </c>
      <c r="AQ25" s="11">
        <v>0.2794551662607242</v>
      </c>
      <c r="AR25" s="11">
        <v>3468.9327451889299</v>
      </c>
      <c r="AS25" s="11">
        <v>3550</v>
      </c>
      <c r="AT25" s="11">
        <v>3075628</v>
      </c>
      <c r="AW25" s="11">
        <v>-0.08</v>
      </c>
      <c r="AX25" s="11">
        <v>5.744879705480449E-2</v>
      </c>
    </row>
    <row r="26" spans="1:50">
      <c r="A26"/>
      <c r="B26"/>
      <c r="C26"/>
      <c r="D26"/>
      <c r="E26"/>
      <c r="F26"/>
      <c r="G26"/>
      <c r="H26"/>
      <c r="I26"/>
      <c r="J26"/>
      <c r="K26"/>
      <c r="L26"/>
      <c r="M26"/>
      <c r="N26"/>
      <c r="O26"/>
      <c r="P26"/>
      <c r="Q26"/>
      <c r="R26"/>
      <c r="S26"/>
      <c r="T26"/>
      <c r="U26"/>
      <c r="V26"/>
      <c r="W26"/>
      <c r="X26"/>
      <c r="Y26"/>
      <c r="Z26"/>
      <c r="AA26" s="11">
        <v>0.32846715328467158</v>
      </c>
      <c r="AB26" s="11">
        <v>0.61</v>
      </c>
      <c r="AC26" s="11">
        <v>0.7</v>
      </c>
      <c r="AD26" s="11">
        <v>0.3</v>
      </c>
      <c r="AE26" s="11">
        <v>0.82900000000000007</v>
      </c>
      <c r="AF26" s="11">
        <v>0.72499999999999998</v>
      </c>
      <c r="AG26" s="11">
        <v>0.7</v>
      </c>
      <c r="AH26" s="11">
        <v>0.57799999999999996</v>
      </c>
      <c r="AI26" s="11">
        <v>0.57799999999999996</v>
      </c>
      <c r="AJ26" s="11">
        <v>0.31995046257151699</v>
      </c>
      <c r="AK26" s="11">
        <v>0.42427466763342797</v>
      </c>
      <c r="AL26" s="11">
        <v>0.30661934359421511</v>
      </c>
      <c r="AM26" s="11">
        <v>3.9842621644504443E-3</v>
      </c>
      <c r="AN26" s="11">
        <v>0.22221228571428572</v>
      </c>
      <c r="AO26" s="11">
        <v>0.26634783010621677</v>
      </c>
      <c r="AP26" s="11">
        <v>0.43120000131428243</v>
      </c>
      <c r="AQ26" s="11">
        <v>0.30661934359421511</v>
      </c>
      <c r="AR26" s="11">
        <v>3882.5557908874698</v>
      </c>
      <c r="AS26" s="11">
        <v>3950</v>
      </c>
      <c r="AT26" s="11">
        <v>3069856</v>
      </c>
      <c r="AW26" s="11">
        <v>-0.08</v>
      </c>
      <c r="AX26" s="11">
        <v>4.345544184640554E-2</v>
      </c>
    </row>
    <row r="27" spans="1:50">
      <c r="A27"/>
      <c r="B27"/>
      <c r="C27"/>
      <c r="D27"/>
      <c r="E27"/>
      <c r="F27"/>
      <c r="G27"/>
      <c r="H27"/>
      <c r="I27"/>
      <c r="J27"/>
      <c r="K27"/>
      <c r="L27"/>
      <c r="M27"/>
      <c r="N27"/>
      <c r="O27"/>
      <c r="P27"/>
      <c r="Q27"/>
      <c r="R27"/>
      <c r="S27"/>
      <c r="T27"/>
      <c r="U27"/>
      <c r="V27"/>
      <c r="W27"/>
      <c r="X27"/>
      <c r="Y27"/>
      <c r="Z27"/>
      <c r="AA27" s="11">
        <v>0.32846715328467158</v>
      </c>
      <c r="AB27" s="11">
        <v>0.61</v>
      </c>
      <c r="AC27" s="11">
        <v>0.7</v>
      </c>
      <c r="AD27" s="11">
        <v>0.3</v>
      </c>
      <c r="AE27" s="11">
        <v>0.80200000000000005</v>
      </c>
      <c r="AF27" s="11">
        <v>0.748</v>
      </c>
      <c r="AG27" s="11">
        <v>0.7</v>
      </c>
      <c r="AH27" s="11">
        <v>0.59699999999999998</v>
      </c>
      <c r="AI27" s="11">
        <v>0.57799999999999996</v>
      </c>
      <c r="AJ27" s="11">
        <v>0.30828950561131002</v>
      </c>
      <c r="AK27" s="11">
        <v>0.435871424862804</v>
      </c>
      <c r="AL27" s="11">
        <v>0.33378352092770602</v>
      </c>
      <c r="AM27" s="11">
        <v>1.0790711273440889E-2</v>
      </c>
      <c r="AN27" s="11">
        <v>0.23050085714285715</v>
      </c>
      <c r="AO27" s="11">
        <v>0.28083477403471008</v>
      </c>
      <c r="AP27" s="11">
        <v>0.44100000109523535</v>
      </c>
      <c r="AQ27" s="11">
        <v>0.33378352092770602</v>
      </c>
      <c r="AR27" s="11">
        <v>4259.3079099025699</v>
      </c>
      <c r="AS27" s="11">
        <v>4380</v>
      </c>
      <c r="AT27" s="11">
        <v>3067556</v>
      </c>
      <c r="AW27" s="11">
        <v>-0.08</v>
      </c>
      <c r="AX27" s="11">
        <v>4.0097051260698457E-2</v>
      </c>
    </row>
    <row r="28" spans="1:50">
      <c r="A28"/>
      <c r="B28"/>
      <c r="C28"/>
      <c r="D28"/>
      <c r="E28"/>
      <c r="F28"/>
      <c r="G28"/>
      <c r="H28"/>
      <c r="I28"/>
      <c r="J28"/>
      <c r="K28"/>
      <c r="L28"/>
      <c r="M28"/>
      <c r="N28"/>
      <c r="O28"/>
      <c r="P28"/>
      <c r="Q28"/>
      <c r="R28"/>
      <c r="S28"/>
      <c r="T28"/>
      <c r="U28"/>
      <c r="V28"/>
      <c r="W28"/>
      <c r="X28"/>
      <c r="Y28"/>
      <c r="Z28"/>
      <c r="AA28" s="11">
        <v>0.32846715328467158</v>
      </c>
      <c r="AB28" s="11">
        <v>0.61</v>
      </c>
      <c r="AC28" s="11">
        <v>0.7</v>
      </c>
      <c r="AD28" s="11">
        <v>0.3</v>
      </c>
      <c r="AE28" s="11">
        <v>0.79500000000000004</v>
      </c>
      <c r="AF28" s="11">
        <v>0.71200000000000008</v>
      </c>
      <c r="AG28" s="11">
        <v>0.7</v>
      </c>
      <c r="AH28" s="11">
        <v>0.71799999999999997</v>
      </c>
      <c r="AI28" s="11">
        <v>0.63800000000000001</v>
      </c>
      <c r="AJ28" s="11">
        <v>0.343216837749867</v>
      </c>
      <c r="AK28" s="11">
        <v>0.45873989335936904</v>
      </c>
      <c r="AL28" s="11">
        <v>0.33073460291390011</v>
      </c>
      <c r="AM28" s="11">
        <v>0.14213859195081779</v>
      </c>
      <c r="AN28" s="11">
        <v>0.23156628571428572</v>
      </c>
      <c r="AO28" s="11">
        <v>0.29563641490310255</v>
      </c>
      <c r="AP28" s="11">
        <v>0.45080000087618827</v>
      </c>
      <c r="AQ28" s="11">
        <v>0.33073460291390011</v>
      </c>
      <c r="AR28" s="11">
        <v>4658.0091880172204</v>
      </c>
      <c r="AS28" s="11">
        <v>4820</v>
      </c>
      <c r="AT28" s="11">
        <v>3069383</v>
      </c>
      <c r="AW28" s="11">
        <v>-7.0000000000000007E-2</v>
      </c>
      <c r="AX28" s="11">
        <v>4.2291657043161346E-2</v>
      </c>
    </row>
    <row r="29" spans="1:50">
      <c r="A29"/>
      <c r="B29"/>
      <c r="C29"/>
      <c r="D29"/>
      <c r="E29"/>
      <c r="F29"/>
      <c r="G29"/>
      <c r="H29"/>
      <c r="I29"/>
      <c r="J29"/>
      <c r="K29"/>
      <c r="L29"/>
      <c r="M29"/>
      <c r="N29"/>
      <c r="O29"/>
      <c r="P29"/>
      <c r="Q29"/>
      <c r="R29"/>
      <c r="S29"/>
      <c r="T29"/>
      <c r="U29"/>
      <c r="V29"/>
      <c r="W29"/>
      <c r="X29"/>
      <c r="Y29"/>
      <c r="Z29"/>
      <c r="AA29" s="11">
        <v>0.32846715328467158</v>
      </c>
      <c r="AB29" s="11">
        <v>0.61</v>
      </c>
      <c r="AC29" s="11">
        <v>0.55000000000000004</v>
      </c>
      <c r="AD29" s="11">
        <v>0.5</v>
      </c>
      <c r="AE29" s="11">
        <v>0.79200000000000004</v>
      </c>
      <c r="AF29" s="11">
        <v>0.67299999999999993</v>
      </c>
      <c r="AG29" s="11">
        <v>0.7</v>
      </c>
      <c r="AH29" s="11">
        <v>0.86</v>
      </c>
      <c r="AI29" s="11">
        <v>0.63400000000000001</v>
      </c>
      <c r="AJ29" s="11">
        <v>0.37814416988842403</v>
      </c>
      <c r="AK29" s="11">
        <v>0.48160836185593425</v>
      </c>
      <c r="AL29" s="11">
        <v>0.32768568490009414</v>
      </c>
      <c r="AM29" s="11">
        <v>0.30736959601088443</v>
      </c>
      <c r="AN29" s="11">
        <v>0.23356985714285713</v>
      </c>
      <c r="AO29" s="11">
        <v>0.31043805577149497</v>
      </c>
      <c r="AP29" s="11">
        <v>0.46060000065714118</v>
      </c>
      <c r="AQ29" s="11">
        <v>0.32768568490009414</v>
      </c>
      <c r="AR29" s="11">
        <v>4860.0346211900696</v>
      </c>
      <c r="AS29" s="11">
        <v>5000</v>
      </c>
      <c r="AT29" s="11">
        <v>3076282</v>
      </c>
      <c r="AU29" s="11">
        <v>28.15</v>
      </c>
      <c r="AV29" s="11">
        <v>8.76</v>
      </c>
      <c r="AW29" s="11">
        <v>-0.04</v>
      </c>
      <c r="AX29" s="11">
        <v>4.5494379970944299E-2</v>
      </c>
    </row>
    <row r="30" spans="1:50">
      <c r="A30"/>
      <c r="B30"/>
      <c r="C30"/>
      <c r="D30"/>
      <c r="E30"/>
      <c r="F30"/>
      <c r="G30"/>
      <c r="H30"/>
      <c r="I30"/>
      <c r="J30"/>
      <c r="K30"/>
      <c r="L30"/>
      <c r="M30"/>
      <c r="N30"/>
      <c r="O30"/>
      <c r="P30"/>
      <c r="Q30"/>
      <c r="R30"/>
      <c r="S30"/>
      <c r="T30"/>
      <c r="U30"/>
      <c r="V30"/>
      <c r="W30"/>
      <c r="X30"/>
      <c r="Y30"/>
      <c r="Z30"/>
      <c r="AA30" s="11">
        <v>0.32846715328467158</v>
      </c>
      <c r="AB30" s="11">
        <v>0.61779999982565648</v>
      </c>
      <c r="AC30" s="11">
        <v>0.55000000000000004</v>
      </c>
      <c r="AD30" s="11">
        <v>0.5</v>
      </c>
      <c r="AE30" s="11">
        <v>0.83799999999999997</v>
      </c>
      <c r="AF30" s="11">
        <v>0.70400000000000007</v>
      </c>
      <c r="AG30" s="11">
        <v>0.7</v>
      </c>
      <c r="AH30" s="11">
        <v>0.85799999999999998</v>
      </c>
      <c r="AI30" s="11">
        <v>0.56200000000000006</v>
      </c>
      <c r="AJ30" s="11">
        <v>0.414253926459618</v>
      </c>
      <c r="AK30" s="11">
        <v>0.5031776860531626</v>
      </c>
      <c r="AL30" s="11">
        <v>0.33732079724061304</v>
      </c>
      <c r="AM30" s="11">
        <v>0.39595942841312665</v>
      </c>
      <c r="AN30" s="11">
        <v>0.23422028571428574</v>
      </c>
      <c r="AO30" s="11">
        <v>0.29311049806936035</v>
      </c>
      <c r="AP30" s="11">
        <v>0.47040000043809416</v>
      </c>
      <c r="AQ30" s="11">
        <v>0.33732079724061304</v>
      </c>
      <c r="AR30" s="11">
        <v>5230.0065391354701</v>
      </c>
      <c r="AS30" s="11">
        <v>5380</v>
      </c>
      <c r="AT30" s="11">
        <v>3086736</v>
      </c>
      <c r="AW30" s="11">
        <v>-0.04</v>
      </c>
      <c r="AX30" s="11">
        <v>4.2045257001528447E-2</v>
      </c>
    </row>
    <row r="31" spans="1:50">
      <c r="A31"/>
      <c r="B31"/>
      <c r="C31"/>
      <c r="D31"/>
      <c r="E31"/>
      <c r="F31"/>
      <c r="G31"/>
      <c r="H31"/>
      <c r="I31"/>
      <c r="J31"/>
      <c r="K31"/>
      <c r="L31"/>
      <c r="M31"/>
      <c r="N31"/>
      <c r="O31"/>
      <c r="P31"/>
      <c r="Q31"/>
      <c r="R31"/>
      <c r="S31"/>
      <c r="T31"/>
      <c r="U31"/>
      <c r="V31"/>
      <c r="W31"/>
      <c r="X31"/>
      <c r="Y31"/>
      <c r="Z31"/>
      <c r="AA31" s="11">
        <v>0.32846715328467158</v>
      </c>
      <c r="AB31" s="11">
        <v>0.62559999965131285</v>
      </c>
      <c r="AC31" s="11">
        <v>0.55000000000000004</v>
      </c>
      <c r="AD31" s="11">
        <v>0.5</v>
      </c>
      <c r="AE31" s="11">
        <v>0.83599999999999997</v>
      </c>
      <c r="AF31" s="11">
        <v>0.72299999999999998</v>
      </c>
      <c r="AG31" s="11">
        <v>0.7</v>
      </c>
      <c r="AH31" s="11">
        <v>0.79599999999999993</v>
      </c>
      <c r="AI31" s="11">
        <v>0.61399999999999999</v>
      </c>
      <c r="AJ31" s="11">
        <v>0.33536132029243398</v>
      </c>
      <c r="AK31" s="11">
        <v>0.5053321731652658</v>
      </c>
      <c r="AL31" s="11">
        <v>0.34777923483024892</v>
      </c>
      <c r="AM31" s="11">
        <v>0.45165870610084335</v>
      </c>
      <c r="AN31" s="11">
        <v>0.27523128571428573</v>
      </c>
      <c r="AO31" s="11">
        <v>0.32159033283551314</v>
      </c>
      <c r="AP31" s="11">
        <v>0.48020000021904707</v>
      </c>
      <c r="AQ31" s="11">
        <v>0.34777923483024892</v>
      </c>
      <c r="AR31" s="11">
        <v>5673.6233822124204</v>
      </c>
      <c r="AS31" s="11">
        <v>5810</v>
      </c>
      <c r="AT31" s="11">
        <v>3098677</v>
      </c>
      <c r="AU31" s="11">
        <v>31.09</v>
      </c>
      <c r="AV31" s="11">
        <v>5.57</v>
      </c>
      <c r="AW31" s="11">
        <v>-0.04</v>
      </c>
      <c r="AX31" s="11">
        <v>3.9396269097030145E-2</v>
      </c>
    </row>
    <row r="32" spans="1:50">
      <c r="A32"/>
      <c r="B32"/>
      <c r="C32"/>
      <c r="D32"/>
      <c r="E32"/>
      <c r="F32"/>
      <c r="G32"/>
      <c r="H32"/>
      <c r="I32"/>
      <c r="J32"/>
      <c r="K32"/>
      <c r="L32"/>
      <c r="M32"/>
      <c r="N32"/>
      <c r="O32"/>
      <c r="P32"/>
      <c r="Q32"/>
      <c r="R32"/>
      <c r="S32"/>
      <c r="T32"/>
      <c r="U32"/>
      <c r="V32"/>
      <c r="W32"/>
      <c r="X32"/>
      <c r="Y32"/>
      <c r="Z32"/>
      <c r="AA32" s="11">
        <v>0.32846715328467158</v>
      </c>
      <c r="AB32" s="11">
        <v>0.63339999947696923</v>
      </c>
      <c r="AC32" s="11">
        <v>0.55000000000000004</v>
      </c>
      <c r="AD32" s="11">
        <v>0.5</v>
      </c>
      <c r="AE32" s="11">
        <v>0.83299999999999996</v>
      </c>
      <c r="AF32" s="11">
        <v>0.71</v>
      </c>
      <c r="AG32" s="11">
        <v>0.7</v>
      </c>
      <c r="AH32" s="11">
        <v>0.85</v>
      </c>
      <c r="AI32" s="11">
        <v>0.60199999999999998</v>
      </c>
      <c r="AJ32" s="11">
        <v>0.37975381459164004</v>
      </c>
      <c r="AK32" s="11">
        <v>0.49393971878725057</v>
      </c>
      <c r="AL32" s="11">
        <v>0.35568515310527038</v>
      </c>
      <c r="AM32" s="11">
        <v>0.54660920398135227</v>
      </c>
      <c r="AN32" s="11">
        <v>0.26972666012303798</v>
      </c>
      <c r="AO32" s="11">
        <v>0.34040994660941032</v>
      </c>
      <c r="AP32" s="11">
        <v>0.49</v>
      </c>
      <c r="AQ32" s="11">
        <v>0.35568515310527038</v>
      </c>
      <c r="AR32" s="11">
        <v>6161.6077812023404</v>
      </c>
      <c r="AS32" s="11">
        <v>6280</v>
      </c>
      <c r="AT32" s="11">
        <v>3110579</v>
      </c>
      <c r="AU32" s="11">
        <v>33.03</v>
      </c>
      <c r="AV32" s="11">
        <v>7.85</v>
      </c>
      <c r="AW32" s="11">
        <v>-0.03</v>
      </c>
      <c r="AX32" s="11">
        <v>3.6069611510176292E-2</v>
      </c>
    </row>
    <row r="33" spans="1:50">
      <c r="A33"/>
      <c r="B33"/>
      <c r="C33"/>
      <c r="D33"/>
      <c r="E33"/>
      <c r="F33"/>
      <c r="G33"/>
      <c r="H33"/>
      <c r="I33"/>
      <c r="J33"/>
      <c r="K33"/>
      <c r="L33"/>
      <c r="M33"/>
      <c r="N33"/>
      <c r="O33"/>
      <c r="P33"/>
      <c r="Q33"/>
      <c r="R33"/>
      <c r="S33"/>
      <c r="T33"/>
      <c r="U33"/>
      <c r="V33"/>
      <c r="W33"/>
      <c r="X33"/>
      <c r="Y33"/>
      <c r="Z33"/>
      <c r="AA33" s="11">
        <v>0.32846715328467158</v>
      </c>
      <c r="AB33" s="11">
        <v>0.64119999930262561</v>
      </c>
      <c r="AC33" s="11">
        <v>0.54299999999999993</v>
      </c>
      <c r="AD33" s="11">
        <v>0.7</v>
      </c>
      <c r="AE33" s="11">
        <v>0.81200000000000006</v>
      </c>
      <c r="AF33" s="11">
        <v>0.75599999999999989</v>
      </c>
      <c r="AG33" s="11">
        <v>0.7</v>
      </c>
      <c r="AH33" s="11">
        <v>0.84499999999999997</v>
      </c>
      <c r="AI33" s="11">
        <v>0.624</v>
      </c>
      <c r="AJ33" s="11">
        <v>0.41843277166774795</v>
      </c>
      <c r="AK33" s="11">
        <v>0.50650567698504523</v>
      </c>
      <c r="AL33" s="11">
        <v>0.35653570011591074</v>
      </c>
      <c r="AM33" s="11">
        <v>0.67977697274524662</v>
      </c>
      <c r="AN33" s="11">
        <v>0.26422203453179027</v>
      </c>
      <c r="AO33" s="11">
        <v>0.35707774825293681</v>
      </c>
      <c r="AP33" s="11">
        <v>0.502</v>
      </c>
      <c r="AQ33" s="11">
        <v>0.35653570011591074</v>
      </c>
      <c r="AR33" s="11">
        <v>6878.0158248451298</v>
      </c>
      <c r="AS33" s="11">
        <v>7010</v>
      </c>
      <c r="AT33" s="11">
        <v>3121751</v>
      </c>
      <c r="AW33" s="11">
        <v>-0.01</v>
      </c>
      <c r="AX33" s="11">
        <v>3.1981806930197532E-2</v>
      </c>
    </row>
    <row r="34" spans="1:50">
      <c r="A34"/>
      <c r="B34"/>
      <c r="C34"/>
      <c r="D34"/>
      <c r="E34"/>
      <c r="F34"/>
      <c r="G34"/>
      <c r="H34"/>
      <c r="I34"/>
      <c r="J34"/>
      <c r="K34"/>
      <c r="L34"/>
      <c r="M34"/>
      <c r="N34"/>
      <c r="O34"/>
      <c r="P34"/>
      <c r="Q34"/>
      <c r="R34"/>
      <c r="S34"/>
      <c r="T34"/>
      <c r="U34"/>
      <c r="V34"/>
      <c r="W34"/>
      <c r="X34"/>
      <c r="Y34"/>
      <c r="Z34"/>
      <c r="AA34" s="11">
        <v>0.32846715328467158</v>
      </c>
      <c r="AB34" s="11">
        <v>0.64899999912828199</v>
      </c>
      <c r="AC34" s="11">
        <v>0.6409999999999999</v>
      </c>
      <c r="AD34" s="11">
        <v>0.7</v>
      </c>
      <c r="AE34" s="11">
        <v>0.873</v>
      </c>
      <c r="AF34" s="11">
        <v>0.75099999999999989</v>
      </c>
      <c r="AG34" s="11">
        <v>0.6</v>
      </c>
      <c r="AH34" s="11">
        <v>0.80299999999999994</v>
      </c>
      <c r="AI34" s="11">
        <v>0.73199999999999998</v>
      </c>
      <c r="AJ34" s="11">
        <v>0.45553930509167795</v>
      </c>
      <c r="AK34" s="11">
        <v>0.50575912920838095</v>
      </c>
      <c r="AL34" s="11">
        <v>0.37916058937480834</v>
      </c>
      <c r="AM34" s="11">
        <v>0.82378900034555769</v>
      </c>
      <c r="AN34" s="11">
        <v>0.25871740894054251</v>
      </c>
      <c r="AO34" s="11">
        <v>0.36428141669965736</v>
      </c>
      <c r="AP34" s="11">
        <v>0.49700000000000005</v>
      </c>
      <c r="AQ34" s="11">
        <v>0.37916058937480834</v>
      </c>
      <c r="AR34" s="11">
        <v>7363.6029188729599</v>
      </c>
      <c r="AS34" s="11">
        <v>7570</v>
      </c>
      <c r="AT34" s="11">
        <v>3132458</v>
      </c>
      <c r="AW34" s="11">
        <v>0.01</v>
      </c>
      <c r="AX34" s="11">
        <v>2.632039047518181E-2</v>
      </c>
    </row>
    <row r="35" spans="1:50">
      <c r="A35"/>
      <c r="B35"/>
      <c r="C35"/>
      <c r="D35"/>
      <c r="E35"/>
      <c r="F35"/>
      <c r="G35"/>
      <c r="H35"/>
      <c r="I35"/>
      <c r="J35"/>
      <c r="K35"/>
      <c r="L35"/>
      <c r="M35"/>
      <c r="N35"/>
      <c r="O35"/>
      <c r="P35"/>
      <c r="Q35"/>
      <c r="R35"/>
      <c r="S35"/>
      <c r="T35"/>
      <c r="U35"/>
      <c r="V35"/>
      <c r="W35"/>
      <c r="X35"/>
      <c r="Y35"/>
      <c r="Z35"/>
      <c r="AA35" s="11">
        <v>0.32846715328467158</v>
      </c>
      <c r="AB35" s="11">
        <v>0.65679999895393848</v>
      </c>
      <c r="AC35" s="11">
        <v>0.55600000000000005</v>
      </c>
      <c r="AD35" s="11">
        <v>0.7</v>
      </c>
      <c r="AE35" s="11">
        <v>0.90300000000000002</v>
      </c>
      <c r="AF35" s="11">
        <v>0.76</v>
      </c>
      <c r="AG35" s="11">
        <v>0.7</v>
      </c>
      <c r="AH35" s="11">
        <v>0.80400000000000005</v>
      </c>
      <c r="AI35" s="11">
        <v>0.75800000000000001</v>
      </c>
      <c r="AJ35" s="11">
        <v>0.4872991899905304</v>
      </c>
      <c r="AK35" s="11">
        <v>0.52679215999733398</v>
      </c>
      <c r="AL35" s="11">
        <v>0.40754660283682387</v>
      </c>
      <c r="AM35" s="11">
        <v>1</v>
      </c>
      <c r="AN35" s="11">
        <v>0.25321278334929476</v>
      </c>
      <c r="AO35" s="11">
        <v>0.37926824463090425</v>
      </c>
      <c r="AP35" s="11">
        <v>0.495</v>
      </c>
      <c r="AQ35" s="11">
        <v>0.40754660283682387</v>
      </c>
      <c r="AR35" s="11">
        <v>8414.6467663667208</v>
      </c>
      <c r="AS35" s="11">
        <v>8520</v>
      </c>
      <c r="AT35" s="11">
        <v>3143291</v>
      </c>
      <c r="AU35" s="11">
        <v>34.510000000000005</v>
      </c>
      <c r="AV35" s="11">
        <v>4.25</v>
      </c>
      <c r="AW35" s="11">
        <v>0.02</v>
      </c>
      <c r="AX35" s="11">
        <v>1.7247714512120149E-2</v>
      </c>
    </row>
    <row r="36" spans="1:50">
      <c r="A36"/>
      <c r="B36"/>
      <c r="C36"/>
      <c r="D36"/>
      <c r="E36"/>
      <c r="F36"/>
      <c r="G36"/>
      <c r="H36"/>
      <c r="I36"/>
      <c r="J36"/>
      <c r="K36"/>
      <c r="L36"/>
      <c r="M36"/>
      <c r="N36"/>
      <c r="O36"/>
      <c r="P36"/>
      <c r="Q36"/>
      <c r="R36"/>
      <c r="S36"/>
      <c r="T36"/>
      <c r="U36"/>
      <c r="V36"/>
      <c r="W36"/>
      <c r="X36"/>
      <c r="Y36"/>
      <c r="Z36"/>
      <c r="AA36" s="11">
        <v>0.32846715328467158</v>
      </c>
      <c r="AB36" s="11">
        <v>0.66459999877959497</v>
      </c>
      <c r="AC36" s="11">
        <v>0.67</v>
      </c>
      <c r="AD36" s="11">
        <v>0.7</v>
      </c>
      <c r="AE36" s="11">
        <v>0.92799999999999994</v>
      </c>
      <c r="AF36" s="11">
        <v>0.75599999999999989</v>
      </c>
      <c r="AG36" s="11">
        <v>0.7</v>
      </c>
      <c r="AH36" s="11">
        <v>0.79599999999999993</v>
      </c>
      <c r="AI36" s="11">
        <v>0.75800000000000001</v>
      </c>
      <c r="AJ36" s="11">
        <v>0.48581098122679717</v>
      </c>
      <c r="AK36" s="11">
        <v>0.53151637129126406</v>
      </c>
      <c r="AL36" s="11">
        <v>0.42055929720113883</v>
      </c>
      <c r="AM36" s="11">
        <v>1</v>
      </c>
      <c r="AN36" s="11">
        <v>0.24770815775804705</v>
      </c>
      <c r="AO36" s="11">
        <v>0.39689930391109918</v>
      </c>
      <c r="AP36" s="11">
        <v>0.47200000000000003</v>
      </c>
      <c r="AQ36" s="11">
        <v>0.42055929720113883</v>
      </c>
      <c r="AR36" s="11">
        <v>8716.0067291809592</v>
      </c>
      <c r="AS36" s="11">
        <v>8640</v>
      </c>
      <c r="AT36" s="11">
        <v>3155271</v>
      </c>
      <c r="AW36" s="11">
        <v>0.03</v>
      </c>
      <c r="AX36" s="11">
        <v>6.8506792743177058E-3</v>
      </c>
    </row>
    <row r="37" spans="1:50">
      <c r="A37"/>
      <c r="B37"/>
      <c r="C37"/>
      <c r="D37"/>
      <c r="E37"/>
      <c r="F37"/>
      <c r="G37"/>
      <c r="H37"/>
      <c r="I37"/>
      <c r="J37"/>
      <c r="K37"/>
      <c r="L37"/>
      <c r="M37"/>
      <c r="N37"/>
      <c r="O37"/>
      <c r="P37"/>
      <c r="Q37"/>
      <c r="R37"/>
      <c r="S37"/>
      <c r="T37"/>
      <c r="U37"/>
      <c r="V37"/>
      <c r="W37"/>
      <c r="X37"/>
      <c r="Y37"/>
      <c r="Z37"/>
      <c r="AA37" s="11">
        <v>0.32846715328467158</v>
      </c>
      <c r="AB37" s="11">
        <v>0.67239999860525135</v>
      </c>
      <c r="AC37" s="11">
        <v>0.68</v>
      </c>
      <c r="AD37" s="11">
        <v>0.7</v>
      </c>
      <c r="AE37" s="11">
        <v>0.92599999999999993</v>
      </c>
      <c r="AF37" s="11">
        <v>0.74199999999999999</v>
      </c>
      <c r="AG37" s="11">
        <v>0.7</v>
      </c>
      <c r="AH37" s="11">
        <v>0.78700000000000003</v>
      </c>
      <c r="AI37" s="11">
        <v>0.85799999999999998</v>
      </c>
      <c r="AJ37" s="11">
        <v>0.48595287141135773</v>
      </c>
      <c r="AK37" s="11">
        <v>0.5312012075853958</v>
      </c>
      <c r="AL37" s="11">
        <v>0.42135370421137103</v>
      </c>
      <c r="AM37" s="11">
        <v>1</v>
      </c>
      <c r="AN37" s="11">
        <v>0.24220353216679932</v>
      </c>
      <c r="AO37" s="11">
        <v>0.39793031084894342</v>
      </c>
      <c r="AP37" s="11">
        <v>0.52100000000000002</v>
      </c>
      <c r="AQ37" s="11">
        <v>0.42135370421137103</v>
      </c>
      <c r="AS37" s="11">
        <v>9089.3333333333721</v>
      </c>
      <c r="AW37" s="11">
        <v>0.03</v>
      </c>
      <c r="AX37" s="11">
        <v>-1.1093477162683607E-3</v>
      </c>
    </row>
    <row r="38" spans="1:50">
      <c r="A38"/>
      <c r="B38"/>
      <c r="C38"/>
      <c r="D38"/>
      <c r="E38"/>
      <c r="F38"/>
      <c r="G38"/>
      <c r="H38"/>
      <c r="I38"/>
      <c r="J38"/>
      <c r="K38"/>
      <c r="L38"/>
      <c r="M38"/>
      <c r="N38"/>
      <c r="O38"/>
      <c r="P38"/>
      <c r="Q38"/>
      <c r="R38"/>
      <c r="S38"/>
      <c r="T38"/>
      <c r="U38"/>
      <c r="V38"/>
      <c r="W38"/>
      <c r="X38"/>
      <c r="Y38"/>
      <c r="Z38"/>
      <c r="AA38" s="11">
        <v>1.4485208293096644E-2</v>
      </c>
      <c r="AB38" s="11">
        <v>0.31099998470000001</v>
      </c>
      <c r="AC38" s="11">
        <v>0.7</v>
      </c>
      <c r="AD38" s="11">
        <v>0.5</v>
      </c>
      <c r="AE38" s="11">
        <v>0.48799999999999999</v>
      </c>
      <c r="AF38" s="11">
        <v>0.69499999999999995</v>
      </c>
      <c r="AG38" s="11">
        <v>0.5</v>
      </c>
      <c r="AH38" s="11">
        <v>0.59200000000000008</v>
      </c>
      <c r="AI38" s="11">
        <v>0.54200000000000004</v>
      </c>
      <c r="AJ38" s="11">
        <v>0</v>
      </c>
      <c r="AK38" s="11">
        <v>0.23895338866382296</v>
      </c>
      <c r="AL38" s="11">
        <v>0.44657605138231843</v>
      </c>
      <c r="AM38" s="11">
        <v>1.8440362854294442E-4</v>
      </c>
      <c r="AN38" s="11">
        <v>0.15081114285714287</v>
      </c>
      <c r="AO38" s="11">
        <v>0.22406522902737741</v>
      </c>
      <c r="AP38" s="11">
        <v>0.44720000249892472</v>
      </c>
      <c r="AQ38" s="11">
        <v>0.44657605138231843</v>
      </c>
      <c r="AR38" s="11">
        <v>4590.4590142177703</v>
      </c>
      <c r="AS38" s="11">
        <v>4350</v>
      </c>
      <c r="AT38" s="11">
        <v>28265291</v>
      </c>
      <c r="AU38" s="11">
        <v>35.33</v>
      </c>
      <c r="AV38" s="11">
        <v>23.61</v>
      </c>
      <c r="AW38" s="11">
        <v>-0.17</v>
      </c>
      <c r="AX38" s="11">
        <v>3.0001802107598341E-2</v>
      </c>
    </row>
    <row r="39" spans="1:50">
      <c r="A39"/>
      <c r="B39"/>
      <c r="C39"/>
      <c r="D39"/>
      <c r="E39"/>
      <c r="F39"/>
      <c r="G39"/>
      <c r="H39"/>
      <c r="I39"/>
      <c r="J39"/>
      <c r="K39"/>
      <c r="L39"/>
      <c r="M39"/>
      <c r="N39"/>
      <c r="O39"/>
      <c r="P39"/>
      <c r="Q39"/>
      <c r="R39"/>
      <c r="S39"/>
      <c r="T39"/>
      <c r="U39"/>
      <c r="V39"/>
      <c r="W39"/>
      <c r="X39"/>
      <c r="Y39"/>
      <c r="Z39"/>
      <c r="AA39" s="11">
        <v>1.4485208293096644E-2</v>
      </c>
      <c r="AB39" s="11">
        <v>0.31099998470000001</v>
      </c>
      <c r="AC39" s="11">
        <v>0.7</v>
      </c>
      <c r="AD39" s="11">
        <v>0.5</v>
      </c>
      <c r="AE39" s="11">
        <v>0.48799999999999999</v>
      </c>
      <c r="AF39" s="11">
        <v>0.60699999999999998</v>
      </c>
      <c r="AG39" s="11">
        <v>0.5</v>
      </c>
      <c r="AH39" s="11">
        <v>0.56999999999999995</v>
      </c>
      <c r="AI39" s="11">
        <v>0.54200000000000004</v>
      </c>
      <c r="AJ39" s="11">
        <v>0</v>
      </c>
      <c r="AK39" s="11">
        <v>0.23362590692132801</v>
      </c>
      <c r="AL39" s="11">
        <v>0.44548576674151857</v>
      </c>
      <c r="AM39" s="11">
        <v>4.5201863874517773E-4</v>
      </c>
      <c r="AN39" s="11">
        <v>0.17002728571428571</v>
      </c>
      <c r="AO39" s="11">
        <v>0.21843390729923193</v>
      </c>
      <c r="AP39" s="11">
        <v>0.45838000224903225</v>
      </c>
      <c r="AQ39" s="11">
        <v>0.44548576674151857</v>
      </c>
      <c r="AR39" s="11">
        <v>4786.2939587609999</v>
      </c>
      <c r="AS39" s="11">
        <v>4530</v>
      </c>
      <c r="AT39" s="11">
        <v>28759876</v>
      </c>
      <c r="AW39" s="11">
        <v>-0.18</v>
      </c>
      <c r="AX39" s="11">
        <v>4.3197690622231111E-2</v>
      </c>
    </row>
    <row r="40" spans="1:50">
      <c r="A40"/>
      <c r="B40"/>
      <c r="C40"/>
      <c r="D40"/>
      <c r="E40"/>
      <c r="F40"/>
      <c r="G40"/>
      <c r="H40"/>
      <c r="I40"/>
      <c r="J40"/>
      <c r="K40"/>
      <c r="L40"/>
      <c r="M40"/>
      <c r="N40"/>
      <c r="O40"/>
      <c r="P40"/>
      <c r="Q40"/>
      <c r="R40"/>
      <c r="S40"/>
      <c r="T40"/>
      <c r="U40"/>
      <c r="V40"/>
      <c r="W40"/>
      <c r="X40"/>
      <c r="Y40"/>
      <c r="Z40"/>
      <c r="AA40" s="11">
        <v>1.4485208293096644E-2</v>
      </c>
      <c r="AB40" s="11">
        <v>0.31099998470000001</v>
      </c>
      <c r="AC40" s="11">
        <v>0.7</v>
      </c>
      <c r="AD40" s="11">
        <v>0.5</v>
      </c>
      <c r="AE40" s="11">
        <v>0.48799999999999999</v>
      </c>
      <c r="AF40" s="11">
        <v>0.65500000000000003</v>
      </c>
      <c r="AG40" s="11">
        <v>0.5</v>
      </c>
      <c r="AH40" s="11">
        <v>0.56000000000000005</v>
      </c>
      <c r="AI40" s="11">
        <v>0.54200000000000004</v>
      </c>
      <c r="AJ40" s="11">
        <v>0</v>
      </c>
      <c r="AK40" s="11">
        <v>0.22940893407762902</v>
      </c>
      <c r="AL40" s="11">
        <v>0.38341158912827267</v>
      </c>
      <c r="AM40" s="11">
        <v>6.6174540301726663E-4</v>
      </c>
      <c r="AN40" s="11">
        <v>0.18080019047619048</v>
      </c>
      <c r="AO40" s="11">
        <v>0.22739454883462579</v>
      </c>
      <c r="AP40" s="11">
        <v>0.46956000199913978</v>
      </c>
      <c r="AQ40" s="11">
        <v>0.38341158912827267</v>
      </c>
      <c r="AR40" s="11">
        <v>4847.9176316522799</v>
      </c>
      <c r="AS40" s="11">
        <v>4620</v>
      </c>
      <c r="AT40" s="11">
        <v>29215667</v>
      </c>
      <c r="AW40" s="11">
        <v>-0.18</v>
      </c>
      <c r="AX40" s="11">
        <v>3.4716249576753733E-2</v>
      </c>
    </row>
    <row r="41" spans="1:50">
      <c r="A41"/>
      <c r="B41"/>
      <c r="C41"/>
      <c r="D41"/>
      <c r="E41"/>
      <c r="F41"/>
      <c r="G41"/>
      <c r="H41"/>
      <c r="I41"/>
      <c r="J41"/>
      <c r="K41"/>
      <c r="L41"/>
      <c r="M41"/>
      <c r="N41"/>
      <c r="O41"/>
      <c r="P41"/>
      <c r="Q41"/>
      <c r="R41"/>
      <c r="S41"/>
      <c r="T41"/>
      <c r="U41"/>
      <c r="V41"/>
      <c r="W41"/>
      <c r="X41"/>
      <c r="Y41"/>
      <c r="Z41"/>
      <c r="AA41" s="11">
        <v>1.4485208293096644E-2</v>
      </c>
      <c r="AB41" s="11">
        <v>0.31099998470000001</v>
      </c>
      <c r="AC41" s="11">
        <v>0.7</v>
      </c>
      <c r="AD41" s="11">
        <v>0.5</v>
      </c>
      <c r="AE41" s="11">
        <v>0.48599999999999999</v>
      </c>
      <c r="AF41" s="11">
        <v>0.69299999999999995</v>
      </c>
      <c r="AG41" s="11">
        <v>0.5</v>
      </c>
      <c r="AH41" s="11">
        <v>0.60099999999999998</v>
      </c>
      <c r="AI41" s="11">
        <v>0.54200000000000004</v>
      </c>
      <c r="AJ41" s="11">
        <v>3.5940227971087958E-2</v>
      </c>
      <c r="AK41" s="11">
        <v>0.22519196123393001</v>
      </c>
      <c r="AL41" s="11">
        <v>0.32133741151502671</v>
      </c>
      <c r="AM41" s="11">
        <v>6.7461848469489998E-4</v>
      </c>
      <c r="AN41" s="11">
        <v>0.19157309523809524</v>
      </c>
      <c r="AO41" s="11">
        <v>0.23635519037001962</v>
      </c>
      <c r="AP41" s="11">
        <v>0.48074000174924736</v>
      </c>
      <c r="AQ41" s="11">
        <v>0.32133741151502671</v>
      </c>
      <c r="AR41" s="11">
        <v>5077.9338386571499</v>
      </c>
      <c r="AS41" s="11">
        <v>4870</v>
      </c>
      <c r="AT41" s="11">
        <v>29646386</v>
      </c>
      <c r="AW41" s="11">
        <v>-0.18</v>
      </c>
      <c r="AX41" s="11">
        <v>3.9915139941140265E-2</v>
      </c>
    </row>
    <row r="42" spans="1:50">
      <c r="A42"/>
      <c r="B42"/>
      <c r="C42"/>
      <c r="D42"/>
      <c r="E42"/>
      <c r="F42"/>
      <c r="G42"/>
      <c r="H42"/>
      <c r="I42"/>
      <c r="J42"/>
      <c r="K42"/>
      <c r="L42"/>
      <c r="M42"/>
      <c r="N42"/>
      <c r="O42"/>
      <c r="P42"/>
      <c r="Q42"/>
      <c r="R42"/>
      <c r="S42"/>
      <c r="T42"/>
      <c r="U42"/>
      <c r="V42"/>
      <c r="W42"/>
      <c r="X42"/>
      <c r="Y42"/>
      <c r="Z42"/>
      <c r="AA42" s="11">
        <v>1.4485208293096644E-2</v>
      </c>
      <c r="AB42" s="11">
        <v>0.31099998470000001</v>
      </c>
      <c r="AC42" s="11">
        <v>0.7</v>
      </c>
      <c r="AD42" s="11">
        <v>0.5</v>
      </c>
      <c r="AE42" s="11">
        <v>0.48700000000000004</v>
      </c>
      <c r="AF42" s="11">
        <v>0.72799999999999998</v>
      </c>
      <c r="AG42" s="11">
        <v>0.5</v>
      </c>
      <c r="AH42" s="11">
        <v>0.69</v>
      </c>
      <c r="AI42" s="11">
        <v>0.54200000000000004</v>
      </c>
      <c r="AJ42" s="11">
        <v>8.0710898578879947E-2</v>
      </c>
      <c r="AK42" s="11">
        <v>0.23698015825947003</v>
      </c>
      <c r="AL42" s="11">
        <v>0.33084168282654941</v>
      </c>
      <c r="AM42" s="11">
        <v>2.6603179066596668E-3</v>
      </c>
      <c r="AN42" s="11">
        <v>0.202346</v>
      </c>
      <c r="AO42" s="11">
        <v>0.25361399883189806</v>
      </c>
      <c r="AP42" s="11">
        <v>0.49192000149935483</v>
      </c>
      <c r="AQ42" s="11">
        <v>0.33084168282654941</v>
      </c>
      <c r="AR42" s="11">
        <v>5242.0451327825504</v>
      </c>
      <c r="AS42" s="11">
        <v>5000</v>
      </c>
      <c r="AT42" s="11">
        <v>30071594</v>
      </c>
      <c r="AW42" s="11">
        <v>-0.16</v>
      </c>
      <c r="AX42" s="11">
        <v>3.150379418950261E-2</v>
      </c>
    </row>
    <row r="43" spans="1:50">
      <c r="A43"/>
      <c r="B43"/>
      <c r="C43"/>
      <c r="D43"/>
      <c r="E43"/>
      <c r="F43"/>
      <c r="G43"/>
      <c r="H43"/>
      <c r="I43"/>
      <c r="J43"/>
      <c r="K43"/>
      <c r="L43"/>
      <c r="M43"/>
      <c r="N43"/>
      <c r="O43"/>
      <c r="P43"/>
      <c r="Q43"/>
      <c r="R43"/>
      <c r="S43"/>
      <c r="T43"/>
      <c r="U43"/>
      <c r="V43"/>
      <c r="W43"/>
      <c r="X43"/>
      <c r="Y43"/>
      <c r="Z43"/>
      <c r="AA43" s="11">
        <v>1.4485208293096644E-2</v>
      </c>
      <c r="AB43" s="11">
        <v>0.31099998470000001</v>
      </c>
      <c r="AC43" s="11">
        <v>0.7</v>
      </c>
      <c r="AD43" s="11">
        <v>0.5</v>
      </c>
      <c r="AE43" s="11">
        <v>0.64700000000000002</v>
      </c>
      <c r="AF43" s="11">
        <v>0.63300000000000001</v>
      </c>
      <c r="AG43" s="11">
        <v>0.5</v>
      </c>
      <c r="AH43" s="11">
        <v>0.74</v>
      </c>
      <c r="AI43" s="11">
        <v>0.39600000000000002</v>
      </c>
      <c r="AJ43" s="11">
        <v>0.12548156918667203</v>
      </c>
      <c r="AK43" s="11">
        <v>0.24876835528501001</v>
      </c>
      <c r="AL43" s="11">
        <v>0.34034595413807212</v>
      </c>
      <c r="AM43" s="11">
        <v>3.1323472893464445E-3</v>
      </c>
      <c r="AN43" s="11">
        <v>0.2158427142857143</v>
      </c>
      <c r="AO43" s="11">
        <v>0.27087280729377661</v>
      </c>
      <c r="AP43" s="11">
        <v>0.5031000012494623</v>
      </c>
      <c r="AQ43" s="11">
        <v>0.34034595413807212</v>
      </c>
      <c r="AR43" s="11">
        <v>5395.33200643071</v>
      </c>
      <c r="AS43" s="11">
        <v>5130</v>
      </c>
      <c r="AT43" s="11">
        <v>30506054</v>
      </c>
      <c r="AW43" s="11">
        <v>-0.16</v>
      </c>
      <c r="AX43" s="11">
        <v>3.2614739402929416E-2</v>
      </c>
    </row>
    <row r="44" spans="1:50">
      <c r="A44"/>
      <c r="B44"/>
      <c r="C44"/>
      <c r="D44"/>
      <c r="E44"/>
      <c r="F44"/>
      <c r="G44"/>
      <c r="H44"/>
      <c r="I44"/>
      <c r="J44"/>
      <c r="K44"/>
      <c r="L44"/>
      <c r="M44"/>
      <c r="N44"/>
      <c r="O44"/>
      <c r="P44"/>
      <c r="Q44"/>
      <c r="R44"/>
      <c r="S44"/>
      <c r="T44"/>
      <c r="U44"/>
      <c r="V44"/>
      <c r="W44"/>
      <c r="X44"/>
      <c r="Y44"/>
      <c r="Z44"/>
      <c r="AA44" s="11">
        <v>1.4485208293096644E-2</v>
      </c>
      <c r="AB44" s="11">
        <v>0.30774999614999998</v>
      </c>
      <c r="AC44" s="11">
        <v>0.7</v>
      </c>
      <c r="AD44" s="11">
        <v>0.5</v>
      </c>
      <c r="AE44" s="11">
        <v>0.64599999999999991</v>
      </c>
      <c r="AF44" s="11">
        <v>0.63300000000000001</v>
      </c>
      <c r="AG44" s="11">
        <v>0.5</v>
      </c>
      <c r="AH44" s="11">
        <v>0.78200000000000003</v>
      </c>
      <c r="AI44" s="11">
        <v>0.59599999999999997</v>
      </c>
      <c r="AJ44" s="11">
        <v>0.12948477322674901</v>
      </c>
      <c r="AK44" s="11">
        <v>0.26872199983477996</v>
      </c>
      <c r="AL44" s="11">
        <v>0.34082406034375001</v>
      </c>
      <c r="AM44" s="11">
        <v>3.5895223150211111E-3</v>
      </c>
      <c r="AN44" s="11">
        <v>0.22933942857142858</v>
      </c>
      <c r="AO44" s="11">
        <v>0.31687289992241674</v>
      </c>
      <c r="AP44" s="11">
        <v>0.51428000099956994</v>
      </c>
      <c r="AQ44" s="11">
        <v>0.34082406034375001</v>
      </c>
      <c r="AR44" s="11">
        <v>5579.1344379397297</v>
      </c>
      <c r="AS44" s="11">
        <v>5410</v>
      </c>
      <c r="AT44" s="11">
        <v>30954289</v>
      </c>
      <c r="AW44" s="11">
        <v>-0.13</v>
      </c>
      <c r="AX44" s="11">
        <v>3.5646076539553484E-2</v>
      </c>
    </row>
    <row r="45" spans="1:50">
      <c r="A45"/>
      <c r="B45"/>
      <c r="C45"/>
      <c r="D45"/>
      <c r="E45"/>
      <c r="F45"/>
      <c r="G45"/>
      <c r="H45"/>
      <c r="I45"/>
      <c r="J45"/>
      <c r="K45"/>
      <c r="L45"/>
      <c r="M45"/>
      <c r="N45"/>
      <c r="O45"/>
      <c r="P45"/>
      <c r="Q45"/>
      <c r="R45"/>
      <c r="S45"/>
      <c r="T45"/>
      <c r="U45"/>
      <c r="V45"/>
      <c r="W45"/>
      <c r="X45"/>
      <c r="Y45"/>
      <c r="Z45"/>
      <c r="AA45" s="11">
        <v>1.4485208293096644E-2</v>
      </c>
      <c r="AB45" s="11">
        <v>0.30450000759999996</v>
      </c>
      <c r="AC45" s="11">
        <v>0.7</v>
      </c>
      <c r="AD45" s="11">
        <v>0.5</v>
      </c>
      <c r="AE45" s="11">
        <v>0.65</v>
      </c>
      <c r="AF45" s="11">
        <v>0.71200000000000008</v>
      </c>
      <c r="AG45" s="11">
        <v>0.7</v>
      </c>
      <c r="AH45" s="11">
        <v>0.82799999999999996</v>
      </c>
      <c r="AI45" s="11">
        <v>0.6</v>
      </c>
      <c r="AJ45" s="11">
        <v>0.13348797726682599</v>
      </c>
      <c r="AK45" s="11">
        <v>0.28867564438455001</v>
      </c>
      <c r="AL45" s="11">
        <v>0.34130216654942791</v>
      </c>
      <c r="AM45" s="11">
        <v>1.5925042836194888E-2</v>
      </c>
      <c r="AN45" s="11">
        <v>0.25443371428571426</v>
      </c>
      <c r="AO45" s="11">
        <v>0.36287299255105687</v>
      </c>
      <c r="AP45" s="11">
        <v>0.52546000074967747</v>
      </c>
      <c r="AQ45" s="11">
        <v>0.34130216654942791</v>
      </c>
      <c r="AR45" s="11">
        <v>5849.3586867800896</v>
      </c>
      <c r="AS45" s="11">
        <v>5620</v>
      </c>
      <c r="AT45" s="11">
        <v>31414114</v>
      </c>
      <c r="AW45" s="11">
        <v>-0.11</v>
      </c>
      <c r="AX45" s="11">
        <v>2.5064737477470567E-2</v>
      </c>
    </row>
    <row r="46" spans="1:50">
      <c r="A46"/>
      <c r="B46"/>
      <c r="C46"/>
      <c r="D46"/>
      <c r="E46"/>
      <c r="F46"/>
      <c r="G46"/>
      <c r="H46"/>
      <c r="I46"/>
      <c r="J46"/>
      <c r="K46"/>
      <c r="L46"/>
      <c r="M46"/>
      <c r="N46"/>
      <c r="O46"/>
      <c r="P46"/>
      <c r="Q46"/>
      <c r="R46"/>
      <c r="S46"/>
      <c r="T46"/>
      <c r="U46"/>
      <c r="V46"/>
      <c r="W46"/>
      <c r="X46"/>
      <c r="Y46"/>
      <c r="Z46"/>
      <c r="AA46" s="11">
        <v>1.4485208293096644E-2</v>
      </c>
      <c r="AB46" s="11">
        <v>0.30125001905000004</v>
      </c>
      <c r="AC46" s="11">
        <v>0.7</v>
      </c>
      <c r="AD46" s="11">
        <v>0.3</v>
      </c>
      <c r="AE46" s="11">
        <v>0.65200000000000002</v>
      </c>
      <c r="AF46" s="11">
        <v>0.74900000000000011</v>
      </c>
      <c r="AG46" s="11">
        <v>0.7</v>
      </c>
      <c r="AH46" s="11">
        <v>0.78900000000000003</v>
      </c>
      <c r="AI46" s="11">
        <v>0.504</v>
      </c>
      <c r="AJ46" s="11">
        <v>0.13127667363416401</v>
      </c>
      <c r="AK46" s="11">
        <v>0.28606393759006199</v>
      </c>
      <c r="AL46" s="11">
        <v>0.400755440585153</v>
      </c>
      <c r="AM46" s="11">
        <v>5.0421036020573892E-2</v>
      </c>
      <c r="AN46" s="11">
        <v>0.2718605714285714</v>
      </c>
      <c r="AO46" s="11">
        <v>0.3734098166357317</v>
      </c>
      <c r="AP46" s="11">
        <v>0.53664000049978489</v>
      </c>
      <c r="AQ46" s="11">
        <v>0.400755440585153</v>
      </c>
      <c r="AR46" s="11">
        <v>6293.3177347852097</v>
      </c>
      <c r="AS46" s="11">
        <v>6040</v>
      </c>
      <c r="AT46" s="11">
        <v>31885435</v>
      </c>
      <c r="AW46" s="11">
        <v>-0.12</v>
      </c>
      <c r="AX46" s="11">
        <v>3.181954064494863E-2</v>
      </c>
    </row>
    <row r="47" spans="1:50">
      <c r="A47"/>
      <c r="B47"/>
      <c r="C47"/>
      <c r="D47"/>
      <c r="E47"/>
      <c r="F47"/>
      <c r="G47"/>
      <c r="H47"/>
      <c r="I47"/>
      <c r="J47"/>
      <c r="K47"/>
      <c r="L47"/>
      <c r="M47"/>
      <c r="N47"/>
      <c r="O47"/>
      <c r="P47"/>
      <c r="Q47"/>
      <c r="R47"/>
      <c r="S47"/>
      <c r="T47"/>
      <c r="U47"/>
      <c r="V47"/>
      <c r="W47"/>
      <c r="X47"/>
      <c r="Y47"/>
      <c r="Z47"/>
      <c r="AA47" s="11">
        <v>1.4485208293096644E-2</v>
      </c>
      <c r="AB47" s="11">
        <v>0.29800003050000001</v>
      </c>
      <c r="AC47" s="11">
        <v>0.7</v>
      </c>
      <c r="AD47" s="11">
        <v>0.3</v>
      </c>
      <c r="AE47" s="11">
        <v>0.74099999999999999</v>
      </c>
      <c r="AF47" s="11">
        <v>0.624</v>
      </c>
      <c r="AG47" s="11">
        <v>0.7</v>
      </c>
      <c r="AH47" s="11">
        <v>0.81099999999999994</v>
      </c>
      <c r="AI47" s="11">
        <v>0.55000000000000004</v>
      </c>
      <c r="AJ47" s="11">
        <v>0.21252316953141398</v>
      </c>
      <c r="AK47" s="11">
        <v>0.34605352733209999</v>
      </c>
      <c r="AL47" s="11">
        <v>0.38873675121272566</v>
      </c>
      <c r="AM47" s="11">
        <v>0.16761056334190333</v>
      </c>
      <c r="AN47" s="11">
        <v>0.27992</v>
      </c>
      <c r="AO47" s="11">
        <v>0.37828963326315851</v>
      </c>
      <c r="AP47" s="11">
        <v>0.54782000024989241</v>
      </c>
      <c r="AQ47" s="11">
        <v>0.38873675121272566</v>
      </c>
      <c r="AR47" s="11">
        <v>6707.1212757272197</v>
      </c>
      <c r="AS47" s="11">
        <v>6420</v>
      </c>
      <c r="AT47" s="11">
        <v>32366125</v>
      </c>
      <c r="AW47" s="11">
        <v>-0.1</v>
      </c>
      <c r="AX47" s="11">
        <v>3.2899590712064719E-2</v>
      </c>
    </row>
    <row r="48" spans="1:50">
      <c r="A48"/>
      <c r="B48"/>
      <c r="C48"/>
      <c r="D48"/>
      <c r="E48"/>
      <c r="F48"/>
      <c r="G48"/>
      <c r="H48"/>
      <c r="I48"/>
      <c r="J48"/>
      <c r="K48"/>
      <c r="L48"/>
      <c r="M48"/>
      <c r="N48"/>
      <c r="O48"/>
      <c r="P48"/>
      <c r="Q48"/>
      <c r="R48"/>
      <c r="S48"/>
      <c r="T48"/>
      <c r="U48"/>
      <c r="V48"/>
      <c r="W48"/>
      <c r="X48"/>
      <c r="Y48"/>
      <c r="Z48"/>
      <c r="AA48" s="11">
        <v>1.4485208293096644E-2</v>
      </c>
      <c r="AB48" s="11">
        <v>0.28985002287500006</v>
      </c>
      <c r="AC48" s="11">
        <v>0.7</v>
      </c>
      <c r="AD48" s="11">
        <v>0.3</v>
      </c>
      <c r="AE48" s="11">
        <v>0.7390000000000001</v>
      </c>
      <c r="AF48" s="11">
        <v>0.61799999999999999</v>
      </c>
      <c r="AG48" s="11">
        <v>0.5</v>
      </c>
      <c r="AH48" s="11">
        <v>0.80099999999999993</v>
      </c>
      <c r="AI48" s="11">
        <v>0.54400000000000004</v>
      </c>
      <c r="AJ48" s="11">
        <v>0.29583092244117604</v>
      </c>
      <c r="AK48" s="11">
        <v>0.35235117055415599</v>
      </c>
      <c r="AL48" s="11">
        <v>0.41794042737990356</v>
      </c>
      <c r="AM48" s="11">
        <v>0.46201485832422667</v>
      </c>
      <c r="AN48" s="11">
        <v>0.3049728571428571</v>
      </c>
      <c r="AO48" s="11">
        <v>0.36466231711618624</v>
      </c>
      <c r="AP48" s="11">
        <v>0.55899999999999994</v>
      </c>
      <c r="AQ48" s="11">
        <v>0.41794042737990356</v>
      </c>
      <c r="AR48" s="11">
        <v>7175.9642740297304</v>
      </c>
      <c r="AS48" s="11">
        <v>6820</v>
      </c>
      <c r="AT48" s="11">
        <v>32854535</v>
      </c>
      <c r="AW48" s="11">
        <v>-0.09</v>
      </c>
      <c r="AX48" s="11">
        <v>2.7262590079057014E-2</v>
      </c>
    </row>
    <row r="49" spans="1:50">
      <c r="A49"/>
      <c r="B49"/>
      <c r="C49"/>
      <c r="D49"/>
      <c r="E49"/>
      <c r="F49"/>
      <c r="G49"/>
      <c r="H49"/>
      <c r="I49"/>
      <c r="J49"/>
      <c r="K49"/>
      <c r="L49"/>
      <c r="M49"/>
      <c r="N49"/>
      <c r="O49"/>
      <c r="P49"/>
      <c r="Q49"/>
      <c r="R49"/>
      <c r="S49"/>
      <c r="T49"/>
      <c r="U49"/>
      <c r="V49"/>
      <c r="W49"/>
      <c r="X49"/>
      <c r="Y49"/>
      <c r="Z49"/>
      <c r="AA49" s="11">
        <v>1.4485208293096644E-2</v>
      </c>
      <c r="AB49" s="11">
        <v>0.28170001524999999</v>
      </c>
      <c r="AC49" s="11">
        <v>0.748</v>
      </c>
      <c r="AD49" s="11">
        <v>0.3</v>
      </c>
      <c r="AE49" s="11">
        <v>0.7390000000000001</v>
      </c>
      <c r="AF49" s="11">
        <v>0.74400000000000011</v>
      </c>
      <c r="AG49" s="11">
        <v>0.5</v>
      </c>
      <c r="AH49" s="11">
        <v>0.78799999999999992</v>
      </c>
      <c r="AI49" s="11">
        <v>0.61</v>
      </c>
      <c r="AJ49" s="11">
        <v>0.29003810521075801</v>
      </c>
      <c r="AK49" s="11">
        <v>0.308081691245364</v>
      </c>
      <c r="AL49" s="11">
        <v>0.4141342952792389</v>
      </c>
      <c r="AM49" s="11">
        <v>0.69955100640517331</v>
      </c>
      <c r="AN49" s="11">
        <v>0.31179342857142855</v>
      </c>
      <c r="AO49" s="11">
        <v>0.37916549338571137</v>
      </c>
      <c r="AP49" s="11">
        <v>0.57399999999999995</v>
      </c>
      <c r="AQ49" s="11">
        <v>0.4141342952792389</v>
      </c>
      <c r="AR49" s="11">
        <v>7444.9430647512399</v>
      </c>
      <c r="AS49" s="11">
        <v>7160</v>
      </c>
      <c r="AT49" s="11">
        <v>33351478</v>
      </c>
      <c r="AW49" s="11">
        <v>-0.06</v>
      </c>
      <c r="AX49" s="11">
        <v>3.4404660171458545E-2</v>
      </c>
    </row>
    <row r="50" spans="1:50">
      <c r="A50"/>
      <c r="B50"/>
      <c r="C50"/>
      <c r="D50"/>
      <c r="E50"/>
      <c r="F50"/>
      <c r="G50"/>
      <c r="H50"/>
      <c r="I50"/>
      <c r="J50"/>
      <c r="K50"/>
      <c r="L50"/>
      <c r="M50"/>
      <c r="N50"/>
      <c r="O50"/>
      <c r="P50"/>
      <c r="Q50"/>
      <c r="R50"/>
      <c r="S50"/>
      <c r="T50"/>
      <c r="U50"/>
      <c r="V50"/>
      <c r="W50"/>
      <c r="X50"/>
      <c r="Y50"/>
      <c r="Z50"/>
      <c r="AA50" s="11">
        <v>1.4485208293096644E-2</v>
      </c>
      <c r="AB50" s="11">
        <v>0.27355000762499992</v>
      </c>
      <c r="AC50" s="11">
        <v>0.73699999999999999</v>
      </c>
      <c r="AD50" s="11">
        <v>0.2</v>
      </c>
      <c r="AE50" s="11">
        <v>0.73799999999999999</v>
      </c>
      <c r="AF50" s="11">
        <v>0.74199999999999999</v>
      </c>
      <c r="AG50" s="11">
        <v>0.5</v>
      </c>
      <c r="AH50" s="11">
        <v>0.80700000000000005</v>
      </c>
      <c r="AI50" s="11">
        <v>0.66</v>
      </c>
      <c r="AJ50" s="11">
        <v>0.28448073887365999</v>
      </c>
      <c r="AK50" s="11">
        <v>0.30131815132164802</v>
      </c>
      <c r="AL50" s="11">
        <v>0.41954452180350854</v>
      </c>
      <c r="AM50" s="11">
        <v>0.90451569749563676</v>
      </c>
      <c r="AN50" s="11">
        <v>0.34320428571428574</v>
      </c>
      <c r="AO50" s="11">
        <v>0.36802690638048557</v>
      </c>
      <c r="AP50" s="11">
        <v>0.57600000000000007</v>
      </c>
      <c r="AQ50" s="11">
        <v>0.41954452180350854</v>
      </c>
      <c r="AR50" s="11">
        <v>7812.3708103690396</v>
      </c>
      <c r="AS50" s="11">
        <v>7710</v>
      </c>
      <c r="AT50" s="11">
        <v>33858168</v>
      </c>
      <c r="AW50" s="11">
        <v>-0.06</v>
      </c>
      <c r="AX50" s="11">
        <v>3.4900848972465537E-2</v>
      </c>
    </row>
    <row r="51" spans="1:50">
      <c r="A51"/>
      <c r="B51"/>
      <c r="C51"/>
      <c r="D51"/>
      <c r="E51"/>
      <c r="F51"/>
      <c r="G51"/>
      <c r="H51"/>
      <c r="I51"/>
      <c r="J51"/>
      <c r="K51"/>
      <c r="L51"/>
      <c r="M51"/>
      <c r="N51"/>
      <c r="O51"/>
      <c r="P51"/>
      <c r="Q51"/>
      <c r="R51"/>
      <c r="S51"/>
      <c r="T51"/>
      <c r="U51"/>
      <c r="V51"/>
      <c r="W51"/>
      <c r="X51"/>
      <c r="Y51"/>
      <c r="Z51"/>
      <c r="AA51" s="11">
        <v>1.4485208293096644E-2</v>
      </c>
      <c r="AB51" s="11">
        <v>0.26540000000000008</v>
      </c>
      <c r="AC51" s="11">
        <v>0.73599999999999999</v>
      </c>
      <c r="AD51" s="11">
        <v>0.3</v>
      </c>
      <c r="AE51" s="11">
        <v>0.77</v>
      </c>
      <c r="AF51" s="11">
        <v>0.746</v>
      </c>
      <c r="AG51" s="11">
        <v>0.4</v>
      </c>
      <c r="AH51" s="11">
        <v>0.80200000000000005</v>
      </c>
      <c r="AI51" s="11">
        <v>0.68799999999999994</v>
      </c>
      <c r="AJ51" s="11">
        <v>0.29804005903983199</v>
      </c>
      <c r="AK51" s="11">
        <v>0.30057530828180001</v>
      </c>
      <c r="AL51" s="11">
        <v>0.41183911595428474</v>
      </c>
      <c r="AM51" s="11">
        <v>0.87378455929556997</v>
      </c>
      <c r="AN51" s="11">
        <v>0.39029600000000003</v>
      </c>
      <c r="AO51" s="11">
        <v>0.36244097461769265</v>
      </c>
      <c r="AP51" s="11">
        <v>0.56999999999999995</v>
      </c>
      <c r="AQ51" s="11">
        <v>0.41183911595428474</v>
      </c>
      <c r="AR51" s="11">
        <v>8052.21521419691</v>
      </c>
      <c r="AS51" s="11">
        <v>7990</v>
      </c>
      <c r="AT51" s="11">
        <v>34373426</v>
      </c>
      <c r="AW51" s="11">
        <v>-0.05</v>
      </c>
      <c r="AX51" s="11">
        <v>3.3349285061304024E-2</v>
      </c>
    </row>
    <row r="52" spans="1:50">
      <c r="A52"/>
      <c r="B52"/>
      <c r="C52"/>
      <c r="D52"/>
      <c r="E52"/>
      <c r="F52"/>
      <c r="G52"/>
      <c r="H52"/>
      <c r="I52"/>
      <c r="J52"/>
      <c r="K52"/>
      <c r="L52"/>
      <c r="M52"/>
      <c r="N52"/>
      <c r="O52"/>
      <c r="P52"/>
      <c r="Q52"/>
      <c r="R52"/>
      <c r="S52"/>
      <c r="T52"/>
      <c r="U52"/>
      <c r="V52"/>
      <c r="W52"/>
      <c r="X52"/>
      <c r="Y52"/>
      <c r="Z52"/>
      <c r="AA52" s="11">
        <v>1.4485208293096644E-2</v>
      </c>
      <c r="AB52" s="11">
        <v>0.28009199967160825</v>
      </c>
      <c r="AC52" s="11">
        <v>0.72499999999999998</v>
      </c>
      <c r="AD52" s="11">
        <v>0.3</v>
      </c>
      <c r="AE52" s="11">
        <v>0.77200000000000002</v>
      </c>
      <c r="AF52" s="11">
        <v>0.74099999999999999</v>
      </c>
      <c r="AG52" s="11">
        <v>0.5</v>
      </c>
      <c r="AH52" s="11">
        <v>0.78599999999999992</v>
      </c>
      <c r="AI52" s="11">
        <v>0.68599999999999994</v>
      </c>
      <c r="AJ52" s="11">
        <v>0.260557008849786</v>
      </c>
      <c r="AK52" s="11">
        <v>0.29121676287445403</v>
      </c>
      <c r="AL52" s="11">
        <v>0.40188774992247928</v>
      </c>
      <c r="AM52" s="11">
        <v>1</v>
      </c>
      <c r="AN52" s="11">
        <v>0.43738771428571427</v>
      </c>
      <c r="AO52" s="11">
        <v>0.3536879202581058</v>
      </c>
      <c r="AP52" s="11">
        <v>0.55500000000000005</v>
      </c>
      <c r="AQ52" s="11">
        <v>0.40188774992247928</v>
      </c>
      <c r="AR52" s="11">
        <v>8172.4752171015598</v>
      </c>
      <c r="AS52" s="11">
        <v>8110</v>
      </c>
      <c r="AT52" s="11">
        <v>34895470</v>
      </c>
      <c r="AW52" s="11">
        <v>-0.04</v>
      </c>
      <c r="AX52" s="11">
        <v>2.582590919372868E-2</v>
      </c>
    </row>
    <row r="53" spans="1:50">
      <c r="A53"/>
      <c r="B53"/>
      <c r="C53"/>
      <c r="D53"/>
      <c r="E53"/>
      <c r="F53"/>
      <c r="G53"/>
      <c r="H53"/>
      <c r="I53"/>
      <c r="J53"/>
      <c r="K53"/>
      <c r="L53"/>
      <c r="M53"/>
      <c r="N53"/>
      <c r="O53"/>
      <c r="P53"/>
      <c r="Q53"/>
      <c r="R53"/>
      <c r="S53"/>
      <c r="T53"/>
      <c r="U53"/>
      <c r="V53"/>
      <c r="W53"/>
      <c r="X53"/>
      <c r="Y53"/>
      <c r="Z53"/>
      <c r="AA53" s="11">
        <v>1.4485208293096644E-2</v>
      </c>
      <c r="AB53" s="11">
        <v>0.29478399934321642</v>
      </c>
      <c r="AC53" s="11">
        <v>0.71200000000000008</v>
      </c>
      <c r="AD53" s="11">
        <v>0.3</v>
      </c>
      <c r="AE53" s="11">
        <v>0.83499999999999996</v>
      </c>
      <c r="AF53" s="11">
        <v>0.7340000000000001</v>
      </c>
      <c r="AG53" s="11">
        <v>0.45</v>
      </c>
      <c r="AH53" s="11">
        <v>0.77200000000000002</v>
      </c>
      <c r="AI53" s="11">
        <v>0.70700000000000007</v>
      </c>
      <c r="AJ53" s="11">
        <v>0.26295143870776844</v>
      </c>
      <c r="AK53" s="11">
        <v>0.29330459519904278</v>
      </c>
      <c r="AL53" s="11">
        <v>0.40286887240132463</v>
      </c>
      <c r="AM53" s="11">
        <v>1</v>
      </c>
      <c r="AN53" s="11">
        <v>0.43301383724062092</v>
      </c>
      <c r="AO53" s="11">
        <v>0.35515104102282147</v>
      </c>
      <c r="AP53" s="11">
        <v>0.56399999999999995</v>
      </c>
      <c r="AQ53" s="11">
        <v>0.40286887240132463</v>
      </c>
      <c r="AS53" s="11">
        <v>8610.6666666666279</v>
      </c>
      <c r="AW53" s="11">
        <v>-0.04</v>
      </c>
      <c r="AX53" s="11">
        <v>2.0030481782329079E-2</v>
      </c>
    </row>
    <row r="54" spans="1:50">
      <c r="A54"/>
      <c r="B54"/>
      <c r="C54"/>
      <c r="D54"/>
      <c r="E54"/>
      <c r="F54"/>
      <c r="G54"/>
      <c r="H54"/>
      <c r="I54"/>
      <c r="J54"/>
      <c r="K54"/>
      <c r="L54"/>
      <c r="M54"/>
      <c r="N54"/>
      <c r="O54"/>
      <c r="P54"/>
      <c r="Q54"/>
      <c r="R54"/>
      <c r="S54"/>
      <c r="T54"/>
      <c r="U54"/>
      <c r="V54"/>
      <c r="W54"/>
      <c r="X54"/>
      <c r="Y54"/>
      <c r="Z54"/>
      <c r="AA54" s="11">
        <v>1.4485208293096644E-2</v>
      </c>
      <c r="AB54" s="11">
        <v>0</v>
      </c>
      <c r="AC54" s="11" t="e">
        <v>#N/A</v>
      </c>
      <c r="AD54" s="11" t="e">
        <v>#N/A</v>
      </c>
      <c r="AE54" s="11" t="e">
        <v>#N/A</v>
      </c>
      <c r="AF54" s="11" t="e">
        <v>#N/A</v>
      </c>
      <c r="AG54" s="11" t="e">
        <v>#N/A</v>
      </c>
      <c r="AH54" s="11" t="e">
        <v>#N/A</v>
      </c>
      <c r="AI54" s="11" t="e">
        <v>#N/A</v>
      </c>
      <c r="AJ54" s="11">
        <v>0.70789867540262619</v>
      </c>
      <c r="AK54" s="11">
        <v>0.79156905135169209</v>
      </c>
      <c r="AL54" s="11">
        <v>0.76721990498061365</v>
      </c>
      <c r="AM54" s="11">
        <v>0.69448618974578324</v>
      </c>
      <c r="AN54" s="11">
        <v>8.6300631742589715E-2</v>
      </c>
      <c r="AO54" s="11">
        <v>0.78548580273736657</v>
      </c>
      <c r="AP54" s="11" t="e">
        <v>#N/A</v>
      </c>
      <c r="AQ54" s="11">
        <v>0.76721990498061365</v>
      </c>
      <c r="AS54" s="11" t="e">
        <v>#DIV/0!</v>
      </c>
      <c r="AW54" s="11" t="e">
        <v>#N/A</v>
      </c>
      <c r="AX54" s="11">
        <v>-1.2549734571220245E-2</v>
      </c>
    </row>
    <row r="55" spans="1:50">
      <c r="A55"/>
      <c r="B55"/>
      <c r="C55"/>
      <c r="D55"/>
      <c r="E55"/>
      <c r="F55"/>
      <c r="G55"/>
      <c r="H55"/>
      <c r="I55"/>
      <c r="J55"/>
      <c r="K55"/>
      <c r="L55"/>
      <c r="M55"/>
      <c r="N55"/>
      <c r="O55"/>
      <c r="P55"/>
      <c r="Q55"/>
      <c r="R55"/>
      <c r="S55"/>
      <c r="T55"/>
      <c r="U55"/>
      <c r="V55"/>
      <c r="W55"/>
      <c r="X55"/>
      <c r="Y55"/>
      <c r="Z55"/>
      <c r="AA55" s="11">
        <v>1.4485208293096644E-2</v>
      </c>
      <c r="AB55" s="11">
        <v>0</v>
      </c>
      <c r="AC55" s="11" t="e">
        <v>#N/A</v>
      </c>
      <c r="AD55" s="11" t="e">
        <v>#N/A</v>
      </c>
      <c r="AE55" s="11" t="e">
        <v>#N/A</v>
      </c>
      <c r="AF55" s="11" t="e">
        <v>#N/A</v>
      </c>
      <c r="AG55" s="11" t="e">
        <v>#N/A</v>
      </c>
      <c r="AH55" s="11" t="e">
        <v>#N/A</v>
      </c>
      <c r="AI55" s="11" t="e">
        <v>#N/A</v>
      </c>
      <c r="AJ55" s="11">
        <v>0.7123220513698415</v>
      </c>
      <c r="AK55" s="11">
        <v>0.79751944001907193</v>
      </c>
      <c r="AL55" s="11">
        <v>0.77290543473862527</v>
      </c>
      <c r="AM55" s="11">
        <v>0.71102157477592731</v>
      </c>
      <c r="AN55" s="11">
        <v>8.8307623126301374E-2</v>
      </c>
      <c r="AO55" s="11">
        <v>0.79155996860862099</v>
      </c>
      <c r="AP55" s="11" t="e">
        <v>#N/A</v>
      </c>
      <c r="AQ55" s="11">
        <v>0.77290543473862527</v>
      </c>
      <c r="AS55" s="11" t="e">
        <v>#DIV/0!</v>
      </c>
      <c r="AW55" s="11" t="e">
        <v>#N/A</v>
      </c>
      <c r="AX55" s="11">
        <v>-1.4972967673391513E-2</v>
      </c>
    </row>
    <row r="56" spans="1:50">
      <c r="A56"/>
      <c r="B56"/>
      <c r="C56"/>
      <c r="D56"/>
      <c r="E56"/>
      <c r="F56"/>
      <c r="G56"/>
      <c r="H56"/>
      <c r="I56"/>
      <c r="J56"/>
      <c r="K56"/>
      <c r="L56"/>
      <c r="M56"/>
      <c r="N56"/>
      <c r="O56"/>
      <c r="P56"/>
      <c r="Q56"/>
      <c r="R56"/>
      <c r="S56"/>
      <c r="T56"/>
      <c r="U56"/>
      <c r="V56"/>
      <c r="W56"/>
      <c r="X56"/>
      <c r="Y56"/>
      <c r="Z56"/>
      <c r="AA56" s="11">
        <v>1.4485208293096644E-2</v>
      </c>
      <c r="AB56" s="11">
        <v>0</v>
      </c>
      <c r="AC56" s="11" t="e">
        <v>#N/A</v>
      </c>
      <c r="AD56" s="11" t="e">
        <v>#N/A</v>
      </c>
      <c r="AE56" s="11" t="e">
        <v>#N/A</v>
      </c>
      <c r="AF56" s="11" t="e">
        <v>#N/A</v>
      </c>
      <c r="AG56" s="11" t="e">
        <v>#N/A</v>
      </c>
      <c r="AH56" s="11" t="e">
        <v>#N/A</v>
      </c>
      <c r="AI56" s="11" t="e">
        <v>#N/A</v>
      </c>
      <c r="AJ56" s="11">
        <v>0.71674542733705671</v>
      </c>
      <c r="AK56" s="11">
        <v>0.81073576389970192</v>
      </c>
      <c r="AL56" s="11">
        <v>0.77859096449663667</v>
      </c>
      <c r="AM56" s="11">
        <v>0.72755695980607127</v>
      </c>
      <c r="AN56" s="11">
        <v>9.0314614510013061E-2</v>
      </c>
      <c r="AO56" s="11">
        <v>0.79763413447987541</v>
      </c>
      <c r="AP56" s="11" t="e">
        <v>#N/A</v>
      </c>
      <c r="AQ56" s="11">
        <v>0.77859096449663667</v>
      </c>
      <c r="AS56" s="11" t="e">
        <v>#DIV/0!</v>
      </c>
      <c r="AW56" s="11" t="e">
        <v>#N/A</v>
      </c>
      <c r="AX56" s="11">
        <v>-1.7396200775562781E-2</v>
      </c>
    </row>
    <row r="57" spans="1:50">
      <c r="A57"/>
      <c r="B57"/>
      <c r="C57"/>
      <c r="D57"/>
      <c r="E57"/>
      <c r="F57"/>
      <c r="G57"/>
      <c r="H57"/>
      <c r="I57"/>
      <c r="J57"/>
      <c r="K57"/>
      <c r="L57"/>
      <c r="M57"/>
      <c r="N57"/>
      <c r="O57"/>
      <c r="P57"/>
      <c r="Q57"/>
      <c r="R57"/>
      <c r="S57"/>
      <c r="T57"/>
      <c r="U57"/>
      <c r="V57"/>
      <c r="W57"/>
      <c r="X57"/>
      <c r="Y57"/>
      <c r="Z57"/>
      <c r="AA57" s="11">
        <v>1.4485208293096644E-2</v>
      </c>
      <c r="AB57" s="11">
        <v>0</v>
      </c>
      <c r="AC57" s="11" t="e">
        <v>#N/A</v>
      </c>
      <c r="AD57" s="11" t="e">
        <v>#N/A</v>
      </c>
      <c r="AE57" s="11" t="e">
        <v>#N/A</v>
      </c>
      <c r="AF57" s="11" t="e">
        <v>#N/A</v>
      </c>
      <c r="AG57" s="11" t="e">
        <v>#N/A</v>
      </c>
      <c r="AH57" s="11" t="e">
        <v>#N/A</v>
      </c>
      <c r="AI57" s="11" t="e">
        <v>#N/A</v>
      </c>
      <c r="AJ57" s="11">
        <v>0.72116880330427202</v>
      </c>
      <c r="AK57" s="11">
        <v>0.82395208778033202</v>
      </c>
      <c r="AL57" s="11">
        <v>0.78427649425464818</v>
      </c>
      <c r="AM57" s="11">
        <v>0.74409234483621534</v>
      </c>
      <c r="AN57" s="11">
        <v>9.232160589372472E-2</v>
      </c>
      <c r="AO57" s="11">
        <v>0.80370830035112983</v>
      </c>
      <c r="AP57" s="11" t="e">
        <v>#N/A</v>
      </c>
      <c r="AQ57" s="11">
        <v>0.78427649425464818</v>
      </c>
      <c r="AS57" s="11" t="e">
        <v>#DIV/0!</v>
      </c>
      <c r="AW57" s="11" t="e">
        <v>#N/A</v>
      </c>
      <c r="AX57" s="11">
        <v>-1.9819433877733911E-2</v>
      </c>
    </row>
    <row r="58" spans="1:50">
      <c r="A58"/>
      <c r="B58"/>
      <c r="C58"/>
      <c r="D58"/>
      <c r="E58"/>
      <c r="F58"/>
      <c r="G58"/>
      <c r="H58"/>
      <c r="I58"/>
      <c r="J58"/>
      <c r="K58"/>
      <c r="L58"/>
      <c r="M58"/>
      <c r="N58"/>
      <c r="O58"/>
      <c r="P58"/>
      <c r="Q58"/>
      <c r="R58"/>
      <c r="S58"/>
      <c r="T58"/>
      <c r="U58"/>
      <c r="V58"/>
      <c r="W58"/>
      <c r="X58"/>
      <c r="Y58"/>
      <c r="Z58"/>
      <c r="AA58" s="11">
        <v>1.4485208293096644E-2</v>
      </c>
      <c r="AB58" s="11">
        <v>0</v>
      </c>
      <c r="AC58" s="11" t="e">
        <v>#N/A</v>
      </c>
      <c r="AD58" s="11" t="e">
        <v>#N/A</v>
      </c>
      <c r="AE58" s="11" t="e">
        <v>#N/A</v>
      </c>
      <c r="AF58" s="11" t="e">
        <v>#N/A</v>
      </c>
      <c r="AG58" s="11" t="e">
        <v>#N/A</v>
      </c>
      <c r="AH58" s="11" t="e">
        <v>#N/A</v>
      </c>
      <c r="AI58" s="11" t="e">
        <v>#N/A</v>
      </c>
      <c r="AJ58" s="11">
        <v>0.72353552094454698</v>
      </c>
      <c r="AK58" s="11">
        <v>0.82103737877155114</v>
      </c>
      <c r="AL58" s="11">
        <v>0.78030221373261566</v>
      </c>
      <c r="AM58" s="11">
        <v>0.7606277298663594</v>
      </c>
      <c r="AN58" s="11">
        <v>9.4328597277436407E-2</v>
      </c>
      <c r="AO58" s="11">
        <v>0.80279897071868755</v>
      </c>
      <c r="AP58" s="11" t="e">
        <v>#N/A</v>
      </c>
      <c r="AQ58" s="11">
        <v>0.78030221373261566</v>
      </c>
      <c r="AS58" s="11" t="e">
        <v>#DIV/0!</v>
      </c>
      <c r="AW58" s="11" t="e">
        <v>#N/A</v>
      </c>
      <c r="AX58" s="11">
        <v>-2.2242666979905068E-2</v>
      </c>
    </row>
    <row r="59" spans="1:50">
      <c r="A59"/>
      <c r="B59"/>
      <c r="C59"/>
      <c r="D59"/>
      <c r="E59"/>
      <c r="F59"/>
      <c r="G59"/>
      <c r="H59"/>
      <c r="I59"/>
      <c r="J59"/>
      <c r="K59"/>
      <c r="L59"/>
      <c r="M59"/>
      <c r="N59"/>
      <c r="O59"/>
      <c r="P59"/>
      <c r="Q59"/>
      <c r="R59"/>
      <c r="S59"/>
      <c r="T59"/>
      <c r="U59"/>
      <c r="V59"/>
      <c r="W59"/>
      <c r="X59"/>
      <c r="Y59"/>
      <c r="Z59"/>
      <c r="AA59" s="11">
        <v>1.4485208293096644E-2</v>
      </c>
      <c r="AB59" s="11">
        <v>0</v>
      </c>
      <c r="AC59" s="11" t="e">
        <v>#N/A</v>
      </c>
      <c r="AD59" s="11" t="e">
        <v>#N/A</v>
      </c>
      <c r="AE59" s="11" t="e">
        <v>#N/A</v>
      </c>
      <c r="AF59" s="11" t="e">
        <v>#N/A</v>
      </c>
      <c r="AG59" s="11" t="e">
        <v>#N/A</v>
      </c>
      <c r="AH59" s="11" t="e">
        <v>#N/A</v>
      </c>
      <c r="AI59" s="11" t="e">
        <v>#N/A</v>
      </c>
      <c r="AJ59" s="11">
        <v>0.72590223858482195</v>
      </c>
      <c r="AK59" s="11">
        <v>0.81812266976277004</v>
      </c>
      <c r="AL59" s="11">
        <v>0.77632793321058324</v>
      </c>
      <c r="AM59" s="11">
        <v>0.77716311489650347</v>
      </c>
      <c r="AN59" s="11">
        <v>9.6335588661148081E-2</v>
      </c>
      <c r="AO59" s="11">
        <v>0.80188964108624516</v>
      </c>
      <c r="AP59" s="11" t="e">
        <v>#N/A</v>
      </c>
      <c r="AQ59" s="11">
        <v>0.77632793321058324</v>
      </c>
      <c r="AS59" s="11" t="e">
        <v>#DIV/0!</v>
      </c>
      <c r="AW59" s="11" t="e">
        <v>#N/A</v>
      </c>
      <c r="AX59" s="11">
        <v>-2.4665900082076281E-2</v>
      </c>
    </row>
    <row r="60" spans="1:50">
      <c r="A60"/>
      <c r="B60"/>
      <c r="C60"/>
      <c r="D60"/>
      <c r="E60"/>
      <c r="F60"/>
      <c r="G60"/>
      <c r="H60"/>
      <c r="I60"/>
      <c r="J60"/>
      <c r="K60"/>
      <c r="L60"/>
      <c r="M60"/>
      <c r="N60"/>
      <c r="O60"/>
      <c r="P60"/>
      <c r="Q60"/>
      <c r="R60"/>
      <c r="S60"/>
      <c r="T60"/>
      <c r="U60"/>
      <c r="V60"/>
      <c r="W60"/>
      <c r="X60"/>
      <c r="Y60"/>
      <c r="Z60"/>
      <c r="AA60" s="11">
        <v>1.4485208293096644E-2</v>
      </c>
      <c r="AB60" s="11">
        <v>0</v>
      </c>
      <c r="AC60" s="11" t="e">
        <v>#N/A</v>
      </c>
      <c r="AD60" s="11" t="e">
        <v>#N/A</v>
      </c>
      <c r="AE60" s="11" t="e">
        <v>#N/A</v>
      </c>
      <c r="AF60" s="11" t="e">
        <v>#N/A</v>
      </c>
      <c r="AG60" s="11" t="e">
        <v>#N/A</v>
      </c>
      <c r="AH60" s="11" t="e">
        <v>#N/A</v>
      </c>
      <c r="AI60" s="11" t="e">
        <v>#N/A</v>
      </c>
      <c r="AJ60" s="11">
        <v>0.73218284940231793</v>
      </c>
      <c r="AK60" s="11">
        <v>0.80421736541533995</v>
      </c>
      <c r="AL60" s="11">
        <v>0.77000086256635247</v>
      </c>
      <c r="AM60" s="11">
        <v>0.79369849992664743</v>
      </c>
      <c r="AN60" s="11">
        <v>9.8342580044859754E-2</v>
      </c>
      <c r="AO60" s="11">
        <v>0.79954265732488994</v>
      </c>
      <c r="AP60" s="11" t="e">
        <v>#N/A</v>
      </c>
      <c r="AQ60" s="11">
        <v>0.77000086256635247</v>
      </c>
      <c r="AS60" s="11" t="e">
        <v>#DIV/0!</v>
      </c>
      <c r="AW60" s="11" t="e">
        <v>#N/A</v>
      </c>
      <c r="AX60" s="11">
        <v>-2.7155799850914125E-2</v>
      </c>
    </row>
    <row r="61" spans="1:50">
      <c r="A61"/>
      <c r="B61"/>
      <c r="C61"/>
      <c r="D61"/>
      <c r="E61"/>
      <c r="F61"/>
      <c r="G61"/>
      <c r="H61"/>
      <c r="I61"/>
      <c r="J61"/>
      <c r="K61"/>
      <c r="L61"/>
      <c r="M61"/>
      <c r="N61"/>
      <c r="O61"/>
      <c r="P61"/>
      <c r="Q61"/>
      <c r="R61"/>
      <c r="S61"/>
      <c r="T61"/>
      <c r="U61"/>
      <c r="V61"/>
      <c r="W61"/>
      <c r="X61"/>
      <c r="Y61"/>
      <c r="Z61"/>
      <c r="AA61" s="11">
        <v>1.4485208293096644E-2</v>
      </c>
      <c r="AB61" s="11">
        <v>0</v>
      </c>
      <c r="AC61" s="11" t="e">
        <v>#N/A</v>
      </c>
      <c r="AD61" s="11" t="e">
        <v>#N/A</v>
      </c>
      <c r="AE61" s="11" t="e">
        <v>#N/A</v>
      </c>
      <c r="AF61" s="11" t="e">
        <v>#N/A</v>
      </c>
      <c r="AG61" s="11" t="e">
        <v>#N/A</v>
      </c>
      <c r="AH61" s="11" t="e">
        <v>#N/A</v>
      </c>
      <c r="AI61" s="11" t="e">
        <v>#N/A</v>
      </c>
      <c r="AJ61" s="11">
        <v>0.73846346021981402</v>
      </c>
      <c r="AK61" s="11">
        <v>0.79031206106790997</v>
      </c>
      <c r="AL61" s="11">
        <v>0.76367379192212181</v>
      </c>
      <c r="AM61" s="11">
        <v>0.81023388495679161</v>
      </c>
      <c r="AN61" s="11">
        <v>0.10034957142857143</v>
      </c>
      <c r="AO61" s="11">
        <v>0.79719567356353471</v>
      </c>
      <c r="AP61" s="11" t="e">
        <v>#N/A</v>
      </c>
      <c r="AQ61" s="11">
        <v>0.76367379192212181</v>
      </c>
      <c r="AS61" s="11" t="e">
        <v>#DIV/0!</v>
      </c>
      <c r="AW61" s="11" t="e">
        <v>#N/A</v>
      </c>
      <c r="AX61" s="11">
        <v>-2.9645699619752025E-2</v>
      </c>
    </row>
    <row r="62" spans="1:50">
      <c r="A62"/>
      <c r="B62"/>
      <c r="C62"/>
      <c r="D62"/>
      <c r="E62"/>
      <c r="F62"/>
      <c r="G62"/>
      <c r="H62"/>
      <c r="I62"/>
      <c r="J62"/>
      <c r="K62"/>
      <c r="L62"/>
      <c r="M62"/>
      <c r="N62"/>
      <c r="O62"/>
      <c r="P62"/>
      <c r="Q62"/>
      <c r="R62"/>
      <c r="S62"/>
      <c r="T62"/>
      <c r="U62"/>
      <c r="V62"/>
      <c r="W62"/>
      <c r="X62"/>
      <c r="Y62"/>
      <c r="Z62"/>
      <c r="AA62" s="11">
        <v>1.4485208293096644E-2</v>
      </c>
      <c r="AB62" s="11">
        <v>0</v>
      </c>
      <c r="AC62" s="11" t="e">
        <v>#N/A</v>
      </c>
      <c r="AD62" s="11" t="e">
        <v>#N/A</v>
      </c>
      <c r="AE62" s="11" t="e">
        <v>#N/A</v>
      </c>
      <c r="AF62" s="11" t="e">
        <v>#N/A</v>
      </c>
      <c r="AG62" s="11" t="e">
        <v>#N/A</v>
      </c>
      <c r="AH62" s="11" t="e">
        <v>#N/A</v>
      </c>
      <c r="AI62" s="11" t="e">
        <v>#N/A</v>
      </c>
      <c r="AJ62" s="11">
        <v>0.79184496657439796</v>
      </c>
      <c r="AK62" s="11">
        <v>0.76356799733140601</v>
      </c>
      <c r="AL62" s="11">
        <v>0.76197257597692702</v>
      </c>
      <c r="AM62" s="11">
        <v>0.82676926998693556</v>
      </c>
      <c r="AN62" s="11">
        <v>0.11019485714285714</v>
      </c>
      <c r="AO62" s="11">
        <v>0.74665117681973325</v>
      </c>
      <c r="AP62" s="11" t="e">
        <v>#N/A</v>
      </c>
      <c r="AQ62" s="11">
        <v>0.76197257597692702</v>
      </c>
      <c r="AS62" s="11" t="e">
        <v>#DIV/0!</v>
      </c>
      <c r="AT62" s="11">
        <v>69740</v>
      </c>
      <c r="AW62" s="11" t="e">
        <v>#N/A</v>
      </c>
      <c r="AX62" s="11">
        <v>-3.213559938858998E-2</v>
      </c>
    </row>
    <row r="63" spans="1:50">
      <c r="A63"/>
      <c r="B63"/>
      <c r="C63"/>
      <c r="D63"/>
      <c r="E63"/>
      <c r="F63"/>
      <c r="G63"/>
      <c r="H63"/>
      <c r="I63"/>
      <c r="J63"/>
      <c r="K63"/>
      <c r="L63"/>
      <c r="M63"/>
      <c r="N63"/>
      <c r="O63"/>
      <c r="P63"/>
      <c r="Q63"/>
      <c r="R63"/>
      <c r="S63"/>
      <c r="T63"/>
      <c r="U63"/>
      <c r="V63"/>
      <c r="W63"/>
      <c r="X63"/>
      <c r="Y63"/>
      <c r="Z63"/>
      <c r="AA63" s="11">
        <v>1.4485208293096644E-2</v>
      </c>
      <c r="AB63" s="11">
        <v>0</v>
      </c>
      <c r="AC63" s="11" t="e">
        <v>#N/A</v>
      </c>
      <c r="AD63" s="11" t="e">
        <v>#N/A</v>
      </c>
      <c r="AE63" s="11" t="e">
        <v>#N/A</v>
      </c>
      <c r="AF63" s="11" t="e">
        <v>#N/A</v>
      </c>
      <c r="AG63" s="11" t="e">
        <v>#N/A</v>
      </c>
      <c r="AH63" s="11" t="e">
        <v>#N/A</v>
      </c>
      <c r="AI63" s="11" t="e">
        <v>#N/A</v>
      </c>
      <c r="AJ63" s="11">
        <v>0.78517948256444803</v>
      </c>
      <c r="AK63" s="11">
        <v>0.79602306725114003</v>
      </c>
      <c r="AL63" s="11">
        <v>0.71869456351191252</v>
      </c>
      <c r="AM63" s="11">
        <v>0.86934115004572665</v>
      </c>
      <c r="AN63" s="11">
        <v>0.11279985714285715</v>
      </c>
      <c r="AO63" s="11">
        <v>0.75896851915227848</v>
      </c>
      <c r="AP63" s="11" t="e">
        <v>#N/A</v>
      </c>
      <c r="AQ63" s="11">
        <v>0.71869456351191252</v>
      </c>
      <c r="AS63" s="11" t="e">
        <v>#DIV/0!</v>
      </c>
      <c r="AT63" s="11">
        <v>74598</v>
      </c>
      <c r="AW63" s="11" t="e">
        <v>#N/A</v>
      </c>
      <c r="AX63" s="11">
        <v>-3.5068499157427629E-2</v>
      </c>
    </row>
    <row r="64" spans="1:50">
      <c r="A64"/>
      <c r="B64"/>
      <c r="C64"/>
      <c r="D64"/>
      <c r="E64"/>
      <c r="F64"/>
      <c r="G64"/>
      <c r="H64"/>
      <c r="I64"/>
      <c r="J64"/>
      <c r="K64"/>
      <c r="L64"/>
      <c r="M64"/>
      <c r="N64"/>
      <c r="O64"/>
      <c r="P64"/>
      <c r="Q64"/>
      <c r="R64"/>
      <c r="S64"/>
      <c r="T64"/>
      <c r="U64"/>
      <c r="V64"/>
      <c r="W64"/>
      <c r="X64"/>
      <c r="Y64"/>
      <c r="Z64"/>
      <c r="AA64" s="11">
        <v>1.4485208293096644E-2</v>
      </c>
      <c r="AB64" s="11">
        <v>0</v>
      </c>
      <c r="AC64" s="11" t="e">
        <v>#N/A</v>
      </c>
      <c r="AD64" s="11" t="e">
        <v>#N/A</v>
      </c>
      <c r="AE64" s="11" t="e">
        <v>#N/A</v>
      </c>
      <c r="AF64" s="11" t="e">
        <v>#N/A</v>
      </c>
      <c r="AG64" s="11" t="e">
        <v>#N/A</v>
      </c>
      <c r="AH64" s="11" t="e">
        <v>#N/A</v>
      </c>
      <c r="AI64" s="11" t="e">
        <v>#N/A</v>
      </c>
      <c r="AJ64" s="11">
        <v>0.78148564283990996</v>
      </c>
      <c r="AK64" s="11">
        <v>0.79070901754641798</v>
      </c>
      <c r="AL64" s="11">
        <v>0.7532108847635246</v>
      </c>
      <c r="AM64" s="11">
        <v>0.9230663646970011</v>
      </c>
      <c r="AN64" s="11">
        <v>0.11131728571428572</v>
      </c>
      <c r="AO64" s="11">
        <v>0.73537255789415479</v>
      </c>
      <c r="AP64" s="11" t="e">
        <v>#N/A</v>
      </c>
      <c r="AQ64" s="11">
        <v>0.7532108847635246</v>
      </c>
      <c r="AS64" s="11" t="e">
        <v>#DIV/0!</v>
      </c>
      <c r="AT64" s="11">
        <v>77712</v>
      </c>
      <c r="AW64" s="11" t="e">
        <v>#N/A</v>
      </c>
      <c r="AX64" s="11">
        <v>-3.6762398926265566E-2</v>
      </c>
    </row>
    <row r="65" spans="1:50">
      <c r="A65"/>
      <c r="B65"/>
      <c r="C65"/>
      <c r="D65"/>
      <c r="E65"/>
      <c r="F65"/>
      <c r="G65"/>
      <c r="H65"/>
      <c r="I65"/>
      <c r="J65"/>
      <c r="K65"/>
      <c r="L65"/>
      <c r="M65"/>
      <c r="N65"/>
      <c r="O65"/>
      <c r="P65"/>
      <c r="Q65"/>
      <c r="R65"/>
      <c r="S65"/>
      <c r="T65"/>
      <c r="U65"/>
      <c r="V65"/>
      <c r="W65"/>
      <c r="X65"/>
      <c r="Y65"/>
      <c r="Z65"/>
      <c r="AA65" s="11">
        <v>1.4485208293096644E-2</v>
      </c>
      <c r="AB65" s="11">
        <v>0</v>
      </c>
      <c r="AC65" s="11" t="e">
        <v>#N/A</v>
      </c>
      <c r="AD65" s="11" t="e">
        <v>#N/A</v>
      </c>
      <c r="AE65" s="11" t="e">
        <v>#N/A</v>
      </c>
      <c r="AF65" s="11" t="e">
        <v>#N/A</v>
      </c>
      <c r="AG65" s="11" t="e">
        <v>#N/A</v>
      </c>
      <c r="AH65" s="11" t="e">
        <v>#N/A</v>
      </c>
      <c r="AI65" s="11" t="e">
        <v>#N/A</v>
      </c>
      <c r="AJ65" s="11">
        <v>0.77873268680478003</v>
      </c>
      <c r="AK65" s="11">
        <v>0.76863043555701593</v>
      </c>
      <c r="AL65" s="11">
        <v>0.75674190959388954</v>
      </c>
      <c r="AM65" s="11">
        <v>0.95975654196118332</v>
      </c>
      <c r="AN65" s="11">
        <v>0.12721671428571429</v>
      </c>
      <c r="AO65" s="11">
        <v>0.74176309282120623</v>
      </c>
      <c r="AP65" s="11" t="e">
        <v>#N/A</v>
      </c>
      <c r="AQ65" s="11">
        <v>0.75674190959388954</v>
      </c>
      <c r="AS65" s="11" t="e">
        <v>#DIV/0!</v>
      </c>
      <c r="AT65" s="11">
        <v>79886</v>
      </c>
      <c r="AW65" s="11" t="e">
        <v>#N/A</v>
      </c>
      <c r="AX65" s="11">
        <v>-3.9816298695103391E-2</v>
      </c>
    </row>
    <row r="66" spans="1:50">
      <c r="A66"/>
      <c r="B66"/>
      <c r="C66"/>
      <c r="D66"/>
      <c r="E66"/>
      <c r="F66"/>
      <c r="G66"/>
      <c r="H66"/>
      <c r="I66"/>
      <c r="J66"/>
      <c r="K66"/>
      <c r="L66"/>
      <c r="M66"/>
      <c r="N66"/>
      <c r="O66"/>
      <c r="P66"/>
      <c r="Q66"/>
      <c r="R66"/>
      <c r="S66"/>
      <c r="T66"/>
      <c r="U66"/>
      <c r="V66"/>
      <c r="W66"/>
      <c r="X66"/>
      <c r="Y66"/>
      <c r="Z66"/>
      <c r="AA66" s="11">
        <v>1.4485208293096644E-2</v>
      </c>
      <c r="AB66" s="11">
        <v>0</v>
      </c>
      <c r="AC66" s="11" t="e">
        <v>#N/A</v>
      </c>
      <c r="AD66" s="11" t="e">
        <v>#N/A</v>
      </c>
      <c r="AE66" s="11" t="e">
        <v>#N/A</v>
      </c>
      <c r="AF66" s="11" t="e">
        <v>#N/A</v>
      </c>
      <c r="AG66" s="11" t="e">
        <v>#N/A</v>
      </c>
      <c r="AH66" s="11" t="e">
        <v>#N/A</v>
      </c>
      <c r="AI66" s="11" t="e">
        <v>#N/A</v>
      </c>
      <c r="AJ66" s="11">
        <v>0.77688557970151795</v>
      </c>
      <c r="AK66" s="11">
        <v>0.76649188352320596</v>
      </c>
      <c r="AL66" s="11">
        <v>0.76064957962430602</v>
      </c>
      <c r="AM66" s="11">
        <v>0.85858954598307224</v>
      </c>
      <c r="AN66" s="11">
        <v>0.13745007142857141</v>
      </c>
      <c r="AO66" s="11">
        <v>0.74314265274113001</v>
      </c>
      <c r="AP66" s="11" t="e">
        <v>#N/A</v>
      </c>
      <c r="AQ66" s="11">
        <v>0.76064957962430602</v>
      </c>
      <c r="AS66" s="11" t="e">
        <v>#DIV/0!</v>
      </c>
      <c r="AT66" s="11">
        <v>82180</v>
      </c>
      <c r="AW66" s="11" t="e">
        <v>#N/A</v>
      </c>
      <c r="AX66" s="11">
        <v>-4.1558531797274645E-2</v>
      </c>
    </row>
    <row r="67" spans="1:50">
      <c r="A67"/>
      <c r="B67"/>
      <c r="C67"/>
      <c r="D67"/>
      <c r="E67"/>
      <c r="F67"/>
      <c r="G67"/>
      <c r="H67"/>
      <c r="I67"/>
      <c r="J67"/>
      <c r="K67"/>
      <c r="L67"/>
      <c r="M67"/>
      <c r="N67"/>
      <c r="O67"/>
      <c r="P67"/>
      <c r="Q67"/>
      <c r="R67"/>
      <c r="S67"/>
      <c r="T67"/>
      <c r="U67"/>
      <c r="V67"/>
      <c r="W67"/>
      <c r="X67"/>
      <c r="Y67"/>
      <c r="Z67"/>
      <c r="AA67" s="11">
        <v>1.4485208293096644E-2</v>
      </c>
      <c r="AB67" s="11">
        <v>0</v>
      </c>
      <c r="AC67" s="11" t="e">
        <v>#N/A</v>
      </c>
      <c r="AD67" s="11" t="e">
        <v>#N/A</v>
      </c>
      <c r="AE67" s="11" t="e">
        <v>#N/A</v>
      </c>
      <c r="AF67" s="11" t="e">
        <v>#N/A</v>
      </c>
      <c r="AG67" s="11" t="e">
        <v>#N/A</v>
      </c>
      <c r="AH67" s="11" t="e">
        <v>#N/A</v>
      </c>
      <c r="AI67" s="11" t="e">
        <v>#N/A</v>
      </c>
      <c r="AJ67" s="11">
        <v>0.77595620985522396</v>
      </c>
      <c r="AK67" s="11">
        <v>0.77378006343200401</v>
      </c>
      <c r="AL67" s="11">
        <v>0.76593700687930832</v>
      </c>
      <c r="AM67" s="11">
        <v>0.8511529647902778</v>
      </c>
      <c r="AN67" s="11">
        <v>0.14768342857142858</v>
      </c>
      <c r="AO67" s="11">
        <v>0.74403868336111889</v>
      </c>
      <c r="AP67" s="11" t="e">
        <v>#N/A</v>
      </c>
      <c r="AQ67" s="11">
        <v>0.76593700687930832</v>
      </c>
      <c r="AS67" s="11" t="e">
        <v>#DIV/0!</v>
      </c>
      <c r="AT67" s="11">
        <v>83810.5</v>
      </c>
      <c r="AW67" s="11" t="e">
        <v>#N/A</v>
      </c>
      <c r="AX67" s="11">
        <v>-4.4065098232779126E-2</v>
      </c>
    </row>
    <row r="68" spans="1:50">
      <c r="A68"/>
      <c r="B68"/>
      <c r="C68"/>
      <c r="D68"/>
      <c r="E68"/>
      <c r="F68"/>
      <c r="G68"/>
      <c r="H68"/>
      <c r="I68"/>
      <c r="J68"/>
      <c r="K68"/>
      <c r="L68"/>
      <c r="M68"/>
      <c r="N68"/>
      <c r="O68"/>
      <c r="P68"/>
      <c r="Q68"/>
      <c r="R68"/>
      <c r="S68"/>
      <c r="T68"/>
      <c r="U68"/>
      <c r="V68"/>
      <c r="W68"/>
      <c r="X68"/>
      <c r="Y68"/>
      <c r="Z68"/>
      <c r="AA68" s="11">
        <v>1.4485208293096644E-2</v>
      </c>
      <c r="AB68" s="11">
        <v>0</v>
      </c>
      <c r="AC68" s="11" t="e">
        <v>#N/A</v>
      </c>
      <c r="AD68" s="11" t="e">
        <v>#N/A</v>
      </c>
      <c r="AE68" s="11" t="e">
        <v>#N/A</v>
      </c>
      <c r="AF68" s="11" t="e">
        <v>#N/A</v>
      </c>
      <c r="AG68" s="11" t="e">
        <v>#N/A</v>
      </c>
      <c r="AH68" s="11" t="e">
        <v>#N/A</v>
      </c>
      <c r="AI68" s="11" t="e">
        <v>#N/A</v>
      </c>
      <c r="AJ68" s="11">
        <v>0.76520221976021996</v>
      </c>
      <c r="AK68" s="11">
        <v>0.77437325213834396</v>
      </c>
      <c r="AL68" s="11">
        <v>0.77122730954568819</v>
      </c>
      <c r="AM68" s="11">
        <v>0.83412990587496727</v>
      </c>
      <c r="AN68" s="11">
        <v>0.14472976006601965</v>
      </c>
      <c r="AO68" s="11">
        <v>0.74790187407686282</v>
      </c>
      <c r="AP68" s="11" t="e">
        <v>#N/A</v>
      </c>
      <c r="AQ68" s="11">
        <v>0.77122730954568819</v>
      </c>
      <c r="AS68" s="11" t="e">
        <v>#DIV/0!</v>
      </c>
      <c r="AT68" s="11">
        <v>85168</v>
      </c>
      <c r="AW68" s="11" t="e">
        <v>#N/A</v>
      </c>
      <c r="AX68" s="11">
        <v>-4.657166466828358E-2</v>
      </c>
    </row>
    <row r="69" spans="1:50">
      <c r="A69"/>
      <c r="B69"/>
      <c r="C69"/>
      <c r="D69"/>
      <c r="E69"/>
      <c r="F69"/>
      <c r="G69"/>
      <c r="H69"/>
      <c r="I69"/>
      <c r="J69"/>
      <c r="K69"/>
      <c r="L69"/>
      <c r="M69"/>
      <c r="N69"/>
      <c r="O69"/>
      <c r="P69"/>
      <c r="Q69"/>
      <c r="R69"/>
      <c r="S69"/>
      <c r="T69"/>
      <c r="U69"/>
      <c r="V69"/>
      <c r="W69"/>
      <c r="X69"/>
      <c r="Y69"/>
      <c r="Z69"/>
      <c r="AA69" s="11">
        <v>1.4485208293096644E-2</v>
      </c>
      <c r="AB69" s="11">
        <v>0</v>
      </c>
      <c r="AC69" s="11" t="e">
        <v>#N/A</v>
      </c>
      <c r="AD69" s="11" t="e">
        <v>#N/A</v>
      </c>
      <c r="AE69" s="11" t="e">
        <v>#N/A</v>
      </c>
      <c r="AF69" s="11" t="e">
        <v>#N/A</v>
      </c>
      <c r="AG69" s="11" t="e">
        <v>#N/A</v>
      </c>
      <c r="AH69" s="11" t="e">
        <v>#N/A</v>
      </c>
      <c r="AI69" s="11" t="e">
        <v>#N/A</v>
      </c>
      <c r="AJ69" s="11">
        <v>0.76255019762189513</v>
      </c>
      <c r="AK69" s="11">
        <v>0.77162951967828775</v>
      </c>
      <c r="AL69" s="11">
        <v>0.76851503651085529</v>
      </c>
      <c r="AM69" s="11">
        <v>0.81710684695965674</v>
      </c>
      <c r="AN69" s="11">
        <v>0.14177609156061069</v>
      </c>
      <c r="AO69" s="11">
        <v>0.74542285539150466</v>
      </c>
      <c r="AP69" s="11" t="e">
        <v>#N/A</v>
      </c>
      <c r="AQ69" s="11">
        <v>0.76851503651085529</v>
      </c>
      <c r="AS69" s="11" t="e">
        <v>#DIV/0!</v>
      </c>
      <c r="AW69" s="11" t="e">
        <v>#N/A</v>
      </c>
      <c r="AX69" s="11">
        <v>-4.8892280633452107E-2</v>
      </c>
    </row>
    <row r="70" spans="1:50">
      <c r="A70"/>
      <c r="B70"/>
      <c r="C70"/>
      <c r="D70"/>
      <c r="E70"/>
      <c r="F70"/>
      <c r="G70"/>
      <c r="H70"/>
      <c r="I70"/>
      <c r="J70"/>
      <c r="K70"/>
      <c r="L70"/>
      <c r="M70"/>
      <c r="N70"/>
      <c r="O70"/>
      <c r="P70"/>
      <c r="Q70"/>
      <c r="R70"/>
      <c r="S70"/>
      <c r="T70"/>
      <c r="U70"/>
      <c r="V70"/>
      <c r="W70"/>
      <c r="X70"/>
      <c r="Y70"/>
      <c r="Z70"/>
      <c r="AA70" s="11">
        <v>1.8047645784872061E-2</v>
      </c>
      <c r="AB70" s="11">
        <v>0.90432000331003359</v>
      </c>
      <c r="AC70" s="11">
        <v>0.4</v>
      </c>
      <c r="AD70" s="11">
        <v>0.3</v>
      </c>
      <c r="AE70" s="11">
        <v>0.61599999999999999</v>
      </c>
      <c r="AF70" s="11">
        <v>0.31278000197187067</v>
      </c>
      <c r="AG70" s="11">
        <v>0.3</v>
      </c>
      <c r="AH70" s="11">
        <v>0.31434000198170542</v>
      </c>
      <c r="AI70" s="11">
        <v>0.25</v>
      </c>
      <c r="AJ70" s="11">
        <v>5.8535407546091808E-2</v>
      </c>
      <c r="AK70" s="11">
        <v>0.20191667011842326</v>
      </c>
      <c r="AL70" s="11">
        <v>0.29150762803935815</v>
      </c>
      <c r="AM70" s="11">
        <v>1.7669131581411112E-4</v>
      </c>
      <c r="AN70" s="11">
        <v>8.4304571548849336E-3</v>
      </c>
      <c r="AO70" s="11">
        <v>0.19190953155981227</v>
      </c>
      <c r="AP70" s="11">
        <v>0.350220002207905</v>
      </c>
      <c r="AQ70" s="11">
        <v>0.29150762803935815</v>
      </c>
      <c r="AR70" s="11">
        <v>1749.9343880316001</v>
      </c>
      <c r="AS70" s="11">
        <v>1280</v>
      </c>
      <c r="AT70" s="11">
        <v>12539131</v>
      </c>
      <c r="AW70" s="11">
        <v>-0.21</v>
      </c>
      <c r="AX70" s="11">
        <v>-0.16355735027866802</v>
      </c>
    </row>
    <row r="71" spans="1:50">
      <c r="A71"/>
      <c r="B71"/>
      <c r="C71"/>
      <c r="D71"/>
      <c r="E71"/>
      <c r="F71"/>
      <c r="G71"/>
      <c r="H71"/>
      <c r="I71"/>
      <c r="J71"/>
      <c r="K71"/>
      <c r="L71"/>
      <c r="M71"/>
      <c r="N71"/>
      <c r="O71"/>
      <c r="P71"/>
      <c r="Q71"/>
      <c r="R71"/>
      <c r="S71"/>
      <c r="T71"/>
      <c r="U71"/>
      <c r="V71"/>
      <c r="W71"/>
      <c r="X71"/>
      <c r="Y71"/>
      <c r="Z71"/>
      <c r="AA71" s="11">
        <v>1.8047645784872061E-2</v>
      </c>
      <c r="AB71" s="11">
        <v>0.90224000343252508</v>
      </c>
      <c r="AC71" s="11">
        <v>0.4</v>
      </c>
      <c r="AD71" s="11">
        <v>0.3</v>
      </c>
      <c r="AE71" s="11">
        <v>0.54600000000000004</v>
      </c>
      <c r="AF71" s="11">
        <v>0.3208000017926097</v>
      </c>
      <c r="AG71" s="11">
        <v>0.3</v>
      </c>
      <c r="AH71" s="11">
        <v>0.32240000180155037</v>
      </c>
      <c r="AI71" s="11">
        <v>0.25</v>
      </c>
      <c r="AJ71" s="11">
        <v>4.9525926272927998E-2</v>
      </c>
      <c r="AK71" s="11">
        <v>0.19583333699428201</v>
      </c>
      <c r="AL71" s="11">
        <v>0.2872526817698608</v>
      </c>
      <c r="AM71" s="11">
        <v>2.8433469711393333E-4</v>
      </c>
      <c r="AN71" s="11">
        <v>8.6098285794470996E-3</v>
      </c>
      <c r="AO71" s="11">
        <v>0.18562197112280635</v>
      </c>
      <c r="AP71" s="11">
        <v>0.35920000200718638</v>
      </c>
      <c r="AQ71" s="11">
        <v>0.2872526817698608</v>
      </c>
      <c r="AR71" s="11">
        <v>1929.48669859284</v>
      </c>
      <c r="AS71" s="11">
        <v>1510</v>
      </c>
      <c r="AT71" s="11">
        <v>12887785</v>
      </c>
      <c r="AW71" s="11">
        <v>-0.23</v>
      </c>
      <c r="AX71" s="11">
        <v>-0.1686156854832499</v>
      </c>
    </row>
    <row r="72" spans="1:50">
      <c r="A72"/>
      <c r="B72"/>
      <c r="C72"/>
      <c r="D72"/>
      <c r="E72"/>
      <c r="F72"/>
      <c r="G72"/>
      <c r="H72"/>
      <c r="I72"/>
      <c r="J72"/>
      <c r="K72"/>
      <c r="L72"/>
      <c r="M72"/>
      <c r="N72"/>
      <c r="O72"/>
      <c r="P72"/>
      <c r="Q72"/>
      <c r="R72"/>
      <c r="S72"/>
      <c r="T72"/>
      <c r="U72"/>
      <c r="V72"/>
      <c r="W72"/>
      <c r="X72"/>
      <c r="Y72"/>
      <c r="Z72"/>
      <c r="AA72" s="11">
        <v>1.8047645784872061E-2</v>
      </c>
      <c r="AB72" s="11">
        <v>0.9001600035550168</v>
      </c>
      <c r="AC72" s="11">
        <v>0.4</v>
      </c>
      <c r="AD72" s="11">
        <v>0.3</v>
      </c>
      <c r="AE72" s="11">
        <v>0.52600000000000002</v>
      </c>
      <c r="AF72" s="11">
        <v>0.32882000161334873</v>
      </c>
      <c r="AG72" s="11">
        <v>0.3</v>
      </c>
      <c r="AH72" s="11">
        <v>0.33046000162139533</v>
      </c>
      <c r="AI72" s="11">
        <v>0.25</v>
      </c>
      <c r="AJ72" s="11">
        <v>5.1831455691431036E-2</v>
      </c>
      <c r="AK72" s="11">
        <v>0.20697589943811501</v>
      </c>
      <c r="AL72" s="11">
        <v>0.25207609161824812</v>
      </c>
      <c r="AM72" s="11">
        <v>5.9275935869691114E-4</v>
      </c>
      <c r="AN72" s="11">
        <v>8.7892000040092639E-3</v>
      </c>
      <c r="AO72" s="11">
        <v>0.17855295764659954</v>
      </c>
      <c r="AP72" s="11">
        <v>0.36818000180646776</v>
      </c>
      <c r="AQ72" s="11">
        <v>0.25207609161824812</v>
      </c>
      <c r="AR72" s="11">
        <v>2065.7779950470999</v>
      </c>
      <c r="AS72" s="11">
        <v>1730</v>
      </c>
      <c r="AT72" s="11">
        <v>13218780</v>
      </c>
      <c r="AW72" s="11">
        <v>-0.23</v>
      </c>
      <c r="AX72" s="11">
        <v>-0.16898009923686563</v>
      </c>
    </row>
    <row r="73" spans="1:50">
      <c r="A73"/>
      <c r="B73"/>
      <c r="C73"/>
      <c r="D73"/>
      <c r="E73"/>
      <c r="F73"/>
      <c r="G73"/>
      <c r="H73"/>
      <c r="I73"/>
      <c r="J73"/>
      <c r="K73"/>
      <c r="L73"/>
      <c r="M73"/>
      <c r="N73"/>
      <c r="O73"/>
      <c r="P73"/>
      <c r="Q73"/>
      <c r="R73"/>
      <c r="S73"/>
      <c r="T73"/>
      <c r="U73"/>
      <c r="V73"/>
      <c r="W73"/>
      <c r="X73"/>
      <c r="Y73"/>
      <c r="Z73"/>
      <c r="AA73" s="11">
        <v>1.8047645784872061E-2</v>
      </c>
      <c r="AB73" s="11">
        <v>0.8980800036775084</v>
      </c>
      <c r="AC73" s="11">
        <v>0.4</v>
      </c>
      <c r="AD73" s="11">
        <v>0.3</v>
      </c>
      <c r="AE73" s="11">
        <v>0.59099999999999997</v>
      </c>
      <c r="AF73" s="11">
        <v>0.33684000143408777</v>
      </c>
      <c r="AG73" s="11">
        <v>0.3</v>
      </c>
      <c r="AH73" s="11">
        <v>0.33852000144124028</v>
      </c>
      <c r="AI73" s="11">
        <v>0.25</v>
      </c>
      <c r="AJ73" s="11">
        <v>5.4136985109933991E-2</v>
      </c>
      <c r="AK73" s="11">
        <v>0.218118461881948</v>
      </c>
      <c r="AL73" s="11">
        <v>0.21689950146663542</v>
      </c>
      <c r="AM73" s="11">
        <v>8.0540253522510001E-4</v>
      </c>
      <c r="AN73" s="11">
        <v>8.9685714285714282E-3</v>
      </c>
      <c r="AO73" s="11">
        <v>0.17148394417039273</v>
      </c>
      <c r="AP73" s="11">
        <v>0.37716000160574914</v>
      </c>
      <c r="AQ73" s="11">
        <v>0.21689950146663542</v>
      </c>
      <c r="AR73" s="11">
        <v>2177.1817264969</v>
      </c>
      <c r="AS73" s="11">
        <v>1770</v>
      </c>
      <c r="AT73" s="11">
        <v>13547401</v>
      </c>
      <c r="AW73" s="11">
        <v>-0.23</v>
      </c>
      <c r="AX73" s="11">
        <v>-0.16902322893888277</v>
      </c>
    </row>
    <row r="74" spans="1:50">
      <c r="A74"/>
      <c r="B74"/>
      <c r="C74"/>
      <c r="D74"/>
      <c r="E74"/>
      <c r="F74"/>
      <c r="G74"/>
      <c r="H74"/>
      <c r="I74"/>
      <c r="J74"/>
      <c r="K74"/>
      <c r="L74"/>
      <c r="M74"/>
      <c r="N74"/>
      <c r="O74"/>
      <c r="P74"/>
      <c r="Q74"/>
      <c r="R74"/>
      <c r="S74"/>
      <c r="T74"/>
      <c r="U74"/>
      <c r="V74"/>
      <c r="W74"/>
      <c r="X74"/>
      <c r="Y74"/>
      <c r="Z74"/>
      <c r="AA74" s="11">
        <v>1.8047645784872061E-2</v>
      </c>
      <c r="AB74" s="11">
        <v>0.8960000038</v>
      </c>
      <c r="AC74" s="11">
        <v>0.4</v>
      </c>
      <c r="AD74" s="11">
        <v>0.3</v>
      </c>
      <c r="AE74" s="11">
        <v>0.47899999999999998</v>
      </c>
      <c r="AF74" s="11">
        <v>0.34486000125482685</v>
      </c>
      <c r="AG74" s="11">
        <v>0.3</v>
      </c>
      <c r="AH74" s="11">
        <v>0.34658000126108524</v>
      </c>
      <c r="AI74" s="11">
        <v>0.25</v>
      </c>
      <c r="AJ74" s="11">
        <v>3.8234790896999993E-2</v>
      </c>
      <c r="AK74" s="11">
        <v>0.20487194868639</v>
      </c>
      <c r="AL74" s="11">
        <v>0.19600683375703376</v>
      </c>
      <c r="AM74" s="11">
        <v>1.9190423211201111E-3</v>
      </c>
      <c r="AN74" s="11">
        <v>8.1799999999999998E-3</v>
      </c>
      <c r="AO74" s="11">
        <v>0.1670944407636358</v>
      </c>
      <c r="AP74" s="11">
        <v>0.38614000140503046</v>
      </c>
      <c r="AQ74" s="11">
        <v>0.19600683375703376</v>
      </c>
      <c r="AR74" s="11">
        <v>2223.4754788034502</v>
      </c>
      <c r="AS74" s="11">
        <v>1700</v>
      </c>
      <c r="AT74" s="11">
        <v>13895820</v>
      </c>
      <c r="AW74" s="11">
        <v>-0.24</v>
      </c>
      <c r="AX74" s="11">
        <v>-0.1615980447912474</v>
      </c>
    </row>
    <row r="75" spans="1:50">
      <c r="A75"/>
      <c r="B75"/>
      <c r="C75"/>
      <c r="D75"/>
      <c r="E75"/>
      <c r="F75"/>
      <c r="G75"/>
      <c r="H75"/>
      <c r="I75"/>
      <c r="J75"/>
      <c r="K75"/>
      <c r="L75"/>
      <c r="M75"/>
      <c r="N75"/>
      <c r="O75"/>
      <c r="P75"/>
      <c r="Q75"/>
      <c r="R75"/>
      <c r="S75"/>
      <c r="T75"/>
      <c r="U75"/>
      <c r="V75"/>
      <c r="W75"/>
      <c r="X75"/>
      <c r="Y75"/>
      <c r="Z75"/>
      <c r="AA75" s="11">
        <v>1.8047645784872061E-2</v>
      </c>
      <c r="AB75" s="11">
        <v>0.8960000038</v>
      </c>
      <c r="AC75" s="11">
        <v>0.4</v>
      </c>
      <c r="AD75" s="11">
        <v>0.3</v>
      </c>
      <c r="AE75" s="11">
        <v>0.53400000000000003</v>
      </c>
      <c r="AF75" s="11">
        <v>0.35288000107556583</v>
      </c>
      <c r="AG75" s="11">
        <v>0.3</v>
      </c>
      <c r="AH75" s="11">
        <v>0.35464000108093019</v>
      </c>
      <c r="AI75" s="11">
        <v>0.25</v>
      </c>
      <c r="AJ75" s="11">
        <v>2.2332596684065998E-2</v>
      </c>
      <c r="AK75" s="11">
        <v>0.191625435490832</v>
      </c>
      <c r="AL75" s="11">
        <v>0.17511416604743216</v>
      </c>
      <c r="AM75" s="11">
        <v>2.0080042851119998E-3</v>
      </c>
      <c r="AN75" s="11">
        <v>9.402428571428572E-3</v>
      </c>
      <c r="AO75" s="11">
        <v>0.16270493735687891</v>
      </c>
      <c r="AP75" s="11">
        <v>0.39512000120431184</v>
      </c>
      <c r="AQ75" s="11">
        <v>0.17511416604743216</v>
      </c>
      <c r="AR75" s="11">
        <v>2277.12683617115</v>
      </c>
      <c r="AS75" s="11">
        <v>1860</v>
      </c>
      <c r="AT75" s="11">
        <v>14279518</v>
      </c>
      <c r="AU75" s="11">
        <v>58.64</v>
      </c>
      <c r="AV75" s="11">
        <v>70.209999999999994</v>
      </c>
      <c r="AW75" s="11">
        <v>-0.25</v>
      </c>
      <c r="AX75" s="11">
        <v>-0.16565827912713893</v>
      </c>
    </row>
    <row r="76" spans="1:50">
      <c r="A76"/>
      <c r="B76"/>
      <c r="C76"/>
      <c r="D76"/>
      <c r="E76"/>
      <c r="F76"/>
      <c r="G76"/>
      <c r="H76"/>
      <c r="I76"/>
      <c r="J76"/>
      <c r="K76"/>
      <c r="L76"/>
      <c r="M76"/>
      <c r="N76"/>
      <c r="O76"/>
      <c r="P76"/>
      <c r="Q76"/>
      <c r="R76"/>
      <c r="S76"/>
      <c r="T76"/>
      <c r="U76"/>
      <c r="V76"/>
      <c r="W76"/>
      <c r="X76"/>
      <c r="Y76"/>
      <c r="Z76"/>
      <c r="AA76" s="11">
        <v>1.8047645784872061E-2</v>
      </c>
      <c r="AB76" s="11">
        <v>0.8960000038</v>
      </c>
      <c r="AC76" s="11">
        <v>0.37799999999999995</v>
      </c>
      <c r="AD76" s="11">
        <v>0.33333333333333326</v>
      </c>
      <c r="AE76" s="11">
        <v>0.58650000000000002</v>
      </c>
      <c r="AF76" s="11">
        <v>0.36090000089630486</v>
      </c>
      <c r="AG76" s="11">
        <v>0.3</v>
      </c>
      <c r="AH76" s="11">
        <v>0.36270000090077514</v>
      </c>
      <c r="AI76" s="11">
        <v>0.32166666666666666</v>
      </c>
      <c r="AJ76" s="11">
        <v>0.11903302964962803</v>
      </c>
      <c r="AK76" s="11">
        <v>0.217966936523802</v>
      </c>
      <c r="AL76" s="11">
        <v>0.21867437066021367</v>
      </c>
      <c r="AM76" s="11">
        <v>5.667244476244445E-3</v>
      </c>
      <c r="AN76" s="11">
        <v>1.0624857142857142E-2</v>
      </c>
      <c r="AO76" s="11">
        <v>0.1843251869851974</v>
      </c>
      <c r="AP76" s="11">
        <v>0.40410000100359317</v>
      </c>
      <c r="AQ76" s="11">
        <v>0.21867437066021367</v>
      </c>
      <c r="AR76" s="11">
        <v>2332.5205565310698</v>
      </c>
      <c r="AS76" s="11">
        <v>1930</v>
      </c>
      <c r="AT76" s="11">
        <v>14704383</v>
      </c>
      <c r="AW76" s="11">
        <v>-0.22</v>
      </c>
      <c r="AX76" s="11">
        <v>-0.16275276741058431</v>
      </c>
    </row>
    <row r="77" spans="1:50">
      <c r="A77"/>
      <c r="B77"/>
      <c r="C77"/>
      <c r="D77"/>
      <c r="E77"/>
      <c r="F77"/>
      <c r="G77"/>
      <c r="H77"/>
      <c r="I77"/>
      <c r="J77"/>
      <c r="K77"/>
      <c r="L77"/>
      <c r="M77"/>
      <c r="N77"/>
      <c r="O77"/>
      <c r="P77"/>
      <c r="Q77"/>
      <c r="R77"/>
      <c r="S77"/>
      <c r="T77"/>
      <c r="U77"/>
      <c r="V77"/>
      <c r="W77"/>
      <c r="X77"/>
      <c r="Y77"/>
      <c r="Z77"/>
      <c r="AA77" s="11">
        <v>1.8047645784872061E-2</v>
      </c>
      <c r="AB77" s="11">
        <v>0.8980800036775084</v>
      </c>
      <c r="AC77" s="11">
        <v>0.35600000000000004</v>
      </c>
      <c r="AD77" s="11">
        <v>0.36666666666666664</v>
      </c>
      <c r="AE77" s="11">
        <v>0.63900000000000001</v>
      </c>
      <c r="AF77" s="11">
        <v>0.36892000071704389</v>
      </c>
      <c r="AG77" s="11">
        <v>0.3</v>
      </c>
      <c r="AH77" s="11">
        <v>0.37076000072062015</v>
      </c>
      <c r="AI77" s="11">
        <v>0.39333333333333331</v>
      </c>
      <c r="AJ77" s="11">
        <v>0.21573346261519002</v>
      </c>
      <c r="AK77" s="11">
        <v>0.24430843755677198</v>
      </c>
      <c r="AL77" s="11">
        <v>0.26223457527299515</v>
      </c>
      <c r="AM77" s="11">
        <v>1.0258196309842444E-2</v>
      </c>
      <c r="AN77" s="11">
        <v>1.1847285714285715E-2</v>
      </c>
      <c r="AO77" s="11">
        <v>0.20594543661351583</v>
      </c>
      <c r="AP77" s="11">
        <v>0.41308000080287455</v>
      </c>
      <c r="AQ77" s="11">
        <v>0.26223457527299515</v>
      </c>
      <c r="AR77" s="11">
        <v>2631.6377706738099</v>
      </c>
      <c r="AS77" s="11">
        <v>2250</v>
      </c>
      <c r="AT77" s="11">
        <v>15164026</v>
      </c>
      <c r="AW77" s="11">
        <v>-0.2</v>
      </c>
      <c r="AX77" s="11">
        <v>-0.17454918511368334</v>
      </c>
    </row>
    <row r="78" spans="1:50">
      <c r="A78"/>
      <c r="B78"/>
      <c r="C78"/>
      <c r="D78"/>
      <c r="E78"/>
      <c r="F78"/>
      <c r="G78"/>
      <c r="H78"/>
      <c r="I78"/>
      <c r="J78"/>
      <c r="K78"/>
      <c r="L78"/>
      <c r="M78"/>
      <c r="N78"/>
      <c r="O78"/>
      <c r="P78"/>
      <c r="Q78"/>
      <c r="R78"/>
      <c r="S78"/>
      <c r="T78"/>
      <c r="U78"/>
      <c r="V78"/>
      <c r="W78"/>
      <c r="X78"/>
      <c r="Y78"/>
      <c r="Z78"/>
      <c r="AA78" s="11">
        <v>1.8047645784872061E-2</v>
      </c>
      <c r="AB78" s="11">
        <v>0.9001600035550168</v>
      </c>
      <c r="AC78" s="11">
        <v>0.33399999999999996</v>
      </c>
      <c r="AD78" s="11">
        <v>0.4</v>
      </c>
      <c r="AE78" s="11">
        <v>0.6915</v>
      </c>
      <c r="AF78" s="11">
        <v>0.37694000053778287</v>
      </c>
      <c r="AG78" s="11">
        <v>0.3</v>
      </c>
      <c r="AH78" s="11">
        <v>0.37882000054046505</v>
      </c>
      <c r="AI78" s="11">
        <v>0.46500000000000002</v>
      </c>
      <c r="AJ78" s="11">
        <v>0.28478697621874799</v>
      </c>
      <c r="AK78" s="11">
        <v>0.274836683899154</v>
      </c>
      <c r="AL78" s="11">
        <v>0.24516530851102414</v>
      </c>
      <c r="AM78" s="11">
        <v>2.4854161461495113E-2</v>
      </c>
      <c r="AN78" s="11">
        <v>4.3863714285714291E-2</v>
      </c>
      <c r="AO78" s="11">
        <v>0.20815821963845621</v>
      </c>
      <c r="AP78" s="11">
        <v>0.42206000060215593</v>
      </c>
      <c r="AQ78" s="11">
        <v>0.24516530851102414</v>
      </c>
      <c r="AR78" s="11">
        <v>2691.6002395659102</v>
      </c>
      <c r="AS78" s="11">
        <v>2360</v>
      </c>
      <c r="AT78" s="11">
        <v>15646832</v>
      </c>
      <c r="AW78" s="11">
        <v>-0.18</v>
      </c>
      <c r="AX78" s="11">
        <v>-0.16759043846223109</v>
      </c>
    </row>
    <row r="79" spans="1:50">
      <c r="A79"/>
      <c r="B79"/>
      <c r="C79"/>
      <c r="D79"/>
      <c r="E79"/>
      <c r="F79"/>
      <c r="G79"/>
      <c r="H79"/>
      <c r="I79"/>
      <c r="J79"/>
      <c r="K79"/>
      <c r="L79"/>
      <c r="M79"/>
      <c r="N79"/>
      <c r="O79"/>
      <c r="P79"/>
      <c r="Q79"/>
      <c r="R79"/>
      <c r="S79"/>
      <c r="T79"/>
      <c r="U79"/>
      <c r="V79"/>
      <c r="W79"/>
      <c r="X79"/>
      <c r="Y79"/>
      <c r="Z79"/>
      <c r="AA79" s="11">
        <v>1.8047645784872061E-2</v>
      </c>
      <c r="AB79" s="11">
        <v>0.90224000343252508</v>
      </c>
      <c r="AC79" s="11">
        <v>0.312</v>
      </c>
      <c r="AD79" s="11">
        <v>0.43333333333333335</v>
      </c>
      <c r="AE79" s="11">
        <v>0.74400000000000011</v>
      </c>
      <c r="AF79" s="11">
        <v>0.38496000035852196</v>
      </c>
      <c r="AG79" s="11">
        <v>0.3</v>
      </c>
      <c r="AH79" s="11">
        <v>0.38688000036031006</v>
      </c>
      <c r="AI79" s="11">
        <v>0.53666666666666663</v>
      </c>
      <c r="AJ79" s="11">
        <v>0.31766743506242201</v>
      </c>
      <c r="AK79" s="11">
        <v>0.247613417214568</v>
      </c>
      <c r="AL79" s="11">
        <v>0.22467913181935989</v>
      </c>
      <c r="AM79" s="11">
        <v>5.0957454416232999E-2</v>
      </c>
      <c r="AN79" s="11">
        <v>3.2989999999999998E-2</v>
      </c>
      <c r="AO79" s="11">
        <v>0.22362789986884285</v>
      </c>
      <c r="AP79" s="11">
        <v>0.43104000040143725</v>
      </c>
      <c r="AQ79" s="11">
        <v>0.22467913181935989</v>
      </c>
      <c r="AR79" s="11">
        <v>2984.22979997627</v>
      </c>
      <c r="AS79" s="11">
        <v>2610</v>
      </c>
      <c r="AT79" s="11">
        <v>16135465</v>
      </c>
      <c r="AW79" s="11">
        <v>-0.17</v>
      </c>
      <c r="AX79" s="11">
        <v>-0.17819519303504139</v>
      </c>
    </row>
    <row r="80" spans="1:50">
      <c r="A80"/>
      <c r="B80"/>
      <c r="C80"/>
      <c r="D80"/>
      <c r="E80"/>
      <c r="F80"/>
      <c r="G80"/>
      <c r="H80"/>
      <c r="I80"/>
      <c r="J80"/>
      <c r="K80"/>
      <c r="L80"/>
      <c r="M80"/>
      <c r="N80"/>
      <c r="O80"/>
      <c r="P80"/>
      <c r="Q80"/>
      <c r="R80"/>
      <c r="S80"/>
      <c r="T80"/>
      <c r="U80"/>
      <c r="V80"/>
      <c r="W80"/>
      <c r="X80"/>
      <c r="Y80"/>
      <c r="Z80"/>
      <c r="AA80" s="11">
        <v>1.8047645784872061E-2</v>
      </c>
      <c r="AB80" s="11">
        <v>0.90432000331003359</v>
      </c>
      <c r="AC80" s="11">
        <v>0.28999999999999998</v>
      </c>
      <c r="AD80" s="11">
        <v>0.46666666666666662</v>
      </c>
      <c r="AE80" s="11">
        <v>0.7965000000000001</v>
      </c>
      <c r="AF80" s="11">
        <v>0.39298000017926099</v>
      </c>
      <c r="AG80" s="11">
        <v>0.3</v>
      </c>
      <c r="AH80" s="11">
        <v>0.39494000018015496</v>
      </c>
      <c r="AI80" s="11">
        <v>0.60833333333333339</v>
      </c>
      <c r="AJ80" s="11">
        <v>0.33343273484473801</v>
      </c>
      <c r="AK80" s="11">
        <v>0.24403340689476399</v>
      </c>
      <c r="AL80" s="11">
        <v>0.22860605004775145</v>
      </c>
      <c r="AM80" s="11">
        <v>0.107725080401923</v>
      </c>
      <c r="AN80" s="11">
        <v>4.0855142857142854E-2</v>
      </c>
      <c r="AO80" s="11">
        <v>0.21817854470916975</v>
      </c>
      <c r="AP80" s="11">
        <v>0.44002000020071863</v>
      </c>
      <c r="AQ80" s="11">
        <v>0.22860605004775145</v>
      </c>
      <c r="AR80" s="11">
        <v>3611.4926323315499</v>
      </c>
      <c r="AS80" s="11">
        <v>3140</v>
      </c>
      <c r="AT80" s="11">
        <v>16617589</v>
      </c>
      <c r="AW80" s="11">
        <v>-0.17</v>
      </c>
      <c r="AX80" s="11">
        <v>-0.18215785225141656</v>
      </c>
    </row>
    <row r="81" spans="1:50">
      <c r="A81"/>
      <c r="B81"/>
      <c r="C81"/>
      <c r="D81"/>
      <c r="E81"/>
      <c r="F81"/>
      <c r="G81"/>
      <c r="H81"/>
      <c r="I81"/>
      <c r="J81"/>
      <c r="K81"/>
      <c r="L81"/>
      <c r="M81"/>
      <c r="N81"/>
      <c r="O81"/>
      <c r="P81"/>
      <c r="Q81"/>
      <c r="R81"/>
      <c r="S81"/>
      <c r="T81"/>
      <c r="U81"/>
      <c r="V81"/>
      <c r="W81"/>
      <c r="X81"/>
      <c r="Y81"/>
      <c r="Z81"/>
      <c r="AA81" s="11">
        <v>1.8047645784872061E-2</v>
      </c>
      <c r="AB81" s="11">
        <v>0.90640000318754188</v>
      </c>
      <c r="AC81" s="11">
        <v>0.26800000000000002</v>
      </c>
      <c r="AD81" s="11">
        <v>0.5</v>
      </c>
      <c r="AE81" s="11">
        <v>0.84900000000000009</v>
      </c>
      <c r="AF81" s="11">
        <v>0.40100000000000002</v>
      </c>
      <c r="AG81" s="11">
        <v>0.3</v>
      </c>
      <c r="AH81" s="11">
        <v>0.40299999999999997</v>
      </c>
      <c r="AI81" s="11">
        <v>0.68</v>
      </c>
      <c r="AJ81" s="11">
        <v>0.39823093645430202</v>
      </c>
      <c r="AK81" s="11">
        <v>0.24266871577343402</v>
      </c>
      <c r="AL81" s="11">
        <v>0.25054778108791209</v>
      </c>
      <c r="AM81" s="11">
        <v>0.19860730158650222</v>
      </c>
      <c r="AN81" s="11">
        <v>3.9829000000000003E-2</v>
      </c>
      <c r="AO81" s="11">
        <v>0.24835502512445373</v>
      </c>
      <c r="AP81" s="11">
        <v>0.44900000000000001</v>
      </c>
      <c r="AQ81" s="11">
        <v>0.25054778108791209</v>
      </c>
      <c r="AR81" s="11">
        <v>4299.1876229910004</v>
      </c>
      <c r="AS81" s="11">
        <v>3780</v>
      </c>
      <c r="AT81" s="11">
        <v>17089111</v>
      </c>
      <c r="AW81" s="11">
        <v>-0.16</v>
      </c>
      <c r="AX81" s="11">
        <v>-0.19282769443053005</v>
      </c>
    </row>
    <row r="82" spans="1:50">
      <c r="A82"/>
      <c r="B82"/>
      <c r="C82"/>
      <c r="D82"/>
      <c r="E82"/>
      <c r="F82"/>
      <c r="G82"/>
      <c r="H82"/>
      <c r="I82"/>
      <c r="J82"/>
      <c r="K82"/>
      <c r="L82"/>
      <c r="M82"/>
      <c r="N82"/>
      <c r="O82"/>
      <c r="P82"/>
      <c r="Q82"/>
      <c r="R82"/>
      <c r="S82"/>
      <c r="T82"/>
      <c r="U82"/>
      <c r="V82"/>
      <c r="W82"/>
      <c r="X82"/>
      <c r="Y82"/>
      <c r="Z82"/>
      <c r="AA82" s="11">
        <v>1.8047645784872061E-2</v>
      </c>
      <c r="AB82" s="11">
        <v>0.90848000306505028</v>
      </c>
      <c r="AC82" s="11">
        <v>0.35299999999999998</v>
      </c>
      <c r="AD82" s="11">
        <v>0.4</v>
      </c>
      <c r="AE82" s="11">
        <v>0.85</v>
      </c>
      <c r="AF82" s="11">
        <v>0.61599999999999999</v>
      </c>
      <c r="AG82" s="11">
        <v>0.2</v>
      </c>
      <c r="AH82" s="11">
        <v>0.47700000000000004</v>
      </c>
      <c r="AI82" s="11">
        <v>0.73</v>
      </c>
      <c r="AJ82" s="11">
        <v>0.38272435123115001</v>
      </c>
      <c r="AK82" s="11">
        <v>0.26326308326595199</v>
      </c>
      <c r="AL82" s="11">
        <v>0.24293905966772922</v>
      </c>
      <c r="AM82" s="11">
        <v>0.31403862738867222</v>
      </c>
      <c r="AN82" s="11">
        <v>3.903242001780495E-2</v>
      </c>
      <c r="AO82" s="11">
        <v>0.23404105327854055</v>
      </c>
      <c r="AP82" s="11">
        <v>0.44900000000000001</v>
      </c>
      <c r="AQ82" s="11">
        <v>0.24293905966772922</v>
      </c>
      <c r="AR82" s="11">
        <v>5206.4274266838001</v>
      </c>
      <c r="AS82" s="11">
        <v>4440</v>
      </c>
      <c r="AT82" s="11">
        <v>17554585</v>
      </c>
      <c r="AW82" s="11">
        <v>-0.16</v>
      </c>
      <c r="AX82" s="11">
        <v>-0.19723860839139795</v>
      </c>
    </row>
    <row r="83" spans="1:50">
      <c r="A83"/>
      <c r="B83"/>
      <c r="C83"/>
      <c r="D83"/>
      <c r="E83"/>
      <c r="F83"/>
      <c r="G83"/>
      <c r="H83"/>
      <c r="I83"/>
      <c r="J83"/>
      <c r="K83"/>
      <c r="L83"/>
      <c r="M83"/>
      <c r="N83"/>
      <c r="O83"/>
      <c r="P83"/>
      <c r="Q83"/>
      <c r="R83"/>
      <c r="S83"/>
      <c r="T83"/>
      <c r="U83"/>
      <c r="V83"/>
      <c r="W83"/>
      <c r="X83"/>
      <c r="Y83"/>
      <c r="Z83"/>
      <c r="AA83" s="11">
        <v>1.8047645784872061E-2</v>
      </c>
      <c r="AB83" s="11">
        <v>0.91056000294255868</v>
      </c>
      <c r="AC83" s="11">
        <v>0.36700000000000005</v>
      </c>
      <c r="AD83" s="11">
        <v>0.4</v>
      </c>
      <c r="AE83" s="11">
        <v>0.85199999999999998</v>
      </c>
      <c r="AF83" s="11">
        <v>0.72799999999999998</v>
      </c>
      <c r="AG83" s="11">
        <v>0.2</v>
      </c>
      <c r="AH83" s="11">
        <v>0.57799999999999996</v>
      </c>
      <c r="AI83" s="11">
        <v>0.73</v>
      </c>
      <c r="AJ83" s="11">
        <v>0.44856282667615799</v>
      </c>
      <c r="AK83" s="11">
        <v>0.27226144791236601</v>
      </c>
      <c r="AL83" s="11">
        <v>0.25254806322439327</v>
      </c>
      <c r="AM83" s="11">
        <v>0.41762886431907559</v>
      </c>
      <c r="AN83" s="11">
        <v>3.8235840035609897E-2</v>
      </c>
      <c r="AO83" s="11">
        <v>0.22588096924350937</v>
      </c>
      <c r="AP83" s="11">
        <v>0.41499999999999998</v>
      </c>
      <c r="AQ83" s="11">
        <v>0.25254806322439327</v>
      </c>
      <c r="AR83" s="11">
        <v>5873.04731169979</v>
      </c>
      <c r="AS83" s="11">
        <v>4860</v>
      </c>
      <c r="AT83" s="11">
        <v>18020668</v>
      </c>
      <c r="AW83" s="11">
        <v>-0.14000000000000001</v>
      </c>
      <c r="AX83" s="11">
        <v>-0.19925408182810045</v>
      </c>
    </row>
    <row r="84" spans="1:50">
      <c r="A84"/>
      <c r="B84"/>
      <c r="C84"/>
      <c r="D84"/>
      <c r="E84"/>
      <c r="F84"/>
      <c r="G84"/>
      <c r="H84"/>
      <c r="I84"/>
      <c r="J84"/>
      <c r="K84"/>
      <c r="L84"/>
      <c r="M84"/>
      <c r="N84"/>
      <c r="O84"/>
      <c r="P84"/>
      <c r="Q84"/>
      <c r="R84"/>
      <c r="S84"/>
      <c r="T84"/>
      <c r="U84"/>
      <c r="V84"/>
      <c r="W84"/>
      <c r="X84"/>
      <c r="Y84"/>
      <c r="Z84"/>
      <c r="AA84" s="11">
        <v>1.8047645784872061E-2</v>
      </c>
      <c r="AB84" s="11">
        <v>0.91264000282006708</v>
      </c>
      <c r="AC84" s="11">
        <v>0.436</v>
      </c>
      <c r="AD84" s="11">
        <v>0.4</v>
      </c>
      <c r="AE84" s="11">
        <v>0.85199999999999998</v>
      </c>
      <c r="AF84" s="11">
        <v>0.622</v>
      </c>
      <c r="AG84" s="11">
        <v>0.2</v>
      </c>
      <c r="AH84" s="11">
        <v>0.61799999999999999</v>
      </c>
      <c r="AI84" s="11">
        <v>0.72</v>
      </c>
      <c r="AJ84" s="11">
        <v>0.45181788052889005</v>
      </c>
      <c r="AK84" s="11">
        <v>0.27164069721620998</v>
      </c>
      <c r="AL84" s="11">
        <v>0.23267480679265459</v>
      </c>
      <c r="AM84" s="11">
        <v>0.4871146629891745</v>
      </c>
      <c r="AN84" s="11">
        <v>3.7439260053414851E-2</v>
      </c>
      <c r="AO84" s="11">
        <v>0.26126192460420267</v>
      </c>
      <c r="AP84" s="11">
        <v>0.435</v>
      </c>
      <c r="AQ84" s="11">
        <v>0.23267480679265459</v>
      </c>
      <c r="AR84" s="11">
        <v>5812.0219949393404</v>
      </c>
      <c r="AS84" s="11">
        <v>5190</v>
      </c>
      <c r="AT84" s="11">
        <v>18497632</v>
      </c>
      <c r="AW84" s="11">
        <v>-0.13</v>
      </c>
      <c r="AX84" s="11">
        <v>-0.20021592900585483</v>
      </c>
    </row>
    <row r="85" spans="1:50">
      <c r="A85"/>
      <c r="B85"/>
      <c r="C85"/>
      <c r="D85"/>
      <c r="E85"/>
      <c r="F85"/>
      <c r="G85"/>
      <c r="H85"/>
      <c r="I85"/>
      <c r="J85"/>
      <c r="K85"/>
      <c r="L85"/>
      <c r="M85"/>
      <c r="N85"/>
      <c r="O85"/>
      <c r="P85"/>
      <c r="Q85"/>
      <c r="R85"/>
      <c r="S85"/>
      <c r="T85"/>
      <c r="U85"/>
      <c r="V85"/>
      <c r="W85"/>
      <c r="X85"/>
      <c r="Y85"/>
      <c r="Z85"/>
      <c r="AA85" s="11">
        <v>1.8047645784872061E-2</v>
      </c>
      <c r="AB85" s="11">
        <v>0.91472000269757547</v>
      </c>
      <c r="AC85" s="11">
        <v>0.434</v>
      </c>
      <c r="AD85" s="11">
        <v>0.4</v>
      </c>
      <c r="AE85" s="11">
        <v>0.85099999999999998</v>
      </c>
      <c r="AF85" s="11">
        <v>0.628</v>
      </c>
      <c r="AG85" s="11">
        <v>0.35</v>
      </c>
      <c r="AH85" s="11">
        <v>0.626</v>
      </c>
      <c r="AI85" s="11">
        <v>0.70400000000000007</v>
      </c>
      <c r="AJ85" s="11">
        <v>0.45229970171283157</v>
      </c>
      <c r="AK85" s="11">
        <v>0.27392429019300557</v>
      </c>
      <c r="AL85" s="11">
        <v>0.23534805866497618</v>
      </c>
      <c r="AM85" s="11">
        <v>0.48224351646816138</v>
      </c>
      <c r="AN85" s="11">
        <v>3.6642680071219805E-2</v>
      </c>
      <c r="AO85" s="11">
        <v>0.26364930530479852</v>
      </c>
      <c r="AP85" s="11">
        <v>0.45200000000000001</v>
      </c>
      <c r="AQ85" s="11">
        <v>0.23534805866497618</v>
      </c>
      <c r="AS85" s="11">
        <v>5449.3333333333721</v>
      </c>
      <c r="AW85" s="11">
        <v>-0.13</v>
      </c>
      <c r="AX85" s="11">
        <v>-0.2084171204906643</v>
      </c>
    </row>
    <row r="86" spans="1:50">
      <c r="A86"/>
      <c r="B86"/>
      <c r="C86"/>
      <c r="D86"/>
      <c r="E86"/>
      <c r="F86"/>
      <c r="G86"/>
      <c r="H86"/>
      <c r="I86"/>
      <c r="J86"/>
      <c r="K86"/>
      <c r="L86"/>
      <c r="M86"/>
      <c r="N86"/>
      <c r="O86"/>
      <c r="P86"/>
      <c r="Q86"/>
      <c r="R86"/>
      <c r="S86"/>
      <c r="T86"/>
      <c r="U86"/>
      <c r="V86"/>
      <c r="W86"/>
      <c r="X86"/>
      <c r="Y86"/>
      <c r="Z86"/>
      <c r="AA86" s="11">
        <v>0</v>
      </c>
      <c r="AB86" s="11">
        <v>0.67040000919999998</v>
      </c>
      <c r="AC86" s="11" t="e">
        <v>#N/A</v>
      </c>
      <c r="AD86" s="11" t="e">
        <v>#N/A</v>
      </c>
      <c r="AE86" s="11" t="e">
        <v>#N/A</v>
      </c>
      <c r="AF86" s="11" t="e">
        <v>#N/A</v>
      </c>
      <c r="AG86" s="11" t="e">
        <v>#N/A</v>
      </c>
      <c r="AH86" s="11" t="e">
        <v>#N/A</v>
      </c>
      <c r="AI86" s="11" t="e">
        <v>#N/A</v>
      </c>
      <c r="AJ86" s="11">
        <v>0.62156408317644851</v>
      </c>
      <c r="AK86" s="11">
        <v>0.49316729873196019</v>
      </c>
      <c r="AL86" s="11">
        <v>0.67812135937888285</v>
      </c>
      <c r="AM86" s="11">
        <v>2.0231470903859936E-2</v>
      </c>
      <c r="AN86" s="11">
        <v>0.21025099999999999</v>
      </c>
      <c r="AO86" s="11">
        <v>0.68654599876172362</v>
      </c>
      <c r="AP86" s="11" t="e">
        <v>#N/A</v>
      </c>
      <c r="AQ86" s="11">
        <v>0.67812135937888285</v>
      </c>
      <c r="AR86" s="11">
        <v>10403.7700601916</v>
      </c>
      <c r="AS86" s="11">
        <v>9840</v>
      </c>
      <c r="AT86" s="11">
        <v>68158</v>
      </c>
      <c r="AW86" s="11" t="e">
        <v>#N/A</v>
      </c>
      <c r="AX86" s="11">
        <v>-6.9413899161117731E-2</v>
      </c>
    </row>
    <row r="87" spans="1:50">
      <c r="A87"/>
      <c r="B87"/>
      <c r="C87"/>
      <c r="D87"/>
      <c r="E87"/>
      <c r="F87"/>
      <c r="G87"/>
      <c r="H87"/>
      <c r="I87"/>
      <c r="J87"/>
      <c r="K87"/>
      <c r="L87"/>
      <c r="M87"/>
      <c r="N87"/>
      <c r="O87"/>
      <c r="P87"/>
      <c r="Q87"/>
      <c r="R87"/>
      <c r="S87"/>
      <c r="T87"/>
      <c r="U87"/>
      <c r="V87"/>
      <c r="W87"/>
      <c r="X87"/>
      <c r="Y87"/>
      <c r="Z87"/>
      <c r="AA87" s="11">
        <v>0</v>
      </c>
      <c r="AB87" s="11">
        <v>0.67040000919999998</v>
      </c>
      <c r="AC87" s="11" t="e">
        <v>#N/A</v>
      </c>
      <c r="AD87" s="11" t="e">
        <v>#N/A</v>
      </c>
      <c r="AE87" s="11" t="e">
        <v>#N/A</v>
      </c>
      <c r="AF87" s="11" t="e">
        <v>#N/A</v>
      </c>
      <c r="AG87" s="11" t="e">
        <v>#N/A</v>
      </c>
      <c r="AH87" s="11" t="e">
        <v>#N/A</v>
      </c>
      <c r="AI87" s="11" t="e">
        <v>#N/A</v>
      </c>
      <c r="AJ87" s="11">
        <v>0.62415055296976441</v>
      </c>
      <c r="AK87" s="11">
        <v>0.49302785585211939</v>
      </c>
      <c r="AL87" s="11">
        <v>0.68191117544576441</v>
      </c>
      <c r="AM87" s="11">
        <v>2.0644358055746111E-2</v>
      </c>
      <c r="AN87" s="11">
        <v>0.21025099999999999</v>
      </c>
      <c r="AO87" s="11">
        <v>0.69051506247078642</v>
      </c>
      <c r="AP87" s="11" t="e">
        <v>#N/A</v>
      </c>
      <c r="AQ87" s="11">
        <v>0.68191117544576441</v>
      </c>
      <c r="AR87" s="11">
        <v>11024.5181407249</v>
      </c>
      <c r="AS87" s="11">
        <v>10150</v>
      </c>
      <c r="AT87" s="11">
        <v>69968</v>
      </c>
      <c r="AW87" s="11" t="e">
        <v>#N/A</v>
      </c>
      <c r="AX87" s="11">
        <v>-7.2456267003631225E-2</v>
      </c>
    </row>
    <row r="88" spans="1:50">
      <c r="A88"/>
      <c r="B88"/>
      <c r="C88"/>
      <c r="D88"/>
      <c r="E88"/>
      <c r="F88"/>
      <c r="G88"/>
      <c r="H88"/>
      <c r="I88"/>
      <c r="J88"/>
      <c r="K88"/>
      <c r="L88"/>
      <c r="M88"/>
      <c r="N88"/>
      <c r="O88"/>
      <c r="P88"/>
      <c r="Q88"/>
      <c r="R88"/>
      <c r="S88"/>
      <c r="T88"/>
      <c r="U88"/>
      <c r="V88"/>
      <c r="W88"/>
      <c r="X88"/>
      <c r="Y88"/>
      <c r="Z88"/>
      <c r="AA88" s="11">
        <v>0</v>
      </c>
      <c r="AB88" s="11">
        <v>0.67040000919999998</v>
      </c>
      <c r="AC88" s="11" t="e">
        <v>#N/A</v>
      </c>
      <c r="AD88" s="11" t="e">
        <v>#N/A</v>
      </c>
      <c r="AE88" s="11" t="e">
        <v>#N/A</v>
      </c>
      <c r="AF88" s="11" t="e">
        <v>#N/A</v>
      </c>
      <c r="AG88" s="11" t="e">
        <v>#N/A</v>
      </c>
      <c r="AH88" s="11" t="e">
        <v>#N/A</v>
      </c>
      <c r="AI88" s="11" t="e">
        <v>#N/A</v>
      </c>
      <c r="AJ88" s="11">
        <v>0.62673702276308019</v>
      </c>
      <c r="AK88" s="11">
        <v>0.50502934793080367</v>
      </c>
      <c r="AL88" s="11">
        <v>0.68570099151264607</v>
      </c>
      <c r="AM88" s="11">
        <v>2.1656673658678443E-2</v>
      </c>
      <c r="AN88" s="11">
        <v>0.21025099999999999</v>
      </c>
      <c r="AO88" s="11">
        <v>0.69448412617984911</v>
      </c>
      <c r="AP88" s="11" t="e">
        <v>#N/A</v>
      </c>
      <c r="AQ88" s="11">
        <v>0.68570099151264607</v>
      </c>
      <c r="AR88" s="11">
        <v>11463.4592381414</v>
      </c>
      <c r="AS88" s="11">
        <v>11030</v>
      </c>
      <c r="AT88" s="11">
        <v>71828</v>
      </c>
      <c r="AW88" s="11" t="e">
        <v>#N/A</v>
      </c>
      <c r="AX88" s="11">
        <v>-7.4581789340079474E-2</v>
      </c>
    </row>
    <row r="89" spans="1:50">
      <c r="A89"/>
      <c r="B89"/>
      <c r="C89"/>
      <c r="D89"/>
      <c r="E89"/>
      <c r="F89"/>
      <c r="G89"/>
      <c r="H89"/>
      <c r="I89"/>
      <c r="J89"/>
      <c r="K89"/>
      <c r="L89"/>
      <c r="M89"/>
      <c r="N89"/>
      <c r="O89"/>
      <c r="P89"/>
      <c r="Q89"/>
      <c r="R89"/>
      <c r="S89"/>
      <c r="T89"/>
      <c r="U89"/>
      <c r="V89"/>
      <c r="W89"/>
      <c r="X89"/>
      <c r="Y89"/>
      <c r="Z89"/>
      <c r="AA89" s="11">
        <v>0</v>
      </c>
      <c r="AB89" s="11">
        <v>0.67040000919999998</v>
      </c>
      <c r="AC89" s="11" t="e">
        <v>#N/A</v>
      </c>
      <c r="AD89" s="11" t="e">
        <v>#N/A</v>
      </c>
      <c r="AE89" s="11" t="e">
        <v>#N/A</v>
      </c>
      <c r="AF89" s="11" t="e">
        <v>#N/A</v>
      </c>
      <c r="AG89" s="11" t="e">
        <v>#N/A</v>
      </c>
      <c r="AH89" s="11" t="e">
        <v>#N/A</v>
      </c>
      <c r="AI89" s="11" t="e">
        <v>#N/A</v>
      </c>
      <c r="AJ89" s="11">
        <v>0.62932349255639597</v>
      </c>
      <c r="AK89" s="11">
        <v>0.51703084000948807</v>
      </c>
      <c r="AL89" s="11">
        <v>0.68949080757952763</v>
      </c>
      <c r="AM89" s="11">
        <v>2.2620647221958334E-2</v>
      </c>
      <c r="AN89" s="11">
        <v>0.21025099999999999</v>
      </c>
      <c r="AO89" s="11">
        <v>0.69845318988891192</v>
      </c>
      <c r="AP89" s="11" t="e">
        <v>#N/A</v>
      </c>
      <c r="AQ89" s="11">
        <v>0.68949080757952763</v>
      </c>
      <c r="AR89" s="11">
        <v>11800.0318429077</v>
      </c>
      <c r="AS89" s="11">
        <v>11400</v>
      </c>
      <c r="AT89" s="11">
        <v>73679</v>
      </c>
      <c r="AW89" s="11" t="e">
        <v>#N/A</v>
      </c>
      <c r="AX89" s="11">
        <v>-7.5576396012717761E-2</v>
      </c>
    </row>
    <row r="90" spans="1:50">
      <c r="A90"/>
      <c r="B90"/>
      <c r="C90"/>
      <c r="D90"/>
      <c r="E90"/>
      <c r="F90"/>
      <c r="G90"/>
      <c r="H90"/>
      <c r="I90"/>
      <c r="J90"/>
      <c r="K90"/>
      <c r="L90"/>
      <c r="M90"/>
      <c r="N90"/>
      <c r="O90"/>
      <c r="P90"/>
      <c r="Q90"/>
      <c r="R90"/>
      <c r="S90"/>
      <c r="T90"/>
      <c r="U90"/>
      <c r="V90"/>
      <c r="W90"/>
      <c r="X90"/>
      <c r="Y90"/>
      <c r="Z90"/>
      <c r="AA90" s="11">
        <v>0</v>
      </c>
      <c r="AB90" s="11">
        <v>0.67040000919999998</v>
      </c>
      <c r="AC90" s="11" t="e">
        <v>#N/A</v>
      </c>
      <c r="AD90" s="11" t="e">
        <v>#N/A</v>
      </c>
      <c r="AE90" s="11" t="e">
        <v>#N/A</v>
      </c>
      <c r="AF90" s="11" t="e">
        <v>#N/A</v>
      </c>
      <c r="AG90" s="11" t="e">
        <v>#N/A</v>
      </c>
      <c r="AH90" s="11" t="e">
        <v>#N/A</v>
      </c>
      <c r="AI90" s="11" t="e">
        <v>#N/A</v>
      </c>
      <c r="AJ90" s="11">
        <v>0.63060973654675101</v>
      </c>
      <c r="AK90" s="11">
        <v>0.52329888976975303</v>
      </c>
      <c r="AL90" s="11">
        <v>0.68589388775298787</v>
      </c>
      <c r="AM90" s="11">
        <v>0.12515497130270112</v>
      </c>
      <c r="AN90" s="11">
        <v>0.21025099999999999</v>
      </c>
      <c r="AO90" s="11">
        <v>0.69690040859485425</v>
      </c>
      <c r="AP90" s="11" t="e">
        <v>#N/A</v>
      </c>
      <c r="AQ90" s="11">
        <v>0.68589388775298787</v>
      </c>
      <c r="AR90" s="11">
        <v>12171.893697271</v>
      </c>
      <c r="AS90" s="11">
        <v>11730</v>
      </c>
      <c r="AT90" s="11">
        <v>75462</v>
      </c>
      <c r="AW90" s="11" t="e">
        <v>#N/A</v>
      </c>
      <c r="AX90" s="11">
        <v>-7.6895587400945875E-2</v>
      </c>
    </row>
    <row r="91" spans="1:50">
      <c r="A91"/>
      <c r="B91"/>
      <c r="C91"/>
      <c r="D91"/>
      <c r="E91"/>
      <c r="F91"/>
      <c r="G91"/>
      <c r="H91"/>
      <c r="I91"/>
      <c r="J91"/>
      <c r="K91"/>
      <c r="L91"/>
      <c r="M91"/>
      <c r="N91"/>
      <c r="O91"/>
      <c r="P91"/>
      <c r="Q91"/>
      <c r="R91"/>
      <c r="S91"/>
      <c r="T91"/>
      <c r="U91"/>
      <c r="V91"/>
      <c r="W91"/>
      <c r="X91"/>
      <c r="Y91"/>
      <c r="Z91"/>
      <c r="AA91" s="11">
        <v>0</v>
      </c>
      <c r="AB91" s="11">
        <v>0.67040000919999998</v>
      </c>
      <c r="AC91" s="11" t="e">
        <v>#N/A</v>
      </c>
      <c r="AD91" s="11" t="e">
        <v>#N/A</v>
      </c>
      <c r="AE91" s="11" t="e">
        <v>#N/A</v>
      </c>
      <c r="AF91" s="11" t="e">
        <v>#N/A</v>
      </c>
      <c r="AG91" s="11" t="e">
        <v>#N/A</v>
      </c>
      <c r="AH91" s="11" t="e">
        <v>#N/A</v>
      </c>
      <c r="AI91" s="11" t="e">
        <v>#N/A</v>
      </c>
      <c r="AJ91" s="11">
        <v>0.63189598053710605</v>
      </c>
      <c r="AK91" s="11">
        <v>0.52956693953001799</v>
      </c>
      <c r="AL91" s="11">
        <v>0.68229696792644812</v>
      </c>
      <c r="AM91" s="11">
        <v>0.31690881381031</v>
      </c>
      <c r="AN91" s="11">
        <v>0.21025099999999999</v>
      </c>
      <c r="AO91" s="11">
        <v>0.69534762730079658</v>
      </c>
      <c r="AP91" s="11" t="e">
        <v>#N/A</v>
      </c>
      <c r="AQ91" s="11">
        <v>0.68229696792644812</v>
      </c>
      <c r="AR91" s="11">
        <v>12345.8171140416</v>
      </c>
      <c r="AS91" s="11">
        <v>11520</v>
      </c>
      <c r="AT91" s="11">
        <v>77134</v>
      </c>
      <c r="AW91" s="11" t="e">
        <v>#N/A</v>
      </c>
      <c r="AX91" s="11">
        <v>-7.6830612096290107E-2</v>
      </c>
    </row>
    <row r="92" spans="1:50">
      <c r="A92"/>
      <c r="B92"/>
      <c r="C92"/>
      <c r="D92"/>
      <c r="E92"/>
      <c r="F92"/>
      <c r="G92"/>
      <c r="H92"/>
      <c r="I92"/>
      <c r="J92"/>
      <c r="K92"/>
      <c r="L92"/>
      <c r="M92"/>
      <c r="N92"/>
      <c r="O92"/>
      <c r="P92"/>
      <c r="Q92"/>
      <c r="R92"/>
      <c r="S92"/>
      <c r="T92"/>
      <c r="U92"/>
      <c r="V92"/>
      <c r="W92"/>
      <c r="X92"/>
      <c r="Y92"/>
      <c r="Z92"/>
      <c r="AA92" s="11">
        <v>0</v>
      </c>
      <c r="AB92" s="11">
        <v>0.67040000919999998</v>
      </c>
      <c r="AC92" s="11" t="e">
        <v>#N/A</v>
      </c>
      <c r="AD92" s="11" t="e">
        <v>#N/A</v>
      </c>
      <c r="AE92" s="11" t="e">
        <v>#N/A</v>
      </c>
      <c r="AF92" s="11" t="e">
        <v>#N/A</v>
      </c>
      <c r="AG92" s="11" t="e">
        <v>#N/A</v>
      </c>
      <c r="AH92" s="11" t="e">
        <v>#N/A</v>
      </c>
      <c r="AI92" s="11" t="e">
        <v>#N/A</v>
      </c>
      <c r="AJ92" s="11">
        <v>0.63638634273914096</v>
      </c>
      <c r="AK92" s="11">
        <v>0.52586304575476706</v>
      </c>
      <c r="AL92" s="11">
        <v>0.67691055320158688</v>
      </c>
      <c r="AM92" s="11">
        <v>0.35314625057562893</v>
      </c>
      <c r="AN92" s="11">
        <v>0.21025099999999999</v>
      </c>
      <c r="AO92" s="11">
        <v>0.6931638495133281</v>
      </c>
      <c r="AP92" s="11" t="e">
        <v>#N/A</v>
      </c>
      <c r="AQ92" s="11">
        <v>0.67691055320158688</v>
      </c>
      <c r="AR92" s="11">
        <v>12654.915931055401</v>
      </c>
      <c r="AS92" s="11">
        <v>12200</v>
      </c>
      <c r="AT92" s="11">
        <v>78658</v>
      </c>
      <c r="AW92" s="11" t="e">
        <v>#N/A</v>
      </c>
      <c r="AX92" s="11">
        <v>-6.5364725295390724E-2</v>
      </c>
    </row>
    <row r="93" spans="1:50">
      <c r="A93"/>
      <c r="B93"/>
      <c r="C93"/>
      <c r="D93"/>
      <c r="E93"/>
      <c r="F93"/>
      <c r="G93"/>
      <c r="H93"/>
      <c r="I93"/>
      <c r="J93"/>
      <c r="K93"/>
      <c r="L93"/>
      <c r="M93"/>
      <c r="N93"/>
      <c r="O93"/>
      <c r="P93"/>
      <c r="Q93"/>
      <c r="R93"/>
      <c r="S93"/>
      <c r="T93"/>
      <c r="U93"/>
      <c r="V93"/>
      <c r="W93"/>
      <c r="X93"/>
      <c r="Y93"/>
      <c r="Z93"/>
      <c r="AA93" s="11">
        <v>0</v>
      </c>
      <c r="AB93" s="11">
        <v>0.67040000919999998</v>
      </c>
      <c r="AC93" s="11" t="e">
        <v>#N/A</v>
      </c>
      <c r="AD93" s="11" t="e">
        <v>#N/A</v>
      </c>
      <c r="AE93" s="11" t="e">
        <v>#N/A</v>
      </c>
      <c r="AF93" s="11" t="e">
        <v>#N/A</v>
      </c>
      <c r="AG93" s="11" t="e">
        <v>#N/A</v>
      </c>
      <c r="AH93" s="11" t="e">
        <v>#N/A</v>
      </c>
      <c r="AI93" s="11" t="e">
        <v>#N/A</v>
      </c>
      <c r="AJ93" s="11">
        <v>0.64087670494117599</v>
      </c>
      <c r="AK93" s="11">
        <v>0.52215915197951601</v>
      </c>
      <c r="AL93" s="11">
        <v>0.67152413847672565</v>
      </c>
      <c r="AM93" s="11">
        <v>0.53046586024192777</v>
      </c>
      <c r="AN93" s="11">
        <v>0.21025099999999999</v>
      </c>
      <c r="AO93" s="11">
        <v>0.6909800717258594</v>
      </c>
      <c r="AP93" s="11" t="e">
        <v>#N/A</v>
      </c>
      <c r="AQ93" s="11">
        <v>0.67152413847672565</v>
      </c>
      <c r="AR93" s="11">
        <v>12959.930077901699</v>
      </c>
      <c r="AS93" s="11">
        <v>12210</v>
      </c>
      <c r="AT93" s="11">
        <v>80024</v>
      </c>
      <c r="AW93" s="11" t="e">
        <v>#N/A</v>
      </c>
      <c r="AX93" s="11">
        <v>-7.7641903389130851E-2</v>
      </c>
    </row>
    <row r="94" spans="1:50">
      <c r="A94"/>
      <c r="B94"/>
      <c r="C94"/>
      <c r="D94"/>
      <c r="E94"/>
      <c r="F94"/>
      <c r="G94"/>
      <c r="H94"/>
      <c r="I94"/>
      <c r="J94"/>
      <c r="K94"/>
      <c r="L94"/>
      <c r="M94"/>
      <c r="N94"/>
      <c r="O94"/>
      <c r="P94"/>
      <c r="Q94"/>
      <c r="R94"/>
      <c r="S94"/>
      <c r="T94"/>
      <c r="U94"/>
      <c r="V94"/>
      <c r="W94"/>
      <c r="X94"/>
      <c r="Y94"/>
      <c r="Z94"/>
      <c r="AA94" s="11">
        <v>0</v>
      </c>
      <c r="AB94" s="11">
        <v>0.67040000919999998</v>
      </c>
      <c r="AC94" s="11" t="e">
        <v>#N/A</v>
      </c>
      <c r="AD94" s="11" t="e">
        <v>#N/A</v>
      </c>
      <c r="AE94" s="11" t="e">
        <v>#N/A</v>
      </c>
      <c r="AF94" s="11" t="e">
        <v>#N/A</v>
      </c>
      <c r="AG94" s="11" t="e">
        <v>#N/A</v>
      </c>
      <c r="AH94" s="11" t="e">
        <v>#N/A</v>
      </c>
      <c r="AI94" s="11" t="e">
        <v>#N/A</v>
      </c>
      <c r="AJ94" s="11">
        <v>0.66796063335565603</v>
      </c>
      <c r="AK94" s="11">
        <v>0.53742878543153194</v>
      </c>
      <c r="AL94" s="11">
        <v>0.66583592129967939</v>
      </c>
      <c r="AM94" s="11">
        <v>0.63034976891732997</v>
      </c>
      <c r="AN94" s="11">
        <v>0.21025099999999999</v>
      </c>
      <c r="AO94" s="11">
        <v>0.69701424875424012</v>
      </c>
      <c r="AP94" s="11" t="e">
        <v>#N/A</v>
      </c>
      <c r="AQ94" s="11">
        <v>0.66583592129967939</v>
      </c>
      <c r="AR94" s="11">
        <v>13699.0375334688</v>
      </c>
      <c r="AS94" s="11">
        <v>13000</v>
      </c>
      <c r="AT94" s="11">
        <v>81260</v>
      </c>
      <c r="AW94" s="11" t="e">
        <v>#N/A</v>
      </c>
      <c r="AX94" s="11">
        <v>-8.1602425551060287E-2</v>
      </c>
    </row>
    <row r="95" spans="1:50">
      <c r="A95"/>
      <c r="B95"/>
      <c r="C95"/>
      <c r="D95"/>
      <c r="E95"/>
      <c r="F95"/>
      <c r="G95"/>
      <c r="H95"/>
      <c r="I95"/>
      <c r="J95"/>
      <c r="K95"/>
      <c r="L95"/>
      <c r="M95"/>
      <c r="N95"/>
      <c r="O95"/>
      <c r="P95"/>
      <c r="Q95"/>
      <c r="R95"/>
      <c r="S95"/>
      <c r="T95"/>
      <c r="U95"/>
      <c r="V95"/>
      <c r="W95"/>
      <c r="X95"/>
      <c r="Y95"/>
      <c r="Z95"/>
      <c r="AA95" s="11">
        <v>0</v>
      </c>
      <c r="AB95" s="11">
        <v>0.67040000919999998</v>
      </c>
      <c r="AC95" s="11" t="e">
        <v>#N/A</v>
      </c>
      <c r="AD95" s="11" t="e">
        <v>#N/A</v>
      </c>
      <c r="AE95" s="11" t="e">
        <v>#N/A</v>
      </c>
      <c r="AF95" s="11" t="e">
        <v>#N/A</v>
      </c>
      <c r="AG95" s="11" t="e">
        <v>#N/A</v>
      </c>
      <c r="AH95" s="11" t="e">
        <v>#N/A</v>
      </c>
      <c r="AI95" s="11" t="e">
        <v>#N/A</v>
      </c>
      <c r="AJ95" s="11">
        <v>0.74335560471831996</v>
      </c>
      <c r="AK95" s="11">
        <v>0.60631091226641609</v>
      </c>
      <c r="AL95" s="11">
        <v>0.6714399496069603</v>
      </c>
      <c r="AM95" s="11">
        <v>0.72799631148535549</v>
      </c>
      <c r="AN95" s="11">
        <v>0.21025099999999999</v>
      </c>
      <c r="AO95" s="11">
        <v>0.6831320231465059</v>
      </c>
      <c r="AP95" s="11" t="e">
        <v>#N/A</v>
      </c>
      <c r="AQ95" s="11">
        <v>0.6714399496069603</v>
      </c>
      <c r="AR95" s="11">
        <v>14866.3710820124</v>
      </c>
      <c r="AS95" s="11">
        <v>13620</v>
      </c>
      <c r="AT95" s="11">
        <v>82418</v>
      </c>
      <c r="AW95" s="11" t="e">
        <v>#N/A</v>
      </c>
      <c r="AX95" s="11">
        <v>-8.5403126427180065E-2</v>
      </c>
    </row>
    <row r="96" spans="1:50">
      <c r="A96"/>
      <c r="B96"/>
      <c r="C96"/>
      <c r="D96"/>
      <c r="E96"/>
      <c r="F96"/>
      <c r="G96"/>
      <c r="H96"/>
      <c r="I96"/>
      <c r="J96"/>
      <c r="K96"/>
      <c r="L96"/>
      <c r="M96"/>
      <c r="N96"/>
      <c r="O96"/>
      <c r="P96"/>
      <c r="Q96"/>
      <c r="R96"/>
      <c r="S96"/>
      <c r="T96"/>
      <c r="U96"/>
      <c r="V96"/>
      <c r="W96"/>
      <c r="X96"/>
      <c r="Y96"/>
      <c r="Z96"/>
      <c r="AA96" s="11">
        <v>0</v>
      </c>
      <c r="AB96" s="11">
        <v>0.67040000919999998</v>
      </c>
      <c r="AC96" s="11" t="e">
        <v>#N/A</v>
      </c>
      <c r="AD96" s="11" t="e">
        <v>#N/A</v>
      </c>
      <c r="AE96" s="11" t="e">
        <v>#N/A</v>
      </c>
      <c r="AF96" s="11" t="e">
        <v>#N/A</v>
      </c>
      <c r="AG96" s="11" t="e">
        <v>#N/A</v>
      </c>
      <c r="AH96" s="11" t="e">
        <v>#N/A</v>
      </c>
      <c r="AI96" s="11" t="e">
        <v>#N/A</v>
      </c>
      <c r="AJ96" s="11">
        <v>0.66828388324763599</v>
      </c>
      <c r="AK96" s="11">
        <v>0.60244512619420409</v>
      </c>
      <c r="AL96" s="11">
        <v>0.65365811376059513</v>
      </c>
      <c r="AM96" s="11">
        <v>1</v>
      </c>
      <c r="AN96" s="11">
        <v>0.21025099999999999</v>
      </c>
      <c r="AO96" s="11">
        <v>0.6329067429802111</v>
      </c>
      <c r="AP96" s="11" t="e">
        <v>#N/A</v>
      </c>
      <c r="AQ96" s="11">
        <v>0.65365811376059513</v>
      </c>
      <c r="AR96" s="11">
        <v>15791.642954037299</v>
      </c>
      <c r="AS96" s="11">
        <v>14720</v>
      </c>
      <c r="AT96" s="11">
        <v>83534</v>
      </c>
      <c r="AW96" s="11" t="e">
        <v>#N/A</v>
      </c>
      <c r="AX96" s="11">
        <v>-9.1878617226995696E-2</v>
      </c>
    </row>
    <row r="97" spans="1:50">
      <c r="A97"/>
      <c r="B97"/>
      <c r="C97"/>
      <c r="D97"/>
      <c r="E97"/>
      <c r="F97"/>
      <c r="G97"/>
      <c r="H97"/>
      <c r="I97"/>
      <c r="J97"/>
      <c r="K97"/>
      <c r="L97"/>
      <c r="M97"/>
      <c r="N97"/>
      <c r="O97"/>
      <c r="P97"/>
      <c r="Q97"/>
      <c r="R97"/>
      <c r="S97"/>
      <c r="T97"/>
      <c r="U97"/>
      <c r="V97"/>
      <c r="W97"/>
      <c r="X97"/>
      <c r="Y97"/>
      <c r="Z97"/>
      <c r="AA97" s="11">
        <v>0</v>
      </c>
      <c r="AB97" s="11">
        <v>0.67040000919999998</v>
      </c>
      <c r="AC97" s="11" t="e">
        <v>#N/A</v>
      </c>
      <c r="AD97" s="11" t="e">
        <v>#N/A</v>
      </c>
      <c r="AE97" s="11" t="e">
        <v>#N/A</v>
      </c>
      <c r="AF97" s="11" t="e">
        <v>#N/A</v>
      </c>
      <c r="AG97" s="11" t="e">
        <v>#N/A</v>
      </c>
      <c r="AH97" s="11" t="e">
        <v>#N/A</v>
      </c>
      <c r="AI97" s="11" t="e">
        <v>#N/A</v>
      </c>
      <c r="AJ97" s="11">
        <v>0.66630194833588008</v>
      </c>
      <c r="AK97" s="11">
        <v>0.61885729433005998</v>
      </c>
      <c r="AL97" s="11">
        <v>0.75674190959388954</v>
      </c>
      <c r="AM97" s="11">
        <v>1</v>
      </c>
      <c r="AN97" s="11">
        <v>0.21025099999999999</v>
      </c>
      <c r="AO97" s="11">
        <v>0.69658677950455061</v>
      </c>
      <c r="AP97" s="11" t="e">
        <v>#N/A</v>
      </c>
      <c r="AQ97" s="11">
        <v>0.75674190959388954</v>
      </c>
      <c r="AR97" s="11">
        <v>18234.802701605498</v>
      </c>
      <c r="AS97" s="11">
        <v>17060</v>
      </c>
      <c r="AT97" s="11">
        <v>84612</v>
      </c>
      <c r="AW97" s="11" t="e">
        <v>#N/A</v>
      </c>
      <c r="AX97" s="11">
        <v>-0.10326882101739243</v>
      </c>
    </row>
    <row r="98" spans="1:50">
      <c r="A98"/>
      <c r="B98"/>
      <c r="C98"/>
      <c r="D98"/>
      <c r="E98"/>
      <c r="F98"/>
      <c r="G98"/>
      <c r="H98"/>
      <c r="I98"/>
      <c r="J98"/>
      <c r="K98"/>
      <c r="L98"/>
      <c r="M98"/>
      <c r="N98"/>
      <c r="O98"/>
      <c r="P98"/>
      <c r="Q98"/>
      <c r="R98"/>
      <c r="S98"/>
      <c r="T98"/>
      <c r="U98"/>
      <c r="V98"/>
      <c r="W98"/>
      <c r="X98"/>
      <c r="Y98"/>
      <c r="Z98"/>
      <c r="AA98" s="11">
        <v>0</v>
      </c>
      <c r="AB98" s="11">
        <v>0.67040000919999998</v>
      </c>
      <c r="AC98" s="11" t="e">
        <v>#N/A</v>
      </c>
      <c r="AD98" s="11" t="e">
        <v>#N/A</v>
      </c>
      <c r="AE98" s="11" t="e">
        <v>#N/A</v>
      </c>
      <c r="AF98" s="11" t="e">
        <v>#N/A</v>
      </c>
      <c r="AG98" s="11" t="e">
        <v>#N/A</v>
      </c>
      <c r="AH98" s="11" t="e">
        <v>#N/A</v>
      </c>
      <c r="AI98" s="11" t="e">
        <v>#N/A</v>
      </c>
      <c r="AJ98" s="11">
        <v>0.66575873521872797</v>
      </c>
      <c r="AK98" s="11">
        <v>0.60677101952620194</v>
      </c>
      <c r="AL98" s="11">
        <v>0.76064957962430602</v>
      </c>
      <c r="AM98" s="11">
        <v>1</v>
      </c>
      <c r="AN98" s="11">
        <v>0.21025099999999999</v>
      </c>
      <c r="AO98" s="11">
        <v>0.69497071854164127</v>
      </c>
      <c r="AP98" s="11" t="e">
        <v>#N/A</v>
      </c>
      <c r="AQ98" s="11">
        <v>0.76064957962430602</v>
      </c>
      <c r="AR98" s="11">
        <v>20324.142667260599</v>
      </c>
      <c r="AS98" s="11">
        <v>19160</v>
      </c>
      <c r="AT98" s="11">
        <v>85641</v>
      </c>
      <c r="AW98" s="11" t="e">
        <v>#N/A</v>
      </c>
      <c r="AX98" s="11">
        <v>-0.10902136376373645</v>
      </c>
    </row>
    <row r="99" spans="1:50">
      <c r="A99"/>
      <c r="B99"/>
      <c r="C99"/>
      <c r="D99"/>
      <c r="E99"/>
      <c r="F99"/>
      <c r="G99"/>
      <c r="H99"/>
      <c r="I99"/>
      <c r="J99"/>
      <c r="K99"/>
      <c r="L99"/>
      <c r="M99"/>
      <c r="N99"/>
      <c r="O99"/>
      <c r="P99"/>
      <c r="Q99"/>
      <c r="R99"/>
      <c r="S99"/>
      <c r="T99"/>
      <c r="U99"/>
      <c r="V99"/>
      <c r="W99"/>
      <c r="X99"/>
      <c r="Y99"/>
      <c r="Z99"/>
      <c r="AA99" s="11">
        <v>0</v>
      </c>
      <c r="AB99" s="11">
        <v>0.67040000919999998</v>
      </c>
      <c r="AC99" s="11" t="e">
        <v>#N/A</v>
      </c>
      <c r="AD99" s="11" t="e">
        <v>#N/A</v>
      </c>
      <c r="AE99" s="11" t="e">
        <v>#N/A</v>
      </c>
      <c r="AF99" s="11" t="e">
        <v>#N/A</v>
      </c>
      <c r="AG99" s="11" t="e">
        <v>#N/A</v>
      </c>
      <c r="AH99" s="11" t="e">
        <v>#N/A</v>
      </c>
      <c r="AI99" s="11" t="e">
        <v>#N/A</v>
      </c>
      <c r="AJ99" s="11">
        <v>0.67009145988977203</v>
      </c>
      <c r="AK99" s="11">
        <v>0.61449929958951599</v>
      </c>
      <c r="AL99" s="11">
        <v>0.76593700687930832</v>
      </c>
      <c r="AM99" s="11">
        <v>1</v>
      </c>
      <c r="AN99" s="11">
        <v>0.21025099999999999</v>
      </c>
      <c r="AO99" s="11">
        <v>0.69279788718508151</v>
      </c>
      <c r="AP99" s="11" t="e">
        <v>#N/A</v>
      </c>
      <c r="AQ99" s="11">
        <v>0.76593700687930832</v>
      </c>
      <c r="AR99" s="11">
        <v>20565.859537240001</v>
      </c>
      <c r="AS99" s="11">
        <v>19390</v>
      </c>
      <c r="AT99" s="11">
        <v>86634</v>
      </c>
      <c r="AW99" s="11" t="e">
        <v>#N/A</v>
      </c>
      <c r="AX99" s="11">
        <v>-0.11178519216790544</v>
      </c>
    </row>
    <row r="100" spans="1:50">
      <c r="A100"/>
      <c r="B100"/>
      <c r="C100"/>
      <c r="D100"/>
      <c r="E100"/>
      <c r="F100"/>
      <c r="G100"/>
      <c r="H100"/>
      <c r="I100"/>
      <c r="J100"/>
      <c r="K100"/>
      <c r="L100"/>
      <c r="M100"/>
      <c r="N100"/>
      <c r="O100"/>
      <c r="P100"/>
      <c r="Q100"/>
      <c r="R100"/>
      <c r="S100"/>
      <c r="T100"/>
      <c r="U100"/>
      <c r="V100"/>
      <c r="W100"/>
      <c r="X100"/>
      <c r="Y100"/>
      <c r="Z100"/>
      <c r="AA100" s="11">
        <v>0</v>
      </c>
      <c r="AB100" s="11">
        <v>0.67040000919999998</v>
      </c>
      <c r="AC100" s="11" t="e">
        <v>#N/A</v>
      </c>
      <c r="AD100" s="11" t="e">
        <v>#N/A</v>
      </c>
      <c r="AE100" s="11" t="e">
        <v>#N/A</v>
      </c>
      <c r="AF100" s="11" t="e">
        <v>#N/A</v>
      </c>
      <c r="AG100" s="11" t="e">
        <v>#N/A</v>
      </c>
      <c r="AH100" s="11" t="e">
        <v>#N/A</v>
      </c>
      <c r="AI100" s="11" t="e">
        <v>#N/A</v>
      </c>
      <c r="AJ100" s="11">
        <v>0.65048591599026007</v>
      </c>
      <c r="AK100" s="11">
        <v>0.60154527746142195</v>
      </c>
      <c r="AL100" s="11">
        <v>0.77122730954568819</v>
      </c>
      <c r="AM100" s="11">
        <v>1</v>
      </c>
      <c r="AN100" s="11">
        <v>0.21025099999999999</v>
      </c>
      <c r="AO100" s="11">
        <v>0.69693831176495613</v>
      </c>
      <c r="AP100" s="11" t="e">
        <v>#N/A</v>
      </c>
      <c r="AQ100" s="11">
        <v>0.77122730954568819</v>
      </c>
      <c r="AR100" s="11">
        <v>18778.4906315929</v>
      </c>
      <c r="AS100" s="11">
        <v>17670</v>
      </c>
      <c r="AT100" s="11">
        <v>87600</v>
      </c>
      <c r="AW100" s="11" t="e">
        <v>#N/A</v>
      </c>
      <c r="AX100" s="11">
        <v>-0.10779549420482754</v>
      </c>
    </row>
    <row r="101" spans="1:50">
      <c r="A101"/>
      <c r="B101"/>
      <c r="C101"/>
      <c r="D101"/>
      <c r="E101"/>
      <c r="F101"/>
      <c r="G101"/>
      <c r="H101"/>
      <c r="I101"/>
      <c r="J101"/>
      <c r="K101"/>
      <c r="L101"/>
      <c r="M101"/>
      <c r="N101"/>
      <c r="O101"/>
      <c r="P101"/>
      <c r="Q101"/>
      <c r="R101"/>
      <c r="S101"/>
      <c r="T101"/>
      <c r="U101"/>
      <c r="V101"/>
      <c r="W101"/>
      <c r="X101"/>
      <c r="Y101"/>
      <c r="Z101"/>
      <c r="AA101" s="11">
        <v>0</v>
      </c>
      <c r="AB101" s="11">
        <v>0.67040000919999998</v>
      </c>
      <c r="AC101" s="11" t="e">
        <v>#N/A</v>
      </c>
      <c r="AD101" s="11" t="e">
        <v>#N/A</v>
      </c>
      <c r="AE101" s="11" t="e">
        <v>#N/A</v>
      </c>
      <c r="AF101" s="11" t="e">
        <v>#N/A</v>
      </c>
      <c r="AG101" s="11" t="e">
        <v>#N/A</v>
      </c>
      <c r="AH101" s="11" t="e">
        <v>#N/A</v>
      </c>
      <c r="AI101" s="11" t="e">
        <v>#N/A</v>
      </c>
      <c r="AJ101" s="11">
        <v>0.64898105686399365</v>
      </c>
      <c r="AK101" s="11">
        <v>0.60052982470950489</v>
      </c>
      <c r="AL101" s="11">
        <v>0.76851503651085529</v>
      </c>
      <c r="AM101" s="11">
        <v>1</v>
      </c>
      <c r="AN101" s="11">
        <v>0.21025099999999999</v>
      </c>
      <c r="AO101" s="11">
        <v>0.69496892869132576</v>
      </c>
      <c r="AP101" s="11" t="e">
        <v>#N/A</v>
      </c>
      <c r="AQ101" s="11">
        <v>0.76851503651085529</v>
      </c>
      <c r="AS101" s="11">
        <v>20178.666666666511</v>
      </c>
      <c r="AW101" s="11" t="e">
        <v>#N/A</v>
      </c>
      <c r="AX101" s="11">
        <v>-0.1136951766068991</v>
      </c>
    </row>
    <row r="102" spans="1:50">
      <c r="A102"/>
      <c r="B102"/>
      <c r="C102"/>
      <c r="D102"/>
      <c r="E102"/>
      <c r="F102"/>
      <c r="G102"/>
      <c r="H102"/>
      <c r="I102"/>
      <c r="J102"/>
      <c r="K102"/>
      <c r="L102"/>
      <c r="M102"/>
      <c r="N102"/>
      <c r="O102"/>
      <c r="P102"/>
      <c r="Q102"/>
      <c r="R102"/>
      <c r="S102"/>
      <c r="T102"/>
      <c r="U102"/>
      <c r="V102"/>
      <c r="W102"/>
      <c r="X102"/>
      <c r="Y102"/>
      <c r="Z102"/>
      <c r="AA102" s="11">
        <v>1.1510255089177072E-2</v>
      </c>
      <c r="AB102" s="11">
        <v>0.70899999619999998</v>
      </c>
      <c r="AC102" s="11">
        <v>0.85</v>
      </c>
      <c r="AD102" s="11">
        <v>0.5</v>
      </c>
      <c r="AE102" s="11">
        <v>0.80700000000000005</v>
      </c>
      <c r="AF102" s="11">
        <v>0.86599999999999999</v>
      </c>
      <c r="AG102" s="11">
        <v>0.7</v>
      </c>
      <c r="AH102" s="11">
        <v>0.61099999999999999</v>
      </c>
      <c r="AI102" s="11">
        <v>0.58399999999999996</v>
      </c>
      <c r="AJ102" s="11">
        <v>0.5350625316248967</v>
      </c>
      <c r="AK102" s="11">
        <v>0.57549792380937637</v>
      </c>
      <c r="AL102" s="11">
        <v>0.45285808635627645</v>
      </c>
      <c r="AM102" s="11">
        <v>1.2954184163459E-2</v>
      </c>
      <c r="AN102" s="11">
        <v>0.63449113804808999</v>
      </c>
      <c r="AO102" s="11">
        <v>0.53763437823102656</v>
      </c>
      <c r="AP102" s="11">
        <v>0.35120000196248291</v>
      </c>
      <c r="AQ102" s="11">
        <v>0.45285808635627645</v>
      </c>
      <c r="AR102" s="11">
        <v>7839.2404371929697</v>
      </c>
      <c r="AS102" s="11">
        <v>7700</v>
      </c>
      <c r="AT102" s="11">
        <v>34771691</v>
      </c>
      <c r="AW102" s="11">
        <v>0</v>
      </c>
      <c r="AX102" s="11">
        <v>9.4995181106801579E-2</v>
      </c>
    </row>
    <row r="103" spans="1:50">
      <c r="A103"/>
      <c r="B103"/>
      <c r="C103"/>
      <c r="D103"/>
      <c r="E103"/>
      <c r="F103"/>
      <c r="G103"/>
      <c r="H103"/>
      <c r="I103"/>
      <c r="J103"/>
      <c r="K103"/>
      <c r="L103"/>
      <c r="M103"/>
      <c r="N103"/>
      <c r="O103"/>
      <c r="P103"/>
      <c r="Q103"/>
      <c r="R103"/>
      <c r="S103"/>
      <c r="T103"/>
      <c r="U103"/>
      <c r="V103"/>
      <c r="W103"/>
      <c r="X103"/>
      <c r="Y103"/>
      <c r="Z103"/>
      <c r="AA103" s="11">
        <v>1.1510255089177072E-2</v>
      </c>
      <c r="AB103" s="11">
        <v>0.70899999619999998</v>
      </c>
      <c r="AC103" s="11">
        <v>0.85</v>
      </c>
      <c r="AD103" s="11">
        <v>0.7</v>
      </c>
      <c r="AE103" s="11">
        <v>0.80200000000000005</v>
      </c>
      <c r="AF103" s="11">
        <v>0.89400000000000002</v>
      </c>
      <c r="AG103" s="11">
        <v>0.7</v>
      </c>
      <c r="AH103" s="11">
        <v>0.77500000000000002</v>
      </c>
      <c r="AI103" s="11">
        <v>0.6</v>
      </c>
      <c r="AJ103" s="11">
        <v>0.53577809347847194</v>
      </c>
      <c r="AK103" s="11">
        <v>0.57703869772952798</v>
      </c>
      <c r="AL103" s="11">
        <v>0.45189600650793943</v>
      </c>
      <c r="AM103" s="11">
        <v>2.1041472644159665E-2</v>
      </c>
      <c r="AN103" s="11">
        <v>0.64799094917491717</v>
      </c>
      <c r="AO103" s="11">
        <v>0.53840242674883609</v>
      </c>
      <c r="AP103" s="11">
        <v>0.35998000176623463</v>
      </c>
      <c r="AQ103" s="11">
        <v>0.45189600650793943</v>
      </c>
      <c r="AR103" s="11">
        <v>8322.7715897633298</v>
      </c>
      <c r="AS103" s="11">
        <v>8160</v>
      </c>
      <c r="AT103" s="11">
        <v>35222503</v>
      </c>
      <c r="AU103" s="11">
        <v>48.58</v>
      </c>
      <c r="AV103" s="11">
        <v>7.02</v>
      </c>
      <c r="AW103" s="11">
        <v>0.02</v>
      </c>
      <c r="AX103" s="11">
        <v>9.2185287237667585E-2</v>
      </c>
    </row>
    <row r="104" spans="1:50">
      <c r="A104"/>
      <c r="B104"/>
      <c r="C104"/>
      <c r="D104"/>
      <c r="E104"/>
      <c r="F104"/>
      <c r="G104"/>
      <c r="H104"/>
      <c r="I104"/>
      <c r="J104"/>
      <c r="K104"/>
      <c r="L104"/>
      <c r="M104"/>
      <c r="N104"/>
      <c r="O104"/>
      <c r="P104"/>
      <c r="Q104"/>
      <c r="R104"/>
      <c r="S104"/>
      <c r="T104"/>
      <c r="U104"/>
      <c r="V104"/>
      <c r="W104"/>
      <c r="X104"/>
      <c r="Y104"/>
      <c r="Z104"/>
      <c r="AA104" s="11">
        <v>1.1510255089177072E-2</v>
      </c>
      <c r="AB104" s="11">
        <v>0.70500000000000007</v>
      </c>
      <c r="AC104" s="11">
        <v>0.85</v>
      </c>
      <c r="AD104" s="11">
        <v>0.7</v>
      </c>
      <c r="AE104" s="11">
        <v>0.80200000000000005</v>
      </c>
      <c r="AF104" s="11">
        <v>0.9</v>
      </c>
      <c r="AG104" s="11">
        <v>0.7</v>
      </c>
      <c r="AH104" s="11">
        <v>0.82</v>
      </c>
      <c r="AI104" s="11">
        <v>0.6</v>
      </c>
      <c r="AJ104" s="11">
        <v>0.53238003710405102</v>
      </c>
      <c r="AK104" s="11">
        <v>0.55491135967096594</v>
      </c>
      <c r="AL104" s="11">
        <v>0.46893786776303459</v>
      </c>
      <c r="AM104" s="11">
        <v>6.258036526754078E-2</v>
      </c>
      <c r="AN104" s="11">
        <v>0.66149076030174425</v>
      </c>
      <c r="AO104" s="11">
        <v>0.53020543892665872</v>
      </c>
      <c r="AP104" s="11">
        <v>0.36876000156998634</v>
      </c>
      <c r="AQ104" s="11">
        <v>0.46893786776303459</v>
      </c>
      <c r="AR104" s="11">
        <v>9042.2530066836007</v>
      </c>
      <c r="AS104" s="11">
        <v>8850</v>
      </c>
      <c r="AT104" s="11">
        <v>35670986</v>
      </c>
      <c r="AW104" s="11">
        <v>0.02</v>
      </c>
      <c r="AX104" s="11">
        <v>8.732287154263782E-2</v>
      </c>
    </row>
    <row r="105" spans="1:50">
      <c r="A105"/>
      <c r="B105"/>
      <c r="C105"/>
      <c r="D105"/>
      <c r="E105"/>
      <c r="F105"/>
      <c r="G105"/>
      <c r="H105"/>
      <c r="I105"/>
      <c r="J105"/>
      <c r="K105"/>
      <c r="L105"/>
      <c r="M105"/>
      <c r="N105"/>
      <c r="O105"/>
      <c r="P105"/>
      <c r="Q105"/>
      <c r="R105"/>
      <c r="S105"/>
      <c r="T105"/>
      <c r="U105"/>
      <c r="V105"/>
      <c r="W105"/>
      <c r="X105"/>
      <c r="Y105"/>
      <c r="Z105"/>
      <c r="AA105" s="11">
        <v>1.1510255089177072E-2</v>
      </c>
      <c r="AB105" s="11">
        <v>0.70500000000000007</v>
      </c>
      <c r="AC105" s="11">
        <v>0.85</v>
      </c>
      <c r="AD105" s="11">
        <v>0.7</v>
      </c>
      <c r="AE105" s="11">
        <v>0.77700000000000002</v>
      </c>
      <c r="AF105" s="11">
        <v>0.83299999999999996</v>
      </c>
      <c r="AG105" s="11">
        <v>0.7</v>
      </c>
      <c r="AH105" s="11">
        <v>0.877</v>
      </c>
      <c r="AI105" s="11">
        <v>0.6</v>
      </c>
      <c r="AJ105" s="11">
        <v>0.52898198072962999</v>
      </c>
      <c r="AK105" s="11">
        <v>0.53278402161240401</v>
      </c>
      <c r="AL105" s="11">
        <v>0.4859797290181298</v>
      </c>
      <c r="AM105" s="11">
        <v>8.2180116874595005E-2</v>
      </c>
      <c r="AN105" s="11">
        <v>0.67499057142857133</v>
      </c>
      <c r="AO105" s="11">
        <v>0.52200845110448124</v>
      </c>
      <c r="AP105" s="11">
        <v>0.377540001373738</v>
      </c>
      <c r="AQ105" s="11">
        <v>0.4859797290181298</v>
      </c>
      <c r="AR105" s="11">
        <v>9380.8428431090797</v>
      </c>
      <c r="AS105" s="11">
        <v>9150</v>
      </c>
      <c r="AT105" s="11">
        <v>36111222</v>
      </c>
      <c r="AU105" s="11">
        <v>49.84</v>
      </c>
      <c r="AV105" s="11">
        <v>8.9</v>
      </c>
      <c r="AW105" s="11">
        <v>0.02</v>
      </c>
      <c r="AX105" s="11">
        <v>8.6147363197109944E-2</v>
      </c>
    </row>
    <row r="106" spans="1:50">
      <c r="A106"/>
      <c r="B106"/>
      <c r="C106"/>
      <c r="D106"/>
      <c r="E106"/>
      <c r="F106"/>
      <c r="G106"/>
      <c r="H106"/>
      <c r="I106"/>
      <c r="J106"/>
      <c r="K106"/>
      <c r="L106"/>
      <c r="M106"/>
      <c r="N106"/>
      <c r="O106"/>
      <c r="P106"/>
      <c r="Q106"/>
      <c r="R106"/>
      <c r="S106"/>
      <c r="T106"/>
      <c r="U106"/>
      <c r="V106"/>
      <c r="W106"/>
      <c r="X106"/>
      <c r="Y106"/>
      <c r="Z106"/>
      <c r="AA106" s="11">
        <v>1.1510255089177072E-2</v>
      </c>
      <c r="AB106" s="11">
        <v>0.70600000380000005</v>
      </c>
      <c r="AC106" s="11">
        <v>0.85</v>
      </c>
      <c r="AD106" s="11">
        <v>0.7</v>
      </c>
      <c r="AE106" s="11">
        <v>0.77599999999999991</v>
      </c>
      <c r="AF106" s="11">
        <v>0.83900000000000008</v>
      </c>
      <c r="AG106" s="11">
        <v>0.7</v>
      </c>
      <c r="AH106" s="11">
        <v>0.89800000000000002</v>
      </c>
      <c r="AI106" s="11">
        <v>0.61199999999999999</v>
      </c>
      <c r="AJ106" s="11">
        <v>0.52241980561327872</v>
      </c>
      <c r="AK106" s="11">
        <v>0.54329803856863501</v>
      </c>
      <c r="AL106" s="11">
        <v>0.46687395506262092</v>
      </c>
      <c r="AM106" s="11">
        <v>0.11705130352908001</v>
      </c>
      <c r="AN106" s="11">
        <v>0.69681842857142862</v>
      </c>
      <c r="AO106" s="11">
        <v>0.50873867215412738</v>
      </c>
      <c r="AP106" s="11">
        <v>0.38632000117748971</v>
      </c>
      <c r="AQ106" s="11">
        <v>0.46687395506262092</v>
      </c>
      <c r="AR106" s="11">
        <v>9089.3094158916501</v>
      </c>
      <c r="AS106" s="11">
        <v>8850</v>
      </c>
      <c r="AT106" s="11">
        <v>36535442</v>
      </c>
      <c r="AW106" s="11">
        <v>0.02</v>
      </c>
      <c r="AX106" s="11">
        <v>8.9950764588614063E-2</v>
      </c>
    </row>
    <row r="107" spans="1:50">
      <c r="A107"/>
      <c r="B107"/>
      <c r="C107"/>
      <c r="D107"/>
      <c r="E107"/>
      <c r="F107"/>
      <c r="G107"/>
      <c r="H107"/>
      <c r="I107"/>
      <c r="J107"/>
      <c r="K107"/>
      <c r="L107"/>
      <c r="M107"/>
      <c r="N107"/>
      <c r="O107"/>
      <c r="P107"/>
      <c r="Q107"/>
      <c r="R107"/>
      <c r="S107"/>
      <c r="T107"/>
      <c r="U107"/>
      <c r="V107"/>
      <c r="W107"/>
      <c r="X107"/>
      <c r="Y107"/>
      <c r="Z107"/>
      <c r="AA107" s="11">
        <v>1.1510255089177072E-2</v>
      </c>
      <c r="AB107" s="11">
        <v>0.70600000380000005</v>
      </c>
      <c r="AC107" s="11">
        <v>0.85</v>
      </c>
      <c r="AD107" s="11">
        <v>0.7</v>
      </c>
      <c r="AE107" s="11">
        <v>0.74</v>
      </c>
      <c r="AF107" s="11">
        <v>0.79700000000000004</v>
      </c>
      <c r="AG107" s="11">
        <v>0.7</v>
      </c>
      <c r="AH107" s="11">
        <v>0.89599999999999991</v>
      </c>
      <c r="AI107" s="11">
        <v>0.62</v>
      </c>
      <c r="AJ107" s="11">
        <v>0.51585763049692757</v>
      </c>
      <c r="AK107" s="11">
        <v>0.55381205552486601</v>
      </c>
      <c r="AL107" s="11">
        <v>0.44776818110711203</v>
      </c>
      <c r="AM107" s="11">
        <v>0.19515651251806332</v>
      </c>
      <c r="AN107" s="11">
        <v>0.7623888571428572</v>
      </c>
      <c r="AO107" s="11">
        <v>0.49546889320377369</v>
      </c>
      <c r="AP107" s="11">
        <v>0.39510000098124143</v>
      </c>
      <c r="AQ107" s="11">
        <v>0.44776818110711203</v>
      </c>
      <c r="AR107" s="11">
        <v>9112.1163081705799</v>
      </c>
      <c r="AS107" s="11">
        <v>8870</v>
      </c>
      <c r="AT107" s="11">
        <v>36938728</v>
      </c>
      <c r="AW107" s="11">
        <v>0.03</v>
      </c>
      <c r="AX107" s="11">
        <v>9.1717664057192061E-2</v>
      </c>
    </row>
    <row r="108" spans="1:50">
      <c r="A108"/>
      <c r="B108"/>
      <c r="C108"/>
      <c r="D108"/>
      <c r="E108"/>
      <c r="F108"/>
      <c r="G108"/>
      <c r="H108"/>
      <c r="I108"/>
      <c r="J108"/>
      <c r="K108"/>
      <c r="L108"/>
      <c r="M108"/>
      <c r="N108"/>
      <c r="O108"/>
      <c r="P108"/>
      <c r="Q108"/>
      <c r="R108"/>
      <c r="S108"/>
      <c r="T108"/>
      <c r="U108"/>
      <c r="V108"/>
      <c r="W108"/>
      <c r="X108"/>
      <c r="Y108"/>
      <c r="Z108"/>
      <c r="AA108" s="11">
        <v>1.1510255089177072E-2</v>
      </c>
      <c r="AB108" s="11">
        <v>0.70400000253333328</v>
      </c>
      <c r="AC108" s="11">
        <v>0.85</v>
      </c>
      <c r="AD108" s="11">
        <v>0.7</v>
      </c>
      <c r="AE108" s="11">
        <v>0.72499999999999998</v>
      </c>
      <c r="AF108" s="11">
        <v>0.79700000000000004</v>
      </c>
      <c r="AG108" s="11">
        <v>0.7</v>
      </c>
      <c r="AH108" s="11">
        <v>0.95400000000000007</v>
      </c>
      <c r="AI108" s="11">
        <v>0.65</v>
      </c>
      <c r="AJ108" s="11">
        <v>0.39055163949359584</v>
      </c>
      <c r="AK108" s="11">
        <v>0.54332035916080501</v>
      </c>
      <c r="AL108" s="11">
        <v>0.40420946048127354</v>
      </c>
      <c r="AM108" s="11">
        <v>0.20073107619157446</v>
      </c>
      <c r="AN108" s="11">
        <v>0.827206</v>
      </c>
      <c r="AO108" s="11">
        <v>0.39318981987794832</v>
      </c>
      <c r="AP108" s="11">
        <v>0.4038800007849932</v>
      </c>
      <c r="AQ108" s="11">
        <v>0.40420946048127354</v>
      </c>
      <c r="AR108" s="11">
        <v>8817.3254578739397</v>
      </c>
      <c r="AS108" s="11">
        <v>8560</v>
      </c>
      <c r="AT108" s="11">
        <v>37317983</v>
      </c>
      <c r="AW108" s="11">
        <v>0.02</v>
      </c>
      <c r="AX108" s="11">
        <v>9.6131859600361386E-2</v>
      </c>
    </row>
    <row r="109" spans="1:50">
      <c r="A109"/>
      <c r="B109"/>
      <c r="C109"/>
      <c r="D109"/>
      <c r="E109"/>
      <c r="F109"/>
      <c r="G109"/>
      <c r="H109"/>
      <c r="I109"/>
      <c r="J109"/>
      <c r="K109"/>
      <c r="L109"/>
      <c r="M109"/>
      <c r="N109"/>
      <c r="O109"/>
      <c r="P109"/>
      <c r="Q109"/>
      <c r="R109"/>
      <c r="S109"/>
      <c r="T109"/>
      <c r="U109"/>
      <c r="V109"/>
      <c r="W109"/>
      <c r="X109"/>
      <c r="Y109"/>
      <c r="Z109"/>
      <c r="AA109" s="11">
        <v>1.1510255089177072E-2</v>
      </c>
      <c r="AB109" s="11">
        <v>0.70200000126666673</v>
      </c>
      <c r="AC109" s="11">
        <v>0.7</v>
      </c>
      <c r="AD109" s="11">
        <v>0.7</v>
      </c>
      <c r="AE109" s="11">
        <v>0.72400000000000009</v>
      </c>
      <c r="AF109" s="11">
        <v>0.76500000000000001</v>
      </c>
      <c r="AG109" s="11">
        <v>0.7</v>
      </c>
      <c r="AH109" s="11">
        <v>0.94299999999999995</v>
      </c>
      <c r="AI109" s="11">
        <v>0.53</v>
      </c>
      <c r="AJ109" s="11">
        <v>0.265245648490264</v>
      </c>
      <c r="AK109" s="11">
        <v>0.53282866279674401</v>
      </c>
      <c r="AL109" s="11">
        <v>0.36065073985543511</v>
      </c>
      <c r="AM109" s="11">
        <v>0.19365875727619999</v>
      </c>
      <c r="AN109" s="11">
        <v>0.87918685714285716</v>
      </c>
      <c r="AO109" s="11">
        <v>0.2909107465521229</v>
      </c>
      <c r="AP109" s="11">
        <v>0.41266000058874491</v>
      </c>
      <c r="AQ109" s="11">
        <v>0.36065073985543511</v>
      </c>
      <c r="AR109" s="11">
        <v>7908.3914231032604</v>
      </c>
      <c r="AS109" s="11">
        <v>7330</v>
      </c>
      <c r="AT109" s="11">
        <v>37676467</v>
      </c>
      <c r="AU109" s="11">
        <v>52.52</v>
      </c>
      <c r="AV109" s="11">
        <v>19.73</v>
      </c>
      <c r="AW109" s="11">
        <v>-0.01</v>
      </c>
      <c r="AX109" s="11">
        <v>0.10624854434919626</v>
      </c>
    </row>
    <row r="110" spans="1:50">
      <c r="A110"/>
      <c r="B110"/>
      <c r="C110"/>
      <c r="D110"/>
      <c r="E110"/>
      <c r="F110"/>
      <c r="G110"/>
      <c r="H110"/>
      <c r="I110"/>
      <c r="J110"/>
      <c r="K110"/>
      <c r="L110"/>
      <c r="M110"/>
      <c r="N110"/>
      <c r="O110"/>
      <c r="P110"/>
      <c r="Q110"/>
      <c r="R110"/>
      <c r="S110"/>
      <c r="T110"/>
      <c r="U110"/>
      <c r="V110"/>
      <c r="W110"/>
      <c r="X110"/>
      <c r="Y110"/>
      <c r="Z110"/>
      <c r="AA110" s="11">
        <v>1.1510255089177072E-2</v>
      </c>
      <c r="AB110" s="11">
        <v>0.7</v>
      </c>
      <c r="AC110" s="11">
        <v>0.7</v>
      </c>
      <c r="AD110" s="11">
        <v>0.3</v>
      </c>
      <c r="AE110" s="11">
        <v>0.72199999999999998</v>
      </c>
      <c r="AF110" s="11">
        <v>0.76800000000000002</v>
      </c>
      <c r="AG110" s="11">
        <v>0.5</v>
      </c>
      <c r="AH110" s="11">
        <v>0.88500000000000001</v>
      </c>
      <c r="AI110" s="11">
        <v>0.54</v>
      </c>
      <c r="AJ110" s="11">
        <v>0.45102363568140202</v>
      </c>
      <c r="AK110" s="11">
        <v>0.56032541210427</v>
      </c>
      <c r="AL110" s="11">
        <v>0.42262049332151441</v>
      </c>
      <c r="AM110" s="11">
        <v>0.22916356204121222</v>
      </c>
      <c r="AN110" s="11">
        <v>0.9204862857142857</v>
      </c>
      <c r="AO110" s="11">
        <v>0.35922427243897131</v>
      </c>
      <c r="AP110" s="11">
        <v>0.42144000039249652</v>
      </c>
      <c r="AQ110" s="11">
        <v>0.42262049332151441</v>
      </c>
      <c r="AR110" s="11">
        <v>8712.5364738354601</v>
      </c>
      <c r="AS110" s="11">
        <v>8180</v>
      </c>
      <c r="AT110" s="11">
        <v>38023463</v>
      </c>
      <c r="AW110" s="11">
        <v>-0.02</v>
      </c>
      <c r="AX110" s="11">
        <v>9.9310811347836453E-2</v>
      </c>
    </row>
    <row r="111" spans="1:50">
      <c r="A111"/>
      <c r="B111"/>
      <c r="C111"/>
      <c r="D111"/>
      <c r="E111"/>
      <c r="F111"/>
      <c r="G111"/>
      <c r="H111"/>
      <c r="I111"/>
      <c r="J111"/>
      <c r="K111"/>
      <c r="L111"/>
      <c r="M111"/>
      <c r="N111"/>
      <c r="O111"/>
      <c r="P111"/>
      <c r="Q111"/>
      <c r="R111"/>
      <c r="S111"/>
      <c r="T111"/>
      <c r="U111"/>
      <c r="V111"/>
      <c r="W111"/>
      <c r="X111"/>
      <c r="Y111"/>
      <c r="Z111"/>
      <c r="AA111" s="11">
        <v>1.1510255089177072E-2</v>
      </c>
      <c r="AB111" s="11">
        <v>0.70599999986588957</v>
      </c>
      <c r="AC111" s="11">
        <v>0.7</v>
      </c>
      <c r="AD111" s="11">
        <v>0.3</v>
      </c>
      <c r="AE111" s="11">
        <v>0.72400000000000009</v>
      </c>
      <c r="AF111" s="11">
        <v>0.78799999999999992</v>
      </c>
      <c r="AG111" s="11">
        <v>0.5</v>
      </c>
      <c r="AH111" s="11">
        <v>0.64</v>
      </c>
      <c r="AI111" s="11">
        <v>0.61599999999999999</v>
      </c>
      <c r="AJ111" s="11">
        <v>0.44371209256717403</v>
      </c>
      <c r="AK111" s="11">
        <v>0.56777735421718001</v>
      </c>
      <c r="AL111" s="11">
        <v>0.42507292990264611</v>
      </c>
      <c r="AM111" s="11">
        <v>0.39126818635706334</v>
      </c>
      <c r="AN111" s="11">
        <v>0.93499728571428575</v>
      </c>
      <c r="AO111" s="11">
        <v>0.34179751360491306</v>
      </c>
      <c r="AP111" s="11">
        <v>0.43022000019624829</v>
      </c>
      <c r="AQ111" s="11">
        <v>0.42507292990264611</v>
      </c>
      <c r="AR111" s="11">
        <v>9679.76520453378</v>
      </c>
      <c r="AS111" s="11">
        <v>9120</v>
      </c>
      <c r="AT111" s="11">
        <v>38372041</v>
      </c>
      <c r="AU111" s="11">
        <v>51.28</v>
      </c>
      <c r="AV111" s="11">
        <v>15.98</v>
      </c>
      <c r="AW111" s="11">
        <v>-0.02</v>
      </c>
      <c r="AX111" s="11">
        <v>9.3592745937141036E-2</v>
      </c>
    </row>
    <row r="112" spans="1:50">
      <c r="A112"/>
      <c r="B112"/>
      <c r="C112"/>
      <c r="D112"/>
      <c r="E112"/>
      <c r="F112"/>
      <c r="G112"/>
      <c r="H112"/>
      <c r="I112"/>
      <c r="J112"/>
      <c r="K112"/>
      <c r="L112"/>
      <c r="M112"/>
      <c r="N112"/>
      <c r="O112"/>
      <c r="P112"/>
      <c r="Q112"/>
      <c r="R112"/>
      <c r="S112"/>
      <c r="T112"/>
      <c r="U112"/>
      <c r="V112"/>
      <c r="W112"/>
      <c r="X112"/>
      <c r="Y112"/>
      <c r="Z112"/>
      <c r="AA112" s="11">
        <v>1.1510255089177072E-2</v>
      </c>
      <c r="AB112" s="11">
        <v>0.71199999973177908</v>
      </c>
      <c r="AC112" s="11">
        <v>0.7</v>
      </c>
      <c r="AD112" s="11">
        <v>0.3</v>
      </c>
      <c r="AE112" s="11">
        <v>0.72699999999999998</v>
      </c>
      <c r="AF112" s="11">
        <v>0.73699999999999999</v>
      </c>
      <c r="AG112" s="11">
        <v>0.5</v>
      </c>
      <c r="AH112" s="11">
        <v>0.65400000000000003</v>
      </c>
      <c r="AI112" s="11">
        <v>0.56200000000000006</v>
      </c>
      <c r="AJ112" s="11">
        <v>0.50639164878787224</v>
      </c>
      <c r="AK112" s="11">
        <v>0.54489522372565402</v>
      </c>
      <c r="AL112" s="11">
        <v>0.41794695946548177</v>
      </c>
      <c r="AM112" s="11">
        <v>0.63561146981474337</v>
      </c>
      <c r="AN112" s="11">
        <v>0.92289699999999997</v>
      </c>
      <c r="AO112" s="11">
        <v>0.38645732690331769</v>
      </c>
      <c r="AP112" s="11">
        <v>0.439</v>
      </c>
      <c r="AQ112" s="11">
        <v>0.41794695946548177</v>
      </c>
      <c r="AR112" s="11">
        <v>10819.3003889965</v>
      </c>
      <c r="AS112" s="11">
        <v>10430</v>
      </c>
      <c r="AT112" s="11">
        <v>38731603</v>
      </c>
      <c r="AU112" s="11">
        <v>50.03</v>
      </c>
      <c r="AV112" s="11">
        <v>11.3</v>
      </c>
      <c r="AW112" s="11">
        <v>-0.01</v>
      </c>
      <c r="AX112" s="11">
        <v>8.7071915463836275E-2</v>
      </c>
    </row>
    <row r="113" spans="1:50">
      <c r="A113"/>
      <c r="B113"/>
      <c r="C113"/>
      <c r="D113"/>
      <c r="E113"/>
      <c r="F113"/>
      <c r="G113"/>
      <c r="H113"/>
      <c r="I113"/>
      <c r="J113"/>
      <c r="K113"/>
      <c r="L113"/>
      <c r="M113"/>
      <c r="N113"/>
      <c r="O113"/>
      <c r="P113"/>
      <c r="Q113"/>
      <c r="R113"/>
      <c r="S113"/>
      <c r="T113"/>
      <c r="U113"/>
      <c r="V113"/>
      <c r="W113"/>
      <c r="X113"/>
      <c r="Y113"/>
      <c r="Z113"/>
      <c r="AA113" s="11">
        <v>1.1510255089177072E-2</v>
      </c>
      <c r="AB113" s="11">
        <v>0.71799999959766869</v>
      </c>
      <c r="AC113" s="11">
        <v>0.629</v>
      </c>
      <c r="AD113" s="11">
        <v>0.3</v>
      </c>
      <c r="AE113" s="11">
        <v>0.71499999999999997</v>
      </c>
      <c r="AF113" s="11">
        <v>0.81499999999999995</v>
      </c>
      <c r="AG113" s="11">
        <v>0.5</v>
      </c>
      <c r="AH113" s="11">
        <v>0.71499999999999997</v>
      </c>
      <c r="AI113" s="11">
        <v>0.67400000000000004</v>
      </c>
      <c r="AJ113" s="11">
        <v>0.52027715117659201</v>
      </c>
      <c r="AK113" s="11">
        <v>0.56863810830726402</v>
      </c>
      <c r="AL113" s="11">
        <v>0.42497040159669064</v>
      </c>
      <c r="AM113" s="11">
        <v>0.89531348345903772</v>
      </c>
      <c r="AN113" s="11">
        <v>0.97284971428571432</v>
      </c>
      <c r="AO113" s="11">
        <v>0.38681495391983034</v>
      </c>
      <c r="AP113" s="11">
        <v>0.44400000000000001</v>
      </c>
      <c r="AQ113" s="11">
        <v>0.42497040159669064</v>
      </c>
      <c r="AR113" s="11">
        <v>12001.1560626882</v>
      </c>
      <c r="AS113" s="11">
        <v>11710</v>
      </c>
      <c r="AT113" s="11">
        <v>39105347</v>
      </c>
      <c r="AU113" s="11">
        <v>48.81</v>
      </c>
      <c r="AV113" s="11">
        <v>8.6</v>
      </c>
      <c r="AW113" s="11">
        <v>0.01</v>
      </c>
      <c r="AX113" s="11">
        <v>8.2193508753303252E-2</v>
      </c>
    </row>
    <row r="114" spans="1:50">
      <c r="A114"/>
      <c r="B114"/>
      <c r="C114"/>
      <c r="D114"/>
      <c r="E114"/>
      <c r="F114"/>
      <c r="G114"/>
      <c r="H114"/>
      <c r="I114"/>
      <c r="J114"/>
      <c r="K114"/>
      <c r="L114"/>
      <c r="M114"/>
      <c r="N114"/>
      <c r="O114"/>
      <c r="P114"/>
      <c r="Q114"/>
      <c r="R114"/>
      <c r="S114"/>
      <c r="T114"/>
      <c r="U114"/>
      <c r="V114"/>
      <c r="W114"/>
      <c r="X114"/>
      <c r="Y114"/>
      <c r="Z114"/>
      <c r="AA114" s="11">
        <v>1.1510255089177072E-2</v>
      </c>
      <c r="AB114" s="11">
        <v>0.7239999994635582</v>
      </c>
      <c r="AC114" s="11">
        <v>0.63900000000000001</v>
      </c>
      <c r="AD114" s="11">
        <v>0.4</v>
      </c>
      <c r="AE114" s="11">
        <v>0.70700000000000007</v>
      </c>
      <c r="AF114" s="11">
        <v>0.81499999999999995</v>
      </c>
      <c r="AG114" s="11">
        <v>0.5</v>
      </c>
      <c r="AH114" s="11">
        <v>0.71400000000000008</v>
      </c>
      <c r="AI114" s="11">
        <v>0.61399999999999999</v>
      </c>
      <c r="AJ114" s="11">
        <v>0.53411397529490601</v>
      </c>
      <c r="AK114" s="11">
        <v>0.57147967844943204</v>
      </c>
      <c r="AL114" s="11">
        <v>0.42387656159895953</v>
      </c>
      <c r="AM114" s="11">
        <v>1</v>
      </c>
      <c r="AN114" s="11">
        <v>0.96762142857142863</v>
      </c>
      <c r="AO114" s="11">
        <v>0.37763044406639701</v>
      </c>
      <c r="AP114" s="11">
        <v>0.42899999999999999</v>
      </c>
      <c r="AQ114" s="11">
        <v>0.42387656159895953</v>
      </c>
      <c r="AR114" s="11">
        <v>13354.962166725199</v>
      </c>
      <c r="AS114" s="11">
        <v>13090</v>
      </c>
      <c r="AT114" s="11">
        <v>39490465</v>
      </c>
      <c r="AW114" s="11">
        <v>0.01</v>
      </c>
      <c r="AX114" s="11">
        <v>7.7393720549195882E-2</v>
      </c>
    </row>
    <row r="115" spans="1:50">
      <c r="A115"/>
      <c r="B115"/>
      <c r="C115"/>
      <c r="D115"/>
      <c r="E115"/>
      <c r="F115"/>
      <c r="G115"/>
      <c r="H115"/>
      <c r="I115"/>
      <c r="J115"/>
      <c r="K115"/>
      <c r="L115"/>
      <c r="M115"/>
      <c r="N115"/>
      <c r="O115"/>
      <c r="P115"/>
      <c r="Q115"/>
      <c r="R115"/>
      <c r="S115"/>
      <c r="T115"/>
      <c r="U115"/>
      <c r="V115"/>
      <c r="W115"/>
      <c r="X115"/>
      <c r="Y115"/>
      <c r="Z115"/>
      <c r="AA115" s="11">
        <v>1.1510255089177072E-2</v>
      </c>
      <c r="AB115" s="11">
        <v>0.7299999993294477</v>
      </c>
      <c r="AC115" s="11">
        <v>0.63700000000000001</v>
      </c>
      <c r="AD115" s="11">
        <v>0.4</v>
      </c>
      <c r="AE115" s="11">
        <v>0.70499999999999996</v>
      </c>
      <c r="AF115" s="11">
        <v>0.80900000000000005</v>
      </c>
      <c r="AG115" s="11">
        <v>0.5</v>
      </c>
      <c r="AH115" s="11">
        <v>0.65</v>
      </c>
      <c r="AI115" s="11">
        <v>0.69599999999999995</v>
      </c>
      <c r="AJ115" s="11">
        <v>0.50426569642991992</v>
      </c>
      <c r="AK115" s="11">
        <v>0.550008310066182</v>
      </c>
      <c r="AL115" s="11">
        <v>0.40973529896768957</v>
      </c>
      <c r="AM115" s="11">
        <v>1</v>
      </c>
      <c r="AN115" s="11">
        <v>0.94826900043256046</v>
      </c>
      <c r="AO115" s="11">
        <v>0.36782832579764779</v>
      </c>
      <c r="AP115" s="11">
        <v>0.42899999999999999</v>
      </c>
      <c r="AQ115" s="11">
        <v>0.40973529896768957</v>
      </c>
      <c r="AR115" s="11">
        <v>14425.851560097401</v>
      </c>
      <c r="AS115" s="11">
        <v>14110</v>
      </c>
      <c r="AT115" s="11">
        <v>39882980</v>
      </c>
      <c r="AW115" s="11">
        <v>0</v>
      </c>
      <c r="AX115" s="11">
        <v>7.214342316283226E-2</v>
      </c>
    </row>
    <row r="116" spans="1:50">
      <c r="A116"/>
      <c r="B116"/>
      <c r="C116"/>
      <c r="D116"/>
      <c r="E116"/>
      <c r="F116"/>
      <c r="G116"/>
      <c r="H116"/>
      <c r="I116"/>
      <c r="J116"/>
      <c r="K116"/>
      <c r="L116"/>
      <c r="M116"/>
      <c r="N116"/>
      <c r="O116"/>
      <c r="P116"/>
      <c r="Q116"/>
      <c r="R116"/>
      <c r="S116"/>
      <c r="T116"/>
      <c r="U116"/>
      <c r="V116"/>
      <c r="W116"/>
      <c r="X116"/>
      <c r="Y116"/>
      <c r="Z116"/>
      <c r="AA116" s="11">
        <v>1.1510255089177072E-2</v>
      </c>
      <c r="AB116" s="11">
        <v>0.73599999919533732</v>
      </c>
      <c r="AC116" s="11">
        <v>0.621</v>
      </c>
      <c r="AD116" s="11">
        <v>0.4</v>
      </c>
      <c r="AE116" s="11">
        <v>0.70299999999999996</v>
      </c>
      <c r="AF116" s="11">
        <v>0.75599999999999989</v>
      </c>
      <c r="AG116" s="11">
        <v>0.5</v>
      </c>
      <c r="AH116" s="11">
        <v>0.60599999999999998</v>
      </c>
      <c r="AI116" s="11">
        <v>0.7</v>
      </c>
      <c r="AJ116" s="11">
        <v>0.49678638882192605</v>
      </c>
      <c r="AK116" s="11">
        <v>0.54999825582462802</v>
      </c>
      <c r="AL116" s="11">
        <v>0.40267817356483987</v>
      </c>
      <c r="AM116" s="11">
        <v>1</v>
      </c>
      <c r="AN116" s="11">
        <v>0.92891657229369251</v>
      </c>
      <c r="AO116" s="11">
        <v>0.36732497247776064</v>
      </c>
      <c r="AP116" s="11">
        <v>0.45600000000000002</v>
      </c>
      <c r="AQ116" s="11">
        <v>0.40267817356483987</v>
      </c>
      <c r="AR116" s="11">
        <v>14538.324010767201</v>
      </c>
      <c r="AS116" s="11">
        <v>14090</v>
      </c>
      <c r="AT116" s="11">
        <v>40276376</v>
      </c>
      <c r="AU116" s="11">
        <v>45.769999999999996</v>
      </c>
      <c r="AV116" s="11">
        <v>2.35</v>
      </c>
      <c r="AW116" s="11">
        <v>-0.01</v>
      </c>
      <c r="AX116" s="11">
        <v>6.9197429209259836E-2</v>
      </c>
    </row>
    <row r="117" spans="1:50">
      <c r="A117"/>
      <c r="B117"/>
      <c r="C117"/>
      <c r="D117"/>
      <c r="E117"/>
      <c r="F117"/>
      <c r="G117"/>
      <c r="H117"/>
      <c r="I117"/>
      <c r="J117"/>
      <c r="K117"/>
      <c r="L117"/>
      <c r="M117"/>
      <c r="N117"/>
      <c r="O117"/>
      <c r="P117"/>
      <c r="Q117"/>
      <c r="R117"/>
      <c r="S117"/>
      <c r="T117"/>
      <c r="U117"/>
      <c r="V117"/>
      <c r="W117"/>
      <c r="X117"/>
      <c r="Y117"/>
      <c r="Z117"/>
      <c r="AA117" s="11">
        <v>1.1510255089177072E-2</v>
      </c>
      <c r="AB117" s="11">
        <v>0.74199999906122682</v>
      </c>
      <c r="AC117" s="11">
        <v>0.621</v>
      </c>
      <c r="AD117" s="11">
        <v>0.3</v>
      </c>
      <c r="AE117" s="11">
        <v>0.69499999999999995</v>
      </c>
      <c r="AF117" s="11">
        <v>0.75599999999999989</v>
      </c>
      <c r="AG117" s="11">
        <v>0.45</v>
      </c>
      <c r="AH117" s="11">
        <v>0.61199999999999999</v>
      </c>
      <c r="AI117" s="11">
        <v>0.69499999999999995</v>
      </c>
      <c r="AJ117" s="11">
        <v>0.4968185249329885</v>
      </c>
      <c r="AK117" s="11">
        <v>0.54949827327755718</v>
      </c>
      <c r="AL117" s="11">
        <v>0.40365139180743836</v>
      </c>
      <c r="AM117" s="11">
        <v>1</v>
      </c>
      <c r="AN117" s="11">
        <v>0.90956414415482434</v>
      </c>
      <c r="AO117" s="11">
        <v>0.36865172272332786</v>
      </c>
      <c r="AP117" s="11">
        <v>0.501</v>
      </c>
      <c r="AQ117" s="11">
        <v>0.40365139180743836</v>
      </c>
      <c r="AS117" s="11">
        <v>14766.666666666744</v>
      </c>
      <c r="AW117" s="11">
        <v>-0.02</v>
      </c>
      <c r="AX117" s="11">
        <v>6.4630529766442901E-2</v>
      </c>
    </row>
    <row r="118" spans="1:50">
      <c r="A118"/>
      <c r="B118"/>
      <c r="C118"/>
      <c r="D118"/>
      <c r="E118"/>
      <c r="F118"/>
      <c r="G118"/>
      <c r="H118"/>
      <c r="I118"/>
      <c r="J118"/>
      <c r="K118"/>
      <c r="L118"/>
      <c r="M118"/>
      <c r="N118"/>
      <c r="O118"/>
      <c r="P118"/>
      <c r="Q118"/>
      <c r="R118"/>
      <c r="S118"/>
      <c r="T118"/>
      <c r="U118"/>
      <c r="V118"/>
      <c r="W118"/>
      <c r="X118"/>
      <c r="Y118"/>
      <c r="Z118"/>
      <c r="AA118" s="11">
        <v>0.15957446808510639</v>
      </c>
      <c r="AB118" s="11">
        <v>3.3000030499999999E-2</v>
      </c>
      <c r="AC118" s="11">
        <v>0.53900000024586914</v>
      </c>
      <c r="AD118" s="11">
        <v>0.49000000022351742</v>
      </c>
      <c r="AE118" s="11">
        <v>0.74284000033885234</v>
      </c>
      <c r="AF118" s="11">
        <v>0.40032000037282706</v>
      </c>
      <c r="AG118" s="11">
        <v>0.29400000013411043</v>
      </c>
      <c r="AH118" s="11">
        <v>0.51060000099241731</v>
      </c>
      <c r="AI118" s="11">
        <v>0.67620000030845406</v>
      </c>
      <c r="AJ118" s="11">
        <v>0.54801643500656028</v>
      </c>
      <c r="AK118" s="11">
        <v>0.3612342798586417</v>
      </c>
      <c r="AL118" s="11">
        <v>0.38756511364048807</v>
      </c>
      <c r="AM118" s="11">
        <v>1.0297938273391709E-4</v>
      </c>
      <c r="AN118" s="11">
        <v>0.23115946010544525</v>
      </c>
      <c r="AO118" s="11">
        <v>0.46458863989524657</v>
      </c>
      <c r="AP118" s="11">
        <v>0.49680000277608632</v>
      </c>
      <c r="AQ118" s="11">
        <v>0.38756511364048807</v>
      </c>
      <c r="AR118" s="11">
        <v>1389.9983934408599</v>
      </c>
      <c r="AS118" s="11">
        <v>1390</v>
      </c>
      <c r="AT118" s="11">
        <v>3223169</v>
      </c>
      <c r="AW118" s="11">
        <v>0</v>
      </c>
      <c r="AX118" s="11">
        <v>0.16927112745231493</v>
      </c>
    </row>
    <row r="119" spans="1:50">
      <c r="A119"/>
      <c r="B119"/>
      <c r="C119"/>
      <c r="D119"/>
      <c r="E119"/>
      <c r="F119"/>
      <c r="G119"/>
      <c r="H119"/>
      <c r="I119"/>
      <c r="J119"/>
      <c r="K119"/>
      <c r="L119"/>
      <c r="M119"/>
      <c r="N119"/>
      <c r="O119"/>
      <c r="P119"/>
      <c r="Q119"/>
      <c r="R119"/>
      <c r="S119"/>
      <c r="T119"/>
      <c r="U119"/>
      <c r="V119"/>
      <c r="W119"/>
      <c r="X119"/>
      <c r="Y119"/>
      <c r="Z119"/>
      <c r="AA119" s="11">
        <v>0.15957446808510639</v>
      </c>
      <c r="AB119" s="11">
        <v>3.3000030499999999E-2</v>
      </c>
      <c r="AC119" s="11">
        <v>0.55000000000000004</v>
      </c>
      <c r="AD119" s="11">
        <v>0.5</v>
      </c>
      <c r="AE119" s="11">
        <v>0.75800000000000001</v>
      </c>
      <c r="AF119" s="11">
        <v>0.40866000018641357</v>
      </c>
      <c r="AG119" s="11">
        <v>0.3</v>
      </c>
      <c r="AH119" s="11">
        <v>0.521700000744313</v>
      </c>
      <c r="AI119" s="11">
        <v>0.69</v>
      </c>
      <c r="AJ119" s="11">
        <v>0.54899636222924197</v>
      </c>
      <c r="AK119" s="11">
        <v>0.35840232645096004</v>
      </c>
      <c r="AL119" s="11">
        <v>0.38527052417528174</v>
      </c>
      <c r="AM119" s="11">
        <v>1.0508100274177777E-4</v>
      </c>
      <c r="AN119" s="11">
        <v>0.23587699999999998</v>
      </c>
      <c r="AO119" s="11">
        <v>0.46386595909326511</v>
      </c>
      <c r="AP119" s="11">
        <v>0.50922000249847765</v>
      </c>
      <c r="AQ119" s="11">
        <v>0.38527052417528174</v>
      </c>
      <c r="AR119" s="11">
        <v>1523.7824371413201</v>
      </c>
      <c r="AS119" s="11">
        <v>1570</v>
      </c>
      <c r="AT119" s="11">
        <v>3172156</v>
      </c>
      <c r="AU119" s="11">
        <v>44.42</v>
      </c>
      <c r="AV119" s="11">
        <v>38.869999999999997</v>
      </c>
      <c r="AW119" s="11">
        <v>0</v>
      </c>
      <c r="AX119" s="11">
        <v>0.16268982295640638</v>
      </c>
    </row>
    <row r="120" spans="1:50">
      <c r="A120"/>
      <c r="B120"/>
      <c r="C120"/>
      <c r="D120"/>
      <c r="E120"/>
      <c r="F120"/>
      <c r="G120"/>
      <c r="H120"/>
      <c r="I120"/>
      <c r="J120"/>
      <c r="K120"/>
      <c r="L120"/>
      <c r="M120"/>
      <c r="N120"/>
      <c r="O120"/>
      <c r="P120"/>
      <c r="Q120"/>
      <c r="R120"/>
      <c r="S120"/>
      <c r="T120"/>
      <c r="U120"/>
      <c r="V120"/>
      <c r="W120"/>
      <c r="X120"/>
      <c r="Y120"/>
      <c r="Z120"/>
      <c r="AA120" s="11">
        <v>0.15957446808510639</v>
      </c>
      <c r="AB120" s="11">
        <v>3.1999969499999947E-2</v>
      </c>
      <c r="AC120" s="11">
        <v>0.55000000000000004</v>
      </c>
      <c r="AD120" s="11">
        <v>0.5</v>
      </c>
      <c r="AE120" s="11">
        <v>0.80700000000000005</v>
      </c>
      <c r="AF120" s="11">
        <v>0.41700000000000004</v>
      </c>
      <c r="AG120" s="11">
        <v>0.3</v>
      </c>
      <c r="AH120" s="11">
        <v>0.53280000049620868</v>
      </c>
      <c r="AI120" s="11">
        <v>0.83</v>
      </c>
      <c r="AJ120" s="11">
        <v>0.43906094335751505</v>
      </c>
      <c r="AK120" s="11">
        <v>0.37560959093027402</v>
      </c>
      <c r="AL120" s="11">
        <v>0.36444978488128321</v>
      </c>
      <c r="AM120" s="11">
        <v>1.7722370558463335E-3</v>
      </c>
      <c r="AN120" s="11">
        <v>0.2095657142857143</v>
      </c>
      <c r="AO120" s="11">
        <v>0.45657421803201642</v>
      </c>
      <c r="AP120" s="11">
        <v>0.52164000222086904</v>
      </c>
      <c r="AQ120" s="11">
        <v>0.36444978488128321</v>
      </c>
      <c r="AR120" s="11">
        <v>1621.4152749852001</v>
      </c>
      <c r="AS120" s="11">
        <v>1720</v>
      </c>
      <c r="AT120" s="11">
        <v>3134770</v>
      </c>
      <c r="AW120" s="11">
        <v>0</v>
      </c>
      <c r="AX120" s="11">
        <v>0.16496516428920521</v>
      </c>
    </row>
    <row r="121" spans="1:50">
      <c r="A121"/>
      <c r="B121"/>
      <c r="C121"/>
      <c r="D121"/>
      <c r="E121"/>
      <c r="F121"/>
      <c r="G121"/>
      <c r="H121"/>
      <c r="I121"/>
      <c r="J121"/>
      <c r="K121"/>
      <c r="L121"/>
      <c r="M121"/>
      <c r="N121"/>
      <c r="O121"/>
      <c r="P121"/>
      <c r="Q121"/>
      <c r="R121"/>
      <c r="S121"/>
      <c r="T121"/>
      <c r="U121"/>
      <c r="V121"/>
      <c r="W121"/>
      <c r="X121"/>
      <c r="Y121"/>
      <c r="Z121"/>
      <c r="AA121" s="11">
        <v>0.15957446808510639</v>
      </c>
      <c r="AB121" s="11">
        <v>3.1999969499999947E-2</v>
      </c>
      <c r="AC121" s="11">
        <v>0.55000000000000004</v>
      </c>
      <c r="AD121" s="11">
        <v>0.5</v>
      </c>
      <c r="AE121" s="11">
        <v>0.80900000000000005</v>
      </c>
      <c r="AF121" s="11">
        <v>0.75099999999999989</v>
      </c>
      <c r="AG121" s="11">
        <v>0.3</v>
      </c>
      <c r="AH121" s="11">
        <v>0.54390000024810436</v>
      </c>
      <c r="AI121" s="11">
        <v>0.75</v>
      </c>
      <c r="AJ121" s="11">
        <v>0.32912552448578802</v>
      </c>
      <c r="AK121" s="11">
        <v>0.39281685540958799</v>
      </c>
      <c r="AL121" s="11">
        <v>0.34362904558728469</v>
      </c>
      <c r="AM121" s="11">
        <v>2.7987010253231115E-3</v>
      </c>
      <c r="AN121" s="11">
        <v>0.27392499999999997</v>
      </c>
      <c r="AO121" s="11">
        <v>0.44928247697076779</v>
      </c>
      <c r="AP121" s="11">
        <v>0.53406000194326042</v>
      </c>
      <c r="AQ121" s="11">
        <v>0.34362904558728469</v>
      </c>
      <c r="AR121" s="11">
        <v>1774.0525666061401</v>
      </c>
      <c r="AS121" s="11">
        <v>1830</v>
      </c>
      <c r="AT121" s="11">
        <v>3108982</v>
      </c>
      <c r="AW121" s="11">
        <v>0</v>
      </c>
      <c r="AX121" s="11">
        <v>0.15494461612979754</v>
      </c>
    </row>
    <row r="122" spans="1:50">
      <c r="A122"/>
      <c r="B122"/>
      <c r="C122"/>
      <c r="D122"/>
      <c r="E122"/>
      <c r="F122"/>
      <c r="G122"/>
      <c r="H122"/>
      <c r="I122"/>
      <c r="J122"/>
      <c r="K122"/>
      <c r="L122"/>
      <c r="M122"/>
      <c r="N122"/>
      <c r="O122"/>
      <c r="P122"/>
      <c r="Q122"/>
      <c r="R122"/>
      <c r="S122"/>
      <c r="T122"/>
      <c r="U122"/>
      <c r="V122"/>
      <c r="W122"/>
      <c r="X122"/>
      <c r="Y122"/>
      <c r="Z122"/>
      <c r="AA122" s="11">
        <v>0.15957446808510639</v>
      </c>
      <c r="AB122" s="11">
        <v>4.3059982319999968E-2</v>
      </c>
      <c r="AC122" s="11">
        <v>0.55000000000000004</v>
      </c>
      <c r="AD122" s="11">
        <v>0.5</v>
      </c>
      <c r="AE122" s="11">
        <v>0.80299999999999994</v>
      </c>
      <c r="AF122" s="11">
        <v>0.82099999999999995</v>
      </c>
      <c r="AG122" s="11">
        <v>0.3</v>
      </c>
      <c r="AH122" s="11">
        <v>0.55500000000000005</v>
      </c>
      <c r="AI122" s="11">
        <v>0.75</v>
      </c>
      <c r="AJ122" s="11">
        <v>0.289219456633665</v>
      </c>
      <c r="AK122" s="11">
        <v>0.40316019391538499</v>
      </c>
      <c r="AL122" s="11">
        <v>0.34618586065889889</v>
      </c>
      <c r="AM122" s="11">
        <v>2.9341447550482224E-3</v>
      </c>
      <c r="AN122" s="11">
        <v>0.3382842857142857</v>
      </c>
      <c r="AO122" s="11">
        <v>0.43369278428938307</v>
      </c>
      <c r="AP122" s="11">
        <v>0.5464800016656518</v>
      </c>
      <c r="AQ122" s="11">
        <v>0.34618586065889889</v>
      </c>
      <c r="AR122" s="11">
        <v>1870.61488189329</v>
      </c>
      <c r="AS122" s="11">
        <v>1930</v>
      </c>
      <c r="AT122" s="11">
        <v>3090433</v>
      </c>
      <c r="AU122" s="11">
        <v>36.01</v>
      </c>
      <c r="AV122" s="11">
        <v>48.81</v>
      </c>
      <c r="AW122" s="11">
        <v>0</v>
      </c>
      <c r="AX122" s="11">
        <v>0.16140521511587894</v>
      </c>
    </row>
    <row r="123" spans="1:50">
      <c r="A123"/>
      <c r="B123"/>
      <c r="C123"/>
      <c r="D123"/>
      <c r="E123"/>
      <c r="F123"/>
      <c r="G123"/>
      <c r="H123"/>
      <c r="I123"/>
      <c r="J123"/>
      <c r="K123"/>
      <c r="L123"/>
      <c r="M123"/>
      <c r="N123"/>
      <c r="O123"/>
      <c r="P123"/>
      <c r="Q123"/>
      <c r="R123"/>
      <c r="S123"/>
      <c r="T123"/>
      <c r="U123"/>
      <c r="V123"/>
      <c r="W123"/>
      <c r="X123"/>
      <c r="Y123"/>
      <c r="Z123"/>
      <c r="AA123" s="11">
        <v>0.15957446808510639</v>
      </c>
      <c r="AB123" s="11">
        <v>5.4119995139999988E-2</v>
      </c>
      <c r="AC123" s="11">
        <v>0.55000000000000004</v>
      </c>
      <c r="AD123" s="11">
        <v>0.7</v>
      </c>
      <c r="AE123" s="11">
        <v>0.79299999999999993</v>
      </c>
      <c r="AF123" s="11">
        <v>0.86799999999999999</v>
      </c>
      <c r="AG123" s="11">
        <v>0.5</v>
      </c>
      <c r="AH123" s="11">
        <v>0.69099999999999995</v>
      </c>
      <c r="AI123" s="11">
        <v>0.77</v>
      </c>
      <c r="AJ123" s="11">
        <v>0.24931338878154202</v>
      </c>
      <c r="AK123" s="11">
        <v>0.41350353242118204</v>
      </c>
      <c r="AL123" s="11">
        <v>0.3487426757305131</v>
      </c>
      <c r="AM123" s="11">
        <v>6.3166718920274444E-3</v>
      </c>
      <c r="AN123" s="11">
        <v>0.33743357142857139</v>
      </c>
      <c r="AO123" s="11">
        <v>0.41810309160799825</v>
      </c>
      <c r="AP123" s="11">
        <v>0.55890000138804319</v>
      </c>
      <c r="AQ123" s="11">
        <v>0.3487426757305131</v>
      </c>
      <c r="AR123" s="11">
        <v>2033.4623576613601</v>
      </c>
      <c r="AS123" s="11">
        <v>2090</v>
      </c>
      <c r="AT123" s="11">
        <v>3075811</v>
      </c>
      <c r="AW123" s="11">
        <v>0.03</v>
      </c>
      <c r="AX123" s="11">
        <v>0.15201930342574355</v>
      </c>
    </row>
    <row r="124" spans="1:50">
      <c r="A124"/>
      <c r="B124"/>
      <c r="C124"/>
      <c r="D124"/>
      <c r="E124"/>
      <c r="F124"/>
      <c r="G124"/>
      <c r="H124"/>
      <c r="I124"/>
      <c r="J124"/>
      <c r="K124"/>
      <c r="L124"/>
      <c r="M124"/>
      <c r="N124"/>
      <c r="O124"/>
      <c r="P124"/>
      <c r="Q124"/>
      <c r="R124"/>
      <c r="S124"/>
      <c r="T124"/>
      <c r="U124"/>
      <c r="V124"/>
      <c r="W124"/>
      <c r="X124"/>
      <c r="Y124"/>
      <c r="Z124"/>
      <c r="AA124" s="11">
        <v>0.15957446808510639</v>
      </c>
      <c r="AB124" s="11">
        <v>6.5180007960000008E-2</v>
      </c>
      <c r="AC124" s="11">
        <v>0.55000000000000004</v>
      </c>
      <c r="AD124" s="11">
        <v>0.7</v>
      </c>
      <c r="AE124" s="11">
        <v>0.81900000000000006</v>
      </c>
      <c r="AF124" s="11">
        <v>0.85499999999999998</v>
      </c>
      <c r="AG124" s="11">
        <v>0.7</v>
      </c>
      <c r="AH124" s="11">
        <v>0.77800000000000002</v>
      </c>
      <c r="AI124" s="11">
        <v>0.77</v>
      </c>
      <c r="AJ124" s="11">
        <v>0.29353480103127005</v>
      </c>
      <c r="AK124" s="11">
        <v>0.40086413391007403</v>
      </c>
      <c r="AL124" s="11">
        <v>0.35359775110814268</v>
      </c>
      <c r="AM124" s="11">
        <v>9.2443196403298889E-3</v>
      </c>
      <c r="AN124" s="11">
        <v>0.35620057142857142</v>
      </c>
      <c r="AO124" s="11">
        <v>0.42346684375851879</v>
      </c>
      <c r="AP124" s="11">
        <v>0.57132000111043457</v>
      </c>
      <c r="AQ124" s="11">
        <v>0.35359775110814268</v>
      </c>
      <c r="AR124" s="11">
        <v>2286.9233600977</v>
      </c>
      <c r="AS124" s="11">
        <v>2360</v>
      </c>
      <c r="AT124" s="11">
        <v>3065426</v>
      </c>
      <c r="AU124" s="11">
        <v>36.22</v>
      </c>
      <c r="AV124" s="11">
        <v>37.61</v>
      </c>
      <c r="AW124" s="11">
        <v>0.04</v>
      </c>
      <c r="AX124" s="11">
        <v>0.14789483995929545</v>
      </c>
    </row>
    <row r="125" spans="1:50">
      <c r="A125"/>
      <c r="B125"/>
      <c r="C125"/>
      <c r="D125"/>
      <c r="E125"/>
      <c r="F125"/>
      <c r="G125"/>
      <c r="H125"/>
      <c r="I125"/>
      <c r="J125"/>
      <c r="K125"/>
      <c r="L125"/>
      <c r="M125"/>
      <c r="N125"/>
      <c r="O125"/>
      <c r="P125"/>
      <c r="Q125"/>
      <c r="R125"/>
      <c r="S125"/>
      <c r="T125"/>
      <c r="U125"/>
      <c r="V125"/>
      <c r="W125"/>
      <c r="X125"/>
      <c r="Y125"/>
      <c r="Z125"/>
      <c r="AA125" s="11">
        <v>0.15957446808510639</v>
      </c>
      <c r="AB125" s="11">
        <v>7.6240020780000028E-2</v>
      </c>
      <c r="AC125" s="11">
        <v>0.55000000000000004</v>
      </c>
      <c r="AD125" s="11">
        <v>0.7</v>
      </c>
      <c r="AE125" s="11">
        <v>0.88300000000000001</v>
      </c>
      <c r="AF125" s="11">
        <v>0.81299999999999994</v>
      </c>
      <c r="AG125" s="11">
        <v>0.7</v>
      </c>
      <c r="AH125" s="11">
        <v>0.91099999999999992</v>
      </c>
      <c r="AI125" s="11">
        <v>0.81400000000000006</v>
      </c>
      <c r="AJ125" s="11">
        <v>0.33775621328099803</v>
      </c>
      <c r="AK125" s="11">
        <v>0.38822473539896601</v>
      </c>
      <c r="AL125" s="11">
        <v>0.3584528264857722</v>
      </c>
      <c r="AM125" s="11">
        <v>2.5902396224869777E-2</v>
      </c>
      <c r="AN125" s="11">
        <v>0.37822685714285714</v>
      </c>
      <c r="AO125" s="11">
        <v>0.42883059590903932</v>
      </c>
      <c r="AP125" s="11">
        <v>0.58374000083282584</v>
      </c>
      <c r="AQ125" s="11">
        <v>0.3584528264857722</v>
      </c>
      <c r="AR125" s="11">
        <v>2634.69035906104</v>
      </c>
      <c r="AS125" s="11">
        <v>2730</v>
      </c>
      <c r="AT125" s="11">
        <v>3060592</v>
      </c>
      <c r="AU125" s="11">
        <v>35.659999999999997</v>
      </c>
      <c r="AV125" s="11">
        <v>46.74</v>
      </c>
      <c r="AW125" s="11">
        <v>0.05</v>
      </c>
      <c r="AX125" s="11">
        <v>0.13658589916926803</v>
      </c>
    </row>
    <row r="126" spans="1:50">
      <c r="A126"/>
      <c r="B126"/>
      <c r="C126"/>
      <c r="D126"/>
      <c r="E126"/>
      <c r="F126"/>
      <c r="G126"/>
      <c r="H126"/>
      <c r="I126"/>
      <c r="J126"/>
      <c r="K126"/>
      <c r="L126"/>
      <c r="M126"/>
      <c r="N126"/>
      <c r="O126"/>
      <c r="P126"/>
      <c r="Q126"/>
      <c r="R126"/>
      <c r="S126"/>
      <c r="T126"/>
      <c r="U126"/>
      <c r="V126"/>
      <c r="W126"/>
      <c r="X126"/>
      <c r="Y126"/>
      <c r="Z126"/>
      <c r="AA126" s="11">
        <v>0.15957446808510639</v>
      </c>
      <c r="AB126" s="11">
        <v>8.7300033599999938E-2</v>
      </c>
      <c r="AC126" s="11">
        <v>0.55000000000000004</v>
      </c>
      <c r="AD126" s="11">
        <v>0.7</v>
      </c>
      <c r="AE126" s="11">
        <v>0.88900000000000001</v>
      </c>
      <c r="AF126" s="11">
        <v>0.84099999999999997</v>
      </c>
      <c r="AG126" s="11">
        <v>0.7</v>
      </c>
      <c r="AH126" s="11">
        <v>0.81700000000000006</v>
      </c>
      <c r="AI126" s="11">
        <v>0.81200000000000006</v>
      </c>
      <c r="AJ126" s="11">
        <v>0.46141203957169602</v>
      </c>
      <c r="AK126" s="11">
        <v>0.36982749452574398</v>
      </c>
      <c r="AL126" s="11">
        <v>0.37332662957072937</v>
      </c>
      <c r="AM126" s="11">
        <v>4.1532442139115999E-2</v>
      </c>
      <c r="AN126" s="11">
        <v>0.35727628571428571</v>
      </c>
      <c r="AO126" s="11">
        <v>0.43629073968489795</v>
      </c>
      <c r="AP126" s="11">
        <v>0.59616000055521734</v>
      </c>
      <c r="AQ126" s="11">
        <v>0.37332662957072937</v>
      </c>
      <c r="AR126" s="11">
        <v>3068.9144316067</v>
      </c>
      <c r="AS126" s="11">
        <v>3170</v>
      </c>
      <c r="AT126" s="11">
        <v>3059964</v>
      </c>
      <c r="AU126" s="11">
        <v>33.799999999999997</v>
      </c>
      <c r="AV126" s="11">
        <v>43.45</v>
      </c>
      <c r="AW126" s="11">
        <v>0.05</v>
      </c>
      <c r="AX126" s="11">
        <v>0.13116075551261497</v>
      </c>
    </row>
    <row r="127" spans="1:50">
      <c r="A127"/>
      <c r="B127"/>
      <c r="C127"/>
      <c r="D127"/>
      <c r="E127"/>
      <c r="F127"/>
      <c r="G127"/>
      <c r="H127"/>
      <c r="I127"/>
      <c r="J127"/>
      <c r="K127"/>
      <c r="L127"/>
      <c r="M127"/>
      <c r="N127"/>
      <c r="O127"/>
      <c r="P127"/>
      <c r="Q127"/>
      <c r="R127"/>
      <c r="S127"/>
      <c r="T127"/>
      <c r="U127"/>
      <c r="V127"/>
      <c r="W127"/>
      <c r="X127"/>
      <c r="Y127"/>
      <c r="Z127"/>
      <c r="AA127" s="11">
        <v>0.15957446808510639</v>
      </c>
      <c r="AB127" s="11">
        <v>9.8799972500000055E-2</v>
      </c>
      <c r="AC127" s="11">
        <v>0.55000000000000004</v>
      </c>
      <c r="AD127" s="11">
        <v>0.9</v>
      </c>
      <c r="AE127" s="11">
        <v>0.9</v>
      </c>
      <c r="AF127" s="11">
        <v>0.88700000000000001</v>
      </c>
      <c r="AG127" s="11">
        <v>0.7</v>
      </c>
      <c r="AH127" s="11">
        <v>0.84499999999999997</v>
      </c>
      <c r="AI127" s="11">
        <v>0.8</v>
      </c>
      <c r="AJ127" s="11">
        <v>0.401600079935994</v>
      </c>
      <c r="AK127" s="11">
        <v>0.394257166003736</v>
      </c>
      <c r="AL127" s="11">
        <v>0.35808482983508905</v>
      </c>
      <c r="AM127" s="11">
        <v>7.3778706194335436E-2</v>
      </c>
      <c r="AN127" s="11">
        <v>0.37458999999999998</v>
      </c>
      <c r="AO127" s="11">
        <v>0.40552164339632435</v>
      </c>
      <c r="AP127" s="11">
        <v>0.60858000027760861</v>
      </c>
      <c r="AQ127" s="11">
        <v>0.35808482983508905</v>
      </c>
      <c r="AR127" s="11">
        <v>3485.13373666402</v>
      </c>
      <c r="AS127" s="11">
        <v>3590</v>
      </c>
      <c r="AT127" s="11">
        <v>3061844</v>
      </c>
      <c r="AW127" s="11">
        <v>0.05</v>
      </c>
      <c r="AX127" s="11">
        <v>0.11766808013825186</v>
      </c>
    </row>
    <row r="128" spans="1:50">
      <c r="A128"/>
      <c r="B128"/>
      <c r="C128"/>
      <c r="D128"/>
      <c r="E128"/>
      <c r="F128"/>
      <c r="G128"/>
      <c r="H128"/>
      <c r="I128"/>
      <c r="J128"/>
      <c r="K128"/>
      <c r="L128"/>
      <c r="M128"/>
      <c r="N128"/>
      <c r="O128"/>
      <c r="P128"/>
      <c r="Q128"/>
      <c r="R128"/>
      <c r="S128"/>
      <c r="T128"/>
      <c r="U128"/>
      <c r="V128"/>
      <c r="W128"/>
      <c r="X128"/>
      <c r="Y128"/>
      <c r="Z128"/>
      <c r="AA128" s="11">
        <v>0.15957446808510639</v>
      </c>
      <c r="AB128" s="11">
        <v>0.10029998780000005</v>
      </c>
      <c r="AC128" s="11">
        <v>0.55000000000000004</v>
      </c>
      <c r="AD128" s="11">
        <v>0.9</v>
      </c>
      <c r="AE128" s="11">
        <v>0.89900000000000002</v>
      </c>
      <c r="AF128" s="11">
        <v>0.88900000000000001</v>
      </c>
      <c r="AG128" s="11">
        <v>0.7</v>
      </c>
      <c r="AH128" s="11">
        <v>0.82</v>
      </c>
      <c r="AI128" s="11">
        <v>0.8</v>
      </c>
      <c r="AJ128" s="11">
        <v>0.46045936721369801</v>
      </c>
      <c r="AK128" s="11">
        <v>0.38370780117459402</v>
      </c>
      <c r="AL128" s="11">
        <v>0.38577764043887708</v>
      </c>
      <c r="AM128" s="11">
        <v>0.11529881554107223</v>
      </c>
      <c r="AN128" s="11">
        <v>0.4006945714285714</v>
      </c>
      <c r="AO128" s="11">
        <v>0.43159762945371316</v>
      </c>
      <c r="AP128" s="11">
        <v>0.621</v>
      </c>
      <c r="AQ128" s="11">
        <v>0.38577764043887708</v>
      </c>
      <c r="AR128" s="11">
        <v>4097.8154335823901</v>
      </c>
      <c r="AS128" s="11">
        <v>4210</v>
      </c>
      <c r="AT128" s="11">
        <v>3064925</v>
      </c>
      <c r="AW128" s="11">
        <v>0.06</v>
      </c>
      <c r="AX128" s="11">
        <v>0.1039231477550262</v>
      </c>
    </row>
    <row r="129" spans="1:50">
      <c r="A129"/>
      <c r="B129"/>
      <c r="C129"/>
      <c r="D129"/>
      <c r="E129"/>
      <c r="F129"/>
      <c r="G129"/>
      <c r="H129"/>
      <c r="I129"/>
      <c r="J129"/>
      <c r="K129"/>
      <c r="L129"/>
      <c r="M129"/>
      <c r="N129"/>
      <c r="O129"/>
      <c r="P129"/>
      <c r="Q129"/>
      <c r="R129"/>
      <c r="S129"/>
      <c r="T129"/>
      <c r="U129"/>
      <c r="V129"/>
      <c r="W129"/>
      <c r="X129"/>
      <c r="Y129"/>
      <c r="Z129"/>
      <c r="AA129" s="11">
        <v>0.15957446808510639</v>
      </c>
      <c r="AB129" s="11">
        <v>0.1102100372</v>
      </c>
      <c r="AC129" s="11">
        <v>0.77599999999999991</v>
      </c>
      <c r="AD129" s="11">
        <v>0.7</v>
      </c>
      <c r="AE129" s="11">
        <v>0.9</v>
      </c>
      <c r="AF129" s="11">
        <v>0.90700000000000003</v>
      </c>
      <c r="AG129" s="11">
        <v>0.7</v>
      </c>
      <c r="AH129" s="11">
        <v>0.80599999999999994</v>
      </c>
      <c r="AI129" s="11">
        <v>0.80599999999999994</v>
      </c>
      <c r="AJ129" s="11">
        <v>0.44381704667865601</v>
      </c>
      <c r="AK129" s="11">
        <v>0.36506066587918801</v>
      </c>
      <c r="AL129" s="11">
        <v>0.39421964532213333</v>
      </c>
      <c r="AM129" s="11">
        <v>0.45616651775085554</v>
      </c>
      <c r="AN129" s="11">
        <v>0.45360600000000001</v>
      </c>
      <c r="AO129" s="11">
        <v>0.40599710504083797</v>
      </c>
      <c r="AP129" s="11">
        <v>0.65300000000000002</v>
      </c>
      <c r="AQ129" s="11">
        <v>0.39421964532213333</v>
      </c>
      <c r="AR129" s="11">
        <v>4784.0618323828303</v>
      </c>
      <c r="AS129" s="11">
        <v>4950</v>
      </c>
      <c r="AT129" s="11">
        <v>3068475</v>
      </c>
      <c r="AW129" s="11">
        <v>7.0000000000000007E-2</v>
      </c>
      <c r="AX129" s="11">
        <v>9.0184564014030077E-2</v>
      </c>
    </row>
    <row r="130" spans="1:50">
      <c r="A130"/>
      <c r="B130"/>
      <c r="C130"/>
      <c r="D130"/>
      <c r="E130"/>
      <c r="F130"/>
      <c r="G130"/>
      <c r="H130"/>
      <c r="I130"/>
      <c r="J130"/>
      <c r="K130"/>
      <c r="L130"/>
      <c r="M130"/>
      <c r="N130"/>
      <c r="O130"/>
      <c r="P130"/>
      <c r="Q130"/>
      <c r="R130"/>
      <c r="S130"/>
      <c r="T130"/>
      <c r="U130"/>
      <c r="V130"/>
      <c r="W130"/>
      <c r="X130"/>
      <c r="Y130"/>
      <c r="Z130"/>
      <c r="AA130" s="11">
        <v>0.15957446808510639</v>
      </c>
      <c r="AB130" s="11">
        <v>0.10959999999999992</v>
      </c>
      <c r="AC130" s="11">
        <v>0.80799999999999994</v>
      </c>
      <c r="AD130" s="11">
        <v>0.7</v>
      </c>
      <c r="AE130" s="11">
        <v>0.89700000000000002</v>
      </c>
      <c r="AF130" s="11">
        <v>0.90799999999999992</v>
      </c>
      <c r="AG130" s="11">
        <v>0.6</v>
      </c>
      <c r="AH130" s="11">
        <v>0.80299999999999994</v>
      </c>
      <c r="AI130" s="11">
        <v>0.85599999999999998</v>
      </c>
      <c r="AJ130" s="11">
        <v>0.50721417921331846</v>
      </c>
      <c r="AK130" s="11">
        <v>0.37306514739851199</v>
      </c>
      <c r="AL130" s="11">
        <v>0.36884746163234655</v>
      </c>
      <c r="AM130" s="11">
        <v>0.67857934583511892</v>
      </c>
      <c r="AN130" s="11">
        <v>0.48866199999999999</v>
      </c>
      <c r="AO130" s="11">
        <v>0.41755833033450501</v>
      </c>
      <c r="AP130" s="11">
        <v>0.70299999999999996</v>
      </c>
      <c r="AQ130" s="11">
        <v>0.36884746163234655</v>
      </c>
      <c r="AR130" s="11">
        <v>5618.5937005532296</v>
      </c>
      <c r="AS130" s="11">
        <v>5790</v>
      </c>
      <c r="AT130" s="11">
        <v>3072450</v>
      </c>
      <c r="AU130" s="11">
        <v>30.245000000000001</v>
      </c>
      <c r="AW130" s="11">
        <v>0.08</v>
      </c>
      <c r="AX130" s="11">
        <v>7.3056084014463007E-2</v>
      </c>
    </row>
    <row r="131" spans="1:50">
      <c r="A131"/>
      <c r="B131"/>
      <c r="C131"/>
      <c r="D131"/>
      <c r="E131"/>
      <c r="F131"/>
      <c r="G131"/>
      <c r="H131"/>
      <c r="I131"/>
      <c r="J131"/>
      <c r="K131"/>
      <c r="L131"/>
      <c r="M131"/>
      <c r="N131"/>
      <c r="O131"/>
      <c r="P131"/>
      <c r="Q131"/>
      <c r="R131"/>
      <c r="S131"/>
      <c r="T131"/>
      <c r="U131"/>
      <c r="V131"/>
      <c r="W131"/>
      <c r="X131"/>
      <c r="Y131"/>
      <c r="Z131"/>
      <c r="AA131" s="11">
        <v>0.15957446808510639</v>
      </c>
      <c r="AB131" s="11">
        <v>9.4799999999999995E-2</v>
      </c>
      <c r="AC131" s="11">
        <v>0.81299999999999994</v>
      </c>
      <c r="AD131" s="11">
        <v>0.7</v>
      </c>
      <c r="AE131" s="11">
        <v>0.89</v>
      </c>
      <c r="AF131" s="11">
        <v>0.8640000000000001</v>
      </c>
      <c r="AG131" s="11">
        <v>0.7</v>
      </c>
      <c r="AH131" s="11">
        <v>0.84599999999999997</v>
      </c>
      <c r="AI131" s="11">
        <v>0.85</v>
      </c>
      <c r="AJ131" s="11">
        <v>0.48553446320041915</v>
      </c>
      <c r="AK131" s="11">
        <v>0.35663288075841199</v>
      </c>
      <c r="AL131" s="11">
        <v>0.39107176916406028</v>
      </c>
      <c r="AM131" s="11">
        <v>0.84351061752740675</v>
      </c>
      <c r="AN131" s="11">
        <v>0.68182157142857147</v>
      </c>
      <c r="AO131" s="11">
        <v>0.44376617821124109</v>
      </c>
      <c r="AP131" s="11">
        <v>0.68200000000000005</v>
      </c>
      <c r="AQ131" s="11">
        <v>0.39107176916406028</v>
      </c>
      <c r="AR131" s="11">
        <v>6122.5996549375404</v>
      </c>
      <c r="AS131" s="11">
        <v>6360</v>
      </c>
      <c r="AT131" s="11">
        <v>3077087</v>
      </c>
      <c r="AU131" s="11">
        <v>30.86</v>
      </c>
      <c r="AV131" s="11">
        <v>12.43</v>
      </c>
      <c r="AW131" s="11">
        <v>0.11</v>
      </c>
      <c r="AX131" s="11">
        <v>7.1560223213714358E-2</v>
      </c>
    </row>
    <row r="132" spans="1:50">
      <c r="A132"/>
      <c r="B132"/>
      <c r="C132"/>
      <c r="D132"/>
      <c r="E132"/>
      <c r="F132"/>
      <c r="G132"/>
      <c r="H132"/>
      <c r="I132"/>
      <c r="J132"/>
      <c r="K132"/>
      <c r="L132"/>
      <c r="M132"/>
      <c r="N132"/>
      <c r="O132"/>
      <c r="P132"/>
      <c r="Q132"/>
      <c r="R132"/>
      <c r="S132"/>
      <c r="T132"/>
      <c r="U132"/>
      <c r="V132"/>
      <c r="W132"/>
      <c r="X132"/>
      <c r="Y132"/>
      <c r="Z132"/>
      <c r="AA132" s="11">
        <v>0.15957446808510639</v>
      </c>
      <c r="AB132" s="11">
        <v>0.11290399959534414</v>
      </c>
      <c r="AC132" s="11">
        <v>0.83700000000000008</v>
      </c>
      <c r="AD132" s="11">
        <v>0.7</v>
      </c>
      <c r="AE132" s="11">
        <v>0.9</v>
      </c>
      <c r="AF132" s="11">
        <v>0.89700000000000002</v>
      </c>
      <c r="AG132" s="11">
        <v>0.7</v>
      </c>
      <c r="AH132" s="11">
        <v>0.77800000000000002</v>
      </c>
      <c r="AI132" s="11">
        <v>0.8640000000000001</v>
      </c>
      <c r="AJ132" s="11">
        <v>0.51799822023955644</v>
      </c>
      <c r="AK132" s="11">
        <v>0.33514340296433598</v>
      </c>
      <c r="AL132" s="11">
        <v>0.38187255152706873</v>
      </c>
      <c r="AM132" s="11">
        <v>0.94426123253697891</v>
      </c>
      <c r="AN132" s="11">
        <v>0.71639128571428579</v>
      </c>
      <c r="AO132" s="11">
        <v>0.42033217511386561</v>
      </c>
      <c r="AP132" s="11">
        <v>0.66299999999999992</v>
      </c>
      <c r="AQ132" s="11">
        <v>0.38187255152706873</v>
      </c>
      <c r="AR132" s="11">
        <v>5278.8765833541402</v>
      </c>
      <c r="AS132" s="11">
        <v>5410</v>
      </c>
      <c r="AT132" s="11">
        <v>3082951</v>
      </c>
      <c r="AW132" s="11">
        <v>0.13</v>
      </c>
      <c r="AX132" s="11">
        <v>7.1677944305049091E-2</v>
      </c>
    </row>
    <row r="133" spans="1:50">
      <c r="A133"/>
      <c r="B133"/>
      <c r="C133"/>
      <c r="D133"/>
      <c r="E133"/>
      <c r="F133"/>
      <c r="G133"/>
      <c r="H133"/>
      <c r="I133"/>
      <c r="J133"/>
      <c r="K133"/>
      <c r="L133"/>
      <c r="M133"/>
      <c r="N133"/>
      <c r="O133"/>
      <c r="P133"/>
      <c r="Q133"/>
      <c r="R133"/>
      <c r="S133"/>
      <c r="T133"/>
      <c r="U133"/>
      <c r="V133"/>
      <c r="W133"/>
      <c r="X133"/>
      <c r="Y133"/>
      <c r="Z133"/>
      <c r="AA133" s="11">
        <v>0.15957446808510639</v>
      </c>
      <c r="AB133" s="11">
        <v>0.13100799919068817</v>
      </c>
      <c r="AC133" s="11">
        <v>0.83400000000000007</v>
      </c>
      <c r="AD133" s="11">
        <v>0.7</v>
      </c>
      <c r="AE133" s="11">
        <v>0.89300000000000002</v>
      </c>
      <c r="AF133" s="11">
        <v>0.90900000000000003</v>
      </c>
      <c r="AG133" s="11">
        <v>0.75</v>
      </c>
      <c r="AH133" s="11">
        <v>0.72900000000000009</v>
      </c>
      <c r="AI133" s="11">
        <v>0.80500000000000005</v>
      </c>
      <c r="AJ133" s="11">
        <v>0.51781823804118376</v>
      </c>
      <c r="AK133" s="11">
        <v>0.33679196889784435</v>
      </c>
      <c r="AL133" s="11">
        <v>0.3830538259853945</v>
      </c>
      <c r="AM133" s="11">
        <v>0.93481862042266795</v>
      </c>
      <c r="AN133" s="11">
        <v>0.7092273730172689</v>
      </c>
      <c r="AO133" s="11">
        <v>0.42112885334491984</v>
      </c>
      <c r="AP133" s="11">
        <v>0.70599999999999996</v>
      </c>
      <c r="AQ133" s="11">
        <v>0.3830538259853945</v>
      </c>
      <c r="AS133" s="11">
        <v>6704</v>
      </c>
      <c r="AW133" s="11">
        <v>0.12</v>
      </c>
      <c r="AX133" s="11">
        <v>6.0504733197800975E-2</v>
      </c>
    </row>
    <row r="134" spans="1:50">
      <c r="A134"/>
      <c r="B134"/>
      <c r="C134"/>
      <c r="D134"/>
      <c r="E134"/>
      <c r="F134"/>
      <c r="G134"/>
      <c r="H134"/>
      <c r="I134"/>
      <c r="J134"/>
      <c r="K134"/>
      <c r="L134"/>
      <c r="M134"/>
      <c r="N134"/>
      <c r="O134"/>
      <c r="P134"/>
      <c r="Q134"/>
      <c r="R134"/>
      <c r="S134"/>
      <c r="T134"/>
      <c r="U134"/>
      <c r="V134"/>
      <c r="W134"/>
      <c r="X134"/>
      <c r="Y134"/>
      <c r="Z134"/>
      <c r="AA134" s="11">
        <v>4.6860966116918116E-3</v>
      </c>
      <c r="AB134" s="11">
        <v>0.61400001530000003</v>
      </c>
      <c r="AC134" s="11">
        <v>0.7</v>
      </c>
      <c r="AD134" s="11">
        <v>0.9</v>
      </c>
      <c r="AE134" s="11">
        <v>0.59599999999999997</v>
      </c>
      <c r="AF134" s="11">
        <v>0.53900000000000003</v>
      </c>
      <c r="AG134" s="11">
        <v>0.7</v>
      </c>
      <c r="AH134" s="11">
        <v>0.86699999999999999</v>
      </c>
      <c r="AI134" s="11">
        <v>0.77</v>
      </c>
      <c r="AJ134" s="11">
        <v>0.70298327312660014</v>
      </c>
      <c r="AK134" s="11">
        <v>0.76225080679252122</v>
      </c>
      <c r="AL134" s="11">
        <v>0.79244741916609152</v>
      </c>
      <c r="AM134" s="11">
        <v>0.13784368698047333</v>
      </c>
      <c r="AN134" s="11">
        <v>1</v>
      </c>
      <c r="AO134" s="11">
        <v>0.84123924855029686</v>
      </c>
      <c r="AP134" s="11">
        <v>0.68640000383555888</v>
      </c>
      <c r="AQ134" s="11">
        <v>0.79244741916609152</v>
      </c>
      <c r="AR134" s="11">
        <v>20913.9297124679</v>
      </c>
      <c r="AS134" s="11">
        <v>20160</v>
      </c>
      <c r="AT134" s="11">
        <v>18072000</v>
      </c>
      <c r="AW134" s="11">
        <v>0.08</v>
      </c>
      <c r="AX134" s="11">
        <v>2.1583958048105423E-2</v>
      </c>
    </row>
    <row r="135" spans="1:50">
      <c r="A135"/>
      <c r="B135"/>
      <c r="C135"/>
      <c r="D135"/>
      <c r="E135"/>
      <c r="F135"/>
      <c r="G135"/>
      <c r="H135"/>
      <c r="I135"/>
      <c r="J135"/>
      <c r="K135"/>
      <c r="L135"/>
      <c r="M135"/>
      <c r="N135"/>
      <c r="O135"/>
      <c r="P135"/>
      <c r="Q135"/>
      <c r="R135"/>
      <c r="S135"/>
      <c r="T135"/>
      <c r="U135"/>
      <c r="V135"/>
      <c r="W135"/>
      <c r="X135"/>
      <c r="Y135"/>
      <c r="Z135"/>
      <c r="AA135" s="11">
        <v>4.6860966116918116E-3</v>
      </c>
      <c r="AB135" s="11">
        <v>0.61299999240000003</v>
      </c>
      <c r="AC135" s="11">
        <v>0.7</v>
      </c>
      <c r="AD135" s="11">
        <v>0.9</v>
      </c>
      <c r="AE135" s="11">
        <v>0.59299999999999997</v>
      </c>
      <c r="AF135" s="11">
        <v>0.53400000000000003</v>
      </c>
      <c r="AG135" s="11">
        <v>0.7</v>
      </c>
      <c r="AH135" s="11">
        <v>0.86499999999999999</v>
      </c>
      <c r="AI135" s="11">
        <v>0.77</v>
      </c>
      <c r="AJ135" s="11">
        <v>0.70712578881021204</v>
      </c>
      <c r="AK135" s="11">
        <v>0.767602863951932</v>
      </c>
      <c r="AL135" s="11">
        <v>0.79841573370682573</v>
      </c>
      <c r="AM135" s="11">
        <v>0.24211311961844445</v>
      </c>
      <c r="AN135" s="11">
        <v>1</v>
      </c>
      <c r="AO135" s="11">
        <v>0.84820331468840604</v>
      </c>
      <c r="AP135" s="11">
        <v>0.70356000345200298</v>
      </c>
      <c r="AQ135" s="11">
        <v>0.79841573370682573</v>
      </c>
      <c r="AR135" s="11">
        <v>21964.228676539002</v>
      </c>
      <c r="AS135" s="11">
        <v>21160</v>
      </c>
      <c r="AT135" s="11">
        <v>18311000</v>
      </c>
      <c r="AW135" s="11">
        <v>0.09</v>
      </c>
      <c r="AX135" s="11">
        <v>2.0653394260333607E-2</v>
      </c>
    </row>
    <row r="136" spans="1:50">
      <c r="A136"/>
      <c r="B136"/>
      <c r="C136"/>
      <c r="D136"/>
      <c r="E136"/>
      <c r="F136"/>
      <c r="G136"/>
      <c r="H136"/>
      <c r="I136"/>
      <c r="J136"/>
      <c r="K136"/>
      <c r="L136"/>
      <c r="M136"/>
      <c r="N136"/>
      <c r="O136"/>
      <c r="P136"/>
      <c r="Q136"/>
      <c r="R136"/>
      <c r="S136"/>
      <c r="T136"/>
      <c r="U136"/>
      <c r="V136"/>
      <c r="W136"/>
      <c r="X136"/>
      <c r="Y136"/>
      <c r="Z136"/>
      <c r="AA136" s="11">
        <v>4.6860966116918116E-3</v>
      </c>
      <c r="AB136" s="11">
        <v>0.61299999240000003</v>
      </c>
      <c r="AC136" s="11">
        <v>0.7</v>
      </c>
      <c r="AD136" s="11">
        <v>0.9</v>
      </c>
      <c r="AE136" s="11">
        <v>0.56600000000000006</v>
      </c>
      <c r="AF136" s="11">
        <v>0.55100000000000005</v>
      </c>
      <c r="AG136" s="11">
        <v>0.7</v>
      </c>
      <c r="AH136" s="11">
        <v>0.82799999999999996</v>
      </c>
      <c r="AI136" s="11">
        <v>0.77</v>
      </c>
      <c r="AJ136" s="11">
        <v>0.71923138657357599</v>
      </c>
      <c r="AK136" s="11">
        <v>0.77670578400234203</v>
      </c>
      <c r="AL136" s="11">
        <v>0.84015881641359869</v>
      </c>
      <c r="AM136" s="11">
        <v>0.27470252560710001</v>
      </c>
      <c r="AN136" s="11">
        <v>1</v>
      </c>
      <c r="AO136" s="11">
        <v>0.84725654547346851</v>
      </c>
      <c r="AP136" s="11">
        <v>0.72072000306844719</v>
      </c>
      <c r="AQ136" s="11">
        <v>0.84015881641359869</v>
      </c>
      <c r="AR136" s="11">
        <v>22962.133135220702</v>
      </c>
      <c r="AS136" s="11">
        <v>22180</v>
      </c>
      <c r="AT136" s="11">
        <v>18517000</v>
      </c>
      <c r="AW136" s="11">
        <v>0.09</v>
      </c>
      <c r="AX136" s="11">
        <v>1.90014791085302E-2</v>
      </c>
    </row>
    <row r="137" spans="1:50">
      <c r="A137"/>
      <c r="B137"/>
      <c r="C137"/>
      <c r="D137"/>
      <c r="E137"/>
      <c r="F137"/>
      <c r="G137"/>
      <c r="H137"/>
      <c r="I137"/>
      <c r="J137"/>
      <c r="K137"/>
      <c r="L137"/>
      <c r="M137"/>
      <c r="N137"/>
      <c r="O137"/>
      <c r="P137"/>
      <c r="Q137"/>
      <c r="R137"/>
      <c r="S137"/>
      <c r="T137"/>
      <c r="U137"/>
      <c r="V137"/>
      <c r="W137"/>
      <c r="X137"/>
      <c r="Y137"/>
      <c r="Z137"/>
      <c r="AA137" s="11">
        <v>4.6860966116918116E-3</v>
      </c>
      <c r="AB137" s="11">
        <v>0.61299999240000003</v>
      </c>
      <c r="AC137" s="11">
        <v>0.7</v>
      </c>
      <c r="AD137" s="11">
        <v>0.9</v>
      </c>
      <c r="AE137" s="11">
        <v>0.56100000000000005</v>
      </c>
      <c r="AF137" s="11">
        <v>0.54799999999999993</v>
      </c>
      <c r="AG137" s="11">
        <v>0.7</v>
      </c>
      <c r="AH137" s="11">
        <v>0.84</v>
      </c>
      <c r="AI137" s="11">
        <v>0.79400000000000004</v>
      </c>
      <c r="AJ137" s="11">
        <v>0.73133698433693994</v>
      </c>
      <c r="AK137" s="11">
        <v>0.78580870405275205</v>
      </c>
      <c r="AL137" s="11">
        <v>0.88190189912037131</v>
      </c>
      <c r="AM137" s="11">
        <v>0.29204448957535334</v>
      </c>
      <c r="AN137" s="11">
        <v>0.94886142857142852</v>
      </c>
      <c r="AO137" s="11">
        <v>0.84630977625853099</v>
      </c>
      <c r="AP137" s="11">
        <v>0.73788000268489118</v>
      </c>
      <c r="AQ137" s="11">
        <v>0.88190189912037131</v>
      </c>
      <c r="AR137" s="11">
        <v>24292.696215963799</v>
      </c>
      <c r="AS137" s="11">
        <v>23550</v>
      </c>
      <c r="AT137" s="11">
        <v>18711000</v>
      </c>
      <c r="AW137" s="11">
        <v>0.1</v>
      </c>
      <c r="AX137" s="11">
        <v>1.6695380451621306E-2</v>
      </c>
    </row>
    <row r="138" spans="1:50">
      <c r="A138"/>
      <c r="B138"/>
      <c r="C138"/>
      <c r="D138"/>
      <c r="E138"/>
      <c r="F138"/>
      <c r="G138"/>
      <c r="H138"/>
      <c r="I138"/>
      <c r="J138"/>
      <c r="K138"/>
      <c r="L138"/>
      <c r="M138"/>
      <c r="N138"/>
      <c r="O138"/>
      <c r="P138"/>
      <c r="Q138"/>
      <c r="R138"/>
      <c r="S138"/>
      <c r="T138"/>
      <c r="U138"/>
      <c r="V138"/>
      <c r="W138"/>
      <c r="X138"/>
      <c r="Y138"/>
      <c r="Z138"/>
      <c r="AA138" s="11">
        <v>4.6860966116918116E-3</v>
      </c>
      <c r="AB138" s="11">
        <v>0.62073999237899746</v>
      </c>
      <c r="AC138" s="11">
        <v>0.7</v>
      </c>
      <c r="AD138" s="11">
        <v>0.9</v>
      </c>
      <c r="AE138" s="11">
        <v>0.55700000000000005</v>
      </c>
      <c r="AF138" s="11">
        <v>0.56000000000000005</v>
      </c>
      <c r="AG138" s="11">
        <v>0.7</v>
      </c>
      <c r="AH138" s="11">
        <v>0.879</v>
      </c>
      <c r="AI138" s="11">
        <v>0.79400000000000004</v>
      </c>
      <c r="AJ138" s="11">
        <v>0.73725692901090001</v>
      </c>
      <c r="AK138" s="11">
        <v>0.79385837779554402</v>
      </c>
      <c r="AL138" s="11">
        <v>0.8848058745628018</v>
      </c>
      <c r="AM138" s="11">
        <v>0.37074218887597332</v>
      </c>
      <c r="AN138" s="11">
        <v>0.93396242857142853</v>
      </c>
      <c r="AO138" s="11">
        <v>0.84376031559630105</v>
      </c>
      <c r="AP138" s="11">
        <v>0.75504000230133528</v>
      </c>
      <c r="AQ138" s="11">
        <v>0.8848058745628018</v>
      </c>
      <c r="AR138" s="11">
        <v>25368.4135749651</v>
      </c>
      <c r="AS138" s="11">
        <v>24620</v>
      </c>
      <c r="AT138" s="11">
        <v>18926000</v>
      </c>
      <c r="AW138" s="11">
        <v>0.1</v>
      </c>
      <c r="AX138" s="11">
        <v>1.3737532449401013E-2</v>
      </c>
    </row>
    <row r="139" spans="1:50">
      <c r="A139"/>
      <c r="B139"/>
      <c r="C139"/>
      <c r="D139"/>
      <c r="E139"/>
      <c r="F139"/>
      <c r="G139"/>
      <c r="H139"/>
      <c r="I139"/>
      <c r="J139"/>
      <c r="K139"/>
      <c r="L139"/>
      <c r="M139"/>
      <c r="N139"/>
      <c r="O139"/>
      <c r="P139"/>
      <c r="Q139"/>
      <c r="R139"/>
      <c r="S139"/>
      <c r="T139"/>
      <c r="U139"/>
      <c r="V139"/>
      <c r="W139"/>
      <c r="X139"/>
      <c r="Y139"/>
      <c r="Z139"/>
      <c r="AA139" s="11">
        <v>4.6860966116918116E-3</v>
      </c>
      <c r="AB139" s="11">
        <v>0.62847999235799501</v>
      </c>
      <c r="AC139" s="11">
        <v>0.7</v>
      </c>
      <c r="AD139" s="11">
        <v>0.9</v>
      </c>
      <c r="AE139" s="11">
        <v>0.55799999999999994</v>
      </c>
      <c r="AF139" s="11">
        <v>0.63300000000000001</v>
      </c>
      <c r="AG139" s="11">
        <v>0.7</v>
      </c>
      <c r="AH139" s="11">
        <v>0.89</v>
      </c>
      <c r="AI139" s="11">
        <v>0.79</v>
      </c>
      <c r="AJ139" s="11">
        <v>0.74317687368485996</v>
      </c>
      <c r="AK139" s="11">
        <v>0.801908051538336</v>
      </c>
      <c r="AL139" s="11">
        <v>0.88770985000523228</v>
      </c>
      <c r="AM139" s="11">
        <v>0.49670199620598998</v>
      </c>
      <c r="AN139" s="11">
        <v>0.93542571428571419</v>
      </c>
      <c r="AO139" s="11">
        <v>0.84121085493407111</v>
      </c>
      <c r="AP139" s="11">
        <v>0.77220000191777938</v>
      </c>
      <c r="AQ139" s="11">
        <v>0.88770985000523228</v>
      </c>
      <c r="AR139" s="11">
        <v>26424.954066501399</v>
      </c>
      <c r="AS139" s="11">
        <v>25700</v>
      </c>
      <c r="AT139" s="11">
        <v>19153000</v>
      </c>
      <c r="AW139" s="11">
        <v>0.11</v>
      </c>
      <c r="AX139" s="11">
        <v>1.1699100401099921E-2</v>
      </c>
    </row>
    <row r="140" spans="1:50">
      <c r="A140"/>
      <c r="B140"/>
      <c r="C140"/>
      <c r="D140"/>
      <c r="E140"/>
      <c r="F140"/>
      <c r="G140"/>
      <c r="H140"/>
      <c r="I140"/>
      <c r="J140"/>
      <c r="K140"/>
      <c r="L140"/>
      <c r="M140"/>
      <c r="N140"/>
      <c r="O140"/>
      <c r="P140"/>
      <c r="Q140"/>
      <c r="R140"/>
      <c r="S140"/>
      <c r="T140"/>
      <c r="U140"/>
      <c r="V140"/>
      <c r="W140"/>
      <c r="X140"/>
      <c r="Y140"/>
      <c r="Z140"/>
      <c r="AA140" s="11">
        <v>4.6860966116918116E-3</v>
      </c>
      <c r="AB140" s="11">
        <v>0.63621999233699256</v>
      </c>
      <c r="AC140" s="11">
        <v>0.7</v>
      </c>
      <c r="AD140" s="11">
        <v>0.9</v>
      </c>
      <c r="AE140" s="11">
        <v>0.55399999999999994</v>
      </c>
      <c r="AF140" s="11">
        <v>0.67299999999999993</v>
      </c>
      <c r="AG140" s="11">
        <v>0.7</v>
      </c>
      <c r="AH140" s="11">
        <v>0.879</v>
      </c>
      <c r="AI140" s="11">
        <v>0.79</v>
      </c>
      <c r="AJ140" s="11">
        <v>0.73618315901367304</v>
      </c>
      <c r="AK140" s="11">
        <v>0.79052801362302305</v>
      </c>
      <c r="AL140" s="11">
        <v>0.87657906856759793</v>
      </c>
      <c r="AM140" s="11">
        <v>0.63714463961721002</v>
      </c>
      <c r="AN140" s="11">
        <v>0.95275342857142853</v>
      </c>
      <c r="AO140" s="11">
        <v>0.8419302285252821</v>
      </c>
      <c r="AP140" s="11">
        <v>0.78936000153422359</v>
      </c>
      <c r="AQ140" s="11">
        <v>0.87657906856759793</v>
      </c>
      <c r="AR140" s="11">
        <v>27469.860623255401</v>
      </c>
      <c r="AS140" s="11">
        <v>26740</v>
      </c>
      <c r="AT140" s="11">
        <v>19413000</v>
      </c>
      <c r="AW140" s="11">
        <v>0.12</v>
      </c>
      <c r="AX140" s="11">
        <v>1.0847781076322893E-2</v>
      </c>
    </row>
    <row r="141" spans="1:50">
      <c r="A141"/>
      <c r="B141"/>
      <c r="C141"/>
      <c r="D141"/>
      <c r="E141"/>
      <c r="F141"/>
      <c r="G141"/>
      <c r="H141"/>
      <c r="I141"/>
      <c r="J141"/>
      <c r="K141"/>
      <c r="L141"/>
      <c r="M141"/>
      <c r="N141"/>
      <c r="O141"/>
      <c r="P141"/>
      <c r="Q141"/>
      <c r="R141"/>
      <c r="S141"/>
      <c r="T141"/>
      <c r="U141"/>
      <c r="V141"/>
      <c r="W141"/>
      <c r="X141"/>
      <c r="Y141"/>
      <c r="Z141"/>
      <c r="AA141" s="11">
        <v>4.6860966116918116E-3</v>
      </c>
      <c r="AB141" s="11">
        <v>0.64395999231598999</v>
      </c>
      <c r="AC141" s="11">
        <v>0.85</v>
      </c>
      <c r="AD141" s="11">
        <v>0.9</v>
      </c>
      <c r="AE141" s="11">
        <v>0.56399999999999995</v>
      </c>
      <c r="AF141" s="11">
        <v>0.61099999999999999</v>
      </c>
      <c r="AG141" s="11">
        <v>0.7</v>
      </c>
      <c r="AH141" s="11">
        <v>0.83299999999999996</v>
      </c>
      <c r="AI141" s="11">
        <v>0.77400000000000002</v>
      </c>
      <c r="AJ141" s="11">
        <v>0.729189444342486</v>
      </c>
      <c r="AK141" s="11">
        <v>0.77914797570770999</v>
      </c>
      <c r="AL141" s="11">
        <v>0.86544828712996369</v>
      </c>
      <c r="AM141" s="11">
        <v>0.7163753105518067</v>
      </c>
      <c r="AN141" s="11">
        <v>1</v>
      </c>
      <c r="AO141" s="11">
        <v>0.84264960211649298</v>
      </c>
      <c r="AP141" s="11">
        <v>0.80652000115066769</v>
      </c>
      <c r="AQ141" s="11">
        <v>0.86544828712996369</v>
      </c>
      <c r="AR141" s="11">
        <v>28906.753943774202</v>
      </c>
      <c r="AS141" s="11">
        <v>28160</v>
      </c>
      <c r="AT141" s="11">
        <v>19651400</v>
      </c>
      <c r="AW141" s="11">
        <v>0.13</v>
      </c>
      <c r="AX141" s="11">
        <v>9.4614568173835289E-3</v>
      </c>
    </row>
    <row r="142" spans="1:50">
      <c r="A142"/>
      <c r="B142"/>
      <c r="C142"/>
      <c r="D142"/>
      <c r="E142"/>
      <c r="F142"/>
      <c r="G142"/>
      <c r="H142"/>
      <c r="I142"/>
      <c r="J142"/>
      <c r="K142"/>
      <c r="L142"/>
      <c r="M142"/>
      <c r="N142"/>
      <c r="O142"/>
      <c r="P142"/>
      <c r="Q142"/>
      <c r="R142"/>
      <c r="S142"/>
      <c r="T142"/>
      <c r="U142"/>
      <c r="V142"/>
      <c r="W142"/>
      <c r="X142"/>
      <c r="Y142"/>
      <c r="Z142"/>
      <c r="AA142" s="11">
        <v>4.6860966116918116E-3</v>
      </c>
      <c r="AB142" s="11">
        <v>0.65169999229498754</v>
      </c>
      <c r="AC142" s="11">
        <v>0.85</v>
      </c>
      <c r="AD142" s="11">
        <v>0.9</v>
      </c>
      <c r="AE142" s="11">
        <v>0.58599999999999997</v>
      </c>
      <c r="AF142" s="11">
        <v>0.58899999999999997</v>
      </c>
      <c r="AG142" s="11">
        <v>0.7</v>
      </c>
      <c r="AH142" s="11">
        <v>0.82099999999999995</v>
      </c>
      <c r="AI142" s="11">
        <v>0.77</v>
      </c>
      <c r="AJ142" s="11">
        <v>0.68678190926816196</v>
      </c>
      <c r="AK142" s="11">
        <v>0.78160486929083395</v>
      </c>
      <c r="AL142" s="11">
        <v>0.87930513145157385</v>
      </c>
      <c r="AM142" s="11">
        <v>0.80124607251480773</v>
      </c>
      <c r="AN142" s="11">
        <v>1</v>
      </c>
      <c r="AO142" s="11">
        <v>0.8503714921564447</v>
      </c>
      <c r="AP142" s="11">
        <v>0.82368000076711168</v>
      </c>
      <c r="AQ142" s="11">
        <v>0.87930513145157385</v>
      </c>
      <c r="AR142" s="11">
        <v>30003.237841251099</v>
      </c>
      <c r="AS142" s="11">
        <v>29180</v>
      </c>
      <c r="AT142" s="11">
        <v>19895400</v>
      </c>
      <c r="AW142" s="11">
        <v>0.13</v>
      </c>
      <c r="AX142" s="11">
        <v>7.28042150341765E-3</v>
      </c>
    </row>
    <row r="143" spans="1:50">
      <c r="A143"/>
      <c r="B143"/>
      <c r="C143"/>
      <c r="D143"/>
      <c r="E143"/>
      <c r="F143"/>
      <c r="G143"/>
      <c r="H143"/>
      <c r="I143"/>
      <c r="J143"/>
      <c r="K143"/>
      <c r="L143"/>
      <c r="M143"/>
      <c r="N143"/>
      <c r="O143"/>
      <c r="P143"/>
      <c r="Q143"/>
      <c r="R143"/>
      <c r="S143"/>
      <c r="T143"/>
      <c r="U143"/>
      <c r="V143"/>
      <c r="W143"/>
      <c r="X143"/>
      <c r="Y143"/>
      <c r="Z143"/>
      <c r="AA143" s="11">
        <v>4.6860966116918116E-3</v>
      </c>
      <c r="AB143" s="11">
        <v>0.65943999227398509</v>
      </c>
      <c r="AC143" s="11">
        <v>0.85</v>
      </c>
      <c r="AD143" s="11">
        <v>0.9</v>
      </c>
      <c r="AE143" s="11">
        <v>0.59599999999999997</v>
      </c>
      <c r="AF143" s="11">
        <v>0.60499999999999998</v>
      </c>
      <c r="AG143" s="11">
        <v>0.7</v>
      </c>
      <c r="AH143" s="11">
        <v>0.83200000000000007</v>
      </c>
      <c r="AI143" s="11">
        <v>0.77200000000000002</v>
      </c>
      <c r="AJ143" s="11">
        <v>0.704324189719988</v>
      </c>
      <c r="AK143" s="11">
        <v>0.800503656170096</v>
      </c>
      <c r="AL143" s="11">
        <v>0.90200064687357262</v>
      </c>
      <c r="AM143" s="11">
        <v>0.90976038192270781</v>
      </c>
      <c r="AN143" s="11">
        <v>1</v>
      </c>
      <c r="AO143" s="11">
        <v>0.84967659861166678</v>
      </c>
      <c r="AP143" s="11">
        <v>0.84084000038355589</v>
      </c>
      <c r="AQ143" s="11">
        <v>0.90200064687357262</v>
      </c>
      <c r="AR143" s="11">
        <v>31481.331368485</v>
      </c>
      <c r="AS143" s="11">
        <v>30610</v>
      </c>
      <c r="AT143" s="11">
        <v>20127400</v>
      </c>
      <c r="AW143" s="11">
        <v>0.14000000000000001</v>
      </c>
      <c r="AX143" s="11">
        <v>7.325461911557779E-3</v>
      </c>
    </row>
    <row r="144" spans="1:50">
      <c r="A144"/>
      <c r="B144"/>
      <c r="C144"/>
      <c r="D144"/>
      <c r="E144"/>
      <c r="F144"/>
      <c r="G144"/>
      <c r="H144"/>
      <c r="I144"/>
      <c r="J144"/>
      <c r="K144"/>
      <c r="L144"/>
      <c r="M144"/>
      <c r="N144"/>
      <c r="O144"/>
      <c r="P144"/>
      <c r="Q144"/>
      <c r="R144"/>
      <c r="S144"/>
      <c r="T144"/>
      <c r="U144"/>
      <c r="V144"/>
      <c r="W144"/>
      <c r="X144"/>
      <c r="Y144"/>
      <c r="Z144"/>
      <c r="AA144" s="11">
        <v>4.6860966116918116E-3</v>
      </c>
      <c r="AB144" s="11">
        <v>0.66717999225298263</v>
      </c>
      <c r="AC144" s="11">
        <v>0.85</v>
      </c>
      <c r="AD144" s="11">
        <v>0.9</v>
      </c>
      <c r="AE144" s="11">
        <v>0.59099999999999997</v>
      </c>
      <c r="AF144" s="11">
        <v>0.60899999999999999</v>
      </c>
      <c r="AG144" s="11">
        <v>0.7</v>
      </c>
      <c r="AH144" s="11">
        <v>0.84</v>
      </c>
      <c r="AI144" s="11">
        <v>0.77200000000000002</v>
      </c>
      <c r="AJ144" s="11">
        <v>0.68766896270753797</v>
      </c>
      <c r="AK144" s="11">
        <v>0.80432182825591203</v>
      </c>
      <c r="AL144" s="11">
        <v>0.8746627077073228</v>
      </c>
      <c r="AM144" s="11">
        <v>1</v>
      </c>
      <c r="AN144" s="11">
        <v>1</v>
      </c>
      <c r="AO144" s="11">
        <v>0.83430953956720555</v>
      </c>
      <c r="AP144" s="11">
        <v>0.85799999999999998</v>
      </c>
      <c r="AQ144" s="11">
        <v>0.8746627077073228</v>
      </c>
      <c r="AR144" s="11">
        <v>32698.435387582002</v>
      </c>
      <c r="AS144" s="11">
        <v>31520</v>
      </c>
      <c r="AT144" s="11">
        <v>20394800</v>
      </c>
      <c r="AW144" s="11">
        <v>0.14000000000000001</v>
      </c>
      <c r="AX144" s="11">
        <v>6.332706384893666E-3</v>
      </c>
    </row>
    <row r="145" spans="1:50">
      <c r="A145"/>
      <c r="B145"/>
      <c r="C145"/>
      <c r="D145"/>
      <c r="E145"/>
      <c r="F145"/>
      <c r="G145"/>
      <c r="H145"/>
      <c r="I145"/>
      <c r="J145"/>
      <c r="K145"/>
      <c r="L145"/>
      <c r="M145"/>
      <c r="N145"/>
      <c r="O145"/>
      <c r="P145"/>
      <c r="Q145"/>
      <c r="R145"/>
      <c r="S145"/>
      <c r="T145"/>
      <c r="U145"/>
      <c r="V145"/>
      <c r="W145"/>
      <c r="X145"/>
      <c r="Y145"/>
      <c r="Z145"/>
      <c r="AA145" s="11">
        <v>4.6860966116918116E-3</v>
      </c>
      <c r="AB145" s="11">
        <v>0.67491999223198007</v>
      </c>
      <c r="AC145" s="11">
        <v>0.90900000000000003</v>
      </c>
      <c r="AD145" s="11">
        <v>0.9</v>
      </c>
      <c r="AE145" s="11">
        <v>0.58899999999999997</v>
      </c>
      <c r="AF145" s="11">
        <v>0.622</v>
      </c>
      <c r="AG145" s="11">
        <v>0.7</v>
      </c>
      <c r="AH145" s="11">
        <v>0.85</v>
      </c>
      <c r="AI145" s="11">
        <v>0.77400000000000002</v>
      </c>
      <c r="AJ145" s="11">
        <v>0.68740365444583207</v>
      </c>
      <c r="AK145" s="11">
        <v>0.77618264400308801</v>
      </c>
      <c r="AL145" s="11">
        <v>0.88279636548415641</v>
      </c>
      <c r="AM145" s="11">
        <v>1</v>
      </c>
      <c r="AN145" s="11">
        <v>1</v>
      </c>
      <c r="AO145" s="11">
        <v>0.8462209917364476</v>
      </c>
      <c r="AP145" s="11">
        <v>0.86499999999999999</v>
      </c>
      <c r="AQ145" s="11">
        <v>0.88279636548415641</v>
      </c>
      <c r="AR145" s="11">
        <v>34305.569693921898</v>
      </c>
      <c r="AS145" s="11">
        <v>33010</v>
      </c>
      <c r="AT145" s="11">
        <v>20697900</v>
      </c>
      <c r="AW145" s="11">
        <v>0.14000000000000001</v>
      </c>
      <c r="AX145" s="11">
        <v>5.052435614836176E-3</v>
      </c>
    </row>
    <row r="146" spans="1:50">
      <c r="A146"/>
      <c r="B146"/>
      <c r="C146"/>
      <c r="D146"/>
      <c r="E146"/>
      <c r="F146"/>
      <c r="G146"/>
      <c r="H146"/>
      <c r="I146"/>
      <c r="J146"/>
      <c r="K146"/>
      <c r="L146"/>
      <c r="M146"/>
      <c r="N146"/>
      <c r="O146"/>
      <c r="P146"/>
      <c r="Q146"/>
      <c r="R146"/>
      <c r="S146"/>
      <c r="T146"/>
      <c r="U146"/>
      <c r="V146"/>
      <c r="W146"/>
      <c r="X146"/>
      <c r="Y146"/>
      <c r="Z146"/>
      <c r="AA146" s="11">
        <v>4.6860966116918116E-3</v>
      </c>
      <c r="AB146" s="11">
        <v>0.68265999221097762</v>
      </c>
      <c r="AC146" s="11">
        <v>0.8909999999999999</v>
      </c>
      <c r="AD146" s="11">
        <v>0.9</v>
      </c>
      <c r="AE146" s="11">
        <v>0.59499999999999997</v>
      </c>
      <c r="AF146" s="11">
        <v>0.626</v>
      </c>
      <c r="AG146" s="11">
        <v>0.7</v>
      </c>
      <c r="AH146" s="11">
        <v>0.84799999999999998</v>
      </c>
      <c r="AI146" s="11">
        <v>0.83799999999999997</v>
      </c>
      <c r="AJ146" s="11">
        <v>0.69004808858754596</v>
      </c>
      <c r="AK146" s="11">
        <v>0.77122148360765608</v>
      </c>
      <c r="AL146" s="11">
        <v>0.90104227468931397</v>
      </c>
      <c r="AM146" s="11">
        <v>1</v>
      </c>
      <c r="AN146" s="11">
        <v>1</v>
      </c>
      <c r="AO146" s="11">
        <v>0.84370841091893922</v>
      </c>
      <c r="AP146" s="11">
        <v>0.93700000000000006</v>
      </c>
      <c r="AQ146" s="11">
        <v>0.90104227468931397</v>
      </c>
      <c r="AR146" s="11">
        <v>36296.359795164797</v>
      </c>
      <c r="AS146" s="11">
        <v>34770</v>
      </c>
      <c r="AT146" s="11">
        <v>21072500</v>
      </c>
      <c r="AW146" s="11">
        <v>0.15</v>
      </c>
      <c r="AX146" s="11">
        <v>2.7376256926435749E-3</v>
      </c>
    </row>
    <row r="147" spans="1:50">
      <c r="A147"/>
      <c r="B147"/>
      <c r="C147"/>
      <c r="D147"/>
      <c r="E147"/>
      <c r="F147"/>
      <c r="G147"/>
      <c r="H147"/>
      <c r="I147"/>
      <c r="J147"/>
      <c r="K147"/>
      <c r="L147"/>
      <c r="M147"/>
      <c r="N147"/>
      <c r="O147"/>
      <c r="P147"/>
      <c r="Q147"/>
      <c r="R147"/>
      <c r="S147"/>
      <c r="T147"/>
      <c r="U147"/>
      <c r="V147"/>
      <c r="W147"/>
      <c r="X147"/>
      <c r="Y147"/>
      <c r="Z147"/>
      <c r="AA147" s="11">
        <v>4.6860966116918116E-3</v>
      </c>
      <c r="AB147" s="11">
        <v>0.69039999218997505</v>
      </c>
      <c r="AC147" s="11">
        <v>0.90300000000000002</v>
      </c>
      <c r="AD147" s="11">
        <v>0.9</v>
      </c>
      <c r="AE147" s="11">
        <v>0.59200000000000008</v>
      </c>
      <c r="AF147" s="11">
        <v>0.628</v>
      </c>
      <c r="AG147" s="11">
        <v>0.8</v>
      </c>
      <c r="AH147" s="11">
        <v>0.83700000000000008</v>
      </c>
      <c r="AI147" s="11">
        <v>0.83799999999999997</v>
      </c>
      <c r="AJ147" s="11">
        <v>0.69668525462564601</v>
      </c>
      <c r="AK147" s="11">
        <v>0.77542532426646604</v>
      </c>
      <c r="AL147" s="11">
        <v>0.91475757105493971</v>
      </c>
      <c r="AM147" s="11">
        <v>1</v>
      </c>
      <c r="AN147" s="11">
        <v>1</v>
      </c>
      <c r="AO147" s="11">
        <v>0.8464089058907952</v>
      </c>
      <c r="AP147" s="11">
        <v>0.95499999999999996</v>
      </c>
      <c r="AQ147" s="11">
        <v>0.91475757105493971</v>
      </c>
      <c r="AR147" s="11">
        <v>37280.131698434401</v>
      </c>
      <c r="AS147" s="11">
        <v>35720</v>
      </c>
      <c r="AT147" s="11">
        <v>21431800</v>
      </c>
      <c r="AW147" s="11">
        <v>0.15</v>
      </c>
      <c r="AX147" s="11">
        <v>8.29806486866147E-5</v>
      </c>
    </row>
    <row r="148" spans="1:50">
      <c r="A148"/>
      <c r="B148"/>
      <c r="C148"/>
      <c r="D148"/>
      <c r="E148"/>
      <c r="F148"/>
      <c r="G148"/>
      <c r="H148"/>
      <c r="I148"/>
      <c r="J148"/>
      <c r="K148"/>
      <c r="L148"/>
      <c r="M148"/>
      <c r="N148"/>
      <c r="O148"/>
      <c r="P148"/>
      <c r="Q148"/>
      <c r="R148"/>
      <c r="S148"/>
      <c r="T148"/>
      <c r="U148"/>
      <c r="V148"/>
      <c r="W148"/>
      <c r="X148"/>
      <c r="Y148"/>
      <c r="Z148"/>
      <c r="AA148" s="11">
        <v>4.6860966116918116E-3</v>
      </c>
      <c r="AB148" s="11">
        <v>0.6981399921689726</v>
      </c>
      <c r="AC148" s="11">
        <v>0.90500000000000003</v>
      </c>
      <c r="AD148" s="11">
        <v>0.9</v>
      </c>
      <c r="AE148" s="11">
        <v>0.61399999999999999</v>
      </c>
      <c r="AF148" s="11">
        <v>0.64300000000000002</v>
      </c>
      <c r="AG148" s="11">
        <v>0.8</v>
      </c>
      <c r="AH148" s="11">
        <v>0.84699999999999998</v>
      </c>
      <c r="AI148" s="11">
        <v>0.84799999999999998</v>
      </c>
      <c r="AJ148" s="11">
        <v>0.66696513428493398</v>
      </c>
      <c r="AK148" s="11">
        <v>0.77859990349112407</v>
      </c>
      <c r="AL148" s="11">
        <v>0.9060341233130853</v>
      </c>
      <c r="AM148" s="11">
        <v>1</v>
      </c>
      <c r="AN148" s="11">
        <v>1</v>
      </c>
      <c r="AO148" s="11">
        <v>0.8454017477292648</v>
      </c>
      <c r="AP148" s="11">
        <v>0.94700000000000006</v>
      </c>
      <c r="AQ148" s="11">
        <v>0.9060341233130853</v>
      </c>
      <c r="AR148" s="11">
        <v>39539.135363480702</v>
      </c>
      <c r="AS148" s="11">
        <v>38510</v>
      </c>
      <c r="AT148" s="11">
        <v>21874900</v>
      </c>
      <c r="AW148" s="11">
        <v>0.15</v>
      </c>
      <c r="AX148" s="11">
        <v>-3.0844005233473526E-3</v>
      </c>
    </row>
    <row r="149" spans="1:50">
      <c r="A149"/>
      <c r="B149"/>
      <c r="C149"/>
      <c r="D149"/>
      <c r="E149"/>
      <c r="F149"/>
      <c r="G149"/>
      <c r="H149"/>
      <c r="I149"/>
      <c r="J149"/>
      <c r="K149"/>
      <c r="L149"/>
      <c r="M149"/>
      <c r="N149"/>
      <c r="O149"/>
      <c r="P149"/>
      <c r="Q149"/>
      <c r="R149"/>
      <c r="S149"/>
      <c r="T149"/>
      <c r="U149"/>
      <c r="V149"/>
      <c r="W149"/>
      <c r="X149"/>
      <c r="Y149"/>
      <c r="Z149"/>
      <c r="AA149" s="11">
        <v>4.6860966116918116E-3</v>
      </c>
      <c r="AB149" s="11">
        <v>0.70587999214797015</v>
      </c>
      <c r="AC149" s="11">
        <v>0.90300000000000002</v>
      </c>
      <c r="AD149" s="11">
        <v>0.9</v>
      </c>
      <c r="AE149" s="11">
        <v>0.61399999999999999</v>
      </c>
      <c r="AF149" s="11">
        <v>0.64900000000000002</v>
      </c>
      <c r="AG149" s="11">
        <v>0.8</v>
      </c>
      <c r="AH149" s="11">
        <v>0.82700000000000007</v>
      </c>
      <c r="AI149" s="11">
        <v>0.85099999999999998</v>
      </c>
      <c r="AJ149" s="11">
        <v>0.66529548297940422</v>
      </c>
      <c r="AK149" s="11">
        <v>0.77581390451848464</v>
      </c>
      <c r="AL149" s="11">
        <v>0.90197378217071</v>
      </c>
      <c r="AM149" s="11">
        <v>1</v>
      </c>
      <c r="AN149" s="11">
        <v>1</v>
      </c>
      <c r="AO149" s="11">
        <v>0.84194773032917547</v>
      </c>
      <c r="AP149" s="11">
        <v>0.94900000000000007</v>
      </c>
      <c r="AQ149" s="11">
        <v>0.90197378217071</v>
      </c>
      <c r="AS149" s="11">
        <v>38845.333333333023</v>
      </c>
      <c r="AW149" s="11">
        <v>0.15</v>
      </c>
      <c r="AX149" s="11">
        <v>-8.159988441235555E-3</v>
      </c>
    </row>
    <row r="150" spans="1:50">
      <c r="A150"/>
      <c r="B150"/>
      <c r="C150"/>
      <c r="D150"/>
      <c r="E150"/>
      <c r="F150"/>
      <c r="G150"/>
      <c r="H150"/>
      <c r="I150"/>
      <c r="J150"/>
      <c r="K150"/>
      <c r="L150"/>
      <c r="M150"/>
      <c r="N150"/>
      <c r="O150"/>
      <c r="P150"/>
      <c r="Q150"/>
      <c r="R150"/>
      <c r="S150"/>
      <c r="T150"/>
      <c r="U150"/>
      <c r="V150"/>
      <c r="W150"/>
      <c r="X150"/>
      <c r="Y150"/>
      <c r="Z150"/>
      <c r="AA150" s="11">
        <v>7.2771376591873868E-2</v>
      </c>
      <c r="AB150" s="11">
        <v>0</v>
      </c>
      <c r="AC150" s="11">
        <v>0.7</v>
      </c>
      <c r="AD150" s="11">
        <v>0.9</v>
      </c>
      <c r="AE150" s="11">
        <v>0.46299999999999997</v>
      </c>
      <c r="AF150" s="11">
        <v>9.6000000000000002E-2</v>
      </c>
      <c r="AG150" s="11">
        <v>0.7</v>
      </c>
      <c r="AH150" s="11">
        <v>0.82900000000000007</v>
      </c>
      <c r="AI150" s="11">
        <v>0.81</v>
      </c>
      <c r="AJ150" s="11">
        <v>0.72178493997926263</v>
      </c>
      <c r="AK150" s="11">
        <v>0.75914788799700472</v>
      </c>
      <c r="AL150" s="11">
        <v>0.91550460220880381</v>
      </c>
      <c r="AM150" s="11">
        <v>5.3583101965568779E-2</v>
      </c>
      <c r="AN150" s="11">
        <v>0.64818442857142855</v>
      </c>
      <c r="AO150" s="11">
        <v>0.86082546578202679</v>
      </c>
      <c r="AP150" s="11">
        <v>0.58880000329017634</v>
      </c>
      <c r="AQ150" s="11">
        <v>0.91550460220880381</v>
      </c>
      <c r="AR150" s="11">
        <v>23479.5827271003</v>
      </c>
      <c r="AS150" s="11">
        <v>23110</v>
      </c>
      <c r="AT150" s="11">
        <v>7953067</v>
      </c>
      <c r="AW150" s="11">
        <v>0.02</v>
      </c>
      <c r="AX150" s="11">
        <v>4.9881997784143511E-2</v>
      </c>
    </row>
    <row r="151" spans="1:50">
      <c r="A151"/>
      <c r="B151"/>
      <c r="C151"/>
      <c r="D151"/>
      <c r="E151"/>
      <c r="F151"/>
      <c r="G151"/>
      <c r="H151"/>
      <c r="I151"/>
      <c r="J151"/>
      <c r="K151"/>
      <c r="L151"/>
      <c r="M151"/>
      <c r="N151"/>
      <c r="O151"/>
      <c r="P151"/>
      <c r="Q151"/>
      <c r="R151"/>
      <c r="S151"/>
      <c r="T151"/>
      <c r="U151"/>
      <c r="V151"/>
      <c r="W151"/>
      <c r="X151"/>
      <c r="Y151"/>
      <c r="Z151"/>
      <c r="AA151" s="11">
        <v>7.2771376591873868E-2</v>
      </c>
      <c r="AB151" s="11">
        <v>0</v>
      </c>
      <c r="AC151" s="11">
        <v>0.7</v>
      </c>
      <c r="AD151" s="11">
        <v>0.9</v>
      </c>
      <c r="AE151" s="11">
        <v>0.45899999999999996</v>
      </c>
      <c r="AF151" s="11">
        <v>5.4000000000000006E-2</v>
      </c>
      <c r="AG151" s="11">
        <v>0.7</v>
      </c>
      <c r="AH151" s="11">
        <v>0.83599999999999997</v>
      </c>
      <c r="AI151" s="11">
        <v>0.81</v>
      </c>
      <c r="AJ151" s="11">
        <v>0.72631116314091204</v>
      </c>
      <c r="AK151" s="11">
        <v>0.764436620284482</v>
      </c>
      <c r="AL151" s="11">
        <v>0.92398428777476338</v>
      </c>
      <c r="AM151" s="11">
        <v>8.3519642282353881E-2</v>
      </c>
      <c r="AN151" s="11">
        <v>0.68270585714285714</v>
      </c>
      <c r="AO151" s="11">
        <v>0.86818925063003416</v>
      </c>
      <c r="AP151" s="11">
        <v>0.60352000296115871</v>
      </c>
      <c r="AQ151" s="11">
        <v>0.92398428777476338</v>
      </c>
      <c r="AR151" s="11">
        <v>24296.450810428702</v>
      </c>
      <c r="AS151" s="11">
        <v>24140</v>
      </c>
      <c r="AT151" s="11">
        <v>7964966</v>
      </c>
      <c r="AW151" s="11">
        <v>0.02</v>
      </c>
      <c r="AX151" s="11">
        <v>4.7298519399840172E-2</v>
      </c>
    </row>
    <row r="152" spans="1:50">
      <c r="A152"/>
      <c r="B152"/>
      <c r="C152"/>
      <c r="D152"/>
      <c r="E152"/>
      <c r="F152"/>
      <c r="G152"/>
      <c r="H152"/>
      <c r="I152"/>
      <c r="J152"/>
      <c r="K152"/>
      <c r="L152"/>
      <c r="M152"/>
      <c r="N152"/>
      <c r="O152"/>
      <c r="P152"/>
      <c r="Q152"/>
      <c r="R152"/>
      <c r="S152"/>
      <c r="T152"/>
      <c r="U152"/>
      <c r="V152"/>
      <c r="W152"/>
      <c r="X152"/>
      <c r="Y152"/>
      <c r="Z152"/>
      <c r="AA152" s="11">
        <v>7.2771376591873868E-2</v>
      </c>
      <c r="AB152" s="11">
        <v>0</v>
      </c>
      <c r="AC152" s="11">
        <v>0.7</v>
      </c>
      <c r="AD152" s="11">
        <v>0.9</v>
      </c>
      <c r="AE152" s="11">
        <v>0.46100000000000002</v>
      </c>
      <c r="AF152" s="11">
        <v>1.2E-2</v>
      </c>
      <c r="AG152" s="11">
        <v>0.7</v>
      </c>
      <c r="AH152" s="11">
        <v>0.84799999999999998</v>
      </c>
      <c r="AI152" s="11">
        <v>0.63600000000000001</v>
      </c>
      <c r="AJ152" s="11">
        <v>0.735024843331606</v>
      </c>
      <c r="AK152" s="11">
        <v>0.7740990254709279</v>
      </c>
      <c r="AL152" s="11">
        <v>0.90299359126672063</v>
      </c>
      <c r="AM152" s="11">
        <v>0.16165309293649111</v>
      </c>
      <c r="AN152" s="11">
        <v>0.70521957142857139</v>
      </c>
      <c r="AO152" s="11">
        <v>0.86670298860653394</v>
      </c>
      <c r="AP152" s="11">
        <v>0.61824000263214107</v>
      </c>
      <c r="AQ152" s="11">
        <v>0.90299359126672063</v>
      </c>
      <c r="AR152" s="11">
        <v>24900.143874450099</v>
      </c>
      <c r="AS152" s="11">
        <v>24610</v>
      </c>
      <c r="AT152" s="11">
        <v>7971116</v>
      </c>
      <c r="AW152" s="11">
        <v>0.01</v>
      </c>
      <c r="AX152" s="11">
        <v>4.6934202091748617E-2</v>
      </c>
    </row>
    <row r="153" spans="1:50">
      <c r="A153"/>
      <c r="B153"/>
      <c r="C153"/>
      <c r="D153"/>
      <c r="E153"/>
      <c r="F153"/>
      <c r="G153"/>
      <c r="H153"/>
      <c r="I153"/>
      <c r="J153"/>
      <c r="K153"/>
      <c r="L153"/>
      <c r="M153"/>
      <c r="N153"/>
      <c r="O153"/>
      <c r="P153"/>
      <c r="Q153"/>
      <c r="R153"/>
      <c r="S153"/>
      <c r="T153"/>
      <c r="U153"/>
      <c r="V153"/>
      <c r="W153"/>
      <c r="X153"/>
      <c r="Y153"/>
      <c r="Z153"/>
      <c r="AA153" s="11">
        <v>7.2771376591873868E-2</v>
      </c>
      <c r="AB153" s="11">
        <v>0</v>
      </c>
      <c r="AC153" s="11">
        <v>0.7</v>
      </c>
      <c r="AD153" s="11">
        <v>0.7</v>
      </c>
      <c r="AE153" s="11">
        <v>0.46500000000000002</v>
      </c>
      <c r="AF153" s="11">
        <v>1.4999999999999999E-2</v>
      </c>
      <c r="AG153" s="11">
        <v>0.7</v>
      </c>
      <c r="AH153" s="11">
        <v>0.86</v>
      </c>
      <c r="AI153" s="11">
        <v>0.78400000000000003</v>
      </c>
      <c r="AJ153" s="11">
        <v>0.74373852352229997</v>
      </c>
      <c r="AK153" s="11">
        <v>0.78376143065737403</v>
      </c>
      <c r="AL153" s="11">
        <v>0.88200289475867777</v>
      </c>
      <c r="AM153" s="11">
        <v>0.31915804745762777</v>
      </c>
      <c r="AN153" s="11">
        <v>0.73987357142857146</v>
      </c>
      <c r="AO153" s="11">
        <v>0.86521672658303361</v>
      </c>
      <c r="AP153" s="11">
        <v>0.63296000230312344</v>
      </c>
      <c r="AQ153" s="11">
        <v>0.88200289475867777</v>
      </c>
      <c r="AR153" s="11">
        <v>26056.498190063499</v>
      </c>
      <c r="AS153" s="11">
        <v>25700</v>
      </c>
      <c r="AT153" s="11">
        <v>7982461</v>
      </c>
      <c r="AW153" s="11">
        <v>0.02</v>
      </c>
      <c r="AX153" s="11">
        <v>4.3419223427660997E-2</v>
      </c>
    </row>
    <row r="154" spans="1:50">
      <c r="A154"/>
      <c r="B154"/>
      <c r="C154"/>
      <c r="D154"/>
      <c r="E154"/>
      <c r="F154"/>
      <c r="G154"/>
      <c r="H154"/>
      <c r="I154"/>
      <c r="J154"/>
      <c r="K154"/>
      <c r="L154"/>
      <c r="M154"/>
      <c r="N154"/>
      <c r="O154"/>
      <c r="P154"/>
      <c r="Q154"/>
      <c r="R154"/>
      <c r="S154"/>
      <c r="T154"/>
      <c r="U154"/>
      <c r="V154"/>
      <c r="W154"/>
      <c r="X154"/>
      <c r="Y154"/>
      <c r="Z154"/>
      <c r="AA154" s="11">
        <v>7.2771376591873868E-2</v>
      </c>
      <c r="AB154" s="11">
        <v>0</v>
      </c>
      <c r="AC154" s="11">
        <v>0.7</v>
      </c>
      <c r="AD154" s="11">
        <v>0.7</v>
      </c>
      <c r="AE154" s="11">
        <v>0.45500000000000002</v>
      </c>
      <c r="AF154" s="11">
        <v>3.2000000000000001E-2</v>
      </c>
      <c r="AG154" s="11">
        <v>0.7</v>
      </c>
      <c r="AH154" s="11">
        <v>0.872</v>
      </c>
      <c r="AI154" s="11">
        <v>0.63600000000000001</v>
      </c>
      <c r="AJ154" s="11">
        <v>0.73538126047521701</v>
      </c>
      <c r="AK154" s="11">
        <v>0.77961814161099208</v>
      </c>
      <c r="AL154" s="11">
        <v>0.87615321380208955</v>
      </c>
      <c r="AM154" s="11">
        <v>0.59017109685889446</v>
      </c>
      <c r="AN154" s="11">
        <v>0.76586571428571426</v>
      </c>
      <c r="AO154" s="11">
        <v>0.86391917156870746</v>
      </c>
      <c r="AP154" s="11">
        <v>0.64768000197410569</v>
      </c>
      <c r="AQ154" s="11">
        <v>0.87615321380208955</v>
      </c>
      <c r="AR154" s="11">
        <v>26977.278706121899</v>
      </c>
      <c r="AS154" s="11">
        <v>26500</v>
      </c>
      <c r="AT154" s="11">
        <v>8002186</v>
      </c>
      <c r="AW154" s="11">
        <v>0.03</v>
      </c>
      <c r="AX154" s="11">
        <v>4.0271000837171028E-2</v>
      </c>
    </row>
    <row r="155" spans="1:50">
      <c r="A155"/>
      <c r="B155"/>
      <c r="C155"/>
      <c r="D155"/>
      <c r="E155"/>
      <c r="F155"/>
      <c r="G155"/>
      <c r="H155"/>
      <c r="I155"/>
      <c r="J155"/>
      <c r="K155"/>
      <c r="L155"/>
      <c r="M155"/>
      <c r="N155"/>
      <c r="O155"/>
      <c r="P155"/>
      <c r="Q155"/>
      <c r="R155"/>
      <c r="S155"/>
      <c r="T155"/>
      <c r="U155"/>
      <c r="V155"/>
      <c r="W155"/>
      <c r="X155"/>
      <c r="Y155"/>
      <c r="Z155"/>
      <c r="AA155" s="11">
        <v>7.2771376591873868E-2</v>
      </c>
      <c r="AB155" s="11">
        <v>0</v>
      </c>
      <c r="AC155" s="11">
        <v>0.7</v>
      </c>
      <c r="AD155" s="11">
        <v>0.7</v>
      </c>
      <c r="AE155" s="11">
        <v>0.442</v>
      </c>
      <c r="AF155" s="11">
        <v>0.25</v>
      </c>
      <c r="AG155" s="11">
        <v>0.7</v>
      </c>
      <c r="AH155" s="11">
        <v>0.88400000000000001</v>
      </c>
      <c r="AI155" s="11">
        <v>0.83</v>
      </c>
      <c r="AJ155" s="11">
        <v>0.72702399742813406</v>
      </c>
      <c r="AK155" s="11">
        <v>0.77547485256461002</v>
      </c>
      <c r="AL155" s="11">
        <v>0.87030353284550122</v>
      </c>
      <c r="AM155" s="11">
        <v>0.8483574029187223</v>
      </c>
      <c r="AN155" s="11">
        <v>0.79522228571428566</v>
      </c>
      <c r="AO155" s="11">
        <v>0.8626216165543813</v>
      </c>
      <c r="AP155" s="11">
        <v>0.66240000164508817</v>
      </c>
      <c r="AQ155" s="11">
        <v>0.87030353284550122</v>
      </c>
      <c r="AR155" s="11">
        <v>28769.610845982799</v>
      </c>
      <c r="AS155" s="11">
        <v>28280</v>
      </c>
      <c r="AT155" s="11">
        <v>8011560.5089118602</v>
      </c>
      <c r="AU155" s="11">
        <v>29.148</v>
      </c>
      <c r="AW155" s="11">
        <v>0.06</v>
      </c>
      <c r="AX155" s="11">
        <v>3.747424887264536E-2</v>
      </c>
    </row>
    <row r="156" spans="1:50">
      <c r="A156"/>
      <c r="B156"/>
      <c r="C156"/>
      <c r="D156"/>
      <c r="E156"/>
      <c r="F156"/>
      <c r="G156"/>
      <c r="H156"/>
      <c r="I156"/>
      <c r="J156"/>
      <c r="K156"/>
      <c r="L156"/>
      <c r="M156"/>
      <c r="N156"/>
      <c r="O156"/>
      <c r="P156"/>
      <c r="Q156"/>
      <c r="R156"/>
      <c r="S156"/>
      <c r="T156"/>
      <c r="U156"/>
      <c r="V156"/>
      <c r="W156"/>
      <c r="X156"/>
      <c r="Y156"/>
      <c r="Z156"/>
      <c r="AA156" s="11">
        <v>7.2771376591873868E-2</v>
      </c>
      <c r="AB156" s="11">
        <v>0</v>
      </c>
      <c r="AC156" s="11">
        <v>0.7</v>
      </c>
      <c r="AD156" s="11">
        <v>0.7</v>
      </c>
      <c r="AE156" s="11">
        <v>0.442</v>
      </c>
      <c r="AF156" s="11">
        <v>0.25</v>
      </c>
      <c r="AG156" s="11">
        <v>0.7</v>
      </c>
      <c r="AH156" s="11">
        <v>0.89599999999999991</v>
      </c>
      <c r="AI156" s="11">
        <v>0.78</v>
      </c>
      <c r="AJ156" s="11">
        <v>0.73618814574833302</v>
      </c>
      <c r="AK156" s="11">
        <v>0.76788453766341402</v>
      </c>
      <c r="AL156" s="11">
        <v>0.88667819180855822</v>
      </c>
      <c r="AM156" s="11">
        <v>0.90361353317792115</v>
      </c>
      <c r="AN156" s="11">
        <v>0.80343428571428577</v>
      </c>
      <c r="AO156" s="11">
        <v>0.86240716391062266</v>
      </c>
      <c r="AP156" s="11">
        <v>0.67712000131607053</v>
      </c>
      <c r="AQ156" s="11">
        <v>0.88667819180855822</v>
      </c>
      <c r="AR156" s="11">
        <v>28796.609388838398</v>
      </c>
      <c r="AS156" s="11">
        <v>28180</v>
      </c>
      <c r="AT156" s="11">
        <v>8043015.6376893902</v>
      </c>
      <c r="AW156" s="11">
        <v>7.0000000000000007E-2</v>
      </c>
      <c r="AX156" s="11">
        <v>3.7805806726287444E-2</v>
      </c>
    </row>
    <row r="157" spans="1:50">
      <c r="A157"/>
      <c r="B157"/>
      <c r="C157"/>
      <c r="D157"/>
      <c r="E157"/>
      <c r="F157"/>
      <c r="G157"/>
      <c r="H157"/>
      <c r="I157"/>
      <c r="J157"/>
      <c r="K157"/>
      <c r="L157"/>
      <c r="M157"/>
      <c r="N157"/>
      <c r="O157"/>
      <c r="P157"/>
      <c r="Q157"/>
      <c r="R157"/>
      <c r="S157"/>
      <c r="T157"/>
      <c r="U157"/>
      <c r="V157"/>
      <c r="W157"/>
      <c r="X157"/>
      <c r="Y157"/>
      <c r="Z157"/>
      <c r="AA157" s="11">
        <v>7.2771376591873868E-2</v>
      </c>
      <c r="AB157" s="11">
        <v>0</v>
      </c>
      <c r="AC157" s="11">
        <v>0.7</v>
      </c>
      <c r="AD157" s="11">
        <v>0.7</v>
      </c>
      <c r="AE157" s="11">
        <v>0.44500000000000001</v>
      </c>
      <c r="AF157" s="11">
        <v>0.18899999999999997</v>
      </c>
      <c r="AG157" s="11">
        <v>0.7</v>
      </c>
      <c r="AH157" s="11">
        <v>0.8640000000000001</v>
      </c>
      <c r="AI157" s="11">
        <v>0.79599999999999993</v>
      </c>
      <c r="AJ157" s="11">
        <v>0.74535229406853198</v>
      </c>
      <c r="AK157" s="11">
        <v>0.76029422276221792</v>
      </c>
      <c r="AL157" s="11">
        <v>0.90305285077161523</v>
      </c>
      <c r="AM157" s="11">
        <v>0.92587560738052443</v>
      </c>
      <c r="AN157" s="11">
        <v>0.67144957142857142</v>
      </c>
      <c r="AO157" s="11">
        <v>0.86219271126686414</v>
      </c>
      <c r="AP157" s="11">
        <v>0.69184000098705278</v>
      </c>
      <c r="AQ157" s="11">
        <v>0.90305285077161523</v>
      </c>
      <c r="AR157" s="11">
        <v>30225.4174114206</v>
      </c>
      <c r="AS157" s="11">
        <v>29850</v>
      </c>
      <c r="AT157" s="11">
        <v>8083639.2975286804</v>
      </c>
      <c r="AW157" s="11">
        <v>0.05</v>
      </c>
      <c r="AX157" s="11">
        <v>3.4600677467490737E-2</v>
      </c>
    </row>
    <row r="158" spans="1:50">
      <c r="A158"/>
      <c r="B158"/>
      <c r="C158"/>
      <c r="D158"/>
      <c r="E158"/>
      <c r="F158"/>
      <c r="G158"/>
      <c r="H158"/>
      <c r="I158"/>
      <c r="J158"/>
      <c r="K158"/>
      <c r="L158"/>
      <c r="M158"/>
      <c r="N158"/>
      <c r="O158"/>
      <c r="P158"/>
      <c r="Q158"/>
      <c r="R158"/>
      <c r="S158"/>
      <c r="T158"/>
      <c r="U158"/>
      <c r="V158"/>
      <c r="W158"/>
      <c r="X158"/>
      <c r="Y158"/>
      <c r="Z158"/>
      <c r="AA158" s="11">
        <v>7.2771376591873868E-2</v>
      </c>
      <c r="AB158" s="11">
        <v>0</v>
      </c>
      <c r="AC158" s="11">
        <v>0.7</v>
      </c>
      <c r="AD158" s="11">
        <v>0.7</v>
      </c>
      <c r="AE158" s="11">
        <v>0.45299999999999996</v>
      </c>
      <c r="AF158" s="11">
        <v>0.18600000000000003</v>
      </c>
      <c r="AG158" s="11">
        <v>0.7</v>
      </c>
      <c r="AH158" s="11">
        <v>0.85099999999999998</v>
      </c>
      <c r="AI158" s="11">
        <v>0.81400000000000006</v>
      </c>
      <c r="AJ158" s="11">
        <v>0.71249646159806002</v>
      </c>
      <c r="AK158" s="11">
        <v>0.76382862312231004</v>
      </c>
      <c r="AL158" s="11">
        <v>0.9082970040540953</v>
      </c>
      <c r="AM158" s="11">
        <v>0.99561731284611898</v>
      </c>
      <c r="AN158" s="11">
        <v>0.67680971428571424</v>
      </c>
      <c r="AO158" s="11">
        <v>0.85716976263365297</v>
      </c>
      <c r="AP158" s="11">
        <v>0.70656000065803526</v>
      </c>
      <c r="AQ158" s="11">
        <v>0.9082970040540953</v>
      </c>
      <c r="AR158" s="11">
        <v>31082.315992235701</v>
      </c>
      <c r="AS158" s="11">
        <v>30780</v>
      </c>
      <c r="AT158" s="11">
        <v>8117800</v>
      </c>
      <c r="AW158" s="11">
        <v>0.05</v>
      </c>
      <c r="AX158" s="11">
        <v>3.9737610506828475E-2</v>
      </c>
    </row>
    <row r="159" spans="1:50">
      <c r="A159"/>
      <c r="B159"/>
      <c r="C159"/>
      <c r="D159"/>
      <c r="E159"/>
      <c r="F159"/>
      <c r="G159"/>
      <c r="H159"/>
      <c r="I159"/>
      <c r="J159"/>
      <c r="K159"/>
      <c r="L159"/>
      <c r="M159"/>
      <c r="N159"/>
      <c r="O159"/>
      <c r="P159"/>
      <c r="Q159"/>
      <c r="R159"/>
      <c r="S159"/>
      <c r="T159"/>
      <c r="U159"/>
      <c r="V159"/>
      <c r="W159"/>
      <c r="X159"/>
      <c r="Y159"/>
      <c r="Z159"/>
      <c r="AA159" s="11">
        <v>7.2771376591873868E-2</v>
      </c>
      <c r="AB159" s="11">
        <v>0</v>
      </c>
      <c r="AC159" s="11">
        <v>0.7</v>
      </c>
      <c r="AD159" s="11">
        <v>0.7</v>
      </c>
      <c r="AE159" s="11">
        <v>0.435</v>
      </c>
      <c r="AF159" s="11">
        <v>0.21</v>
      </c>
      <c r="AG159" s="11">
        <v>0.7</v>
      </c>
      <c r="AH159" s="11">
        <v>0.8590000000000001</v>
      </c>
      <c r="AI159" s="11">
        <v>0.79799999999999993</v>
      </c>
      <c r="AJ159" s="11">
        <v>0.72271225976520803</v>
      </c>
      <c r="AK159" s="11">
        <v>0.79884278978409606</v>
      </c>
      <c r="AL159" s="11">
        <v>0.90285348237928031</v>
      </c>
      <c r="AM159" s="11">
        <v>1</v>
      </c>
      <c r="AN159" s="11">
        <v>0.68712028571428563</v>
      </c>
      <c r="AO159" s="11">
        <v>0.85520048127698423</v>
      </c>
      <c r="AP159" s="11">
        <v>0.72128000032901751</v>
      </c>
      <c r="AQ159" s="11">
        <v>0.90285348237928031</v>
      </c>
      <c r="AR159" s="11">
        <v>32577.098698253401</v>
      </c>
      <c r="AS159" s="11">
        <v>32330</v>
      </c>
      <c r="AT159" s="11">
        <v>8174700</v>
      </c>
      <c r="AW159" s="11">
        <v>0.06</v>
      </c>
      <c r="AX159" s="11">
        <v>2.831208482572245E-2</v>
      </c>
    </row>
    <row r="160" spans="1:50">
      <c r="A160"/>
      <c r="B160"/>
      <c r="C160"/>
      <c r="D160"/>
      <c r="E160"/>
      <c r="F160"/>
      <c r="G160"/>
      <c r="H160"/>
      <c r="I160"/>
      <c r="J160"/>
      <c r="K160"/>
      <c r="L160"/>
      <c r="M160"/>
      <c r="N160"/>
      <c r="O160"/>
      <c r="P160"/>
      <c r="Q160"/>
      <c r="R160"/>
      <c r="S160"/>
      <c r="T160"/>
      <c r="U160"/>
      <c r="V160"/>
      <c r="W160"/>
      <c r="X160"/>
      <c r="Y160"/>
      <c r="Z160"/>
      <c r="AA160" s="11">
        <v>7.2771376591873868E-2</v>
      </c>
      <c r="AB160" s="11">
        <v>0</v>
      </c>
      <c r="AC160" s="11">
        <v>0.7</v>
      </c>
      <c r="AD160" s="11">
        <v>0.7</v>
      </c>
      <c r="AE160" s="11">
        <v>0.44400000000000001</v>
      </c>
      <c r="AF160" s="11">
        <v>0.22600000000000001</v>
      </c>
      <c r="AG160" s="11">
        <v>0.7</v>
      </c>
      <c r="AH160" s="11">
        <v>0.87</v>
      </c>
      <c r="AI160" s="11">
        <v>0.80200000000000005</v>
      </c>
      <c r="AJ160" s="11">
        <v>0.719578181648728</v>
      </c>
      <c r="AK160" s="11">
        <v>0.77802817851762607</v>
      </c>
      <c r="AL160" s="11">
        <v>0.87757948555789067</v>
      </c>
      <c r="AM160" s="11">
        <v>1</v>
      </c>
      <c r="AN160" s="11">
        <v>0.68983757142857138</v>
      </c>
      <c r="AO160" s="11">
        <v>0.86166885819051497</v>
      </c>
      <c r="AP160" s="11">
        <v>0.73599999999999999</v>
      </c>
      <c r="AQ160" s="11">
        <v>0.87757948555789067</v>
      </c>
      <c r="AR160" s="11">
        <v>33376.793449618701</v>
      </c>
      <c r="AS160" s="11">
        <v>33050</v>
      </c>
      <c r="AT160" s="11">
        <v>8233300</v>
      </c>
      <c r="AW160" s="11">
        <v>0.05</v>
      </c>
      <c r="AX160" s="11">
        <v>2.6172845821971685E-2</v>
      </c>
    </row>
    <row r="161" spans="1:50">
      <c r="A161"/>
      <c r="B161"/>
      <c r="C161"/>
      <c r="D161"/>
      <c r="E161"/>
      <c r="F161"/>
      <c r="G161"/>
      <c r="H161"/>
      <c r="I161"/>
      <c r="J161"/>
      <c r="K161"/>
      <c r="L161"/>
      <c r="M161"/>
      <c r="N161"/>
      <c r="O161"/>
      <c r="P161"/>
      <c r="Q161"/>
      <c r="R161"/>
      <c r="S161"/>
      <c r="T161"/>
      <c r="U161"/>
      <c r="V161"/>
      <c r="W161"/>
      <c r="X161"/>
      <c r="Y161"/>
      <c r="Z161"/>
      <c r="AA161" s="11">
        <v>7.2771376591873868E-2</v>
      </c>
      <c r="AB161" s="11">
        <v>0</v>
      </c>
      <c r="AC161" s="11">
        <v>0.82</v>
      </c>
      <c r="AD161" s="11">
        <v>0.7</v>
      </c>
      <c r="AE161" s="11">
        <v>0.502</v>
      </c>
      <c r="AF161" s="11">
        <v>0.23199999999999998</v>
      </c>
      <c r="AG161" s="11">
        <v>0.7</v>
      </c>
      <c r="AH161" s="11">
        <v>0.8640000000000001</v>
      </c>
      <c r="AI161" s="11">
        <v>0.82400000000000007</v>
      </c>
      <c r="AJ161" s="11">
        <v>0.712724176947656</v>
      </c>
      <c r="AK161" s="11">
        <v>0.77789750153126991</v>
      </c>
      <c r="AL161" s="11">
        <v>0.88783733643326079</v>
      </c>
      <c r="AM161" s="11">
        <v>1</v>
      </c>
      <c r="AN161" s="11">
        <v>0.70358485714285712</v>
      </c>
      <c r="AO161" s="11">
        <v>0.8757420520271767</v>
      </c>
      <c r="AP161" s="11">
        <v>0.72699999999999998</v>
      </c>
      <c r="AQ161" s="11">
        <v>0.88783733643326079</v>
      </c>
      <c r="AR161" s="11">
        <v>36205.569624043899</v>
      </c>
      <c r="AS161" s="11">
        <v>35810</v>
      </c>
      <c r="AT161" s="11">
        <v>8282424</v>
      </c>
      <c r="AW161" s="11">
        <v>7.0000000000000007E-2</v>
      </c>
      <c r="AX161" s="11">
        <v>1.861660120865305E-3</v>
      </c>
    </row>
    <row r="162" spans="1:50">
      <c r="A162"/>
      <c r="B162"/>
      <c r="C162"/>
      <c r="D162"/>
      <c r="E162"/>
      <c r="F162"/>
      <c r="G162"/>
      <c r="H162"/>
      <c r="I162"/>
      <c r="J162"/>
      <c r="K162"/>
      <c r="L162"/>
      <c r="M162"/>
      <c r="N162"/>
      <c r="O162"/>
      <c r="P162"/>
      <c r="Q162"/>
      <c r="R162"/>
      <c r="S162"/>
      <c r="T162"/>
      <c r="U162"/>
      <c r="V162"/>
      <c r="W162"/>
      <c r="X162"/>
      <c r="Y162"/>
      <c r="Z162"/>
      <c r="AA162" s="11">
        <v>7.2771376591873868E-2</v>
      </c>
      <c r="AB162" s="11">
        <v>0</v>
      </c>
      <c r="AC162" s="11">
        <v>0.81700000000000006</v>
      </c>
      <c r="AD162" s="11">
        <v>0.7</v>
      </c>
      <c r="AE162" s="11">
        <v>0.503</v>
      </c>
      <c r="AF162" s="11">
        <v>0.247</v>
      </c>
      <c r="AG162" s="11">
        <v>0.7</v>
      </c>
      <c r="AH162" s="11">
        <v>0.86</v>
      </c>
      <c r="AI162" s="11">
        <v>0.86599999999999999</v>
      </c>
      <c r="AJ162" s="11">
        <v>0.73940530076895805</v>
      </c>
      <c r="AK162" s="11">
        <v>0.77055426735863397</v>
      </c>
      <c r="AL162" s="11">
        <v>0.9097237243234183</v>
      </c>
      <c r="AM162" s="11">
        <v>1</v>
      </c>
      <c r="AN162" s="11">
        <v>0.71881657142857147</v>
      </c>
      <c r="AO162" s="11">
        <v>0.88557191915015632</v>
      </c>
      <c r="AP162" s="11">
        <v>0.70099999999999996</v>
      </c>
      <c r="AQ162" s="11">
        <v>0.9097237243234183</v>
      </c>
      <c r="AR162" s="11">
        <v>37802.488060778298</v>
      </c>
      <c r="AS162" s="11">
        <v>37340</v>
      </c>
      <c r="AT162" s="11">
        <v>8300788</v>
      </c>
      <c r="AW162" s="11">
        <v>7.0000000000000007E-2</v>
      </c>
      <c r="AX162" s="11">
        <v>-1.6809654649271311E-3</v>
      </c>
    </row>
    <row r="163" spans="1:50">
      <c r="A163"/>
      <c r="B163"/>
      <c r="C163"/>
      <c r="D163"/>
      <c r="E163"/>
      <c r="F163"/>
      <c r="G163"/>
      <c r="H163"/>
      <c r="I163"/>
      <c r="J163"/>
      <c r="K163"/>
      <c r="L163"/>
      <c r="M163"/>
      <c r="N163"/>
      <c r="O163"/>
      <c r="P163"/>
      <c r="Q163"/>
      <c r="R163"/>
      <c r="S163"/>
      <c r="T163"/>
      <c r="U163"/>
      <c r="V163"/>
      <c r="W163"/>
      <c r="X163"/>
      <c r="Y163"/>
      <c r="Z163"/>
      <c r="AA163" s="11">
        <v>7.2771376591873868E-2</v>
      </c>
      <c r="AB163" s="11">
        <v>0</v>
      </c>
      <c r="AC163" s="11">
        <v>0.80900000000000005</v>
      </c>
      <c r="AD163" s="11">
        <v>0.7</v>
      </c>
      <c r="AE163" s="11">
        <v>0.51200000000000001</v>
      </c>
      <c r="AF163" s="11">
        <v>0.253</v>
      </c>
      <c r="AG163" s="11">
        <v>0.7</v>
      </c>
      <c r="AH163" s="11">
        <v>0.81400000000000006</v>
      </c>
      <c r="AI163" s="11">
        <v>0.86</v>
      </c>
      <c r="AJ163" s="11">
        <v>0.75570706169016</v>
      </c>
      <c r="AK163" s="11">
        <v>0.77445589463893205</v>
      </c>
      <c r="AL163" s="11">
        <v>0.8780687951993974</v>
      </c>
      <c r="AM163" s="11">
        <v>1</v>
      </c>
      <c r="AN163" s="11">
        <v>0.78163828571428573</v>
      </c>
      <c r="AO163" s="11">
        <v>0.87784425185709092</v>
      </c>
      <c r="AP163" s="11">
        <v>0.73199999999999998</v>
      </c>
      <c r="AQ163" s="11">
        <v>0.8780687951993974</v>
      </c>
      <c r="AR163" s="11">
        <v>39847.146203320299</v>
      </c>
      <c r="AS163" s="11">
        <v>39300</v>
      </c>
      <c r="AT163" s="11">
        <v>8336926</v>
      </c>
      <c r="AW163" s="11">
        <v>7.0000000000000007E-2</v>
      </c>
      <c r="AX163" s="11">
        <v>1.9208813267246605E-3</v>
      </c>
    </row>
    <row r="164" spans="1:50">
      <c r="A164"/>
      <c r="B164"/>
      <c r="C164"/>
      <c r="D164"/>
      <c r="E164"/>
      <c r="F164"/>
      <c r="G164"/>
      <c r="H164"/>
      <c r="I164"/>
      <c r="J164"/>
      <c r="K164"/>
      <c r="L164"/>
      <c r="M164"/>
      <c r="N164"/>
      <c r="O164"/>
      <c r="P164"/>
      <c r="Q164"/>
      <c r="R164"/>
      <c r="S164"/>
      <c r="T164"/>
      <c r="U164"/>
      <c r="V164"/>
      <c r="W164"/>
      <c r="X164"/>
      <c r="Y164"/>
      <c r="Z164"/>
      <c r="AA164" s="11">
        <v>7.2771376591873868E-2</v>
      </c>
      <c r="AB164" s="11">
        <v>1.9999999552965164E-2</v>
      </c>
      <c r="AC164" s="11">
        <v>0.78599999999999992</v>
      </c>
      <c r="AD164" s="11">
        <v>0.7</v>
      </c>
      <c r="AE164" s="11">
        <v>0.499</v>
      </c>
      <c r="AF164" s="11">
        <v>0.27100000000000002</v>
      </c>
      <c r="AG164" s="11">
        <v>0.7</v>
      </c>
      <c r="AH164" s="11">
        <v>0.80900000000000005</v>
      </c>
      <c r="AI164" s="11">
        <v>0.85799999999999998</v>
      </c>
      <c r="AJ164" s="11">
        <v>0.72556974041587396</v>
      </c>
      <c r="AK164" s="11">
        <v>0.77484612772939998</v>
      </c>
      <c r="AL164" s="11">
        <v>0.85063158658088955</v>
      </c>
      <c r="AM164" s="11">
        <v>1</v>
      </c>
      <c r="AN164" s="11">
        <v>0.7660055203494196</v>
      </c>
      <c r="AO164" s="11">
        <v>0.85168208546239543</v>
      </c>
      <c r="AP164" s="11">
        <v>0.78700000000000003</v>
      </c>
      <c r="AQ164" s="11">
        <v>0.85063158658088955</v>
      </c>
      <c r="AR164" s="11">
        <v>38817.799131564803</v>
      </c>
      <c r="AS164" s="11">
        <v>38410</v>
      </c>
      <c r="AT164" s="11">
        <v>8364095</v>
      </c>
      <c r="AW164" s="11">
        <v>7.0000000000000007E-2</v>
      </c>
      <c r="AX164" s="11">
        <v>1.4774064224991612E-3</v>
      </c>
    </row>
    <row r="165" spans="1:50">
      <c r="A165"/>
      <c r="B165"/>
      <c r="C165"/>
      <c r="D165"/>
      <c r="E165"/>
      <c r="F165"/>
      <c r="G165"/>
      <c r="H165"/>
      <c r="I165"/>
      <c r="J165"/>
      <c r="K165"/>
      <c r="L165"/>
      <c r="M165"/>
      <c r="N165"/>
      <c r="O165"/>
      <c r="P165"/>
      <c r="Q165"/>
      <c r="R165"/>
      <c r="S165"/>
      <c r="T165"/>
      <c r="U165"/>
      <c r="V165"/>
      <c r="W165"/>
      <c r="X165"/>
      <c r="Y165"/>
      <c r="Z165"/>
      <c r="AA165" s="11">
        <v>7.2771376591873868E-2</v>
      </c>
      <c r="AB165" s="11">
        <v>3.9999999105930328E-2</v>
      </c>
      <c r="AC165" s="11">
        <v>0.73599999999999999</v>
      </c>
      <c r="AD165" s="11">
        <v>0.7</v>
      </c>
      <c r="AE165" s="11">
        <v>0.51200000000000001</v>
      </c>
      <c r="AF165" s="11">
        <v>0.28800000000000003</v>
      </c>
      <c r="AG165" s="11">
        <v>0.75</v>
      </c>
      <c r="AH165" s="11">
        <v>0.79299999999999993</v>
      </c>
      <c r="AI165" s="11">
        <v>0.875</v>
      </c>
      <c r="AJ165" s="11">
        <v>0.72331404306213398</v>
      </c>
      <c r="AK165" s="11">
        <v>0.77209766651353884</v>
      </c>
      <c r="AL165" s="11">
        <v>0.8471252707934529</v>
      </c>
      <c r="AM165" s="11">
        <v>1</v>
      </c>
      <c r="AN165" s="11">
        <v>0.75037275498455336</v>
      </c>
      <c r="AO165" s="11">
        <v>0.84816526468637865</v>
      </c>
      <c r="AP165" s="11">
        <v>0.79099999999999993</v>
      </c>
      <c r="AQ165" s="11">
        <v>0.8471252707934529</v>
      </c>
      <c r="AS165" s="11">
        <v>40742</v>
      </c>
      <c r="AW165" s="11">
        <v>7.0000000000000007E-2</v>
      </c>
      <c r="AX165" s="11">
        <v>-4.1294150082656078E-3</v>
      </c>
    </row>
    <row r="166" spans="1:50">
      <c r="A166"/>
      <c r="B166"/>
      <c r="C166"/>
      <c r="D166"/>
      <c r="E166"/>
      <c r="F166"/>
      <c r="G166"/>
      <c r="H166"/>
      <c r="I166"/>
      <c r="J166"/>
      <c r="K166"/>
      <c r="L166"/>
      <c r="M166"/>
      <c r="N166"/>
      <c r="O166"/>
      <c r="P166"/>
      <c r="Q166"/>
      <c r="R166"/>
      <c r="S166"/>
      <c r="T166"/>
      <c r="U166"/>
      <c r="V166"/>
      <c r="W166"/>
      <c r="X166"/>
      <c r="Y166"/>
      <c r="Z166"/>
      <c r="AA166" s="11">
        <v>9.076716407072577E-2</v>
      </c>
      <c r="AB166" s="11">
        <v>0.59500200301488548</v>
      </c>
      <c r="AC166" s="11">
        <v>0.39200000017881392</v>
      </c>
      <c r="AD166" s="11">
        <v>0.29400000013411043</v>
      </c>
      <c r="AE166" s="11">
        <v>0.45374000020697708</v>
      </c>
      <c r="AF166" s="11">
        <v>0.47824000021815294</v>
      </c>
      <c r="AG166" s="11">
        <v>9.8000000044703481E-2</v>
      </c>
      <c r="AH166" s="11">
        <v>0.34776000067591667</v>
      </c>
      <c r="AI166" s="11">
        <v>0.53900000024586914</v>
      </c>
      <c r="AJ166" s="11">
        <v>0.37555767797789508</v>
      </c>
      <c r="AK166" s="11">
        <v>0.27757482094107583</v>
      </c>
      <c r="AL166" s="11">
        <v>0.29146390684786694</v>
      </c>
      <c r="AM166" s="11">
        <v>8.6749078291043337E-4</v>
      </c>
      <c r="AN166" s="11">
        <v>0.25681885714285713</v>
      </c>
      <c r="AO166" s="11">
        <v>0.33411003776819437</v>
      </c>
      <c r="AP166" s="11">
        <v>0.51840000289678567</v>
      </c>
      <c r="AQ166" s="11">
        <v>0.29146390684786694</v>
      </c>
      <c r="AR166" s="11">
        <v>1511.19678686369</v>
      </c>
      <c r="AS166" s="11">
        <v>1500</v>
      </c>
      <c r="AT166" s="11">
        <v>7685000</v>
      </c>
      <c r="AU166" s="11">
        <v>34.96</v>
      </c>
      <c r="AV166" s="11">
        <v>39.36</v>
      </c>
      <c r="AW166" s="11">
        <v>-0.11</v>
      </c>
      <c r="AX166" s="11">
        <v>0.1638055489253018</v>
      </c>
    </row>
    <row r="167" spans="1:50">
      <c r="A167"/>
      <c r="B167"/>
      <c r="C167"/>
      <c r="D167"/>
      <c r="E167"/>
      <c r="F167"/>
      <c r="G167"/>
      <c r="H167"/>
      <c r="I167"/>
      <c r="J167"/>
      <c r="K167"/>
      <c r="L167"/>
      <c r="M167"/>
      <c r="N167"/>
      <c r="O167"/>
      <c r="P167"/>
      <c r="Q167"/>
      <c r="R167"/>
      <c r="S167"/>
      <c r="T167"/>
      <c r="U167"/>
      <c r="V167"/>
      <c r="W167"/>
      <c r="X167"/>
      <c r="Y167"/>
      <c r="Z167"/>
      <c r="AA167" s="11">
        <v>9.076716407072577E-2</v>
      </c>
      <c r="AB167" s="11">
        <v>0.58512400335767589</v>
      </c>
      <c r="AC167" s="11">
        <v>0.4</v>
      </c>
      <c r="AD167" s="11">
        <v>0.3</v>
      </c>
      <c r="AE167" s="11">
        <v>0.46299999999999997</v>
      </c>
      <c r="AF167" s="11">
        <v>0.48799999999999999</v>
      </c>
      <c r="AG167" s="11">
        <v>0.1</v>
      </c>
      <c r="AH167" s="11">
        <v>0.35532000050693746</v>
      </c>
      <c r="AI167" s="11">
        <v>0.55000000000000004</v>
      </c>
      <c r="AJ167" s="11">
        <v>0.37301803881087803</v>
      </c>
      <c r="AK167" s="11">
        <v>0.27303553167605799</v>
      </c>
      <c r="AL167" s="11">
        <v>0.28720806830917589</v>
      </c>
      <c r="AM167" s="11">
        <v>2.433194498117889E-3</v>
      </c>
      <c r="AN167" s="11">
        <v>0.25028771428571428</v>
      </c>
      <c r="AO167" s="11">
        <v>0.33072452841210859</v>
      </c>
      <c r="AP167" s="11">
        <v>0.53136000260710714</v>
      </c>
      <c r="AQ167" s="11">
        <v>0.28720806830917589</v>
      </c>
      <c r="AR167" s="11">
        <v>1544.4392548201499</v>
      </c>
      <c r="AS167" s="11">
        <v>1510</v>
      </c>
      <c r="AT167" s="11">
        <v>7763000</v>
      </c>
      <c r="AW167" s="11">
        <v>-0.11</v>
      </c>
      <c r="AX167" s="11">
        <v>0.15733241484112859</v>
      </c>
    </row>
    <row r="168" spans="1:50">
      <c r="A168"/>
      <c r="B168"/>
      <c r="C168"/>
      <c r="D168"/>
      <c r="E168"/>
      <c r="F168"/>
      <c r="G168"/>
      <c r="H168"/>
      <c r="I168"/>
      <c r="J168"/>
      <c r="K168"/>
      <c r="L168"/>
      <c r="M168"/>
      <c r="N168"/>
      <c r="O168"/>
      <c r="P168"/>
      <c r="Q168"/>
      <c r="R168"/>
      <c r="S168"/>
      <c r="T168"/>
      <c r="U168"/>
      <c r="V168"/>
      <c r="W168"/>
      <c r="X168"/>
      <c r="Y168"/>
      <c r="Z168"/>
      <c r="AA168" s="11">
        <v>9.076716407072577E-2</v>
      </c>
      <c r="AB168" s="11">
        <v>0.57524600370046652</v>
      </c>
      <c r="AC168" s="11">
        <v>0.55000000000000004</v>
      </c>
      <c r="AD168" s="11">
        <v>0.3</v>
      </c>
      <c r="AE168" s="11">
        <v>0.54600000000000004</v>
      </c>
      <c r="AF168" s="11">
        <v>0.61599999999999999</v>
      </c>
      <c r="AG168" s="11">
        <v>0.1</v>
      </c>
      <c r="AH168" s="11">
        <v>0.36288000033795831</v>
      </c>
      <c r="AI168" s="11">
        <v>0.55000000000000004</v>
      </c>
      <c r="AJ168" s="11">
        <v>0.36566209500844898</v>
      </c>
      <c r="AK168" s="11">
        <v>0.29179091260377199</v>
      </c>
      <c r="AL168" s="11">
        <v>0.28170550359820601</v>
      </c>
      <c r="AM168" s="11">
        <v>5.670380766068444E-3</v>
      </c>
      <c r="AN168" s="11">
        <v>0.24214485714285716</v>
      </c>
      <c r="AO168" s="11">
        <v>0.31761289413964494</v>
      </c>
      <c r="AP168" s="11">
        <v>0.5443200023174285</v>
      </c>
      <c r="AQ168" s="11">
        <v>0.28170550359820601</v>
      </c>
      <c r="AR168" s="11">
        <v>1647.07862744769</v>
      </c>
      <c r="AS168" s="11">
        <v>1640</v>
      </c>
      <c r="AT168" s="11">
        <v>7838000</v>
      </c>
      <c r="AW168" s="11">
        <v>-0.09</v>
      </c>
      <c r="AX168" s="11">
        <v>0.15339570233581862</v>
      </c>
    </row>
    <row r="169" spans="1:50">
      <c r="A169"/>
      <c r="B169"/>
      <c r="C169"/>
      <c r="D169"/>
      <c r="E169"/>
      <c r="F169"/>
      <c r="G169"/>
      <c r="H169"/>
      <c r="I169"/>
      <c r="J169"/>
      <c r="K169"/>
      <c r="L169"/>
      <c r="M169"/>
      <c r="N169"/>
      <c r="O169"/>
      <c r="P169"/>
      <c r="Q169"/>
      <c r="R169"/>
      <c r="S169"/>
      <c r="T169"/>
      <c r="U169"/>
      <c r="V169"/>
      <c r="W169"/>
      <c r="X169"/>
      <c r="Y169"/>
      <c r="Z169"/>
      <c r="AA169" s="11">
        <v>9.076716407072577E-2</v>
      </c>
      <c r="AB169" s="11">
        <v>0.56536800404325693</v>
      </c>
      <c r="AC169" s="11">
        <v>0.55000000000000004</v>
      </c>
      <c r="AD169" s="11">
        <v>0.3</v>
      </c>
      <c r="AE169" s="11">
        <v>0.70299999999999996</v>
      </c>
      <c r="AF169" s="11">
        <v>0.879</v>
      </c>
      <c r="AG169" s="11">
        <v>0.3</v>
      </c>
      <c r="AH169" s="11">
        <v>0.3704400001689791</v>
      </c>
      <c r="AI169" s="11">
        <v>0.55000000000000004</v>
      </c>
      <c r="AJ169" s="11">
        <v>0.35830615120602005</v>
      </c>
      <c r="AK169" s="11">
        <v>0.310546293531486</v>
      </c>
      <c r="AL169" s="11">
        <v>0.27620293888723613</v>
      </c>
      <c r="AM169" s="11">
        <v>9.1270342755241114E-3</v>
      </c>
      <c r="AN169" s="11">
        <v>0.21099900000000002</v>
      </c>
      <c r="AO169" s="11">
        <v>0.30450125986718135</v>
      </c>
      <c r="AP169" s="11">
        <v>0.55728000202774997</v>
      </c>
      <c r="AQ169" s="11">
        <v>0.27620293888723613</v>
      </c>
      <c r="AR169" s="11">
        <v>1814.9143656731701</v>
      </c>
      <c r="AS169" s="11">
        <v>1810</v>
      </c>
      <c r="AT169" s="11">
        <v>7913000</v>
      </c>
      <c r="AW169" s="11">
        <v>-7.0000000000000007E-2</v>
      </c>
      <c r="AX169" s="11">
        <v>0.14339083444118961</v>
      </c>
    </row>
    <row r="170" spans="1:50">
      <c r="A170"/>
      <c r="B170"/>
      <c r="C170"/>
      <c r="D170"/>
      <c r="E170"/>
      <c r="F170"/>
      <c r="G170"/>
      <c r="H170"/>
      <c r="I170"/>
      <c r="J170"/>
      <c r="K170"/>
      <c r="L170"/>
      <c r="M170"/>
      <c r="N170"/>
      <c r="O170"/>
      <c r="P170"/>
      <c r="Q170"/>
      <c r="R170"/>
      <c r="S170"/>
      <c r="T170"/>
      <c r="U170"/>
      <c r="V170"/>
      <c r="W170"/>
      <c r="X170"/>
      <c r="Y170"/>
      <c r="Z170"/>
      <c r="AA170" s="11">
        <v>9.076716407072577E-2</v>
      </c>
      <c r="AB170" s="11">
        <v>0.55549000438604756</v>
      </c>
      <c r="AC170" s="11">
        <v>0.55000000000000004</v>
      </c>
      <c r="AD170" s="11">
        <v>0.3</v>
      </c>
      <c r="AE170" s="11">
        <v>0.71599999999999997</v>
      </c>
      <c r="AF170" s="11">
        <v>0.875</v>
      </c>
      <c r="AG170" s="11">
        <v>0.3</v>
      </c>
      <c r="AH170" s="11">
        <v>0.37799999999999995</v>
      </c>
      <c r="AI170" s="11">
        <v>0.55000000000000004</v>
      </c>
      <c r="AJ170" s="11">
        <v>0.33810374674528998</v>
      </c>
      <c r="AK170" s="11">
        <v>0.307174723596846</v>
      </c>
      <c r="AL170" s="11">
        <v>0.27499966949147742</v>
      </c>
      <c r="AM170" s="11">
        <v>5.1498322824891779E-2</v>
      </c>
      <c r="AN170" s="11">
        <v>0.22461542857142858</v>
      </c>
      <c r="AO170" s="11">
        <v>0.29880831365845784</v>
      </c>
      <c r="AP170" s="11">
        <v>0.57024000173807143</v>
      </c>
      <c r="AQ170" s="11">
        <v>0.27499966949147742</v>
      </c>
      <c r="AR170" s="11">
        <v>1960.4427326300399</v>
      </c>
      <c r="AS170" s="11">
        <v>1940</v>
      </c>
      <c r="AT170" s="11">
        <v>7983000</v>
      </c>
      <c r="AW170" s="11">
        <v>-7.0000000000000007E-2</v>
      </c>
      <c r="AX170" s="11">
        <v>0.13834058621931228</v>
      </c>
    </row>
    <row r="171" spans="1:50">
      <c r="A171"/>
      <c r="B171"/>
      <c r="C171"/>
      <c r="D171"/>
      <c r="E171"/>
      <c r="F171"/>
      <c r="G171"/>
      <c r="H171"/>
      <c r="I171"/>
      <c r="J171"/>
      <c r="K171"/>
      <c r="L171"/>
      <c r="M171"/>
      <c r="N171"/>
      <c r="O171"/>
      <c r="P171"/>
      <c r="Q171"/>
      <c r="R171"/>
      <c r="S171"/>
      <c r="T171"/>
      <c r="U171"/>
      <c r="V171"/>
      <c r="W171"/>
      <c r="X171"/>
      <c r="Y171"/>
      <c r="Z171"/>
      <c r="AA171" s="11">
        <v>9.076716407072577E-2</v>
      </c>
      <c r="AB171" s="11">
        <v>0.54561200472883797</v>
      </c>
      <c r="AC171" s="11">
        <v>0.55000000000000004</v>
      </c>
      <c r="AD171" s="11">
        <v>0.3</v>
      </c>
      <c r="AE171" s="11">
        <v>0.71299999999999997</v>
      </c>
      <c r="AF171" s="11">
        <v>0.76500000000000001</v>
      </c>
      <c r="AG171" s="11">
        <v>0.3</v>
      </c>
      <c r="AH171" s="11">
        <v>0.70700000000000007</v>
      </c>
      <c r="AI171" s="11">
        <v>0.55000000000000004</v>
      </c>
      <c r="AJ171" s="11">
        <v>0.31790134228455996</v>
      </c>
      <c r="AK171" s="11">
        <v>0.303803153662206</v>
      </c>
      <c r="AL171" s="11">
        <v>0.27379640009571865</v>
      </c>
      <c r="AM171" s="11">
        <v>5.8036788500791671E-2</v>
      </c>
      <c r="AN171" s="11">
        <v>0.22400014285714284</v>
      </c>
      <c r="AO171" s="11">
        <v>0.29311536744973438</v>
      </c>
      <c r="AP171" s="11">
        <v>0.58320000144839279</v>
      </c>
      <c r="AQ171" s="11">
        <v>0.27379640009571865</v>
      </c>
      <c r="AR171" s="11">
        <v>2207.0574018705402</v>
      </c>
      <c r="AS171" s="11">
        <v>2090</v>
      </c>
      <c r="AT171" s="11">
        <v>8048534.7859097896</v>
      </c>
      <c r="AW171" s="11">
        <v>-7.0000000000000007E-2</v>
      </c>
      <c r="AX171" s="11">
        <v>0.13108732411849189</v>
      </c>
    </row>
    <row r="172" spans="1:50">
      <c r="A172"/>
      <c r="B172"/>
      <c r="C172"/>
      <c r="D172"/>
      <c r="E172"/>
      <c r="F172"/>
      <c r="G172"/>
      <c r="H172"/>
      <c r="I172"/>
      <c r="J172"/>
      <c r="K172"/>
      <c r="L172"/>
      <c r="M172"/>
      <c r="N172"/>
      <c r="O172"/>
      <c r="P172"/>
      <c r="Q172"/>
      <c r="R172"/>
      <c r="S172"/>
      <c r="T172"/>
      <c r="U172"/>
      <c r="V172"/>
      <c r="W172"/>
      <c r="X172"/>
      <c r="Y172"/>
      <c r="Z172"/>
      <c r="AA172" s="11">
        <v>9.076716407072577E-2</v>
      </c>
      <c r="AB172" s="11">
        <v>0.53573400507162849</v>
      </c>
      <c r="AC172" s="11">
        <v>0.55000000000000004</v>
      </c>
      <c r="AD172" s="11">
        <v>0.3</v>
      </c>
      <c r="AE172" s="11">
        <v>0.71799999999999997</v>
      </c>
      <c r="AF172" s="11">
        <v>0.86799999999999999</v>
      </c>
      <c r="AG172" s="11">
        <v>0.3</v>
      </c>
      <c r="AH172" s="11">
        <v>0.65099999999999991</v>
      </c>
      <c r="AI172" s="11">
        <v>0.66799999999999993</v>
      </c>
      <c r="AJ172" s="11">
        <v>0.28769539090734503</v>
      </c>
      <c r="AK172" s="11">
        <v>0.31239692669555003</v>
      </c>
      <c r="AL172" s="11">
        <v>0.28584019622860674</v>
      </c>
      <c r="AM172" s="11">
        <v>9.9999597249571442E-2</v>
      </c>
      <c r="AN172" s="11">
        <v>0.22182014285714285</v>
      </c>
      <c r="AO172" s="11">
        <v>0.31716755545939446</v>
      </c>
      <c r="AP172" s="11">
        <v>0.59616000115871426</v>
      </c>
      <c r="AQ172" s="11">
        <v>0.28584019622860674</v>
      </c>
      <c r="AR172" s="11">
        <v>2461.39977532393</v>
      </c>
      <c r="AS172" s="11">
        <v>2320</v>
      </c>
      <c r="AT172" s="11">
        <v>8111143.7787774401</v>
      </c>
      <c r="AU172" s="11">
        <v>36.5</v>
      </c>
      <c r="AV172" s="11">
        <v>27.11</v>
      </c>
      <c r="AW172" s="11">
        <v>-0.06</v>
      </c>
      <c r="AX172" s="11">
        <v>0.14274825414415068</v>
      </c>
    </row>
    <row r="173" spans="1:50">
      <c r="A173"/>
      <c r="B173"/>
      <c r="C173"/>
      <c r="D173"/>
      <c r="E173"/>
      <c r="F173"/>
      <c r="G173"/>
      <c r="H173"/>
      <c r="I173"/>
      <c r="J173"/>
      <c r="K173"/>
      <c r="L173"/>
      <c r="M173"/>
      <c r="N173"/>
      <c r="O173"/>
      <c r="P173"/>
      <c r="Q173"/>
      <c r="R173"/>
      <c r="S173"/>
      <c r="T173"/>
      <c r="U173"/>
      <c r="V173"/>
      <c r="W173"/>
      <c r="X173"/>
      <c r="Y173"/>
      <c r="Z173"/>
      <c r="AA173" s="11">
        <v>9.076716407072577E-2</v>
      </c>
      <c r="AB173" s="11">
        <v>0.52585600541441901</v>
      </c>
      <c r="AC173" s="11">
        <v>0.55000000000000004</v>
      </c>
      <c r="AD173" s="11">
        <v>0.3</v>
      </c>
      <c r="AE173" s="11">
        <v>0.78400000000000003</v>
      </c>
      <c r="AF173" s="11">
        <v>0.88</v>
      </c>
      <c r="AG173" s="11">
        <v>0.3</v>
      </c>
      <c r="AH173" s="11">
        <v>0.78799999999999992</v>
      </c>
      <c r="AI173" s="11">
        <v>0.74400000000000011</v>
      </c>
      <c r="AJ173" s="11">
        <v>0.25748943953013004</v>
      </c>
      <c r="AK173" s="11">
        <v>0.32099069972889399</v>
      </c>
      <c r="AL173" s="11">
        <v>0.29788399236149482</v>
      </c>
      <c r="AM173" s="11">
        <v>0.107985316951572</v>
      </c>
      <c r="AN173" s="11">
        <v>0.21507142857142858</v>
      </c>
      <c r="AO173" s="11">
        <v>0.34121974346905459</v>
      </c>
      <c r="AP173" s="11">
        <v>0.60912000086903573</v>
      </c>
      <c r="AQ173" s="11">
        <v>0.29788399236149482</v>
      </c>
      <c r="AR173" s="11">
        <v>2745.9677083984002</v>
      </c>
      <c r="AS173" s="11">
        <v>2580</v>
      </c>
      <c r="AT173" s="11">
        <v>8171892.8957738997</v>
      </c>
      <c r="AW173" s="11">
        <v>-0.05</v>
      </c>
      <c r="AX173" s="11">
        <v>0.13604185920115253</v>
      </c>
    </row>
    <row r="174" spans="1:50">
      <c r="A174"/>
      <c r="B174"/>
      <c r="C174"/>
      <c r="D174"/>
      <c r="E174"/>
      <c r="F174"/>
      <c r="G174"/>
      <c r="H174"/>
      <c r="I174"/>
      <c r="J174"/>
      <c r="K174"/>
      <c r="L174"/>
      <c r="M174"/>
      <c r="N174"/>
      <c r="O174"/>
      <c r="P174"/>
      <c r="Q174"/>
      <c r="R174"/>
      <c r="S174"/>
      <c r="T174"/>
      <c r="U174"/>
      <c r="V174"/>
      <c r="W174"/>
      <c r="X174"/>
      <c r="Y174"/>
      <c r="Z174"/>
      <c r="AA174" s="11">
        <v>9.076716407072577E-2</v>
      </c>
      <c r="AB174" s="11">
        <v>0.51597800575720953</v>
      </c>
      <c r="AC174" s="11">
        <v>0.55000000000000004</v>
      </c>
      <c r="AD174" s="11">
        <v>0.3</v>
      </c>
      <c r="AE174" s="11">
        <v>0.78400000000000003</v>
      </c>
      <c r="AF174" s="11">
        <v>0.87</v>
      </c>
      <c r="AG174" s="11">
        <v>0.3</v>
      </c>
      <c r="AH174" s="11">
        <v>0.84799999999999998</v>
      </c>
      <c r="AI174" s="11">
        <v>0.71599999999999997</v>
      </c>
      <c r="AJ174" s="11">
        <v>0.219935332808148</v>
      </c>
      <c r="AK174" s="11">
        <v>0.31578590355771202</v>
      </c>
      <c r="AL174" s="11">
        <v>0.2942486734234383</v>
      </c>
      <c r="AM174" s="11">
        <v>0.14264633718811778</v>
      </c>
      <c r="AN174" s="11">
        <v>0.20899928571428569</v>
      </c>
      <c r="AO174" s="11">
        <v>0.35463237259772185</v>
      </c>
      <c r="AP174" s="11">
        <v>0.62208000057935708</v>
      </c>
      <c r="AQ174" s="11">
        <v>0.2942486734234383</v>
      </c>
      <c r="AR174" s="11">
        <v>3095.78765694197</v>
      </c>
      <c r="AS174" s="11">
        <v>2910</v>
      </c>
      <c r="AT174" s="11">
        <v>8234039.3641274301</v>
      </c>
      <c r="AW174" s="11">
        <v>-0.06</v>
      </c>
      <c r="AX174" s="11">
        <v>0.12730666908086896</v>
      </c>
    </row>
    <row r="175" spans="1:50">
      <c r="A175"/>
      <c r="B175"/>
      <c r="C175"/>
      <c r="D175"/>
      <c r="E175"/>
      <c r="F175"/>
      <c r="G175"/>
      <c r="H175"/>
      <c r="I175"/>
      <c r="J175"/>
      <c r="K175"/>
      <c r="L175"/>
      <c r="M175"/>
      <c r="N175"/>
      <c r="O175"/>
      <c r="P175"/>
      <c r="Q175"/>
      <c r="R175"/>
      <c r="S175"/>
      <c r="T175"/>
      <c r="U175"/>
      <c r="V175"/>
      <c r="W175"/>
      <c r="X175"/>
      <c r="Y175"/>
      <c r="Z175"/>
      <c r="AA175" s="11">
        <v>9.076716407072577E-2</v>
      </c>
      <c r="AB175" s="11">
        <v>0.50610000610000005</v>
      </c>
      <c r="AC175" s="11">
        <v>0.55000000000000004</v>
      </c>
      <c r="AD175" s="11">
        <v>0.3</v>
      </c>
      <c r="AE175" s="11">
        <v>0.78299999999999992</v>
      </c>
      <c r="AF175" s="11">
        <v>0.879</v>
      </c>
      <c r="AG175" s="11">
        <v>0.3</v>
      </c>
      <c r="AH175" s="11">
        <v>0.80200000000000005</v>
      </c>
      <c r="AI175" s="11">
        <v>0.69200000000000006</v>
      </c>
      <c r="AJ175" s="11">
        <v>0.21144301794137998</v>
      </c>
      <c r="AK175" s="11">
        <v>0.31044634244965197</v>
      </c>
      <c r="AL175" s="11">
        <v>0.26306024053682303</v>
      </c>
      <c r="AM175" s="11">
        <v>0.19483277089680889</v>
      </c>
      <c r="AN175" s="11">
        <v>0.20422157142857142</v>
      </c>
      <c r="AO175" s="11">
        <v>0.35073583533054065</v>
      </c>
      <c r="AP175" s="11">
        <v>0.63504000028967855</v>
      </c>
      <c r="AQ175" s="11">
        <v>0.26306024053682303</v>
      </c>
      <c r="AR175" s="11">
        <v>3477.6990810715602</v>
      </c>
      <c r="AS175" s="11">
        <v>3200</v>
      </c>
      <c r="AT175" s="11">
        <v>8306399.7983482601</v>
      </c>
      <c r="AW175" s="11">
        <v>-7.0000000000000007E-2</v>
      </c>
      <c r="AX175" s="11">
        <v>0.11823499432711565</v>
      </c>
    </row>
    <row r="176" spans="1:50">
      <c r="A176"/>
      <c r="B176"/>
      <c r="C176"/>
      <c r="D176"/>
      <c r="E176"/>
      <c r="F176"/>
      <c r="G176"/>
      <c r="H176"/>
      <c r="I176"/>
      <c r="J176"/>
      <c r="K176"/>
      <c r="L176"/>
      <c r="M176"/>
      <c r="N176"/>
      <c r="O176"/>
      <c r="P176"/>
      <c r="Q176"/>
      <c r="R176"/>
      <c r="S176"/>
      <c r="T176"/>
      <c r="U176"/>
      <c r="V176"/>
      <c r="W176"/>
      <c r="X176"/>
      <c r="Y176"/>
      <c r="Z176"/>
      <c r="AA176" s="11">
        <v>9.076716407072577E-2</v>
      </c>
      <c r="AB176" s="11">
        <v>0.50003727214999993</v>
      </c>
      <c r="AC176" s="11">
        <v>0.55000000000000004</v>
      </c>
      <c r="AD176" s="11">
        <v>0.3</v>
      </c>
      <c r="AE176" s="11">
        <v>0.79200000000000004</v>
      </c>
      <c r="AF176" s="11">
        <v>0.87</v>
      </c>
      <c r="AG176" s="11">
        <v>0.3</v>
      </c>
      <c r="AH176" s="11">
        <v>0.80400000000000005</v>
      </c>
      <c r="AI176" s="11">
        <v>0.69200000000000006</v>
      </c>
      <c r="AJ176" s="11">
        <v>0.24298851176796399</v>
      </c>
      <c r="AK176" s="11">
        <v>0.29336242901213</v>
      </c>
      <c r="AL176" s="11">
        <v>0.29357976903580552</v>
      </c>
      <c r="AM176" s="11">
        <v>0.29684886063396221</v>
      </c>
      <c r="AN176" s="11">
        <v>0.20644014285714288</v>
      </c>
      <c r="AO176" s="11">
        <v>0.35603696042351246</v>
      </c>
      <c r="AP176" s="11">
        <v>0.64800000000000002</v>
      </c>
      <c r="AQ176" s="11">
        <v>0.29357976903580552</v>
      </c>
      <c r="AR176" s="11">
        <v>4496.1439362615802</v>
      </c>
      <c r="AS176" s="11">
        <v>3940</v>
      </c>
      <c r="AT176" s="11">
        <v>8391850</v>
      </c>
      <c r="AV176" s="11">
        <v>0.27</v>
      </c>
      <c r="AW176" s="11">
        <v>-0.08</v>
      </c>
      <c r="AX176" s="11">
        <v>0.10217715674611136</v>
      </c>
    </row>
    <row r="177" spans="1:50">
      <c r="A177"/>
      <c r="B177"/>
      <c r="C177"/>
      <c r="D177"/>
      <c r="E177"/>
      <c r="F177"/>
      <c r="G177"/>
      <c r="H177"/>
      <c r="I177"/>
      <c r="J177"/>
      <c r="K177"/>
      <c r="L177"/>
      <c r="M177"/>
      <c r="N177"/>
      <c r="O177"/>
      <c r="P177"/>
      <c r="Q177"/>
      <c r="R177"/>
      <c r="S177"/>
      <c r="T177"/>
      <c r="U177"/>
      <c r="V177"/>
      <c r="W177"/>
      <c r="X177"/>
      <c r="Y177"/>
      <c r="Z177"/>
      <c r="AA177" s="11">
        <v>9.076716407072577E-2</v>
      </c>
      <c r="AB177" s="11">
        <v>0.49397453820000004</v>
      </c>
      <c r="AC177" s="11">
        <v>0.56700000000000006</v>
      </c>
      <c r="AD177" s="11">
        <v>0.3</v>
      </c>
      <c r="AE177" s="11">
        <v>0.8</v>
      </c>
      <c r="AF177" s="11">
        <v>0.77800000000000002</v>
      </c>
      <c r="AG177" s="11">
        <v>0.3</v>
      </c>
      <c r="AH177" s="11">
        <v>0.755</v>
      </c>
      <c r="AI177" s="11">
        <v>0.72599999999999998</v>
      </c>
      <c r="AJ177" s="11">
        <v>0.289035694324004</v>
      </c>
      <c r="AK177" s="11">
        <v>0.26660529671407801</v>
      </c>
      <c r="AL177" s="11">
        <v>0.30511425914481743</v>
      </c>
      <c r="AM177" s="11">
        <v>0.43523554906008888</v>
      </c>
      <c r="AN177" s="11">
        <v>0.2050707142857143</v>
      </c>
      <c r="AO177" s="11">
        <v>0.33630807930606582</v>
      </c>
      <c r="AP177" s="11">
        <v>0.60399999999999998</v>
      </c>
      <c r="AQ177" s="11">
        <v>0.30511425914481743</v>
      </c>
      <c r="AR177" s="11">
        <v>6175.7838943057304</v>
      </c>
      <c r="AS177" s="11">
        <v>5390</v>
      </c>
      <c r="AT177" s="11">
        <v>8484550</v>
      </c>
      <c r="AW177" s="11">
        <v>-0.1</v>
      </c>
      <c r="AX177" s="11">
        <v>7.9641101518493407E-2</v>
      </c>
    </row>
    <row r="178" spans="1:50">
      <c r="A178"/>
      <c r="B178"/>
      <c r="C178"/>
      <c r="D178"/>
      <c r="E178"/>
      <c r="F178"/>
      <c r="G178"/>
      <c r="H178"/>
      <c r="I178"/>
      <c r="J178"/>
      <c r="K178"/>
      <c r="L178"/>
      <c r="M178"/>
      <c r="N178"/>
      <c r="O178"/>
      <c r="P178"/>
      <c r="Q178"/>
      <c r="R178"/>
      <c r="S178"/>
      <c r="T178"/>
      <c r="U178"/>
      <c r="V178"/>
      <c r="W178"/>
      <c r="X178"/>
      <c r="Y178"/>
      <c r="Z178"/>
      <c r="AA178" s="11">
        <v>9.076716407072577E-2</v>
      </c>
      <c r="AB178" s="11">
        <v>0.50409504720978904</v>
      </c>
      <c r="AC178" s="11">
        <v>0.57999999999999996</v>
      </c>
      <c r="AD178" s="11">
        <v>0.3</v>
      </c>
      <c r="AE178" s="11">
        <v>0.80799999999999994</v>
      </c>
      <c r="AF178" s="11">
        <v>0.79900000000000004</v>
      </c>
      <c r="AG178" s="11">
        <v>0.3</v>
      </c>
      <c r="AH178" s="11">
        <v>0.76800000000000002</v>
      </c>
      <c r="AI178" s="11">
        <v>0.77599999999999991</v>
      </c>
      <c r="AJ178" s="11">
        <v>0.35891752284922401</v>
      </c>
      <c r="AK178" s="11">
        <v>0.26658145581116799</v>
      </c>
      <c r="AL178" s="11">
        <v>0.30008406210074445</v>
      </c>
      <c r="AM178" s="11">
        <v>0.5851224302974033</v>
      </c>
      <c r="AN178" s="11">
        <v>0.20551828571428571</v>
      </c>
      <c r="AO178" s="11">
        <v>0.35025129080745981</v>
      </c>
      <c r="AP178" s="11">
        <v>0.60799999999999998</v>
      </c>
      <c r="AQ178" s="11">
        <v>0.30008406210074445</v>
      </c>
      <c r="AR178" s="11">
        <v>7897.3367262783404</v>
      </c>
      <c r="AS178" s="11">
        <v>6680</v>
      </c>
      <c r="AT178" s="11">
        <v>8581300</v>
      </c>
      <c r="AW178" s="11">
        <v>-0.1</v>
      </c>
      <c r="AX178" s="11">
        <v>6.0551564208024766E-2</v>
      </c>
    </row>
    <row r="179" spans="1:50">
      <c r="A179"/>
      <c r="B179"/>
      <c r="C179"/>
      <c r="D179"/>
      <c r="E179"/>
      <c r="F179"/>
      <c r="G179"/>
      <c r="H179"/>
      <c r="I179"/>
      <c r="J179"/>
      <c r="K179"/>
      <c r="L179"/>
      <c r="M179"/>
      <c r="N179"/>
      <c r="O179"/>
      <c r="P179"/>
      <c r="Q179"/>
      <c r="R179"/>
      <c r="S179"/>
      <c r="T179"/>
      <c r="U179"/>
      <c r="V179"/>
      <c r="W179"/>
      <c r="X179"/>
      <c r="Y179"/>
      <c r="Z179"/>
      <c r="AA179" s="11">
        <v>9.076716407072577E-2</v>
      </c>
      <c r="AB179" s="11">
        <v>0.51421555621957804</v>
      </c>
      <c r="AC179" s="11">
        <v>0.626</v>
      </c>
      <c r="AD179" s="11">
        <v>0.3</v>
      </c>
      <c r="AE179" s="11">
        <v>0.80400000000000005</v>
      </c>
      <c r="AF179" s="11">
        <v>0.82900000000000007</v>
      </c>
      <c r="AG179" s="11">
        <v>0.3</v>
      </c>
      <c r="AH179" s="11">
        <v>0.76500000000000001</v>
      </c>
      <c r="AI179" s="11">
        <v>0.78400000000000003</v>
      </c>
      <c r="AJ179" s="11">
        <v>0.42138902025808</v>
      </c>
      <c r="AK179" s="11">
        <v>0.25080469291203</v>
      </c>
      <c r="AL179" s="11">
        <v>0.29437433539370461</v>
      </c>
      <c r="AM179" s="11">
        <v>0.83818798810561546</v>
      </c>
      <c r="AN179" s="11">
        <v>0.21415500000000001</v>
      </c>
      <c r="AO179" s="11">
        <v>0.35359769598483537</v>
      </c>
      <c r="AP179" s="11">
        <v>0.58700000000000008</v>
      </c>
      <c r="AQ179" s="11">
        <v>0.29437433539370461</v>
      </c>
      <c r="AR179" s="11">
        <v>8839.7647249602396</v>
      </c>
      <c r="AS179" s="11">
        <v>7830</v>
      </c>
      <c r="AT179" s="11">
        <v>8680100</v>
      </c>
      <c r="AU179" s="11">
        <v>33.71</v>
      </c>
      <c r="AV179" s="11">
        <v>7.75</v>
      </c>
      <c r="AW179" s="11">
        <v>-0.08</v>
      </c>
      <c r="AX179" s="11">
        <v>5.4661251759202834E-2</v>
      </c>
    </row>
    <row r="180" spans="1:50">
      <c r="A180"/>
      <c r="B180"/>
      <c r="C180"/>
      <c r="D180"/>
      <c r="E180"/>
      <c r="F180"/>
      <c r="G180"/>
      <c r="H180"/>
      <c r="I180"/>
      <c r="J180"/>
      <c r="K180"/>
      <c r="L180"/>
      <c r="M180"/>
      <c r="N180"/>
      <c r="O180"/>
      <c r="P180"/>
      <c r="Q180"/>
      <c r="R180"/>
      <c r="S180"/>
      <c r="T180"/>
      <c r="U180"/>
      <c r="V180"/>
      <c r="W180"/>
      <c r="X180"/>
      <c r="Y180"/>
      <c r="Z180"/>
      <c r="AA180" s="11">
        <v>9.076716407072577E-2</v>
      </c>
      <c r="AB180" s="11">
        <v>0.52433606522936693</v>
      </c>
      <c r="AC180" s="11">
        <v>0.746</v>
      </c>
      <c r="AD180" s="11">
        <v>0.4</v>
      </c>
      <c r="AE180" s="11">
        <v>0.79700000000000004</v>
      </c>
      <c r="AF180" s="11">
        <v>0.77500000000000002</v>
      </c>
      <c r="AG180" s="11">
        <v>0.3</v>
      </c>
      <c r="AH180" s="11">
        <v>0.66299999999999992</v>
      </c>
      <c r="AI180" s="11">
        <v>0.78400000000000003</v>
      </c>
      <c r="AJ180" s="11">
        <v>0.42184107710234003</v>
      </c>
      <c r="AK180" s="11">
        <v>0.25968348679830999</v>
      </c>
      <c r="AL180" s="11">
        <v>0.28008033315473835</v>
      </c>
      <c r="AM180" s="11">
        <v>0.98154242887818444</v>
      </c>
      <c r="AN180" s="11">
        <v>0.27225300000000002</v>
      </c>
      <c r="AO180" s="11">
        <v>0.33746501331294632</v>
      </c>
      <c r="AP180" s="11">
        <v>0.87</v>
      </c>
      <c r="AQ180" s="11">
        <v>0.28008033315473835</v>
      </c>
      <c r="AR180" s="11">
        <v>9638.1881862451701</v>
      </c>
      <c r="AS180" s="11">
        <v>9020</v>
      </c>
      <c r="AT180" s="11">
        <v>8781100</v>
      </c>
      <c r="AW180" s="11">
        <v>-0.06</v>
      </c>
      <c r="AX180" s="11">
        <v>4.1502910279366978E-2</v>
      </c>
    </row>
    <row r="181" spans="1:50">
      <c r="A181"/>
      <c r="B181"/>
      <c r="C181"/>
      <c r="D181"/>
      <c r="E181"/>
      <c r="F181"/>
      <c r="G181"/>
      <c r="H181"/>
      <c r="I181"/>
      <c r="J181"/>
      <c r="K181"/>
      <c r="L181"/>
      <c r="M181"/>
      <c r="N181"/>
      <c r="O181"/>
      <c r="P181"/>
      <c r="Q181"/>
      <c r="R181"/>
      <c r="S181"/>
      <c r="T181"/>
      <c r="U181"/>
      <c r="V181"/>
      <c r="W181"/>
      <c r="X181"/>
      <c r="Y181"/>
      <c r="Z181"/>
      <c r="AA181" s="11">
        <v>9.076716407072577E-2</v>
      </c>
      <c r="AB181" s="11">
        <v>0.53445657423915605</v>
      </c>
      <c r="AC181" s="11">
        <v>0.746</v>
      </c>
      <c r="AD181" s="11">
        <v>0.4</v>
      </c>
      <c r="AE181" s="11">
        <v>0.79500000000000004</v>
      </c>
      <c r="AF181" s="11">
        <v>0.77500000000000002</v>
      </c>
      <c r="AG181" s="11">
        <v>0.55000000000000004</v>
      </c>
      <c r="AH181" s="11">
        <v>0.627</v>
      </c>
      <c r="AI181" s="11">
        <v>0.77099999999999991</v>
      </c>
      <c r="AJ181" s="11">
        <v>0.42262266631384671</v>
      </c>
      <c r="AK181" s="11">
        <v>0.26208665187661195</v>
      </c>
      <c r="AL181" s="11">
        <v>0.28227952977403509</v>
      </c>
      <c r="AM181" s="11">
        <v>0.97172700480879448</v>
      </c>
      <c r="AN181" s="11">
        <v>0.26953047006085329</v>
      </c>
      <c r="AO181" s="11">
        <v>0.33909036314348745</v>
      </c>
      <c r="AP181" s="11">
        <v>0.82499999999999996</v>
      </c>
      <c r="AQ181" s="11">
        <v>0.28227952977403509</v>
      </c>
      <c r="AS181" s="11">
        <v>8916.6666666665114</v>
      </c>
      <c r="AW181" s="11">
        <v>-0.06</v>
      </c>
      <c r="AX181" s="11">
        <v>2.8992959917617189E-2</v>
      </c>
    </row>
    <row r="182" spans="1:50">
      <c r="A182"/>
      <c r="B182"/>
      <c r="C182"/>
      <c r="D182"/>
      <c r="E182"/>
      <c r="F182"/>
      <c r="G182"/>
      <c r="H182"/>
      <c r="I182"/>
      <c r="J182"/>
      <c r="K182"/>
      <c r="L182"/>
      <c r="M182"/>
      <c r="N182"/>
      <c r="O182"/>
      <c r="P182"/>
      <c r="Q182"/>
      <c r="R182"/>
      <c r="S182"/>
      <c r="T182"/>
      <c r="U182"/>
      <c r="V182"/>
      <c r="W182"/>
      <c r="X182"/>
      <c r="Y182"/>
      <c r="Z182"/>
      <c r="AA182" s="11">
        <v>0</v>
      </c>
      <c r="AB182" s="11">
        <v>0.4259999847</v>
      </c>
      <c r="AC182" s="11">
        <v>1</v>
      </c>
      <c r="AD182" s="11">
        <v>0.7</v>
      </c>
      <c r="AE182" s="11">
        <v>0.97699999999999998</v>
      </c>
      <c r="AF182" s="11">
        <v>0.86900000000000011</v>
      </c>
      <c r="AG182" s="11">
        <v>0.3</v>
      </c>
      <c r="AH182" s="11">
        <v>0.82599999999999996</v>
      </c>
      <c r="AI182" s="11">
        <v>0.19</v>
      </c>
      <c r="AJ182" s="11">
        <v>0.70223040285763649</v>
      </c>
      <c r="AK182" s="11">
        <v>0.73158350178514797</v>
      </c>
      <c r="AL182" s="11">
        <v>0.57010201422074613</v>
      </c>
      <c r="AM182" s="11">
        <v>1.6198049201772001E-2</v>
      </c>
      <c r="AN182" s="11">
        <v>0.21383214285714286</v>
      </c>
      <c r="AO182" s="11">
        <v>0.63400446817863332</v>
      </c>
      <c r="AP182" s="11">
        <v>0.64000000357627873</v>
      </c>
      <c r="AQ182" s="11">
        <v>0.57010201422074613</v>
      </c>
      <c r="AS182" s="11" t="e">
        <v>#DIV/0!</v>
      </c>
      <c r="AT182" s="11">
        <v>281241</v>
      </c>
      <c r="AW182" s="11">
        <v>-0.03</v>
      </c>
      <c r="AX182" s="11">
        <v>-9.3110232051195119E-2</v>
      </c>
    </row>
    <row r="183" spans="1:50">
      <c r="A183"/>
      <c r="B183"/>
      <c r="C183"/>
      <c r="D183"/>
      <c r="E183"/>
      <c r="F183"/>
      <c r="G183"/>
      <c r="H183"/>
      <c r="I183"/>
      <c r="J183"/>
      <c r="K183"/>
      <c r="L183"/>
      <c r="M183"/>
      <c r="N183"/>
      <c r="O183"/>
      <c r="P183"/>
      <c r="Q183"/>
      <c r="R183"/>
      <c r="S183"/>
      <c r="T183"/>
      <c r="U183"/>
      <c r="V183"/>
      <c r="W183"/>
      <c r="X183"/>
      <c r="Y183"/>
      <c r="Z183"/>
      <c r="AA183" s="11">
        <v>0</v>
      </c>
      <c r="AB183" s="11">
        <v>0.4259999847</v>
      </c>
      <c r="AC183" s="11">
        <v>1</v>
      </c>
      <c r="AD183" s="11">
        <v>0.7</v>
      </c>
      <c r="AE183" s="11">
        <v>0.97799999999999998</v>
      </c>
      <c r="AF183" s="11">
        <v>0.83599999999999997</v>
      </c>
      <c r="AG183" s="11">
        <v>0.5</v>
      </c>
      <c r="AH183" s="11">
        <v>0.85799999999999998</v>
      </c>
      <c r="AI183" s="11">
        <v>0.19</v>
      </c>
      <c r="AJ183" s="11">
        <v>0.70635755384223198</v>
      </c>
      <c r="AK183" s="11">
        <v>0.73630969559133597</v>
      </c>
      <c r="AL183" s="11">
        <v>0.57153266753955978</v>
      </c>
      <c r="AM183" s="11">
        <v>1.9208693447809112E-2</v>
      </c>
      <c r="AN183" s="11">
        <v>0.21383214285714286</v>
      </c>
      <c r="AO183" s="11">
        <v>0.63673925318112867</v>
      </c>
      <c r="AP183" s="11">
        <v>0.65600000321865082</v>
      </c>
      <c r="AQ183" s="11">
        <v>0.57153266753955978</v>
      </c>
      <c r="AS183" s="11" t="e">
        <v>#DIV/0!</v>
      </c>
      <c r="AT183" s="11">
        <v>286213</v>
      </c>
      <c r="AW183" s="11">
        <v>-0.01</v>
      </c>
      <c r="AX183" s="11">
        <v>-9.6329801237919011E-2</v>
      </c>
    </row>
    <row r="184" spans="1:50">
      <c r="A184"/>
      <c r="B184"/>
      <c r="C184"/>
      <c r="D184"/>
      <c r="E184"/>
      <c r="F184"/>
      <c r="G184"/>
      <c r="H184"/>
      <c r="I184"/>
      <c r="J184"/>
      <c r="K184"/>
      <c r="L184"/>
      <c r="M184"/>
      <c r="N184"/>
      <c r="O184"/>
      <c r="P184"/>
      <c r="Q184"/>
      <c r="R184"/>
      <c r="S184"/>
      <c r="T184"/>
      <c r="U184"/>
      <c r="V184"/>
      <c r="W184"/>
      <c r="X184"/>
      <c r="Y184"/>
      <c r="Z184"/>
      <c r="AA184" s="11">
        <v>0</v>
      </c>
      <c r="AB184" s="11">
        <v>0.4259999847</v>
      </c>
      <c r="AC184" s="11">
        <v>1</v>
      </c>
      <c r="AD184" s="11">
        <v>0.7</v>
      </c>
      <c r="AE184" s="11">
        <v>0.97299999999999998</v>
      </c>
      <c r="AF184" s="11">
        <v>0.878</v>
      </c>
      <c r="AG184" s="11">
        <v>0.5</v>
      </c>
      <c r="AH184" s="11">
        <v>0.86099999999999999</v>
      </c>
      <c r="AI184" s="11">
        <v>0.19</v>
      </c>
      <c r="AJ184" s="11">
        <v>0.68796210095590504</v>
      </c>
      <c r="AK184" s="11">
        <v>0.73102702713115897</v>
      </c>
      <c r="AL184" s="11">
        <v>0.67523142833360839</v>
      </c>
      <c r="AM184" s="11">
        <v>2.3668358954331892E-2</v>
      </c>
      <c r="AN184" s="11">
        <v>0.21383214285714286</v>
      </c>
      <c r="AO184" s="11">
        <v>0.68764281573065067</v>
      </c>
      <c r="AP184" s="11">
        <v>0.6720000028610229</v>
      </c>
      <c r="AQ184" s="11">
        <v>0.67523142833360839</v>
      </c>
      <c r="AS184" s="11" t="e">
        <v>#DIV/0!</v>
      </c>
      <c r="AT184" s="11">
        <v>291059</v>
      </c>
      <c r="AW184" s="11">
        <v>0</v>
      </c>
      <c r="AX184" s="11">
        <v>-9.9345339259331478E-2</v>
      </c>
    </row>
    <row r="185" spans="1:50">
      <c r="A185"/>
      <c r="B185"/>
      <c r="C185"/>
      <c r="D185"/>
      <c r="E185"/>
      <c r="F185"/>
      <c r="G185"/>
      <c r="H185"/>
      <c r="I185"/>
      <c r="J185"/>
      <c r="K185"/>
      <c r="L185"/>
      <c r="M185"/>
      <c r="N185"/>
      <c r="O185"/>
      <c r="P185"/>
      <c r="Q185"/>
      <c r="R185"/>
      <c r="S185"/>
      <c r="T185"/>
      <c r="U185"/>
      <c r="V185"/>
      <c r="W185"/>
      <c r="X185"/>
      <c r="Y185"/>
      <c r="Z185"/>
      <c r="AA185" s="11">
        <v>0</v>
      </c>
      <c r="AB185" s="11">
        <v>0.4259999847</v>
      </c>
      <c r="AC185" s="11">
        <v>1</v>
      </c>
      <c r="AD185" s="11">
        <v>0.7</v>
      </c>
      <c r="AE185" s="11">
        <v>0.97199999999999998</v>
      </c>
      <c r="AF185" s="11">
        <v>0.87400000000000011</v>
      </c>
      <c r="AG185" s="11">
        <v>0.5</v>
      </c>
      <c r="AH185" s="11">
        <v>0.86900000000000011</v>
      </c>
      <c r="AI185" s="11">
        <v>0.19399999999999998</v>
      </c>
      <c r="AJ185" s="11">
        <v>0.669566648069578</v>
      </c>
      <c r="AK185" s="11">
        <v>0.72574435867098208</v>
      </c>
      <c r="AL185" s="11">
        <v>0.77893018912765688</v>
      </c>
      <c r="AM185" s="11">
        <v>3.0323760236429111E-2</v>
      </c>
      <c r="AN185" s="11">
        <v>0.21383214285714286</v>
      </c>
      <c r="AO185" s="11">
        <v>0.73854637828017267</v>
      </c>
      <c r="AP185" s="11">
        <v>0.6880000025033951</v>
      </c>
      <c r="AQ185" s="11">
        <v>0.77893018912765688</v>
      </c>
      <c r="AS185" s="11" t="e">
        <v>#DIV/0!</v>
      </c>
      <c r="AT185" s="11">
        <v>295771</v>
      </c>
      <c r="AW185" s="11">
        <v>0.01</v>
      </c>
      <c r="AX185" s="11">
        <v>-0.10390195725948026</v>
      </c>
    </row>
    <row r="186" spans="1:50">
      <c r="A186"/>
      <c r="B186"/>
      <c r="C186"/>
      <c r="D186"/>
      <c r="E186"/>
      <c r="F186"/>
      <c r="G186"/>
      <c r="H186"/>
      <c r="I186"/>
      <c r="J186"/>
      <c r="K186"/>
      <c r="L186"/>
      <c r="M186"/>
      <c r="N186"/>
      <c r="O186"/>
      <c r="P186"/>
      <c r="Q186"/>
      <c r="R186"/>
      <c r="S186"/>
      <c r="T186"/>
      <c r="U186"/>
      <c r="V186"/>
      <c r="W186"/>
      <c r="X186"/>
      <c r="Y186"/>
      <c r="Z186"/>
      <c r="AA186" s="11">
        <v>0</v>
      </c>
      <c r="AB186" s="11">
        <v>0.4259999847</v>
      </c>
      <c r="AC186" s="11">
        <v>1</v>
      </c>
      <c r="AD186" s="11">
        <v>0.7</v>
      </c>
      <c r="AE186" s="11">
        <v>0.97199999999999998</v>
      </c>
      <c r="AF186" s="11">
        <v>0.871</v>
      </c>
      <c r="AG186" s="11">
        <v>0.5</v>
      </c>
      <c r="AH186" s="11">
        <v>0.88400000000000001</v>
      </c>
      <c r="AI186" s="11">
        <v>0.19399999999999998</v>
      </c>
      <c r="AJ186" s="11">
        <v>0.69514949887361899</v>
      </c>
      <c r="AK186" s="11">
        <v>0.72915304558963301</v>
      </c>
      <c r="AL186" s="11">
        <v>0.77782627669238213</v>
      </c>
      <c r="AM186" s="11">
        <v>5.8860174623573777E-2</v>
      </c>
      <c r="AN186" s="11">
        <v>0.21383214285714286</v>
      </c>
      <c r="AO186" s="11">
        <v>0.74280998770787532</v>
      </c>
      <c r="AP186" s="11">
        <v>0.70400000214576719</v>
      </c>
      <c r="AQ186" s="11">
        <v>0.77782627669238213</v>
      </c>
      <c r="AS186" s="11" t="e">
        <v>#DIV/0!</v>
      </c>
      <c r="AT186" s="11">
        <v>300354</v>
      </c>
      <c r="AW186" s="11">
        <v>0.01</v>
      </c>
      <c r="AX186" s="11">
        <v>-0.10587146198999503</v>
      </c>
    </row>
    <row r="187" spans="1:50">
      <c r="A187"/>
      <c r="B187"/>
      <c r="C187"/>
      <c r="D187"/>
      <c r="E187"/>
      <c r="F187"/>
      <c r="G187"/>
      <c r="H187"/>
      <c r="I187"/>
      <c r="J187"/>
      <c r="K187"/>
      <c r="L187"/>
      <c r="M187"/>
      <c r="N187"/>
      <c r="O187"/>
      <c r="P187"/>
      <c r="Q187"/>
      <c r="R187"/>
      <c r="S187"/>
      <c r="T187"/>
      <c r="U187"/>
      <c r="V187"/>
      <c r="W187"/>
      <c r="X187"/>
      <c r="Y187"/>
      <c r="Z187"/>
      <c r="AA187" s="11">
        <v>0</v>
      </c>
      <c r="AB187" s="11">
        <v>0.4259999847</v>
      </c>
      <c r="AC187" s="11">
        <v>1</v>
      </c>
      <c r="AD187" s="11">
        <v>0.7</v>
      </c>
      <c r="AE187" s="11">
        <v>0.97199999999999998</v>
      </c>
      <c r="AF187" s="11">
        <v>0.85499999999999998</v>
      </c>
      <c r="AG187" s="11">
        <v>0.5</v>
      </c>
      <c r="AH187" s="11">
        <v>0.87</v>
      </c>
      <c r="AI187" s="11">
        <v>0.15</v>
      </c>
      <c r="AJ187" s="11">
        <v>0.72073234967765998</v>
      </c>
      <c r="AK187" s="11">
        <v>0.73256173250828405</v>
      </c>
      <c r="AL187" s="11">
        <v>0.77672236425710728</v>
      </c>
      <c r="AM187" s="11">
        <v>0.11491236128061444</v>
      </c>
      <c r="AN187" s="11">
        <v>0.21383214285714286</v>
      </c>
      <c r="AO187" s="11">
        <v>0.74707359713557797</v>
      </c>
      <c r="AP187" s="11">
        <v>0.72000000178813939</v>
      </c>
      <c r="AQ187" s="11">
        <v>0.77672236425710728</v>
      </c>
      <c r="AS187" s="11" t="e">
        <v>#DIV/0!</v>
      </c>
      <c r="AT187" s="11">
        <v>304812</v>
      </c>
      <c r="AW187" s="11">
        <v>0.01</v>
      </c>
      <c r="AX187" s="11">
        <v>-0.1077750497253574</v>
      </c>
    </row>
    <row r="188" spans="1:50">
      <c r="A188"/>
      <c r="B188"/>
      <c r="C188"/>
      <c r="D188"/>
      <c r="E188"/>
      <c r="F188"/>
      <c r="G188"/>
      <c r="H188"/>
      <c r="I188"/>
      <c r="J188"/>
      <c r="K188"/>
      <c r="L188"/>
      <c r="M188"/>
      <c r="N188"/>
      <c r="O188"/>
      <c r="P188"/>
      <c r="Q188"/>
      <c r="R188"/>
      <c r="S188"/>
      <c r="T188"/>
      <c r="U188"/>
      <c r="V188"/>
      <c r="W188"/>
      <c r="X188"/>
      <c r="Y188"/>
      <c r="Z188"/>
      <c r="AA188" s="11">
        <v>0</v>
      </c>
      <c r="AB188" s="11">
        <v>0.4259999847</v>
      </c>
      <c r="AC188" s="11">
        <v>1</v>
      </c>
      <c r="AD188" s="11">
        <v>0.7</v>
      </c>
      <c r="AE188" s="11">
        <v>0.97299999999999998</v>
      </c>
      <c r="AF188" s="11">
        <v>0.89200000000000002</v>
      </c>
      <c r="AG188" s="11">
        <v>0.5</v>
      </c>
      <c r="AH188" s="11">
        <v>0.873</v>
      </c>
      <c r="AI188" s="11">
        <v>0.19399999999999998</v>
      </c>
      <c r="AJ188" s="11">
        <v>0.69795075831398101</v>
      </c>
      <c r="AK188" s="11">
        <v>0.73357809752463399</v>
      </c>
      <c r="AL188" s="11">
        <v>0.7834659058672776</v>
      </c>
      <c r="AM188" s="11">
        <v>0.21765173350413333</v>
      </c>
      <c r="AN188" s="11">
        <v>0.21383214285714286</v>
      </c>
      <c r="AO188" s="11">
        <v>0.75487244778597762</v>
      </c>
      <c r="AP188" s="11">
        <v>0.73600000143051147</v>
      </c>
      <c r="AQ188" s="11">
        <v>0.7834659058672776</v>
      </c>
      <c r="AS188" s="11" t="e">
        <v>#DIV/0!</v>
      </c>
      <c r="AT188" s="11">
        <v>309133</v>
      </c>
      <c r="AW188" s="11">
        <v>0.02</v>
      </c>
      <c r="AX188" s="11">
        <v>-0.10949331395743683</v>
      </c>
    </row>
    <row r="189" spans="1:50">
      <c r="A189"/>
      <c r="B189"/>
      <c r="C189"/>
      <c r="D189"/>
      <c r="E189"/>
      <c r="F189"/>
      <c r="G189"/>
      <c r="H189"/>
      <c r="I189"/>
      <c r="J189"/>
      <c r="K189"/>
      <c r="L189"/>
      <c r="M189"/>
      <c r="N189"/>
      <c r="O189"/>
      <c r="P189"/>
      <c r="Q189"/>
      <c r="R189"/>
      <c r="S189"/>
      <c r="T189"/>
      <c r="U189"/>
      <c r="V189"/>
      <c r="W189"/>
      <c r="X189"/>
      <c r="Y189"/>
      <c r="Z189"/>
      <c r="AA189" s="11">
        <v>0</v>
      </c>
      <c r="AB189" s="11">
        <v>0.43747998474940208</v>
      </c>
      <c r="AC189" s="11">
        <v>1</v>
      </c>
      <c r="AD189" s="11">
        <v>0.7</v>
      </c>
      <c r="AE189" s="11">
        <v>0.97</v>
      </c>
      <c r="AF189" s="11">
        <v>0.89200000000000002</v>
      </c>
      <c r="AG189" s="11">
        <v>0.5</v>
      </c>
      <c r="AH189" s="11">
        <v>0.88099999999999989</v>
      </c>
      <c r="AI189" s="11">
        <v>0.15</v>
      </c>
      <c r="AJ189" s="11">
        <v>0.67516916695030205</v>
      </c>
      <c r="AK189" s="11">
        <v>0.73459446254098404</v>
      </c>
      <c r="AL189" s="11">
        <v>0.79020944747744792</v>
      </c>
      <c r="AM189" s="11">
        <v>0.43178925560779219</v>
      </c>
      <c r="AN189" s="11">
        <v>0.21383214285714286</v>
      </c>
      <c r="AO189" s="11">
        <v>0.76267129843637727</v>
      </c>
      <c r="AP189" s="11">
        <v>0.75200000107288356</v>
      </c>
      <c r="AQ189" s="11">
        <v>0.79020944747744792</v>
      </c>
      <c r="AS189" s="11" t="e">
        <v>#DIV/0!</v>
      </c>
      <c r="AT189" s="11">
        <v>313319</v>
      </c>
      <c r="AW189" s="11">
        <v>0.03</v>
      </c>
      <c r="AX189" s="11">
        <v>-0.10740158594160559</v>
      </c>
    </row>
    <row r="190" spans="1:50">
      <c r="A190"/>
      <c r="B190"/>
      <c r="C190"/>
      <c r="D190"/>
      <c r="E190"/>
      <c r="F190"/>
      <c r="G190"/>
      <c r="H190"/>
      <c r="I190"/>
      <c r="J190"/>
      <c r="K190"/>
      <c r="L190"/>
      <c r="M190"/>
      <c r="N190"/>
      <c r="O190"/>
      <c r="P190"/>
      <c r="Q190"/>
      <c r="R190"/>
      <c r="S190"/>
      <c r="T190"/>
      <c r="U190"/>
      <c r="V190"/>
      <c r="W190"/>
      <c r="X190"/>
      <c r="Y190"/>
      <c r="Z190"/>
      <c r="AA190" s="11">
        <v>0</v>
      </c>
      <c r="AB190" s="11">
        <v>0.44895998479880406</v>
      </c>
      <c r="AC190" s="11">
        <v>1</v>
      </c>
      <c r="AD190" s="11">
        <v>0.7</v>
      </c>
      <c r="AE190" s="11">
        <v>0.96900000000000008</v>
      </c>
      <c r="AF190" s="11">
        <v>0.88800000000000001</v>
      </c>
      <c r="AG190" s="11">
        <v>0.5</v>
      </c>
      <c r="AH190" s="11">
        <v>0.80400000000000005</v>
      </c>
      <c r="AI190" s="11">
        <v>0.15</v>
      </c>
      <c r="AJ190" s="11">
        <v>0.66255974927918593</v>
      </c>
      <c r="AK190" s="11">
        <v>0.71385590411765998</v>
      </c>
      <c r="AL190" s="11">
        <v>0.77433342797500548</v>
      </c>
      <c r="AM190" s="11">
        <v>0.42786986074311223</v>
      </c>
      <c r="AN190" s="11">
        <v>0.21383214285714286</v>
      </c>
      <c r="AO190" s="11">
        <v>0.76348049227911896</v>
      </c>
      <c r="AP190" s="11">
        <v>0.76800000071525576</v>
      </c>
      <c r="AQ190" s="11">
        <v>0.77433342797500548</v>
      </c>
      <c r="AS190" s="11" t="e">
        <v>#DIV/0!</v>
      </c>
      <c r="AT190" s="11">
        <v>317407</v>
      </c>
      <c r="AW190" s="11">
        <v>0.02</v>
      </c>
      <c r="AX190" s="11">
        <v>-0.1096768517306726</v>
      </c>
    </row>
    <row r="191" spans="1:50">
      <c r="A191"/>
      <c r="B191"/>
      <c r="C191"/>
      <c r="D191"/>
      <c r="E191"/>
      <c r="F191"/>
      <c r="G191"/>
      <c r="H191"/>
      <c r="I191"/>
      <c r="J191"/>
      <c r="K191"/>
      <c r="L191"/>
      <c r="M191"/>
      <c r="N191"/>
      <c r="O191"/>
      <c r="P191"/>
      <c r="Q191"/>
      <c r="R191"/>
      <c r="S191"/>
      <c r="T191"/>
      <c r="U191"/>
      <c r="V191"/>
      <c r="W191"/>
      <c r="X191"/>
      <c r="Y191"/>
      <c r="Z191"/>
      <c r="AA191" s="11">
        <v>0</v>
      </c>
      <c r="AB191" s="11">
        <v>0.46043998484820603</v>
      </c>
      <c r="AC191" s="11">
        <v>0.85</v>
      </c>
      <c r="AD191" s="11">
        <v>0.7</v>
      </c>
      <c r="AE191" s="11">
        <v>0.97099999999999997</v>
      </c>
      <c r="AF191" s="11">
        <v>0.871</v>
      </c>
      <c r="AG191" s="11">
        <v>0.5</v>
      </c>
      <c r="AH191" s="11">
        <v>0.82499999999999996</v>
      </c>
      <c r="AI191" s="11">
        <v>0.17</v>
      </c>
      <c r="AJ191" s="11">
        <v>0.690342000989142</v>
      </c>
      <c r="AK191" s="11">
        <v>0.70484961181334405</v>
      </c>
      <c r="AL191" s="11">
        <v>0.77073960468862635</v>
      </c>
      <c r="AM191" s="11">
        <v>0.64293829718324114</v>
      </c>
      <c r="AN191" s="11">
        <v>0.21383214285714286</v>
      </c>
      <c r="AO191" s="11">
        <v>0.761420234805955</v>
      </c>
      <c r="AP191" s="11">
        <v>0.78400000035762785</v>
      </c>
      <c r="AQ191" s="11">
        <v>0.77073960468862635</v>
      </c>
      <c r="AS191" s="11" t="e">
        <v>#DIV/0!</v>
      </c>
      <c r="AT191" s="11">
        <v>321453</v>
      </c>
      <c r="AW191" s="11">
        <v>0.02</v>
      </c>
      <c r="AX191" s="11">
        <v>-0.11486944652931275</v>
      </c>
    </row>
    <row r="192" spans="1:50">
      <c r="A192"/>
      <c r="B192"/>
      <c r="C192"/>
      <c r="D192"/>
      <c r="E192"/>
      <c r="F192"/>
      <c r="G192"/>
      <c r="H192"/>
      <c r="I192"/>
      <c r="J192"/>
      <c r="K192"/>
      <c r="L192"/>
      <c r="M192"/>
      <c r="N192"/>
      <c r="O192"/>
      <c r="P192"/>
      <c r="Q192"/>
      <c r="R192"/>
      <c r="S192"/>
      <c r="T192"/>
      <c r="U192"/>
      <c r="V192"/>
      <c r="W192"/>
      <c r="X192"/>
      <c r="Y192"/>
      <c r="Z192"/>
      <c r="AA192" s="11">
        <v>0</v>
      </c>
      <c r="AB192" s="11">
        <v>0.47191998489760811</v>
      </c>
      <c r="AC192" s="11">
        <v>0.85</v>
      </c>
      <c r="AD192" s="11">
        <v>0.7</v>
      </c>
      <c r="AE192" s="11">
        <v>0.96700000000000008</v>
      </c>
      <c r="AF192" s="11">
        <v>0.88</v>
      </c>
      <c r="AG192" s="11">
        <v>0.5</v>
      </c>
      <c r="AH192" s="11">
        <v>0.79500000000000004</v>
      </c>
      <c r="AI192" s="11">
        <v>0.17</v>
      </c>
      <c r="AJ192" s="11">
        <v>0.68954424626636401</v>
      </c>
      <c r="AK192" s="11">
        <v>0.69550592669909606</v>
      </c>
      <c r="AL192" s="11">
        <v>0.76233007328957769</v>
      </c>
      <c r="AM192" s="11">
        <v>0.77751766193406002</v>
      </c>
      <c r="AN192" s="11">
        <v>0.21383214285714286</v>
      </c>
      <c r="AO192" s="11">
        <v>0.76220505543899009</v>
      </c>
      <c r="AP192" s="11">
        <v>0.8</v>
      </c>
      <c r="AQ192" s="11">
        <v>0.76233007328957769</v>
      </c>
      <c r="AS192" s="11" t="e">
        <v>#DIV/0!</v>
      </c>
      <c r="AT192" s="11">
        <v>325496</v>
      </c>
      <c r="AW192" s="11">
        <v>0.02</v>
      </c>
      <c r="AX192" s="11">
        <v>-0.11880039572432627</v>
      </c>
    </row>
    <row r="193" spans="1:50">
      <c r="A193"/>
      <c r="B193"/>
      <c r="C193"/>
      <c r="D193"/>
      <c r="E193"/>
      <c r="F193"/>
      <c r="G193"/>
      <c r="H193"/>
      <c r="I193"/>
      <c r="J193"/>
      <c r="K193"/>
      <c r="L193"/>
      <c r="M193"/>
      <c r="N193"/>
      <c r="O193"/>
      <c r="P193"/>
      <c r="Q193"/>
      <c r="R193"/>
      <c r="S193"/>
      <c r="T193"/>
      <c r="U193"/>
      <c r="V193"/>
      <c r="W193"/>
      <c r="X193"/>
      <c r="Y193"/>
      <c r="Z193"/>
      <c r="AA193" s="11">
        <v>0</v>
      </c>
      <c r="AB193" s="11">
        <v>0.48339998494701009</v>
      </c>
      <c r="AC193" s="11">
        <v>0.8</v>
      </c>
      <c r="AD193" s="11">
        <v>0.7</v>
      </c>
      <c r="AE193" s="11">
        <v>0.96799999999999997</v>
      </c>
      <c r="AF193" s="11">
        <v>0.871</v>
      </c>
      <c r="AG193" s="11">
        <v>0.5</v>
      </c>
      <c r="AH193" s="11">
        <v>0.82200000000000006</v>
      </c>
      <c r="AI193" s="11">
        <v>0.17</v>
      </c>
      <c r="AJ193" s="11">
        <v>0.67514544679222799</v>
      </c>
      <c r="AK193" s="11">
        <v>0.71074844141198201</v>
      </c>
      <c r="AL193" s="11">
        <v>0.77426656926602488</v>
      </c>
      <c r="AM193" s="11">
        <v>0.85296863510250776</v>
      </c>
      <c r="AN193" s="11">
        <v>0.21383214285714286</v>
      </c>
      <c r="AO193" s="11">
        <v>0.72172987974600311</v>
      </c>
      <c r="AP193" s="11">
        <v>0.8</v>
      </c>
      <c r="AQ193" s="11">
        <v>0.77426656926602488</v>
      </c>
      <c r="AS193" s="11" t="e">
        <v>#DIV/0!</v>
      </c>
      <c r="AT193" s="11">
        <v>329551</v>
      </c>
      <c r="AW193" s="11">
        <v>0.02</v>
      </c>
      <c r="AX193" s="11">
        <v>-0.12231268347723279</v>
      </c>
    </row>
    <row r="194" spans="1:50">
      <c r="A194"/>
      <c r="B194"/>
      <c r="C194"/>
      <c r="D194"/>
      <c r="E194"/>
      <c r="F194"/>
      <c r="G194"/>
      <c r="H194"/>
      <c r="I194"/>
      <c r="J194"/>
      <c r="K194"/>
      <c r="L194"/>
      <c r="M194"/>
      <c r="N194"/>
      <c r="O194"/>
      <c r="P194"/>
      <c r="Q194"/>
      <c r="R194"/>
      <c r="S194"/>
      <c r="T194"/>
      <c r="U194"/>
      <c r="V194"/>
      <c r="W194"/>
      <c r="X194"/>
      <c r="Y194"/>
      <c r="Z194"/>
      <c r="AA194" s="11">
        <v>0</v>
      </c>
      <c r="AB194" s="11">
        <v>0.49487998499641206</v>
      </c>
      <c r="AC194" s="11">
        <v>0.8</v>
      </c>
      <c r="AD194" s="11">
        <v>0.7</v>
      </c>
      <c r="AE194" s="11">
        <v>0.96599999999999997</v>
      </c>
      <c r="AF194" s="11">
        <v>0.88700000000000001</v>
      </c>
      <c r="AG194" s="11">
        <v>0.4</v>
      </c>
      <c r="AH194" s="11">
        <v>0.7609999999999999</v>
      </c>
      <c r="AI194" s="11">
        <v>0.38799999999999996</v>
      </c>
      <c r="AJ194" s="11">
        <v>0.64182601651905402</v>
      </c>
      <c r="AK194" s="11">
        <v>0.72599009614228593</v>
      </c>
      <c r="AL194" s="11">
        <v>0.77418848110562011</v>
      </c>
      <c r="AM194" s="11">
        <v>1</v>
      </c>
      <c r="AN194" s="11">
        <v>0.21383214285714286</v>
      </c>
      <c r="AO194" s="11">
        <v>0.74979523684025673</v>
      </c>
      <c r="AP194" s="11">
        <v>0.8</v>
      </c>
      <c r="AQ194" s="11">
        <v>0.77418848110562011</v>
      </c>
      <c r="AS194" s="11" t="e">
        <v>#DIV/0!</v>
      </c>
      <c r="AT194" s="11">
        <v>333609</v>
      </c>
      <c r="AW194" s="11">
        <v>0.03</v>
      </c>
      <c r="AX194" s="11">
        <v>-0.12549714379069832</v>
      </c>
    </row>
    <row r="195" spans="1:50">
      <c r="A195"/>
      <c r="B195"/>
      <c r="C195"/>
      <c r="D195"/>
      <c r="E195"/>
      <c r="F195"/>
      <c r="G195"/>
      <c r="H195"/>
      <c r="I195"/>
      <c r="J195"/>
      <c r="K195"/>
      <c r="L195"/>
      <c r="M195"/>
      <c r="N195"/>
      <c r="O195"/>
      <c r="P195"/>
      <c r="Q195"/>
      <c r="R195"/>
      <c r="S195"/>
      <c r="T195"/>
      <c r="U195"/>
      <c r="V195"/>
      <c r="W195"/>
      <c r="X195"/>
      <c r="Y195"/>
      <c r="Z195"/>
      <c r="AA195" s="11">
        <v>0</v>
      </c>
      <c r="AB195" s="11">
        <v>0.50635998504581403</v>
      </c>
      <c r="AC195" s="11">
        <v>0.8</v>
      </c>
      <c r="AD195" s="11">
        <v>0.7</v>
      </c>
      <c r="AE195" s="11">
        <v>0.96200000000000008</v>
      </c>
      <c r="AF195" s="11">
        <v>0.8640000000000001</v>
      </c>
      <c r="AG195" s="11">
        <v>0.4</v>
      </c>
      <c r="AH195" s="11">
        <v>0.76300000000000001</v>
      </c>
      <c r="AI195" s="11">
        <v>0.32</v>
      </c>
      <c r="AJ195" s="11">
        <v>0.66064888811238798</v>
      </c>
      <c r="AK195" s="11">
        <v>0.72079651446492399</v>
      </c>
      <c r="AL195" s="11">
        <v>0.77717521381909749</v>
      </c>
      <c r="AM195" s="11">
        <v>1</v>
      </c>
      <c r="AN195" s="11">
        <v>0.21383214285714286</v>
      </c>
      <c r="AO195" s="11">
        <v>0.73773586017524406</v>
      </c>
      <c r="AP195" s="11">
        <v>0.8</v>
      </c>
      <c r="AQ195" s="11">
        <v>0.77717521381909749</v>
      </c>
      <c r="AS195" s="11" t="e">
        <v>#DIV/0!</v>
      </c>
      <c r="AT195" s="11">
        <v>337668</v>
      </c>
      <c r="AW195" s="11">
        <v>0.02</v>
      </c>
      <c r="AX195" s="11">
        <v>-0.12868564881961092</v>
      </c>
    </row>
    <row r="196" spans="1:50">
      <c r="A196"/>
      <c r="B196"/>
      <c r="C196"/>
      <c r="D196"/>
      <c r="E196"/>
      <c r="F196"/>
      <c r="G196"/>
      <c r="H196"/>
      <c r="I196"/>
      <c r="J196"/>
      <c r="K196"/>
      <c r="L196"/>
      <c r="M196"/>
      <c r="N196"/>
      <c r="O196"/>
      <c r="P196"/>
      <c r="Q196"/>
      <c r="R196"/>
      <c r="S196"/>
      <c r="T196"/>
      <c r="U196"/>
      <c r="V196"/>
      <c r="W196"/>
      <c r="X196"/>
      <c r="Y196"/>
      <c r="Z196"/>
      <c r="AA196" s="11">
        <v>0</v>
      </c>
      <c r="AB196" s="11">
        <v>0.517839985095216</v>
      </c>
      <c r="AC196" s="11">
        <v>0.747</v>
      </c>
      <c r="AD196" s="11">
        <v>0.7</v>
      </c>
      <c r="AE196" s="11">
        <v>0.96499999999999997</v>
      </c>
      <c r="AF196" s="11">
        <v>0.84400000000000008</v>
      </c>
      <c r="AG196" s="11">
        <v>0.4</v>
      </c>
      <c r="AH196" s="11">
        <v>0.755</v>
      </c>
      <c r="AI196" s="11">
        <v>0.56000000000000005</v>
      </c>
      <c r="AJ196" s="11">
        <v>0.67659765726423993</v>
      </c>
      <c r="AK196" s="11">
        <v>0.69843449613359998</v>
      </c>
      <c r="AL196" s="11">
        <v>0.77516164227143969</v>
      </c>
      <c r="AM196" s="11">
        <v>1</v>
      </c>
      <c r="AN196" s="11">
        <v>0.21383214285714286</v>
      </c>
      <c r="AO196" s="11">
        <v>0.65963835161679396</v>
      </c>
      <c r="AP196" s="11">
        <v>0.80400000000000005</v>
      </c>
      <c r="AQ196" s="11">
        <v>0.77516164227143969</v>
      </c>
      <c r="AS196" s="11" t="e">
        <v>#DIV/0!</v>
      </c>
      <c r="AT196" s="11">
        <v>341713</v>
      </c>
      <c r="AW196" s="11">
        <v>0.02</v>
      </c>
      <c r="AX196" s="11">
        <v>-0.13428274526413397</v>
      </c>
    </row>
    <row r="197" spans="1:50">
      <c r="A197"/>
      <c r="B197"/>
      <c r="C197"/>
      <c r="D197"/>
      <c r="E197"/>
      <c r="F197"/>
      <c r="G197"/>
      <c r="H197"/>
      <c r="I197"/>
      <c r="J197"/>
      <c r="K197"/>
      <c r="L197"/>
      <c r="M197"/>
      <c r="N197"/>
      <c r="O197"/>
      <c r="P197"/>
      <c r="Q197"/>
      <c r="R197"/>
      <c r="S197"/>
      <c r="T197"/>
      <c r="U197"/>
      <c r="V197"/>
      <c r="W197"/>
      <c r="X197"/>
      <c r="Y197"/>
      <c r="Z197"/>
      <c r="AA197" s="11">
        <v>0</v>
      </c>
      <c r="AB197" s="11">
        <v>0.52931998514461798</v>
      </c>
      <c r="AC197" s="11">
        <v>0.7340000000000001</v>
      </c>
      <c r="AD197" s="11">
        <v>0.7</v>
      </c>
      <c r="AE197" s="11">
        <v>0.95200000000000007</v>
      </c>
      <c r="AF197" s="11">
        <v>0.83599999999999997</v>
      </c>
      <c r="AG197" s="11">
        <v>0.3</v>
      </c>
      <c r="AH197" s="11">
        <v>0.72699999999999998</v>
      </c>
      <c r="AI197" s="11">
        <v>0.42200000000000004</v>
      </c>
      <c r="AJ197" s="11">
        <v>0.67483168073107025</v>
      </c>
      <c r="AK197" s="11">
        <v>0.69645015121661757</v>
      </c>
      <c r="AL197" s="11">
        <v>0.77241002591022878</v>
      </c>
      <c r="AM197" s="11">
        <v>1</v>
      </c>
      <c r="AN197" s="11">
        <v>0.21383214285714286</v>
      </c>
      <c r="AO197" s="11">
        <v>0.658041968136308</v>
      </c>
      <c r="AP197" s="11">
        <v>0.81</v>
      </c>
      <c r="AQ197" s="11">
        <v>0.77241002591022878</v>
      </c>
      <c r="AS197" s="11" t="e">
        <v>#DIV/0!</v>
      </c>
      <c r="AW197" s="11">
        <v>0</v>
      </c>
      <c r="AX197" s="11">
        <v>-0.13998789123789607</v>
      </c>
    </row>
    <row r="198" spans="1:50">
      <c r="A198"/>
      <c r="B198"/>
      <c r="C198"/>
      <c r="D198"/>
      <c r="E198"/>
      <c r="F198"/>
      <c r="G198"/>
      <c r="H198"/>
      <c r="I198"/>
      <c r="J198"/>
      <c r="K198"/>
      <c r="L198"/>
      <c r="M198"/>
      <c r="N198"/>
      <c r="O198"/>
      <c r="P198"/>
      <c r="Q198"/>
      <c r="R198"/>
      <c r="S198"/>
      <c r="T198"/>
      <c r="U198"/>
      <c r="V198"/>
      <c r="W198"/>
      <c r="X198"/>
      <c r="Y198"/>
      <c r="Z198"/>
      <c r="AA198" s="11">
        <v>0</v>
      </c>
      <c r="AB198" s="11">
        <v>0.25715996977114752</v>
      </c>
      <c r="AC198" s="11">
        <v>1</v>
      </c>
      <c r="AD198" s="11">
        <v>0.7</v>
      </c>
      <c r="AE198" s="11">
        <v>0.99400000000000011</v>
      </c>
      <c r="AF198" s="11">
        <v>0.71700000000000008</v>
      </c>
      <c r="AG198" s="11">
        <v>0.5</v>
      </c>
      <c r="AH198" s="11">
        <v>0.86699999999999999</v>
      </c>
      <c r="AI198" s="11">
        <v>0.78400000000000003</v>
      </c>
      <c r="AJ198" s="11">
        <v>0.33958737056526622</v>
      </c>
      <c r="AK198" s="11">
        <v>0.26610250382959039</v>
      </c>
      <c r="AL198" s="11">
        <v>0.4501167595220199</v>
      </c>
      <c r="AM198" s="11">
        <v>5.3084896019959887E-2</v>
      </c>
      <c r="AN198" s="11">
        <v>0.25897900000000001</v>
      </c>
      <c r="AO198" s="11">
        <v>0.48074844080251322</v>
      </c>
      <c r="AP198" s="11">
        <v>0.32000000178813937</v>
      </c>
      <c r="AQ198" s="11">
        <v>0.4501167595220199</v>
      </c>
      <c r="AR198" s="11">
        <v>17297.298007391099</v>
      </c>
      <c r="AS198" s="11">
        <v>17120</v>
      </c>
      <c r="AT198" s="11">
        <v>577691</v>
      </c>
      <c r="AW198" s="11">
        <v>-0.12</v>
      </c>
      <c r="AX198" s="11">
        <v>-0.1058209884280002</v>
      </c>
    </row>
    <row r="199" spans="1:50">
      <c r="A199"/>
      <c r="B199"/>
      <c r="C199"/>
      <c r="D199"/>
      <c r="E199"/>
      <c r="F199"/>
      <c r="G199"/>
      <c r="H199"/>
      <c r="I199"/>
      <c r="J199"/>
      <c r="K199"/>
      <c r="L199"/>
      <c r="M199"/>
      <c r="N199"/>
      <c r="O199"/>
      <c r="P199"/>
      <c r="Q199"/>
      <c r="R199"/>
      <c r="S199"/>
      <c r="T199"/>
      <c r="U199"/>
      <c r="V199"/>
      <c r="W199"/>
      <c r="X199"/>
      <c r="Y199"/>
      <c r="Z199"/>
      <c r="AA199" s="11">
        <v>0</v>
      </c>
      <c r="AB199" s="11">
        <v>0.24199996950000002</v>
      </c>
      <c r="AC199" s="11">
        <v>1</v>
      </c>
      <c r="AD199" s="11">
        <v>0.7</v>
      </c>
      <c r="AE199" s="11">
        <v>0.99400000000000011</v>
      </c>
      <c r="AF199" s="11">
        <v>0.72499999999999998</v>
      </c>
      <c r="AG199" s="11">
        <v>0.5</v>
      </c>
      <c r="AH199" s="11">
        <v>0.8909999999999999</v>
      </c>
      <c r="AI199" s="11">
        <v>0.77</v>
      </c>
      <c r="AJ199" s="11">
        <v>0.33631364350861198</v>
      </c>
      <c r="AK199" s="11">
        <v>0.26132908564926999</v>
      </c>
      <c r="AL199" s="11">
        <v>0.44909873422936181</v>
      </c>
      <c r="AM199" s="11">
        <v>7.5105842458749433E-2</v>
      </c>
      <c r="AN199" s="11">
        <v>0.26344985714285718</v>
      </c>
      <c r="AO199" s="11">
        <v>0.48035555184826018</v>
      </c>
      <c r="AP199" s="11">
        <v>0.32800000160932541</v>
      </c>
      <c r="AQ199" s="11">
        <v>0.44909873422936181</v>
      </c>
      <c r="AR199" s="11">
        <v>17880.5525667041</v>
      </c>
      <c r="AS199" s="11">
        <v>17810</v>
      </c>
      <c r="AT199" s="11">
        <v>592941</v>
      </c>
      <c r="AW199" s="11">
        <v>-0.12</v>
      </c>
      <c r="AX199" s="11">
        <v>-0.10626624619149844</v>
      </c>
    </row>
    <row r="200" spans="1:50">
      <c r="A200"/>
      <c r="B200"/>
      <c r="C200"/>
      <c r="D200"/>
      <c r="E200"/>
      <c r="F200"/>
      <c r="G200"/>
      <c r="H200"/>
      <c r="I200"/>
      <c r="J200"/>
      <c r="K200"/>
      <c r="L200"/>
      <c r="M200"/>
      <c r="N200"/>
      <c r="O200"/>
      <c r="P200"/>
      <c r="Q200"/>
      <c r="R200"/>
      <c r="S200"/>
      <c r="T200"/>
      <c r="U200"/>
      <c r="V200"/>
      <c r="W200"/>
      <c r="X200"/>
      <c r="Y200"/>
      <c r="Z200"/>
      <c r="AA200" s="11">
        <v>0</v>
      </c>
      <c r="AB200" s="11">
        <v>0.23499999999999999</v>
      </c>
      <c r="AC200" s="11">
        <v>1</v>
      </c>
      <c r="AD200" s="11">
        <v>0.7</v>
      </c>
      <c r="AE200" s="11">
        <v>0.995</v>
      </c>
      <c r="AF200" s="11">
        <v>0.7340000000000001</v>
      </c>
      <c r="AG200" s="11">
        <v>0.5</v>
      </c>
      <c r="AH200" s="11">
        <v>0.85199999999999998</v>
      </c>
      <c r="AI200" s="11">
        <v>0.77</v>
      </c>
      <c r="AJ200" s="11">
        <v>0.39687462755591596</v>
      </c>
      <c r="AK200" s="11">
        <v>0.27701429339961198</v>
      </c>
      <c r="AL200" s="11">
        <v>0.50443838448990186</v>
      </c>
      <c r="AM200" s="11">
        <v>0.10708810462853366</v>
      </c>
      <c r="AN200" s="11">
        <v>0.27927690476190481</v>
      </c>
      <c r="AO200" s="11">
        <v>0.53989061590228538</v>
      </c>
      <c r="AP200" s="11">
        <v>0.33600000143051145</v>
      </c>
      <c r="AQ200" s="11">
        <v>0.50443838448990186</v>
      </c>
      <c r="AR200" s="11">
        <v>18313.184255309501</v>
      </c>
      <c r="AS200" s="11">
        <v>17630</v>
      </c>
      <c r="AT200" s="11">
        <v>607423</v>
      </c>
      <c r="AW200" s="11">
        <v>-0.1</v>
      </c>
      <c r="AX200" s="11">
        <v>-0.10636637722173359</v>
      </c>
    </row>
    <row r="201" spans="1:50">
      <c r="A201"/>
      <c r="B201"/>
      <c r="C201"/>
      <c r="D201"/>
      <c r="E201"/>
      <c r="F201"/>
      <c r="G201"/>
      <c r="H201"/>
      <c r="I201"/>
      <c r="J201"/>
      <c r="K201"/>
      <c r="L201"/>
      <c r="M201"/>
      <c r="N201"/>
      <c r="O201"/>
      <c r="P201"/>
      <c r="Q201"/>
      <c r="R201"/>
      <c r="S201"/>
      <c r="T201"/>
      <c r="U201"/>
      <c r="V201"/>
      <c r="W201"/>
      <c r="X201"/>
      <c r="Y201"/>
      <c r="Z201"/>
      <c r="AA201" s="11">
        <v>0</v>
      </c>
      <c r="AB201" s="11">
        <v>0.23099998470000005</v>
      </c>
      <c r="AC201" s="11">
        <v>0.85</v>
      </c>
      <c r="AD201" s="11">
        <v>0.7</v>
      </c>
      <c r="AE201" s="11">
        <v>0.99400000000000011</v>
      </c>
      <c r="AF201" s="11">
        <v>0.78099999999999992</v>
      </c>
      <c r="AG201" s="11">
        <v>0.5</v>
      </c>
      <c r="AH201" s="11">
        <v>0.89599999999999991</v>
      </c>
      <c r="AI201" s="11">
        <v>0.78400000000000003</v>
      </c>
      <c r="AJ201" s="11">
        <v>0.45743561160321999</v>
      </c>
      <c r="AK201" s="11">
        <v>0.29269950114995397</v>
      </c>
      <c r="AL201" s="11">
        <v>0.55977803475044197</v>
      </c>
      <c r="AM201" s="11">
        <v>0.16459852481189111</v>
      </c>
      <c r="AN201" s="11">
        <v>0.29510395238095238</v>
      </c>
      <c r="AO201" s="11">
        <v>0.59942567995631046</v>
      </c>
      <c r="AP201" s="11">
        <v>0.34400000125169755</v>
      </c>
      <c r="AQ201" s="11">
        <v>0.55977803475044197</v>
      </c>
      <c r="AR201" s="11">
        <v>18968.950385587101</v>
      </c>
      <c r="AS201" s="11">
        <v>18470</v>
      </c>
      <c r="AT201" s="11">
        <v>621465</v>
      </c>
      <c r="AW201" s="11">
        <v>-0.08</v>
      </c>
      <c r="AX201" s="11">
        <v>-0.10794315235830859</v>
      </c>
    </row>
    <row r="202" spans="1:50">
      <c r="A202"/>
      <c r="B202"/>
      <c r="C202"/>
      <c r="D202"/>
      <c r="E202"/>
      <c r="F202"/>
      <c r="G202"/>
      <c r="H202"/>
      <c r="I202"/>
      <c r="J202"/>
      <c r="K202"/>
      <c r="L202"/>
      <c r="M202"/>
      <c r="N202"/>
      <c r="O202"/>
      <c r="P202"/>
      <c r="Q202"/>
      <c r="R202"/>
      <c r="S202"/>
      <c r="T202"/>
      <c r="U202"/>
      <c r="V202"/>
      <c r="W202"/>
      <c r="X202"/>
      <c r="Y202"/>
      <c r="Z202"/>
      <c r="AA202" s="11">
        <v>0</v>
      </c>
      <c r="AB202" s="11">
        <v>0.22599998470000005</v>
      </c>
      <c r="AC202" s="11">
        <v>0.85</v>
      </c>
      <c r="AD202" s="11">
        <v>0.7</v>
      </c>
      <c r="AE202" s="11">
        <v>0.99400000000000011</v>
      </c>
      <c r="AF202" s="11">
        <v>0.80799999999999994</v>
      </c>
      <c r="AG202" s="11">
        <v>0.5</v>
      </c>
      <c r="AH202" s="11">
        <v>0.83499999999999996</v>
      </c>
      <c r="AI202" s="11">
        <v>0.78400000000000003</v>
      </c>
      <c r="AJ202" s="11">
        <v>0.48580994298833702</v>
      </c>
      <c r="AK202" s="11">
        <v>0.30434161284935002</v>
      </c>
      <c r="AL202" s="11">
        <v>0.57411651018440857</v>
      </c>
      <c r="AM202" s="11">
        <v>0.23333953973011776</v>
      </c>
      <c r="AN202" s="11">
        <v>0.31093100000000001</v>
      </c>
      <c r="AO202" s="11">
        <v>0.5960408020062874</v>
      </c>
      <c r="AP202" s="11">
        <v>0.35200000107288359</v>
      </c>
      <c r="AQ202" s="11">
        <v>0.57411651018440857</v>
      </c>
      <c r="AR202" s="11">
        <v>19629.836632086801</v>
      </c>
      <c r="AS202" s="11">
        <v>18830</v>
      </c>
      <c r="AT202" s="11">
        <v>635545</v>
      </c>
      <c r="AW202" s="11">
        <v>-0.08</v>
      </c>
      <c r="AX202" s="11">
        <v>-0.10885723315631263</v>
      </c>
    </row>
    <row r="203" spans="1:50">
      <c r="A203"/>
      <c r="B203"/>
      <c r="C203"/>
      <c r="D203"/>
      <c r="E203"/>
      <c r="F203"/>
      <c r="G203"/>
      <c r="H203"/>
      <c r="I203"/>
      <c r="J203"/>
      <c r="K203"/>
      <c r="L203"/>
      <c r="M203"/>
      <c r="N203"/>
      <c r="O203"/>
      <c r="P203"/>
      <c r="Q203"/>
      <c r="R203"/>
      <c r="S203"/>
      <c r="T203"/>
      <c r="U203"/>
      <c r="V203"/>
      <c r="W203"/>
      <c r="X203"/>
      <c r="Y203"/>
      <c r="Z203"/>
      <c r="AA203" s="11">
        <v>0</v>
      </c>
      <c r="AB203" s="11">
        <v>0.22400001530000002</v>
      </c>
      <c r="AC203" s="11">
        <v>0.85</v>
      </c>
      <c r="AD203" s="11">
        <v>0.7</v>
      </c>
      <c r="AE203" s="11">
        <v>0.996</v>
      </c>
      <c r="AF203" s="11">
        <v>0.79700000000000004</v>
      </c>
      <c r="AG203" s="11">
        <v>0.5</v>
      </c>
      <c r="AH203" s="11">
        <v>0.89200000000000002</v>
      </c>
      <c r="AI203" s="11">
        <v>0.77599999999999991</v>
      </c>
      <c r="AJ203" s="11">
        <v>0.51418427437345404</v>
      </c>
      <c r="AK203" s="11">
        <v>0.31598372454874601</v>
      </c>
      <c r="AL203" s="11">
        <v>0.58845498561837517</v>
      </c>
      <c r="AM203" s="11">
        <v>0.35166359321913332</v>
      </c>
      <c r="AN203" s="11">
        <v>0.30471238013899704</v>
      </c>
      <c r="AO203" s="11">
        <v>0.59265592405626433</v>
      </c>
      <c r="AP203" s="11">
        <v>0.36000000089406969</v>
      </c>
      <c r="AQ203" s="11">
        <v>0.58845498561837517</v>
      </c>
      <c r="AR203" s="11">
        <v>20647.4330602624</v>
      </c>
      <c r="AS203" s="11">
        <v>20070</v>
      </c>
      <c r="AT203" s="11">
        <v>650012</v>
      </c>
      <c r="AW203" s="11">
        <v>-7.0000000000000007E-2</v>
      </c>
      <c r="AX203" s="11">
        <v>-0.11051259961262105</v>
      </c>
    </row>
    <row r="204" spans="1:50">
      <c r="A204"/>
      <c r="B204"/>
      <c r="C204"/>
      <c r="D204"/>
      <c r="E204"/>
      <c r="F204"/>
      <c r="G204"/>
      <c r="H204"/>
      <c r="I204"/>
      <c r="J204"/>
      <c r="K204"/>
      <c r="L204"/>
      <c r="M204"/>
      <c r="N204"/>
      <c r="O204"/>
      <c r="P204"/>
      <c r="Q204"/>
      <c r="R204"/>
      <c r="S204"/>
      <c r="T204"/>
      <c r="U204"/>
      <c r="V204"/>
      <c r="W204"/>
      <c r="X204"/>
      <c r="Y204"/>
      <c r="Z204"/>
      <c r="AA204" s="11">
        <v>0</v>
      </c>
      <c r="AB204" s="11">
        <v>0.24699996950000003</v>
      </c>
      <c r="AC204" s="11">
        <v>0.85</v>
      </c>
      <c r="AD204" s="11">
        <v>0.8</v>
      </c>
      <c r="AE204" s="11">
        <v>0.99199999999999999</v>
      </c>
      <c r="AF204" s="11">
        <v>0.73</v>
      </c>
      <c r="AG204" s="11">
        <v>0.5</v>
      </c>
      <c r="AH204" s="11">
        <v>0.90300000000000002</v>
      </c>
      <c r="AI204" s="11">
        <v>0.754</v>
      </c>
      <c r="AJ204" s="11">
        <v>0.51805668718270304</v>
      </c>
      <c r="AK204" s="11">
        <v>0.33943018176027101</v>
      </c>
      <c r="AL204" s="11">
        <v>0.62631893614056189</v>
      </c>
      <c r="AM204" s="11">
        <v>0.50059770216352451</v>
      </c>
      <c r="AN204" s="11">
        <v>0.29849376027799401</v>
      </c>
      <c r="AO204" s="11">
        <v>0.61262878698809753</v>
      </c>
      <c r="AP204" s="11">
        <v>0.36800000071525574</v>
      </c>
      <c r="AQ204" s="11">
        <v>0.62631893614056189</v>
      </c>
      <c r="AR204" s="11">
        <v>21590.546373442601</v>
      </c>
      <c r="AS204" s="11">
        <v>20710</v>
      </c>
      <c r="AT204" s="11">
        <v>664954</v>
      </c>
      <c r="AW204" s="11">
        <v>-0.05</v>
      </c>
      <c r="AX204" s="11">
        <v>-0.11278497956625461</v>
      </c>
    </row>
    <row r="205" spans="1:50">
      <c r="A205"/>
      <c r="B205"/>
      <c r="C205"/>
      <c r="D205"/>
      <c r="E205"/>
      <c r="F205"/>
      <c r="G205"/>
      <c r="H205"/>
      <c r="I205"/>
      <c r="J205"/>
      <c r="K205"/>
      <c r="L205"/>
      <c r="M205"/>
      <c r="N205"/>
      <c r="O205"/>
      <c r="P205"/>
      <c r="Q205"/>
      <c r="R205"/>
      <c r="S205"/>
      <c r="T205"/>
      <c r="U205"/>
      <c r="V205"/>
      <c r="W205"/>
      <c r="X205"/>
      <c r="Y205"/>
      <c r="Z205"/>
      <c r="AA205" s="11">
        <v>0</v>
      </c>
      <c r="AB205" s="11">
        <v>0.21099998470000003</v>
      </c>
      <c r="AC205" s="11">
        <v>0.85</v>
      </c>
      <c r="AD205" s="11">
        <v>0.8</v>
      </c>
      <c r="AE205" s="11">
        <v>0.99299999999999999</v>
      </c>
      <c r="AF205" s="11">
        <v>0.748</v>
      </c>
      <c r="AG205" s="11">
        <v>0.5</v>
      </c>
      <c r="AH205" s="11">
        <v>0.84299999999999997</v>
      </c>
      <c r="AI205" s="11">
        <v>0.7659999999999999</v>
      </c>
      <c r="AJ205" s="11">
        <v>0.52192909999195192</v>
      </c>
      <c r="AK205" s="11">
        <v>0.36287663897179601</v>
      </c>
      <c r="AL205" s="11">
        <v>0.66418288666274861</v>
      </c>
      <c r="AM205" s="11">
        <v>0.63535043498940336</v>
      </c>
      <c r="AN205" s="11">
        <v>0.29227514041699099</v>
      </c>
      <c r="AO205" s="11">
        <v>0.63260164991993073</v>
      </c>
      <c r="AP205" s="11">
        <v>0.37600000053644178</v>
      </c>
      <c r="AQ205" s="11">
        <v>0.66418288666274861</v>
      </c>
      <c r="AR205" s="11">
        <v>22575.361524778</v>
      </c>
      <c r="AS205" s="11">
        <v>21180</v>
      </c>
      <c r="AT205" s="11">
        <v>680272</v>
      </c>
      <c r="AW205" s="11">
        <v>-0.04</v>
      </c>
      <c r="AX205" s="11">
        <v>-0.1133935453511879</v>
      </c>
    </row>
    <row r="206" spans="1:50">
      <c r="A206"/>
      <c r="B206"/>
      <c r="C206"/>
      <c r="D206"/>
      <c r="E206"/>
      <c r="F206"/>
      <c r="G206"/>
      <c r="H206"/>
      <c r="I206"/>
      <c r="J206"/>
      <c r="K206"/>
      <c r="L206"/>
      <c r="M206"/>
      <c r="N206"/>
      <c r="O206"/>
      <c r="P206"/>
      <c r="Q206"/>
      <c r="R206"/>
      <c r="S206"/>
      <c r="T206"/>
      <c r="U206"/>
      <c r="V206"/>
      <c r="W206"/>
      <c r="X206"/>
      <c r="Y206"/>
      <c r="Z206"/>
      <c r="AA206" s="11">
        <v>0</v>
      </c>
      <c r="AB206" s="11">
        <v>0.20870002749999994</v>
      </c>
      <c r="AC206" s="11">
        <v>0.85</v>
      </c>
      <c r="AD206" s="11">
        <v>0.8</v>
      </c>
      <c r="AE206" s="11">
        <v>0.995</v>
      </c>
      <c r="AF206" s="11">
        <v>0.79200000000000004</v>
      </c>
      <c r="AG206" s="11">
        <v>0.5</v>
      </c>
      <c r="AH206" s="11">
        <v>0.83400000000000007</v>
      </c>
      <c r="AI206" s="11">
        <v>0.69599999999999995</v>
      </c>
      <c r="AJ206" s="11">
        <v>0.54159233191186806</v>
      </c>
      <c r="AK206" s="11">
        <v>0.36295701078391002</v>
      </c>
      <c r="AL206" s="11">
        <v>0.63029947084873639</v>
      </c>
      <c r="AM206" s="11">
        <v>0.70749556447132</v>
      </c>
      <c r="AN206" s="11">
        <v>0.28605652055598796</v>
      </c>
      <c r="AO206" s="11">
        <v>0.62465399845650871</v>
      </c>
      <c r="AP206" s="11">
        <v>0.38400000035762788</v>
      </c>
      <c r="AQ206" s="11">
        <v>0.63029947084873639</v>
      </c>
      <c r="AR206" s="11">
        <v>24167.3470702634</v>
      </c>
      <c r="AS206" s="11">
        <v>22940</v>
      </c>
      <c r="AT206" s="11">
        <v>695896</v>
      </c>
      <c r="AW206" s="11">
        <v>-0.05</v>
      </c>
      <c r="AX206" s="11">
        <v>-0.11676107111750977</v>
      </c>
    </row>
    <row r="207" spans="1:50">
      <c r="A207"/>
      <c r="B207"/>
      <c r="C207"/>
      <c r="D207"/>
      <c r="E207"/>
      <c r="F207"/>
      <c r="G207"/>
      <c r="H207"/>
      <c r="I207"/>
      <c r="J207"/>
      <c r="K207"/>
      <c r="L207"/>
      <c r="M207"/>
      <c r="N207"/>
      <c r="O207"/>
      <c r="P207"/>
      <c r="Q207"/>
      <c r="R207"/>
      <c r="S207"/>
      <c r="T207"/>
      <c r="U207"/>
      <c r="V207"/>
      <c r="W207"/>
      <c r="X207"/>
      <c r="Y207"/>
      <c r="Z207"/>
      <c r="AA207" s="11">
        <v>0</v>
      </c>
      <c r="AB207" s="11">
        <v>0.20260893699999993</v>
      </c>
      <c r="AC207" s="11">
        <v>0.85</v>
      </c>
      <c r="AD207" s="11">
        <v>0.8</v>
      </c>
      <c r="AE207" s="11">
        <v>0.995</v>
      </c>
      <c r="AF207" s="11">
        <v>0.7659999999999999</v>
      </c>
      <c r="AG207" s="11">
        <v>0.5</v>
      </c>
      <c r="AH207" s="11">
        <v>0.84699999999999998</v>
      </c>
      <c r="AI207" s="11">
        <v>0.69599999999999995</v>
      </c>
      <c r="AJ207" s="11">
        <v>0.49816282625052022</v>
      </c>
      <c r="AK207" s="11">
        <v>0.38372249930666003</v>
      </c>
      <c r="AL207" s="11">
        <v>0.6124738798017495</v>
      </c>
      <c r="AM207" s="11">
        <v>1</v>
      </c>
      <c r="AN207" s="11">
        <v>0.27983790069498493</v>
      </c>
      <c r="AO207" s="11">
        <v>0.65451750127219621</v>
      </c>
      <c r="AP207" s="11">
        <v>0.39200000017881392</v>
      </c>
      <c r="AQ207" s="11">
        <v>0.6124738798017495</v>
      </c>
      <c r="AR207" s="11">
        <v>25661.416487845399</v>
      </c>
      <c r="AS207" s="11">
        <v>24350</v>
      </c>
      <c r="AT207" s="11">
        <v>711698</v>
      </c>
      <c r="AW207" s="11">
        <v>-0.04</v>
      </c>
      <c r="AX207" s="11">
        <v>-0.11856352250739766</v>
      </c>
    </row>
    <row r="208" spans="1:50">
      <c r="A208"/>
      <c r="B208"/>
      <c r="C208"/>
      <c r="D208"/>
      <c r="E208"/>
      <c r="F208"/>
      <c r="G208"/>
      <c r="H208"/>
      <c r="I208"/>
      <c r="J208"/>
      <c r="K208"/>
      <c r="L208"/>
      <c r="M208"/>
      <c r="N208"/>
      <c r="O208"/>
      <c r="P208"/>
      <c r="Q208"/>
      <c r="R208"/>
      <c r="S208"/>
      <c r="T208"/>
      <c r="U208"/>
      <c r="V208"/>
      <c r="W208"/>
      <c r="X208"/>
      <c r="Y208"/>
      <c r="Z208"/>
      <c r="AA208" s="11">
        <v>0</v>
      </c>
      <c r="AB208" s="11">
        <v>0.19687162889999998</v>
      </c>
      <c r="AC208" s="11">
        <v>0.85</v>
      </c>
      <c r="AD208" s="11">
        <v>0.8</v>
      </c>
      <c r="AE208" s="11">
        <v>0.995</v>
      </c>
      <c r="AF208" s="11">
        <v>0.68099999999999994</v>
      </c>
      <c r="AG208" s="11">
        <v>0.5</v>
      </c>
      <c r="AH208" s="11">
        <v>0.89</v>
      </c>
      <c r="AI208" s="11">
        <v>0.69599999999999995</v>
      </c>
      <c r="AJ208" s="11">
        <v>0.44694004982116803</v>
      </c>
      <c r="AK208" s="11">
        <v>0.35324604047347996</v>
      </c>
      <c r="AL208" s="11">
        <v>0.59865396570096496</v>
      </c>
      <c r="AM208" s="11">
        <v>1</v>
      </c>
      <c r="AN208" s="11">
        <v>0.27361928083398196</v>
      </c>
      <c r="AO208" s="11">
        <v>0.62769169739206521</v>
      </c>
      <c r="AP208" s="11">
        <v>0.4</v>
      </c>
      <c r="AQ208" s="11">
        <v>0.59865396570096496</v>
      </c>
      <c r="AR208" s="11">
        <v>27961.802752443698</v>
      </c>
      <c r="AS208" s="11">
        <v>27100</v>
      </c>
      <c r="AT208" s="11">
        <v>727572</v>
      </c>
      <c r="AW208" s="11">
        <v>-0.05</v>
      </c>
      <c r="AX208" s="11">
        <v>-0.1171594423042866</v>
      </c>
    </row>
    <row r="209" spans="1:50">
      <c r="A209"/>
      <c r="B209"/>
      <c r="C209"/>
      <c r="D209"/>
      <c r="E209"/>
      <c r="F209"/>
      <c r="G209"/>
      <c r="H209"/>
      <c r="I209"/>
      <c r="J209"/>
      <c r="K209"/>
      <c r="L209"/>
      <c r="M209"/>
      <c r="N209"/>
      <c r="O209"/>
      <c r="P209"/>
      <c r="Q209"/>
      <c r="R209"/>
      <c r="S209"/>
      <c r="T209"/>
      <c r="U209"/>
      <c r="V209"/>
      <c r="W209"/>
      <c r="X209"/>
      <c r="Y209"/>
      <c r="Z209"/>
      <c r="AA209" s="11">
        <v>0</v>
      </c>
      <c r="AB209" s="11">
        <v>0.19195372070000005</v>
      </c>
      <c r="AC209" s="11">
        <v>0.8</v>
      </c>
      <c r="AD209" s="11">
        <v>0.9</v>
      </c>
      <c r="AE209" s="11">
        <v>0.99400000000000011</v>
      </c>
      <c r="AF209" s="11">
        <v>0.73199999999999998</v>
      </c>
      <c r="AG209" s="11">
        <v>0.5</v>
      </c>
      <c r="AH209" s="11">
        <v>0.86299999999999999</v>
      </c>
      <c r="AI209" s="11">
        <v>0.69599999999999995</v>
      </c>
      <c r="AJ209" s="11">
        <v>0.42497326496302001</v>
      </c>
      <c r="AK209" s="11">
        <v>0.33337515600173401</v>
      </c>
      <c r="AL209" s="11">
        <v>0.56594529069701471</v>
      </c>
      <c r="AM209" s="11">
        <v>1</v>
      </c>
      <c r="AN209" s="11">
        <v>0.26740066097297893</v>
      </c>
      <c r="AO209" s="11">
        <v>0.6015734126749106</v>
      </c>
      <c r="AP209" s="11">
        <v>0.4</v>
      </c>
      <c r="AQ209" s="11">
        <v>0.56594529069701471</v>
      </c>
      <c r="AR209" s="11">
        <v>30144.8024602103</v>
      </c>
      <c r="AS209" s="11">
        <v>29410</v>
      </c>
      <c r="AT209" s="11">
        <v>743522</v>
      </c>
      <c r="AW209" s="11">
        <v>-0.06</v>
      </c>
      <c r="AX209" s="11">
        <v>-0.12011002021741124</v>
      </c>
    </row>
    <row r="210" spans="1:50">
      <c r="A210"/>
      <c r="B210"/>
      <c r="C210"/>
      <c r="D210"/>
      <c r="E210"/>
      <c r="F210"/>
      <c r="G210"/>
      <c r="H210"/>
      <c r="I210"/>
      <c r="J210"/>
      <c r="K210"/>
      <c r="L210"/>
      <c r="M210"/>
      <c r="N210"/>
      <c r="O210"/>
      <c r="P210"/>
      <c r="Q210"/>
      <c r="R210"/>
      <c r="S210"/>
      <c r="T210"/>
      <c r="U210"/>
      <c r="V210"/>
      <c r="W210"/>
      <c r="X210"/>
      <c r="Y210"/>
      <c r="Z210"/>
      <c r="AA210" s="11">
        <v>0</v>
      </c>
      <c r="AB210" s="11">
        <v>0.18956115289999997</v>
      </c>
      <c r="AC210" s="11">
        <v>0.8</v>
      </c>
      <c r="AD210" s="11">
        <v>0.9</v>
      </c>
      <c r="AE210" s="11">
        <v>0.99400000000000011</v>
      </c>
      <c r="AF210" s="11">
        <v>0.753</v>
      </c>
      <c r="AG210" s="11">
        <v>0.5</v>
      </c>
      <c r="AH210" s="11">
        <v>0.80099999999999993</v>
      </c>
      <c r="AI210" s="11">
        <v>0.79599999999999993</v>
      </c>
      <c r="AJ210" s="11">
        <v>0.44733652816832603</v>
      </c>
      <c r="AK210" s="11">
        <v>0.33186359315791603</v>
      </c>
      <c r="AL210" s="11">
        <v>0.57424139967770516</v>
      </c>
      <c r="AM210" s="11">
        <v>1</v>
      </c>
      <c r="AN210" s="11">
        <v>0.26118204111197596</v>
      </c>
      <c r="AO210" s="11">
        <v>0.62411585227743793</v>
      </c>
      <c r="AP210" s="11">
        <v>0.4</v>
      </c>
      <c r="AQ210" s="11">
        <v>0.57424139967770516</v>
      </c>
      <c r="AR210" s="11">
        <v>33064.779049362303</v>
      </c>
      <c r="AS210" s="11">
        <v>32530</v>
      </c>
      <c r="AT210" s="11">
        <v>759560</v>
      </c>
      <c r="AW210" s="11">
        <v>-0.06</v>
      </c>
      <c r="AX210" s="11">
        <v>-0.1245184404720962</v>
      </c>
    </row>
    <row r="211" spans="1:50">
      <c r="A211"/>
      <c r="B211"/>
      <c r="C211"/>
      <c r="D211"/>
      <c r="E211"/>
      <c r="F211"/>
      <c r="G211"/>
      <c r="H211"/>
      <c r="I211"/>
      <c r="J211"/>
      <c r="K211"/>
      <c r="L211"/>
      <c r="M211"/>
      <c r="N211"/>
      <c r="O211"/>
      <c r="P211"/>
      <c r="Q211"/>
      <c r="R211"/>
      <c r="S211"/>
      <c r="T211"/>
      <c r="U211"/>
      <c r="V211"/>
      <c r="W211"/>
      <c r="X211"/>
      <c r="Y211"/>
      <c r="Z211"/>
      <c r="AA211" s="11">
        <v>0</v>
      </c>
      <c r="AB211" s="11">
        <v>0.18518518520000005</v>
      </c>
      <c r="AC211" s="11">
        <v>0.8</v>
      </c>
      <c r="AD211" s="11">
        <v>0.9</v>
      </c>
      <c r="AE211" s="11">
        <v>0.997</v>
      </c>
      <c r="AF211" s="11">
        <v>0.80299999999999994</v>
      </c>
      <c r="AG211" s="11">
        <v>0.6</v>
      </c>
      <c r="AH211" s="11">
        <v>0.74299999999999999</v>
      </c>
      <c r="AI211" s="11">
        <v>0.80799999999999994</v>
      </c>
      <c r="AJ211" s="11">
        <v>0.45322518738369999</v>
      </c>
      <c r="AK211" s="11">
        <v>0.32930321007394003</v>
      </c>
      <c r="AL211" s="11">
        <v>0.57016109719362085</v>
      </c>
      <c r="AM211" s="11">
        <v>1</v>
      </c>
      <c r="AN211" s="11">
        <v>0.25496342125097288</v>
      </c>
      <c r="AO211" s="11">
        <v>0.62138427155909459</v>
      </c>
      <c r="AP211" s="11">
        <v>0.4</v>
      </c>
      <c r="AQ211" s="11">
        <v>0.57016109719362085</v>
      </c>
      <c r="AR211" s="11">
        <v>35174.141600864001</v>
      </c>
      <c r="AS211" s="11">
        <v>33690</v>
      </c>
      <c r="AT211" s="11">
        <v>775585</v>
      </c>
      <c r="AW211" s="11">
        <v>-0.06</v>
      </c>
      <c r="AX211" s="11">
        <v>-0.13647502571550046</v>
      </c>
    </row>
    <row r="212" spans="1:50">
      <c r="A212"/>
      <c r="B212"/>
      <c r="C212"/>
      <c r="D212"/>
      <c r="E212"/>
      <c r="F212"/>
      <c r="G212"/>
      <c r="H212"/>
      <c r="I212"/>
      <c r="J212"/>
      <c r="K212"/>
      <c r="L212"/>
      <c r="M212"/>
      <c r="N212"/>
      <c r="O212"/>
      <c r="P212"/>
      <c r="Q212"/>
      <c r="R212"/>
      <c r="S212"/>
      <c r="T212"/>
      <c r="U212"/>
      <c r="V212"/>
      <c r="W212"/>
      <c r="X212"/>
      <c r="Y212"/>
      <c r="Z212"/>
      <c r="AA212" s="11">
        <v>0</v>
      </c>
      <c r="AB212" s="11">
        <v>0.20148148113174935</v>
      </c>
      <c r="AC212" s="11">
        <v>0.79599999999999993</v>
      </c>
      <c r="AD212" s="11">
        <v>0.8</v>
      </c>
      <c r="AE212" s="11">
        <v>0.99900000000000011</v>
      </c>
      <c r="AF212" s="11">
        <v>0.79400000000000004</v>
      </c>
      <c r="AG212" s="11">
        <v>0.6</v>
      </c>
      <c r="AH212" s="11">
        <v>0.74</v>
      </c>
      <c r="AI212" s="11">
        <v>0.8</v>
      </c>
      <c r="AJ212" s="11">
        <v>0.48223563082917142</v>
      </c>
      <c r="AK212" s="11">
        <v>0.33488939307095</v>
      </c>
      <c r="AL212" s="11">
        <v>0.55944304317862659</v>
      </c>
      <c r="AM212" s="11">
        <v>1</v>
      </c>
      <c r="AN212" s="11">
        <v>0.24874480138996991</v>
      </c>
      <c r="AO212" s="11">
        <v>0.60151742715948031</v>
      </c>
      <c r="AP212" s="11">
        <v>0.85099999999999998</v>
      </c>
      <c r="AQ212" s="11">
        <v>0.55944304317862659</v>
      </c>
      <c r="AS212" s="11">
        <v>34988.888888888992</v>
      </c>
      <c r="AT212" s="11">
        <v>791473</v>
      </c>
      <c r="AW212" s="11">
        <v>-0.05</v>
      </c>
      <c r="AX212" s="11">
        <v>-0.14134255177157368</v>
      </c>
    </row>
    <row r="213" spans="1:50">
      <c r="A213"/>
      <c r="B213"/>
      <c r="C213"/>
      <c r="D213"/>
      <c r="E213"/>
      <c r="F213"/>
      <c r="G213"/>
      <c r="H213"/>
      <c r="I213"/>
      <c r="J213"/>
      <c r="K213"/>
      <c r="L213"/>
      <c r="M213"/>
      <c r="N213"/>
      <c r="O213"/>
      <c r="P213"/>
      <c r="Q213"/>
      <c r="R213"/>
      <c r="S213"/>
      <c r="T213"/>
      <c r="U213"/>
      <c r="V213"/>
      <c r="W213"/>
      <c r="X213"/>
      <c r="Y213"/>
      <c r="Z213"/>
      <c r="AA213" s="11">
        <v>0</v>
      </c>
      <c r="AB213" s="11">
        <v>0.21777777706349877</v>
      </c>
      <c r="AC213" s="11">
        <v>0.77800000000000002</v>
      </c>
      <c r="AD213" s="11">
        <v>0.8</v>
      </c>
      <c r="AE213" s="11">
        <v>0.99900000000000011</v>
      </c>
      <c r="AF213" s="11">
        <v>0.80799999999999994</v>
      </c>
      <c r="AG213" s="11">
        <v>0.65</v>
      </c>
      <c r="AH213" s="11">
        <v>0.7340000000000001</v>
      </c>
      <c r="AI213" s="11">
        <v>0.82900000000000007</v>
      </c>
      <c r="AJ213" s="11">
        <v>0.48241327451690907</v>
      </c>
      <c r="AK213" s="11">
        <v>0.33654049910333539</v>
      </c>
      <c r="AL213" s="11">
        <v>0.55884861276012676</v>
      </c>
      <c r="AM213" s="11">
        <v>1</v>
      </c>
      <c r="AN213" s="11">
        <v>0.24252618152896691</v>
      </c>
      <c r="AO213" s="11">
        <v>0.60050225291057646</v>
      </c>
      <c r="AP213" s="11">
        <v>0.89400000000000002</v>
      </c>
      <c r="AQ213" s="11">
        <v>0.55884861276012676</v>
      </c>
      <c r="AS213" s="11">
        <v>36831.555555555504</v>
      </c>
      <c r="AW213" s="11">
        <v>-0.04</v>
      </c>
      <c r="AX213" s="11">
        <v>-0.14592118168377016</v>
      </c>
    </row>
    <row r="214" spans="1:50">
      <c r="A214"/>
      <c r="B214"/>
      <c r="C214"/>
      <c r="D214"/>
      <c r="E214"/>
      <c r="F214"/>
      <c r="G214"/>
      <c r="H214"/>
      <c r="I214"/>
      <c r="J214"/>
      <c r="K214"/>
      <c r="L214"/>
      <c r="M214"/>
      <c r="N214"/>
      <c r="O214"/>
      <c r="P214"/>
      <c r="Q214"/>
      <c r="R214"/>
      <c r="S214"/>
      <c r="T214"/>
      <c r="U214"/>
      <c r="V214"/>
      <c r="W214"/>
      <c r="X214"/>
      <c r="Y214"/>
      <c r="Z214"/>
      <c r="AA214" s="11">
        <v>0.34570177460244295</v>
      </c>
      <c r="AB214" s="11">
        <v>0.92099999904999996</v>
      </c>
      <c r="AC214" s="11">
        <v>0.4</v>
      </c>
      <c r="AD214" s="11">
        <v>0.3</v>
      </c>
      <c r="AE214" s="11">
        <v>0.44</v>
      </c>
      <c r="AF214" s="11">
        <v>0.91500000000000004</v>
      </c>
      <c r="AG214" s="11">
        <v>0.5</v>
      </c>
      <c r="AH214" s="11">
        <v>0.72900000000000009</v>
      </c>
      <c r="AI214" s="11">
        <v>0.37240000016987324</v>
      </c>
      <c r="AJ214" s="11">
        <v>0.32607347268940717</v>
      </c>
      <c r="AK214" s="11">
        <v>0.45516551104140657</v>
      </c>
      <c r="AL214" s="11">
        <v>0.44183341663995995</v>
      </c>
      <c r="AM214" s="11">
        <v>2.0829004355864652E-4</v>
      </c>
      <c r="AN214" s="11">
        <v>6.3791222981129367E-2</v>
      </c>
      <c r="AO214" s="11">
        <v>0.33742496765849878</v>
      </c>
      <c r="AP214" s="11">
        <v>0.51280000286549321</v>
      </c>
      <c r="AQ214" s="11">
        <v>0.44183341663995995</v>
      </c>
      <c r="AR214" s="11">
        <v>620.50127642968403</v>
      </c>
      <c r="AS214" s="11">
        <v>640</v>
      </c>
      <c r="AT214" s="11">
        <v>128086442</v>
      </c>
      <c r="AW214" s="11">
        <v>0.03</v>
      </c>
      <c r="AX214" s="11">
        <v>1.8542546270389704E-2</v>
      </c>
    </row>
    <row r="215" spans="1:50">
      <c r="A215"/>
      <c r="B215"/>
      <c r="C215"/>
      <c r="D215"/>
      <c r="E215"/>
      <c r="F215"/>
      <c r="G215"/>
      <c r="H215"/>
      <c r="I215"/>
      <c r="J215"/>
      <c r="K215"/>
      <c r="L215"/>
      <c r="M215"/>
      <c r="N215"/>
      <c r="O215"/>
      <c r="P215"/>
      <c r="Q215"/>
      <c r="R215"/>
      <c r="S215"/>
      <c r="T215"/>
      <c r="U215"/>
      <c r="V215"/>
      <c r="W215"/>
      <c r="X215"/>
      <c r="Y215"/>
      <c r="Z215"/>
      <c r="AA215" s="11">
        <v>0.34570177460244295</v>
      </c>
      <c r="AB215" s="11">
        <v>0.91600000381000002</v>
      </c>
      <c r="AC215" s="11">
        <v>0.4</v>
      </c>
      <c r="AD215" s="11">
        <v>0.5</v>
      </c>
      <c r="AE215" s="11">
        <v>0.79200000000000004</v>
      </c>
      <c r="AF215" s="11">
        <v>0.92</v>
      </c>
      <c r="AG215" s="11">
        <v>0.5</v>
      </c>
      <c r="AH215" s="11">
        <v>0.70700000000000007</v>
      </c>
      <c r="AI215" s="11">
        <v>0.38</v>
      </c>
      <c r="AJ215" s="11">
        <v>0.322523951804842</v>
      </c>
      <c r="AK215" s="11">
        <v>0.45425052149169198</v>
      </c>
      <c r="AL215" s="11">
        <v>0.44064634353723786</v>
      </c>
      <c r="AM215" s="11">
        <v>2.1262941936508439E-4</v>
      </c>
      <c r="AN215" s="11">
        <v>6.5177988664418457E-2</v>
      </c>
      <c r="AO215" s="11">
        <v>0.3341071099312844</v>
      </c>
      <c r="AP215" s="11">
        <v>0.52562000257894392</v>
      </c>
      <c r="AQ215" s="11">
        <v>0.44064634353723786</v>
      </c>
      <c r="AR215" s="11">
        <v>648.80947755041802</v>
      </c>
      <c r="AS215" s="11">
        <v>670</v>
      </c>
      <c r="AT215" s="11">
        <v>130610358</v>
      </c>
      <c r="AU215" s="11">
        <v>30.63</v>
      </c>
      <c r="AV215" s="11">
        <v>87.45</v>
      </c>
      <c r="AW215" s="11">
        <v>0.06</v>
      </c>
      <c r="AX215" s="11">
        <v>2.0251154080802081E-2</v>
      </c>
    </row>
    <row r="216" spans="1:50">
      <c r="A216"/>
      <c r="B216"/>
      <c r="C216"/>
      <c r="D216"/>
      <c r="E216"/>
      <c r="F216"/>
      <c r="G216"/>
      <c r="H216"/>
      <c r="I216"/>
      <c r="J216"/>
      <c r="K216"/>
      <c r="L216"/>
      <c r="M216"/>
      <c r="N216"/>
      <c r="O216"/>
      <c r="P216"/>
      <c r="Q216"/>
      <c r="R216"/>
      <c r="S216"/>
      <c r="T216"/>
      <c r="U216"/>
      <c r="V216"/>
      <c r="W216"/>
      <c r="X216"/>
      <c r="Y216"/>
      <c r="Z216"/>
      <c r="AA216" s="11">
        <v>0.34570177460244295</v>
      </c>
      <c r="AB216" s="11">
        <v>0.90500000000000003</v>
      </c>
      <c r="AC216" s="11">
        <v>0.4</v>
      </c>
      <c r="AD216" s="11">
        <v>0.5</v>
      </c>
      <c r="AE216" s="11">
        <v>0.70599999999999996</v>
      </c>
      <c r="AF216" s="11">
        <v>0.94200000000000006</v>
      </c>
      <c r="AG216" s="11">
        <v>0.5</v>
      </c>
      <c r="AH216" s="11">
        <v>0.66099999999999992</v>
      </c>
      <c r="AI216" s="11">
        <v>0.38</v>
      </c>
      <c r="AJ216" s="11">
        <v>0.36213802443618298</v>
      </c>
      <c r="AK216" s="11">
        <v>0.45239805293820201</v>
      </c>
      <c r="AL216" s="11">
        <v>0.40638350539559315</v>
      </c>
      <c r="AM216" s="11">
        <v>2.1696879517152222E-4</v>
      </c>
      <c r="AN216" s="11">
        <v>6.6564754347707547E-2</v>
      </c>
      <c r="AO216" s="11">
        <v>0.32833083690521631</v>
      </c>
      <c r="AP216" s="11">
        <v>0.53844000229239453</v>
      </c>
      <c r="AQ216" s="11">
        <v>0.40638350539559315</v>
      </c>
      <c r="AR216" s="11">
        <v>682.62794783052198</v>
      </c>
      <c r="AS216" s="11">
        <v>700</v>
      </c>
      <c r="AT216" s="11">
        <v>133147667</v>
      </c>
      <c r="AW216" s="11">
        <v>0.05</v>
      </c>
      <c r="AX216" s="11">
        <v>2.1876141308705577E-2</v>
      </c>
    </row>
    <row r="217" spans="1:50">
      <c r="A217"/>
      <c r="B217"/>
      <c r="C217"/>
      <c r="D217"/>
      <c r="E217"/>
      <c r="F217"/>
      <c r="G217"/>
      <c r="H217"/>
      <c r="I217"/>
      <c r="J217"/>
      <c r="K217"/>
      <c r="L217"/>
      <c r="M217"/>
      <c r="N217"/>
      <c r="O217"/>
      <c r="P217"/>
      <c r="Q217"/>
      <c r="R217"/>
      <c r="S217"/>
      <c r="T217"/>
      <c r="U217"/>
      <c r="V217"/>
      <c r="W217"/>
      <c r="X217"/>
      <c r="Y217"/>
      <c r="Z217"/>
      <c r="AA217" s="11">
        <v>0.34570177460244295</v>
      </c>
      <c r="AB217" s="11">
        <v>0.90470000267000006</v>
      </c>
      <c r="AC217" s="11">
        <v>0.4</v>
      </c>
      <c r="AD217" s="11">
        <v>0.5</v>
      </c>
      <c r="AE217" s="11">
        <v>0.73</v>
      </c>
      <c r="AF217" s="11">
        <v>0.93500000000000005</v>
      </c>
      <c r="AG217" s="11">
        <v>0.5</v>
      </c>
      <c r="AH217" s="11">
        <v>0.71099999999999997</v>
      </c>
      <c r="AI217" s="11">
        <v>0.38</v>
      </c>
      <c r="AJ217" s="11">
        <v>0.40175209706752402</v>
      </c>
      <c r="AK217" s="11">
        <v>0.45054558438471198</v>
      </c>
      <c r="AL217" s="11">
        <v>0.37212066725394843</v>
      </c>
      <c r="AM217" s="11">
        <v>6.1413543744977782E-4</v>
      </c>
      <c r="AN217" s="11">
        <v>6.7951520030996623E-2</v>
      </c>
      <c r="AO217" s="11">
        <v>0.32255456387914816</v>
      </c>
      <c r="AP217" s="11">
        <v>0.55126000200584524</v>
      </c>
      <c r="AQ217" s="11">
        <v>0.37212066725394843</v>
      </c>
      <c r="AR217" s="11">
        <v>712.81600157472405</v>
      </c>
      <c r="AS217" s="11">
        <v>740</v>
      </c>
      <c r="AT217" s="11">
        <v>135692110</v>
      </c>
      <c r="AW217" s="11">
        <v>0.06</v>
      </c>
      <c r="AX217" s="11">
        <v>2.1426406449471247E-2</v>
      </c>
    </row>
    <row r="218" spans="1:50">
      <c r="A218"/>
      <c r="B218"/>
      <c r="C218"/>
      <c r="D218"/>
      <c r="E218"/>
      <c r="F218"/>
      <c r="G218"/>
      <c r="H218"/>
      <c r="I218"/>
      <c r="J218"/>
      <c r="K218"/>
      <c r="L218"/>
      <c r="M218"/>
      <c r="N218"/>
      <c r="O218"/>
      <c r="P218"/>
      <c r="Q218"/>
      <c r="R218"/>
      <c r="S218"/>
      <c r="T218"/>
      <c r="U218"/>
      <c r="V218"/>
      <c r="W218"/>
      <c r="X218"/>
      <c r="Y218"/>
      <c r="Z218"/>
      <c r="AA218" s="11">
        <v>0.34570177460244295</v>
      </c>
      <c r="AB218" s="11">
        <v>0.90470000267000006</v>
      </c>
      <c r="AC218" s="11">
        <v>0.4</v>
      </c>
      <c r="AD218" s="11">
        <v>0.3</v>
      </c>
      <c r="AE218" s="11">
        <v>0.77200000000000002</v>
      </c>
      <c r="AF218" s="11">
        <v>0.94499999999999995</v>
      </c>
      <c r="AG218" s="11">
        <v>0.5</v>
      </c>
      <c r="AH218" s="11">
        <v>0.71</v>
      </c>
      <c r="AI218" s="11">
        <v>0.34</v>
      </c>
      <c r="AJ218" s="11">
        <v>0.39555353413139305</v>
      </c>
      <c r="AK218" s="11">
        <v>0.43165737366178603</v>
      </c>
      <c r="AL218" s="11">
        <v>0.33800827362390806</v>
      </c>
      <c r="AM218" s="11">
        <v>1.1976423806895555E-3</v>
      </c>
      <c r="AN218" s="11">
        <v>6.9338285714285713E-2</v>
      </c>
      <c r="AO218" s="11">
        <v>0.33122292233737544</v>
      </c>
      <c r="AP218" s="11">
        <v>0.56408000171929595</v>
      </c>
      <c r="AQ218" s="11">
        <v>0.33800827362390806</v>
      </c>
      <c r="AR218" s="11">
        <v>744.53002679929295</v>
      </c>
      <c r="AS218" s="11">
        <v>770</v>
      </c>
      <c r="AT218" s="11">
        <v>138234550</v>
      </c>
      <c r="AW218" s="11">
        <v>0.04</v>
      </c>
      <c r="AX218" s="11">
        <v>1.8182288680462733E-2</v>
      </c>
    </row>
    <row r="219" spans="1:50">
      <c r="A219"/>
      <c r="B219"/>
      <c r="C219"/>
      <c r="D219"/>
      <c r="E219"/>
      <c r="F219"/>
      <c r="G219"/>
      <c r="H219"/>
      <c r="I219"/>
      <c r="J219"/>
      <c r="K219"/>
      <c r="L219"/>
      <c r="M219"/>
      <c r="N219"/>
      <c r="O219"/>
      <c r="P219"/>
      <c r="Q219"/>
      <c r="R219"/>
      <c r="S219"/>
      <c r="T219"/>
      <c r="U219"/>
      <c r="V219"/>
      <c r="W219"/>
      <c r="X219"/>
      <c r="Y219"/>
      <c r="Z219"/>
      <c r="AA219" s="11">
        <v>0.34570177460244295</v>
      </c>
      <c r="AB219" s="11">
        <v>0.90470000267000006</v>
      </c>
      <c r="AC219" s="11">
        <v>0.4</v>
      </c>
      <c r="AD219" s="11">
        <v>0.3</v>
      </c>
      <c r="AE219" s="11">
        <v>0.77200000000000002</v>
      </c>
      <c r="AF219" s="11">
        <v>0.90300000000000002</v>
      </c>
      <c r="AG219" s="11">
        <v>0.5</v>
      </c>
      <c r="AH219" s="11">
        <v>0.68099999999999994</v>
      </c>
      <c r="AI219" s="11">
        <v>0.32</v>
      </c>
      <c r="AJ219" s="11">
        <v>0.38935497119526197</v>
      </c>
      <c r="AK219" s="11">
        <v>0.41276916293886001</v>
      </c>
      <c r="AL219" s="11">
        <v>0.30389587999386769</v>
      </c>
      <c r="AM219" s="11">
        <v>2.2022221145737778E-3</v>
      </c>
      <c r="AN219" s="11">
        <v>6.9303142857142855E-2</v>
      </c>
      <c r="AO219" s="11">
        <v>0.33989128079560277</v>
      </c>
      <c r="AP219" s="11">
        <v>0.57690000143274656</v>
      </c>
      <c r="AQ219" s="11">
        <v>0.30389587999386769</v>
      </c>
      <c r="AR219" s="11">
        <v>791.35763173894202</v>
      </c>
      <c r="AS219" s="11">
        <v>820</v>
      </c>
      <c r="AT219" s="11">
        <v>140766909</v>
      </c>
      <c r="AU219" s="11">
        <v>30.72</v>
      </c>
      <c r="AV219" s="11">
        <v>85.42</v>
      </c>
      <c r="AW219" s="11">
        <v>0.03</v>
      </c>
      <c r="AX219" s="11">
        <v>2.1640715961279366E-2</v>
      </c>
    </row>
    <row r="220" spans="1:50">
      <c r="A220"/>
      <c r="B220"/>
      <c r="C220"/>
      <c r="D220"/>
      <c r="E220"/>
      <c r="F220"/>
      <c r="G220"/>
      <c r="H220"/>
      <c r="I220"/>
      <c r="J220"/>
      <c r="K220"/>
      <c r="L220"/>
      <c r="M220"/>
      <c r="N220"/>
      <c r="O220"/>
      <c r="P220"/>
      <c r="Q220"/>
      <c r="R220"/>
      <c r="S220"/>
      <c r="T220"/>
      <c r="U220"/>
      <c r="V220"/>
      <c r="W220"/>
      <c r="X220"/>
      <c r="Y220"/>
      <c r="Z220"/>
      <c r="AA220" s="11">
        <v>0.34570177460244295</v>
      </c>
      <c r="AB220" s="11">
        <v>0.90480000177999997</v>
      </c>
      <c r="AC220" s="11">
        <v>0.4</v>
      </c>
      <c r="AD220" s="11">
        <v>0.3</v>
      </c>
      <c r="AE220" s="11">
        <v>0.77300000000000002</v>
      </c>
      <c r="AF220" s="11">
        <v>0.93299999999999994</v>
      </c>
      <c r="AG220" s="11">
        <v>0.5</v>
      </c>
      <c r="AH220" s="11">
        <v>0.68599999999999994</v>
      </c>
      <c r="AI220" s="11">
        <v>0.48799999999999999</v>
      </c>
      <c r="AJ220" s="11">
        <v>0.363371770709428</v>
      </c>
      <c r="AK220" s="11">
        <v>0.41133937727483805</v>
      </c>
      <c r="AL220" s="11">
        <v>0.28994862314711478</v>
      </c>
      <c r="AM220" s="11">
        <v>4.0322668131843329E-3</v>
      </c>
      <c r="AN220" s="11">
        <v>8.198628571428572E-2</v>
      </c>
      <c r="AO220" s="11">
        <v>0.33903624763661278</v>
      </c>
      <c r="AP220" s="11">
        <v>0.58972000114619727</v>
      </c>
      <c r="AQ220" s="11">
        <v>0.28994862314711478</v>
      </c>
      <c r="AR220" s="11">
        <v>836.98772644145095</v>
      </c>
      <c r="AS220" s="11">
        <v>870</v>
      </c>
      <c r="AT220" s="11">
        <v>143288578</v>
      </c>
      <c r="AW220" s="11">
        <v>0.03</v>
      </c>
      <c r="AX220" s="11">
        <v>2.063324840886227E-2</v>
      </c>
    </row>
    <row r="221" spans="1:50">
      <c r="A221"/>
      <c r="B221"/>
      <c r="C221"/>
      <c r="D221"/>
      <c r="E221"/>
      <c r="F221"/>
      <c r="G221"/>
      <c r="H221"/>
      <c r="I221"/>
      <c r="J221"/>
      <c r="K221"/>
      <c r="L221"/>
      <c r="M221"/>
      <c r="N221"/>
      <c r="O221"/>
      <c r="P221"/>
      <c r="Q221"/>
      <c r="R221"/>
      <c r="S221"/>
      <c r="T221"/>
      <c r="U221"/>
      <c r="V221"/>
      <c r="W221"/>
      <c r="X221"/>
      <c r="Y221"/>
      <c r="Z221"/>
      <c r="AA221" s="11">
        <v>0.34570177460244295</v>
      </c>
      <c r="AB221" s="11">
        <v>0.90490000089</v>
      </c>
      <c r="AC221" s="11">
        <v>0.4</v>
      </c>
      <c r="AD221" s="11">
        <v>0.3</v>
      </c>
      <c r="AE221" s="11">
        <v>0.77300000000000002</v>
      </c>
      <c r="AF221" s="11">
        <v>0.93299999999999994</v>
      </c>
      <c r="AG221" s="11">
        <v>0.5</v>
      </c>
      <c r="AH221" s="11">
        <v>0.72699999999999998</v>
      </c>
      <c r="AI221" s="11">
        <v>0.50600000000000001</v>
      </c>
      <c r="AJ221" s="11">
        <v>0.33738857022359403</v>
      </c>
      <c r="AK221" s="11">
        <v>0.40990959161081603</v>
      </c>
      <c r="AL221" s="11">
        <v>0.27600136630036182</v>
      </c>
      <c r="AM221" s="11">
        <v>8.1925005526813331E-3</v>
      </c>
      <c r="AN221" s="11">
        <v>7.8359428571428566E-2</v>
      </c>
      <c r="AO221" s="11">
        <v>0.33818121447762273</v>
      </c>
      <c r="AP221" s="11">
        <v>0.60254000085964787</v>
      </c>
      <c r="AQ221" s="11">
        <v>0.27600136630036182</v>
      </c>
      <c r="AR221" s="11">
        <v>872.85980975941004</v>
      </c>
      <c r="AS221" s="11">
        <v>910</v>
      </c>
      <c r="AT221" s="11">
        <v>145797298</v>
      </c>
      <c r="AW221" s="11">
        <v>0.03</v>
      </c>
      <c r="AX221" s="11">
        <v>2.069362990051471E-2</v>
      </c>
    </row>
    <row r="222" spans="1:50">
      <c r="A222"/>
      <c r="B222"/>
      <c r="C222"/>
      <c r="D222"/>
      <c r="E222"/>
      <c r="F222"/>
      <c r="G222"/>
      <c r="H222"/>
      <c r="I222"/>
      <c r="J222"/>
      <c r="K222"/>
      <c r="L222"/>
      <c r="M222"/>
      <c r="N222"/>
      <c r="O222"/>
      <c r="P222"/>
      <c r="Q222"/>
      <c r="R222"/>
      <c r="S222"/>
      <c r="T222"/>
      <c r="U222"/>
      <c r="V222"/>
      <c r="W222"/>
      <c r="X222"/>
      <c r="Y222"/>
      <c r="Z222"/>
      <c r="AA222" s="11">
        <v>0.34570177460244295</v>
      </c>
      <c r="AB222" s="11">
        <v>0.90500000000000003</v>
      </c>
      <c r="AC222" s="11">
        <v>0.4</v>
      </c>
      <c r="AD222" s="11">
        <v>0.3</v>
      </c>
      <c r="AE222" s="11">
        <v>0.77200000000000002</v>
      </c>
      <c r="AF222" s="11">
        <v>0.94</v>
      </c>
      <c r="AG222" s="11">
        <v>0.5</v>
      </c>
      <c r="AH222" s="11">
        <v>0.80799999999999994</v>
      </c>
      <c r="AI222" s="11">
        <v>0.38</v>
      </c>
      <c r="AJ222" s="11">
        <v>0.29269804527802001</v>
      </c>
      <c r="AK222" s="11">
        <v>0.37935823458882001</v>
      </c>
      <c r="AL222" s="11">
        <v>0.21549141210276038</v>
      </c>
      <c r="AM222" s="11">
        <v>1.0228304225186778E-2</v>
      </c>
      <c r="AN222" s="11">
        <v>7.9136857142857148E-2</v>
      </c>
      <c r="AO222" s="11">
        <v>0.31047963453071781</v>
      </c>
      <c r="AP222" s="11">
        <v>0.61536000057309859</v>
      </c>
      <c r="AQ222" s="11">
        <v>0.21549141210276038</v>
      </c>
      <c r="AR222" s="11">
        <v>922.81687997567496</v>
      </c>
      <c r="AS222" s="11">
        <v>970</v>
      </c>
      <c r="AT222" s="11">
        <v>148281341</v>
      </c>
      <c r="AW222" s="11">
        <v>0.01</v>
      </c>
      <c r="AX222" s="11">
        <v>1.6702679690999755E-2</v>
      </c>
    </row>
    <row r="223" spans="1:50">
      <c r="A223"/>
      <c r="B223"/>
      <c r="C223"/>
      <c r="D223"/>
      <c r="E223"/>
      <c r="F223"/>
      <c r="G223"/>
      <c r="H223"/>
      <c r="I223"/>
      <c r="J223"/>
      <c r="K223"/>
      <c r="L223"/>
      <c r="M223"/>
      <c r="N223"/>
      <c r="O223"/>
      <c r="P223"/>
      <c r="Q223"/>
      <c r="R223"/>
      <c r="S223"/>
      <c r="T223"/>
      <c r="U223"/>
      <c r="V223"/>
      <c r="W223"/>
      <c r="X223"/>
      <c r="Y223"/>
      <c r="Z223"/>
      <c r="AA223" s="11">
        <v>0.34570177460244295</v>
      </c>
      <c r="AB223" s="11">
        <v>0.90689999995753168</v>
      </c>
      <c r="AC223" s="11">
        <v>0.4</v>
      </c>
      <c r="AD223" s="11">
        <v>0.3</v>
      </c>
      <c r="AE223" s="11">
        <v>0.77200000000000002</v>
      </c>
      <c r="AF223" s="11">
        <v>0.94099999999999995</v>
      </c>
      <c r="AG223" s="11">
        <v>0.5</v>
      </c>
      <c r="AH223" s="11">
        <v>0.78900000000000003</v>
      </c>
      <c r="AI223" s="11">
        <v>0.38</v>
      </c>
      <c r="AJ223" s="11">
        <v>0.26177190668249001</v>
      </c>
      <c r="AK223" s="11">
        <v>0.36867136109954196</v>
      </c>
      <c r="AL223" s="11">
        <v>0.18632277160444963</v>
      </c>
      <c r="AM223" s="11">
        <v>2.0504870536665554E-2</v>
      </c>
      <c r="AN223" s="11">
        <v>7.3156142857142864E-2</v>
      </c>
      <c r="AO223" s="11">
        <v>0.30165285668438691</v>
      </c>
      <c r="AP223" s="11">
        <v>0.6281800002865493</v>
      </c>
      <c r="AQ223" s="11">
        <v>0.18632277160444963</v>
      </c>
      <c r="AR223" s="11">
        <v>992.12184592669405</v>
      </c>
      <c r="AS223" s="11">
        <v>1040</v>
      </c>
      <c r="AT223" s="11">
        <v>150726249</v>
      </c>
      <c r="AW223" s="11">
        <v>0</v>
      </c>
      <c r="AX223" s="11">
        <v>1.6906158122901194E-2</v>
      </c>
    </row>
    <row r="224" spans="1:50">
      <c r="A224"/>
      <c r="B224"/>
      <c r="C224"/>
      <c r="D224"/>
      <c r="E224"/>
      <c r="F224"/>
      <c r="G224"/>
      <c r="H224"/>
      <c r="I224"/>
      <c r="J224"/>
      <c r="K224"/>
      <c r="L224"/>
      <c r="M224"/>
      <c r="N224"/>
      <c r="O224"/>
      <c r="P224"/>
      <c r="Q224"/>
      <c r="R224"/>
      <c r="S224"/>
      <c r="T224"/>
      <c r="U224"/>
      <c r="V224"/>
      <c r="W224"/>
      <c r="X224"/>
      <c r="Y224"/>
      <c r="Z224"/>
      <c r="AA224" s="11">
        <v>0.34570177460244295</v>
      </c>
      <c r="AB224" s="11">
        <v>0.90879999991506333</v>
      </c>
      <c r="AC224" s="11">
        <v>0.4</v>
      </c>
      <c r="AD224" s="11">
        <v>0.1</v>
      </c>
      <c r="AE224" s="11">
        <v>0.84099999999999997</v>
      </c>
      <c r="AF224" s="11">
        <v>0.93400000000000005</v>
      </c>
      <c r="AG224" s="11">
        <v>0.3</v>
      </c>
      <c r="AH224" s="11">
        <v>0.76300000000000001</v>
      </c>
      <c r="AI224" s="11">
        <v>0.34</v>
      </c>
      <c r="AJ224" s="11">
        <v>0.17329808679535003</v>
      </c>
      <c r="AK224" s="11">
        <v>0.39531356437683401</v>
      </c>
      <c r="AL224" s="11">
        <v>0.21390517460154096</v>
      </c>
      <c r="AM224" s="11">
        <v>6.5307385307218885E-2</v>
      </c>
      <c r="AN224" s="11">
        <v>8.0386285714285716E-2</v>
      </c>
      <c r="AO224" s="11">
        <v>0.32081238105351434</v>
      </c>
      <c r="AP224" s="11">
        <v>0.6409999999999999</v>
      </c>
      <c r="AQ224" s="11">
        <v>0.21390517460154096</v>
      </c>
      <c r="AR224" s="11">
        <v>1069.26568798568</v>
      </c>
      <c r="AS224" s="11">
        <v>1120</v>
      </c>
      <c r="AT224" s="11">
        <v>153122039</v>
      </c>
      <c r="AU224" s="11">
        <v>31.02</v>
      </c>
      <c r="AV224" s="11">
        <v>81.33</v>
      </c>
      <c r="AW224" s="11">
        <v>-0.03</v>
      </c>
      <c r="AX224" s="11">
        <v>1.8701325258986157E-2</v>
      </c>
    </row>
    <row r="225" spans="1:50">
      <c r="A225"/>
      <c r="B225"/>
      <c r="C225"/>
      <c r="D225"/>
      <c r="E225"/>
      <c r="F225"/>
      <c r="G225"/>
      <c r="H225"/>
      <c r="I225"/>
      <c r="J225"/>
      <c r="K225"/>
      <c r="L225"/>
      <c r="M225"/>
      <c r="N225"/>
      <c r="O225"/>
      <c r="P225"/>
      <c r="Q225"/>
      <c r="R225"/>
      <c r="S225"/>
      <c r="T225"/>
      <c r="U225"/>
      <c r="V225"/>
      <c r="W225"/>
      <c r="X225"/>
      <c r="Y225"/>
      <c r="Z225"/>
      <c r="AA225" s="11">
        <v>0.34570177460244295</v>
      </c>
      <c r="AB225" s="11">
        <v>0.91069999987259509</v>
      </c>
      <c r="AC225" s="11">
        <v>0.58200000000000007</v>
      </c>
      <c r="AD225" s="11">
        <v>0.3</v>
      </c>
      <c r="AE225" s="11">
        <v>0.84099999999999997</v>
      </c>
      <c r="AF225" s="11">
        <v>0.94400000000000006</v>
      </c>
      <c r="AG225" s="11">
        <v>0.3</v>
      </c>
      <c r="AH225" s="11">
        <v>0.74900000000000011</v>
      </c>
      <c r="AI225" s="11">
        <v>0.48200000000000004</v>
      </c>
      <c r="AJ225" s="11">
        <v>0.211657923741256</v>
      </c>
      <c r="AK225" s="11">
        <v>0.41072066124482998</v>
      </c>
      <c r="AL225" s="11">
        <v>0.21892822249371974</v>
      </c>
      <c r="AM225" s="11">
        <v>0.13673116076721334</v>
      </c>
      <c r="AN225" s="11">
        <v>9.2208428571428566E-2</v>
      </c>
      <c r="AO225" s="11">
        <v>0.33298153879868286</v>
      </c>
      <c r="AP225" s="11">
        <v>0.64200000000000002</v>
      </c>
      <c r="AQ225" s="11">
        <v>0.21892822249371974</v>
      </c>
      <c r="AR225" s="11">
        <v>1159.50719218718</v>
      </c>
      <c r="AS225" s="11">
        <v>1240</v>
      </c>
      <c r="AT225" s="11">
        <v>155463091</v>
      </c>
      <c r="AW225" s="11">
        <v>0.01</v>
      </c>
      <c r="AX225" s="11">
        <v>1.6703930000470157E-2</v>
      </c>
    </row>
    <row r="226" spans="1:50">
      <c r="A226"/>
      <c r="B226"/>
      <c r="C226"/>
      <c r="D226"/>
      <c r="E226"/>
      <c r="F226"/>
      <c r="G226"/>
      <c r="H226"/>
      <c r="I226"/>
      <c r="J226"/>
      <c r="K226"/>
      <c r="L226"/>
      <c r="M226"/>
      <c r="N226"/>
      <c r="O226"/>
      <c r="P226"/>
      <c r="Q226"/>
      <c r="R226"/>
      <c r="S226"/>
      <c r="T226"/>
      <c r="U226"/>
      <c r="V226"/>
      <c r="W226"/>
      <c r="X226"/>
      <c r="Y226"/>
      <c r="Z226"/>
      <c r="AA226" s="11">
        <v>0.34570177460244295</v>
      </c>
      <c r="AB226" s="11">
        <v>0.91259999983012674</v>
      </c>
      <c r="AC226" s="11">
        <v>0.59099999999999997</v>
      </c>
      <c r="AD226" s="11">
        <v>0.2</v>
      </c>
      <c r="AE226" s="11">
        <v>0.84099999999999997</v>
      </c>
      <c r="AF226" s="11">
        <v>0.94</v>
      </c>
      <c r="AG226" s="11">
        <v>0.3</v>
      </c>
      <c r="AH226" s="11">
        <v>0.68700000000000006</v>
      </c>
      <c r="AI226" s="11">
        <v>0.45533333333333337</v>
      </c>
      <c r="AJ226" s="11">
        <v>0.217181808674618</v>
      </c>
      <c r="AK226" s="11">
        <v>0.381801113265404</v>
      </c>
      <c r="AL226" s="11">
        <v>0.26680593308532913</v>
      </c>
      <c r="AM226" s="11">
        <v>0.24208101921628333</v>
      </c>
      <c r="AN226" s="11">
        <v>9.9741571428571429E-2</v>
      </c>
      <c r="AO226" s="11">
        <v>0.33377925666440456</v>
      </c>
      <c r="AP226" s="11">
        <v>0.63800000000000001</v>
      </c>
      <c r="AQ226" s="11">
        <v>0.26680593308532913</v>
      </c>
      <c r="AR226" s="11">
        <v>1257.8021531776999</v>
      </c>
      <c r="AS226" s="11">
        <v>1350</v>
      </c>
      <c r="AT226" s="11">
        <v>157752512</v>
      </c>
      <c r="AW226" s="11">
        <v>0</v>
      </c>
      <c r="AX226" s="11">
        <v>1.4263605651661238E-2</v>
      </c>
    </row>
    <row r="227" spans="1:50">
      <c r="A227"/>
      <c r="B227"/>
      <c r="C227"/>
      <c r="D227"/>
      <c r="E227"/>
      <c r="F227"/>
      <c r="G227"/>
      <c r="H227"/>
      <c r="I227"/>
      <c r="J227"/>
      <c r="K227"/>
      <c r="L227"/>
      <c r="M227"/>
      <c r="N227"/>
      <c r="O227"/>
      <c r="P227"/>
      <c r="Q227"/>
      <c r="R227"/>
      <c r="S227"/>
      <c r="T227"/>
      <c r="U227"/>
      <c r="V227"/>
      <c r="W227"/>
      <c r="X227"/>
      <c r="Y227"/>
      <c r="Z227"/>
      <c r="AA227" s="11">
        <v>0.34570177460244295</v>
      </c>
      <c r="AB227" s="11">
        <v>0.91449999978765839</v>
      </c>
      <c r="AC227" s="11">
        <v>0.56499999999999995</v>
      </c>
      <c r="AD227" s="11">
        <v>0.2</v>
      </c>
      <c r="AE227" s="11">
        <v>0.84</v>
      </c>
      <c r="AF227" s="11">
        <v>0.93200000000000005</v>
      </c>
      <c r="AG227" s="11">
        <v>0.2</v>
      </c>
      <c r="AH227" s="11">
        <v>0.68900000000000006</v>
      </c>
      <c r="AI227" s="11">
        <v>0.4286666666666667</v>
      </c>
      <c r="AJ227" s="11">
        <v>0.205812321086626</v>
      </c>
      <c r="AK227" s="11">
        <v>0.38978057325381199</v>
      </c>
      <c r="AL227" s="11">
        <v>0.27401791043540996</v>
      </c>
      <c r="AM227" s="11">
        <v>0.30999975200019891</v>
      </c>
      <c r="AN227" s="11">
        <v>0.10600921428571429</v>
      </c>
      <c r="AO227" s="11">
        <v>0.35615727994687474</v>
      </c>
      <c r="AP227" s="11">
        <v>0.54500000000000004</v>
      </c>
      <c r="AQ227" s="11">
        <v>0.27401791043540996</v>
      </c>
      <c r="AR227" s="11">
        <v>1345.6918014021301</v>
      </c>
      <c r="AS227" s="11">
        <v>1460</v>
      </c>
      <c r="AT227" s="11">
        <v>160000128</v>
      </c>
      <c r="AW227" s="11">
        <v>-0.01</v>
      </c>
      <c r="AX227" s="11">
        <v>1.1685923471402793E-2</v>
      </c>
    </row>
    <row r="228" spans="1:50">
      <c r="A228"/>
      <c r="B228"/>
      <c r="C228"/>
      <c r="D228"/>
      <c r="E228"/>
      <c r="F228"/>
      <c r="G228"/>
      <c r="H228"/>
      <c r="I228"/>
      <c r="J228"/>
      <c r="K228"/>
      <c r="L228"/>
      <c r="M228"/>
      <c r="N228"/>
      <c r="O228"/>
      <c r="P228"/>
      <c r="Q228"/>
      <c r="R228"/>
      <c r="S228"/>
      <c r="T228"/>
      <c r="U228"/>
      <c r="V228"/>
      <c r="W228"/>
      <c r="X228"/>
      <c r="Y228"/>
      <c r="Z228"/>
      <c r="AA228" s="11">
        <v>0.34570177460244295</v>
      </c>
      <c r="AB228" s="11">
        <v>0.91639999974519015</v>
      </c>
      <c r="AC228" s="11">
        <v>0.629</v>
      </c>
      <c r="AD228" s="11">
        <v>0.2</v>
      </c>
      <c r="AE228" s="11">
        <v>0.72799999999999998</v>
      </c>
      <c r="AF228" s="11">
        <v>0.94200000000000006</v>
      </c>
      <c r="AG228" s="11">
        <v>0.2</v>
      </c>
      <c r="AH228" s="11">
        <v>0.67299999999999993</v>
      </c>
      <c r="AI228" s="11">
        <v>0.40200000000000002</v>
      </c>
      <c r="AJ228" s="11">
        <v>0.19051058729723599</v>
      </c>
      <c r="AK228" s="11">
        <v>0.42577355197349603</v>
      </c>
      <c r="AL228" s="11">
        <v>0.30774810508735018</v>
      </c>
      <c r="AM228" s="11">
        <v>0.34520858680222444</v>
      </c>
      <c r="AN228" s="11">
        <v>0.11227685714285714</v>
      </c>
      <c r="AO228" s="11">
        <v>0.35560216418008467</v>
      </c>
      <c r="AP228" s="11">
        <v>0.52300000000000002</v>
      </c>
      <c r="AQ228" s="11">
        <v>0.30774810508735018</v>
      </c>
      <c r="AR228" s="11">
        <v>1416.32336540386</v>
      </c>
      <c r="AS228" s="11">
        <v>1550</v>
      </c>
      <c r="AT228" s="11">
        <v>162220762</v>
      </c>
      <c r="AW228" s="11">
        <v>-0.01</v>
      </c>
      <c r="AX228" s="11">
        <v>5.1876489236838408E-3</v>
      </c>
    </row>
    <row r="229" spans="1:50">
      <c r="A229"/>
      <c r="B229"/>
      <c r="C229"/>
      <c r="D229"/>
      <c r="E229"/>
      <c r="F229"/>
      <c r="G229"/>
      <c r="H229"/>
      <c r="I229"/>
      <c r="J229"/>
      <c r="K229"/>
      <c r="L229"/>
      <c r="M229"/>
      <c r="N229"/>
      <c r="O229"/>
      <c r="P229"/>
      <c r="Q229"/>
      <c r="R229"/>
      <c r="S229"/>
      <c r="T229"/>
      <c r="U229"/>
      <c r="V229"/>
      <c r="W229"/>
      <c r="X229"/>
      <c r="Y229"/>
      <c r="Z229"/>
      <c r="AA229" s="11">
        <v>0.34570177460244295</v>
      </c>
      <c r="AB229" s="11">
        <v>0.9182999997027218</v>
      </c>
      <c r="AC229" s="11">
        <v>0.59399999999999997</v>
      </c>
      <c r="AD229" s="11">
        <v>0.2</v>
      </c>
      <c r="AE229" s="11">
        <v>0.72799999999999998</v>
      </c>
      <c r="AF229" s="11">
        <v>0.93900000000000006</v>
      </c>
      <c r="AG229" s="11">
        <v>0.45</v>
      </c>
      <c r="AH229" s="11">
        <v>0.66599999999999993</v>
      </c>
      <c r="AI229" s="11">
        <v>0.57999999999999996</v>
      </c>
      <c r="AJ229" s="11">
        <v>0.19360548135508737</v>
      </c>
      <c r="AK229" s="11">
        <v>0.42651581643717018</v>
      </c>
      <c r="AL229" s="11">
        <v>0.30967062399350498</v>
      </c>
      <c r="AM229" s="11">
        <v>0.34175650101136235</v>
      </c>
      <c r="AN229" s="11">
        <v>0.1111540885965244</v>
      </c>
      <c r="AO229" s="11">
        <v>0.35704614250600836</v>
      </c>
      <c r="AP229" s="11">
        <v>0.53799999999999992</v>
      </c>
      <c r="AQ229" s="11">
        <v>0.30967062399350498</v>
      </c>
      <c r="AS229" s="11">
        <v>1592.666666666657</v>
      </c>
      <c r="AW229" s="11">
        <v>0.01</v>
      </c>
      <c r="AX229" s="11">
        <v>-5.2798184755159516E-4</v>
      </c>
    </row>
    <row r="230" spans="1:50">
      <c r="A230"/>
      <c r="B230"/>
      <c r="C230"/>
      <c r="D230"/>
      <c r="E230"/>
      <c r="F230"/>
      <c r="G230"/>
      <c r="H230"/>
      <c r="I230"/>
      <c r="J230"/>
      <c r="K230"/>
      <c r="L230"/>
      <c r="M230"/>
      <c r="N230"/>
      <c r="O230"/>
      <c r="P230"/>
      <c r="Q230"/>
      <c r="R230"/>
      <c r="S230"/>
      <c r="T230"/>
      <c r="U230"/>
      <c r="V230"/>
      <c r="W230"/>
      <c r="X230"/>
      <c r="Y230"/>
      <c r="Z230"/>
      <c r="AA230" s="11">
        <v>0</v>
      </c>
      <c r="AB230" s="11">
        <v>4.1999969499999956E-2</v>
      </c>
      <c r="AC230" s="11">
        <v>0.68600000031292441</v>
      </c>
      <c r="AD230" s="11">
        <v>0.68600000031292441</v>
      </c>
      <c r="AE230" s="11">
        <v>0.59584000027179718</v>
      </c>
      <c r="AF230" s="11">
        <v>0.70070000031962987</v>
      </c>
      <c r="AG230" s="11">
        <v>0.68600000031292441</v>
      </c>
      <c r="AH230" s="11">
        <v>0.87220000039786105</v>
      </c>
      <c r="AI230" s="11">
        <v>0.48020000021904707</v>
      </c>
      <c r="AJ230" s="11">
        <v>0.70364289715227546</v>
      </c>
      <c r="AK230" s="11">
        <v>0.73710789493861562</v>
      </c>
      <c r="AL230" s="11">
        <v>0.76721990498061365</v>
      </c>
      <c r="AM230" s="11">
        <v>1.9871571249531667E-2</v>
      </c>
      <c r="AN230" s="11" t="e">
        <v>#N/A</v>
      </c>
      <c r="AO230" s="11">
        <v>0.45200549297826847</v>
      </c>
      <c r="AP230" s="11">
        <v>0.64000000357627873</v>
      </c>
      <c r="AQ230" s="11">
        <v>0.76721990498061365</v>
      </c>
      <c r="AS230" s="11" t="e">
        <v>#DIV/0!</v>
      </c>
      <c r="AT230" s="11">
        <v>257990</v>
      </c>
      <c r="AW230" s="11">
        <v>0.02</v>
      </c>
      <c r="AX230" s="11">
        <v>-1.5048119411368743E-2</v>
      </c>
    </row>
    <row r="231" spans="1:50">
      <c r="A231"/>
      <c r="B231"/>
      <c r="C231"/>
      <c r="D231"/>
      <c r="E231"/>
      <c r="F231"/>
      <c r="G231"/>
      <c r="H231"/>
      <c r="I231"/>
      <c r="J231"/>
      <c r="K231"/>
      <c r="L231"/>
      <c r="M231"/>
      <c r="N231"/>
      <c r="O231"/>
      <c r="P231"/>
      <c r="Q231"/>
      <c r="R231"/>
      <c r="S231"/>
      <c r="T231"/>
      <c r="U231"/>
      <c r="V231"/>
      <c r="W231"/>
      <c r="X231"/>
      <c r="Y231"/>
      <c r="Z231"/>
      <c r="AA231" s="11">
        <v>0</v>
      </c>
      <c r="AB231" s="11">
        <v>4.0999984699999992E-2</v>
      </c>
      <c r="AC231" s="11">
        <v>0.7</v>
      </c>
      <c r="AD231" s="11">
        <v>0.7</v>
      </c>
      <c r="AE231" s="11">
        <v>0.60799999999999998</v>
      </c>
      <c r="AF231" s="11">
        <v>0.71499999999999997</v>
      </c>
      <c r="AG231" s="11">
        <v>0.7</v>
      </c>
      <c r="AH231" s="11">
        <v>0.89</v>
      </c>
      <c r="AI231" s="11">
        <v>0.49</v>
      </c>
      <c r="AJ231" s="11">
        <v>0.70779887455039003</v>
      </c>
      <c r="AK231" s="11">
        <v>0.74194683145965001</v>
      </c>
      <c r="AL231" s="11">
        <v>0.77290543473862527</v>
      </c>
      <c r="AM231" s="11">
        <v>2.7188929522988556E-2</v>
      </c>
      <c r="AN231" s="11" t="e">
        <v>#N/A</v>
      </c>
      <c r="AO231" s="11">
        <v>0.45102601326547093</v>
      </c>
      <c r="AP231" s="11">
        <v>0.65600000321865082</v>
      </c>
      <c r="AQ231" s="11">
        <v>0.77290543473862527</v>
      </c>
      <c r="AS231" s="11" t="e">
        <v>#DIV/0!</v>
      </c>
      <c r="AT231" s="11">
        <v>256763</v>
      </c>
      <c r="AW231" s="11">
        <v>0.03</v>
      </c>
      <c r="AX231" s="11">
        <v>-1.7201695326791777E-2</v>
      </c>
    </row>
    <row r="232" spans="1:50">
      <c r="A232"/>
      <c r="B232"/>
      <c r="C232"/>
      <c r="D232"/>
      <c r="E232"/>
      <c r="F232"/>
      <c r="G232"/>
      <c r="H232"/>
      <c r="I232"/>
      <c r="J232"/>
      <c r="K232"/>
      <c r="L232"/>
      <c r="M232"/>
      <c r="N232"/>
      <c r="O232"/>
      <c r="P232"/>
      <c r="Q232"/>
      <c r="R232"/>
      <c r="S232"/>
      <c r="T232"/>
      <c r="U232"/>
      <c r="V232"/>
      <c r="W232"/>
      <c r="X232"/>
      <c r="Y232"/>
      <c r="Z232"/>
      <c r="AA232" s="11">
        <v>0</v>
      </c>
      <c r="AB232" s="11">
        <v>2.7499999999999969E-2</v>
      </c>
      <c r="AC232" s="11">
        <v>0.7</v>
      </c>
      <c r="AD232" s="11">
        <v>0.7</v>
      </c>
      <c r="AE232" s="11">
        <v>0.60699999999999998</v>
      </c>
      <c r="AF232" s="11">
        <v>0.73</v>
      </c>
      <c r="AG232" s="11">
        <v>0.7</v>
      </c>
      <c r="AH232" s="11">
        <v>0.875</v>
      </c>
      <c r="AI232" s="11">
        <v>0.49</v>
      </c>
      <c r="AJ232" s="11">
        <v>0.70300418281419197</v>
      </c>
      <c r="AK232" s="11">
        <v>0.76660127090887098</v>
      </c>
      <c r="AL232" s="11">
        <v>0.77859096449663667</v>
      </c>
      <c r="AM232" s="11">
        <v>3.4875643717422446E-2</v>
      </c>
      <c r="AN232" s="11" t="e">
        <v>#N/A</v>
      </c>
      <c r="AO232" s="11">
        <v>0.59312456795925361</v>
      </c>
      <c r="AP232" s="11">
        <v>0.6720000028610229</v>
      </c>
      <c r="AQ232" s="11">
        <v>0.77859096449663667</v>
      </c>
      <c r="AS232" s="11" t="e">
        <v>#DIV/0!</v>
      </c>
      <c r="AT232" s="11">
        <v>255288</v>
      </c>
      <c r="AW232" s="11">
        <v>0.05</v>
      </c>
      <c r="AX232" s="11">
        <v>-1.8767686764684488E-2</v>
      </c>
    </row>
    <row r="233" spans="1:50">
      <c r="A233"/>
      <c r="B233"/>
      <c r="C233"/>
      <c r="D233"/>
      <c r="E233"/>
      <c r="F233"/>
      <c r="G233"/>
      <c r="H233"/>
      <c r="I233"/>
      <c r="J233"/>
      <c r="K233"/>
      <c r="L233"/>
      <c r="M233"/>
      <c r="N233"/>
      <c r="O233"/>
      <c r="P233"/>
      <c r="Q233"/>
      <c r="R233"/>
      <c r="S233"/>
      <c r="T233"/>
      <c r="U233"/>
      <c r="V233"/>
      <c r="W233"/>
      <c r="X233"/>
      <c r="Y233"/>
      <c r="Z233"/>
      <c r="AA233" s="11">
        <v>0</v>
      </c>
      <c r="AB233" s="11">
        <v>1.4000015299999946E-2</v>
      </c>
      <c r="AC233" s="11">
        <v>0.7</v>
      </c>
      <c r="AD233" s="11">
        <v>0.7</v>
      </c>
      <c r="AE233" s="11">
        <v>0.60299999999999998</v>
      </c>
      <c r="AF233" s="11">
        <v>0.73</v>
      </c>
      <c r="AG233" s="11">
        <v>0.7</v>
      </c>
      <c r="AH233" s="11">
        <v>0.8590000000000001</v>
      </c>
      <c r="AI233" s="11">
        <v>0.62</v>
      </c>
      <c r="AJ233" s="11">
        <v>0.69820949107799402</v>
      </c>
      <c r="AK233" s="11">
        <v>0.79125571035809195</v>
      </c>
      <c r="AL233" s="11">
        <v>0.78427649425464818</v>
      </c>
      <c r="AM233" s="11">
        <v>5.2539979640757885E-2</v>
      </c>
      <c r="AN233" s="11" t="e">
        <v>#N/A</v>
      </c>
      <c r="AO233" s="11">
        <v>0.73522312265303624</v>
      </c>
      <c r="AP233" s="11">
        <v>0.6880000025033951</v>
      </c>
      <c r="AQ233" s="11">
        <v>0.78427649425464818</v>
      </c>
      <c r="AS233" s="11" t="e">
        <v>#DIV/0!</v>
      </c>
      <c r="AT233" s="11">
        <v>253775</v>
      </c>
      <c r="AW233" s="11">
        <v>7.0000000000000007E-2</v>
      </c>
      <c r="AX233" s="11">
        <v>-2.0306002512170684E-2</v>
      </c>
    </row>
    <row r="234" spans="1:50">
      <c r="A234"/>
      <c r="B234"/>
      <c r="C234"/>
      <c r="D234"/>
      <c r="E234"/>
      <c r="F234"/>
      <c r="G234"/>
      <c r="H234"/>
      <c r="I234"/>
      <c r="J234"/>
      <c r="K234"/>
      <c r="L234"/>
      <c r="M234"/>
      <c r="N234"/>
      <c r="O234"/>
      <c r="P234"/>
      <c r="Q234"/>
      <c r="R234"/>
      <c r="S234"/>
      <c r="T234"/>
      <c r="U234"/>
      <c r="V234"/>
      <c r="W234"/>
      <c r="X234"/>
      <c r="Y234"/>
      <c r="Z234"/>
      <c r="AA234" s="11">
        <v>0</v>
      </c>
      <c r="AB234" s="11">
        <v>1.4000015299999946E-2</v>
      </c>
      <c r="AC234" s="11">
        <v>0.7</v>
      </c>
      <c r="AD234" s="11">
        <v>0.7</v>
      </c>
      <c r="AE234" s="11">
        <v>0.60299999999999998</v>
      </c>
      <c r="AF234" s="11">
        <v>0.67900000000000005</v>
      </c>
      <c r="AG234" s="11">
        <v>0.7</v>
      </c>
      <c r="AH234" s="11">
        <v>0.79599999999999993</v>
      </c>
      <c r="AI234" s="11">
        <v>0.62</v>
      </c>
      <c r="AJ234" s="11">
        <v>0.69776861797961898</v>
      </c>
      <c r="AK234" s="11">
        <v>0.78726768740523601</v>
      </c>
      <c r="AL234" s="11">
        <v>0.78030221373261566</v>
      </c>
      <c r="AM234" s="11">
        <v>8.9368890789886551E-2</v>
      </c>
      <c r="AN234" s="11" t="e">
        <v>#N/A</v>
      </c>
      <c r="AO234" s="11">
        <v>0.75168625106906639</v>
      </c>
      <c r="AP234" s="11">
        <v>0.70400000214576719</v>
      </c>
      <c r="AQ234" s="11">
        <v>0.78030221373261566</v>
      </c>
      <c r="AS234" s="11" t="e">
        <v>#DIV/0!</v>
      </c>
      <c r="AT234" s="11">
        <v>252499</v>
      </c>
      <c r="AW234" s="11">
        <v>7.0000000000000007E-2</v>
      </c>
      <c r="AX234" s="11">
        <v>-2.2381789436252519E-2</v>
      </c>
    </row>
    <row r="235" spans="1:50">
      <c r="A235"/>
      <c r="B235"/>
      <c r="C235"/>
      <c r="D235"/>
      <c r="E235"/>
      <c r="F235"/>
      <c r="G235"/>
      <c r="H235"/>
      <c r="I235"/>
      <c r="J235"/>
      <c r="K235"/>
      <c r="L235"/>
      <c r="M235"/>
      <c r="N235"/>
      <c r="O235"/>
      <c r="P235"/>
      <c r="Q235"/>
      <c r="R235"/>
      <c r="S235"/>
      <c r="T235"/>
      <c r="U235"/>
      <c r="V235"/>
      <c r="W235"/>
      <c r="X235"/>
      <c r="Y235"/>
      <c r="Z235"/>
      <c r="AA235" s="11">
        <v>0</v>
      </c>
      <c r="AB235" s="11">
        <v>1.4000015299999946E-2</v>
      </c>
      <c r="AC235" s="11">
        <v>0.7</v>
      </c>
      <c r="AD235" s="11">
        <v>0.7</v>
      </c>
      <c r="AE235" s="11">
        <v>0.58599999999999997</v>
      </c>
      <c r="AF235" s="11">
        <v>0.67299999999999993</v>
      </c>
      <c r="AG235" s="11">
        <v>0.7</v>
      </c>
      <c r="AH235" s="11">
        <v>0.88</v>
      </c>
      <c r="AI235" s="11">
        <v>0.62</v>
      </c>
      <c r="AJ235" s="11">
        <v>0.69732774488124405</v>
      </c>
      <c r="AK235" s="11">
        <v>0.78327966445237995</v>
      </c>
      <c r="AL235" s="11">
        <v>0.77632793321058324</v>
      </c>
      <c r="AM235" s="11">
        <v>0.12568744635534224</v>
      </c>
      <c r="AN235" s="11" t="e">
        <v>#N/A</v>
      </c>
      <c r="AO235" s="11">
        <v>0.76814937948509643</v>
      </c>
      <c r="AP235" s="11">
        <v>0.72000000178813939</v>
      </c>
      <c r="AQ235" s="11">
        <v>0.77632793321058324</v>
      </c>
      <c r="AS235" s="11" t="e">
        <v>#DIV/0!</v>
      </c>
      <c r="AT235" s="11">
        <v>251656</v>
      </c>
      <c r="AW235" s="11">
        <v>7.0000000000000007E-2</v>
      </c>
      <c r="AX235" s="11">
        <v>-2.399667370023606E-2</v>
      </c>
    </row>
    <row r="236" spans="1:50">
      <c r="A236"/>
      <c r="B236"/>
      <c r="C236"/>
      <c r="D236"/>
      <c r="E236"/>
      <c r="F236"/>
      <c r="G236"/>
      <c r="H236"/>
      <c r="I236"/>
      <c r="J236"/>
      <c r="K236"/>
      <c r="L236"/>
      <c r="M236"/>
      <c r="N236"/>
      <c r="O236"/>
      <c r="P236"/>
      <c r="Q236"/>
      <c r="R236"/>
      <c r="S236"/>
      <c r="T236"/>
      <c r="U236"/>
      <c r="V236"/>
      <c r="W236"/>
      <c r="X236"/>
      <c r="Y236"/>
      <c r="Z236"/>
      <c r="AA236" s="11">
        <v>0</v>
      </c>
      <c r="AB236" s="11">
        <v>1.4000015299999946E-2</v>
      </c>
      <c r="AC236" s="11">
        <v>0.85</v>
      </c>
      <c r="AD236" s="11">
        <v>0.7</v>
      </c>
      <c r="AE236" s="11">
        <v>0.58799999999999997</v>
      </c>
      <c r="AF236" s="11">
        <v>0.65300000000000002</v>
      </c>
      <c r="AG236" s="11">
        <v>0.7</v>
      </c>
      <c r="AH236" s="11">
        <v>0.87400000000000011</v>
      </c>
      <c r="AI236" s="11">
        <v>0.46799999999999997</v>
      </c>
      <c r="AJ236" s="11">
        <v>0.70214918733616805</v>
      </c>
      <c r="AK236" s="11">
        <v>0.77880743559785004</v>
      </c>
      <c r="AL236" s="11">
        <v>0.77000086256635247</v>
      </c>
      <c r="AM236" s="11">
        <v>0.23479881997136109</v>
      </c>
      <c r="AN236" s="11" t="e">
        <v>#N/A</v>
      </c>
      <c r="AO236" s="11">
        <v>0.77454879112450703</v>
      </c>
      <c r="AP236" s="11">
        <v>0.73600000143051147</v>
      </c>
      <c r="AQ236" s="11">
        <v>0.77000086256635247</v>
      </c>
      <c r="AS236" s="11" t="e">
        <v>#DIV/0!</v>
      </c>
      <c r="AT236" s="11">
        <v>251331</v>
      </c>
      <c r="AW236" s="11">
        <v>7.0000000000000007E-2</v>
      </c>
      <c r="AX236" s="11">
        <v>-2.4939396123731639E-2</v>
      </c>
    </row>
    <row r="237" spans="1:50">
      <c r="A237"/>
      <c r="B237"/>
      <c r="C237"/>
      <c r="D237"/>
      <c r="E237"/>
      <c r="F237"/>
      <c r="G237"/>
      <c r="H237"/>
      <c r="I237"/>
      <c r="J237"/>
      <c r="K237"/>
      <c r="L237"/>
      <c r="M237"/>
      <c r="N237"/>
      <c r="O237"/>
      <c r="P237"/>
      <c r="Q237"/>
      <c r="R237"/>
      <c r="S237"/>
      <c r="T237"/>
      <c r="U237"/>
      <c r="V237"/>
      <c r="W237"/>
      <c r="X237"/>
      <c r="Y237"/>
      <c r="Z237"/>
      <c r="AA237" s="11">
        <v>0</v>
      </c>
      <c r="AB237" s="11">
        <v>1.4000015299999946E-2</v>
      </c>
      <c r="AC237" s="11">
        <v>0.85</v>
      </c>
      <c r="AD237" s="11">
        <v>0.7</v>
      </c>
      <c r="AE237" s="11">
        <v>0.59</v>
      </c>
      <c r="AF237" s="11">
        <v>0.65300000000000002</v>
      </c>
      <c r="AG237" s="11">
        <v>0.7</v>
      </c>
      <c r="AH237" s="11">
        <v>0.86299999999999999</v>
      </c>
      <c r="AI237" s="11">
        <v>0.66799999999999993</v>
      </c>
      <c r="AJ237" s="11">
        <v>0.70697062979109204</v>
      </c>
      <c r="AK237" s="11">
        <v>0.77433520674332001</v>
      </c>
      <c r="AL237" s="11">
        <v>0.76367379192212181</v>
      </c>
      <c r="AM237" s="11">
        <v>0.42944375958254333</v>
      </c>
      <c r="AN237" s="11" t="e">
        <v>#N/A</v>
      </c>
      <c r="AO237" s="11">
        <v>0.78094820276391774</v>
      </c>
      <c r="AP237" s="11">
        <v>0.75200000107288356</v>
      </c>
      <c r="AQ237" s="11">
        <v>0.76367379192212181</v>
      </c>
      <c r="AS237" s="11" t="e">
        <v>#DIV/0!</v>
      </c>
      <c r="AT237" s="11">
        <v>251470</v>
      </c>
      <c r="AW237" s="11">
        <v>0.1</v>
      </c>
      <c r="AX237" s="11">
        <v>-2.6512393128995726E-2</v>
      </c>
    </row>
    <row r="238" spans="1:50">
      <c r="A238"/>
      <c r="B238"/>
      <c r="C238"/>
      <c r="D238"/>
      <c r="E238"/>
      <c r="F238"/>
      <c r="G238"/>
      <c r="H238"/>
      <c r="I238"/>
      <c r="J238"/>
      <c r="K238"/>
      <c r="L238"/>
      <c r="M238"/>
      <c r="N238"/>
      <c r="O238"/>
      <c r="P238"/>
      <c r="Q238"/>
      <c r="R238"/>
      <c r="S238"/>
      <c r="T238"/>
      <c r="U238"/>
      <c r="V238"/>
      <c r="W238"/>
      <c r="X238"/>
      <c r="Y238"/>
      <c r="Z238"/>
      <c r="AA238" s="11">
        <v>0</v>
      </c>
      <c r="AB238" s="11">
        <v>0</v>
      </c>
      <c r="AC238" s="11">
        <v>0.85</v>
      </c>
      <c r="AD238" s="11">
        <v>0.7</v>
      </c>
      <c r="AE238" s="11">
        <v>0.60399999999999998</v>
      </c>
      <c r="AF238" s="11">
        <v>0.64700000000000002</v>
      </c>
      <c r="AG238" s="11">
        <v>0.5</v>
      </c>
      <c r="AH238" s="11">
        <v>0.85099999999999998</v>
      </c>
      <c r="AI238" s="11">
        <v>0.66799999999999993</v>
      </c>
      <c r="AJ238" s="11">
        <v>0.69518409050901198</v>
      </c>
      <c r="AK238" s="11">
        <v>0.74382228979584197</v>
      </c>
      <c r="AL238" s="11">
        <v>0.76197257597692702</v>
      </c>
      <c r="AM238" s="11">
        <v>0.61739419958149444</v>
      </c>
      <c r="AN238" s="11" t="e">
        <v>#N/A</v>
      </c>
      <c r="AO238" s="11">
        <v>0.77889466476544467</v>
      </c>
      <c r="AP238" s="11">
        <v>0.76800000071525576</v>
      </c>
      <c r="AQ238" s="11">
        <v>0.76197257597692702</v>
      </c>
      <c r="AS238" s="11" t="e">
        <v>#DIV/0!</v>
      </c>
      <c r="AT238" s="11">
        <v>251955</v>
      </c>
      <c r="AW238" s="11">
        <v>0.09</v>
      </c>
      <c r="AX238" s="11">
        <v>-2.4265327774432632E-2</v>
      </c>
    </row>
    <row r="239" spans="1:50">
      <c r="A239"/>
      <c r="B239"/>
      <c r="C239"/>
      <c r="D239"/>
      <c r="E239"/>
      <c r="F239"/>
      <c r="G239"/>
      <c r="H239"/>
      <c r="I239"/>
      <c r="J239"/>
      <c r="K239"/>
      <c r="L239"/>
      <c r="M239"/>
      <c r="N239"/>
      <c r="O239"/>
      <c r="P239"/>
      <c r="Q239"/>
      <c r="R239"/>
      <c r="S239"/>
      <c r="T239"/>
      <c r="U239"/>
      <c r="V239"/>
      <c r="W239"/>
      <c r="X239"/>
      <c r="Y239"/>
      <c r="Z239"/>
      <c r="AA239" s="11">
        <v>0</v>
      </c>
      <c r="AB239" s="11">
        <v>0</v>
      </c>
      <c r="AC239" s="11">
        <v>0.85</v>
      </c>
      <c r="AD239" s="11">
        <v>0.7</v>
      </c>
      <c r="AE239" s="11">
        <v>0.59799999999999998</v>
      </c>
      <c r="AF239" s="11">
        <v>0.58899999999999997</v>
      </c>
      <c r="AG239" s="11">
        <v>0.5</v>
      </c>
      <c r="AH239" s="11">
        <v>0.88900000000000001</v>
      </c>
      <c r="AI239" s="11">
        <v>0.52</v>
      </c>
      <c r="AJ239" s="11">
        <v>0.73826265040086603</v>
      </c>
      <c r="AK239" s="11">
        <v>0.730567021577614</v>
      </c>
      <c r="AL239" s="11">
        <v>0.74935160080359009</v>
      </c>
      <c r="AM239" s="11">
        <v>0.88036055818601888</v>
      </c>
      <c r="AN239" s="11" t="e">
        <v>#N/A</v>
      </c>
      <c r="AO239" s="11">
        <v>0.76685252063543652</v>
      </c>
      <c r="AP239" s="11">
        <v>0.78400000035762785</v>
      </c>
      <c r="AQ239" s="11">
        <v>0.74935160080359009</v>
      </c>
      <c r="AS239" s="11" t="e">
        <v>#DIV/0!</v>
      </c>
      <c r="AT239" s="11">
        <v>252596</v>
      </c>
      <c r="AW239" s="11">
        <v>0.09</v>
      </c>
      <c r="AX239" s="11">
        <v>-1.7365105609327303E-2</v>
      </c>
    </row>
    <row r="240" spans="1:50">
      <c r="A240"/>
      <c r="B240"/>
      <c r="C240"/>
      <c r="D240"/>
      <c r="E240"/>
      <c r="F240"/>
      <c r="G240"/>
      <c r="H240"/>
      <c r="I240"/>
      <c r="J240"/>
      <c r="K240"/>
      <c r="L240"/>
      <c r="M240"/>
      <c r="N240"/>
      <c r="O240"/>
      <c r="P240"/>
      <c r="Q240"/>
      <c r="R240"/>
      <c r="S240"/>
      <c r="T240"/>
      <c r="U240"/>
      <c r="V240"/>
      <c r="W240"/>
      <c r="X240"/>
      <c r="Y240"/>
      <c r="Z240"/>
      <c r="AA240" s="11">
        <v>0</v>
      </c>
      <c r="AB240" s="11">
        <v>1.9999999552965164E-2</v>
      </c>
      <c r="AC240" s="11">
        <v>0.85</v>
      </c>
      <c r="AD240" s="11">
        <v>0.7</v>
      </c>
      <c r="AE240" s="11">
        <v>0.60599999999999998</v>
      </c>
      <c r="AF240" s="11">
        <v>0.56000000000000005</v>
      </c>
      <c r="AG240" s="11">
        <v>0.5</v>
      </c>
      <c r="AH240" s="11">
        <v>0.877</v>
      </c>
      <c r="AI240" s="11">
        <v>0.52</v>
      </c>
      <c r="AJ240" s="11">
        <v>0.73237800968431599</v>
      </c>
      <c r="AK240" s="11">
        <v>0.70884913132218608</v>
      </c>
      <c r="AL240" s="11">
        <v>0.75905852740607671</v>
      </c>
      <c r="AM240" s="11">
        <v>0.90463611199955773</v>
      </c>
      <c r="AN240" s="11" t="e">
        <v>#N/A</v>
      </c>
      <c r="AO240" s="11">
        <v>0.75158095397777436</v>
      </c>
      <c r="AP240" s="11">
        <v>0.8</v>
      </c>
      <c r="AQ240" s="11">
        <v>0.75905852740607671</v>
      </c>
      <c r="AR240" s="11">
        <v>19188.6399220885</v>
      </c>
      <c r="AS240" s="11">
        <v>18240</v>
      </c>
      <c r="AT240" s="11">
        <v>253251</v>
      </c>
      <c r="AW240" s="11">
        <v>0.08</v>
      </c>
      <c r="AX240" s="11">
        <v>-2.5568637868014277E-2</v>
      </c>
    </row>
    <row r="241" spans="1:50">
      <c r="A241"/>
      <c r="B241"/>
      <c r="C241"/>
      <c r="D241"/>
      <c r="E241"/>
      <c r="F241"/>
      <c r="G241"/>
      <c r="H241"/>
      <c r="I241"/>
      <c r="J241"/>
      <c r="K241"/>
      <c r="L241"/>
      <c r="M241"/>
      <c r="N241"/>
      <c r="O241"/>
      <c r="P241"/>
      <c r="Q241"/>
      <c r="R241"/>
      <c r="S241"/>
      <c r="T241"/>
      <c r="U241"/>
      <c r="V241"/>
      <c r="W241"/>
      <c r="X241"/>
      <c r="Y241"/>
      <c r="Z241"/>
      <c r="AA241" s="11">
        <v>0</v>
      </c>
      <c r="AB241" s="11">
        <v>3.9999999105930328E-2</v>
      </c>
      <c r="AC241" s="11">
        <v>0.9</v>
      </c>
      <c r="AD241" s="11">
        <v>0.7</v>
      </c>
      <c r="AE241" s="11">
        <v>0.67400000000000004</v>
      </c>
      <c r="AF241" s="11">
        <v>0.58700000000000008</v>
      </c>
      <c r="AG241" s="11">
        <v>0.5</v>
      </c>
      <c r="AH241" s="11">
        <v>0.877</v>
      </c>
      <c r="AI241" s="11">
        <v>0.52</v>
      </c>
      <c r="AJ241" s="11">
        <v>0.68601563522980802</v>
      </c>
      <c r="AK241" s="11">
        <v>0.72862921103927802</v>
      </c>
      <c r="AL241" s="11">
        <v>0.75695652137761194</v>
      </c>
      <c r="AM241" s="11">
        <v>1</v>
      </c>
      <c r="AN241" s="11" t="e">
        <v>#N/A</v>
      </c>
      <c r="AO241" s="11">
        <v>0.73259283088619376</v>
      </c>
      <c r="AP241" s="11">
        <v>0.8</v>
      </c>
      <c r="AQ241" s="11">
        <v>0.75695652137761194</v>
      </c>
      <c r="AS241" s="11" t="e">
        <v>#DIV/0!</v>
      </c>
      <c r="AT241" s="11">
        <v>253890</v>
      </c>
      <c r="AW241" s="11">
        <v>0.09</v>
      </c>
      <c r="AX241" s="11">
        <v>-2.9521394900154374E-2</v>
      </c>
    </row>
    <row r="242" spans="1:50">
      <c r="A242"/>
      <c r="B242"/>
      <c r="C242"/>
      <c r="D242"/>
      <c r="E242"/>
      <c r="F242"/>
      <c r="G242"/>
      <c r="H242"/>
      <c r="I242"/>
      <c r="J242"/>
      <c r="K242"/>
      <c r="L242"/>
      <c r="M242"/>
      <c r="N242"/>
      <c r="O242"/>
      <c r="P242"/>
      <c r="Q242"/>
      <c r="R242"/>
      <c r="S242"/>
      <c r="T242"/>
      <c r="U242"/>
      <c r="V242"/>
      <c r="W242"/>
      <c r="X242"/>
      <c r="Y242"/>
      <c r="Z242"/>
      <c r="AA242" s="11">
        <v>0</v>
      </c>
      <c r="AB242" s="11">
        <v>5.9999998658895493E-2</v>
      </c>
      <c r="AC242" s="11">
        <v>0.9</v>
      </c>
      <c r="AD242" s="11">
        <v>0.6</v>
      </c>
      <c r="AE242" s="11">
        <v>0.67400000000000004</v>
      </c>
      <c r="AF242" s="11">
        <v>0.59799999999999998</v>
      </c>
      <c r="AG242" s="11">
        <v>0.5</v>
      </c>
      <c r="AH242" s="11">
        <v>0.7659999999999999</v>
      </c>
      <c r="AI242" s="11">
        <v>0.56999999999999995</v>
      </c>
      <c r="AJ242" s="11">
        <v>0.71448708458601595</v>
      </c>
      <c r="AK242" s="11">
        <v>0.72744992413073395</v>
      </c>
      <c r="AL242" s="11">
        <v>0.76846041336146753</v>
      </c>
      <c r="AM242" s="11">
        <v>1</v>
      </c>
      <c r="AN242" s="11" t="e">
        <v>#N/A</v>
      </c>
      <c r="AO242" s="11">
        <v>0.74951771961084712</v>
      </c>
      <c r="AP242" s="11">
        <v>0.8</v>
      </c>
      <c r="AQ242" s="11">
        <v>0.76846041336146753</v>
      </c>
      <c r="AS242" s="11" t="e">
        <v>#DIV/0!</v>
      </c>
      <c r="AT242" s="11">
        <v>254543</v>
      </c>
      <c r="AW242" s="11">
        <v>0.08</v>
      </c>
      <c r="AX242" s="11">
        <v>-3.2861737662445767E-2</v>
      </c>
    </row>
    <row r="243" spans="1:50">
      <c r="A243"/>
      <c r="B243"/>
      <c r="C243"/>
      <c r="D243"/>
      <c r="E243"/>
      <c r="F243"/>
      <c r="G243"/>
      <c r="H243"/>
      <c r="I243"/>
      <c r="J243"/>
      <c r="K243"/>
      <c r="L243"/>
      <c r="M243"/>
      <c r="N243"/>
      <c r="O243"/>
      <c r="P243"/>
      <c r="Q243"/>
      <c r="R243"/>
      <c r="S243"/>
      <c r="T243"/>
      <c r="U243"/>
      <c r="V243"/>
      <c r="W243"/>
      <c r="X243"/>
      <c r="Y243"/>
      <c r="Z243"/>
      <c r="AA243" s="11">
        <v>0</v>
      </c>
      <c r="AB243" s="11">
        <v>7.9999998211860657E-2</v>
      </c>
      <c r="AC243" s="11">
        <v>0.9</v>
      </c>
      <c r="AD243" s="11">
        <v>0.6</v>
      </c>
      <c r="AE243" s="11">
        <v>0.71299999999999997</v>
      </c>
      <c r="AF243" s="11">
        <v>0.622</v>
      </c>
      <c r="AG243" s="11">
        <v>0.6</v>
      </c>
      <c r="AH243" s="11">
        <v>0.74</v>
      </c>
      <c r="AI243" s="11">
        <v>0.58799999999999997</v>
      </c>
      <c r="AJ243" s="11">
        <v>0.72237721492652196</v>
      </c>
      <c r="AK243" s="11">
        <v>0.713543782306444</v>
      </c>
      <c r="AL243" s="11">
        <v>0.76140947790324476</v>
      </c>
      <c r="AM243" s="11">
        <v>1</v>
      </c>
      <c r="AN243" s="11" t="e">
        <v>#N/A</v>
      </c>
      <c r="AO243" s="11">
        <v>0.75223061618266684</v>
      </c>
      <c r="AP243" s="11">
        <v>0.8</v>
      </c>
      <c r="AQ243" s="11">
        <v>0.76140947790324476</v>
      </c>
      <c r="AS243" s="11" t="e">
        <v>#DIV/0!</v>
      </c>
      <c r="AT243" s="11">
        <v>255203</v>
      </c>
      <c r="AW243" s="11">
        <v>0.09</v>
      </c>
      <c r="AX243" s="11">
        <v>-3.5823115764310354E-2</v>
      </c>
    </row>
    <row r="244" spans="1:50">
      <c r="A244"/>
      <c r="B244"/>
      <c r="C244"/>
      <c r="D244"/>
      <c r="E244"/>
      <c r="F244"/>
      <c r="G244"/>
      <c r="H244"/>
      <c r="I244"/>
      <c r="J244"/>
      <c r="K244"/>
      <c r="L244"/>
      <c r="M244"/>
      <c r="N244"/>
      <c r="O244"/>
      <c r="P244"/>
      <c r="Q244"/>
      <c r="R244"/>
      <c r="S244"/>
      <c r="T244"/>
      <c r="U244"/>
      <c r="V244"/>
      <c r="W244"/>
      <c r="X244"/>
      <c r="Y244"/>
      <c r="Z244"/>
      <c r="AA244" s="11">
        <v>0</v>
      </c>
      <c r="AB244" s="11">
        <v>9.9999997764825821E-2</v>
      </c>
      <c r="AC244" s="11">
        <v>0.9</v>
      </c>
      <c r="AD244" s="11">
        <v>0.6</v>
      </c>
      <c r="AE244" s="11">
        <v>0.70900000000000007</v>
      </c>
      <c r="AF244" s="11">
        <v>0.66299999999999992</v>
      </c>
      <c r="AG244" s="11">
        <v>0.5</v>
      </c>
      <c r="AH244" s="11">
        <v>0.745</v>
      </c>
      <c r="AI244" s="11">
        <v>0.64599999999999991</v>
      </c>
      <c r="AJ244" s="11">
        <v>0.71886954076773402</v>
      </c>
      <c r="AK244" s="11">
        <v>0.72697488171204205</v>
      </c>
      <c r="AL244" s="11">
        <v>0.76792658243629996</v>
      </c>
      <c r="AM244" s="11">
        <v>1</v>
      </c>
      <c r="AN244" s="11" t="e">
        <v>#N/A</v>
      </c>
      <c r="AO244" s="11">
        <v>0.69457673224572325</v>
      </c>
      <c r="AP244" s="11">
        <v>0.8</v>
      </c>
      <c r="AQ244" s="11">
        <v>0.76792658243629996</v>
      </c>
      <c r="AS244" s="11" t="e">
        <v>#DIV/0!</v>
      </c>
      <c r="AT244" s="11">
        <v>255872</v>
      </c>
      <c r="AW244" s="11">
        <v>0.08</v>
      </c>
      <c r="AX244" s="11">
        <v>-4.1918724379638894E-2</v>
      </c>
    </row>
    <row r="245" spans="1:50">
      <c r="A245"/>
      <c r="B245"/>
      <c r="C245"/>
      <c r="D245"/>
      <c r="E245"/>
      <c r="F245"/>
      <c r="G245"/>
      <c r="H245"/>
      <c r="I245"/>
      <c r="J245"/>
      <c r="K245"/>
      <c r="L245"/>
      <c r="M245"/>
      <c r="N245"/>
      <c r="O245"/>
      <c r="P245"/>
      <c r="Q245"/>
      <c r="R245"/>
      <c r="S245"/>
      <c r="T245"/>
      <c r="U245"/>
      <c r="V245"/>
      <c r="W245"/>
      <c r="X245"/>
      <c r="Y245"/>
      <c r="Z245"/>
      <c r="AA245" s="11">
        <v>0</v>
      </c>
      <c r="AB245" s="11">
        <v>0.11999999731779099</v>
      </c>
      <c r="AC245" s="11">
        <v>0.9</v>
      </c>
      <c r="AD245" s="11">
        <v>0.6</v>
      </c>
      <c r="AE245" s="11">
        <v>0.70099999999999996</v>
      </c>
      <c r="AF245" s="11">
        <v>0.54600000000000004</v>
      </c>
      <c r="AG245" s="11">
        <v>0.45</v>
      </c>
      <c r="AH245" s="11">
        <v>0.73099999999999998</v>
      </c>
      <c r="AI245" s="11">
        <v>0.60499999999999998</v>
      </c>
      <c r="AJ245" s="11">
        <v>0.71668084540897781</v>
      </c>
      <c r="AK245" s="11">
        <v>0.72470513294565442</v>
      </c>
      <c r="AL245" s="11">
        <v>0.76524731667182322</v>
      </c>
      <c r="AM245" s="11">
        <v>1</v>
      </c>
      <c r="AN245" s="11" t="e">
        <v>#N/A</v>
      </c>
      <c r="AO245" s="11">
        <v>0.69263096496675725</v>
      </c>
      <c r="AP245" s="11">
        <v>0.8</v>
      </c>
      <c r="AQ245" s="11">
        <v>0.76524731667182322</v>
      </c>
      <c r="AS245" s="11" t="e">
        <v>#DIV/0!</v>
      </c>
      <c r="AW245" s="11">
        <v>0.06</v>
      </c>
      <c r="AX245" s="11">
        <v>-4.8481049932740883E-2</v>
      </c>
    </row>
    <row r="246" spans="1:50">
      <c r="A246"/>
      <c r="B246"/>
      <c r="C246"/>
      <c r="D246"/>
      <c r="E246"/>
      <c r="F246"/>
      <c r="G246"/>
      <c r="H246"/>
      <c r="I246"/>
      <c r="J246"/>
      <c r="K246"/>
      <c r="L246"/>
      <c r="M246"/>
      <c r="N246"/>
      <c r="O246"/>
      <c r="P246"/>
      <c r="Q246"/>
      <c r="R246"/>
      <c r="S246"/>
      <c r="T246"/>
      <c r="U246"/>
      <c r="V246"/>
      <c r="W246"/>
      <c r="X246"/>
      <c r="Y246"/>
      <c r="Z246"/>
      <c r="AA246" s="11">
        <v>2.2178413011335635E-2</v>
      </c>
      <c r="AB246" s="11">
        <v>1.4000015299999946E-2</v>
      </c>
      <c r="AC246" s="11">
        <v>0.7</v>
      </c>
      <c r="AD246" s="11">
        <v>0.5</v>
      </c>
      <c r="AE246" s="11">
        <v>0.42</v>
      </c>
      <c r="AF246" s="11">
        <v>0.315</v>
      </c>
      <c r="AG246" s="11">
        <v>0.5</v>
      </c>
      <c r="AH246" s="11">
        <v>0.14628000028431415</v>
      </c>
      <c r="AI246" s="11">
        <v>0.6</v>
      </c>
      <c r="AJ246" s="11">
        <v>0.47827465150433091</v>
      </c>
      <c r="AK246" s="11">
        <v>0.19731404953870996</v>
      </c>
      <c r="AL246" s="11">
        <v>0.31044156654259403</v>
      </c>
      <c r="AM246" s="11">
        <v>6.4275281756153335E-4</v>
      </c>
      <c r="AN246" s="11">
        <v>0.57829457142857144</v>
      </c>
      <c r="AO246" s="11">
        <v>0.33223575868531918</v>
      </c>
      <c r="AP246" s="11">
        <v>0.57600000321865086</v>
      </c>
      <c r="AQ246" s="11">
        <v>0.31044156654259403</v>
      </c>
      <c r="AR246" s="11">
        <v>3474.4910661345798</v>
      </c>
      <c r="AS246" s="11">
        <v>3460</v>
      </c>
      <c r="AT246" s="11">
        <v>10194000</v>
      </c>
      <c r="AU246" s="11">
        <v>28.76</v>
      </c>
      <c r="AW246" s="11">
        <v>-0.11</v>
      </c>
      <c r="AX246" s="11">
        <v>0.14050337574557048</v>
      </c>
    </row>
    <row r="247" spans="1:50">
      <c r="A247"/>
      <c r="B247"/>
      <c r="C247"/>
      <c r="D247"/>
      <c r="E247"/>
      <c r="F247"/>
      <c r="G247"/>
      <c r="H247"/>
      <c r="I247"/>
      <c r="J247"/>
      <c r="K247"/>
      <c r="L247"/>
      <c r="M247"/>
      <c r="N247"/>
      <c r="O247"/>
      <c r="P247"/>
      <c r="Q247"/>
      <c r="R247"/>
      <c r="S247"/>
      <c r="T247"/>
      <c r="U247"/>
      <c r="V247"/>
      <c r="W247"/>
      <c r="X247"/>
      <c r="Y247"/>
      <c r="Z247"/>
      <c r="AA247" s="11">
        <v>2.2178413011335635E-2</v>
      </c>
      <c r="AB247" s="11">
        <v>1.1999969500000041E-2</v>
      </c>
      <c r="AC247" s="11">
        <v>0.7</v>
      </c>
      <c r="AD247" s="11">
        <v>0.7</v>
      </c>
      <c r="AE247" s="11">
        <v>0.38</v>
      </c>
      <c r="AF247" s="11">
        <v>0.32200000000000001</v>
      </c>
      <c r="AG247" s="11">
        <v>0.5</v>
      </c>
      <c r="AH247" s="11">
        <v>0.14946000021323561</v>
      </c>
      <c r="AI247" s="11">
        <v>0.6</v>
      </c>
      <c r="AJ247" s="11">
        <v>0.477831277055348</v>
      </c>
      <c r="AK247" s="11">
        <v>0.19113678538447201</v>
      </c>
      <c r="AL247" s="11">
        <v>0.30657302717251284</v>
      </c>
      <c r="AM247" s="11">
        <v>7.160979877515333E-4</v>
      </c>
      <c r="AN247" s="11">
        <v>0.61175028571428569</v>
      </c>
      <c r="AO247" s="11">
        <v>0.32881199873657774</v>
      </c>
      <c r="AP247" s="11">
        <v>0.59040000289678574</v>
      </c>
      <c r="AQ247" s="11">
        <v>0.30657302717251284</v>
      </c>
      <c r="AR247" s="11">
        <v>3652.2568664023802</v>
      </c>
      <c r="AS247" s="11">
        <v>3640</v>
      </c>
      <c r="AT247" s="11">
        <v>10160000</v>
      </c>
      <c r="AW247" s="11">
        <v>-0.1</v>
      </c>
      <c r="AX247" s="11">
        <v>0.13389443359250397</v>
      </c>
    </row>
    <row r="248" spans="1:50">
      <c r="A248"/>
      <c r="B248"/>
      <c r="C248"/>
      <c r="D248"/>
      <c r="E248"/>
      <c r="F248"/>
      <c r="G248"/>
      <c r="H248"/>
      <c r="I248"/>
      <c r="J248"/>
      <c r="K248"/>
      <c r="L248"/>
      <c r="M248"/>
      <c r="N248"/>
      <c r="O248"/>
      <c r="P248"/>
      <c r="Q248"/>
      <c r="R248"/>
      <c r="S248"/>
      <c r="T248"/>
      <c r="U248"/>
      <c r="V248"/>
      <c r="W248"/>
      <c r="X248"/>
      <c r="Y248"/>
      <c r="Z248"/>
      <c r="AA248" s="11">
        <v>2.2178413011335635E-2</v>
      </c>
      <c r="AB248" s="11">
        <v>1.8000030499999986E-2</v>
      </c>
      <c r="AC248" s="11">
        <v>0.7</v>
      </c>
      <c r="AD248" s="11">
        <v>0.5</v>
      </c>
      <c r="AE248" s="11">
        <v>0.38</v>
      </c>
      <c r="AF248" s="11">
        <v>0.32899999999999996</v>
      </c>
      <c r="AG248" s="11">
        <v>0.3</v>
      </c>
      <c r="AH248" s="11">
        <v>0.15264000014215709</v>
      </c>
      <c r="AI248" s="11">
        <v>0.77200000000000002</v>
      </c>
      <c r="AJ248" s="11">
        <v>0.47743666692244802</v>
      </c>
      <c r="AK248" s="11">
        <v>0.25941678876806301</v>
      </c>
      <c r="AL248" s="11">
        <v>0.33054101091505961</v>
      </c>
      <c r="AM248" s="11">
        <v>8.9695012794745567E-4</v>
      </c>
      <c r="AN248" s="11">
        <v>0.63282414285714295</v>
      </c>
      <c r="AO248" s="11">
        <v>0.34098479504774193</v>
      </c>
      <c r="AP248" s="11">
        <v>0.60480000257492061</v>
      </c>
      <c r="AQ248" s="11">
        <v>0.33054101091505961</v>
      </c>
      <c r="AR248" s="11">
        <v>4158.3588892607004</v>
      </c>
      <c r="AS248" s="11">
        <v>4130</v>
      </c>
      <c r="AT248" s="11">
        <v>10117000</v>
      </c>
      <c r="AU248" s="11">
        <v>25.62</v>
      </c>
      <c r="AV248" s="11">
        <v>20.190000000000001</v>
      </c>
      <c r="AW248" s="11">
        <v>-0.11</v>
      </c>
      <c r="AX248" s="11">
        <v>0.12626387069475206</v>
      </c>
    </row>
    <row r="249" spans="1:50">
      <c r="A249"/>
      <c r="B249"/>
      <c r="C249"/>
      <c r="D249"/>
      <c r="E249"/>
      <c r="F249"/>
      <c r="G249"/>
      <c r="H249"/>
      <c r="I249"/>
      <c r="J249"/>
      <c r="K249"/>
      <c r="L249"/>
      <c r="M249"/>
      <c r="N249"/>
      <c r="O249"/>
      <c r="P249"/>
      <c r="Q249"/>
      <c r="R249"/>
      <c r="S249"/>
      <c r="T249"/>
      <c r="U249"/>
      <c r="V249"/>
      <c r="W249"/>
      <c r="X249"/>
      <c r="Y249"/>
      <c r="Z249"/>
      <c r="AA249" s="11">
        <v>2.2178413011335635E-2</v>
      </c>
      <c r="AB249" s="11">
        <v>4.4000015299999973E-2</v>
      </c>
      <c r="AC249" s="11">
        <v>0.55000000000000004</v>
      </c>
      <c r="AD249" s="11">
        <v>0.5</v>
      </c>
      <c r="AE249" s="11">
        <v>0.434</v>
      </c>
      <c r="AF249" s="11">
        <v>0.44500000000000001</v>
      </c>
      <c r="AG249" s="11">
        <v>0.3</v>
      </c>
      <c r="AH249" s="11">
        <v>0.15582000007107855</v>
      </c>
      <c r="AI249" s="11">
        <v>0.79</v>
      </c>
      <c r="AJ249" s="11">
        <v>0.47704205678954797</v>
      </c>
      <c r="AK249" s="11">
        <v>0.32769679215165398</v>
      </c>
      <c r="AL249" s="11">
        <v>0.35450899465760644</v>
      </c>
      <c r="AM249" s="11">
        <v>1.3413005815428888E-3</v>
      </c>
      <c r="AN249" s="11">
        <v>0.68653214285714292</v>
      </c>
      <c r="AO249" s="11">
        <v>0.35315759135890612</v>
      </c>
      <c r="AP249" s="11">
        <v>0.6192000022530556</v>
      </c>
      <c r="AQ249" s="11">
        <v>0.35450899465760644</v>
      </c>
      <c r="AR249" s="11">
        <v>4580.3818789091902</v>
      </c>
      <c r="AS249" s="11">
        <v>4550</v>
      </c>
      <c r="AT249" s="11">
        <v>10069000</v>
      </c>
      <c r="AU249" s="11">
        <v>30.28</v>
      </c>
      <c r="AV249" s="11">
        <v>3.93</v>
      </c>
      <c r="AW249" s="11">
        <v>-0.09</v>
      </c>
      <c r="AX249" s="11">
        <v>0.11967237949172313</v>
      </c>
    </row>
    <row r="250" spans="1:50">
      <c r="A250"/>
      <c r="B250"/>
      <c r="C250"/>
      <c r="D250"/>
      <c r="E250"/>
      <c r="F250"/>
      <c r="G250"/>
      <c r="H250"/>
      <c r="I250"/>
      <c r="J250"/>
      <c r="K250"/>
      <c r="L250"/>
      <c r="M250"/>
      <c r="N250"/>
      <c r="O250"/>
      <c r="P250"/>
      <c r="Q250"/>
      <c r="R250"/>
      <c r="S250"/>
      <c r="T250"/>
      <c r="U250"/>
      <c r="V250"/>
      <c r="W250"/>
      <c r="X250"/>
      <c r="Y250"/>
      <c r="Z250"/>
      <c r="AA250" s="11">
        <v>2.2178413011335635E-2</v>
      </c>
      <c r="AB250" s="11">
        <v>6.2400009179999882E-2</v>
      </c>
      <c r="AC250" s="11">
        <v>0.55000000000000004</v>
      </c>
      <c r="AD250" s="11">
        <v>0.3</v>
      </c>
      <c r="AE250" s="11">
        <v>0.44900000000000001</v>
      </c>
      <c r="AF250" s="11">
        <v>0.45299999999999996</v>
      </c>
      <c r="AG250" s="11">
        <v>0.3</v>
      </c>
      <c r="AH250" s="11">
        <v>0.159</v>
      </c>
      <c r="AI250" s="11">
        <v>0.57600000000000007</v>
      </c>
      <c r="AJ250" s="11">
        <v>0.47443426771257802</v>
      </c>
      <c r="AK250" s="11">
        <v>0.27901337394311099</v>
      </c>
      <c r="AL250" s="11">
        <v>0.37161935643728256</v>
      </c>
      <c r="AM250" s="11">
        <v>2.5972429828932221E-3</v>
      </c>
      <c r="AN250" s="11">
        <v>0.72745271428571423</v>
      </c>
      <c r="AO250" s="11">
        <v>0.32318428819670775</v>
      </c>
      <c r="AP250" s="11">
        <v>0.63360000193119048</v>
      </c>
      <c r="AQ250" s="11">
        <v>0.37161935643728256</v>
      </c>
      <c r="AR250" s="11">
        <v>4821.8077982512996</v>
      </c>
      <c r="AS250" s="11">
        <v>4810</v>
      </c>
      <c r="AT250" s="11">
        <v>10035000</v>
      </c>
      <c r="AW250" s="11">
        <v>-0.12</v>
      </c>
      <c r="AX250" s="11">
        <v>0.10814121594409665</v>
      </c>
    </row>
    <row r="251" spans="1:50">
      <c r="A251"/>
      <c r="B251"/>
      <c r="C251"/>
      <c r="D251"/>
      <c r="E251"/>
      <c r="F251"/>
      <c r="G251"/>
      <c r="H251"/>
      <c r="I251"/>
      <c r="J251"/>
      <c r="K251"/>
      <c r="L251"/>
      <c r="M251"/>
      <c r="N251"/>
      <c r="O251"/>
      <c r="P251"/>
      <c r="Q251"/>
      <c r="R251"/>
      <c r="S251"/>
      <c r="T251"/>
      <c r="U251"/>
      <c r="V251"/>
      <c r="W251"/>
      <c r="X251"/>
      <c r="Y251"/>
      <c r="Z251"/>
      <c r="AA251" s="11">
        <v>2.2178413011335635E-2</v>
      </c>
      <c r="AB251" s="11">
        <v>8.0800003060000014E-2</v>
      </c>
      <c r="AC251" s="11">
        <v>0.55000000000000004</v>
      </c>
      <c r="AD251" s="11">
        <v>0.3</v>
      </c>
      <c r="AE251" s="11">
        <v>0.58299999999999996</v>
      </c>
      <c r="AF251" s="11">
        <v>0.39299999999999996</v>
      </c>
      <c r="AG251" s="11">
        <v>0.3</v>
      </c>
      <c r="AH251" s="11">
        <v>0.32500000000000001</v>
      </c>
      <c r="AI251" s="11">
        <v>0.57600000000000007</v>
      </c>
      <c r="AJ251" s="11">
        <v>0.471826478635608</v>
      </c>
      <c r="AK251" s="11">
        <v>0.23032995573456799</v>
      </c>
      <c r="AL251" s="11">
        <v>0.38872971821695862</v>
      </c>
      <c r="AM251" s="11">
        <v>5.4809262035648895E-3</v>
      </c>
      <c r="AN251" s="11">
        <v>0.76286628571428572</v>
      </c>
      <c r="AO251" s="11">
        <v>0.29321098503450932</v>
      </c>
      <c r="AP251" s="11">
        <v>0.64800000160932536</v>
      </c>
      <c r="AQ251" s="11">
        <v>0.38872971821695862</v>
      </c>
      <c r="AR251" s="11">
        <v>5227.47484810678</v>
      </c>
      <c r="AS251" s="11">
        <v>5210</v>
      </c>
      <c r="AT251" s="11">
        <v>10005000</v>
      </c>
      <c r="AU251" s="11">
        <v>30.35</v>
      </c>
      <c r="AV251" s="11">
        <v>1.89</v>
      </c>
      <c r="AW251" s="11">
        <v>-0.11</v>
      </c>
      <c r="AX251" s="11">
        <v>0.10204478023605049</v>
      </c>
    </row>
    <row r="252" spans="1:50">
      <c r="A252"/>
      <c r="B252"/>
      <c r="C252"/>
      <c r="D252"/>
      <c r="E252"/>
      <c r="F252"/>
      <c r="G252"/>
      <c r="H252"/>
      <c r="I252"/>
      <c r="J252"/>
      <c r="K252"/>
      <c r="L252"/>
      <c r="M252"/>
      <c r="N252"/>
      <c r="O252"/>
      <c r="P252"/>
      <c r="Q252"/>
      <c r="R252"/>
      <c r="S252"/>
      <c r="T252"/>
      <c r="U252"/>
      <c r="V252"/>
      <c r="W252"/>
      <c r="X252"/>
      <c r="Y252"/>
      <c r="Z252"/>
      <c r="AA252" s="11">
        <v>2.2178413011335635E-2</v>
      </c>
      <c r="AB252" s="11">
        <v>9.9199996939999924E-2</v>
      </c>
      <c r="AC252" s="11">
        <v>0.4</v>
      </c>
      <c r="AD252" s="11">
        <v>0.3</v>
      </c>
      <c r="AE252" s="11">
        <v>0.66</v>
      </c>
      <c r="AF252" s="11">
        <v>0.41899999999999998</v>
      </c>
      <c r="AG252" s="11">
        <v>0.3</v>
      </c>
      <c r="AH252" s="11">
        <v>0.26366666666666666</v>
      </c>
      <c r="AI252" s="11">
        <v>0.70200000000000007</v>
      </c>
      <c r="AJ252" s="11">
        <v>0.4818384216150558</v>
      </c>
      <c r="AK252" s="11">
        <v>0.22528934868730799</v>
      </c>
      <c r="AL252" s="11">
        <v>0.35273610056368448</v>
      </c>
      <c r="AM252" s="11">
        <v>1.5415735200127113E-2</v>
      </c>
      <c r="AN252" s="11">
        <v>0.79873971428571433</v>
      </c>
      <c r="AO252" s="11">
        <v>0.27070772269248505</v>
      </c>
      <c r="AP252" s="11">
        <v>0.66240000128746035</v>
      </c>
      <c r="AQ252" s="11">
        <v>0.35273610056368448</v>
      </c>
      <c r="AR252" s="11">
        <v>5618.1108856847804</v>
      </c>
      <c r="AS252" s="11">
        <v>5600</v>
      </c>
      <c r="AT252" s="11">
        <v>9970260.0552986804</v>
      </c>
      <c r="AU252" s="11">
        <v>30.66</v>
      </c>
      <c r="AV252" s="11">
        <v>1.52</v>
      </c>
      <c r="AW252" s="11">
        <v>-0.12</v>
      </c>
      <c r="AX252" s="11">
        <v>0.10729549079188413</v>
      </c>
    </row>
    <row r="253" spans="1:50">
      <c r="A253"/>
      <c r="B253"/>
      <c r="C253"/>
      <c r="D253"/>
      <c r="E253"/>
      <c r="F253"/>
      <c r="G253"/>
      <c r="H253"/>
      <c r="I253"/>
      <c r="J253"/>
      <c r="K253"/>
      <c r="L253"/>
      <c r="M253"/>
      <c r="N253"/>
      <c r="O253"/>
      <c r="P253"/>
      <c r="Q253"/>
      <c r="R253"/>
      <c r="S253"/>
      <c r="T253"/>
      <c r="U253"/>
      <c r="V253"/>
      <c r="W253"/>
      <c r="X253"/>
      <c r="Y253"/>
      <c r="Z253"/>
      <c r="AA253" s="11">
        <v>2.2178413011335635E-2</v>
      </c>
      <c r="AB253" s="11">
        <v>0.11759999082000006</v>
      </c>
      <c r="AC253" s="11">
        <v>0.4</v>
      </c>
      <c r="AD253" s="11">
        <v>0.3</v>
      </c>
      <c r="AE253" s="11">
        <v>0.68200000000000005</v>
      </c>
      <c r="AF253" s="11">
        <v>0.36499999999999999</v>
      </c>
      <c r="AG253" s="11">
        <v>0.3</v>
      </c>
      <c r="AH253" s="11">
        <v>0.20233333333333334</v>
      </c>
      <c r="AI253" s="11">
        <v>0.754</v>
      </c>
      <c r="AJ253" s="11">
        <v>0.49185036459450365</v>
      </c>
      <c r="AK253" s="11">
        <v>0.22024874164004798</v>
      </c>
      <c r="AL253" s="11">
        <v>0.31674248291041035</v>
      </c>
      <c r="AM253" s="11">
        <v>5.1791771620486995E-2</v>
      </c>
      <c r="AN253" s="11">
        <v>0.83045614285714286</v>
      </c>
      <c r="AO253" s="11">
        <v>0.24820446035046079</v>
      </c>
      <c r="AP253" s="11">
        <v>0.67680000096559523</v>
      </c>
      <c r="AQ253" s="11">
        <v>0.31674248291041035</v>
      </c>
      <c r="AR253" s="11">
        <v>6024.7839328905402</v>
      </c>
      <c r="AS253" s="11">
        <v>6010</v>
      </c>
      <c r="AT253" s="11">
        <v>9925000</v>
      </c>
      <c r="AU253" s="11">
        <v>29.73</v>
      </c>
      <c r="AV253" s="11">
        <v>0.95</v>
      </c>
      <c r="AW253" s="11">
        <v>-0.12</v>
      </c>
      <c r="AX253" s="11">
        <v>0.10177706719099619</v>
      </c>
    </row>
    <row r="254" spans="1:50">
      <c r="A254"/>
      <c r="B254"/>
      <c r="C254"/>
      <c r="D254"/>
      <c r="E254"/>
      <c r="F254"/>
      <c r="G254"/>
      <c r="H254"/>
      <c r="I254"/>
      <c r="J254"/>
      <c r="K254"/>
      <c r="L254"/>
      <c r="M254"/>
      <c r="N254"/>
      <c r="O254"/>
      <c r="P254"/>
      <c r="Q254"/>
      <c r="R254"/>
      <c r="S254"/>
      <c r="T254"/>
      <c r="U254"/>
      <c r="V254"/>
      <c r="W254"/>
      <c r="X254"/>
      <c r="Y254"/>
      <c r="Z254"/>
      <c r="AA254" s="11">
        <v>2.2178413011335635E-2</v>
      </c>
      <c r="AB254" s="11">
        <v>0.13599998470000008</v>
      </c>
      <c r="AC254" s="11">
        <v>0.4</v>
      </c>
      <c r="AD254" s="11">
        <v>0.3</v>
      </c>
      <c r="AE254" s="11">
        <v>0.65300000000000002</v>
      </c>
      <c r="AF254" s="11">
        <v>0.41100000000000003</v>
      </c>
      <c r="AG254" s="11">
        <v>0.3</v>
      </c>
      <c r="AH254" s="11">
        <v>0.14099999999999999</v>
      </c>
      <c r="AI254" s="11">
        <v>0.66</v>
      </c>
      <c r="AJ254" s="11">
        <v>0.55981692806474004</v>
      </c>
      <c r="AK254" s="11">
        <v>0.22734726292433399</v>
      </c>
      <c r="AL254" s="11">
        <v>0.30893513593824745</v>
      </c>
      <c r="AM254" s="11">
        <v>0.12580779865214334</v>
      </c>
      <c r="AN254" s="11">
        <v>0.85946942857142861</v>
      </c>
      <c r="AO254" s="11">
        <v>0.25161571928454207</v>
      </c>
      <c r="AP254" s="11">
        <v>0.69120000064373022</v>
      </c>
      <c r="AQ254" s="11">
        <v>0.30893513593824745</v>
      </c>
      <c r="AR254" s="11">
        <v>6622.1732579521404</v>
      </c>
      <c r="AS254" s="11">
        <v>6630</v>
      </c>
      <c r="AT254" s="11">
        <v>9873968.3511747196</v>
      </c>
      <c r="AW254" s="11">
        <v>-0.12</v>
      </c>
      <c r="AX254" s="11">
        <v>9.5047081669059702E-2</v>
      </c>
    </row>
    <row r="255" spans="1:50">
      <c r="A255"/>
      <c r="B255"/>
      <c r="C255"/>
      <c r="D255"/>
      <c r="E255"/>
      <c r="F255"/>
      <c r="G255"/>
      <c r="H255"/>
      <c r="I255"/>
      <c r="J255"/>
      <c r="K255"/>
      <c r="L255"/>
      <c r="M255"/>
      <c r="N255"/>
      <c r="O255"/>
      <c r="P255"/>
      <c r="Q255"/>
      <c r="R255"/>
      <c r="S255"/>
      <c r="T255"/>
      <c r="U255"/>
      <c r="V255"/>
      <c r="W255"/>
      <c r="X255"/>
      <c r="Y255"/>
      <c r="Z255"/>
      <c r="AA255" s="11">
        <v>2.2178413011335635E-2</v>
      </c>
      <c r="AB255" s="11">
        <v>0.13</v>
      </c>
      <c r="AC255" s="11">
        <v>0.4</v>
      </c>
      <c r="AD255" s="11">
        <v>0.3</v>
      </c>
      <c r="AE255" s="11">
        <v>0.754</v>
      </c>
      <c r="AF255" s="11">
        <v>0.36799999999999999</v>
      </c>
      <c r="AG255" s="11">
        <v>0.3</v>
      </c>
      <c r="AH255" s="11">
        <v>0.316</v>
      </c>
      <c r="AI255" s="11">
        <v>0.65799999999999992</v>
      </c>
      <c r="AJ255" s="11">
        <v>0.47309202587182198</v>
      </c>
      <c r="AK255" s="11">
        <v>0.22578517566801598</v>
      </c>
      <c r="AL255" s="11">
        <v>0.29436248918385649</v>
      </c>
      <c r="AM255" s="11">
        <v>0.25325506674880444</v>
      </c>
      <c r="AN255" s="11">
        <v>0.87887042857142861</v>
      </c>
      <c r="AO255" s="11">
        <v>0.26127117654288662</v>
      </c>
      <c r="AP255" s="11">
        <v>0.7056000003218651</v>
      </c>
      <c r="AQ255" s="11">
        <v>0.29436248918385649</v>
      </c>
      <c r="AR255" s="11">
        <v>7627.8363640714197</v>
      </c>
      <c r="AS255" s="11">
        <v>7640</v>
      </c>
      <c r="AT255" s="11">
        <v>9824469.4513240792</v>
      </c>
      <c r="AV255" s="11">
        <v>0.64</v>
      </c>
      <c r="AW255" s="11">
        <v>-0.12</v>
      </c>
      <c r="AX255" s="11">
        <v>8.8387019302787889E-2</v>
      </c>
    </row>
    <row r="256" spans="1:50">
      <c r="A256"/>
      <c r="B256"/>
      <c r="C256"/>
      <c r="D256"/>
      <c r="E256"/>
      <c r="F256"/>
      <c r="G256"/>
      <c r="H256"/>
      <c r="I256"/>
      <c r="J256"/>
      <c r="K256"/>
      <c r="L256"/>
      <c r="M256"/>
      <c r="N256"/>
      <c r="O256"/>
      <c r="P256"/>
      <c r="Q256"/>
      <c r="R256"/>
      <c r="S256"/>
      <c r="T256"/>
      <c r="U256"/>
      <c r="V256"/>
      <c r="W256"/>
      <c r="X256"/>
      <c r="Y256"/>
      <c r="Z256"/>
      <c r="AA256" s="11">
        <v>2.2178413011335635E-2</v>
      </c>
      <c r="AB256" s="11">
        <v>0.11360000609999998</v>
      </c>
      <c r="AC256" s="11">
        <v>0.4</v>
      </c>
      <c r="AD256" s="11">
        <v>0.3</v>
      </c>
      <c r="AE256" s="11">
        <v>0.76200000000000001</v>
      </c>
      <c r="AF256" s="11">
        <v>0.35399999999999998</v>
      </c>
      <c r="AG256" s="11">
        <v>0.3</v>
      </c>
      <c r="AH256" s="11">
        <v>0.42700000000000005</v>
      </c>
      <c r="AI256" s="11">
        <v>0.69</v>
      </c>
      <c r="AJ256" s="11">
        <v>0.52607172408379399</v>
      </c>
      <c r="AK256" s="11">
        <v>0.15802178741557399</v>
      </c>
      <c r="AL256" s="11">
        <v>0.32202686749614962</v>
      </c>
      <c r="AM256" s="11">
        <v>0.4659564592959311</v>
      </c>
      <c r="AN256" s="11">
        <v>0.90883871428571428</v>
      </c>
      <c r="AO256" s="11">
        <v>0.29712261163500325</v>
      </c>
      <c r="AP256" s="11">
        <v>0.72</v>
      </c>
      <c r="AQ256" s="11">
        <v>0.32202686749614962</v>
      </c>
      <c r="AR256" s="11">
        <v>8540.81592056509</v>
      </c>
      <c r="AS256" s="11">
        <v>8540</v>
      </c>
      <c r="AT256" s="11">
        <v>9775591.4938548002</v>
      </c>
      <c r="AU256" s="11">
        <v>27.92</v>
      </c>
      <c r="AV256" s="11">
        <v>0.49</v>
      </c>
      <c r="AW256" s="11">
        <v>-0.1</v>
      </c>
      <c r="AX256" s="11">
        <v>8.6015441708369833E-2</v>
      </c>
    </row>
    <row r="257" spans="1:50">
      <c r="A257"/>
      <c r="B257"/>
      <c r="C257"/>
      <c r="D257"/>
      <c r="E257"/>
      <c r="F257"/>
      <c r="G257"/>
      <c r="H257"/>
      <c r="I257"/>
      <c r="J257"/>
      <c r="K257"/>
      <c r="L257"/>
      <c r="M257"/>
      <c r="N257"/>
      <c r="O257"/>
      <c r="P257"/>
      <c r="Q257"/>
      <c r="R257"/>
      <c r="S257"/>
      <c r="T257"/>
      <c r="U257"/>
      <c r="V257"/>
      <c r="W257"/>
      <c r="X257"/>
      <c r="Y257"/>
      <c r="Z257"/>
      <c r="AA257" s="11">
        <v>2.2178413011335635E-2</v>
      </c>
      <c r="AB257" s="11">
        <v>0.1313280055817484</v>
      </c>
      <c r="AC257" s="11">
        <v>0.54400000000000004</v>
      </c>
      <c r="AD257" s="11">
        <v>0.3</v>
      </c>
      <c r="AE257" s="11">
        <v>0.78900000000000003</v>
      </c>
      <c r="AF257" s="11">
        <v>0.33200000000000002</v>
      </c>
      <c r="AG257" s="11">
        <v>0.3</v>
      </c>
      <c r="AH257" s="11">
        <v>0.498</v>
      </c>
      <c r="AI257" s="11">
        <v>0.67200000000000004</v>
      </c>
      <c r="AJ257" s="11">
        <v>0.51058785068062895</v>
      </c>
      <c r="AK257" s="11">
        <v>0.14769096250522801</v>
      </c>
      <c r="AL257" s="11">
        <v>0.36372156349581186</v>
      </c>
      <c r="AM257" s="11">
        <v>0.68042355224477002</v>
      </c>
      <c r="AN257" s="11">
        <v>0.93970257142857139</v>
      </c>
      <c r="AO257" s="11">
        <v>0.25561213225052759</v>
      </c>
      <c r="AP257" s="11">
        <v>0.68200000000000005</v>
      </c>
      <c r="AQ257" s="11">
        <v>0.36372156349581186</v>
      </c>
      <c r="AR257" s="11">
        <v>9787.8840529831996</v>
      </c>
      <c r="AS257" s="11">
        <v>9760</v>
      </c>
      <c r="AT257" s="11">
        <v>9732500</v>
      </c>
      <c r="AW257" s="11">
        <v>-0.09</v>
      </c>
      <c r="AX257" s="11">
        <v>8.226230637739218E-2</v>
      </c>
    </row>
    <row r="258" spans="1:50">
      <c r="A258"/>
      <c r="B258"/>
      <c r="C258"/>
      <c r="D258"/>
      <c r="E258"/>
      <c r="F258"/>
      <c r="G258"/>
      <c r="H258"/>
      <c r="I258"/>
      <c r="J258"/>
      <c r="K258"/>
      <c r="L258"/>
      <c r="M258"/>
      <c r="N258"/>
      <c r="O258"/>
      <c r="P258"/>
      <c r="Q258"/>
      <c r="R258"/>
      <c r="S258"/>
      <c r="T258"/>
      <c r="U258"/>
      <c r="V258"/>
      <c r="W258"/>
      <c r="X258"/>
      <c r="Y258"/>
      <c r="Z258"/>
      <c r="AA258" s="11">
        <v>2.2178413011335635E-2</v>
      </c>
      <c r="AB258" s="11">
        <v>0.1490560050634967</v>
      </c>
      <c r="AC258" s="11">
        <v>0.55700000000000005</v>
      </c>
      <c r="AD258" s="11">
        <v>0.1</v>
      </c>
      <c r="AE258" s="11">
        <v>0.81799999999999995</v>
      </c>
      <c r="AF258" s="11">
        <v>0.6</v>
      </c>
      <c r="AG258" s="11">
        <v>0.2</v>
      </c>
      <c r="AH258" s="11">
        <v>0.61499999999999999</v>
      </c>
      <c r="AI258" s="11">
        <v>0.67200000000000004</v>
      </c>
      <c r="AJ258" s="11">
        <v>0.54408491587409602</v>
      </c>
      <c r="AK258" s="11">
        <v>0.16044314879478799</v>
      </c>
      <c r="AL258" s="11">
        <v>0.35772261117667636</v>
      </c>
      <c r="AM258" s="11">
        <v>0.79708651137222564</v>
      </c>
      <c r="AN258" s="11">
        <v>0.97656614285714283</v>
      </c>
      <c r="AO258" s="11">
        <v>0.28456437806023932</v>
      </c>
      <c r="AP258" s="11">
        <v>0.68200000000000005</v>
      </c>
      <c r="AQ258" s="11">
        <v>0.35772261117667636</v>
      </c>
      <c r="AR258" s="11">
        <v>11155.031429889401</v>
      </c>
      <c r="AS258" s="11">
        <v>11050</v>
      </c>
      <c r="AT258" s="11">
        <v>9702000</v>
      </c>
      <c r="AU258" s="11">
        <v>28.8</v>
      </c>
      <c r="AW258" s="11">
        <v>-7.0000000000000007E-2</v>
      </c>
      <c r="AX258" s="11">
        <v>7.5221925111719407E-2</v>
      </c>
    </row>
    <row r="259" spans="1:50">
      <c r="A259"/>
      <c r="B259"/>
      <c r="C259"/>
      <c r="D259"/>
      <c r="E259"/>
      <c r="F259"/>
      <c r="G259"/>
      <c r="H259"/>
      <c r="I259"/>
      <c r="J259"/>
      <c r="K259"/>
      <c r="L259"/>
      <c r="M259"/>
      <c r="N259"/>
      <c r="O259"/>
      <c r="P259"/>
      <c r="Q259"/>
      <c r="R259"/>
      <c r="S259"/>
      <c r="T259"/>
      <c r="U259"/>
      <c r="V259"/>
      <c r="W259"/>
      <c r="X259"/>
      <c r="Y259"/>
      <c r="Z259"/>
      <c r="AA259" s="11">
        <v>2.2178413011335635E-2</v>
      </c>
      <c r="AB259" s="11">
        <v>0.16678400454524489</v>
      </c>
      <c r="AC259" s="11">
        <v>0.58799999999999997</v>
      </c>
      <c r="AD259" s="11">
        <v>0.1</v>
      </c>
      <c r="AE259" s="11">
        <v>0.81</v>
      </c>
      <c r="AF259" s="11">
        <v>0.55500000000000005</v>
      </c>
      <c r="AG259" s="11">
        <v>0.2</v>
      </c>
      <c r="AH259" s="11">
        <v>0.66200000000000003</v>
      </c>
      <c r="AI259" s="11">
        <v>0.52200000000000002</v>
      </c>
      <c r="AJ259" s="11">
        <v>0.57362810794741992</v>
      </c>
      <c r="AK259" s="11">
        <v>0.17863275177948598</v>
      </c>
      <c r="AL259" s="11">
        <v>0.34717307955345478</v>
      </c>
      <c r="AM259" s="11">
        <v>0.93288410739874228</v>
      </c>
      <c r="AN259" s="11">
        <v>1</v>
      </c>
      <c r="AO259" s="11">
        <v>0.30655699351758992</v>
      </c>
      <c r="AP259" s="11">
        <v>0.68599999999999994</v>
      </c>
      <c r="AQ259" s="11">
        <v>0.34717307955345478</v>
      </c>
      <c r="AR259" s="11">
        <v>12714.234585239499</v>
      </c>
      <c r="AS259" s="11">
        <v>12550</v>
      </c>
      <c r="AT259" s="11">
        <v>9680850</v>
      </c>
      <c r="AU259" s="11">
        <v>27.22</v>
      </c>
      <c r="AW259" s="11">
        <v>-7.0000000000000007E-2</v>
      </c>
      <c r="AX259" s="11">
        <v>6.7437137686848919E-2</v>
      </c>
    </row>
    <row r="260" spans="1:50">
      <c r="A260"/>
      <c r="B260"/>
      <c r="C260"/>
      <c r="D260"/>
      <c r="E260"/>
      <c r="F260"/>
      <c r="G260"/>
      <c r="H260"/>
      <c r="I260"/>
      <c r="J260"/>
      <c r="K260"/>
      <c r="L260"/>
      <c r="M260"/>
      <c r="N260"/>
      <c r="O260"/>
      <c r="P260"/>
      <c r="Q260"/>
      <c r="R260"/>
      <c r="S260"/>
      <c r="T260"/>
      <c r="U260"/>
      <c r="V260"/>
      <c r="W260"/>
      <c r="X260"/>
      <c r="Y260"/>
      <c r="Z260"/>
      <c r="AA260" s="11">
        <v>2.2178413011335635E-2</v>
      </c>
      <c r="AB260" s="11">
        <v>0.1845120040269933</v>
      </c>
      <c r="AC260" s="11">
        <v>0.63700000000000001</v>
      </c>
      <c r="AD260" s="11">
        <v>0.1</v>
      </c>
      <c r="AE260" s="11">
        <v>0.79400000000000004</v>
      </c>
      <c r="AF260" s="11">
        <v>0.309</v>
      </c>
      <c r="AG260" s="11">
        <v>0.2</v>
      </c>
      <c r="AH260" s="11">
        <v>0.66799999999999993</v>
      </c>
      <c r="AI260" s="11">
        <v>0.67200000000000004</v>
      </c>
      <c r="AJ260" s="11">
        <v>0.57329497846282007</v>
      </c>
      <c r="AK260" s="11">
        <v>0.19121231695930199</v>
      </c>
      <c r="AL260" s="11">
        <v>0.34376958861102702</v>
      </c>
      <c r="AM260" s="11">
        <v>1</v>
      </c>
      <c r="AN260" s="11">
        <v>1</v>
      </c>
      <c r="AO260" s="11">
        <v>0.3129726412073629</v>
      </c>
      <c r="AP260" s="11">
        <v>0.70799999999999996</v>
      </c>
      <c r="AQ260" s="11">
        <v>0.34376958861102702</v>
      </c>
      <c r="AR260" s="11">
        <v>13039.7194809872</v>
      </c>
      <c r="AS260" s="11">
        <v>12740</v>
      </c>
      <c r="AT260" s="11">
        <v>9663000</v>
      </c>
      <c r="AW260" s="11">
        <v>-7.0000000000000007E-2</v>
      </c>
      <c r="AX260" s="11">
        <v>6.0620795447576037E-2</v>
      </c>
    </row>
    <row r="261" spans="1:50">
      <c r="A261"/>
      <c r="B261"/>
      <c r="C261"/>
      <c r="D261"/>
      <c r="E261"/>
      <c r="F261"/>
      <c r="G261"/>
      <c r="H261"/>
      <c r="I261"/>
      <c r="J261"/>
      <c r="K261"/>
      <c r="L261"/>
      <c r="M261"/>
      <c r="N261"/>
      <c r="O261"/>
      <c r="P261"/>
      <c r="Q261"/>
      <c r="R261"/>
      <c r="S261"/>
      <c r="T261"/>
      <c r="U261"/>
      <c r="V261"/>
      <c r="W261"/>
      <c r="X261"/>
      <c r="Y261"/>
      <c r="Z261"/>
      <c r="AA261" s="11">
        <v>2.2178413011335635E-2</v>
      </c>
      <c r="AB261" s="11">
        <v>0.20224000350874161</v>
      </c>
      <c r="AC261" s="11">
        <v>0.72099999999999997</v>
      </c>
      <c r="AD261" s="11">
        <v>0.1</v>
      </c>
      <c r="AE261" s="11">
        <v>0.85199999999999998</v>
      </c>
      <c r="AF261" s="11">
        <v>0.32</v>
      </c>
      <c r="AG261" s="11">
        <v>0.2</v>
      </c>
      <c r="AH261" s="11">
        <v>0.626</v>
      </c>
      <c r="AI261" s="11">
        <v>0.80299999999999994</v>
      </c>
      <c r="AJ261" s="11">
        <v>0.57256202869457451</v>
      </c>
      <c r="AK261" s="11">
        <v>0.19430019372068955</v>
      </c>
      <c r="AL261" s="11">
        <v>0.34533189268999653</v>
      </c>
      <c r="AM261" s="11">
        <v>1</v>
      </c>
      <c r="AN261" s="11">
        <v>1</v>
      </c>
      <c r="AO261" s="11">
        <v>0.31484291475348536</v>
      </c>
      <c r="AP261" s="11">
        <v>0.84799999999999998</v>
      </c>
      <c r="AQ261" s="11">
        <v>0.34533189268999653</v>
      </c>
      <c r="AS261" s="11">
        <v>13636.666666666744</v>
      </c>
      <c r="AW261" s="11">
        <v>-0.06</v>
      </c>
      <c r="AX261" s="11">
        <v>5.1387030138900974E-2</v>
      </c>
    </row>
    <row r="262" spans="1:50">
      <c r="A262"/>
      <c r="B262"/>
      <c r="C262"/>
      <c r="D262"/>
      <c r="E262"/>
      <c r="F262"/>
      <c r="G262"/>
      <c r="H262"/>
      <c r="I262"/>
      <c r="J262"/>
      <c r="K262"/>
      <c r="L262"/>
      <c r="M262"/>
      <c r="N262"/>
      <c r="O262"/>
      <c r="P262"/>
      <c r="Q262"/>
      <c r="R262"/>
      <c r="S262"/>
      <c r="T262"/>
      <c r="U262"/>
      <c r="V262"/>
      <c r="W262"/>
      <c r="X262"/>
      <c r="Y262"/>
      <c r="Z262"/>
      <c r="AA262" s="11">
        <v>0.49537648612945839</v>
      </c>
      <c r="AB262" s="11">
        <v>0.19300003050000003</v>
      </c>
      <c r="AC262" s="11">
        <v>0.68600000031292441</v>
      </c>
      <c r="AD262" s="11">
        <v>0.68600000031292441</v>
      </c>
      <c r="AE262" s="11">
        <v>0.33222000015154479</v>
      </c>
      <c r="AF262" s="11">
        <v>7.1540000032633541E-2</v>
      </c>
      <c r="AG262" s="11">
        <v>0.68600000031292441</v>
      </c>
      <c r="AH262" s="11">
        <v>0.83300000037997957</v>
      </c>
      <c r="AI262" s="11">
        <v>0.76244000034779302</v>
      </c>
      <c r="AJ262" s="11">
        <v>0.71187992889078855</v>
      </c>
      <c r="AK262" s="11">
        <v>0.74365336529887593</v>
      </c>
      <c r="AL262" s="11">
        <v>0.76464841880401979</v>
      </c>
      <c r="AM262" s="11">
        <v>2.5787011460991445E-2</v>
      </c>
      <c r="AN262" s="11">
        <v>0.77080242857142856</v>
      </c>
      <c r="AO262" s="11">
        <v>0.77561603305183058</v>
      </c>
      <c r="AP262" s="11">
        <v>0.54400000303983687</v>
      </c>
      <c r="AQ262" s="11">
        <v>0.76464841880401979</v>
      </c>
      <c r="AR262" s="11">
        <v>22442.167355276099</v>
      </c>
      <c r="AS262" s="11">
        <v>22800</v>
      </c>
      <c r="AT262" s="11">
        <v>10136800</v>
      </c>
      <c r="AW262" s="11">
        <v>-0.02</v>
      </c>
      <c r="AX262" s="11">
        <v>-3.1230103013978688E-2</v>
      </c>
    </row>
    <row r="263" spans="1:50">
      <c r="A263"/>
      <c r="B263"/>
      <c r="C263"/>
      <c r="D263"/>
      <c r="E263"/>
      <c r="F263"/>
      <c r="G263"/>
      <c r="H263"/>
      <c r="I263"/>
      <c r="J263"/>
      <c r="K263"/>
      <c r="L263"/>
      <c r="M263"/>
      <c r="N263"/>
      <c r="O263"/>
      <c r="P263"/>
      <c r="Q263"/>
      <c r="R263"/>
      <c r="S263"/>
      <c r="T263"/>
      <c r="U263"/>
      <c r="V263"/>
      <c r="W263"/>
      <c r="X263"/>
      <c r="Y263"/>
      <c r="Z263"/>
      <c r="AA263" s="11">
        <v>0.49537648612945839</v>
      </c>
      <c r="AB263" s="11">
        <v>0.19300003050000003</v>
      </c>
      <c r="AC263" s="11">
        <v>0.7</v>
      </c>
      <c r="AD263" s="11">
        <v>0.7</v>
      </c>
      <c r="AE263" s="11">
        <v>0.33899999999999997</v>
      </c>
      <c r="AF263" s="11">
        <v>7.2999999999999995E-2</v>
      </c>
      <c r="AG263" s="11">
        <v>0.7</v>
      </c>
      <c r="AH263" s="11">
        <v>0.85</v>
      </c>
      <c r="AI263" s="11">
        <v>0.77800000000000002</v>
      </c>
      <c r="AJ263" s="11">
        <v>0.71620400897361003</v>
      </c>
      <c r="AK263" s="11">
        <v>0.74862588284462395</v>
      </c>
      <c r="AL263" s="11">
        <v>0.77004940681969214</v>
      </c>
      <c r="AM263" s="11">
        <v>5.2308971371686781E-2</v>
      </c>
      <c r="AN263" s="11">
        <v>0.79461471428571429</v>
      </c>
      <c r="AO263" s="11">
        <v>0.78124084992459797</v>
      </c>
      <c r="AP263" s="11">
        <v>0.5576000027358532</v>
      </c>
      <c r="AQ263" s="11">
        <v>0.77004940681969214</v>
      </c>
      <c r="AR263" s="11">
        <v>22790.204977430301</v>
      </c>
      <c r="AS263" s="11">
        <v>23210</v>
      </c>
      <c r="AT263" s="11">
        <v>10157000</v>
      </c>
      <c r="AW263" s="11">
        <v>-0.01</v>
      </c>
      <c r="AX263" s="11">
        <v>-3.1865094730616494E-2</v>
      </c>
    </row>
    <row r="264" spans="1:50">
      <c r="A264"/>
      <c r="B264"/>
      <c r="C264"/>
      <c r="D264"/>
      <c r="E264"/>
      <c r="F264"/>
      <c r="G264"/>
      <c r="H264"/>
      <c r="I264"/>
      <c r="J264"/>
      <c r="K264"/>
      <c r="L264"/>
      <c r="M264"/>
      <c r="N264"/>
      <c r="O264"/>
      <c r="P264"/>
      <c r="Q264"/>
      <c r="R264"/>
      <c r="S264"/>
      <c r="T264"/>
      <c r="U264"/>
      <c r="V264"/>
      <c r="W264"/>
      <c r="X264"/>
      <c r="Y264"/>
      <c r="Z264"/>
      <c r="AA264" s="11">
        <v>0.49537648612945839</v>
      </c>
      <c r="AB264" s="11">
        <v>0.19300003050000003</v>
      </c>
      <c r="AC264" s="11">
        <v>0.7</v>
      </c>
      <c r="AD264" s="11">
        <v>0.7</v>
      </c>
      <c r="AE264" s="11">
        <v>0.33700000000000002</v>
      </c>
      <c r="AF264" s="11">
        <v>0.14800000000000002</v>
      </c>
      <c r="AG264" s="11">
        <v>0.7</v>
      </c>
      <c r="AH264" s="11">
        <v>0.8640000000000001</v>
      </c>
      <c r="AI264" s="11">
        <v>0.77800000000000002</v>
      </c>
      <c r="AJ264" s="11">
        <v>0.72020213256811194</v>
      </c>
      <c r="AK264" s="11">
        <v>0.76050703705393308</v>
      </c>
      <c r="AL264" s="11">
        <v>0.76875615185754531</v>
      </c>
      <c r="AM264" s="11">
        <v>0.10635213742374133</v>
      </c>
      <c r="AN264" s="11">
        <v>0.79987566666666665</v>
      </c>
      <c r="AO264" s="11">
        <v>0.76332905374003202</v>
      </c>
      <c r="AP264" s="11">
        <v>0.57120000243186952</v>
      </c>
      <c r="AQ264" s="11">
        <v>0.76875615185754531</v>
      </c>
      <c r="AR264" s="11">
        <v>23822.243388180199</v>
      </c>
      <c r="AS264" s="11">
        <v>24290</v>
      </c>
      <c r="AT264" s="11">
        <v>10181000</v>
      </c>
      <c r="AW264" s="11">
        <v>-0.01</v>
      </c>
      <c r="AX264" s="11">
        <v>-3.4164780167557751E-2</v>
      </c>
    </row>
    <row r="265" spans="1:50">
      <c r="A265"/>
      <c r="B265"/>
      <c r="C265"/>
      <c r="D265"/>
      <c r="E265"/>
      <c r="F265"/>
      <c r="G265"/>
      <c r="H265"/>
      <c r="I265"/>
      <c r="J265"/>
      <c r="K265"/>
      <c r="L265"/>
      <c r="M265"/>
      <c r="N265"/>
      <c r="O265"/>
      <c r="P265"/>
      <c r="Q265"/>
      <c r="R265"/>
      <c r="S265"/>
      <c r="T265"/>
      <c r="U265"/>
      <c r="V265"/>
      <c r="W265"/>
      <c r="X265"/>
      <c r="Y265"/>
      <c r="Z265"/>
      <c r="AA265" s="11">
        <v>0.49537648612945839</v>
      </c>
      <c r="AB265" s="11">
        <v>0.21800003050000005</v>
      </c>
      <c r="AC265" s="11">
        <v>0.7</v>
      </c>
      <c r="AD265" s="11">
        <v>0.7</v>
      </c>
      <c r="AE265" s="11">
        <v>0.33700000000000002</v>
      </c>
      <c r="AF265" s="11">
        <v>0.16399999999999998</v>
      </c>
      <c r="AG265" s="11">
        <v>0.7</v>
      </c>
      <c r="AH265" s="11">
        <v>0.86099999999999999</v>
      </c>
      <c r="AI265" s="11">
        <v>0.77800000000000002</v>
      </c>
      <c r="AJ265" s="11">
        <v>0.72420025616261408</v>
      </c>
      <c r="AK265" s="11">
        <v>0.77238819126324199</v>
      </c>
      <c r="AL265" s="11">
        <v>0.76746289689539859</v>
      </c>
      <c r="AM265" s="11">
        <v>0.19126041360384222</v>
      </c>
      <c r="AN265" s="11">
        <v>0.80513661904761902</v>
      </c>
      <c r="AO265" s="11">
        <v>0.74541725755546595</v>
      </c>
      <c r="AP265" s="11">
        <v>0.58480000212788585</v>
      </c>
      <c r="AQ265" s="11">
        <v>0.76746289689539859</v>
      </c>
      <c r="AR265" s="11">
        <v>24347.6674987162</v>
      </c>
      <c r="AS265" s="11">
        <v>24780</v>
      </c>
      <c r="AT265" s="11">
        <v>10203000</v>
      </c>
      <c r="AW265" s="11">
        <v>0</v>
      </c>
      <c r="AX265" s="11">
        <v>-3.6304000311707441E-2</v>
      </c>
    </row>
    <row r="266" spans="1:50">
      <c r="A266"/>
      <c r="B266"/>
      <c r="C266"/>
      <c r="D266"/>
      <c r="E266"/>
      <c r="F266"/>
      <c r="G266"/>
      <c r="H266"/>
      <c r="I266"/>
      <c r="J266"/>
      <c r="K266"/>
      <c r="L266"/>
      <c r="M266"/>
      <c r="N266"/>
      <c r="O266"/>
      <c r="P266"/>
      <c r="Q266"/>
      <c r="R266"/>
      <c r="S266"/>
      <c r="T266"/>
      <c r="U266"/>
      <c r="V266"/>
      <c r="W266"/>
      <c r="X266"/>
      <c r="Y266"/>
      <c r="Z266"/>
      <c r="AA266" s="11">
        <v>0.49537648612945839</v>
      </c>
      <c r="AB266" s="11">
        <v>0.21800003050000005</v>
      </c>
      <c r="AC266" s="11">
        <v>0.7</v>
      </c>
      <c r="AD266" s="11">
        <v>0.7</v>
      </c>
      <c r="AE266" s="11">
        <v>0.33500000000000002</v>
      </c>
      <c r="AF266" s="11">
        <v>0.157</v>
      </c>
      <c r="AG266" s="11">
        <v>0.7</v>
      </c>
      <c r="AH266" s="11">
        <v>0.86699999999999999</v>
      </c>
      <c r="AI266" s="11">
        <v>0.77800000000000002</v>
      </c>
      <c r="AJ266" s="11">
        <v>0.717585085920035</v>
      </c>
      <c r="AK266" s="11">
        <v>0.77493217270580295</v>
      </c>
      <c r="AL266" s="11">
        <v>0.78339228840215358</v>
      </c>
      <c r="AM266" s="11">
        <v>0.34624182367385997</v>
      </c>
      <c r="AN266" s="11">
        <v>0.81039757142857138</v>
      </c>
      <c r="AO266" s="11">
        <v>0.75402280908787156</v>
      </c>
      <c r="AP266" s="11">
        <v>0.59840000182390218</v>
      </c>
      <c r="AQ266" s="11">
        <v>0.78339228840215358</v>
      </c>
      <c r="AR266" s="11">
        <v>25323.4032595524</v>
      </c>
      <c r="AS266" s="11">
        <v>25820</v>
      </c>
      <c r="AT266" s="11">
        <v>10226000</v>
      </c>
      <c r="AW266" s="11">
        <v>0.01</v>
      </c>
      <c r="AX266" s="11">
        <v>-3.8712876891999093E-2</v>
      </c>
    </row>
    <row r="267" spans="1:50">
      <c r="A267"/>
      <c r="B267"/>
      <c r="C267"/>
      <c r="D267"/>
      <c r="E267"/>
      <c r="F267"/>
      <c r="G267"/>
      <c r="H267"/>
      <c r="I267"/>
      <c r="J267"/>
      <c r="K267"/>
      <c r="L267"/>
      <c r="M267"/>
      <c r="N267"/>
      <c r="O267"/>
      <c r="P267"/>
      <c r="Q267"/>
      <c r="R267"/>
      <c r="S267"/>
      <c r="T267"/>
      <c r="U267"/>
      <c r="V267"/>
      <c r="W267"/>
      <c r="X267"/>
      <c r="Y267"/>
      <c r="Z267"/>
      <c r="AA267" s="11">
        <v>0.49537648612945839</v>
      </c>
      <c r="AB267" s="11">
        <v>0.21800003050000005</v>
      </c>
      <c r="AC267" s="11">
        <v>0.7</v>
      </c>
      <c r="AD267" s="11">
        <v>0.7</v>
      </c>
      <c r="AE267" s="11">
        <v>0.33100000000000002</v>
      </c>
      <c r="AF267" s="11">
        <v>0.18899999999999997</v>
      </c>
      <c r="AG267" s="11">
        <v>0.7</v>
      </c>
      <c r="AH267" s="11">
        <v>0.879</v>
      </c>
      <c r="AI267" s="11">
        <v>0.77800000000000002</v>
      </c>
      <c r="AJ267" s="11">
        <v>0.71096991567745604</v>
      </c>
      <c r="AK267" s="11">
        <v>0.77747615414836402</v>
      </c>
      <c r="AL267" s="11">
        <v>0.79932167990890868</v>
      </c>
      <c r="AM267" s="11">
        <v>0.6100706637187322</v>
      </c>
      <c r="AN267" s="11">
        <v>0.82581357142857148</v>
      </c>
      <c r="AO267" s="11">
        <v>0.76262836062027706</v>
      </c>
      <c r="AP267" s="11">
        <v>0.6120000015199184</v>
      </c>
      <c r="AQ267" s="11">
        <v>0.79932167990890868</v>
      </c>
      <c r="AR267" s="11">
        <v>27608.278211233999</v>
      </c>
      <c r="AS267" s="11">
        <v>28240</v>
      </c>
      <c r="AT267" s="11">
        <v>10252000</v>
      </c>
      <c r="AU267" s="11">
        <v>32.965800000000002</v>
      </c>
      <c r="AW267" s="11">
        <v>0.02</v>
      </c>
      <c r="AX267" s="11">
        <v>-2.0162914944016258E-2</v>
      </c>
    </row>
    <row r="268" spans="1:50">
      <c r="A268"/>
      <c r="B268"/>
      <c r="C268"/>
      <c r="D268"/>
      <c r="E268"/>
      <c r="F268"/>
      <c r="G268"/>
      <c r="H268"/>
      <c r="I268"/>
      <c r="J268"/>
      <c r="K268"/>
      <c r="L268"/>
      <c r="M268"/>
      <c r="N268"/>
      <c r="O268"/>
      <c r="P268"/>
      <c r="Q268"/>
      <c r="R268"/>
      <c r="S268"/>
      <c r="T268"/>
      <c r="U268"/>
      <c r="V268"/>
      <c r="W268"/>
      <c r="X268"/>
      <c r="Y268"/>
      <c r="Z268"/>
      <c r="AA268" s="11">
        <v>0.49537648612945839</v>
      </c>
      <c r="AB268" s="11">
        <v>0.2169999695</v>
      </c>
      <c r="AC268" s="11">
        <v>0.7</v>
      </c>
      <c r="AD268" s="11">
        <v>0.7</v>
      </c>
      <c r="AE268" s="11">
        <v>0.33200000000000002</v>
      </c>
      <c r="AF268" s="11">
        <v>0.22</v>
      </c>
      <c r="AG268" s="11">
        <v>0.7</v>
      </c>
      <c r="AH268" s="11">
        <v>0.88300000000000001</v>
      </c>
      <c r="AI268" s="11">
        <v>0.78</v>
      </c>
      <c r="AJ268" s="11">
        <v>0.72206354069397005</v>
      </c>
      <c r="AK268" s="11">
        <v>0.77715094872358692</v>
      </c>
      <c r="AL268" s="11">
        <v>0.80020515832306083</v>
      </c>
      <c r="AM268" s="11">
        <v>0.8313621291165767</v>
      </c>
      <c r="AN268" s="11">
        <v>0.83707214285714282</v>
      </c>
      <c r="AO268" s="11">
        <v>0.76558820374007319</v>
      </c>
      <c r="AP268" s="11">
        <v>0.62560000121593473</v>
      </c>
      <c r="AQ268" s="11">
        <v>0.80020515832306083</v>
      </c>
      <c r="AR268" s="11">
        <v>28472.180007925301</v>
      </c>
      <c r="AS268" s="11">
        <v>28930</v>
      </c>
      <c r="AT268" s="11">
        <v>10287000</v>
      </c>
      <c r="AW268" s="11">
        <v>0.04</v>
      </c>
      <c r="AX268" s="11">
        <v>-1.9587067860542873E-2</v>
      </c>
    </row>
    <row r="269" spans="1:50">
      <c r="A269"/>
      <c r="B269"/>
      <c r="C269"/>
      <c r="D269"/>
      <c r="E269"/>
      <c r="F269"/>
      <c r="G269"/>
      <c r="H269"/>
      <c r="I269"/>
      <c r="J269"/>
      <c r="K269"/>
      <c r="L269"/>
      <c r="M269"/>
      <c r="N269"/>
      <c r="O269"/>
      <c r="P269"/>
      <c r="Q269"/>
      <c r="R269"/>
      <c r="S269"/>
      <c r="T269"/>
      <c r="U269"/>
      <c r="V269"/>
      <c r="W269"/>
      <c r="X269"/>
      <c r="Y269"/>
      <c r="Z269"/>
      <c r="AA269" s="11">
        <v>0.49537648612945839</v>
      </c>
      <c r="AB269" s="11">
        <v>0.21800003050000005</v>
      </c>
      <c r="AC269" s="11">
        <v>0.7</v>
      </c>
      <c r="AD269" s="11">
        <v>0.7</v>
      </c>
      <c r="AE269" s="11">
        <v>0.33700000000000002</v>
      </c>
      <c r="AF269" s="11">
        <v>0.28000000000000003</v>
      </c>
      <c r="AG269" s="11">
        <v>0.9</v>
      </c>
      <c r="AH269" s="11">
        <v>0.86</v>
      </c>
      <c r="AI269" s="11">
        <v>0.79599999999999993</v>
      </c>
      <c r="AJ269" s="11">
        <v>0.73315716571048406</v>
      </c>
      <c r="AK269" s="11">
        <v>0.77682574329880993</v>
      </c>
      <c r="AL269" s="11">
        <v>0.80108863673721298</v>
      </c>
      <c r="AM269" s="11">
        <v>0.87118692000817222</v>
      </c>
      <c r="AN269" s="11">
        <v>0.85461328571428574</v>
      </c>
      <c r="AO269" s="11">
        <v>0.76854804685986933</v>
      </c>
      <c r="AP269" s="11">
        <v>0.63920000091195106</v>
      </c>
      <c r="AQ269" s="11">
        <v>0.80108863673721298</v>
      </c>
      <c r="AR269" s="11">
        <v>30005.043049161701</v>
      </c>
      <c r="AS269" s="11">
        <v>30410</v>
      </c>
      <c r="AT269" s="11">
        <v>10333000</v>
      </c>
      <c r="AW269" s="11">
        <v>0.06</v>
      </c>
      <c r="AX269" s="11">
        <v>-1.9615787947938862E-2</v>
      </c>
    </row>
    <row r="270" spans="1:50">
      <c r="A270"/>
      <c r="B270"/>
      <c r="C270"/>
      <c r="D270"/>
      <c r="E270"/>
      <c r="F270"/>
      <c r="G270"/>
      <c r="H270"/>
      <c r="I270"/>
      <c r="J270"/>
      <c r="K270"/>
      <c r="L270"/>
      <c r="M270"/>
      <c r="N270"/>
      <c r="O270"/>
      <c r="P270"/>
      <c r="Q270"/>
      <c r="R270"/>
      <c r="S270"/>
      <c r="T270"/>
      <c r="U270"/>
      <c r="V270"/>
      <c r="W270"/>
      <c r="X270"/>
      <c r="Y270"/>
      <c r="Z270"/>
      <c r="AA270" s="11">
        <v>0.49537648612945839</v>
      </c>
      <c r="AB270" s="11">
        <v>0.21999999999999997</v>
      </c>
      <c r="AC270" s="11">
        <v>0.7</v>
      </c>
      <c r="AD270" s="11">
        <v>0.7</v>
      </c>
      <c r="AE270" s="11">
        <v>0.33700000000000002</v>
      </c>
      <c r="AF270" s="11">
        <v>0.26800000000000002</v>
      </c>
      <c r="AG270" s="11">
        <v>0.9</v>
      </c>
      <c r="AH270" s="11">
        <v>0.85199999999999998</v>
      </c>
      <c r="AI270" s="11">
        <v>0.81400000000000006</v>
      </c>
      <c r="AJ270" s="11">
        <v>0.69605940710838599</v>
      </c>
      <c r="AK270" s="11">
        <v>0.79512988408188201</v>
      </c>
      <c r="AL270" s="11">
        <v>0.78275908399502081</v>
      </c>
      <c r="AM270" s="11">
        <v>0.92154625317235328</v>
      </c>
      <c r="AN270" s="11">
        <v>0.86854542857142858</v>
      </c>
      <c r="AO270" s="11">
        <v>0.76882624045048598</v>
      </c>
      <c r="AP270" s="11">
        <v>0.65280000060796739</v>
      </c>
      <c r="AQ270" s="11">
        <v>0.78275908399502081</v>
      </c>
      <c r="AR270" s="11">
        <v>30232.747116001501</v>
      </c>
      <c r="AS270" s="11">
        <v>30700</v>
      </c>
      <c r="AT270" s="11">
        <v>10376080.142327299</v>
      </c>
      <c r="AW270" s="11">
        <v>0.06</v>
      </c>
      <c r="AX270" s="11">
        <v>-1.9237773144956255E-2</v>
      </c>
    </row>
    <row r="271" spans="1:50">
      <c r="A271"/>
      <c r="B271"/>
      <c r="C271"/>
      <c r="D271"/>
      <c r="E271"/>
      <c r="F271"/>
      <c r="G271"/>
      <c r="H271"/>
      <c r="I271"/>
      <c r="J271"/>
      <c r="K271"/>
      <c r="L271"/>
      <c r="M271"/>
      <c r="N271"/>
      <c r="O271"/>
      <c r="P271"/>
      <c r="Q271"/>
      <c r="R271"/>
      <c r="S271"/>
      <c r="T271"/>
      <c r="U271"/>
      <c r="V271"/>
      <c r="W271"/>
      <c r="X271"/>
      <c r="Y271"/>
      <c r="Z271"/>
      <c r="AA271" s="11">
        <v>0.49537648612945839</v>
      </c>
      <c r="AB271" s="11">
        <v>0.21999999999999997</v>
      </c>
      <c r="AC271" s="11">
        <v>0.7</v>
      </c>
      <c r="AD271" s="11">
        <v>0.7</v>
      </c>
      <c r="AE271" s="11">
        <v>0.43099999999999999</v>
      </c>
      <c r="AF271" s="11">
        <v>0.23499999999999999</v>
      </c>
      <c r="AG271" s="11">
        <v>0.9</v>
      </c>
      <c r="AH271" s="11">
        <v>0.81299999999999994</v>
      </c>
      <c r="AI271" s="11">
        <v>0.79799999999999993</v>
      </c>
      <c r="AJ271" s="11">
        <v>0.66507490353074394</v>
      </c>
      <c r="AK271" s="11">
        <v>0.793468876065622</v>
      </c>
      <c r="AL271" s="11">
        <v>0.7745942779603181</v>
      </c>
      <c r="AM271" s="11">
        <v>0.97363222910346436</v>
      </c>
      <c r="AN271" s="11">
        <v>0.88939185714285718</v>
      </c>
      <c r="AO271" s="11">
        <v>0.76568670173584896</v>
      </c>
      <c r="AP271" s="11">
        <v>0.66640000030398372</v>
      </c>
      <c r="AQ271" s="11">
        <v>0.7745942779603181</v>
      </c>
      <c r="AR271" s="11">
        <v>31139.3138683133</v>
      </c>
      <c r="AS271" s="11">
        <v>31480</v>
      </c>
      <c r="AT271" s="11">
        <v>10421120.609608199</v>
      </c>
      <c r="AW271" s="11">
        <v>0.06</v>
      </c>
      <c r="AX271" s="11">
        <v>-2.0859921090866013E-2</v>
      </c>
    </row>
    <row r="272" spans="1:50">
      <c r="A272"/>
      <c r="B272"/>
      <c r="C272"/>
      <c r="D272"/>
      <c r="E272"/>
      <c r="F272"/>
      <c r="G272"/>
      <c r="H272"/>
      <c r="I272"/>
      <c r="J272"/>
      <c r="K272"/>
      <c r="L272"/>
      <c r="M272"/>
      <c r="N272"/>
      <c r="O272"/>
      <c r="P272"/>
      <c r="Q272"/>
      <c r="R272"/>
      <c r="S272"/>
      <c r="T272"/>
      <c r="U272"/>
      <c r="V272"/>
      <c r="W272"/>
      <c r="X272"/>
      <c r="Y272"/>
      <c r="Z272"/>
      <c r="AA272" s="11">
        <v>0.49537648612945839</v>
      </c>
      <c r="AB272" s="11">
        <v>0.21788002009999996</v>
      </c>
      <c r="AC272" s="11">
        <v>0.7</v>
      </c>
      <c r="AD272" s="11">
        <v>0.7</v>
      </c>
      <c r="AE272" s="11">
        <v>0.42100000000000004</v>
      </c>
      <c r="AF272" s="11">
        <v>0.22</v>
      </c>
      <c r="AG272" s="11">
        <v>0.9</v>
      </c>
      <c r="AH272" s="11">
        <v>0.81799999999999995</v>
      </c>
      <c r="AI272" s="11">
        <v>0.80200000000000005</v>
      </c>
      <c r="AJ272" s="11">
        <v>0.66625879186858206</v>
      </c>
      <c r="AK272" s="11">
        <v>0.78364402867413807</v>
      </c>
      <c r="AL272" s="11">
        <v>0.76443918331911864</v>
      </c>
      <c r="AM272" s="11">
        <v>1</v>
      </c>
      <c r="AN272" s="11">
        <v>0.89043585714285711</v>
      </c>
      <c r="AO272" s="11">
        <v>0.74378553643149592</v>
      </c>
      <c r="AP272" s="11">
        <v>0.68</v>
      </c>
      <c r="AQ272" s="11">
        <v>0.76443918331911864</v>
      </c>
      <c r="AR272" s="11">
        <v>32126.661076088902</v>
      </c>
      <c r="AS272" s="11">
        <v>32340</v>
      </c>
      <c r="AT272" s="11">
        <v>10478650</v>
      </c>
      <c r="AW272" s="11">
        <v>0.05</v>
      </c>
      <c r="AX272" s="11">
        <v>-2.8830023099362639E-2</v>
      </c>
    </row>
    <row r="273" spans="1:50">
      <c r="A273"/>
      <c r="B273"/>
      <c r="C273"/>
      <c r="D273"/>
      <c r="E273"/>
      <c r="F273"/>
      <c r="G273"/>
      <c r="H273"/>
      <c r="I273"/>
      <c r="J273"/>
      <c r="K273"/>
      <c r="L273"/>
      <c r="M273"/>
      <c r="N273"/>
      <c r="O273"/>
      <c r="P273"/>
      <c r="Q273"/>
      <c r="R273"/>
      <c r="S273"/>
      <c r="T273"/>
      <c r="U273"/>
      <c r="V273"/>
      <c r="W273"/>
      <c r="X273"/>
      <c r="Y273"/>
      <c r="Z273"/>
      <c r="AA273" s="11">
        <v>0.49537648612945839</v>
      </c>
      <c r="AB273" s="11">
        <v>0.21791999819999996</v>
      </c>
      <c r="AC273" s="11">
        <v>0.90700000000000003</v>
      </c>
      <c r="AD273" s="11">
        <v>0.7</v>
      </c>
      <c r="AE273" s="11">
        <v>0.42799999999999999</v>
      </c>
      <c r="AF273" s="11">
        <v>0.26800000000000002</v>
      </c>
      <c r="AG273" s="11">
        <v>0.9</v>
      </c>
      <c r="AH273" s="11">
        <v>0.81499999999999995</v>
      </c>
      <c r="AI273" s="11">
        <v>0.82400000000000007</v>
      </c>
      <c r="AJ273" s="11">
        <v>0.66939566283683605</v>
      </c>
      <c r="AK273" s="11">
        <v>0.77427725781804801</v>
      </c>
      <c r="AL273" s="11">
        <v>0.74995820117843981</v>
      </c>
      <c r="AM273" s="11">
        <v>1</v>
      </c>
      <c r="AN273" s="11">
        <v>0.8949178571428571</v>
      </c>
      <c r="AO273" s="11">
        <v>0.73983562390491608</v>
      </c>
      <c r="AP273" s="11">
        <v>0.68400000000000005</v>
      </c>
      <c r="AQ273" s="11">
        <v>0.74995820117843981</v>
      </c>
      <c r="AR273" s="11">
        <v>34143.415897940897</v>
      </c>
      <c r="AS273" s="11">
        <v>34450</v>
      </c>
      <c r="AT273" s="11">
        <v>10547958</v>
      </c>
      <c r="AW273" s="11">
        <v>7.0000000000000007E-2</v>
      </c>
      <c r="AX273" s="11">
        <v>-5.8553537987239779E-2</v>
      </c>
    </row>
    <row r="274" spans="1:50">
      <c r="A274"/>
      <c r="B274"/>
      <c r="C274"/>
      <c r="D274"/>
      <c r="E274"/>
      <c r="F274"/>
      <c r="G274"/>
      <c r="H274"/>
      <c r="I274"/>
      <c r="J274"/>
      <c r="K274"/>
      <c r="L274"/>
      <c r="M274"/>
      <c r="N274"/>
      <c r="O274"/>
      <c r="P274"/>
      <c r="Q274"/>
      <c r="R274"/>
      <c r="S274"/>
      <c r="T274"/>
      <c r="U274"/>
      <c r="V274"/>
      <c r="W274"/>
      <c r="X274"/>
      <c r="Y274"/>
      <c r="Z274"/>
      <c r="AA274" s="11">
        <v>0.49537648612945839</v>
      </c>
      <c r="AB274" s="11">
        <v>0.21799999999999997</v>
      </c>
      <c r="AC274" s="11">
        <v>0.92599999999999993</v>
      </c>
      <c r="AD274" s="11">
        <v>0.8</v>
      </c>
      <c r="AE274" s="11">
        <v>0.441</v>
      </c>
      <c r="AF274" s="11">
        <v>0.26500000000000001</v>
      </c>
      <c r="AG274" s="11">
        <v>0.9</v>
      </c>
      <c r="AH274" s="11">
        <v>0.80500000000000005</v>
      </c>
      <c r="AI274" s="11">
        <v>0.86599999999999999</v>
      </c>
      <c r="AJ274" s="11">
        <v>0.65452225902878203</v>
      </c>
      <c r="AK274" s="11">
        <v>0.77808340239253204</v>
      </c>
      <c r="AL274" s="11">
        <v>0.76063407410142347</v>
      </c>
      <c r="AM274" s="11">
        <v>1</v>
      </c>
      <c r="AN274" s="11">
        <v>0.88718842857142854</v>
      </c>
      <c r="AO274" s="11">
        <v>0.75939864499336951</v>
      </c>
      <c r="AP274" s="11">
        <v>0.70799999999999996</v>
      </c>
      <c r="AQ274" s="11">
        <v>0.76063407410142347</v>
      </c>
      <c r="AR274" s="11">
        <v>35584.902647143703</v>
      </c>
      <c r="AS274" s="11">
        <v>35930</v>
      </c>
      <c r="AT274" s="11">
        <v>10625700</v>
      </c>
      <c r="AW274" s="11">
        <v>0.08</v>
      </c>
      <c r="AX274" s="11">
        <v>-6.8137840475663014E-2</v>
      </c>
    </row>
    <row r="275" spans="1:50">
      <c r="A275"/>
      <c r="B275"/>
      <c r="C275"/>
      <c r="D275"/>
      <c r="E275"/>
      <c r="F275"/>
      <c r="G275"/>
      <c r="H275"/>
      <c r="I275"/>
      <c r="J275"/>
      <c r="K275"/>
      <c r="L275"/>
      <c r="M275"/>
      <c r="N275"/>
      <c r="O275"/>
      <c r="P275"/>
      <c r="Q275"/>
      <c r="R275"/>
      <c r="S275"/>
      <c r="T275"/>
      <c r="U275"/>
      <c r="V275"/>
      <c r="W275"/>
      <c r="X275"/>
      <c r="Y275"/>
      <c r="Z275"/>
      <c r="AA275" s="11">
        <v>0.49537648612945839</v>
      </c>
      <c r="AB275" s="11">
        <v>0.21799999999999997</v>
      </c>
      <c r="AC275" s="11">
        <v>0.93700000000000006</v>
      </c>
      <c r="AD275" s="11">
        <v>0.8</v>
      </c>
      <c r="AE275" s="11">
        <v>0.439</v>
      </c>
      <c r="AF275" s="11">
        <v>0.17899999999999999</v>
      </c>
      <c r="AG275" s="11">
        <v>0.9</v>
      </c>
      <c r="AH275" s="11">
        <v>0.80400000000000005</v>
      </c>
      <c r="AI275" s="11">
        <v>0.86</v>
      </c>
      <c r="AJ275" s="11">
        <v>0.63208343422989199</v>
      </c>
      <c r="AK275" s="11">
        <v>0.77176469620763799</v>
      </c>
      <c r="AL275" s="11">
        <v>0.76781691463008994</v>
      </c>
      <c r="AM275" s="11">
        <v>1</v>
      </c>
      <c r="AN275" s="11">
        <v>0.89958214285714289</v>
      </c>
      <c r="AO275" s="11">
        <v>0.7629243670478445</v>
      </c>
      <c r="AP275" s="11">
        <v>0.71599999999999997</v>
      </c>
      <c r="AQ275" s="11">
        <v>0.76781691463008994</v>
      </c>
      <c r="AR275" s="11">
        <v>36877.479873954297</v>
      </c>
      <c r="AS275" s="11">
        <v>37120</v>
      </c>
      <c r="AT275" s="11">
        <v>10708433</v>
      </c>
      <c r="AW275" s="11">
        <v>7.0000000000000007E-2</v>
      </c>
      <c r="AX275" s="11">
        <v>-7.2375966968967254E-2</v>
      </c>
    </row>
    <row r="276" spans="1:50">
      <c r="A276"/>
      <c r="B276"/>
      <c r="C276"/>
      <c r="D276"/>
      <c r="E276"/>
      <c r="F276"/>
      <c r="G276"/>
      <c r="H276"/>
      <c r="I276"/>
      <c r="J276"/>
      <c r="K276"/>
      <c r="L276"/>
      <c r="M276"/>
      <c r="N276"/>
      <c r="O276"/>
      <c r="P276"/>
      <c r="Q276"/>
      <c r="R276"/>
      <c r="S276"/>
      <c r="T276"/>
      <c r="U276"/>
      <c r="V276"/>
      <c r="W276"/>
      <c r="X276"/>
      <c r="Y276"/>
      <c r="Z276"/>
      <c r="AA276" s="11">
        <v>0.49537648612945839</v>
      </c>
      <c r="AB276" s="11">
        <v>0.23363999965041871</v>
      </c>
      <c r="AC276" s="11">
        <v>0.93200000000000005</v>
      </c>
      <c r="AD276" s="11">
        <v>0.8</v>
      </c>
      <c r="AE276" s="11">
        <v>0.41499999999999998</v>
      </c>
      <c r="AF276" s="11">
        <v>0.28300000000000003</v>
      </c>
      <c r="AG276" s="11">
        <v>0.9</v>
      </c>
      <c r="AH276" s="11">
        <v>0.81</v>
      </c>
      <c r="AI276" s="11">
        <v>0.85799999999999998</v>
      </c>
      <c r="AJ276" s="11">
        <v>0.65712599273667405</v>
      </c>
      <c r="AK276" s="11">
        <v>0.77872491677547795</v>
      </c>
      <c r="AL276" s="11">
        <v>0.78699141587458499</v>
      </c>
      <c r="AM276" s="11">
        <v>1</v>
      </c>
      <c r="AN276" s="11">
        <v>0.88159050040214448</v>
      </c>
      <c r="AO276" s="11">
        <v>0.77428367994366942</v>
      </c>
      <c r="AP276" s="11">
        <v>0.70499999999999996</v>
      </c>
      <c r="AQ276" s="11">
        <v>0.78699141587458499</v>
      </c>
      <c r="AR276" s="11">
        <v>36312.651516005302</v>
      </c>
      <c r="AS276" s="11">
        <v>36610</v>
      </c>
      <c r="AT276" s="11">
        <v>10788760</v>
      </c>
      <c r="AW276" s="11">
        <v>0.08</v>
      </c>
      <c r="AX276" s="11">
        <v>-7.3618790903547948E-2</v>
      </c>
    </row>
    <row r="277" spans="1:50">
      <c r="A277"/>
      <c r="B277"/>
      <c r="C277"/>
      <c r="D277"/>
      <c r="E277"/>
      <c r="F277"/>
      <c r="G277"/>
      <c r="H277"/>
      <c r="I277"/>
      <c r="J277"/>
      <c r="K277"/>
      <c r="L277"/>
      <c r="M277"/>
      <c r="N277"/>
      <c r="O277"/>
      <c r="P277"/>
      <c r="Q277"/>
      <c r="R277"/>
      <c r="S277"/>
      <c r="T277"/>
      <c r="U277"/>
      <c r="V277"/>
      <c r="W277"/>
      <c r="X277"/>
      <c r="Y277"/>
      <c r="Z277"/>
      <c r="AA277" s="11">
        <v>0.49537648612945839</v>
      </c>
      <c r="AB277" s="11">
        <v>0.24927999930083744</v>
      </c>
      <c r="AC277" s="11">
        <v>0.92900000000000005</v>
      </c>
      <c r="AD277" s="11">
        <v>0.7</v>
      </c>
      <c r="AE277" s="11">
        <v>0.42200000000000004</v>
      </c>
      <c r="AF277" s="11">
        <v>0.3</v>
      </c>
      <c r="AG277" s="11">
        <v>0.8</v>
      </c>
      <c r="AH277" s="11">
        <v>0.77900000000000003</v>
      </c>
      <c r="AI277" s="11">
        <v>0.875</v>
      </c>
      <c r="AJ277" s="11">
        <v>0.65555473284442767</v>
      </c>
      <c r="AK277" s="11">
        <v>0.77593766767002303</v>
      </c>
      <c r="AL277" s="11">
        <v>0.78412150177998674</v>
      </c>
      <c r="AM277" s="11">
        <v>1</v>
      </c>
      <c r="AN277" s="11">
        <v>0.8635988579471463</v>
      </c>
      <c r="AO277" s="11">
        <v>0.77154084320553995</v>
      </c>
      <c r="AP277" s="11">
        <v>0.67099999999999993</v>
      </c>
      <c r="AQ277" s="11">
        <v>0.78412150177998674</v>
      </c>
      <c r="AS277" s="11">
        <v>38366.666666666511</v>
      </c>
      <c r="AW277" s="11">
        <v>7.0000000000000007E-2</v>
      </c>
      <c r="AX277" s="11">
        <v>-7.8766227523548504E-2</v>
      </c>
    </row>
    <row r="278" spans="1:50">
      <c r="A278"/>
      <c r="B278"/>
      <c r="C278"/>
      <c r="D278"/>
      <c r="E278"/>
      <c r="F278"/>
      <c r="G278"/>
      <c r="H278"/>
      <c r="I278"/>
      <c r="J278"/>
      <c r="K278"/>
      <c r="L278"/>
      <c r="M278"/>
      <c r="N278"/>
      <c r="O278"/>
      <c r="P278"/>
      <c r="Q278"/>
      <c r="R278"/>
      <c r="S278"/>
      <c r="T278"/>
      <c r="U278"/>
      <c r="V278"/>
      <c r="W278"/>
      <c r="X278"/>
      <c r="Y278"/>
      <c r="Z278"/>
      <c r="AA278" s="11">
        <v>6.5760631302060502E-2</v>
      </c>
      <c r="AB278" s="11">
        <v>0.81379999991506335</v>
      </c>
      <c r="AC278" s="11">
        <v>0.7</v>
      </c>
      <c r="AD278" s="11">
        <v>0.5</v>
      </c>
      <c r="AE278" s="11">
        <v>0.63200000000000001</v>
      </c>
      <c r="AF278" s="11">
        <v>0.64700000000000002</v>
      </c>
      <c r="AG278" s="11">
        <v>0.7</v>
      </c>
      <c r="AH278" s="11">
        <v>0.86499999999999999</v>
      </c>
      <c r="AI278" s="11">
        <v>0.42</v>
      </c>
      <c r="AJ278" s="11">
        <v>0.64965477113392434</v>
      </c>
      <c r="AK278" s="11">
        <v>0.693934246067475</v>
      </c>
      <c r="AL278" s="11">
        <v>0.4801452992724734</v>
      </c>
      <c r="AM278" s="11">
        <v>7.9394405953297775E-3</v>
      </c>
      <c r="AN278" s="11">
        <v>2.3071920098228116E-2</v>
      </c>
      <c r="AO278" s="11">
        <v>0.65718354098404208</v>
      </c>
      <c r="AP278" s="11">
        <v>0.66640000372380015</v>
      </c>
      <c r="AQ278" s="11">
        <v>0.4801452992724734</v>
      </c>
      <c r="AR278" s="11">
        <v>3946.0492492181502</v>
      </c>
      <c r="AS278" s="11">
        <v>3810</v>
      </c>
      <c r="AT278" s="11">
        <v>216500</v>
      </c>
      <c r="AU278" s="11">
        <v>59.56</v>
      </c>
      <c r="AV278" s="11">
        <v>23.64</v>
      </c>
      <c r="AW278" s="11">
        <v>0.02</v>
      </c>
      <c r="AX278" s="11">
        <v>1.9082114278568651E-2</v>
      </c>
    </row>
    <row r="279" spans="1:50">
      <c r="A279"/>
      <c r="B279"/>
      <c r="C279"/>
      <c r="D279"/>
      <c r="E279"/>
      <c r="F279"/>
      <c r="G279"/>
      <c r="H279"/>
      <c r="I279"/>
      <c r="J279"/>
      <c r="K279"/>
      <c r="L279"/>
      <c r="M279"/>
      <c r="N279"/>
      <c r="O279"/>
      <c r="P279"/>
      <c r="Q279"/>
      <c r="R279"/>
      <c r="S279"/>
      <c r="T279"/>
      <c r="U279"/>
      <c r="V279"/>
      <c r="W279"/>
      <c r="X279"/>
      <c r="Y279"/>
      <c r="Z279"/>
      <c r="AA279" s="11">
        <v>6.5760631302060502E-2</v>
      </c>
      <c r="AB279" s="11">
        <v>0.81</v>
      </c>
      <c r="AC279" s="11">
        <v>0.7</v>
      </c>
      <c r="AD279" s="11">
        <v>0.5</v>
      </c>
      <c r="AE279" s="11">
        <v>0.63300000000000001</v>
      </c>
      <c r="AF279" s="11">
        <v>0.68700000000000006</v>
      </c>
      <c r="AG279" s="11">
        <v>0.7</v>
      </c>
      <c r="AH279" s="11">
        <v>0.85400000000000009</v>
      </c>
      <c r="AI279" s="11">
        <v>0.27</v>
      </c>
      <c r="AJ279" s="11">
        <v>0.65270895006699803</v>
      </c>
      <c r="AK279" s="11">
        <v>0.69789208773368405</v>
      </c>
      <c r="AL279" s="11">
        <v>0.47972285884150712</v>
      </c>
      <c r="AM279" s="11">
        <v>1.0930930930930888E-2</v>
      </c>
      <c r="AN279" s="11">
        <v>2.3621251514521029E-2</v>
      </c>
      <c r="AO279" s="11">
        <v>0.66039136827789957</v>
      </c>
      <c r="AP279" s="11">
        <v>0.68306000335142014</v>
      </c>
      <c r="AQ279" s="11">
        <v>0.47972285884150712</v>
      </c>
      <c r="AR279" s="11">
        <v>3977.9055083826602</v>
      </c>
      <c r="AS279" s="11">
        <v>3830</v>
      </c>
      <c r="AT279" s="11">
        <v>222000</v>
      </c>
      <c r="AW279" s="11">
        <v>0.02</v>
      </c>
      <c r="AX279" s="11">
        <v>1.9811437925618514E-2</v>
      </c>
    </row>
    <row r="280" spans="1:50">
      <c r="A280"/>
      <c r="B280"/>
      <c r="C280"/>
      <c r="D280"/>
      <c r="E280"/>
      <c r="F280"/>
      <c r="G280"/>
      <c r="H280"/>
      <c r="I280"/>
      <c r="J280"/>
      <c r="K280"/>
      <c r="L280"/>
      <c r="M280"/>
      <c r="N280"/>
      <c r="O280"/>
      <c r="P280"/>
      <c r="Q280"/>
      <c r="R280"/>
      <c r="S280"/>
      <c r="T280"/>
      <c r="U280"/>
      <c r="V280"/>
      <c r="W280"/>
      <c r="X280"/>
      <c r="Y280"/>
      <c r="Z280"/>
      <c r="AA280" s="11">
        <v>6.5760631302060502E-2</v>
      </c>
      <c r="AB280" s="11">
        <v>0.84</v>
      </c>
      <c r="AC280" s="11">
        <v>0.7</v>
      </c>
      <c r="AD280" s="11">
        <v>0.5</v>
      </c>
      <c r="AE280" s="11">
        <v>0.63300000000000001</v>
      </c>
      <c r="AF280" s="11">
        <v>0.88200000000000001</v>
      </c>
      <c r="AG280" s="11">
        <v>0.7</v>
      </c>
      <c r="AH280" s="11">
        <v>0.84599999999999997</v>
      </c>
      <c r="AI280" s="11">
        <v>0.33</v>
      </c>
      <c r="AJ280" s="11">
        <v>0.63398136629962898</v>
      </c>
      <c r="AK280" s="11">
        <v>0.679496392020836</v>
      </c>
      <c r="AL280" s="11">
        <v>0.47930041841054088</v>
      </c>
      <c r="AM280" s="11">
        <v>1.2289855072463777E-2</v>
      </c>
      <c r="AN280" s="11">
        <v>2.4170582930813943E-2</v>
      </c>
      <c r="AO280" s="11">
        <v>0.57198691532205581</v>
      </c>
      <c r="AP280" s="11">
        <v>0.69972000297904013</v>
      </c>
      <c r="AQ280" s="11">
        <v>0.47930041841054088</v>
      </c>
      <c r="AR280" s="11">
        <v>4046.1596047471198</v>
      </c>
      <c r="AS280" s="11">
        <v>3900</v>
      </c>
      <c r="AT280" s="11">
        <v>230000</v>
      </c>
      <c r="AW280" s="11">
        <v>0.02</v>
      </c>
      <c r="AX280" s="11">
        <v>2.3653538414161235E-2</v>
      </c>
    </row>
    <row r="281" spans="1:50">
      <c r="A281"/>
      <c r="B281"/>
      <c r="C281"/>
      <c r="D281"/>
      <c r="E281"/>
      <c r="F281"/>
      <c r="G281"/>
      <c r="H281"/>
      <c r="I281"/>
      <c r="J281"/>
      <c r="K281"/>
      <c r="L281"/>
      <c r="M281"/>
      <c r="N281"/>
      <c r="O281"/>
      <c r="P281"/>
      <c r="Q281"/>
      <c r="R281"/>
      <c r="S281"/>
      <c r="T281"/>
      <c r="U281"/>
      <c r="V281"/>
      <c r="W281"/>
      <c r="X281"/>
      <c r="Y281"/>
      <c r="Z281"/>
      <c r="AA281" s="11">
        <v>6.5760631302060502E-2</v>
      </c>
      <c r="AB281" s="11">
        <v>0.83</v>
      </c>
      <c r="AC281" s="11">
        <v>0.7</v>
      </c>
      <c r="AD281" s="11">
        <v>0.5</v>
      </c>
      <c r="AE281" s="11">
        <v>0.63700000000000001</v>
      </c>
      <c r="AF281" s="11">
        <v>0.64700000000000002</v>
      </c>
      <c r="AG281" s="11">
        <v>0.7</v>
      </c>
      <c r="AH281" s="11">
        <v>0.80599999999999994</v>
      </c>
      <c r="AI281" s="11">
        <v>0.33</v>
      </c>
      <c r="AJ281" s="11">
        <v>0.61525378253226004</v>
      </c>
      <c r="AK281" s="11">
        <v>0.66110069630798807</v>
      </c>
      <c r="AL281" s="11">
        <v>0.4788779779795746</v>
      </c>
      <c r="AM281" s="11">
        <v>1.6468669927789444E-2</v>
      </c>
      <c r="AN281" s="11">
        <v>2.471991434710686E-2</v>
      </c>
      <c r="AO281" s="11">
        <v>0.48358246236621205</v>
      </c>
      <c r="AP281" s="11">
        <v>0.71638000260666002</v>
      </c>
      <c r="AQ281" s="11">
        <v>0.4788779779795746</v>
      </c>
      <c r="AR281" s="11">
        <v>4093.7162097649202</v>
      </c>
      <c r="AS281" s="11">
        <v>3920</v>
      </c>
      <c r="AT281" s="11">
        <v>238500</v>
      </c>
      <c r="AW281" s="11">
        <v>-0.01</v>
      </c>
      <c r="AX281" s="11">
        <v>1.9873117847436561E-2</v>
      </c>
    </row>
    <row r="282" spans="1:50">
      <c r="A282"/>
      <c r="B282"/>
      <c r="C282"/>
      <c r="D282"/>
      <c r="E282"/>
      <c r="F282"/>
      <c r="G282"/>
      <c r="H282"/>
      <c r="I282"/>
      <c r="J282"/>
      <c r="K282"/>
      <c r="L282"/>
      <c r="M282"/>
      <c r="N282"/>
      <c r="O282"/>
      <c r="P282"/>
      <c r="Q282"/>
      <c r="R282"/>
      <c r="S282"/>
      <c r="T282"/>
      <c r="U282"/>
      <c r="V282"/>
      <c r="W282"/>
      <c r="X282"/>
      <c r="Y282"/>
      <c r="Z282"/>
      <c r="AA282" s="11">
        <v>6.5760631302060502E-2</v>
      </c>
      <c r="AB282" s="11">
        <v>0.83</v>
      </c>
      <c r="AC282" s="11">
        <v>0.7</v>
      </c>
      <c r="AD282" s="11">
        <v>0.5</v>
      </c>
      <c r="AE282" s="11">
        <v>0.63600000000000001</v>
      </c>
      <c r="AF282" s="11">
        <v>0.74900000000000011</v>
      </c>
      <c r="AG282" s="11">
        <v>0.7</v>
      </c>
      <c r="AH282" s="11">
        <v>0.85</v>
      </c>
      <c r="AI282" s="11">
        <v>0.33</v>
      </c>
      <c r="AJ282" s="11">
        <v>0.58629165008931106</v>
      </c>
      <c r="AK282" s="11">
        <v>0.67078809629384295</v>
      </c>
      <c r="AL282" s="11">
        <v>0.47487462623540766</v>
      </c>
      <c r="AM282" s="11">
        <v>3.0124777183600664E-2</v>
      </c>
      <c r="AN282" s="11">
        <v>2.5269245763399773E-2</v>
      </c>
      <c r="AO282" s="11">
        <v>0.49829028252743923</v>
      </c>
      <c r="AP282" s="11">
        <v>0.73304000223428001</v>
      </c>
      <c r="AQ282" s="11">
        <v>0.47487462623540766</v>
      </c>
      <c r="AR282" s="11">
        <v>4432.9250198483596</v>
      </c>
      <c r="AS282" s="11">
        <v>4180</v>
      </c>
      <c r="AT282" s="11">
        <v>243100</v>
      </c>
      <c r="AU282" s="11">
        <v>54.410000000000004</v>
      </c>
      <c r="AV282" s="11">
        <v>24.01</v>
      </c>
      <c r="AW282" s="11">
        <v>0</v>
      </c>
      <c r="AX282" s="11">
        <v>2.0100846930839411E-2</v>
      </c>
    </row>
    <row r="283" spans="1:50">
      <c r="A283"/>
      <c r="B283"/>
      <c r="C283"/>
      <c r="D283"/>
      <c r="E283"/>
      <c r="F283"/>
      <c r="G283"/>
      <c r="H283"/>
      <c r="I283"/>
      <c r="J283"/>
      <c r="K283"/>
      <c r="L283"/>
      <c r="M283"/>
      <c r="N283"/>
      <c r="O283"/>
      <c r="P283"/>
      <c r="Q283"/>
      <c r="R283"/>
      <c r="S283"/>
      <c r="T283"/>
      <c r="U283"/>
      <c r="V283"/>
      <c r="W283"/>
      <c r="X283"/>
      <c r="Y283"/>
      <c r="Z283"/>
      <c r="AA283" s="11">
        <v>6.5760631302060502E-2</v>
      </c>
      <c r="AB283" s="11">
        <v>0.83</v>
      </c>
      <c r="AC283" s="11">
        <v>0.7</v>
      </c>
      <c r="AD283" s="11">
        <v>0.5</v>
      </c>
      <c r="AE283" s="11">
        <v>0.58899999999999997</v>
      </c>
      <c r="AF283" s="11">
        <v>0.748</v>
      </c>
      <c r="AG283" s="11">
        <v>0.7</v>
      </c>
      <c r="AH283" s="11">
        <v>0.92</v>
      </c>
      <c r="AI283" s="11">
        <v>0.53799999999999992</v>
      </c>
      <c r="AJ283" s="11">
        <v>0.55732951764636207</v>
      </c>
      <c r="AK283" s="11">
        <v>0.68047549627969794</v>
      </c>
      <c r="AL283" s="11">
        <v>0.47087127449124078</v>
      </c>
      <c r="AM283" s="11">
        <v>7.4779823859087227E-2</v>
      </c>
      <c r="AN283" s="11">
        <v>2.5818577179692687E-2</v>
      </c>
      <c r="AO283" s="11">
        <v>0.5129981026886663</v>
      </c>
      <c r="AP283" s="11">
        <v>0.74970000186190011</v>
      </c>
      <c r="AQ283" s="11">
        <v>0.47087127449124078</v>
      </c>
      <c r="AR283" s="11">
        <v>4982.0310381704003</v>
      </c>
      <c r="AS283" s="11">
        <v>4640</v>
      </c>
      <c r="AT283" s="11">
        <v>249800</v>
      </c>
      <c r="AW283" s="11">
        <v>0</v>
      </c>
      <c r="AX283" s="11">
        <v>9.9280292153187122E-3</v>
      </c>
    </row>
    <row r="284" spans="1:50">
      <c r="A284"/>
      <c r="B284"/>
      <c r="C284"/>
      <c r="D284"/>
      <c r="E284"/>
      <c r="F284"/>
      <c r="G284"/>
      <c r="H284"/>
      <c r="I284"/>
      <c r="J284"/>
      <c r="K284"/>
      <c r="L284"/>
      <c r="M284"/>
      <c r="N284"/>
      <c r="O284"/>
      <c r="P284"/>
      <c r="Q284"/>
      <c r="R284"/>
      <c r="S284"/>
      <c r="T284"/>
      <c r="U284"/>
      <c r="V284"/>
      <c r="W284"/>
      <c r="X284"/>
      <c r="Y284"/>
      <c r="Z284"/>
      <c r="AA284" s="11">
        <v>6.5760631302060502E-2</v>
      </c>
      <c r="AB284" s="11">
        <v>0.83</v>
      </c>
      <c r="AC284" s="11">
        <v>0.7</v>
      </c>
      <c r="AD284" s="11">
        <v>0.5</v>
      </c>
      <c r="AE284" s="11">
        <v>0.83599999999999997</v>
      </c>
      <c r="AF284" s="11">
        <v>0.748</v>
      </c>
      <c r="AG284" s="11">
        <v>0.5</v>
      </c>
      <c r="AH284" s="11">
        <v>0.88900000000000001</v>
      </c>
      <c r="AI284" s="11">
        <v>0.56000000000000005</v>
      </c>
      <c r="AJ284" s="11">
        <v>0.560007248845933</v>
      </c>
      <c r="AK284" s="11">
        <v>0.67288693301408897</v>
      </c>
      <c r="AL284" s="11">
        <v>0.4628438213593763</v>
      </c>
      <c r="AM284" s="11">
        <v>0.16908494191821</v>
      </c>
      <c r="AN284" s="11">
        <v>2.63679085959856E-2</v>
      </c>
      <c r="AO284" s="11">
        <v>0.49053036731438543</v>
      </c>
      <c r="AP284" s="11">
        <v>0.7663600014895201</v>
      </c>
      <c r="AQ284" s="11">
        <v>0.4628438213593763</v>
      </c>
      <c r="AR284" s="11">
        <v>5191.6728043985204</v>
      </c>
      <c r="AS284" s="11">
        <v>4750</v>
      </c>
      <c r="AT284" s="11">
        <v>257300</v>
      </c>
      <c r="AW284" s="11">
        <v>0.01</v>
      </c>
      <c r="AX284" s="11">
        <v>6.875339156475202E-4</v>
      </c>
    </row>
    <row r="285" spans="1:50">
      <c r="A285"/>
      <c r="B285"/>
      <c r="C285"/>
      <c r="D285"/>
      <c r="E285"/>
      <c r="F285"/>
      <c r="G285"/>
      <c r="H285"/>
      <c r="I285"/>
      <c r="J285"/>
      <c r="K285"/>
      <c r="L285"/>
      <c r="M285"/>
      <c r="N285"/>
      <c r="O285"/>
      <c r="P285"/>
      <c r="Q285"/>
      <c r="R285"/>
      <c r="S285"/>
      <c r="T285"/>
      <c r="U285"/>
      <c r="V285"/>
      <c r="W285"/>
      <c r="X285"/>
      <c r="Y285"/>
      <c r="Z285"/>
      <c r="AA285" s="11">
        <v>6.5760631302060502E-2</v>
      </c>
      <c r="AB285" s="11">
        <v>0.83339999992400404</v>
      </c>
      <c r="AC285" s="11">
        <v>0.7</v>
      </c>
      <c r="AD285" s="11">
        <v>0.5</v>
      </c>
      <c r="AE285" s="11">
        <v>0.84499999999999997</v>
      </c>
      <c r="AF285" s="11">
        <v>0.748</v>
      </c>
      <c r="AG285" s="11">
        <v>0.5</v>
      </c>
      <c r="AH285" s="11">
        <v>0.94</v>
      </c>
      <c r="AI285" s="11">
        <v>0.66799999999999993</v>
      </c>
      <c r="AJ285" s="11">
        <v>0.56268498004550405</v>
      </c>
      <c r="AK285" s="11">
        <v>0.66529836974848</v>
      </c>
      <c r="AL285" s="11">
        <v>0.45481636822751198</v>
      </c>
      <c r="AM285" s="11">
        <v>0.21672951231774779</v>
      </c>
      <c r="AN285" s="11">
        <v>2.6917240012278517E-2</v>
      </c>
      <c r="AO285" s="11">
        <v>0.46806263194010461</v>
      </c>
      <c r="AP285" s="11">
        <v>0.7830200011171401</v>
      </c>
      <c r="AQ285" s="11">
        <v>0.45481636822751198</v>
      </c>
      <c r="AR285" s="11">
        <v>5379.84581867004</v>
      </c>
      <c r="AS285" s="11">
        <v>4940</v>
      </c>
      <c r="AT285" s="11">
        <v>265200</v>
      </c>
      <c r="AW285" s="11">
        <v>0.01</v>
      </c>
      <c r="AX285" s="11">
        <v>-9.9672796400370189E-3</v>
      </c>
    </row>
    <row r="286" spans="1:50">
      <c r="A286"/>
      <c r="B286"/>
      <c r="C286"/>
      <c r="D286"/>
      <c r="E286"/>
      <c r="F286"/>
      <c r="G286"/>
      <c r="H286"/>
      <c r="I286"/>
      <c r="J286"/>
      <c r="K286"/>
      <c r="L286"/>
      <c r="M286"/>
      <c r="N286"/>
      <c r="O286"/>
      <c r="P286"/>
      <c r="Q286"/>
      <c r="R286"/>
      <c r="S286"/>
      <c r="T286"/>
      <c r="U286"/>
      <c r="V286"/>
      <c r="W286"/>
      <c r="X286"/>
      <c r="Y286"/>
      <c r="Z286"/>
      <c r="AA286" s="11">
        <v>6.5760631302060502E-2</v>
      </c>
      <c r="AB286" s="11">
        <v>0.83679999984800812</v>
      </c>
      <c r="AC286" s="11">
        <v>0.7</v>
      </c>
      <c r="AD286" s="11">
        <v>0.5</v>
      </c>
      <c r="AE286" s="11">
        <v>0.84299999999999997</v>
      </c>
      <c r="AF286" s="11">
        <v>0.60899999999999999</v>
      </c>
      <c r="AG286" s="11">
        <v>0.5</v>
      </c>
      <c r="AH286" s="11">
        <v>0.89200000000000002</v>
      </c>
      <c r="AI286" s="11">
        <v>0.66799999999999993</v>
      </c>
      <c r="AJ286" s="11">
        <v>0.59240673833294799</v>
      </c>
      <c r="AK286" s="11">
        <v>0.67663295113849797</v>
      </c>
      <c r="AL286" s="11">
        <v>0.47614718849604287</v>
      </c>
      <c r="AM286" s="11">
        <v>0.24521170787155444</v>
      </c>
      <c r="AN286" s="11">
        <v>2.746657142857143E-2</v>
      </c>
      <c r="AO286" s="11">
        <v>0.51342812412445893</v>
      </c>
      <c r="AP286" s="11">
        <v>0.79968000074475998</v>
      </c>
      <c r="AQ286" s="11">
        <v>0.47614718849604287</v>
      </c>
      <c r="AR286" s="11">
        <v>5821.4984978638204</v>
      </c>
      <c r="AS286" s="11">
        <v>5320</v>
      </c>
      <c r="AT286" s="11">
        <v>273700</v>
      </c>
      <c r="AW286" s="11">
        <v>0.01</v>
      </c>
      <c r="AX286" s="11">
        <v>7.2040935189141564E-3</v>
      </c>
    </row>
    <row r="287" spans="1:50">
      <c r="A287"/>
      <c r="B287"/>
      <c r="C287"/>
      <c r="D287"/>
      <c r="E287"/>
      <c r="F287"/>
      <c r="G287"/>
      <c r="H287"/>
      <c r="I287"/>
      <c r="J287"/>
      <c r="K287"/>
      <c r="L287"/>
      <c r="M287"/>
      <c r="N287"/>
      <c r="O287"/>
      <c r="P287"/>
      <c r="Q287"/>
      <c r="R287"/>
      <c r="S287"/>
      <c r="T287"/>
      <c r="U287"/>
      <c r="V287"/>
      <c r="W287"/>
      <c r="X287"/>
      <c r="Y287"/>
      <c r="Z287"/>
      <c r="AA287" s="11">
        <v>6.5760631302060502E-2</v>
      </c>
      <c r="AB287" s="11">
        <v>0.84019999977201221</v>
      </c>
      <c r="AC287" s="11">
        <v>0.7</v>
      </c>
      <c r="AD287" s="11">
        <v>0.5</v>
      </c>
      <c r="AE287" s="11">
        <v>0.84099999999999997</v>
      </c>
      <c r="AF287" s="11">
        <v>0.64700000000000002</v>
      </c>
      <c r="AG287" s="11">
        <v>0.5</v>
      </c>
      <c r="AH287" s="11">
        <v>0.86499999999999999</v>
      </c>
      <c r="AI287" s="11">
        <v>0.6</v>
      </c>
      <c r="AJ287" s="11">
        <v>0.59758810842933396</v>
      </c>
      <c r="AK287" s="11">
        <v>0.65199749282060204</v>
      </c>
      <c r="AL287" s="11">
        <v>0.4350194504500971</v>
      </c>
      <c r="AM287" s="11">
        <v>0.29488086812927555</v>
      </c>
      <c r="AN287" s="11">
        <v>3.6523714285714284E-2</v>
      </c>
      <c r="AO287" s="11">
        <v>0.47963232466795047</v>
      </c>
      <c r="AP287" s="11">
        <v>0.81634000037237997</v>
      </c>
      <c r="AQ287" s="11">
        <v>0.4350194504500971</v>
      </c>
      <c r="AR287" s="11">
        <v>6065.8759274017702</v>
      </c>
      <c r="AS287" s="11">
        <v>5410</v>
      </c>
      <c r="AT287" s="11">
        <v>282600</v>
      </c>
      <c r="AW287" s="11">
        <v>0</v>
      </c>
      <c r="AX287" s="11">
        <v>7.9541353232897571E-3</v>
      </c>
    </row>
    <row r="288" spans="1:50">
      <c r="A288"/>
      <c r="B288"/>
      <c r="C288"/>
      <c r="D288"/>
      <c r="E288"/>
      <c r="F288"/>
      <c r="G288"/>
      <c r="H288"/>
      <c r="I288"/>
      <c r="J288"/>
      <c r="K288"/>
      <c r="L288"/>
      <c r="M288"/>
      <c r="N288"/>
      <c r="O288"/>
      <c r="P288"/>
      <c r="Q288"/>
      <c r="R288"/>
      <c r="S288"/>
      <c r="T288"/>
      <c r="U288"/>
      <c r="V288"/>
      <c r="W288"/>
      <c r="X288"/>
      <c r="Y288"/>
      <c r="Z288"/>
      <c r="AA288" s="11">
        <v>6.5760631302060502E-2</v>
      </c>
      <c r="AB288" s="11">
        <v>0.84359999969601629</v>
      </c>
      <c r="AC288" s="11">
        <v>0.7</v>
      </c>
      <c r="AD288" s="11">
        <v>0.5</v>
      </c>
      <c r="AE288" s="11">
        <v>0.83900000000000008</v>
      </c>
      <c r="AF288" s="11">
        <v>0.68900000000000006</v>
      </c>
      <c r="AG288" s="11">
        <v>0.5</v>
      </c>
      <c r="AH288" s="11">
        <v>0.85199999999999998</v>
      </c>
      <c r="AI288" s="11">
        <v>0.58399999999999996</v>
      </c>
      <c r="AJ288" s="11">
        <v>0.51155106770683278</v>
      </c>
      <c r="AK288" s="11">
        <v>0.64630177738343997</v>
      </c>
      <c r="AL288" s="11">
        <v>0.44989530240216302</v>
      </c>
      <c r="AM288" s="11">
        <v>0.32366156423730114</v>
      </c>
      <c r="AN288" s="11">
        <v>6.1267285714285705E-2</v>
      </c>
      <c r="AO288" s="11">
        <v>0.46754775308544766</v>
      </c>
      <c r="AP288" s="11">
        <v>0.83299999999999996</v>
      </c>
      <c r="AQ288" s="11">
        <v>0.44989530240216302</v>
      </c>
      <c r="AR288" s="11">
        <v>6254.34207252532</v>
      </c>
      <c r="AS288" s="11">
        <v>5610</v>
      </c>
      <c r="AT288" s="11">
        <v>291800</v>
      </c>
      <c r="AW288" s="11">
        <v>0</v>
      </c>
      <c r="AX288" s="11">
        <v>8.9029637789740379E-3</v>
      </c>
    </row>
    <row r="289" spans="1:50">
      <c r="A289"/>
      <c r="B289"/>
      <c r="C289"/>
      <c r="D289"/>
      <c r="E289"/>
      <c r="F289"/>
      <c r="G289"/>
      <c r="H289"/>
      <c r="I289"/>
      <c r="J289"/>
      <c r="K289"/>
      <c r="L289"/>
      <c r="M289"/>
      <c r="N289"/>
      <c r="O289"/>
      <c r="P289"/>
      <c r="Q289"/>
      <c r="R289"/>
      <c r="S289"/>
      <c r="T289"/>
      <c r="U289"/>
      <c r="V289"/>
      <c r="W289"/>
      <c r="X289"/>
      <c r="Y289"/>
      <c r="Z289"/>
      <c r="AA289" s="11">
        <v>6.5760631302060502E-2</v>
      </c>
      <c r="AB289" s="11">
        <v>0.84699999962002037</v>
      </c>
      <c r="AC289" s="11">
        <v>0.77400000000000002</v>
      </c>
      <c r="AD289" s="11">
        <v>0.5</v>
      </c>
      <c r="AE289" s="11">
        <v>0.83900000000000008</v>
      </c>
      <c r="AF289" s="11">
        <v>0.71499999999999997</v>
      </c>
      <c r="AG289" s="11">
        <v>0.5</v>
      </c>
      <c r="AH289" s="11">
        <v>0.84200000000000008</v>
      </c>
      <c r="AI289" s="11">
        <v>0.58399999999999996</v>
      </c>
      <c r="AJ289" s="11">
        <v>0.50475870048132221</v>
      </c>
      <c r="AK289" s="11">
        <v>0.608337952240246</v>
      </c>
      <c r="AL289" s="11">
        <v>0.42653978361763673</v>
      </c>
      <c r="AM289" s="11">
        <v>0.36866712823791115</v>
      </c>
      <c r="AN289" s="11">
        <v>8.6010857142857125E-2</v>
      </c>
      <c r="AO289" s="11">
        <v>0.47885070541313529</v>
      </c>
      <c r="AP289" s="11">
        <v>0.83799999999999997</v>
      </c>
      <c r="AQ289" s="11">
        <v>0.42653978361763673</v>
      </c>
      <c r="AR289" s="11">
        <v>6543.2938700867398</v>
      </c>
      <c r="AS289" s="11">
        <v>5870</v>
      </c>
      <c r="AT289" s="11">
        <v>301386</v>
      </c>
      <c r="AW289" s="11">
        <v>0</v>
      </c>
      <c r="AX289" s="11">
        <v>1.3898695911962966E-2</v>
      </c>
    </row>
    <row r="290" spans="1:50">
      <c r="A290"/>
      <c r="B290"/>
      <c r="C290"/>
      <c r="D290"/>
      <c r="E290"/>
      <c r="F290"/>
      <c r="G290"/>
      <c r="H290"/>
      <c r="I290"/>
      <c r="J290"/>
      <c r="K290"/>
      <c r="L290"/>
      <c r="M290"/>
      <c r="N290"/>
      <c r="O290"/>
      <c r="P290"/>
      <c r="Q290"/>
      <c r="R290"/>
      <c r="S290"/>
      <c r="T290"/>
      <c r="U290"/>
      <c r="V290"/>
      <c r="W290"/>
      <c r="X290"/>
      <c r="Y290"/>
      <c r="Z290"/>
      <c r="AA290" s="11">
        <v>6.5760631302060502E-2</v>
      </c>
      <c r="AB290" s="11">
        <v>0.85039999954402445</v>
      </c>
      <c r="AC290" s="11">
        <v>0.77400000000000002</v>
      </c>
      <c r="AD290" s="11">
        <v>0.5</v>
      </c>
      <c r="AE290" s="11">
        <v>0.69700000000000006</v>
      </c>
      <c r="AF290" s="11">
        <v>0.74900000000000011</v>
      </c>
      <c r="AG290" s="11">
        <v>0.5</v>
      </c>
      <c r="AH290" s="11">
        <v>0.73199999999999998</v>
      </c>
      <c r="AI290" s="11">
        <v>0.67200000000000004</v>
      </c>
      <c r="AJ290" s="11">
        <v>0.51217796687388883</v>
      </c>
      <c r="AK290" s="11">
        <v>0.6178111657182781</v>
      </c>
      <c r="AL290" s="11">
        <v>0.42679333889004611</v>
      </c>
      <c r="AM290" s="11">
        <v>0.42202247191011222</v>
      </c>
      <c r="AN290" s="11">
        <v>0.11075442857142857</v>
      </c>
      <c r="AO290" s="11">
        <v>0.47188834757664644</v>
      </c>
      <c r="AP290" s="11">
        <v>0.83200000000000007</v>
      </c>
      <c r="AQ290" s="11">
        <v>0.42679333889004611</v>
      </c>
      <c r="AR290" s="11">
        <v>6627.5804683845599</v>
      </c>
      <c r="AS290" s="11">
        <v>5800</v>
      </c>
      <c r="AT290" s="11">
        <v>311500</v>
      </c>
      <c r="AW290" s="11">
        <v>0</v>
      </c>
      <c r="AX290" s="11">
        <v>9.5521608322099993E-3</v>
      </c>
    </row>
    <row r="291" spans="1:50">
      <c r="A291"/>
      <c r="B291"/>
      <c r="C291"/>
      <c r="D291"/>
      <c r="E291"/>
      <c r="F291"/>
      <c r="G291"/>
      <c r="H291"/>
      <c r="I291"/>
      <c r="J291"/>
      <c r="K291"/>
      <c r="L291"/>
      <c r="M291"/>
      <c r="N291"/>
      <c r="O291"/>
      <c r="P291"/>
      <c r="Q291"/>
      <c r="R291"/>
      <c r="S291"/>
      <c r="T291"/>
      <c r="U291"/>
      <c r="V291"/>
      <c r="W291"/>
      <c r="X291"/>
      <c r="Y291"/>
      <c r="Z291"/>
      <c r="AA291" s="11">
        <v>6.5760631302060502E-2</v>
      </c>
      <c r="AB291" s="11">
        <v>0.85379999946802854</v>
      </c>
      <c r="AC291" s="11">
        <v>0.76500000000000001</v>
      </c>
      <c r="AD291" s="11">
        <v>0.5</v>
      </c>
      <c r="AE291" s="11">
        <v>0.69299999999999995</v>
      </c>
      <c r="AF291" s="11">
        <v>0.748</v>
      </c>
      <c r="AG291" s="11">
        <v>0.5</v>
      </c>
      <c r="AH291" s="11">
        <v>0.77300000000000002</v>
      </c>
      <c r="AI291" s="11">
        <v>0.64599999999999991</v>
      </c>
      <c r="AJ291" s="11">
        <v>0.53137134251096396</v>
      </c>
      <c r="AK291" s="11">
        <v>0.63434914475960202</v>
      </c>
      <c r="AL291" s="11">
        <v>0.43585423413531982</v>
      </c>
      <c r="AM291" s="11">
        <v>0.55204387871261551</v>
      </c>
      <c r="AN291" s="11">
        <v>0.13549799999999998</v>
      </c>
      <c r="AO291" s="11">
        <v>0.45425704805630795</v>
      </c>
      <c r="AP291" s="11">
        <v>0.82499999999999996</v>
      </c>
      <c r="AQ291" s="11">
        <v>0.43585423413531982</v>
      </c>
      <c r="AR291" s="11">
        <v>6796.42435721324</v>
      </c>
      <c r="AS291" s="11">
        <v>5990</v>
      </c>
      <c r="AT291" s="11">
        <v>322100</v>
      </c>
      <c r="AW291" s="11">
        <v>0.01</v>
      </c>
      <c r="AX291" s="11">
        <v>1.3785837697590952E-2</v>
      </c>
    </row>
    <row r="292" spans="1:50">
      <c r="A292"/>
      <c r="B292"/>
      <c r="C292"/>
      <c r="D292"/>
      <c r="E292"/>
      <c r="F292"/>
      <c r="G292"/>
      <c r="H292"/>
      <c r="I292"/>
      <c r="J292"/>
      <c r="K292"/>
      <c r="L292"/>
      <c r="M292"/>
      <c r="N292"/>
      <c r="O292"/>
      <c r="P292"/>
      <c r="Q292"/>
      <c r="R292"/>
      <c r="S292"/>
      <c r="T292"/>
      <c r="U292"/>
      <c r="V292"/>
      <c r="W292"/>
      <c r="X292"/>
      <c r="Y292"/>
      <c r="Z292"/>
      <c r="AA292" s="11">
        <v>6.5760631302060502E-2</v>
      </c>
      <c r="AB292" s="11">
        <v>0.85719999939203262</v>
      </c>
      <c r="AC292" s="11">
        <v>0.755</v>
      </c>
      <c r="AD292" s="11">
        <v>0.5</v>
      </c>
      <c r="AE292" s="11">
        <v>0.68799999999999994</v>
      </c>
      <c r="AF292" s="11">
        <v>0.77599999999999991</v>
      </c>
      <c r="AG292" s="11">
        <v>0.5</v>
      </c>
      <c r="AH292" s="11">
        <v>0.78400000000000003</v>
      </c>
      <c r="AI292" s="11">
        <v>0.69599999999999995</v>
      </c>
      <c r="AJ292" s="11">
        <v>0.51542024754088278</v>
      </c>
      <c r="AK292" s="11">
        <v>0.64887571636989005</v>
      </c>
      <c r="AL292" s="11">
        <v>0.48713272118042344</v>
      </c>
      <c r="AM292" s="11">
        <v>0.53949246365212777</v>
      </c>
      <c r="AN292" s="11">
        <v>0.16024157142857143</v>
      </c>
      <c r="AO292" s="11">
        <v>0.42354740677024416</v>
      </c>
      <c r="AP292" s="11">
        <v>0.80599999999999994</v>
      </c>
      <c r="AQ292" s="11">
        <v>0.48713272118042344</v>
      </c>
      <c r="AR292" s="11">
        <v>6627.9435451002801</v>
      </c>
      <c r="AS292" s="11">
        <v>6261.6666666666861</v>
      </c>
      <c r="AT292" s="11">
        <v>333200</v>
      </c>
      <c r="AW292" s="11">
        <v>0.02</v>
      </c>
      <c r="AX292" s="11">
        <v>1.3690822482471388E-2</v>
      </c>
    </row>
    <row r="293" spans="1:50">
      <c r="A293"/>
      <c r="B293"/>
      <c r="C293"/>
      <c r="D293"/>
      <c r="E293"/>
      <c r="F293"/>
      <c r="G293"/>
      <c r="H293"/>
      <c r="I293"/>
      <c r="J293"/>
      <c r="K293"/>
      <c r="L293"/>
      <c r="M293"/>
      <c r="N293"/>
      <c r="O293"/>
      <c r="P293"/>
      <c r="Q293"/>
      <c r="R293"/>
      <c r="S293"/>
      <c r="T293"/>
      <c r="U293"/>
      <c r="V293"/>
      <c r="W293"/>
      <c r="X293"/>
      <c r="Y293"/>
      <c r="Z293"/>
      <c r="AA293" s="11">
        <v>6.5760631302060502E-2</v>
      </c>
      <c r="AB293" s="11">
        <v>0.8605999993160367</v>
      </c>
      <c r="AC293" s="11">
        <v>0.74099999999999999</v>
      </c>
      <c r="AD293" s="11">
        <v>0.5</v>
      </c>
      <c r="AE293" s="11">
        <v>0.68299999999999994</v>
      </c>
      <c r="AF293" s="11">
        <v>0.74900000000000011</v>
      </c>
      <c r="AG293" s="11">
        <v>0.5</v>
      </c>
      <c r="AH293" s="11">
        <v>0.75599999999999989</v>
      </c>
      <c r="AI293" s="11">
        <v>0.71499999999999997</v>
      </c>
      <c r="AJ293" s="11">
        <v>0.51526604506892071</v>
      </c>
      <c r="AK293" s="11">
        <v>0.64738695923946743</v>
      </c>
      <c r="AL293" s="11">
        <v>0.48726139396574314</v>
      </c>
      <c r="AM293" s="11">
        <v>0.5340975391361924</v>
      </c>
      <c r="AN293" s="11">
        <v>0.15863915575010248</v>
      </c>
      <c r="AO293" s="11">
        <v>0.42431193268545331</v>
      </c>
      <c r="AP293" s="11">
        <v>0.81700000000000006</v>
      </c>
      <c r="AQ293" s="11">
        <v>0.48726139396574314</v>
      </c>
      <c r="AS293" s="11">
        <v>6440</v>
      </c>
      <c r="AW293" s="11">
        <v>0.02</v>
      </c>
      <c r="AX293" s="11">
        <v>8.4868655027938167E-3</v>
      </c>
    </row>
    <row r="294" spans="1:50">
      <c r="A294"/>
      <c r="B294"/>
      <c r="C294"/>
      <c r="D294"/>
      <c r="E294"/>
      <c r="F294"/>
      <c r="G294"/>
      <c r="H294"/>
      <c r="I294"/>
      <c r="J294"/>
      <c r="K294"/>
      <c r="L294"/>
      <c r="M294"/>
      <c r="N294"/>
      <c r="O294"/>
      <c r="P294"/>
      <c r="Q294"/>
      <c r="R294"/>
      <c r="S294"/>
      <c r="T294"/>
      <c r="U294"/>
      <c r="V294"/>
      <c r="W294"/>
      <c r="X294"/>
      <c r="Y294"/>
      <c r="Z294"/>
      <c r="AA294" s="11">
        <v>8.1359609473874522E-2</v>
      </c>
      <c r="AB294" s="11">
        <v>0.8</v>
      </c>
      <c r="AC294" s="11">
        <v>0.68600000031292441</v>
      </c>
      <c r="AD294" s="11">
        <v>0.49000000022351742</v>
      </c>
      <c r="AE294" s="11">
        <v>0.70658000032231205</v>
      </c>
      <c r="AF294" s="11">
        <v>0.88690000040456651</v>
      </c>
      <c r="AG294" s="11">
        <v>0.49000000022351742</v>
      </c>
      <c r="AH294" s="11">
        <v>0.5674200002588331</v>
      </c>
      <c r="AI294" s="11">
        <v>0.5644800005257129</v>
      </c>
      <c r="AJ294" s="11">
        <v>0.70364289715227546</v>
      </c>
      <c r="AK294" s="11">
        <v>0.63252668221575825</v>
      </c>
      <c r="AL294" s="11">
        <v>0.37151992923309562</v>
      </c>
      <c r="AM294" s="11">
        <v>2.0384510101981111E-4</v>
      </c>
      <c r="AN294" s="11">
        <v>3.1123714285714282E-2</v>
      </c>
      <c r="AO294" s="11">
        <v>0.43954607760179354</v>
      </c>
      <c r="AP294" s="11">
        <v>0.42080000235140325</v>
      </c>
      <c r="AQ294" s="11">
        <v>0.37151992923309562</v>
      </c>
      <c r="AR294" s="11">
        <v>934.85897013032604</v>
      </c>
      <c r="AS294" s="11">
        <v>910</v>
      </c>
      <c r="AT294" s="11">
        <v>5723300</v>
      </c>
      <c r="AW294" s="11">
        <v>0.09</v>
      </c>
      <c r="AX294" s="11">
        <v>-6.4152087529880997E-2</v>
      </c>
    </row>
    <row r="295" spans="1:50">
      <c r="A295"/>
      <c r="B295"/>
      <c r="C295"/>
      <c r="D295"/>
      <c r="E295"/>
      <c r="F295"/>
      <c r="G295"/>
      <c r="H295"/>
      <c r="I295"/>
      <c r="J295"/>
      <c r="K295"/>
      <c r="L295"/>
      <c r="M295"/>
      <c r="N295"/>
      <c r="O295"/>
      <c r="P295"/>
      <c r="Q295"/>
      <c r="R295"/>
      <c r="S295"/>
      <c r="T295"/>
      <c r="U295"/>
      <c r="V295"/>
      <c r="W295"/>
      <c r="X295"/>
      <c r="Y295"/>
      <c r="Z295"/>
      <c r="AA295" s="11">
        <v>8.1359609473874522E-2</v>
      </c>
      <c r="AB295" s="11">
        <v>0.8</v>
      </c>
      <c r="AC295" s="11">
        <v>0.7</v>
      </c>
      <c r="AD295" s="11">
        <v>0.5</v>
      </c>
      <c r="AE295" s="11">
        <v>0.72099999999999997</v>
      </c>
      <c r="AF295" s="11">
        <v>0.90500000000000003</v>
      </c>
      <c r="AG295" s="11">
        <v>0.5</v>
      </c>
      <c r="AH295" s="11">
        <v>0.57899999999999996</v>
      </c>
      <c r="AI295" s="11">
        <v>0.57624000026285638</v>
      </c>
      <c r="AJ295" s="11">
        <v>0.70779887455039003</v>
      </c>
      <c r="AK295" s="11">
        <v>0.63523130832174002</v>
      </c>
      <c r="AL295" s="11">
        <v>0.36878631077114143</v>
      </c>
      <c r="AM295" s="11">
        <v>5.0924691373701117E-4</v>
      </c>
      <c r="AN295" s="11">
        <v>3.0723285714285713E-2</v>
      </c>
      <c r="AO295" s="11">
        <v>0.43831232411160209</v>
      </c>
      <c r="AP295" s="11">
        <v>0.43132000211626292</v>
      </c>
      <c r="AQ295" s="11">
        <v>0.36878631077114143</v>
      </c>
      <c r="AR295" s="11">
        <v>974.42608691374699</v>
      </c>
      <c r="AS295" s="11">
        <v>950</v>
      </c>
      <c r="AT295" s="11">
        <v>5906325</v>
      </c>
      <c r="AW295" s="11">
        <v>0.1</v>
      </c>
      <c r="AX295" s="11">
        <v>-5.8165060683471714E-2</v>
      </c>
    </row>
    <row r="296" spans="1:50">
      <c r="A296"/>
      <c r="B296"/>
      <c r="C296"/>
      <c r="D296"/>
      <c r="E296"/>
      <c r="F296"/>
      <c r="G296"/>
      <c r="H296"/>
      <c r="I296"/>
      <c r="J296"/>
      <c r="K296"/>
      <c r="L296"/>
      <c r="M296"/>
      <c r="N296"/>
      <c r="O296"/>
      <c r="P296"/>
      <c r="Q296"/>
      <c r="R296"/>
      <c r="S296"/>
      <c r="T296"/>
      <c r="U296"/>
      <c r="V296"/>
      <c r="W296"/>
      <c r="X296"/>
      <c r="Y296"/>
      <c r="Z296"/>
      <c r="AA296" s="11">
        <v>8.1359609473874522E-2</v>
      </c>
      <c r="AB296" s="11">
        <v>0.8</v>
      </c>
      <c r="AC296" s="11">
        <v>0.7</v>
      </c>
      <c r="AD296" s="11">
        <v>0.5</v>
      </c>
      <c r="AE296" s="11">
        <v>0.71900000000000008</v>
      </c>
      <c r="AF296" s="11">
        <v>0.88200000000000001</v>
      </c>
      <c r="AG296" s="11">
        <v>0.5</v>
      </c>
      <c r="AH296" s="11">
        <v>0.623</v>
      </c>
      <c r="AI296" s="11">
        <v>0.58799999999999997</v>
      </c>
      <c r="AJ296" s="11">
        <v>0.66502225876058907</v>
      </c>
      <c r="AK296" s="11">
        <v>0.604048775831179</v>
      </c>
      <c r="AL296" s="11">
        <v>0.36605269230918724</v>
      </c>
      <c r="AM296" s="11">
        <v>7.841968719400111E-4</v>
      </c>
      <c r="AN296" s="11">
        <v>3.7276714285714288E-2</v>
      </c>
      <c r="AO296" s="11">
        <v>0.45619799844006526</v>
      </c>
      <c r="AP296" s="11">
        <v>0.4418400018811226</v>
      </c>
      <c r="AQ296" s="11">
        <v>0.36605269230918724</v>
      </c>
      <c r="AR296" s="11">
        <v>1021.68331174242</v>
      </c>
      <c r="AS296" s="11">
        <v>1010</v>
      </c>
      <c r="AT296" s="11">
        <v>6085490</v>
      </c>
      <c r="AW296" s="11">
        <v>0.09</v>
      </c>
      <c r="AX296" s="11">
        <v>-5.811234625451478E-2</v>
      </c>
    </row>
    <row r="297" spans="1:50">
      <c r="A297"/>
      <c r="B297"/>
      <c r="C297"/>
      <c r="D297"/>
      <c r="E297"/>
      <c r="F297"/>
      <c r="G297"/>
      <c r="H297"/>
      <c r="I297"/>
      <c r="J297"/>
      <c r="K297"/>
      <c r="L297"/>
      <c r="M297"/>
      <c r="N297"/>
      <c r="O297"/>
      <c r="P297"/>
      <c r="Q297"/>
      <c r="R297"/>
      <c r="S297"/>
      <c r="T297"/>
      <c r="U297"/>
      <c r="V297"/>
      <c r="W297"/>
      <c r="X297"/>
      <c r="Y297"/>
      <c r="Z297"/>
      <c r="AA297" s="11">
        <v>8.1359609473874522E-2</v>
      </c>
      <c r="AB297" s="11">
        <v>0.8</v>
      </c>
      <c r="AC297" s="11">
        <v>0.7</v>
      </c>
      <c r="AD297" s="11">
        <v>0.5</v>
      </c>
      <c r="AE297" s="11">
        <v>0.71799999999999997</v>
      </c>
      <c r="AF297" s="11">
        <v>0.85299999999999998</v>
      </c>
      <c r="AG297" s="11">
        <v>0.5</v>
      </c>
      <c r="AH297" s="11">
        <v>0.69700000000000006</v>
      </c>
      <c r="AI297" s="11">
        <v>0.58799999999999997</v>
      </c>
      <c r="AJ297" s="11">
        <v>0.62224564297078799</v>
      </c>
      <c r="AK297" s="11">
        <v>0.57286624334061798</v>
      </c>
      <c r="AL297" s="11">
        <v>0.36331907384723305</v>
      </c>
      <c r="AM297" s="11">
        <v>1.1146545635679999E-3</v>
      </c>
      <c r="AN297" s="11">
        <v>4.2556428571428571E-2</v>
      </c>
      <c r="AO297" s="11">
        <v>0.47408367276852836</v>
      </c>
      <c r="AP297" s="11">
        <v>0.45236000164598222</v>
      </c>
      <c r="AQ297" s="11">
        <v>0.36331907384723305</v>
      </c>
      <c r="AR297" s="11">
        <v>1049.0372668599</v>
      </c>
      <c r="AS297" s="11">
        <v>1040</v>
      </c>
      <c r="AT297" s="11">
        <v>6266017</v>
      </c>
      <c r="AW297" s="11">
        <v>0.09</v>
      </c>
      <c r="AX297" s="11">
        <v>-5.2427782253046673E-2</v>
      </c>
    </row>
    <row r="298" spans="1:50">
      <c r="A298"/>
      <c r="B298"/>
      <c r="C298"/>
      <c r="D298"/>
      <c r="E298"/>
      <c r="F298"/>
      <c r="G298"/>
      <c r="H298"/>
      <c r="I298"/>
      <c r="J298"/>
      <c r="K298"/>
      <c r="L298"/>
      <c r="M298"/>
      <c r="N298"/>
      <c r="O298"/>
      <c r="P298"/>
      <c r="Q298"/>
      <c r="R298"/>
      <c r="S298"/>
      <c r="T298"/>
      <c r="U298"/>
      <c r="V298"/>
      <c r="W298"/>
      <c r="X298"/>
      <c r="Y298"/>
      <c r="Z298"/>
      <c r="AA298" s="11">
        <v>8.1359609473874522E-2</v>
      </c>
      <c r="AB298" s="11">
        <v>0.8175</v>
      </c>
      <c r="AC298" s="11">
        <v>0.7</v>
      </c>
      <c r="AD298" s="11">
        <v>0.5</v>
      </c>
      <c r="AE298" s="11">
        <v>0.71700000000000008</v>
      </c>
      <c r="AF298" s="11">
        <v>0.8859999999999999</v>
      </c>
      <c r="AG298" s="11">
        <v>0.5</v>
      </c>
      <c r="AH298" s="11">
        <v>0.7609999999999999</v>
      </c>
      <c r="AI298" s="11">
        <v>0.59</v>
      </c>
      <c r="AJ298" s="11">
        <v>0.62760321227777793</v>
      </c>
      <c r="AK298" s="11">
        <v>0.57599236578862401</v>
      </c>
      <c r="AL298" s="11">
        <v>0.37366053430455065</v>
      </c>
      <c r="AM298" s="11">
        <v>1.2511301092180001E-3</v>
      </c>
      <c r="AN298" s="11">
        <v>4.7836142857142855E-2</v>
      </c>
      <c r="AO298" s="11">
        <v>0.46114787002041113</v>
      </c>
      <c r="AP298" s="11">
        <v>0.46288000141084196</v>
      </c>
      <c r="AQ298" s="11">
        <v>0.37366053430455065</v>
      </c>
      <c r="AR298" s="11">
        <v>1081.6996399612101</v>
      </c>
      <c r="AS298" s="11">
        <v>1070</v>
      </c>
      <c r="AT298" s="11">
        <v>6455497</v>
      </c>
      <c r="AW298" s="11">
        <v>0.09</v>
      </c>
      <c r="AX298" s="11">
        <v>-4.8629099158839451E-2</v>
      </c>
    </row>
    <row r="299" spans="1:50">
      <c r="A299"/>
      <c r="B299"/>
      <c r="C299"/>
      <c r="D299"/>
      <c r="E299"/>
      <c r="F299"/>
      <c r="G299"/>
      <c r="H299"/>
      <c r="I299"/>
      <c r="J299"/>
      <c r="K299"/>
      <c r="L299"/>
      <c r="M299"/>
      <c r="N299"/>
      <c r="O299"/>
      <c r="P299"/>
      <c r="Q299"/>
      <c r="R299"/>
      <c r="S299"/>
      <c r="T299"/>
      <c r="U299"/>
      <c r="V299"/>
      <c r="W299"/>
      <c r="X299"/>
      <c r="Y299"/>
      <c r="Z299"/>
      <c r="AA299" s="11">
        <v>8.1359609473874522E-2</v>
      </c>
      <c r="AB299" s="11">
        <v>0.83499999999999996</v>
      </c>
      <c r="AC299" s="11">
        <v>0.7</v>
      </c>
      <c r="AD299" s="11">
        <v>0.5</v>
      </c>
      <c r="AE299" s="11">
        <v>0.71499999999999997</v>
      </c>
      <c r="AF299" s="11">
        <v>0.97599999999999998</v>
      </c>
      <c r="AG299" s="11">
        <v>0.5</v>
      </c>
      <c r="AH299" s="11">
        <v>0.75599999999999989</v>
      </c>
      <c r="AI299" s="11">
        <v>0.59</v>
      </c>
      <c r="AJ299" s="11">
        <v>0.63296078158476798</v>
      </c>
      <c r="AK299" s="11">
        <v>0.57911848823663004</v>
      </c>
      <c r="AL299" s="11">
        <v>0.3840019947618683</v>
      </c>
      <c r="AM299" s="11">
        <v>9.2561850432123331E-3</v>
      </c>
      <c r="AN299" s="11">
        <v>5.4522571428571427E-2</v>
      </c>
      <c r="AO299" s="11">
        <v>0.4482120672722939</v>
      </c>
      <c r="AP299" s="11">
        <v>0.47340000117570163</v>
      </c>
      <c r="AQ299" s="11">
        <v>0.3840019947618683</v>
      </c>
      <c r="AR299" s="11">
        <v>1133.4113045064501</v>
      </c>
      <c r="AS299" s="11">
        <v>1130</v>
      </c>
      <c r="AT299" s="11">
        <v>6659331</v>
      </c>
      <c r="AW299" s="11">
        <v>0.1</v>
      </c>
      <c r="AX299" s="11">
        <v>-4.6964655875086303E-2</v>
      </c>
    </row>
    <row r="300" spans="1:50">
      <c r="A300"/>
      <c r="B300"/>
      <c r="C300"/>
      <c r="D300"/>
      <c r="E300"/>
      <c r="F300"/>
      <c r="G300"/>
      <c r="H300"/>
      <c r="I300"/>
      <c r="J300"/>
      <c r="K300"/>
      <c r="L300"/>
      <c r="M300"/>
      <c r="N300"/>
      <c r="O300"/>
      <c r="P300"/>
      <c r="Q300"/>
      <c r="R300"/>
      <c r="S300"/>
      <c r="T300"/>
      <c r="U300"/>
      <c r="V300"/>
      <c r="W300"/>
      <c r="X300"/>
      <c r="Y300"/>
      <c r="Z300"/>
      <c r="AA300" s="11">
        <v>8.1359609473874522E-2</v>
      </c>
      <c r="AB300" s="11">
        <v>0.85250000000000004</v>
      </c>
      <c r="AC300" s="11">
        <v>0.7</v>
      </c>
      <c r="AD300" s="11">
        <v>0.5</v>
      </c>
      <c r="AE300" s="11">
        <v>0.71499999999999997</v>
      </c>
      <c r="AF300" s="11">
        <v>0.97</v>
      </c>
      <c r="AG300" s="11">
        <v>0.5</v>
      </c>
      <c r="AH300" s="11">
        <v>0.81200000000000006</v>
      </c>
      <c r="AI300" s="11">
        <v>0.61</v>
      </c>
      <c r="AJ300" s="11">
        <v>0.63772400721531397</v>
      </c>
      <c r="AK300" s="11">
        <v>0.54543980168233319</v>
      </c>
      <c r="AL300" s="11">
        <v>0.36004689308798149</v>
      </c>
      <c r="AM300" s="11">
        <v>2.0189882778671224E-2</v>
      </c>
      <c r="AN300" s="11">
        <v>6.6125857142857139E-2</v>
      </c>
      <c r="AO300" s="11">
        <v>0.44025073067203557</v>
      </c>
      <c r="AP300" s="11">
        <v>0.48392000094056131</v>
      </c>
      <c r="AQ300" s="11">
        <v>0.36004689308798149</v>
      </c>
      <c r="AR300" s="11">
        <v>1178.1751131301201</v>
      </c>
      <c r="AS300" s="11">
        <v>1170</v>
      </c>
      <c r="AT300" s="11">
        <v>6879133</v>
      </c>
      <c r="AW300" s="11">
        <v>0.1</v>
      </c>
      <c r="AX300" s="11">
        <v>-4.5610328734279282E-2</v>
      </c>
    </row>
    <row r="301" spans="1:50">
      <c r="A301"/>
      <c r="B301"/>
      <c r="C301"/>
      <c r="D301"/>
      <c r="E301"/>
      <c r="F301"/>
      <c r="G301"/>
      <c r="H301"/>
      <c r="I301"/>
      <c r="J301"/>
      <c r="K301"/>
      <c r="L301"/>
      <c r="M301"/>
      <c r="N301"/>
      <c r="O301"/>
      <c r="P301"/>
      <c r="Q301"/>
      <c r="R301"/>
      <c r="S301"/>
      <c r="T301"/>
      <c r="U301"/>
      <c r="V301"/>
      <c r="W301"/>
      <c r="X301"/>
      <c r="Y301"/>
      <c r="Z301"/>
      <c r="AA301" s="11">
        <v>8.1359609473874522E-2</v>
      </c>
      <c r="AB301" s="11">
        <v>0.87</v>
      </c>
      <c r="AC301" s="11">
        <v>0.55000000000000004</v>
      </c>
      <c r="AD301" s="11">
        <v>0.5</v>
      </c>
      <c r="AE301" s="11">
        <v>0.71400000000000008</v>
      </c>
      <c r="AF301" s="11">
        <v>0.90300000000000002</v>
      </c>
      <c r="AG301" s="11">
        <v>0.5</v>
      </c>
      <c r="AH301" s="11">
        <v>0.78299999999999992</v>
      </c>
      <c r="AI301" s="11">
        <v>0.61</v>
      </c>
      <c r="AJ301" s="11">
        <v>0.64248723284585996</v>
      </c>
      <c r="AK301" s="11">
        <v>0.51176111512803646</v>
      </c>
      <c r="AL301" s="11">
        <v>0.33609179141409462</v>
      </c>
      <c r="AM301" s="11">
        <v>3.4174090631306671E-2</v>
      </c>
      <c r="AN301" s="11">
        <v>7.8080142857142862E-2</v>
      </c>
      <c r="AO301" s="11">
        <v>0.43228939407177736</v>
      </c>
      <c r="AP301" s="11">
        <v>0.49444000070542093</v>
      </c>
      <c r="AQ301" s="11">
        <v>0.33609179141409462</v>
      </c>
      <c r="AR301" s="11">
        <v>1210.06934557262</v>
      </c>
      <c r="AS301" s="11">
        <v>1200</v>
      </c>
      <c r="AT301" s="11">
        <v>7112926</v>
      </c>
      <c r="AW301" s="11">
        <v>0.08</v>
      </c>
      <c r="AX301" s="11">
        <v>-4.7537098192384997E-2</v>
      </c>
    </row>
    <row r="302" spans="1:50">
      <c r="A302"/>
      <c r="B302"/>
      <c r="C302"/>
      <c r="D302"/>
      <c r="E302"/>
      <c r="F302"/>
      <c r="G302"/>
      <c r="H302"/>
      <c r="I302"/>
      <c r="J302"/>
      <c r="K302"/>
      <c r="L302"/>
      <c r="M302"/>
      <c r="N302"/>
      <c r="O302"/>
      <c r="P302"/>
      <c r="Q302"/>
      <c r="R302"/>
      <c r="S302"/>
      <c r="T302"/>
      <c r="U302"/>
      <c r="V302"/>
      <c r="W302"/>
      <c r="X302"/>
      <c r="Y302"/>
      <c r="Z302"/>
      <c r="AA302" s="11">
        <v>8.1359609473874522E-2</v>
      </c>
      <c r="AB302" s="11">
        <v>0.88749999999999996</v>
      </c>
      <c r="AC302" s="11">
        <v>0.55000000000000004</v>
      </c>
      <c r="AD302" s="11">
        <v>0.5</v>
      </c>
      <c r="AE302" s="11">
        <v>0.52300000000000002</v>
      </c>
      <c r="AF302" s="11">
        <v>0.879</v>
      </c>
      <c r="AG302" s="11">
        <v>0.5</v>
      </c>
      <c r="AH302" s="11">
        <v>0.77800000000000002</v>
      </c>
      <c r="AI302" s="11">
        <v>0.61</v>
      </c>
      <c r="AJ302" s="11">
        <v>0.62712544795230207</v>
      </c>
      <c r="AK302" s="11">
        <v>0.51629795795649558</v>
      </c>
      <c r="AL302" s="11">
        <v>0.33889570161290555</v>
      </c>
      <c r="AM302" s="11">
        <v>3.5663441486541887E-2</v>
      </c>
      <c r="AN302" s="11">
        <v>8.6337857142857147E-2</v>
      </c>
      <c r="AO302" s="11">
        <v>0.39021463992139849</v>
      </c>
      <c r="AP302" s="11">
        <v>0.50496000047028067</v>
      </c>
      <c r="AQ302" s="11">
        <v>0.33889570161290555</v>
      </c>
      <c r="AR302" s="11">
        <v>1241.5584119733701</v>
      </c>
      <c r="AS302" s="11">
        <v>1230</v>
      </c>
      <c r="AT302" s="11">
        <v>7358142</v>
      </c>
      <c r="AU302" s="11">
        <v>38.619999999999997</v>
      </c>
      <c r="AV302" s="11">
        <v>75.319999999999993</v>
      </c>
      <c r="AW302" s="11">
        <v>0.06</v>
      </c>
      <c r="AX302" s="11">
        <v>-4.7033522775524139E-2</v>
      </c>
    </row>
    <row r="303" spans="1:50">
      <c r="A303"/>
      <c r="B303"/>
      <c r="C303"/>
      <c r="D303"/>
      <c r="E303"/>
      <c r="F303"/>
      <c r="G303"/>
      <c r="H303"/>
      <c r="I303"/>
      <c r="J303"/>
      <c r="K303"/>
      <c r="L303"/>
      <c r="M303"/>
      <c r="N303"/>
      <c r="O303"/>
      <c r="P303"/>
      <c r="Q303"/>
      <c r="R303"/>
      <c r="S303"/>
      <c r="T303"/>
      <c r="U303"/>
      <c r="V303"/>
      <c r="W303"/>
      <c r="X303"/>
      <c r="Y303"/>
      <c r="Z303"/>
      <c r="AA303" s="11">
        <v>8.1359609473874522E-2</v>
      </c>
      <c r="AB303" s="11">
        <v>0.90500000000000003</v>
      </c>
      <c r="AC303" s="11">
        <v>0.55000000000000004</v>
      </c>
      <c r="AD303" s="11">
        <v>0.5</v>
      </c>
      <c r="AE303" s="11">
        <v>0.52400000000000002</v>
      </c>
      <c r="AF303" s="11">
        <v>0.87599999999999989</v>
      </c>
      <c r="AG303" s="11">
        <v>0.5</v>
      </c>
      <c r="AH303" s="11">
        <v>0.79</v>
      </c>
      <c r="AI303" s="11">
        <v>0.56999999999999995</v>
      </c>
      <c r="AJ303" s="11">
        <v>0.54169065002672401</v>
      </c>
      <c r="AK303" s="11">
        <v>0.50645108713974063</v>
      </c>
      <c r="AL303" s="11">
        <v>0.37734768617555564</v>
      </c>
      <c r="AM303" s="11">
        <v>6.7057664347280443E-2</v>
      </c>
      <c r="AN303" s="11">
        <v>8.7072428571428565E-2</v>
      </c>
      <c r="AO303" s="11">
        <v>0.37654281271616952</v>
      </c>
      <c r="AP303" s="11">
        <v>0.5154800002351404</v>
      </c>
      <c r="AQ303" s="11">
        <v>0.37734768617555564</v>
      </c>
      <c r="AR303" s="11">
        <v>1272.64362102209</v>
      </c>
      <c r="AS303" s="11">
        <v>1260</v>
      </c>
      <c r="AT303" s="11">
        <v>7610730</v>
      </c>
      <c r="AW303" s="11">
        <v>0.06</v>
      </c>
      <c r="AX303" s="11">
        <v>-4.401804864358555E-2</v>
      </c>
    </row>
    <row r="304" spans="1:50">
      <c r="A304"/>
      <c r="B304"/>
      <c r="C304"/>
      <c r="D304"/>
      <c r="E304"/>
      <c r="F304"/>
      <c r="G304"/>
      <c r="H304"/>
      <c r="I304"/>
      <c r="J304"/>
      <c r="K304"/>
      <c r="L304"/>
      <c r="M304"/>
      <c r="N304"/>
      <c r="O304"/>
      <c r="P304"/>
      <c r="Q304"/>
      <c r="R304"/>
      <c r="S304"/>
      <c r="T304"/>
      <c r="U304"/>
      <c r="V304"/>
      <c r="W304"/>
      <c r="X304"/>
      <c r="Y304"/>
      <c r="Z304"/>
      <c r="AA304" s="11">
        <v>8.1359609473874522E-2</v>
      </c>
      <c r="AB304" s="11">
        <v>0.90689999995753168</v>
      </c>
      <c r="AC304" s="11">
        <v>0.55000000000000004</v>
      </c>
      <c r="AD304" s="11">
        <v>0.5</v>
      </c>
      <c r="AE304" s="11">
        <v>0.52200000000000002</v>
      </c>
      <c r="AF304" s="11">
        <v>0.88500000000000001</v>
      </c>
      <c r="AG304" s="11">
        <v>0.3</v>
      </c>
      <c r="AH304" s="11">
        <v>0.81099999999999994</v>
      </c>
      <c r="AI304" s="11">
        <v>0.54</v>
      </c>
      <c r="AJ304" s="11">
        <v>0.56095514980312999</v>
      </c>
      <c r="AK304" s="11">
        <v>0.51285435941314561</v>
      </c>
      <c r="AL304" s="11">
        <v>0.31162742414062772</v>
      </c>
      <c r="AM304" s="11">
        <v>8.4208233702121674E-2</v>
      </c>
      <c r="AN304" s="11">
        <v>8.5740142857142862E-2</v>
      </c>
      <c r="AO304" s="11">
        <v>0.38982178613838897</v>
      </c>
      <c r="AP304" s="11">
        <v>0.52600000000000002</v>
      </c>
      <c r="AQ304" s="11">
        <v>0.31162742414062772</v>
      </c>
      <c r="AR304" s="11">
        <v>1309.03362212671</v>
      </c>
      <c r="AS304" s="11">
        <v>1300</v>
      </c>
      <c r="AT304" s="11">
        <v>7867626</v>
      </c>
      <c r="AW304" s="11">
        <v>0.04</v>
      </c>
      <c r="AX304" s="11">
        <v>-4.4402807574588754E-2</v>
      </c>
    </row>
    <row r="305" spans="1:50">
      <c r="A305"/>
      <c r="B305"/>
      <c r="C305"/>
      <c r="D305"/>
      <c r="E305"/>
      <c r="F305"/>
      <c r="G305"/>
      <c r="H305"/>
      <c r="I305"/>
      <c r="J305"/>
      <c r="K305"/>
      <c r="L305"/>
      <c r="M305"/>
      <c r="N305"/>
      <c r="O305"/>
      <c r="P305"/>
      <c r="Q305"/>
      <c r="R305"/>
      <c r="S305"/>
      <c r="T305"/>
      <c r="U305"/>
      <c r="V305"/>
      <c r="W305"/>
      <c r="X305"/>
      <c r="Y305"/>
      <c r="Z305"/>
      <c r="AA305" s="11">
        <v>8.1359609473874522E-2</v>
      </c>
      <c r="AB305" s="11">
        <v>0.90879999991506333</v>
      </c>
      <c r="AC305" s="11">
        <v>0.48</v>
      </c>
      <c r="AD305" s="11">
        <v>0.5</v>
      </c>
      <c r="AE305" s="11">
        <v>0.67299999999999993</v>
      </c>
      <c r="AF305" s="11">
        <v>0.86599999999999999</v>
      </c>
      <c r="AG305" s="11">
        <v>0.3</v>
      </c>
      <c r="AH305" s="11">
        <v>0.83099999999999996</v>
      </c>
      <c r="AI305" s="11">
        <v>0.59599999999999997</v>
      </c>
      <c r="AJ305" s="11">
        <v>0.59853174531499609</v>
      </c>
      <c r="AK305" s="11">
        <v>0.56013710199840205</v>
      </c>
      <c r="AL305" s="11">
        <v>0.37903936159281537</v>
      </c>
      <c r="AM305" s="11">
        <v>0.14431594270225334</v>
      </c>
      <c r="AN305" s="11">
        <v>8.3528000000000005E-2</v>
      </c>
      <c r="AO305" s="11">
        <v>0.39204590889746038</v>
      </c>
      <c r="AP305" s="11">
        <v>0.53400000000000003</v>
      </c>
      <c r="AQ305" s="11">
        <v>0.37903936159281537</v>
      </c>
      <c r="AR305" s="11">
        <v>1361.91849942094</v>
      </c>
      <c r="AS305" s="11">
        <v>1330</v>
      </c>
      <c r="AT305" s="11">
        <v>8128208</v>
      </c>
      <c r="AW305" s="11">
        <v>7.0000000000000007E-2</v>
      </c>
      <c r="AX305" s="11">
        <v>-4.0670040765590276E-2</v>
      </c>
    </row>
    <row r="306" spans="1:50">
      <c r="A306"/>
      <c r="B306"/>
      <c r="C306"/>
      <c r="D306"/>
      <c r="E306"/>
      <c r="F306"/>
      <c r="G306"/>
      <c r="H306"/>
      <c r="I306"/>
      <c r="J306"/>
      <c r="K306"/>
      <c r="L306"/>
      <c r="M306"/>
      <c r="N306"/>
      <c r="O306"/>
      <c r="P306"/>
      <c r="Q306"/>
      <c r="R306"/>
      <c r="S306"/>
      <c r="T306"/>
      <c r="U306"/>
      <c r="V306"/>
      <c r="W306"/>
      <c r="X306"/>
      <c r="Y306"/>
      <c r="Z306"/>
      <c r="AA306" s="11">
        <v>8.1359609473874522E-2</v>
      </c>
      <c r="AB306" s="11">
        <v>0.91069999987259509</v>
      </c>
      <c r="AC306" s="11">
        <v>0.48499999999999999</v>
      </c>
      <c r="AD306" s="11">
        <v>0.6</v>
      </c>
      <c r="AE306" s="11">
        <v>0.67799999999999994</v>
      </c>
      <c r="AF306" s="11">
        <v>0.87</v>
      </c>
      <c r="AG306" s="11">
        <v>0.3</v>
      </c>
      <c r="AH306" s="11">
        <v>0.82400000000000007</v>
      </c>
      <c r="AI306" s="11">
        <v>0.64599999999999991</v>
      </c>
      <c r="AJ306" s="11">
        <v>0.56813937325550401</v>
      </c>
      <c r="AK306" s="11">
        <v>0.57839707212141001</v>
      </c>
      <c r="AL306" s="11">
        <v>0.42932513981536741</v>
      </c>
      <c r="AM306" s="11">
        <v>0.27162102432216112</v>
      </c>
      <c r="AN306" s="11">
        <v>8.1857440037339926E-2</v>
      </c>
      <c r="AO306" s="11">
        <v>0.38785869284097929</v>
      </c>
      <c r="AP306" s="11">
        <v>0.51900000000000002</v>
      </c>
      <c r="AQ306" s="11">
        <v>0.42932513981536741</v>
      </c>
      <c r="AR306" s="11">
        <v>1426.87580148295</v>
      </c>
      <c r="AS306" s="11">
        <v>1400</v>
      </c>
      <c r="AT306" s="11">
        <v>8393132</v>
      </c>
      <c r="AW306" s="11">
        <v>0.09</v>
      </c>
      <c r="AX306" s="11">
        <v>-4.0150256522616279E-2</v>
      </c>
    </row>
    <row r="307" spans="1:50">
      <c r="A307"/>
      <c r="B307"/>
      <c r="C307"/>
      <c r="D307"/>
      <c r="E307"/>
      <c r="F307"/>
      <c r="G307"/>
      <c r="H307"/>
      <c r="I307"/>
      <c r="J307"/>
      <c r="K307"/>
      <c r="L307"/>
      <c r="M307"/>
      <c r="N307"/>
      <c r="O307"/>
      <c r="P307"/>
      <c r="Q307"/>
      <c r="R307"/>
      <c r="S307"/>
      <c r="T307"/>
      <c r="U307"/>
      <c r="V307"/>
      <c r="W307"/>
      <c r="X307"/>
      <c r="Y307"/>
      <c r="Z307"/>
      <c r="AA307" s="11">
        <v>8.1359609473874522E-2</v>
      </c>
      <c r="AB307" s="11">
        <v>0.91259999983012674</v>
      </c>
      <c r="AC307" s="11">
        <v>0.48100000000000004</v>
      </c>
      <c r="AD307" s="11">
        <v>0.6</v>
      </c>
      <c r="AE307" s="11">
        <v>0.67500000000000004</v>
      </c>
      <c r="AF307" s="11">
        <v>0.8640000000000001</v>
      </c>
      <c r="AG307" s="11">
        <v>0.4</v>
      </c>
      <c r="AH307" s="11">
        <v>0.77500000000000002</v>
      </c>
      <c r="AI307" s="11">
        <v>0.65200000000000002</v>
      </c>
      <c r="AJ307" s="11">
        <v>0.56619042516850393</v>
      </c>
      <c r="AK307" s="11">
        <v>0.56210900073510994</v>
      </c>
      <c r="AL307" s="11">
        <v>0.40153032122416432</v>
      </c>
      <c r="AM307" s="11">
        <v>0.4650363023923389</v>
      </c>
      <c r="AN307" s="11">
        <v>8.0186880074679862E-2</v>
      </c>
      <c r="AO307" s="11">
        <v>0.38745939868796941</v>
      </c>
      <c r="AP307" s="11">
        <v>0.52700000000000002</v>
      </c>
      <c r="AQ307" s="11">
        <v>0.40153032122416432</v>
      </c>
      <c r="AR307" s="11">
        <v>1484.84931992369</v>
      </c>
      <c r="AS307" s="11">
        <v>1480</v>
      </c>
      <c r="AT307" s="11">
        <v>8662086</v>
      </c>
      <c r="AW307" s="11">
        <v>0.09</v>
      </c>
      <c r="AX307" s="11">
        <v>-3.7158117175451644E-2</v>
      </c>
    </row>
    <row r="308" spans="1:50">
      <c r="A308"/>
      <c r="B308"/>
      <c r="C308"/>
      <c r="D308"/>
      <c r="E308"/>
      <c r="F308"/>
      <c r="G308"/>
      <c r="H308"/>
      <c r="I308"/>
      <c r="J308"/>
      <c r="K308"/>
      <c r="L308"/>
      <c r="M308"/>
      <c r="N308"/>
      <c r="O308"/>
      <c r="P308"/>
      <c r="Q308"/>
      <c r="R308"/>
      <c r="S308"/>
      <c r="T308"/>
      <c r="U308"/>
      <c r="V308"/>
      <c r="W308"/>
      <c r="X308"/>
      <c r="Y308"/>
      <c r="Z308"/>
      <c r="AA308" s="11">
        <v>8.1359609473874522E-2</v>
      </c>
      <c r="AB308" s="11">
        <v>0.91449999978765839</v>
      </c>
      <c r="AC308" s="11">
        <v>0.43799999999999994</v>
      </c>
      <c r="AD308" s="11">
        <v>0.6</v>
      </c>
      <c r="AE308" s="11">
        <v>0.67200000000000004</v>
      </c>
      <c r="AF308" s="11">
        <v>0.88500000000000001</v>
      </c>
      <c r="AG308" s="11">
        <v>0.4</v>
      </c>
      <c r="AH308" s="11">
        <v>0.79599999999999993</v>
      </c>
      <c r="AI308" s="11">
        <v>0.67400000000000004</v>
      </c>
      <c r="AJ308" s="11">
        <v>0.58854839123534197</v>
      </c>
      <c r="AK308" s="11">
        <v>0.56158625695217401</v>
      </c>
      <c r="AL308" s="11">
        <v>0.37045005224913563</v>
      </c>
      <c r="AM308" s="11">
        <v>0.62592270720096332</v>
      </c>
      <c r="AN308" s="11">
        <v>7.8516320112019783E-2</v>
      </c>
      <c r="AO308" s="11">
        <v>0.36243974474198859</v>
      </c>
      <c r="AP308" s="11">
        <v>0.503</v>
      </c>
      <c r="AQ308" s="11">
        <v>0.37045005224913563</v>
      </c>
      <c r="AR308" s="11">
        <v>1507.8812097896</v>
      </c>
      <c r="AS308" s="11">
        <v>1510</v>
      </c>
      <c r="AT308" s="11">
        <v>8934985</v>
      </c>
      <c r="AW308" s="11">
        <v>0.1</v>
      </c>
      <c r="AX308" s="11">
        <v>-4.2390905826318492E-2</v>
      </c>
    </row>
    <row r="309" spans="1:50">
      <c r="A309"/>
      <c r="B309"/>
      <c r="C309"/>
      <c r="D309"/>
      <c r="E309"/>
      <c r="F309"/>
      <c r="G309"/>
      <c r="H309"/>
      <c r="I309"/>
      <c r="J309"/>
      <c r="K309"/>
      <c r="L309"/>
      <c r="M309"/>
      <c r="N309"/>
      <c r="O309"/>
      <c r="P309"/>
      <c r="Q309"/>
      <c r="R309"/>
      <c r="S309"/>
      <c r="T309"/>
      <c r="U309"/>
      <c r="V309"/>
      <c r="W309"/>
      <c r="X309"/>
      <c r="Y309"/>
      <c r="Z309"/>
      <c r="AA309" s="11">
        <v>8.1359609473874522E-2</v>
      </c>
      <c r="AB309" s="11">
        <v>0.91639999974519015</v>
      </c>
      <c r="AC309" s="11">
        <v>0.42299999999999999</v>
      </c>
      <c r="AD309" s="11">
        <v>0.5</v>
      </c>
      <c r="AE309" s="11">
        <v>0.75900000000000001</v>
      </c>
      <c r="AF309" s="11">
        <v>0.85199999999999998</v>
      </c>
      <c r="AG309" s="11">
        <v>0.6</v>
      </c>
      <c r="AH309" s="11">
        <v>0.746</v>
      </c>
      <c r="AI309" s="11">
        <v>0.56999999999999995</v>
      </c>
      <c r="AJ309" s="11">
        <v>0.5876629073427807</v>
      </c>
      <c r="AK309" s="11">
        <v>0.56097039439641783</v>
      </c>
      <c r="AL309" s="11">
        <v>0.37174555169768758</v>
      </c>
      <c r="AM309" s="11">
        <v>0.61966348026885831</v>
      </c>
      <c r="AN309" s="11">
        <v>7.6845760149359704E-2</v>
      </c>
      <c r="AO309" s="11">
        <v>0.36381534726382159</v>
      </c>
      <c r="AP309" s="11">
        <v>0.47799999999999998</v>
      </c>
      <c r="AQ309" s="11">
        <v>0.37174555169768758</v>
      </c>
      <c r="AS309" s="11">
        <v>1532</v>
      </c>
      <c r="AW309" s="11">
        <v>0.09</v>
      </c>
      <c r="AX309" s="11">
        <v>-4.6413936501310316E-2</v>
      </c>
    </row>
    <row r="310" spans="1:50">
      <c r="A310"/>
      <c r="B310"/>
      <c r="C310"/>
      <c r="D310"/>
      <c r="E310"/>
      <c r="F310"/>
      <c r="G310"/>
      <c r="H310"/>
      <c r="I310"/>
      <c r="J310"/>
      <c r="K310"/>
      <c r="L310"/>
      <c r="M310"/>
      <c r="N310"/>
      <c r="O310"/>
      <c r="P310"/>
      <c r="Q310"/>
      <c r="R310"/>
      <c r="S310"/>
      <c r="T310"/>
      <c r="U310"/>
      <c r="V310"/>
      <c r="W310"/>
      <c r="X310"/>
      <c r="Y310"/>
      <c r="Z310"/>
      <c r="AA310" s="11">
        <v>0.15627441787779339</v>
      </c>
      <c r="AB310" s="11">
        <v>0.36299999240000003</v>
      </c>
      <c r="AC310" s="11">
        <v>0.44424000386148693</v>
      </c>
      <c r="AD310" s="11">
        <v>0.21600000187754631</v>
      </c>
      <c r="AE310" s="11">
        <v>0.60192000523209577</v>
      </c>
      <c r="AF310" s="11">
        <v>0.41976000364869831</v>
      </c>
      <c r="AG310" s="11">
        <v>0.21600000187754631</v>
      </c>
      <c r="AH310" s="11">
        <v>0.54648000475019221</v>
      </c>
      <c r="AI310" s="11">
        <v>0.30240000262856481</v>
      </c>
      <c r="AJ310" s="11">
        <v>0.66315180247654748</v>
      </c>
      <c r="AK310" s="11">
        <v>0.22771219164137024</v>
      </c>
      <c r="AL310" s="11">
        <v>0.63188288614307386</v>
      </c>
      <c r="AM310" s="11">
        <v>3.4192588790970609E-3</v>
      </c>
      <c r="AN310" s="11">
        <v>3.5082754353902172E-2</v>
      </c>
      <c r="AO310" s="11">
        <v>0.23723045332723749</v>
      </c>
      <c r="AP310" s="11">
        <v>0.61776000536978248</v>
      </c>
      <c r="AQ310" s="11">
        <v>0.63188288614307386</v>
      </c>
      <c r="AR310" s="11">
        <v>1821.1374558463799</v>
      </c>
      <c r="AS310" s="11">
        <v>1850</v>
      </c>
      <c r="AT310" s="11">
        <v>508695</v>
      </c>
      <c r="AW310" s="11">
        <v>-0.09</v>
      </c>
      <c r="AX310" s="11">
        <v>-3.1757590106304689E-2</v>
      </c>
    </row>
    <row r="311" spans="1:50">
      <c r="A311"/>
      <c r="B311"/>
      <c r="C311"/>
      <c r="D311"/>
      <c r="E311"/>
      <c r="F311"/>
      <c r="G311"/>
      <c r="H311"/>
      <c r="I311"/>
      <c r="J311"/>
      <c r="K311"/>
      <c r="L311"/>
      <c r="M311"/>
      <c r="N311"/>
      <c r="O311"/>
      <c r="P311"/>
      <c r="Q311"/>
      <c r="R311"/>
      <c r="S311"/>
      <c r="T311"/>
      <c r="U311"/>
      <c r="V311"/>
      <c r="W311"/>
      <c r="X311"/>
      <c r="Y311"/>
      <c r="Z311"/>
      <c r="AA311" s="11">
        <v>0.15627441787779339</v>
      </c>
      <c r="AB311" s="11">
        <v>0.39299999239999994</v>
      </c>
      <c r="AC311" s="11">
        <v>0.45658000358566642</v>
      </c>
      <c r="AD311" s="11">
        <v>0.22200000174343587</v>
      </c>
      <c r="AE311" s="11">
        <v>0.61864000485837456</v>
      </c>
      <c r="AF311" s="11">
        <v>0.43142000338807696</v>
      </c>
      <c r="AG311" s="11">
        <v>0.22200000174343587</v>
      </c>
      <c r="AH311" s="11">
        <v>0.56166000441089281</v>
      </c>
      <c r="AI311" s="11">
        <v>0.31080000244081019</v>
      </c>
      <c r="AJ311" s="11">
        <v>0.66648143102257595</v>
      </c>
      <c r="AK311" s="11">
        <v>0.22215529771997602</v>
      </c>
      <c r="AL311" s="11">
        <v>0.63468890493045915</v>
      </c>
      <c r="AM311" s="11">
        <v>3.5006698026235671E-3</v>
      </c>
      <c r="AN311" s="11">
        <v>3.5845422908283769E-2</v>
      </c>
      <c r="AO311" s="11">
        <v>0.23186780963989992</v>
      </c>
      <c r="AP311" s="11">
        <v>0.63492000498622658</v>
      </c>
      <c r="AQ311" s="11">
        <v>0.63468890493045915</v>
      </c>
      <c r="AR311" s="11">
        <v>1963.73103202472</v>
      </c>
      <c r="AS311" s="11">
        <v>2060</v>
      </c>
      <c r="AT311" s="11">
        <v>510557</v>
      </c>
      <c r="AW311" s="11">
        <v>-0.08</v>
      </c>
      <c r="AX311" s="11">
        <v>-4.8068296768585095E-2</v>
      </c>
    </row>
    <row r="312" spans="1:50">
      <c r="A312"/>
      <c r="B312"/>
      <c r="C312"/>
      <c r="D312"/>
      <c r="E312"/>
      <c r="F312"/>
      <c r="G312"/>
      <c r="H312"/>
      <c r="I312"/>
      <c r="J312"/>
      <c r="K312"/>
      <c r="L312"/>
      <c r="M312"/>
      <c r="N312"/>
      <c r="O312"/>
      <c r="P312"/>
      <c r="Q312"/>
      <c r="R312"/>
      <c r="S312"/>
      <c r="T312"/>
      <c r="U312"/>
      <c r="V312"/>
      <c r="W312"/>
      <c r="X312"/>
      <c r="Y312"/>
      <c r="Z312"/>
      <c r="AA312" s="11">
        <v>0.15627441787779339</v>
      </c>
      <c r="AB312" s="11">
        <v>0.39299999239999994</v>
      </c>
      <c r="AC312" s="11">
        <v>0.46892000330984596</v>
      </c>
      <c r="AD312" s="11">
        <v>0.2280000016093254</v>
      </c>
      <c r="AE312" s="11">
        <v>0.63536000448465346</v>
      </c>
      <c r="AF312" s="11">
        <v>0.44308000312745571</v>
      </c>
      <c r="AG312" s="11">
        <v>0.2280000016093254</v>
      </c>
      <c r="AH312" s="11">
        <v>0.5768400040715933</v>
      </c>
      <c r="AI312" s="11">
        <v>0.31920000225305556</v>
      </c>
      <c r="AJ312" s="11">
        <v>0.62947302954310602</v>
      </c>
      <c r="AK312" s="11">
        <v>0.26430376127178201</v>
      </c>
      <c r="AL312" s="11">
        <v>0.63749492371784433</v>
      </c>
      <c r="AM312" s="11">
        <v>3.5820807261500733E-3</v>
      </c>
      <c r="AN312" s="11">
        <v>3.6608091462665374E-2</v>
      </c>
      <c r="AO312" s="11">
        <v>0.39352876660278396</v>
      </c>
      <c r="AP312" s="11">
        <v>0.65208000460267068</v>
      </c>
      <c r="AQ312" s="11">
        <v>0.63749492371784433</v>
      </c>
      <c r="AR312" s="11">
        <v>2075.6162416454799</v>
      </c>
      <c r="AS312" s="11">
        <v>2260</v>
      </c>
      <c r="AT312" s="11">
        <v>518131</v>
      </c>
      <c r="AW312" s="11">
        <v>-7.0000000000000007E-2</v>
      </c>
      <c r="AX312" s="11">
        <v>-4.5181362779818712E-2</v>
      </c>
    </row>
    <row r="313" spans="1:50">
      <c r="A313"/>
      <c r="B313"/>
      <c r="C313"/>
      <c r="D313"/>
      <c r="E313"/>
      <c r="F313"/>
      <c r="G313"/>
      <c r="H313"/>
      <c r="I313"/>
      <c r="J313"/>
      <c r="K313"/>
      <c r="L313"/>
      <c r="M313"/>
      <c r="N313"/>
      <c r="O313"/>
      <c r="P313"/>
      <c r="Q313"/>
      <c r="R313"/>
      <c r="S313"/>
      <c r="T313"/>
      <c r="U313"/>
      <c r="V313"/>
      <c r="W313"/>
      <c r="X313"/>
      <c r="Y313"/>
      <c r="Z313"/>
      <c r="AA313" s="11">
        <v>0.15627441787779339</v>
      </c>
      <c r="AB313" s="11">
        <v>0.39083332699999995</v>
      </c>
      <c r="AC313" s="11">
        <v>0.4812600030340255</v>
      </c>
      <c r="AD313" s="11">
        <v>0.23400000147521496</v>
      </c>
      <c r="AE313" s="11">
        <v>0.65208000411093225</v>
      </c>
      <c r="AF313" s="11">
        <v>0.45474000286683436</v>
      </c>
      <c r="AG313" s="11">
        <v>0.23400000147521496</v>
      </c>
      <c r="AH313" s="11">
        <v>0.59202000373229391</v>
      </c>
      <c r="AI313" s="11">
        <v>0.32760000206530093</v>
      </c>
      <c r="AJ313" s="11">
        <v>0.59246462806363598</v>
      </c>
      <c r="AK313" s="11">
        <v>0.30645222482358803</v>
      </c>
      <c r="AL313" s="11">
        <v>0.64030094250522951</v>
      </c>
      <c r="AM313" s="11">
        <v>3.6634916496765795E-3</v>
      </c>
      <c r="AN313" s="11">
        <v>3.7370760017046971E-2</v>
      </c>
      <c r="AO313" s="11">
        <v>0.55518972356566798</v>
      </c>
      <c r="AP313" s="11">
        <v>0.66924000421911467</v>
      </c>
      <c r="AQ313" s="11">
        <v>0.64030094250522951</v>
      </c>
      <c r="AR313" s="11">
        <v>2165.1025943240802</v>
      </c>
      <c r="AS313" s="11">
        <v>2180</v>
      </c>
      <c r="AT313" s="11">
        <v>530313</v>
      </c>
      <c r="AW313" s="11">
        <v>-0.05</v>
      </c>
      <c r="AX313" s="11">
        <v>-3.9289808386771152E-2</v>
      </c>
    </row>
    <row r="314" spans="1:50">
      <c r="A314"/>
      <c r="B314"/>
      <c r="C314"/>
      <c r="D314"/>
      <c r="E314"/>
      <c r="F314"/>
      <c r="G314"/>
      <c r="H314"/>
      <c r="I314"/>
      <c r="J314"/>
      <c r="K314"/>
      <c r="L314"/>
      <c r="M314"/>
      <c r="N314"/>
      <c r="O314"/>
      <c r="P314"/>
      <c r="Q314"/>
      <c r="R314"/>
      <c r="S314"/>
      <c r="T314"/>
      <c r="U314"/>
      <c r="V314"/>
      <c r="W314"/>
      <c r="X314"/>
      <c r="Y314"/>
      <c r="Z314"/>
      <c r="AA314" s="11">
        <v>0.15627441787779339</v>
      </c>
      <c r="AB314" s="11">
        <v>0.38866666159999996</v>
      </c>
      <c r="AC314" s="11">
        <v>0.49360000275820498</v>
      </c>
      <c r="AD314" s="11">
        <v>0.2400000013411045</v>
      </c>
      <c r="AE314" s="11">
        <v>0.66880000373721116</v>
      </c>
      <c r="AF314" s="11">
        <v>0.46640000260621306</v>
      </c>
      <c r="AG314" s="11">
        <v>0.2400000013411045</v>
      </c>
      <c r="AH314" s="11">
        <v>0.60720000339299451</v>
      </c>
      <c r="AI314" s="11">
        <v>0.33600000187754631</v>
      </c>
      <c r="AJ314" s="11">
        <v>0.59380488876235993</v>
      </c>
      <c r="AK314" s="11">
        <v>0.30529807268929099</v>
      </c>
      <c r="AL314" s="11">
        <v>0.63013071444395852</v>
      </c>
      <c r="AM314" s="11">
        <v>3.7449025732030862E-3</v>
      </c>
      <c r="AN314" s="11">
        <v>3.8133428571428575E-2</v>
      </c>
      <c r="AO314" s="11">
        <v>0.55019377034434114</v>
      </c>
      <c r="AP314" s="11">
        <v>0.68640000383555888</v>
      </c>
      <c r="AQ314" s="11">
        <v>0.63013071444395852</v>
      </c>
      <c r="AR314" s="11">
        <v>2283.6900739315402</v>
      </c>
      <c r="AS314" s="11">
        <v>2160</v>
      </c>
      <c r="AT314" s="11">
        <v>545171</v>
      </c>
      <c r="AW314" s="11">
        <v>-0.05</v>
      </c>
      <c r="AX314" s="11">
        <v>-3.2329900115692423E-2</v>
      </c>
    </row>
    <row r="315" spans="1:50">
      <c r="A315"/>
      <c r="B315"/>
      <c r="C315"/>
      <c r="D315"/>
      <c r="E315"/>
      <c r="F315"/>
      <c r="G315"/>
      <c r="H315"/>
      <c r="I315"/>
      <c r="J315"/>
      <c r="K315"/>
      <c r="L315"/>
      <c r="M315"/>
      <c r="N315"/>
      <c r="O315"/>
      <c r="P315"/>
      <c r="Q315"/>
      <c r="R315"/>
      <c r="S315"/>
      <c r="T315"/>
      <c r="U315"/>
      <c r="V315"/>
      <c r="W315"/>
      <c r="X315"/>
      <c r="Y315"/>
      <c r="Z315"/>
      <c r="AA315" s="11">
        <v>0.15627441787779339</v>
      </c>
      <c r="AB315" s="11">
        <v>0.38649999619999997</v>
      </c>
      <c r="AC315" s="11">
        <v>0.50594000248238447</v>
      </c>
      <c r="AD315" s="11">
        <v>0.24600000120699406</v>
      </c>
      <c r="AE315" s="11">
        <v>0.68552000336349006</v>
      </c>
      <c r="AF315" s="11">
        <v>0.47806000234559176</v>
      </c>
      <c r="AG315" s="11">
        <v>0.24600000120699406</v>
      </c>
      <c r="AH315" s="11">
        <v>0.62238000305369501</v>
      </c>
      <c r="AI315" s="11">
        <v>0.34440000168979168</v>
      </c>
      <c r="AJ315" s="11">
        <v>0.59514514946108399</v>
      </c>
      <c r="AK315" s="11">
        <v>0.30414392055499401</v>
      </c>
      <c r="AL315" s="11">
        <v>0.61996048638268764</v>
      </c>
      <c r="AM315" s="11">
        <v>3.8263134967295924E-3</v>
      </c>
      <c r="AN315" s="11">
        <v>4.4801428571428568E-2</v>
      </c>
      <c r="AO315" s="11">
        <v>0.54519781712301429</v>
      </c>
      <c r="AP315" s="11">
        <v>0.70356000345200298</v>
      </c>
      <c r="AQ315" s="11">
        <v>0.61996048638268764</v>
      </c>
      <c r="AR315" s="11">
        <v>2436.9433583804098</v>
      </c>
      <c r="AS315" s="11">
        <v>2380</v>
      </c>
      <c r="AT315" s="11">
        <v>561175</v>
      </c>
      <c r="AW315" s="11">
        <v>-0.04</v>
      </c>
      <c r="AX315" s="11">
        <v>-2.7724838862243417E-2</v>
      </c>
    </row>
    <row r="316" spans="1:50">
      <c r="A316"/>
      <c r="B316"/>
      <c r="C316"/>
      <c r="D316"/>
      <c r="E316"/>
      <c r="F316"/>
      <c r="G316"/>
      <c r="H316"/>
      <c r="I316"/>
      <c r="J316"/>
      <c r="K316"/>
      <c r="L316"/>
      <c r="M316"/>
      <c r="N316"/>
      <c r="O316"/>
      <c r="P316"/>
      <c r="Q316"/>
      <c r="R316"/>
      <c r="S316"/>
      <c r="T316"/>
      <c r="U316"/>
      <c r="V316"/>
      <c r="W316"/>
      <c r="X316"/>
      <c r="Y316"/>
      <c r="Z316"/>
      <c r="AA316" s="11">
        <v>0.15627441787779339</v>
      </c>
      <c r="AB316" s="11">
        <v>0.38433333079999998</v>
      </c>
      <c r="AC316" s="11">
        <v>0.51828000220656401</v>
      </c>
      <c r="AD316" s="11">
        <v>0.25200000107288362</v>
      </c>
      <c r="AE316" s="11">
        <v>0.70224000298976885</v>
      </c>
      <c r="AF316" s="11">
        <v>0.48972000208497041</v>
      </c>
      <c r="AG316" s="11">
        <v>0.25200000107288362</v>
      </c>
      <c r="AH316" s="11">
        <v>0.63756000271439561</v>
      </c>
      <c r="AI316" s="11">
        <v>0.35280000150203705</v>
      </c>
      <c r="AJ316" s="11">
        <v>0.61115676338067004</v>
      </c>
      <c r="AK316" s="11">
        <v>0.279937393216527</v>
      </c>
      <c r="AL316" s="11">
        <v>0.62208194340150291</v>
      </c>
      <c r="AM316" s="11">
        <v>3.9077244202560986E-3</v>
      </c>
      <c r="AN316" s="11">
        <v>4.3618285714285714E-2</v>
      </c>
      <c r="AO316" s="11">
        <v>0.53958733624120303</v>
      </c>
      <c r="AP316" s="11">
        <v>0.72072000306844719</v>
      </c>
      <c r="AQ316" s="11">
        <v>0.62208194340150291</v>
      </c>
      <c r="AR316" s="11">
        <v>2587.4422680620601</v>
      </c>
      <c r="AS316" s="11">
        <v>2590</v>
      </c>
      <c r="AT316" s="11">
        <v>578283</v>
      </c>
      <c r="AW316" s="11">
        <v>-0.04</v>
      </c>
      <c r="AX316" s="11">
        <v>-2.7113391201716908E-2</v>
      </c>
    </row>
    <row r="317" spans="1:50">
      <c r="A317"/>
      <c r="B317"/>
      <c r="C317"/>
      <c r="D317"/>
      <c r="E317"/>
      <c r="F317"/>
      <c r="G317"/>
      <c r="H317"/>
      <c r="I317"/>
      <c r="J317"/>
      <c r="K317"/>
      <c r="L317"/>
      <c r="M317"/>
      <c r="N317"/>
      <c r="O317"/>
      <c r="P317"/>
      <c r="Q317"/>
      <c r="R317"/>
      <c r="S317"/>
      <c r="T317"/>
      <c r="U317"/>
      <c r="V317"/>
      <c r="W317"/>
      <c r="X317"/>
      <c r="Y317"/>
      <c r="Z317"/>
      <c r="AA317" s="11">
        <v>0.15627441787779339</v>
      </c>
      <c r="AB317" s="11">
        <v>0.38216666539999999</v>
      </c>
      <c r="AC317" s="11">
        <v>0.53062000193074343</v>
      </c>
      <c r="AD317" s="11">
        <v>0.25800000093877318</v>
      </c>
      <c r="AE317" s="11">
        <v>0.71896000261604787</v>
      </c>
      <c r="AF317" s="11">
        <v>0.50138000182434916</v>
      </c>
      <c r="AG317" s="11">
        <v>0.25800000093877318</v>
      </c>
      <c r="AH317" s="11">
        <v>0.65274000237509611</v>
      </c>
      <c r="AI317" s="11">
        <v>0.36120000131428243</v>
      </c>
      <c r="AJ317" s="11">
        <v>0.62716837730025599</v>
      </c>
      <c r="AK317" s="11">
        <v>0.25573086587806004</v>
      </c>
      <c r="AL317" s="11">
        <v>0.62420340042031808</v>
      </c>
      <c r="AM317" s="11">
        <v>3.9891353437826044E-3</v>
      </c>
      <c r="AN317" s="11">
        <v>5.0005107142857143E-2</v>
      </c>
      <c r="AO317" s="11">
        <v>0.53397685535939177</v>
      </c>
      <c r="AP317" s="11">
        <v>0.73788000268489118</v>
      </c>
      <c r="AQ317" s="11">
        <v>0.62420340042031808</v>
      </c>
      <c r="AR317" s="11">
        <v>2775.3976321963701</v>
      </c>
      <c r="AS317" s="11">
        <v>2750</v>
      </c>
      <c r="AT317" s="11">
        <v>596729</v>
      </c>
      <c r="AW317" s="11">
        <v>-0.04</v>
      </c>
      <c r="AX317" s="11">
        <v>-3.1314485438744433E-2</v>
      </c>
    </row>
    <row r="318" spans="1:50">
      <c r="A318"/>
      <c r="B318"/>
      <c r="C318"/>
      <c r="D318"/>
      <c r="E318"/>
      <c r="F318"/>
      <c r="G318"/>
      <c r="H318"/>
      <c r="I318"/>
      <c r="J318"/>
      <c r="K318"/>
      <c r="L318"/>
      <c r="M318"/>
      <c r="N318"/>
      <c r="O318"/>
      <c r="P318"/>
      <c r="Q318"/>
      <c r="R318"/>
      <c r="S318"/>
      <c r="T318"/>
      <c r="U318"/>
      <c r="V318"/>
      <c r="W318"/>
      <c r="X318"/>
      <c r="Y318"/>
      <c r="Z318"/>
      <c r="AA318" s="11">
        <v>0.15627441787779339</v>
      </c>
      <c r="AB318" s="11">
        <v>0.38</v>
      </c>
      <c r="AC318" s="11">
        <v>0.54296000165492297</v>
      </c>
      <c r="AD318" s="11">
        <v>0.26400000080466268</v>
      </c>
      <c r="AE318" s="11">
        <v>0.73568000224232666</v>
      </c>
      <c r="AF318" s="11">
        <v>0.51304000156372775</v>
      </c>
      <c r="AG318" s="11">
        <v>0.26400000080466268</v>
      </c>
      <c r="AH318" s="11">
        <v>0.66792000203579671</v>
      </c>
      <c r="AI318" s="11">
        <v>0.3696000011265278</v>
      </c>
      <c r="AJ318" s="11">
        <v>0.69518409050901198</v>
      </c>
      <c r="AK318" s="11">
        <v>0.25641165768249402</v>
      </c>
      <c r="AL318" s="11">
        <v>0.6647720516692085</v>
      </c>
      <c r="AM318" s="11">
        <v>4.070546267309111E-3</v>
      </c>
      <c r="AN318" s="11">
        <v>5.6391928571428572E-2</v>
      </c>
      <c r="AO318" s="11">
        <v>0.57306547103547179</v>
      </c>
      <c r="AP318" s="11">
        <v>0.75504000230133528</v>
      </c>
      <c r="AQ318" s="11">
        <v>0.6647720516692085</v>
      </c>
      <c r="AR318" s="11">
        <v>2984.3970153217201</v>
      </c>
      <c r="AS318" s="11">
        <v>2880</v>
      </c>
      <c r="AT318" s="11">
        <v>615533</v>
      </c>
      <c r="AU318" s="11">
        <v>46.74</v>
      </c>
      <c r="AV318" s="11">
        <v>49.52</v>
      </c>
      <c r="AW318" s="11">
        <v>-0.03</v>
      </c>
      <c r="AX318" s="11">
        <v>-2.7142445997139275E-2</v>
      </c>
    </row>
    <row r="319" spans="1:50">
      <c r="A319"/>
      <c r="B319"/>
      <c r="C319"/>
      <c r="D319"/>
      <c r="E319"/>
      <c r="F319"/>
      <c r="G319"/>
      <c r="H319"/>
      <c r="I319"/>
      <c r="J319"/>
      <c r="K319"/>
      <c r="L319"/>
      <c r="M319"/>
      <c r="N319"/>
      <c r="O319"/>
      <c r="P319"/>
      <c r="Q319"/>
      <c r="R319"/>
      <c r="S319"/>
      <c r="T319"/>
      <c r="U319"/>
      <c r="V319"/>
      <c r="W319"/>
      <c r="X319"/>
      <c r="Y319"/>
      <c r="Z319"/>
      <c r="AA319" s="11">
        <v>0.15627441787779339</v>
      </c>
      <c r="AB319" s="11">
        <v>0.39239999972283846</v>
      </c>
      <c r="AC319" s="11">
        <v>0.55530000137910251</v>
      </c>
      <c r="AD319" s="11">
        <v>0.27000000067055224</v>
      </c>
      <c r="AE319" s="11">
        <v>0.75240000186860556</v>
      </c>
      <c r="AF319" s="11">
        <v>0.52470000130310657</v>
      </c>
      <c r="AG319" s="11">
        <v>0.27000000067055224</v>
      </c>
      <c r="AH319" s="11">
        <v>0.68310000169649721</v>
      </c>
      <c r="AI319" s="11">
        <v>0.37800000093877317</v>
      </c>
      <c r="AJ319" s="11">
        <v>0.71389518064966406</v>
      </c>
      <c r="AK319" s="11">
        <v>0.31028165642512995</v>
      </c>
      <c r="AL319" s="11">
        <v>0.6273457212564062</v>
      </c>
      <c r="AM319" s="11">
        <v>3.356575752537333E-2</v>
      </c>
      <c r="AN319" s="11">
        <v>6.2778750000000008E-2</v>
      </c>
      <c r="AO319" s="11">
        <v>0.56584154862178049</v>
      </c>
      <c r="AP319" s="11">
        <v>0.77220000191777938</v>
      </c>
      <c r="AQ319" s="11">
        <v>0.6273457212564062</v>
      </c>
      <c r="AR319" s="11">
        <v>3219.42134674007</v>
      </c>
      <c r="AS319" s="11">
        <v>3140</v>
      </c>
      <c r="AT319" s="11">
        <v>633516</v>
      </c>
      <c r="AW319" s="11">
        <v>-0.02</v>
      </c>
      <c r="AX319" s="11">
        <v>-2.7180520792625229E-2</v>
      </c>
    </row>
    <row r="320" spans="1:50">
      <c r="A320"/>
      <c r="B320"/>
      <c r="C320"/>
      <c r="D320"/>
      <c r="E320"/>
      <c r="F320"/>
      <c r="G320"/>
      <c r="H320"/>
      <c r="I320"/>
      <c r="J320"/>
      <c r="K320"/>
      <c r="L320"/>
      <c r="M320"/>
      <c r="N320"/>
      <c r="O320"/>
      <c r="P320"/>
      <c r="Q320"/>
      <c r="R320"/>
      <c r="S320"/>
      <c r="T320"/>
      <c r="U320"/>
      <c r="V320"/>
      <c r="W320"/>
      <c r="X320"/>
      <c r="Y320"/>
      <c r="Z320"/>
      <c r="AA320" s="11">
        <v>0.15627441787779339</v>
      </c>
      <c r="AB320" s="11">
        <v>0.40479999944567679</v>
      </c>
      <c r="AC320" s="11">
        <v>0.56764000110328194</v>
      </c>
      <c r="AD320" s="11">
        <v>0.2760000005364418</v>
      </c>
      <c r="AE320" s="11">
        <v>0.76912000149488446</v>
      </c>
      <c r="AF320" s="11">
        <v>0.53636000104248527</v>
      </c>
      <c r="AG320" s="11">
        <v>0.2760000005364418</v>
      </c>
      <c r="AH320" s="11">
        <v>0.69828000135719781</v>
      </c>
      <c r="AI320" s="11">
        <v>0.38640000075101855</v>
      </c>
      <c r="AJ320" s="11">
        <v>0.75321271788800603</v>
      </c>
      <c r="AK320" s="11">
        <v>0.29789846337186598</v>
      </c>
      <c r="AL320" s="11">
        <v>0.6591632086803243</v>
      </c>
      <c r="AM320" s="11">
        <v>6.1553707918422892E-2</v>
      </c>
      <c r="AN320" s="11">
        <v>6.9165571428571423E-2</v>
      </c>
      <c r="AO320" s="11">
        <v>0.58554829476378656</v>
      </c>
      <c r="AP320" s="11">
        <v>0.78936000153422359</v>
      </c>
      <c r="AQ320" s="11">
        <v>0.6591632086803243</v>
      </c>
      <c r="AR320" s="11">
        <v>3470.6668632393698</v>
      </c>
      <c r="AS320" s="11">
        <v>3420</v>
      </c>
      <c r="AT320" s="11">
        <v>649839</v>
      </c>
      <c r="AW320" s="11">
        <v>-0.01</v>
      </c>
      <c r="AX320" s="11">
        <v>-2.7931972046694731E-2</v>
      </c>
    </row>
    <row r="321" spans="1:50">
      <c r="A321"/>
      <c r="B321"/>
      <c r="C321"/>
      <c r="D321"/>
      <c r="E321"/>
      <c r="F321"/>
      <c r="G321"/>
      <c r="H321"/>
      <c r="I321"/>
      <c r="J321"/>
      <c r="K321"/>
      <c r="L321"/>
      <c r="M321"/>
      <c r="N321"/>
      <c r="O321"/>
      <c r="P321"/>
      <c r="Q321"/>
      <c r="R321"/>
      <c r="S321"/>
      <c r="T321"/>
      <c r="U321"/>
      <c r="V321"/>
      <c r="W321"/>
      <c r="X321"/>
      <c r="Y321"/>
      <c r="Z321"/>
      <c r="AA321" s="11">
        <v>0.15627441787779339</v>
      </c>
      <c r="AB321" s="11">
        <v>0.41719999916851525</v>
      </c>
      <c r="AC321" s="11">
        <v>0.57998000082746148</v>
      </c>
      <c r="AD321" s="11">
        <v>0.28200000040233136</v>
      </c>
      <c r="AE321" s="11">
        <v>0.78584000112116326</v>
      </c>
      <c r="AF321" s="11">
        <v>0.54802000078186386</v>
      </c>
      <c r="AG321" s="11">
        <v>0.28200000040233136</v>
      </c>
      <c r="AH321" s="11">
        <v>0.71346000101789842</v>
      </c>
      <c r="AI321" s="11">
        <v>0.39480000056326392</v>
      </c>
      <c r="AJ321" s="11">
        <v>0.75948663362695201</v>
      </c>
      <c r="AK321" s="11">
        <v>0.33071350047584602</v>
      </c>
      <c r="AL321" s="11">
        <v>0.65294874987396356</v>
      </c>
      <c r="AM321" s="11">
        <v>0.13735349774653111</v>
      </c>
      <c r="AN321" s="11">
        <v>7.2377857142857133E-2</v>
      </c>
      <c r="AO321" s="11">
        <v>0.57581397781657018</v>
      </c>
      <c r="AP321" s="11">
        <v>0.80652000115066769</v>
      </c>
      <c r="AQ321" s="11">
        <v>0.65294874987396356</v>
      </c>
      <c r="AR321" s="11">
        <v>3730.1337833503499</v>
      </c>
      <c r="AS321" s="11">
        <v>3740</v>
      </c>
      <c r="AT321" s="11">
        <v>663964</v>
      </c>
      <c r="AW321" s="11">
        <v>0</v>
      </c>
      <c r="AX321" s="11">
        <v>-2.7094480095031959E-2</v>
      </c>
    </row>
    <row r="322" spans="1:50">
      <c r="A322"/>
      <c r="B322"/>
      <c r="C322"/>
      <c r="D322"/>
      <c r="E322"/>
      <c r="F322"/>
      <c r="G322"/>
      <c r="H322"/>
      <c r="I322"/>
      <c r="J322"/>
      <c r="K322"/>
      <c r="L322"/>
      <c r="M322"/>
      <c r="N322"/>
      <c r="O322"/>
      <c r="P322"/>
      <c r="Q322"/>
      <c r="R322"/>
      <c r="S322"/>
      <c r="T322"/>
      <c r="U322"/>
      <c r="V322"/>
      <c r="W322"/>
      <c r="X322"/>
      <c r="Y322"/>
      <c r="Z322"/>
      <c r="AA322" s="11">
        <v>0.15627441787779339</v>
      </c>
      <c r="AB322" s="11">
        <v>0.42959999889135358</v>
      </c>
      <c r="AC322" s="11">
        <v>0.59232000055164102</v>
      </c>
      <c r="AD322" s="11">
        <v>0.28800000026822092</v>
      </c>
      <c r="AE322" s="11">
        <v>0.80256000074744227</v>
      </c>
      <c r="AF322" s="11">
        <v>0.55968000052124256</v>
      </c>
      <c r="AG322" s="11">
        <v>0.28800000026822092</v>
      </c>
      <c r="AH322" s="11">
        <v>0.72864000067859891</v>
      </c>
      <c r="AI322" s="11">
        <v>0.40320000037550924</v>
      </c>
      <c r="AJ322" s="11">
        <v>0.636340992141048</v>
      </c>
      <c r="AK322" s="11">
        <v>0.30169475603108398</v>
      </c>
      <c r="AL322" s="11">
        <v>0.6354895652955932</v>
      </c>
      <c r="AM322" s="11">
        <v>0.24561169950496001</v>
      </c>
      <c r="AN322" s="11">
        <v>7.8256857142857142E-2</v>
      </c>
      <c r="AO322" s="11">
        <v>0.56434979811103281</v>
      </c>
      <c r="AP322" s="11">
        <v>0.82368000076711168</v>
      </c>
      <c r="AQ322" s="11">
        <v>0.6354895652955932</v>
      </c>
      <c r="AR322" s="11">
        <v>4535.5120586674602</v>
      </c>
      <c r="AS322" s="11">
        <v>4520</v>
      </c>
      <c r="AT322" s="11">
        <v>676040</v>
      </c>
      <c r="AW322" s="11">
        <v>-0.02</v>
      </c>
      <c r="AX322" s="11">
        <v>-4.1727495213875088E-2</v>
      </c>
    </row>
    <row r="323" spans="1:50">
      <c r="A323"/>
      <c r="B323"/>
      <c r="C323"/>
      <c r="D323"/>
      <c r="E323"/>
      <c r="F323"/>
      <c r="G323"/>
      <c r="H323"/>
      <c r="I323"/>
      <c r="J323"/>
      <c r="K323"/>
      <c r="L323"/>
      <c r="M323"/>
      <c r="N323"/>
      <c r="O323"/>
      <c r="P323"/>
      <c r="Q323"/>
      <c r="R323"/>
      <c r="S323"/>
      <c r="T323"/>
      <c r="U323"/>
      <c r="V323"/>
      <c r="W323"/>
      <c r="X323"/>
      <c r="Y323"/>
      <c r="Z323"/>
      <c r="AA323" s="11">
        <v>0.15627441787779339</v>
      </c>
      <c r="AB323" s="11">
        <v>0.44199999861419204</v>
      </c>
      <c r="AC323" s="11">
        <v>0.60466000027582056</v>
      </c>
      <c r="AD323" s="11">
        <v>0.29400000013411043</v>
      </c>
      <c r="AE323" s="11">
        <v>0.81928000037372106</v>
      </c>
      <c r="AF323" s="11">
        <v>0.57134000026062126</v>
      </c>
      <c r="AG323" s="11">
        <v>0.29400000013411043</v>
      </c>
      <c r="AH323" s="11">
        <v>0.74382000033929951</v>
      </c>
      <c r="AI323" s="11">
        <v>0.41160000018775461</v>
      </c>
      <c r="AJ323" s="11">
        <v>0.65030191814015004</v>
      </c>
      <c r="AK323" s="11">
        <v>0.34697412450866605</v>
      </c>
      <c r="AL323" s="11">
        <v>0.63991770049651298</v>
      </c>
      <c r="AM323" s="11">
        <v>0.40607652261304228</v>
      </c>
      <c r="AN323" s="11">
        <v>9.3825142857142857E-2</v>
      </c>
      <c r="AO323" s="11">
        <v>0.56794253773541192</v>
      </c>
      <c r="AP323" s="11">
        <v>0.84084000038355589</v>
      </c>
      <c r="AQ323" s="11">
        <v>0.63991770049651298</v>
      </c>
      <c r="AR323" s="11">
        <v>4788.4039214502</v>
      </c>
      <c r="AS323" s="11">
        <v>4690</v>
      </c>
      <c r="AT323" s="11">
        <v>686789</v>
      </c>
      <c r="AW323" s="11">
        <v>0</v>
      </c>
      <c r="AX323" s="11">
        <v>-4.5576509572293089E-2</v>
      </c>
    </row>
    <row r="324" spans="1:50">
      <c r="A324"/>
      <c r="B324"/>
      <c r="C324"/>
      <c r="D324"/>
      <c r="E324"/>
      <c r="F324"/>
      <c r="G324"/>
      <c r="H324"/>
      <c r="I324"/>
      <c r="J324"/>
      <c r="K324"/>
      <c r="L324"/>
      <c r="M324"/>
      <c r="N324"/>
      <c r="O324"/>
      <c r="P324"/>
      <c r="Q324"/>
      <c r="R324"/>
      <c r="S324"/>
      <c r="T324"/>
      <c r="U324"/>
      <c r="V324"/>
      <c r="W324"/>
      <c r="X324"/>
      <c r="Y324"/>
      <c r="Z324"/>
      <c r="AA324" s="11">
        <v>0.15627441787779339</v>
      </c>
      <c r="AB324" s="11">
        <v>0.45439999833703038</v>
      </c>
      <c r="AC324" s="11">
        <v>0.61699999999999999</v>
      </c>
      <c r="AD324" s="11">
        <v>0.3</v>
      </c>
      <c r="AE324" s="11">
        <v>0.83599999999999997</v>
      </c>
      <c r="AF324" s="11">
        <v>0.58299999999999996</v>
      </c>
      <c r="AG324" s="11">
        <v>0.3</v>
      </c>
      <c r="AH324" s="11">
        <v>0.75900000000000001</v>
      </c>
      <c r="AI324" s="11">
        <v>0.42</v>
      </c>
      <c r="AJ324" s="11">
        <v>0.63705724606428604</v>
      </c>
      <c r="AK324" s="11">
        <v>0.37311952908783802</v>
      </c>
      <c r="AL324" s="11">
        <v>0.66737092881572291</v>
      </c>
      <c r="AM324" s="11">
        <v>0.52111411460934998</v>
      </c>
      <c r="AN324" s="11">
        <v>9.1948640041943114E-2</v>
      </c>
      <c r="AO324" s="11">
        <v>0.53275149301853242</v>
      </c>
      <c r="AP324" s="11">
        <v>0.85799999999999998</v>
      </c>
      <c r="AQ324" s="11">
        <v>0.66737092881572291</v>
      </c>
      <c r="AR324" s="11">
        <v>5112.9379605856102</v>
      </c>
      <c r="AS324" s="11">
        <v>5290</v>
      </c>
      <c r="AT324" s="11">
        <v>697335</v>
      </c>
      <c r="AW324" s="11">
        <v>0</v>
      </c>
      <c r="AX324" s="11">
        <v>-4.6600663634571882E-2</v>
      </c>
    </row>
    <row r="325" spans="1:50">
      <c r="A325"/>
      <c r="B325"/>
      <c r="C325"/>
      <c r="D325"/>
      <c r="E325"/>
      <c r="F325"/>
      <c r="G325"/>
      <c r="H325"/>
      <c r="I325"/>
      <c r="J325"/>
      <c r="K325"/>
      <c r="L325"/>
      <c r="M325"/>
      <c r="N325"/>
      <c r="O325"/>
      <c r="P325"/>
      <c r="Q325"/>
      <c r="R325"/>
      <c r="S325"/>
      <c r="T325"/>
      <c r="U325"/>
      <c r="V325"/>
      <c r="W325"/>
      <c r="X325"/>
      <c r="Y325"/>
      <c r="Z325"/>
      <c r="AA325" s="11">
        <v>0.15627441787779339</v>
      </c>
      <c r="AB325" s="11">
        <v>0.46679999805986883</v>
      </c>
      <c r="AC325" s="11">
        <v>0.60499999999999998</v>
      </c>
      <c r="AD325" s="11">
        <v>0.3</v>
      </c>
      <c r="AE325" s="11">
        <v>0.84099999999999997</v>
      </c>
      <c r="AF325" s="11">
        <v>0.58299999999999996</v>
      </c>
      <c r="AG325" s="11">
        <v>0.15</v>
      </c>
      <c r="AH325" s="11">
        <v>0.7340000000000001</v>
      </c>
      <c r="AI325" s="11">
        <v>0.52</v>
      </c>
      <c r="AJ325" s="11">
        <v>0.63568667363427778</v>
      </c>
      <c r="AK325" s="11">
        <v>0.37438833376859965</v>
      </c>
      <c r="AL325" s="11">
        <v>0.66569721956497607</v>
      </c>
      <c r="AM325" s="11">
        <v>0.51590297357973458</v>
      </c>
      <c r="AN325" s="11">
        <v>9.0072137226743357E-2</v>
      </c>
      <c r="AO325" s="11">
        <v>0.53242397809566755</v>
      </c>
      <c r="AP325" s="11">
        <v>0.85099999999999998</v>
      </c>
      <c r="AQ325" s="11">
        <v>0.66569721956497607</v>
      </c>
      <c r="AS325" s="11">
        <v>5293.3333333332557</v>
      </c>
      <c r="AW325" s="11">
        <v>-0.01</v>
      </c>
      <c r="AX325" s="11">
        <v>-5.3799433259507701E-2</v>
      </c>
    </row>
    <row r="326" spans="1:50">
      <c r="A326"/>
      <c r="B326"/>
      <c r="C326"/>
      <c r="D326"/>
      <c r="E326"/>
      <c r="F326"/>
      <c r="G326"/>
      <c r="H326"/>
      <c r="I326"/>
      <c r="J326"/>
      <c r="K326"/>
      <c r="L326"/>
      <c r="M326"/>
      <c r="N326"/>
      <c r="O326"/>
      <c r="P326"/>
      <c r="Q326"/>
      <c r="R326"/>
      <c r="S326"/>
      <c r="T326"/>
      <c r="U326"/>
      <c r="V326"/>
      <c r="W326"/>
      <c r="X326"/>
      <c r="Y326"/>
      <c r="Z326"/>
      <c r="AA326" s="11">
        <v>1.3846579894765992E-2</v>
      </c>
      <c r="AB326" s="11">
        <v>0.94499999999999995</v>
      </c>
      <c r="AC326" s="11">
        <v>0.55000000000000004</v>
      </c>
      <c r="AD326" s="11">
        <v>0.3</v>
      </c>
      <c r="AE326" s="11">
        <v>0.91</v>
      </c>
      <c r="AF326" s="11">
        <v>0.60699999999999998</v>
      </c>
      <c r="AG326" s="11">
        <v>0.7</v>
      </c>
      <c r="AH326" s="11">
        <v>0.79500000000000004</v>
      </c>
      <c r="AI326" s="11">
        <v>0.65400000000000003</v>
      </c>
      <c r="AJ326" s="11">
        <v>0.46895467603519353</v>
      </c>
      <c r="AK326" s="11">
        <v>0.56556854157217118</v>
      </c>
      <c r="AL326" s="11">
        <v>0.29240907299135088</v>
      </c>
      <c r="AM326" s="11">
        <v>1.0732264691348001E-3</v>
      </c>
      <c r="AN326" s="11">
        <v>0.35911078016381126</v>
      </c>
      <c r="AO326" s="11">
        <v>0.45789012453885158</v>
      </c>
      <c r="AP326" s="11">
        <v>0.38160000213235618</v>
      </c>
      <c r="AQ326" s="11">
        <v>0.29240907299135088</v>
      </c>
      <c r="AR326" s="11">
        <v>2600.5697534821802</v>
      </c>
      <c r="AS326" s="11">
        <v>2510</v>
      </c>
      <c r="AT326" s="11">
        <v>7484182</v>
      </c>
      <c r="AW326" s="11">
        <v>0.01</v>
      </c>
      <c r="AX326" s="11">
        <v>8.8068795829192026E-3</v>
      </c>
    </row>
    <row r="327" spans="1:50">
      <c r="A327"/>
      <c r="B327"/>
      <c r="C327"/>
      <c r="D327"/>
      <c r="E327"/>
      <c r="F327"/>
      <c r="G327"/>
      <c r="H327"/>
      <c r="I327"/>
      <c r="J327"/>
      <c r="K327"/>
      <c r="L327"/>
      <c r="M327"/>
      <c r="N327"/>
      <c r="O327"/>
      <c r="P327"/>
      <c r="Q327"/>
      <c r="R327"/>
      <c r="S327"/>
      <c r="T327"/>
      <c r="U327"/>
      <c r="V327"/>
      <c r="W327"/>
      <c r="X327"/>
      <c r="Y327"/>
      <c r="Z327"/>
      <c r="AA327" s="11">
        <v>1.3846579894765992E-2</v>
      </c>
      <c r="AB327" s="11">
        <v>0.94499999999999995</v>
      </c>
      <c r="AC327" s="11">
        <v>0.55000000000000004</v>
      </c>
      <c r="AD327" s="11">
        <v>0.7</v>
      </c>
      <c r="AE327" s="11">
        <v>0.89200000000000002</v>
      </c>
      <c r="AF327" s="11">
        <v>0.753</v>
      </c>
      <c r="AG327" s="11">
        <v>0.7</v>
      </c>
      <c r="AH327" s="11">
        <v>0.81599999999999995</v>
      </c>
      <c r="AI327" s="11">
        <v>0.65400000000000003</v>
      </c>
      <c r="AJ327" s="11">
        <v>0.46832109800954597</v>
      </c>
      <c r="AK327" s="11">
        <v>0.56690667504312398</v>
      </c>
      <c r="AL327" s="11">
        <v>0.28817252355718892</v>
      </c>
      <c r="AM327" s="11">
        <v>4.8511934887338895E-3</v>
      </c>
      <c r="AN327" s="11">
        <v>0.36643957142857148</v>
      </c>
      <c r="AO327" s="11">
        <v>0.45703073934495952</v>
      </c>
      <c r="AP327" s="11">
        <v>0.39114000191912057</v>
      </c>
      <c r="AQ327" s="11">
        <v>0.28817252355718892</v>
      </c>
      <c r="AR327" s="11">
        <v>2705.9714713532298</v>
      </c>
      <c r="AS327" s="11">
        <v>2650</v>
      </c>
      <c r="AT327" s="11">
        <v>7649893</v>
      </c>
      <c r="AW327" s="11">
        <v>0.04</v>
      </c>
      <c r="AX327" s="11">
        <v>1.4945074084797672E-2</v>
      </c>
    </row>
    <row r="328" spans="1:50">
      <c r="A328"/>
      <c r="B328"/>
      <c r="C328"/>
      <c r="D328"/>
      <c r="E328"/>
      <c r="F328"/>
      <c r="G328"/>
      <c r="H328"/>
      <c r="I328"/>
      <c r="J328"/>
      <c r="K328"/>
      <c r="L328"/>
      <c r="M328"/>
      <c r="N328"/>
      <c r="O328"/>
      <c r="P328"/>
      <c r="Q328"/>
      <c r="R328"/>
      <c r="S328"/>
      <c r="T328"/>
      <c r="U328"/>
      <c r="V328"/>
      <c r="W328"/>
      <c r="X328"/>
      <c r="Y328"/>
      <c r="Z328"/>
      <c r="AA328" s="11">
        <v>1.3846579894765992E-2</v>
      </c>
      <c r="AB328" s="11">
        <v>0.94300000191</v>
      </c>
      <c r="AC328" s="11">
        <v>0.55000000000000004</v>
      </c>
      <c r="AD328" s="11">
        <v>0.7</v>
      </c>
      <c r="AE328" s="11">
        <v>0.8909999999999999</v>
      </c>
      <c r="AF328" s="11">
        <v>0.7609999999999999</v>
      </c>
      <c r="AG328" s="11">
        <v>0.7</v>
      </c>
      <c r="AH328" s="11">
        <v>0.80500000000000005</v>
      </c>
      <c r="AI328" s="11">
        <v>0.65400000000000003</v>
      </c>
      <c r="AJ328" s="11">
        <v>0.45907947339144706</v>
      </c>
      <c r="AK328" s="11">
        <v>0.560518500421195</v>
      </c>
      <c r="AL328" s="11">
        <v>0.36173524509635935</v>
      </c>
      <c r="AM328" s="11">
        <v>1.6837752552071223E-2</v>
      </c>
      <c r="AN328" s="11">
        <v>0.39866750000000001</v>
      </c>
      <c r="AO328" s="11">
        <v>0.4533396877146626</v>
      </c>
      <c r="AP328" s="11">
        <v>0.40068000170588497</v>
      </c>
      <c r="AQ328" s="11">
        <v>0.36173524509635935</v>
      </c>
      <c r="AR328" s="11">
        <v>2829.2142745443098</v>
      </c>
      <c r="AS328" s="11">
        <v>2760</v>
      </c>
      <c r="AT328" s="11">
        <v>7815308</v>
      </c>
      <c r="AU328" s="11">
        <v>58.46</v>
      </c>
      <c r="AV328" s="11">
        <v>29.87</v>
      </c>
      <c r="AW328" s="11">
        <v>0.05</v>
      </c>
      <c r="AX328" s="11">
        <v>1.6155164418445223E-2</v>
      </c>
    </row>
    <row r="329" spans="1:50">
      <c r="A329"/>
      <c r="B329"/>
      <c r="C329"/>
      <c r="D329"/>
      <c r="E329"/>
      <c r="F329"/>
      <c r="G329"/>
      <c r="H329"/>
      <c r="I329"/>
      <c r="J329"/>
      <c r="K329"/>
      <c r="L329"/>
      <c r="M329"/>
      <c r="N329"/>
      <c r="O329"/>
      <c r="P329"/>
      <c r="Q329"/>
      <c r="R329"/>
      <c r="S329"/>
      <c r="T329"/>
      <c r="U329"/>
      <c r="V329"/>
      <c r="W329"/>
      <c r="X329"/>
      <c r="Y329"/>
      <c r="Z329"/>
      <c r="AA329" s="11">
        <v>1.3846579894765992E-2</v>
      </c>
      <c r="AB329" s="11">
        <v>0.94</v>
      </c>
      <c r="AC329" s="11">
        <v>0.55000000000000004</v>
      </c>
      <c r="AD329" s="11">
        <v>0.7</v>
      </c>
      <c r="AE329" s="11">
        <v>0.8909999999999999</v>
      </c>
      <c r="AF329" s="11">
        <v>0.77500000000000002</v>
      </c>
      <c r="AG329" s="11">
        <v>0.7</v>
      </c>
      <c r="AH329" s="11">
        <v>0.78599999999999992</v>
      </c>
      <c r="AI329" s="11">
        <v>0.748</v>
      </c>
      <c r="AJ329" s="11">
        <v>0.44983784877334798</v>
      </c>
      <c r="AK329" s="11">
        <v>0.55413032579926602</v>
      </c>
      <c r="AL329" s="11">
        <v>0.43529796663552978</v>
      </c>
      <c r="AM329" s="11">
        <v>3.3311132130347552E-2</v>
      </c>
      <c r="AN329" s="11">
        <v>0.4308954285714286</v>
      </c>
      <c r="AO329" s="11">
        <v>0.44964863608436578</v>
      </c>
      <c r="AP329" s="11">
        <v>0.41022000149264931</v>
      </c>
      <c r="AQ329" s="11">
        <v>0.43529796663552978</v>
      </c>
      <c r="AR329" s="11">
        <v>2942.7114994589201</v>
      </c>
      <c r="AS329" s="11">
        <v>2890</v>
      </c>
      <c r="AT329" s="11">
        <v>7981049</v>
      </c>
      <c r="AW329" s="11">
        <v>0.06</v>
      </c>
      <c r="AX329" s="11">
        <v>1.8440999391295732E-2</v>
      </c>
    </row>
    <row r="330" spans="1:50">
      <c r="A330"/>
      <c r="B330"/>
      <c r="C330"/>
      <c r="D330"/>
      <c r="E330"/>
      <c r="F330"/>
      <c r="G330"/>
      <c r="H330"/>
      <c r="I330"/>
      <c r="J330"/>
      <c r="K330"/>
      <c r="L330"/>
      <c r="M330"/>
      <c r="N330"/>
      <c r="O330"/>
      <c r="P330"/>
      <c r="Q330"/>
      <c r="R330"/>
      <c r="S330"/>
      <c r="T330"/>
      <c r="U330"/>
      <c r="V330"/>
      <c r="W330"/>
      <c r="X330"/>
      <c r="Y330"/>
      <c r="Z330"/>
      <c r="AA330" s="11">
        <v>1.3846579894765992E-2</v>
      </c>
      <c r="AB330" s="11">
        <v>0.93599999904999998</v>
      </c>
      <c r="AC330" s="11">
        <v>0.55000000000000004</v>
      </c>
      <c r="AD330" s="11">
        <v>0.7</v>
      </c>
      <c r="AE330" s="11">
        <v>0.88900000000000001</v>
      </c>
      <c r="AF330" s="11">
        <v>0.77800000000000002</v>
      </c>
      <c r="AG330" s="11">
        <v>0.7</v>
      </c>
      <c r="AH330" s="11">
        <v>0.83200000000000007</v>
      </c>
      <c r="AI330" s="11">
        <v>0.748</v>
      </c>
      <c r="AJ330" s="11">
        <v>0.44980796721691602</v>
      </c>
      <c r="AK330" s="11">
        <v>0.53553224527543963</v>
      </c>
      <c r="AL330" s="11">
        <v>0.41299066111120009</v>
      </c>
      <c r="AM330" s="11">
        <v>5.7319461539278665E-2</v>
      </c>
      <c r="AN330" s="11">
        <v>0.47024085714285713</v>
      </c>
      <c r="AO330" s="11">
        <v>0.43947626904570597</v>
      </c>
      <c r="AP330" s="11">
        <v>0.41976000127941376</v>
      </c>
      <c r="AQ330" s="11">
        <v>0.41299066111120009</v>
      </c>
      <c r="AR330" s="11">
        <v>2937.0823293384201</v>
      </c>
      <c r="AS330" s="11">
        <v>2870</v>
      </c>
      <c r="AT330" s="11">
        <v>8148173</v>
      </c>
      <c r="AU330" s="11">
        <v>57.79</v>
      </c>
      <c r="AV330" s="11">
        <v>35.57</v>
      </c>
      <c r="AW330" s="11">
        <v>0.06</v>
      </c>
      <c r="AX330" s="11">
        <v>1.8766682249736155E-2</v>
      </c>
    </row>
    <row r="331" spans="1:50">
      <c r="A331"/>
      <c r="B331"/>
      <c r="C331"/>
      <c r="D331"/>
      <c r="E331"/>
      <c r="F331"/>
      <c r="G331"/>
      <c r="H331"/>
      <c r="I331"/>
      <c r="J331"/>
      <c r="K331"/>
      <c r="L331"/>
      <c r="M331"/>
      <c r="N331"/>
      <c r="O331"/>
      <c r="P331"/>
      <c r="Q331"/>
      <c r="R331"/>
      <c r="S331"/>
      <c r="T331"/>
      <c r="U331"/>
      <c r="V331"/>
      <c r="W331"/>
      <c r="X331"/>
      <c r="Y331"/>
      <c r="Z331"/>
      <c r="AA331" s="11">
        <v>1.3846579894765992E-2</v>
      </c>
      <c r="AB331" s="11">
        <v>0.93400000095000002</v>
      </c>
      <c r="AC331" s="11">
        <v>0.55000000000000004</v>
      </c>
      <c r="AD331" s="11">
        <v>0.7</v>
      </c>
      <c r="AE331" s="11">
        <v>0.89</v>
      </c>
      <c r="AF331" s="11">
        <v>0.65300000000000002</v>
      </c>
      <c r="AG331" s="11">
        <v>0.7</v>
      </c>
      <c r="AH331" s="11">
        <v>0.82799999999999996</v>
      </c>
      <c r="AI331" s="11">
        <v>0.752</v>
      </c>
      <c r="AJ331" s="11">
        <v>0.44977808566048399</v>
      </c>
      <c r="AK331" s="11">
        <v>0.51693416475161347</v>
      </c>
      <c r="AL331" s="11">
        <v>0.39068335558687045</v>
      </c>
      <c r="AM331" s="11">
        <v>7.7831751830663223E-2</v>
      </c>
      <c r="AN331" s="11">
        <v>0.5100324285714285</v>
      </c>
      <c r="AO331" s="11">
        <v>0.4293039020070461</v>
      </c>
      <c r="AP331" s="11">
        <v>0.42930000106617811</v>
      </c>
      <c r="AQ331" s="11">
        <v>0.39068335558687045</v>
      </c>
      <c r="AR331" s="11">
        <v>3013.30680683221</v>
      </c>
      <c r="AS331" s="11">
        <v>2930</v>
      </c>
      <c r="AT331" s="11">
        <v>8317371</v>
      </c>
      <c r="AW331" s="11">
        <v>0.06</v>
      </c>
      <c r="AX331" s="11">
        <v>1.8408912413831247E-2</v>
      </c>
    </row>
    <row r="332" spans="1:50">
      <c r="A332"/>
      <c r="B332"/>
      <c r="C332"/>
      <c r="D332"/>
      <c r="E332"/>
      <c r="F332"/>
      <c r="G332"/>
      <c r="H332"/>
      <c r="I332"/>
      <c r="J332"/>
      <c r="K332"/>
      <c r="L332"/>
      <c r="M332"/>
      <c r="N332"/>
      <c r="O332"/>
      <c r="P332"/>
      <c r="Q332"/>
      <c r="R332"/>
      <c r="S332"/>
      <c r="T332"/>
      <c r="U332"/>
      <c r="V332"/>
      <c r="W332"/>
      <c r="X332"/>
      <c r="Y332"/>
      <c r="Z332"/>
      <c r="AA332" s="11">
        <v>1.3846579894765992E-2</v>
      </c>
      <c r="AB332" s="11">
        <v>0.93300000190999999</v>
      </c>
      <c r="AC332" s="11">
        <v>0.55000000000000004</v>
      </c>
      <c r="AD332" s="11">
        <v>0.7</v>
      </c>
      <c r="AE332" s="11">
        <v>0.88200000000000001</v>
      </c>
      <c r="AF332" s="11">
        <v>0.748</v>
      </c>
      <c r="AG332" s="11">
        <v>0.9</v>
      </c>
      <c r="AH332" s="11">
        <v>0.877</v>
      </c>
      <c r="AI332" s="11">
        <v>0.71599999999999997</v>
      </c>
      <c r="AJ332" s="11">
        <v>0.44535130069621198</v>
      </c>
      <c r="AK332" s="11">
        <v>0.51536494355038465</v>
      </c>
      <c r="AL332" s="11">
        <v>0.35181288477493505</v>
      </c>
      <c r="AM332" s="11">
        <v>0.10208548013803323</v>
      </c>
      <c r="AN332" s="11">
        <v>0.54200642857142856</v>
      </c>
      <c r="AO332" s="11">
        <v>0.42940374177520046</v>
      </c>
      <c r="AP332" s="11">
        <v>0.43884000085294245</v>
      </c>
      <c r="AQ332" s="11">
        <v>0.35181288477493505</v>
      </c>
      <c r="AR332" s="11">
        <v>3070.2617238678299</v>
      </c>
      <c r="AS332" s="11">
        <v>2990</v>
      </c>
      <c r="AT332" s="11">
        <v>8488714</v>
      </c>
      <c r="AW332" s="11">
        <v>0.08</v>
      </c>
      <c r="AX332" s="11">
        <v>2.1308497623603262E-2</v>
      </c>
    </row>
    <row r="333" spans="1:50">
      <c r="A333"/>
      <c r="B333"/>
      <c r="C333"/>
      <c r="D333"/>
      <c r="E333"/>
      <c r="F333"/>
      <c r="G333"/>
      <c r="H333"/>
      <c r="I333"/>
      <c r="J333"/>
      <c r="K333"/>
      <c r="L333"/>
      <c r="M333"/>
      <c r="N333"/>
      <c r="O333"/>
      <c r="P333"/>
      <c r="Q333"/>
      <c r="R333"/>
      <c r="S333"/>
      <c r="T333"/>
      <c r="U333"/>
      <c r="V333"/>
      <c r="W333"/>
      <c r="X333"/>
      <c r="Y333"/>
      <c r="Z333"/>
      <c r="AA333" s="11">
        <v>1.3846579894765992E-2</v>
      </c>
      <c r="AB333" s="11">
        <v>0.93300000190999999</v>
      </c>
      <c r="AC333" s="11">
        <v>0.55000000000000004</v>
      </c>
      <c r="AD333" s="11">
        <v>0.7</v>
      </c>
      <c r="AE333" s="11">
        <v>0.88700000000000001</v>
      </c>
      <c r="AF333" s="11">
        <v>0.69299999999999995</v>
      </c>
      <c r="AG333" s="11">
        <v>0.9</v>
      </c>
      <c r="AH333" s="11">
        <v>0.81900000000000006</v>
      </c>
      <c r="AI333" s="11">
        <v>0.74199999999999999</v>
      </c>
      <c r="AJ333" s="11">
        <v>0.44092451573194003</v>
      </c>
      <c r="AK333" s="11">
        <v>0.51379572234915583</v>
      </c>
      <c r="AL333" s="11">
        <v>0.31294241396299977</v>
      </c>
      <c r="AM333" s="11">
        <v>0.13127269176961334</v>
      </c>
      <c r="AN333" s="11">
        <v>0.54656242857142856</v>
      </c>
      <c r="AO333" s="11">
        <v>0.42950358154335488</v>
      </c>
      <c r="AP333" s="11">
        <v>0.4483800006397069</v>
      </c>
      <c r="AQ333" s="11">
        <v>0.31294241396299977</v>
      </c>
      <c r="AR333" s="11">
        <v>3133.8530810653201</v>
      </c>
      <c r="AS333" s="11">
        <v>3050</v>
      </c>
      <c r="AT333" s="11">
        <v>8661639</v>
      </c>
      <c r="AU333" s="11">
        <v>60.24</v>
      </c>
      <c r="AV333" s="11">
        <v>34.17</v>
      </c>
      <c r="AW333" s="11">
        <v>7.0000000000000007E-2</v>
      </c>
      <c r="AX333" s="11">
        <v>2.1984339804564657E-2</v>
      </c>
    </row>
    <row r="334" spans="1:50">
      <c r="A334"/>
      <c r="B334"/>
      <c r="C334"/>
      <c r="D334"/>
      <c r="E334"/>
      <c r="F334"/>
      <c r="G334"/>
      <c r="H334"/>
      <c r="I334"/>
      <c r="J334"/>
      <c r="K334"/>
      <c r="L334"/>
      <c r="M334"/>
      <c r="N334"/>
      <c r="O334"/>
      <c r="P334"/>
      <c r="Q334"/>
      <c r="R334"/>
      <c r="S334"/>
      <c r="T334"/>
      <c r="U334"/>
      <c r="V334"/>
      <c r="W334"/>
      <c r="X334"/>
      <c r="Y334"/>
      <c r="Z334"/>
      <c r="AA334" s="11">
        <v>1.3846579894765992E-2</v>
      </c>
      <c r="AB334" s="11">
        <v>0.92999999999999994</v>
      </c>
      <c r="AC334" s="11">
        <v>0.55000000000000004</v>
      </c>
      <c r="AD334" s="11">
        <v>0.7</v>
      </c>
      <c r="AE334" s="11">
        <v>0.8859999999999999</v>
      </c>
      <c r="AF334" s="11">
        <v>0.73</v>
      </c>
      <c r="AG334" s="11">
        <v>0.9</v>
      </c>
      <c r="AH334" s="11">
        <v>0.85199999999999998</v>
      </c>
      <c r="AI334" s="11">
        <v>0.66799999999999993</v>
      </c>
      <c r="AJ334" s="11">
        <v>0.32895177809699599</v>
      </c>
      <c r="AK334" s="11">
        <v>0.49473783970603957</v>
      </c>
      <c r="AL334" s="11">
        <v>0.33201042935327624</v>
      </c>
      <c r="AM334" s="11">
        <v>0.16082248944396668</v>
      </c>
      <c r="AN334" s="11">
        <v>0.58046685714285717</v>
      </c>
      <c r="AO334" s="11">
        <v>0.42142560153143938</v>
      </c>
      <c r="AP334" s="11">
        <v>0.45792000042647124</v>
      </c>
      <c r="AQ334" s="11">
        <v>0.33201042935327624</v>
      </c>
      <c r="AR334" s="11">
        <v>3223.51763149518</v>
      </c>
      <c r="AS334" s="11">
        <v>3100</v>
      </c>
      <c r="AT334" s="11">
        <v>8835442</v>
      </c>
      <c r="AW334" s="11">
        <v>0.06</v>
      </c>
      <c r="AX334" s="11">
        <v>2.124720086050208E-2</v>
      </c>
    </row>
    <row r="335" spans="1:50">
      <c r="A335"/>
      <c r="B335"/>
      <c r="C335"/>
      <c r="D335"/>
      <c r="E335"/>
      <c r="F335"/>
      <c r="G335"/>
      <c r="H335"/>
      <c r="I335"/>
      <c r="J335"/>
      <c r="K335"/>
      <c r="L335"/>
      <c r="M335"/>
      <c r="N335"/>
      <c r="O335"/>
      <c r="P335"/>
      <c r="Q335"/>
      <c r="R335"/>
      <c r="S335"/>
      <c r="T335"/>
      <c r="U335"/>
      <c r="V335"/>
      <c r="W335"/>
      <c r="X335"/>
      <c r="Y335"/>
      <c r="Z335"/>
      <c r="AA335" s="11">
        <v>1.3846579894765992E-2</v>
      </c>
      <c r="AB335" s="11">
        <v>0.92999999999999994</v>
      </c>
      <c r="AC335" s="11">
        <v>0.55000000000000004</v>
      </c>
      <c r="AD335" s="11">
        <v>0.7</v>
      </c>
      <c r="AE335" s="11">
        <v>0.88900000000000001</v>
      </c>
      <c r="AF335" s="11">
        <v>0.69900000000000007</v>
      </c>
      <c r="AG335" s="11">
        <v>0.9</v>
      </c>
      <c r="AH335" s="11">
        <v>0.875</v>
      </c>
      <c r="AI335" s="11">
        <v>0.67</v>
      </c>
      <c r="AJ335" s="11">
        <v>0.35287796626403201</v>
      </c>
      <c r="AK335" s="11">
        <v>0.46625873187523198</v>
      </c>
      <c r="AL335" s="11">
        <v>0.34330920923785302</v>
      </c>
      <c r="AM335" s="11">
        <v>0.2220935384075311</v>
      </c>
      <c r="AN335" s="11">
        <v>0.5803314285714285</v>
      </c>
      <c r="AO335" s="11">
        <v>0.39494975669150234</v>
      </c>
      <c r="AP335" s="11">
        <v>0.46746000021323569</v>
      </c>
      <c r="AQ335" s="11">
        <v>0.34330920923785302</v>
      </c>
      <c r="AR335" s="11">
        <v>3386.6434087883999</v>
      </c>
      <c r="AS335" s="11">
        <v>3240</v>
      </c>
      <c r="AT335" s="11">
        <v>9009162</v>
      </c>
      <c r="AW335" s="11">
        <v>0.06</v>
      </c>
      <c r="AX335" s="11">
        <v>2.4640303585387491E-2</v>
      </c>
    </row>
    <row r="336" spans="1:50">
      <c r="A336"/>
      <c r="B336"/>
      <c r="C336"/>
      <c r="D336"/>
      <c r="E336"/>
      <c r="F336"/>
      <c r="G336"/>
      <c r="H336"/>
      <c r="I336"/>
      <c r="J336"/>
      <c r="K336"/>
      <c r="L336"/>
      <c r="M336"/>
      <c r="N336"/>
      <c r="O336"/>
      <c r="P336"/>
      <c r="Q336"/>
      <c r="R336"/>
      <c r="S336"/>
      <c r="T336"/>
      <c r="U336"/>
      <c r="V336"/>
      <c r="W336"/>
      <c r="X336"/>
      <c r="Y336"/>
      <c r="Z336"/>
      <c r="AA336" s="11">
        <v>1.3846579894765992E-2</v>
      </c>
      <c r="AB336" s="11">
        <v>0.93139999996870759</v>
      </c>
      <c r="AC336" s="11">
        <v>0.55000000000000004</v>
      </c>
      <c r="AD336" s="11">
        <v>0.7</v>
      </c>
      <c r="AE336" s="11">
        <v>0.88900000000000001</v>
      </c>
      <c r="AF336" s="11">
        <v>0.66700000000000004</v>
      </c>
      <c r="AG336" s="11">
        <v>0.5</v>
      </c>
      <c r="AH336" s="11">
        <v>0.84900000000000009</v>
      </c>
      <c r="AI336" s="11">
        <v>0.67400000000000004</v>
      </c>
      <c r="AJ336" s="11">
        <v>0.25990788466075998</v>
      </c>
      <c r="AK336" s="11">
        <v>0.45633268149689199</v>
      </c>
      <c r="AL336" s="11">
        <v>0.34039638431732594</v>
      </c>
      <c r="AM336" s="11">
        <v>0.29301116314251224</v>
      </c>
      <c r="AN336" s="11">
        <v>0.56938247619047611</v>
      </c>
      <c r="AO336" s="11">
        <v>0.32048991501115048</v>
      </c>
      <c r="AP336" s="11">
        <v>0.47700000000000004</v>
      </c>
      <c r="AQ336" s="11">
        <v>0.34039638431732594</v>
      </c>
      <c r="AR336" s="11">
        <v>3757.4932514652901</v>
      </c>
      <c r="AS336" s="11">
        <v>4320</v>
      </c>
      <c r="AT336" s="11">
        <v>9182062</v>
      </c>
      <c r="AU336" s="11">
        <v>58.19</v>
      </c>
      <c r="AV336" s="11">
        <v>30.35</v>
      </c>
      <c r="AW336" s="11">
        <v>0.01</v>
      </c>
      <c r="AX336" s="11">
        <v>2.2228544949425055E-2</v>
      </c>
    </row>
    <row r="337" spans="1:50">
      <c r="A337"/>
      <c r="B337"/>
      <c r="C337"/>
      <c r="D337"/>
      <c r="E337"/>
      <c r="F337"/>
      <c r="G337"/>
      <c r="H337"/>
      <c r="I337"/>
      <c r="J337"/>
      <c r="K337"/>
      <c r="L337"/>
      <c r="M337"/>
      <c r="N337"/>
      <c r="O337"/>
      <c r="P337"/>
      <c r="Q337"/>
      <c r="R337"/>
      <c r="S337"/>
      <c r="T337"/>
      <c r="U337"/>
      <c r="V337"/>
      <c r="W337"/>
      <c r="X337"/>
      <c r="Y337"/>
      <c r="Z337"/>
      <c r="AA337" s="11">
        <v>1.3846579894765992E-2</v>
      </c>
      <c r="AB337" s="11">
        <v>0.93279999993741514</v>
      </c>
      <c r="AC337" s="11">
        <v>0.60899999999999999</v>
      </c>
      <c r="AD337" s="11">
        <v>0.7</v>
      </c>
      <c r="AE337" s="11">
        <v>0.90400000000000003</v>
      </c>
      <c r="AF337" s="11">
        <v>0.68099999999999994</v>
      </c>
      <c r="AG337" s="11">
        <v>0.3</v>
      </c>
      <c r="AH337" s="11">
        <v>0.82599999999999996</v>
      </c>
      <c r="AI337" s="11">
        <v>0.74400000000000011</v>
      </c>
      <c r="AJ337" s="11">
        <v>0.30111921830055</v>
      </c>
      <c r="AK337" s="11">
        <v>0.51809851785045158</v>
      </c>
      <c r="AL337" s="11">
        <v>0.40567134628179186</v>
      </c>
      <c r="AM337" s="11">
        <v>0.34164783955190559</v>
      </c>
      <c r="AN337" s="11">
        <v>0.55843352380952382</v>
      </c>
      <c r="AO337" s="11">
        <v>0.31525371795763663</v>
      </c>
      <c r="AP337" s="11">
        <v>0.49200000000000005</v>
      </c>
      <c r="AQ337" s="11">
        <v>0.40567134628179186</v>
      </c>
      <c r="AR337" s="11">
        <v>3982.2968274682798</v>
      </c>
      <c r="AS337" s="11">
        <v>4300</v>
      </c>
      <c r="AT337" s="11">
        <v>9353826</v>
      </c>
      <c r="AW337" s="11">
        <v>0.03</v>
      </c>
      <c r="AX337" s="11">
        <v>2.4600814989585384E-2</v>
      </c>
    </row>
    <row r="338" spans="1:50">
      <c r="A338"/>
      <c r="B338"/>
      <c r="C338"/>
      <c r="D338"/>
      <c r="E338"/>
      <c r="F338"/>
      <c r="G338"/>
      <c r="H338"/>
      <c r="I338"/>
      <c r="J338"/>
      <c r="K338"/>
      <c r="L338"/>
      <c r="M338"/>
      <c r="N338"/>
      <c r="O338"/>
      <c r="P338"/>
      <c r="Q338"/>
      <c r="R338"/>
      <c r="S338"/>
      <c r="T338"/>
      <c r="U338"/>
      <c r="V338"/>
      <c r="W338"/>
      <c r="X338"/>
      <c r="Y338"/>
      <c r="Z338"/>
      <c r="AA338" s="11">
        <v>1.3846579894765992E-2</v>
      </c>
      <c r="AB338" s="11">
        <v>0.93419999990612268</v>
      </c>
      <c r="AC338" s="11">
        <v>0.59899999999999998</v>
      </c>
      <c r="AD338" s="11">
        <v>0.6</v>
      </c>
      <c r="AE338" s="11">
        <v>0.88900000000000001</v>
      </c>
      <c r="AF338" s="11">
        <v>0.69299999999999995</v>
      </c>
      <c r="AG338" s="11">
        <v>0.3</v>
      </c>
      <c r="AH338" s="11">
        <v>0.70900000000000007</v>
      </c>
      <c r="AI338" s="11">
        <v>0.79200000000000004</v>
      </c>
      <c r="AJ338" s="11">
        <v>0.292698483825726</v>
      </c>
      <c r="AK338" s="11">
        <v>0.50364610967852164</v>
      </c>
      <c r="AL338" s="11">
        <v>0.41679779137450257</v>
      </c>
      <c r="AM338" s="11">
        <v>0.37965384108145445</v>
      </c>
      <c r="AN338" s="11">
        <v>0.54748457142857143</v>
      </c>
      <c r="AO338" s="11">
        <v>0.30801652911358091</v>
      </c>
      <c r="AP338" s="11">
        <v>0.28600000000000003</v>
      </c>
      <c r="AQ338" s="11">
        <v>0.41679779137450257</v>
      </c>
      <c r="AR338" s="11">
        <v>4044.9537341036698</v>
      </c>
      <c r="AS338" s="11">
        <v>3890</v>
      </c>
      <c r="AT338" s="11">
        <v>9524495</v>
      </c>
      <c r="AU338" s="11">
        <v>57.26</v>
      </c>
      <c r="AV338" s="11">
        <v>24.74</v>
      </c>
      <c r="AW338" s="11">
        <v>0.01</v>
      </c>
      <c r="AX338" s="11">
        <v>2.5959827791999623E-2</v>
      </c>
    </row>
    <row r="339" spans="1:50">
      <c r="A339"/>
      <c r="B339"/>
      <c r="C339"/>
      <c r="D339"/>
      <c r="E339"/>
      <c r="F339"/>
      <c r="G339"/>
      <c r="H339"/>
      <c r="I339"/>
      <c r="J339"/>
      <c r="K339"/>
      <c r="L339"/>
      <c r="M339"/>
      <c r="N339"/>
      <c r="O339"/>
      <c r="P339"/>
      <c r="Q339"/>
      <c r="R339"/>
      <c r="S339"/>
      <c r="T339"/>
      <c r="U339"/>
      <c r="V339"/>
      <c r="W339"/>
      <c r="X339"/>
      <c r="Y339"/>
      <c r="Z339"/>
      <c r="AA339" s="11">
        <v>1.3846579894765992E-2</v>
      </c>
      <c r="AB339" s="11">
        <v>0.93559999987483022</v>
      </c>
      <c r="AC339" s="11">
        <v>0.59</v>
      </c>
      <c r="AD339" s="11">
        <v>0.6</v>
      </c>
      <c r="AE339" s="11">
        <v>0.878</v>
      </c>
      <c r="AF339" s="11">
        <v>0.68099999999999994</v>
      </c>
      <c r="AG339" s="11">
        <v>0.2</v>
      </c>
      <c r="AH339" s="11">
        <v>0.76500000000000001</v>
      </c>
      <c r="AI339" s="11">
        <v>0.79</v>
      </c>
      <c r="AJ339" s="11">
        <v>0.30759784051490602</v>
      </c>
      <c r="AK339" s="11">
        <v>0.49220656776349098</v>
      </c>
      <c r="AL339" s="11">
        <v>0.39331966174743777</v>
      </c>
      <c r="AM339" s="11">
        <v>0.55360058900351894</v>
      </c>
      <c r="AN339" s="11">
        <v>0.53653488024474472</v>
      </c>
      <c r="AO339" s="11">
        <v>0.27924155665526235</v>
      </c>
      <c r="AP339" s="11">
        <v>0.28800000000000003</v>
      </c>
      <c r="AQ339" s="11">
        <v>0.39331966174743777</v>
      </c>
      <c r="AR339" s="11">
        <v>4310.7538510302102</v>
      </c>
      <c r="AS339" s="11">
        <v>4170</v>
      </c>
      <c r="AT339" s="11">
        <v>9694113</v>
      </c>
      <c r="AW339" s="11">
        <v>0</v>
      </c>
      <c r="AX339" s="11">
        <v>2.3902479309597435E-2</v>
      </c>
    </row>
    <row r="340" spans="1:50">
      <c r="A340"/>
      <c r="B340"/>
      <c r="C340"/>
      <c r="D340"/>
      <c r="E340"/>
      <c r="F340"/>
      <c r="G340"/>
      <c r="H340"/>
      <c r="I340"/>
      <c r="J340"/>
      <c r="K340"/>
      <c r="L340"/>
      <c r="M340"/>
      <c r="N340"/>
      <c r="O340"/>
      <c r="P340"/>
      <c r="Q340"/>
      <c r="R340"/>
      <c r="S340"/>
      <c r="T340"/>
      <c r="U340"/>
      <c r="V340"/>
      <c r="W340"/>
      <c r="X340"/>
      <c r="Y340"/>
      <c r="Z340"/>
      <c r="AA340" s="11">
        <v>1.3846579894765992E-2</v>
      </c>
      <c r="AB340" s="11">
        <v>0.93699999984353777</v>
      </c>
      <c r="AC340" s="11">
        <v>0.58499999999999996</v>
      </c>
      <c r="AD340" s="11">
        <v>0.6</v>
      </c>
      <c r="AE340" s="11">
        <v>0.84799999999999998</v>
      </c>
      <c r="AF340" s="11">
        <v>0.71900000000000008</v>
      </c>
      <c r="AG340" s="11">
        <v>0.2</v>
      </c>
      <c r="AH340" s="11">
        <v>0.67900000000000005</v>
      </c>
      <c r="AI340" s="11">
        <v>0.81799999999999995</v>
      </c>
      <c r="AJ340" s="11">
        <v>0.33536276853173602</v>
      </c>
      <c r="AK340" s="11">
        <v>0.48331877922657523</v>
      </c>
      <c r="AL340" s="11">
        <v>0.35843881104017755</v>
      </c>
      <c r="AM340" s="11">
        <v>0.80531069757318552</v>
      </c>
      <c r="AN340" s="11">
        <v>0.52558518906091789</v>
      </c>
      <c r="AO340" s="11">
        <v>0.25539102389251245</v>
      </c>
      <c r="AP340" s="11">
        <v>0.41899999999999998</v>
      </c>
      <c r="AQ340" s="11">
        <v>0.35843881104017755</v>
      </c>
      <c r="AR340" s="11">
        <v>4419.3363344503296</v>
      </c>
      <c r="AS340" s="11">
        <v>4250</v>
      </c>
      <c r="AT340" s="11">
        <v>9862860</v>
      </c>
      <c r="AW340" s="11">
        <v>0.01</v>
      </c>
      <c r="AX340" s="11">
        <v>2.1103855365169844E-2</v>
      </c>
    </row>
    <row r="341" spans="1:50">
      <c r="A341"/>
      <c r="B341"/>
      <c r="C341"/>
      <c r="D341"/>
      <c r="E341"/>
      <c r="F341"/>
      <c r="G341"/>
      <c r="H341"/>
      <c r="I341"/>
      <c r="J341"/>
      <c r="K341"/>
      <c r="L341"/>
      <c r="M341"/>
      <c r="N341"/>
      <c r="O341"/>
      <c r="P341"/>
      <c r="Q341"/>
      <c r="R341"/>
      <c r="S341"/>
      <c r="T341"/>
      <c r="U341"/>
      <c r="V341"/>
      <c r="W341"/>
      <c r="X341"/>
      <c r="Y341"/>
      <c r="Z341"/>
      <c r="AA341" s="11">
        <v>1.3846579894765992E-2</v>
      </c>
      <c r="AB341" s="11">
        <v>0.93839999981224542</v>
      </c>
      <c r="AC341" s="11">
        <v>0.57299999999999995</v>
      </c>
      <c r="AD341" s="11">
        <v>0.5</v>
      </c>
      <c r="AE341" s="11">
        <v>0.84299999999999997</v>
      </c>
      <c r="AF341" s="11">
        <v>0.67500000000000004</v>
      </c>
      <c r="AG341" s="11">
        <v>0.15</v>
      </c>
      <c r="AH341" s="11">
        <v>0.63200000000000001</v>
      </c>
      <c r="AI341" s="11">
        <v>0.76900000000000002</v>
      </c>
      <c r="AJ341" s="11">
        <v>0.33700914080961936</v>
      </c>
      <c r="AK341" s="11">
        <v>0.4834855914305809</v>
      </c>
      <c r="AL341" s="11">
        <v>0.35985442289813441</v>
      </c>
      <c r="AM341" s="11">
        <v>0.79725759077745473</v>
      </c>
      <c r="AN341" s="11">
        <v>0.51463549787709117</v>
      </c>
      <c r="AO341" s="11">
        <v>0.25783711359891293</v>
      </c>
      <c r="AP341" s="11">
        <v>0.39399999999999996</v>
      </c>
      <c r="AQ341" s="11">
        <v>0.35985442289813441</v>
      </c>
      <c r="AS341" s="11">
        <v>4591.3333333333721</v>
      </c>
      <c r="AW341" s="11">
        <v>-0.01</v>
      </c>
      <c r="AX341" s="11">
        <v>1.7287163512055781E-2</v>
      </c>
    </row>
    <row r="342" spans="1:50">
      <c r="A342"/>
      <c r="B342"/>
      <c r="C342"/>
      <c r="D342"/>
      <c r="E342"/>
      <c r="F342"/>
      <c r="G342"/>
      <c r="H342"/>
      <c r="I342"/>
      <c r="J342"/>
      <c r="K342"/>
      <c r="L342"/>
      <c r="M342"/>
      <c r="N342"/>
      <c r="O342"/>
      <c r="P342"/>
      <c r="Q342"/>
      <c r="R342"/>
      <c r="S342"/>
      <c r="T342"/>
      <c r="U342"/>
      <c r="V342"/>
      <c r="W342"/>
      <c r="X342"/>
      <c r="Y342"/>
      <c r="Z342"/>
      <c r="AA342" s="11">
        <v>0.146484375</v>
      </c>
      <c r="AB342" s="11">
        <v>0.47700000760000005</v>
      </c>
      <c r="AC342" s="11">
        <v>0.37600000053644178</v>
      </c>
      <c r="AD342" s="11">
        <v>9.4000000134110445E-2</v>
      </c>
      <c r="AE342" s="11">
        <v>0.74072000105679037</v>
      </c>
      <c r="AF342" s="11">
        <v>0.15698000022396444</v>
      </c>
      <c r="AG342" s="11">
        <v>0.28200000040233136</v>
      </c>
      <c r="AH342" s="11">
        <v>0.74970000186190011</v>
      </c>
      <c r="AI342" s="11">
        <v>0.65236000093072666</v>
      </c>
      <c r="AJ342" s="11">
        <v>0.40242669687142013</v>
      </c>
      <c r="AK342" s="11">
        <v>0.40241984809566667</v>
      </c>
      <c r="AL342" s="11">
        <v>0.44936270732168715</v>
      </c>
      <c r="AM342" s="11">
        <v>4.9410173637788374E-4</v>
      </c>
      <c r="AN342" s="11">
        <v>0.36394880256891249</v>
      </c>
      <c r="AO342" s="11">
        <v>0.49557483142764125</v>
      </c>
      <c r="AP342" s="11">
        <v>0.43840000244975086</v>
      </c>
      <c r="AQ342" s="11">
        <v>0.44936270732168715</v>
      </c>
      <c r="AR342" s="11">
        <v>1333.5465052109801</v>
      </c>
      <c r="AS342" s="11">
        <v>1160</v>
      </c>
      <c r="AT342" s="11">
        <v>3332123</v>
      </c>
      <c r="AW342" s="11">
        <v>-0.02</v>
      </c>
      <c r="AX342" s="11">
        <v>0.20035397937575081</v>
      </c>
    </row>
    <row r="343" spans="1:50">
      <c r="A343"/>
      <c r="B343"/>
      <c r="C343"/>
      <c r="D343"/>
      <c r="E343"/>
      <c r="F343"/>
      <c r="G343"/>
      <c r="H343"/>
      <c r="I343"/>
      <c r="J343"/>
      <c r="K343"/>
      <c r="L343"/>
      <c r="M343"/>
      <c r="N343"/>
      <c r="O343"/>
      <c r="P343"/>
      <c r="Q343"/>
      <c r="R343"/>
      <c r="S343"/>
      <c r="T343"/>
      <c r="U343"/>
      <c r="V343"/>
      <c r="W343"/>
      <c r="X343"/>
      <c r="Y343"/>
      <c r="Z343"/>
      <c r="AA343" s="11">
        <v>0.146484375</v>
      </c>
      <c r="AB343" s="11">
        <v>0.47700000760000005</v>
      </c>
      <c r="AC343" s="11">
        <v>0.38400000035762788</v>
      </c>
      <c r="AD343" s="11">
        <v>9.600000008940697E-2</v>
      </c>
      <c r="AE343" s="11">
        <v>0.75648000070452681</v>
      </c>
      <c r="AF343" s="11">
        <v>0.16032000014930961</v>
      </c>
      <c r="AG343" s="11">
        <v>0.28800000026822092</v>
      </c>
      <c r="AH343" s="11">
        <v>0.7663600014895201</v>
      </c>
      <c r="AI343" s="11">
        <v>0.66624000062048438</v>
      </c>
      <c r="AJ343" s="11">
        <v>0.40043540501625402</v>
      </c>
      <c r="AK343" s="11">
        <v>0.40042841646957</v>
      </c>
      <c r="AL343" s="11">
        <v>0.44832929320896514</v>
      </c>
      <c r="AM343" s="11">
        <v>5.0418544505356668E-4</v>
      </c>
      <c r="AN343" s="11">
        <v>0.37352640235483647</v>
      </c>
      <c r="AO343" s="11">
        <v>0.49548452186699982</v>
      </c>
      <c r="AP343" s="11">
        <v>0.44936000220477579</v>
      </c>
      <c r="AQ343" s="11">
        <v>0.44832929320896514</v>
      </c>
      <c r="AR343" s="11">
        <v>2588.5784710585099</v>
      </c>
      <c r="AS343" s="11">
        <v>2380</v>
      </c>
      <c r="AT343" s="11">
        <v>3305662</v>
      </c>
      <c r="AW343" s="11">
        <v>-7.0000000000000007E-2</v>
      </c>
      <c r="AX343" s="11">
        <v>0.15160895128066995</v>
      </c>
    </row>
    <row r="344" spans="1:50">
      <c r="A344"/>
      <c r="B344"/>
      <c r="C344"/>
      <c r="D344"/>
      <c r="E344"/>
      <c r="F344"/>
      <c r="G344"/>
      <c r="H344"/>
      <c r="I344"/>
      <c r="J344"/>
      <c r="K344"/>
      <c r="L344"/>
      <c r="M344"/>
      <c r="N344"/>
      <c r="O344"/>
      <c r="P344"/>
      <c r="Q344"/>
      <c r="R344"/>
      <c r="S344"/>
      <c r="T344"/>
      <c r="U344"/>
      <c r="V344"/>
      <c r="W344"/>
      <c r="X344"/>
      <c r="Y344"/>
      <c r="Z344"/>
      <c r="AA344" s="11">
        <v>0.146484375</v>
      </c>
      <c r="AB344" s="11">
        <v>0.47700000760000005</v>
      </c>
      <c r="AC344" s="11">
        <v>0.39200000017881392</v>
      </c>
      <c r="AD344" s="11">
        <v>9.8000000044703481E-2</v>
      </c>
      <c r="AE344" s="11">
        <v>0.77224000035226337</v>
      </c>
      <c r="AF344" s="11">
        <v>0.16366000007465481</v>
      </c>
      <c r="AG344" s="11">
        <v>0.29400000013411043</v>
      </c>
      <c r="AH344" s="11">
        <v>0.7830200011171401</v>
      </c>
      <c r="AI344" s="11">
        <v>0.68012000031024233</v>
      </c>
      <c r="AJ344" s="11">
        <v>0.39073118375705701</v>
      </c>
      <c r="AK344" s="11">
        <v>0.43783535044350302</v>
      </c>
      <c r="AL344" s="11">
        <v>0.44148366868237243</v>
      </c>
      <c r="AM344" s="11">
        <v>2.9712781398609999E-3</v>
      </c>
      <c r="AN344" s="11">
        <v>0.3831040021407604</v>
      </c>
      <c r="AO344" s="11">
        <v>0.43621880394691548</v>
      </c>
      <c r="AP344" s="11">
        <v>0.46032000195980066</v>
      </c>
      <c r="AQ344" s="11">
        <v>0.44148366868237243</v>
      </c>
      <c r="AR344" s="11">
        <v>3477.46025201046</v>
      </c>
      <c r="AS344" s="11">
        <v>3260</v>
      </c>
      <c r="AT344" s="11">
        <v>3365555</v>
      </c>
      <c r="AW344" s="11">
        <v>-0.09</v>
      </c>
      <c r="AX344" s="11">
        <v>0.11591427504328145</v>
      </c>
    </row>
    <row r="345" spans="1:50">
      <c r="A345"/>
      <c r="B345"/>
      <c r="C345"/>
      <c r="D345"/>
      <c r="E345"/>
      <c r="F345"/>
      <c r="G345"/>
      <c r="H345"/>
      <c r="I345"/>
      <c r="J345"/>
      <c r="K345"/>
      <c r="L345"/>
      <c r="M345"/>
      <c r="N345"/>
      <c r="O345"/>
      <c r="P345"/>
      <c r="Q345"/>
      <c r="R345"/>
      <c r="S345"/>
      <c r="T345"/>
      <c r="U345"/>
      <c r="V345"/>
      <c r="W345"/>
      <c r="X345"/>
      <c r="Y345"/>
      <c r="Z345"/>
      <c r="AA345" s="11">
        <v>0.146484375</v>
      </c>
      <c r="AB345" s="11">
        <v>0.47700000760000005</v>
      </c>
      <c r="AC345" s="11">
        <v>0.4</v>
      </c>
      <c r="AD345" s="11">
        <v>0.1</v>
      </c>
      <c r="AE345" s="11">
        <v>0.78799999999999992</v>
      </c>
      <c r="AF345" s="11">
        <v>0.16699999999999998</v>
      </c>
      <c r="AG345" s="11">
        <v>0.3</v>
      </c>
      <c r="AH345" s="11">
        <v>0.79968000074475998</v>
      </c>
      <c r="AI345" s="11">
        <v>0.69400000000000006</v>
      </c>
      <c r="AJ345" s="11">
        <v>0.38102696249786</v>
      </c>
      <c r="AK345" s="11">
        <v>0.47524228441743599</v>
      </c>
      <c r="AL345" s="11">
        <v>0.43463804415577967</v>
      </c>
      <c r="AM345" s="11">
        <v>8.0395132450031114E-3</v>
      </c>
      <c r="AN345" s="11">
        <v>0.39268160192668439</v>
      </c>
      <c r="AO345" s="11">
        <v>0.37695308602683103</v>
      </c>
      <c r="AP345" s="11">
        <v>0.47128000171482559</v>
      </c>
      <c r="AQ345" s="11">
        <v>0.43463804415577967</v>
      </c>
      <c r="AR345" s="11">
        <v>3931.5246753554602</v>
      </c>
      <c r="AS345" s="11">
        <v>4700</v>
      </c>
      <c r="AT345" s="11">
        <v>3480172</v>
      </c>
      <c r="AW345" s="11">
        <v>-0.1</v>
      </c>
      <c r="AX345" s="11">
        <v>0.11123448916109613</v>
      </c>
    </row>
    <row r="346" spans="1:50">
      <c r="A346"/>
      <c r="B346"/>
      <c r="C346"/>
      <c r="D346"/>
      <c r="E346"/>
      <c r="F346"/>
      <c r="G346"/>
      <c r="H346"/>
      <c r="I346"/>
      <c r="J346"/>
      <c r="K346"/>
      <c r="L346"/>
      <c r="M346"/>
      <c r="N346"/>
      <c r="O346"/>
      <c r="P346"/>
      <c r="Q346"/>
      <c r="R346"/>
      <c r="S346"/>
      <c r="T346"/>
      <c r="U346"/>
      <c r="V346"/>
      <c r="W346"/>
      <c r="X346"/>
      <c r="Y346"/>
      <c r="Z346"/>
      <c r="AA346" s="11">
        <v>0.146484375</v>
      </c>
      <c r="AB346" s="11">
        <v>0.47700000760000005</v>
      </c>
      <c r="AC346" s="11">
        <v>0.4</v>
      </c>
      <c r="AD346" s="11">
        <v>0.1</v>
      </c>
      <c r="AE346" s="11">
        <v>0.78799999999999992</v>
      </c>
      <c r="AF346" s="11">
        <v>0.16699999999999998</v>
      </c>
      <c r="AG346" s="11">
        <v>0.3</v>
      </c>
      <c r="AH346" s="11">
        <v>0.81634000037237997</v>
      </c>
      <c r="AI346" s="11">
        <v>0.69400000000000006</v>
      </c>
      <c r="AJ346" s="11">
        <v>0.37896373682481299</v>
      </c>
      <c r="AK346" s="11">
        <v>0.47993247824580276</v>
      </c>
      <c r="AL346" s="11">
        <v>0.41152992697982249</v>
      </c>
      <c r="AM346" s="11">
        <v>1.6230862741609779E-2</v>
      </c>
      <c r="AN346" s="11">
        <v>0.40225920171260832</v>
      </c>
      <c r="AO346" s="11">
        <v>0.3773291973424836</v>
      </c>
      <c r="AP346" s="11">
        <v>0.48224000146985047</v>
      </c>
      <c r="AQ346" s="11">
        <v>0.41152992697982249</v>
      </c>
      <c r="AR346" s="11">
        <v>4225.0470658152099</v>
      </c>
      <c r="AS346" s="11">
        <v>4880</v>
      </c>
      <c r="AT346" s="11">
        <v>3601301</v>
      </c>
      <c r="AW346" s="11">
        <v>-0.1</v>
      </c>
      <c r="AX346" s="11">
        <v>0.11373097195208406</v>
      </c>
    </row>
    <row r="347" spans="1:50">
      <c r="A347"/>
      <c r="B347"/>
      <c r="C347"/>
      <c r="D347"/>
      <c r="E347"/>
      <c r="F347"/>
      <c r="G347"/>
      <c r="H347"/>
      <c r="I347"/>
      <c r="J347"/>
      <c r="K347"/>
      <c r="L347"/>
      <c r="M347"/>
      <c r="N347"/>
      <c r="O347"/>
      <c r="P347"/>
      <c r="Q347"/>
      <c r="R347"/>
      <c r="S347"/>
      <c r="T347"/>
      <c r="U347"/>
      <c r="V347"/>
      <c r="W347"/>
      <c r="X347"/>
      <c r="Y347"/>
      <c r="Z347"/>
      <c r="AA347" s="11">
        <v>0.146484375</v>
      </c>
      <c r="AB347" s="11">
        <v>0.47700000760000005</v>
      </c>
      <c r="AC347" s="11">
        <v>0.4</v>
      </c>
      <c r="AD347" s="11">
        <v>0.3</v>
      </c>
      <c r="AE347" s="11">
        <v>0.82</v>
      </c>
      <c r="AF347" s="11">
        <v>0.52</v>
      </c>
      <c r="AG347" s="11">
        <v>0.3</v>
      </c>
      <c r="AH347" s="11">
        <v>0.83299999999999996</v>
      </c>
      <c r="AI347" s="11">
        <v>0.69</v>
      </c>
      <c r="AJ347" s="11">
        <v>0.37690051115176598</v>
      </c>
      <c r="AK347" s="11">
        <v>0.48462267207416965</v>
      </c>
      <c r="AL347" s="11">
        <v>0.38842180980386526</v>
      </c>
      <c r="AM347" s="11">
        <v>2.8092603492392003E-2</v>
      </c>
      <c r="AN347" s="11">
        <v>0.41183680149853225</v>
      </c>
      <c r="AO347" s="11">
        <v>0.37770530865813623</v>
      </c>
      <c r="AP347" s="11">
        <v>0.4932000012248754</v>
      </c>
      <c r="AQ347" s="11">
        <v>0.38842180980386526</v>
      </c>
      <c r="AR347" s="11">
        <v>4440.0950071203697</v>
      </c>
      <c r="AS347" s="11">
        <v>4920</v>
      </c>
      <c r="AT347" s="11">
        <v>3693578</v>
      </c>
      <c r="AW347" s="11">
        <v>-7.0000000000000007E-2</v>
      </c>
      <c r="AX347" s="11">
        <v>0.10527784055513914</v>
      </c>
    </row>
    <row r="348" spans="1:50">
      <c r="A348"/>
      <c r="B348"/>
      <c r="C348"/>
      <c r="D348"/>
      <c r="E348"/>
      <c r="F348"/>
      <c r="G348"/>
      <c r="H348"/>
      <c r="I348"/>
      <c r="J348"/>
      <c r="K348"/>
      <c r="L348"/>
      <c r="M348"/>
      <c r="N348"/>
      <c r="O348"/>
      <c r="P348"/>
      <c r="Q348"/>
      <c r="R348"/>
      <c r="S348"/>
      <c r="T348"/>
      <c r="U348"/>
      <c r="V348"/>
      <c r="W348"/>
      <c r="X348"/>
      <c r="Y348"/>
      <c r="Z348"/>
      <c r="AA348" s="11">
        <v>0.146484375</v>
      </c>
      <c r="AB348" s="11">
        <v>0.47700000760000005</v>
      </c>
      <c r="AC348" s="11">
        <v>0.4</v>
      </c>
      <c r="AD348" s="11">
        <v>0.3</v>
      </c>
      <c r="AE348" s="11">
        <v>0.67</v>
      </c>
      <c r="AF348" s="11">
        <v>0.35733333333333334</v>
      </c>
      <c r="AG348" s="11">
        <v>0.3</v>
      </c>
      <c r="AH348" s="11">
        <v>0.752</v>
      </c>
      <c r="AI348" s="11">
        <v>0.67599999999999993</v>
      </c>
      <c r="AJ348" s="11">
        <v>0.37405241471826001</v>
      </c>
      <c r="AK348" s="11">
        <v>0.46931500013556277</v>
      </c>
      <c r="AL348" s="11">
        <v>0.40311731340447315</v>
      </c>
      <c r="AM348" s="11">
        <v>0.13182408420691666</v>
      </c>
      <c r="AN348" s="11">
        <v>0.42141440128445629</v>
      </c>
      <c r="AO348" s="11">
        <v>0.36343481429145558</v>
      </c>
      <c r="AP348" s="11">
        <v>0.50416000097990032</v>
      </c>
      <c r="AQ348" s="11">
        <v>0.40311731340447315</v>
      </c>
      <c r="AR348" s="11">
        <v>4671.27620233575</v>
      </c>
      <c r="AS348" s="11">
        <v>5110</v>
      </c>
      <c r="AT348" s="11">
        <v>3748354</v>
      </c>
      <c r="AU348" s="11">
        <v>28.03</v>
      </c>
      <c r="AW348" s="11">
        <v>-0.09</v>
      </c>
      <c r="AX348" s="11">
        <v>0.10302056358412823</v>
      </c>
    </row>
    <row r="349" spans="1:50">
      <c r="A349"/>
      <c r="B349"/>
      <c r="C349"/>
      <c r="D349"/>
      <c r="E349"/>
      <c r="F349"/>
      <c r="G349"/>
      <c r="H349"/>
      <c r="I349"/>
      <c r="J349"/>
      <c r="K349"/>
      <c r="L349"/>
      <c r="M349"/>
      <c r="N349"/>
      <c r="O349"/>
      <c r="P349"/>
      <c r="Q349"/>
      <c r="R349"/>
      <c r="S349"/>
      <c r="T349"/>
      <c r="U349"/>
      <c r="V349"/>
      <c r="W349"/>
      <c r="X349"/>
      <c r="Y349"/>
      <c r="Z349"/>
      <c r="AA349" s="11">
        <v>0.146484375</v>
      </c>
      <c r="AB349" s="11">
        <v>0.47700000760000005</v>
      </c>
      <c r="AC349" s="11">
        <v>0.4</v>
      </c>
      <c r="AD349" s="11">
        <v>0.3</v>
      </c>
      <c r="AE349" s="11">
        <v>0.66799999999999993</v>
      </c>
      <c r="AF349" s="11">
        <v>0.19466666666666665</v>
      </c>
      <c r="AG349" s="11">
        <v>0.3</v>
      </c>
      <c r="AH349" s="11">
        <v>0.77200000000000002</v>
      </c>
      <c r="AI349" s="11">
        <v>0.72599999999999998</v>
      </c>
      <c r="AJ349" s="11">
        <v>0.37120431828475403</v>
      </c>
      <c r="AK349" s="11">
        <v>0.45400732819695599</v>
      </c>
      <c r="AL349" s="11">
        <v>0.41781281700508099</v>
      </c>
      <c r="AM349" s="11">
        <v>0.22033000537274666</v>
      </c>
      <c r="AN349" s="11">
        <v>0.43099200107038016</v>
      </c>
      <c r="AO349" s="11">
        <v>0.34916431992477498</v>
      </c>
      <c r="AP349" s="11">
        <v>0.51512000073492525</v>
      </c>
      <c r="AQ349" s="11">
        <v>0.41781281700508099</v>
      </c>
      <c r="AR349" s="11">
        <v>4962.0957999976099</v>
      </c>
      <c r="AS349" s="11">
        <v>5340</v>
      </c>
      <c r="AT349" s="11">
        <v>3776053</v>
      </c>
      <c r="AW349" s="11">
        <v>-0.09</v>
      </c>
      <c r="AX349" s="11">
        <v>0.10319488648878852</v>
      </c>
    </row>
    <row r="350" spans="1:50">
      <c r="A350"/>
      <c r="B350"/>
      <c r="C350"/>
      <c r="D350"/>
      <c r="E350"/>
      <c r="F350"/>
      <c r="G350"/>
      <c r="H350"/>
      <c r="I350"/>
      <c r="J350"/>
      <c r="K350"/>
      <c r="L350"/>
      <c r="M350"/>
      <c r="N350"/>
      <c r="O350"/>
      <c r="P350"/>
      <c r="Q350"/>
      <c r="R350"/>
      <c r="S350"/>
      <c r="T350"/>
      <c r="U350"/>
      <c r="V350"/>
      <c r="W350"/>
      <c r="X350"/>
      <c r="Y350"/>
      <c r="Z350"/>
      <c r="AA350" s="11">
        <v>0.146484375</v>
      </c>
      <c r="AB350" s="11">
        <v>0.47700000760000005</v>
      </c>
      <c r="AC350" s="11">
        <v>0.4</v>
      </c>
      <c r="AD350" s="11">
        <v>0.5</v>
      </c>
      <c r="AE350" s="11">
        <v>0.66099999999999992</v>
      </c>
      <c r="AF350" s="11">
        <v>3.2000000000000001E-2</v>
      </c>
      <c r="AG350" s="11">
        <v>0.3</v>
      </c>
      <c r="AH350" s="11">
        <v>0.77900000000000003</v>
      </c>
      <c r="AI350" s="11">
        <v>0.78200000000000003</v>
      </c>
      <c r="AJ350" s="11">
        <v>0.365064150092268</v>
      </c>
      <c r="AK350" s="11">
        <v>0.47717385997417605</v>
      </c>
      <c r="AL350" s="11">
        <v>0.43213262834748356</v>
      </c>
      <c r="AM350" s="11">
        <v>0.31567273619819891</v>
      </c>
      <c r="AN350" s="11">
        <v>0.4405696008563042</v>
      </c>
      <c r="AO350" s="11">
        <v>0.32936968663690314</v>
      </c>
      <c r="AP350" s="11">
        <v>0.52608000048995018</v>
      </c>
      <c r="AQ350" s="11">
        <v>0.43213262834748356</v>
      </c>
      <c r="AR350" s="11">
        <v>5262.0352931620901</v>
      </c>
      <c r="AS350" s="11">
        <v>5600</v>
      </c>
      <c r="AT350" s="11">
        <v>3783067</v>
      </c>
      <c r="AW350" s="11">
        <v>-0.09</v>
      </c>
      <c r="AX350" s="11">
        <v>0.10809695878065037</v>
      </c>
    </row>
    <row r="351" spans="1:50">
      <c r="A351"/>
      <c r="B351"/>
      <c r="C351"/>
      <c r="D351"/>
      <c r="E351"/>
      <c r="F351"/>
      <c r="G351"/>
      <c r="H351"/>
      <c r="I351"/>
      <c r="J351"/>
      <c r="K351"/>
      <c r="L351"/>
      <c r="M351"/>
      <c r="N351"/>
      <c r="O351"/>
      <c r="P351"/>
      <c r="Q351"/>
      <c r="R351"/>
      <c r="S351"/>
      <c r="T351"/>
      <c r="U351"/>
      <c r="V351"/>
      <c r="W351"/>
      <c r="X351"/>
      <c r="Y351"/>
      <c r="Z351"/>
      <c r="AA351" s="11">
        <v>0.146484375</v>
      </c>
      <c r="AB351" s="11">
        <v>0.47700000760000005</v>
      </c>
      <c r="AC351" s="11">
        <v>0.4</v>
      </c>
      <c r="AD351" s="11">
        <v>0.7</v>
      </c>
      <c r="AE351" s="11">
        <v>0.70099999999999996</v>
      </c>
      <c r="AF351" s="11">
        <v>0.183</v>
      </c>
      <c r="AG351" s="11">
        <v>0.3</v>
      </c>
      <c r="AH351" s="11">
        <v>0.82400000000000007</v>
      </c>
      <c r="AI351" s="11">
        <v>0.71799999999999997</v>
      </c>
      <c r="AJ351" s="11">
        <v>0.41086961513939002</v>
      </c>
      <c r="AK351" s="11">
        <v>0.51536485390243136</v>
      </c>
      <c r="AL351" s="11">
        <v>0.43339212133169819</v>
      </c>
      <c r="AM351" s="11">
        <v>0.41351690198894886</v>
      </c>
      <c r="AN351" s="11">
        <v>0.45014720064222813</v>
      </c>
      <c r="AO351" s="11">
        <v>0.37814980481152094</v>
      </c>
      <c r="AP351" s="11">
        <v>0.537040000244975</v>
      </c>
      <c r="AQ351" s="11">
        <v>0.43339212133169819</v>
      </c>
      <c r="AR351" s="11">
        <v>5743.2521448188199</v>
      </c>
      <c r="AS351" s="11">
        <v>6020</v>
      </c>
      <c r="AT351" s="11">
        <v>3781764</v>
      </c>
      <c r="AU351" s="11">
        <v>35.78</v>
      </c>
      <c r="AV351" s="11">
        <v>0.69</v>
      </c>
      <c r="AW351" s="11">
        <v>-0.05</v>
      </c>
      <c r="AX351" s="11">
        <v>9.8567384545865222E-2</v>
      </c>
    </row>
    <row r="352" spans="1:50">
      <c r="A352"/>
      <c r="B352"/>
      <c r="C352"/>
      <c r="D352"/>
      <c r="E352"/>
      <c r="F352"/>
      <c r="G352"/>
      <c r="H352"/>
      <c r="I352"/>
      <c r="J352"/>
      <c r="K352"/>
      <c r="L352"/>
      <c r="M352"/>
      <c r="N352"/>
      <c r="O352"/>
      <c r="P352"/>
      <c r="Q352"/>
      <c r="R352"/>
      <c r="S352"/>
      <c r="T352"/>
      <c r="U352"/>
      <c r="V352"/>
      <c r="W352"/>
      <c r="X352"/>
      <c r="Y352"/>
      <c r="Z352"/>
      <c r="AA352" s="11">
        <v>0.146484375</v>
      </c>
      <c r="AB352" s="11">
        <v>0.47700000760000005</v>
      </c>
      <c r="AC352" s="11">
        <v>0.4</v>
      </c>
      <c r="AD352" s="11">
        <v>0.7</v>
      </c>
      <c r="AE352" s="11">
        <v>0.70099999999999996</v>
      </c>
      <c r="AF352" s="11">
        <v>0.23800000000000002</v>
      </c>
      <c r="AG352" s="11">
        <v>0.3</v>
      </c>
      <c r="AH352" s="11">
        <v>0.84499999999999997</v>
      </c>
      <c r="AI352" s="11">
        <v>0.71799999999999997</v>
      </c>
      <c r="AJ352" s="11">
        <v>0.379890281845218</v>
      </c>
      <c r="AK352" s="11">
        <v>0.51669197376889398</v>
      </c>
      <c r="AL352" s="11">
        <v>0.45949038743693593</v>
      </c>
      <c r="AM352" s="11">
        <v>0.4684978895707867</v>
      </c>
      <c r="AN352" s="11">
        <v>0.45972480042815206</v>
      </c>
      <c r="AO352" s="11">
        <v>0.38289433851400023</v>
      </c>
      <c r="AP352" s="11">
        <v>0.54799999999999993</v>
      </c>
      <c r="AQ352" s="11">
        <v>0.45949038743693593</v>
      </c>
      <c r="AR352" s="11">
        <v>6232.3160762171701</v>
      </c>
      <c r="AS352" s="11">
        <v>6490</v>
      </c>
      <c r="AT352" s="11">
        <v>3781274</v>
      </c>
      <c r="AW352" s="11">
        <v>-0.04</v>
      </c>
      <c r="AX352" s="11">
        <v>9.2528988382740152E-2</v>
      </c>
    </row>
    <row r="353" spans="1:50">
      <c r="A353"/>
      <c r="B353"/>
      <c r="C353"/>
      <c r="D353"/>
      <c r="E353"/>
      <c r="F353"/>
      <c r="G353"/>
      <c r="H353"/>
      <c r="I353"/>
      <c r="J353"/>
      <c r="K353"/>
      <c r="L353"/>
      <c r="M353"/>
      <c r="N353"/>
      <c r="O353"/>
      <c r="P353"/>
      <c r="Q353"/>
      <c r="R353"/>
      <c r="S353"/>
      <c r="T353"/>
      <c r="U353"/>
      <c r="V353"/>
      <c r="W353"/>
      <c r="X353"/>
      <c r="Y353"/>
      <c r="Z353"/>
      <c r="AA353" s="11">
        <v>0.146484375</v>
      </c>
      <c r="AB353" s="11">
        <v>0.4874600072142008</v>
      </c>
      <c r="AC353" s="11">
        <v>0.55700000000000005</v>
      </c>
      <c r="AD353" s="11">
        <v>0.7</v>
      </c>
      <c r="AE353" s="11">
        <v>0.75099999999999989</v>
      </c>
      <c r="AF353" s="11">
        <v>0.47799999999999998</v>
      </c>
      <c r="AG353" s="11">
        <v>0.5</v>
      </c>
      <c r="AH353" s="11">
        <v>0.86099999999999999</v>
      </c>
      <c r="AI353" s="11">
        <v>0.752</v>
      </c>
      <c r="AJ353" s="11">
        <v>0.40482322187289599</v>
      </c>
      <c r="AK353" s="11">
        <v>0.53390999883461199</v>
      </c>
      <c r="AL353" s="11">
        <v>0.44712481583318009</v>
      </c>
      <c r="AM353" s="11">
        <v>0.55469639934802895</v>
      </c>
      <c r="AN353" s="11">
        <v>0.46930240021407599</v>
      </c>
      <c r="AO353" s="11">
        <v>0.40306764333016964</v>
      </c>
      <c r="AP353" s="11">
        <v>0.54899999999999993</v>
      </c>
      <c r="AQ353" s="11">
        <v>0.44712481583318009</v>
      </c>
      <c r="AR353" s="11">
        <v>7085.1461257773999</v>
      </c>
      <c r="AS353" s="11">
        <v>7350</v>
      </c>
      <c r="AT353" s="11">
        <v>3781488</v>
      </c>
      <c r="AW353" s="11">
        <v>0</v>
      </c>
      <c r="AX353" s="11">
        <v>8.8579182462225597E-2</v>
      </c>
    </row>
    <row r="354" spans="1:50">
      <c r="A354"/>
      <c r="B354"/>
      <c r="C354"/>
      <c r="D354"/>
      <c r="E354"/>
      <c r="F354"/>
      <c r="G354"/>
      <c r="H354"/>
      <c r="I354"/>
      <c r="J354"/>
      <c r="K354"/>
      <c r="L354"/>
      <c r="M354"/>
      <c r="N354"/>
      <c r="O354"/>
      <c r="P354"/>
      <c r="Q354"/>
      <c r="R354"/>
      <c r="S354"/>
      <c r="T354"/>
      <c r="U354"/>
      <c r="V354"/>
      <c r="W354"/>
      <c r="X354"/>
      <c r="Y354"/>
      <c r="Z354"/>
      <c r="AA354" s="11">
        <v>0.146484375</v>
      </c>
      <c r="AB354" s="11">
        <v>0.49792000682840165</v>
      </c>
      <c r="AC354" s="11">
        <v>0.55399999999999994</v>
      </c>
      <c r="AD354" s="11">
        <v>0.6</v>
      </c>
      <c r="AE354" s="11">
        <v>0.74900000000000011</v>
      </c>
      <c r="AF354" s="11">
        <v>0.47799999999999998</v>
      </c>
      <c r="AG354" s="11">
        <v>0.5</v>
      </c>
      <c r="AH354" s="11">
        <v>0.82499999999999996</v>
      </c>
      <c r="AI354" s="11">
        <v>0.80200000000000005</v>
      </c>
      <c r="AJ354" s="11">
        <v>0.38367383384015002</v>
      </c>
      <c r="AK354" s="11">
        <v>0.52032042666034806</v>
      </c>
      <c r="AL354" s="11">
        <v>0.43085092501788391</v>
      </c>
      <c r="AM354" s="11">
        <v>0.72059264199608997</v>
      </c>
      <c r="AN354" s="11">
        <v>0.47887999999999997</v>
      </c>
      <c r="AO354" s="11">
        <v>0.40395508262597762</v>
      </c>
      <c r="AP354" s="11">
        <v>0.53799999999999992</v>
      </c>
      <c r="AQ354" s="11">
        <v>0.43085092501788391</v>
      </c>
      <c r="AR354" s="11">
        <v>7885.4436723881499</v>
      </c>
      <c r="AS354" s="11">
        <v>8140</v>
      </c>
      <c r="AT354" s="11">
        <v>3778410</v>
      </c>
      <c r="AU354" s="11">
        <v>36.21</v>
      </c>
      <c r="AV354" s="11">
        <v>0.19</v>
      </c>
      <c r="AW354" s="11">
        <v>-0.01</v>
      </c>
      <c r="AX354" s="11">
        <v>7.9433445731877023E-2</v>
      </c>
    </row>
    <row r="355" spans="1:50">
      <c r="A355"/>
      <c r="B355"/>
      <c r="C355"/>
      <c r="D355"/>
      <c r="E355"/>
      <c r="F355"/>
      <c r="G355"/>
      <c r="H355"/>
      <c r="I355"/>
      <c r="J355"/>
      <c r="K355"/>
      <c r="L355"/>
      <c r="M355"/>
      <c r="N355"/>
      <c r="O355"/>
      <c r="P355"/>
      <c r="Q355"/>
      <c r="R355"/>
      <c r="S355"/>
      <c r="T355"/>
      <c r="U355"/>
      <c r="V355"/>
      <c r="W355"/>
      <c r="X355"/>
      <c r="Y355"/>
      <c r="Z355"/>
      <c r="AA355" s="11">
        <v>0.146484375</v>
      </c>
      <c r="AB355" s="11">
        <v>0.50838000644260228</v>
      </c>
      <c r="AC355" s="11">
        <v>0.57200000000000006</v>
      </c>
      <c r="AD355" s="11">
        <v>0.6</v>
      </c>
      <c r="AE355" s="11">
        <v>0.73699999999999999</v>
      </c>
      <c r="AF355" s="11">
        <v>0.48299999999999998</v>
      </c>
      <c r="AG355" s="11">
        <v>0.5</v>
      </c>
      <c r="AH355" s="11">
        <v>0.7659999999999999</v>
      </c>
      <c r="AI355" s="11">
        <v>0.79799999999999993</v>
      </c>
      <c r="AJ355" s="11">
        <v>0.40001046032342602</v>
      </c>
      <c r="AK355" s="11">
        <v>0.5005838653429322</v>
      </c>
      <c r="AL355" s="11">
        <v>0.43390467296245816</v>
      </c>
      <c r="AM355" s="11">
        <v>0.9361697867064811</v>
      </c>
      <c r="AN355" s="11">
        <v>0.50374864285714283</v>
      </c>
      <c r="AO355" s="11">
        <v>0.42062963426319372</v>
      </c>
      <c r="AP355" s="11">
        <v>0.54200000000000004</v>
      </c>
      <c r="AQ355" s="11">
        <v>0.43390467296245816</v>
      </c>
      <c r="AR355" s="11">
        <v>8714.7468974044405</v>
      </c>
      <c r="AS355" s="11">
        <v>9000</v>
      </c>
      <c r="AT355" s="11">
        <v>3773100</v>
      </c>
      <c r="AW355" s="11">
        <v>0</v>
      </c>
      <c r="AX355" s="11">
        <v>7.4604024082387643E-2</v>
      </c>
    </row>
    <row r="356" spans="1:50">
      <c r="A356"/>
      <c r="B356"/>
      <c r="C356"/>
      <c r="D356"/>
      <c r="E356"/>
      <c r="F356"/>
      <c r="G356"/>
      <c r="H356"/>
      <c r="I356"/>
      <c r="J356"/>
      <c r="K356"/>
      <c r="L356"/>
      <c r="M356"/>
      <c r="N356"/>
      <c r="O356"/>
      <c r="P356"/>
      <c r="Q356"/>
      <c r="R356"/>
      <c r="S356"/>
      <c r="T356"/>
      <c r="U356"/>
      <c r="V356"/>
      <c r="W356"/>
      <c r="X356"/>
      <c r="Y356"/>
      <c r="Z356"/>
      <c r="AA356" s="11">
        <v>0.146484375</v>
      </c>
      <c r="AB356" s="11">
        <v>0.51884000605680314</v>
      </c>
      <c r="AC356" s="11">
        <v>0.59899999999999998</v>
      </c>
      <c r="AD356" s="11">
        <v>0.6</v>
      </c>
      <c r="AE356" s="11">
        <v>0.71799999999999997</v>
      </c>
      <c r="AF356" s="11">
        <v>0.376</v>
      </c>
      <c r="AG356" s="11">
        <v>0.5</v>
      </c>
      <c r="AH356" s="11">
        <v>0.79</v>
      </c>
      <c r="AI356" s="11">
        <v>0.77200000000000002</v>
      </c>
      <c r="AJ356" s="11">
        <v>0.38564996074089797</v>
      </c>
      <c r="AK356" s="11">
        <v>0.49037031927200625</v>
      </c>
      <c r="AL356" s="11">
        <v>0.43899155748253876</v>
      </c>
      <c r="AM356" s="11">
        <v>0.96085982650156665</v>
      </c>
      <c r="AN356" s="11">
        <v>0.52861728571428579</v>
      </c>
      <c r="AO356" s="11">
        <v>0.42216668919138878</v>
      </c>
      <c r="AP356" s="11">
        <v>0.52100000000000002</v>
      </c>
      <c r="AQ356" s="11">
        <v>0.43899155748253876</v>
      </c>
      <c r="AR356" s="11">
        <v>8578.28701146405</v>
      </c>
      <c r="AS356" s="11">
        <v>8770</v>
      </c>
      <c r="AT356" s="11">
        <v>3766579</v>
      </c>
      <c r="AW356" s="11">
        <v>0</v>
      </c>
      <c r="AX356" s="11">
        <v>7.3420679818864354E-2</v>
      </c>
    </row>
    <row r="357" spans="1:50">
      <c r="A357"/>
      <c r="B357"/>
      <c r="C357"/>
      <c r="D357"/>
      <c r="E357"/>
      <c r="F357"/>
      <c r="G357"/>
      <c r="H357"/>
      <c r="I357"/>
      <c r="J357"/>
      <c r="K357"/>
      <c r="L357"/>
      <c r="M357"/>
      <c r="N357"/>
      <c r="O357"/>
      <c r="P357"/>
      <c r="Q357"/>
      <c r="R357"/>
      <c r="S357"/>
      <c r="T357"/>
      <c r="U357"/>
      <c r="V357"/>
      <c r="W357"/>
      <c r="X357"/>
      <c r="Y357"/>
      <c r="Z357"/>
      <c r="AA357" s="11">
        <v>0.146484375</v>
      </c>
      <c r="AB357" s="11">
        <v>0.52930000567100399</v>
      </c>
      <c r="AC357" s="11">
        <v>0.61299999999999999</v>
      </c>
      <c r="AD357" s="11">
        <v>0.6</v>
      </c>
      <c r="AE357" s="11">
        <v>0.83200000000000007</v>
      </c>
      <c r="AF357" s="11">
        <v>0.28800000000000003</v>
      </c>
      <c r="AG357" s="11">
        <v>0.7</v>
      </c>
      <c r="AH357" s="11">
        <v>0.747</v>
      </c>
      <c r="AI357" s="11">
        <v>0.80799999999999994</v>
      </c>
      <c r="AJ357" s="11">
        <v>0.38679346110792978</v>
      </c>
      <c r="AK357" s="11">
        <v>0.49046661607713371</v>
      </c>
      <c r="AL357" s="11">
        <v>0.43960164189407697</v>
      </c>
      <c r="AM357" s="11">
        <v>0.95125122845131971</v>
      </c>
      <c r="AN357" s="11">
        <v>0.52333111297529811</v>
      </c>
      <c r="AO357" s="11">
        <v>0.42294502228207775</v>
      </c>
      <c r="AP357" s="11">
        <v>0.61199999999999999</v>
      </c>
      <c r="AQ357" s="11">
        <v>0.43960164189407697</v>
      </c>
      <c r="AS357" s="11">
        <v>9394</v>
      </c>
      <c r="AW357" s="11">
        <v>0.01</v>
      </c>
      <c r="AX357" s="11">
        <v>6.4876398912188687E-2</v>
      </c>
    </row>
    <row r="358" spans="1:50">
      <c r="A358"/>
      <c r="B358"/>
      <c r="C358"/>
      <c r="D358"/>
      <c r="E358"/>
      <c r="F358"/>
      <c r="G358"/>
      <c r="H358"/>
      <c r="I358"/>
      <c r="J358"/>
      <c r="K358"/>
      <c r="L358"/>
      <c r="M358"/>
      <c r="N358"/>
      <c r="O358"/>
      <c r="P358"/>
      <c r="Q358"/>
      <c r="R358"/>
      <c r="S358"/>
      <c r="T358"/>
      <c r="U358"/>
      <c r="V358"/>
      <c r="W358"/>
      <c r="X358"/>
      <c r="Y358"/>
      <c r="Z358"/>
      <c r="AA358" s="11">
        <v>1.0587052035360754E-2</v>
      </c>
      <c r="AB358" s="11">
        <v>0.69642000543137694</v>
      </c>
      <c r="AC358" s="11">
        <v>0.7</v>
      </c>
      <c r="AD358" s="11">
        <v>0.5</v>
      </c>
      <c r="AE358" s="11">
        <v>0.53700000000000003</v>
      </c>
      <c r="AF358" s="11">
        <v>0.55100000000000005</v>
      </c>
      <c r="AG358" s="11">
        <v>0.5</v>
      </c>
      <c r="AH358" s="11">
        <v>0.65900000000000003</v>
      </c>
      <c r="AI358" s="11">
        <v>0.46200000000000002</v>
      </c>
      <c r="AJ358" s="11">
        <v>0.64551752141335128</v>
      </c>
      <c r="AK358" s="11">
        <v>0.65865892154569661</v>
      </c>
      <c r="AL358" s="11">
        <v>0.60254591967727145</v>
      </c>
      <c r="AM358" s="11">
        <v>9.5571576879285892E-3</v>
      </c>
      <c r="AN358" s="11">
        <v>7.3312714285714287E-2</v>
      </c>
      <c r="AO358" s="11">
        <v>0.61938404717860218</v>
      </c>
      <c r="AP358" s="11">
        <v>0.53280000297725194</v>
      </c>
      <c r="AQ358" s="11">
        <v>0.60254591967727145</v>
      </c>
      <c r="AR358" s="11">
        <v>6166.5758787810501</v>
      </c>
      <c r="AS358" s="11">
        <v>6120</v>
      </c>
      <c r="AT358" s="11">
        <v>1549882</v>
      </c>
      <c r="AW358" s="11">
        <v>-0.04</v>
      </c>
      <c r="AX358" s="11">
        <v>-0.13956949502107685</v>
      </c>
    </row>
    <row r="359" spans="1:50">
      <c r="A359"/>
      <c r="B359"/>
      <c r="C359"/>
      <c r="D359"/>
      <c r="E359"/>
      <c r="F359"/>
      <c r="G359"/>
      <c r="H359"/>
      <c r="I359"/>
      <c r="J359"/>
      <c r="K359"/>
      <c r="L359"/>
      <c r="M359"/>
      <c r="N359"/>
      <c r="O359"/>
      <c r="P359"/>
      <c r="Q359"/>
      <c r="R359"/>
      <c r="S359"/>
      <c r="T359"/>
      <c r="U359"/>
      <c r="V359"/>
      <c r="W359"/>
      <c r="X359"/>
      <c r="Y359"/>
      <c r="Z359"/>
      <c r="AA359" s="11">
        <v>1.0587052035360754E-2</v>
      </c>
      <c r="AB359" s="11">
        <v>0.68936000574118028</v>
      </c>
      <c r="AC359" s="11">
        <v>0.7</v>
      </c>
      <c r="AD359" s="11">
        <v>0.7</v>
      </c>
      <c r="AE359" s="11">
        <v>0.63500000000000001</v>
      </c>
      <c r="AF359" s="11">
        <v>0.46600000000000003</v>
      </c>
      <c r="AG359" s="11">
        <v>0.5</v>
      </c>
      <c r="AH359" s="11">
        <v>0.68099999999999994</v>
      </c>
      <c r="AI359" s="11">
        <v>0.46200000000000002</v>
      </c>
      <c r="AJ359" s="11">
        <v>0.64848726668058398</v>
      </c>
      <c r="AK359" s="11">
        <v>0.66189685864624803</v>
      </c>
      <c r="AL359" s="11">
        <v>0.60463869350050437</v>
      </c>
      <c r="AM359" s="11">
        <v>9.7605014636876139E-3</v>
      </c>
      <c r="AN359" s="11">
        <v>7.867757142857143E-2</v>
      </c>
      <c r="AO359" s="11">
        <v>0.62182045624912674</v>
      </c>
      <c r="AP359" s="11">
        <v>0.54612000267952676</v>
      </c>
      <c r="AQ359" s="11">
        <v>0.60463869350050437</v>
      </c>
      <c r="AR359" s="11">
        <v>6475.1561993230798</v>
      </c>
      <c r="AS359" s="11">
        <v>6130</v>
      </c>
      <c r="AT359" s="11">
        <v>1587763</v>
      </c>
      <c r="AW359" s="11">
        <v>-0.03</v>
      </c>
      <c r="AX359" s="11">
        <v>-0.13205082904451887</v>
      </c>
    </row>
    <row r="360" spans="1:50">
      <c r="A360"/>
      <c r="B360"/>
      <c r="C360"/>
      <c r="D360"/>
      <c r="E360"/>
      <c r="F360"/>
      <c r="G360"/>
      <c r="H360"/>
      <c r="I360"/>
      <c r="J360"/>
      <c r="K360"/>
      <c r="L360"/>
      <c r="M360"/>
      <c r="N360"/>
      <c r="O360"/>
      <c r="P360"/>
      <c r="Q360"/>
      <c r="R360"/>
      <c r="S360"/>
      <c r="T360"/>
      <c r="U360"/>
      <c r="V360"/>
      <c r="W360"/>
      <c r="X360"/>
      <c r="Y360"/>
      <c r="Z360"/>
      <c r="AA360" s="11">
        <v>1.0587052035360754E-2</v>
      </c>
      <c r="AB360" s="11">
        <v>0.68230000605098362</v>
      </c>
      <c r="AC360" s="11">
        <v>0.7</v>
      </c>
      <c r="AD360" s="11">
        <v>0.7</v>
      </c>
      <c r="AE360" s="11">
        <v>0.75900000000000001</v>
      </c>
      <c r="AF360" s="11">
        <v>0.46600000000000003</v>
      </c>
      <c r="AG360" s="11">
        <v>0.5</v>
      </c>
      <c r="AH360" s="11">
        <v>0.74199999999999999</v>
      </c>
      <c r="AI360" s="11">
        <v>0.25</v>
      </c>
      <c r="AJ360" s="11">
        <v>0.65416842032781897</v>
      </c>
      <c r="AK360" s="11">
        <v>0.65399267121694193</v>
      </c>
      <c r="AL360" s="11">
        <v>0.62316859323514995</v>
      </c>
      <c r="AM360" s="11">
        <v>9.9638452394466403E-3</v>
      </c>
      <c r="AN360" s="11">
        <v>7.7738380952380948E-2</v>
      </c>
      <c r="AO360" s="11">
        <v>0.61597984317074062</v>
      </c>
      <c r="AP360" s="11">
        <v>0.55944000238180147</v>
      </c>
      <c r="AQ360" s="11">
        <v>0.62316859323514995</v>
      </c>
      <c r="AR360" s="11">
        <v>7095.0430260059502</v>
      </c>
      <c r="AS360" s="11">
        <v>6900</v>
      </c>
      <c r="AT360" s="11">
        <v>1624712</v>
      </c>
      <c r="AW360" s="11">
        <v>-0.04</v>
      </c>
      <c r="AX360" s="11">
        <v>-0.13874274964701622</v>
      </c>
    </row>
    <row r="361" spans="1:50">
      <c r="A361"/>
      <c r="B361"/>
      <c r="C361"/>
      <c r="D361"/>
      <c r="E361"/>
      <c r="F361"/>
      <c r="G361"/>
      <c r="H361"/>
      <c r="I361"/>
      <c r="J361"/>
      <c r="K361"/>
      <c r="L361"/>
      <c r="M361"/>
      <c r="N361"/>
      <c r="O361"/>
      <c r="P361"/>
      <c r="Q361"/>
      <c r="R361"/>
      <c r="S361"/>
      <c r="T361"/>
      <c r="U361"/>
      <c r="V361"/>
      <c r="W361"/>
      <c r="X361"/>
      <c r="Y361"/>
      <c r="Z361"/>
      <c r="AA361" s="11">
        <v>1.0587052035360754E-2</v>
      </c>
      <c r="AB361" s="11">
        <v>0.67524000636078685</v>
      </c>
      <c r="AC361" s="11">
        <v>0.7</v>
      </c>
      <c r="AD361" s="11">
        <v>0.7</v>
      </c>
      <c r="AE361" s="11">
        <v>0.7659999999999999</v>
      </c>
      <c r="AF361" s="11">
        <v>0.63</v>
      </c>
      <c r="AG361" s="11">
        <v>0.5</v>
      </c>
      <c r="AH361" s="11">
        <v>0.748</v>
      </c>
      <c r="AI361" s="11">
        <v>0.61</v>
      </c>
      <c r="AJ361" s="11">
        <v>0.65984957397505395</v>
      </c>
      <c r="AK361" s="11">
        <v>0.64608848378763606</v>
      </c>
      <c r="AL361" s="11">
        <v>0.64169849296979575</v>
      </c>
      <c r="AM361" s="11">
        <v>1.0167189015205667E-2</v>
      </c>
      <c r="AN361" s="11">
        <v>7.6799190476190479E-2</v>
      </c>
      <c r="AO361" s="11">
        <v>0.61013923009235449</v>
      </c>
      <c r="AP361" s="11">
        <v>0.5727600020840764</v>
      </c>
      <c r="AQ361" s="11">
        <v>0.64169849296979575</v>
      </c>
      <c r="AR361" s="11">
        <v>7765.1951023234797</v>
      </c>
      <c r="AS361" s="11">
        <v>7940</v>
      </c>
      <c r="AT361" s="11">
        <v>1660024</v>
      </c>
      <c r="AW361" s="11">
        <v>-0.01</v>
      </c>
      <c r="AX361" s="11">
        <v>-0.14622163453832732</v>
      </c>
    </row>
    <row r="362" spans="1:50">
      <c r="A362"/>
      <c r="B362"/>
      <c r="C362"/>
      <c r="D362"/>
      <c r="E362"/>
      <c r="F362"/>
      <c r="G362"/>
      <c r="H362"/>
      <c r="I362"/>
      <c r="J362"/>
      <c r="K362"/>
      <c r="L362"/>
      <c r="M362"/>
      <c r="N362"/>
      <c r="O362"/>
      <c r="P362"/>
      <c r="Q362"/>
      <c r="R362"/>
      <c r="S362"/>
      <c r="T362"/>
      <c r="U362"/>
      <c r="V362"/>
      <c r="W362"/>
      <c r="X362"/>
      <c r="Y362"/>
      <c r="Z362"/>
      <c r="AA362" s="11">
        <v>1.0587052035360754E-2</v>
      </c>
      <c r="AB362" s="11">
        <v>0.66818000667059008</v>
      </c>
      <c r="AC362" s="11">
        <v>0.7</v>
      </c>
      <c r="AD362" s="11">
        <v>0.7</v>
      </c>
      <c r="AE362" s="11">
        <v>0.80299999999999994</v>
      </c>
      <c r="AF362" s="11">
        <v>0.59399999999999997</v>
      </c>
      <c r="AG362" s="11">
        <v>0.5</v>
      </c>
      <c r="AH362" s="11">
        <v>0.75800000000000001</v>
      </c>
      <c r="AI362" s="11">
        <v>0.61</v>
      </c>
      <c r="AJ362" s="11">
        <v>0.673040642019054</v>
      </c>
      <c r="AK362" s="11">
        <v>0.63869339430107108</v>
      </c>
      <c r="AL362" s="11">
        <v>0.64462108704201804</v>
      </c>
      <c r="AM362" s="11">
        <v>6.0385974018540886E-2</v>
      </c>
      <c r="AN362" s="11">
        <v>7.5859999999999997E-2</v>
      </c>
      <c r="AO362" s="11">
        <v>0.61235807169794598</v>
      </c>
      <c r="AP362" s="11">
        <v>0.58608000178635111</v>
      </c>
      <c r="AQ362" s="11">
        <v>0.64462108704201804</v>
      </c>
      <c r="AR362" s="11">
        <v>8117.7688427639796</v>
      </c>
      <c r="AS362" s="11">
        <v>7750</v>
      </c>
      <c r="AT362" s="11">
        <v>1692814</v>
      </c>
      <c r="AW362" s="11">
        <v>-0.01</v>
      </c>
      <c r="AX362" s="11">
        <v>-0.14960396674166426</v>
      </c>
    </row>
    <row r="363" spans="1:50">
      <c r="A363"/>
      <c r="B363"/>
      <c r="C363"/>
      <c r="D363"/>
      <c r="E363"/>
      <c r="F363"/>
      <c r="G363"/>
      <c r="H363"/>
      <c r="I363"/>
      <c r="J363"/>
      <c r="K363"/>
      <c r="L363"/>
      <c r="M363"/>
      <c r="N363"/>
      <c r="O363"/>
      <c r="P363"/>
      <c r="Q363"/>
      <c r="R363"/>
      <c r="S363"/>
      <c r="T363"/>
      <c r="U363"/>
      <c r="V363"/>
      <c r="W363"/>
      <c r="X363"/>
      <c r="Y363"/>
      <c r="Z363"/>
      <c r="AA363" s="11">
        <v>1.0587052035360754E-2</v>
      </c>
      <c r="AB363" s="11">
        <v>0.66112000698039353</v>
      </c>
      <c r="AC363" s="11">
        <v>0.7</v>
      </c>
      <c r="AD363" s="11">
        <v>0.7</v>
      </c>
      <c r="AE363" s="11">
        <v>0.77800000000000002</v>
      </c>
      <c r="AF363" s="11">
        <v>0.54400000000000004</v>
      </c>
      <c r="AG363" s="11">
        <v>0.5</v>
      </c>
      <c r="AH363" s="11">
        <v>0.77700000000000002</v>
      </c>
      <c r="AI363" s="11">
        <v>0.61</v>
      </c>
      <c r="AJ363" s="11">
        <v>0.68623171006305395</v>
      </c>
      <c r="AK363" s="11">
        <v>0.63129830481450599</v>
      </c>
      <c r="AL363" s="11">
        <v>0.64754368111424032</v>
      </c>
      <c r="AM363" s="11">
        <v>0.14332077704256446</v>
      </c>
      <c r="AN363" s="11">
        <v>8.1519000000000008E-2</v>
      </c>
      <c r="AO363" s="11">
        <v>0.61457691330353748</v>
      </c>
      <c r="AP363" s="11">
        <v>0.59940000148862593</v>
      </c>
      <c r="AQ363" s="11">
        <v>0.64754368111424032</v>
      </c>
      <c r="AR363" s="11">
        <v>8629.9047019560203</v>
      </c>
      <c r="AS363" s="11">
        <v>8090</v>
      </c>
      <c r="AT363" s="11">
        <v>1722554</v>
      </c>
      <c r="AW363" s="11">
        <v>-0.01</v>
      </c>
      <c r="AX363" s="11">
        <v>-0.1552405113191061</v>
      </c>
    </row>
    <row r="364" spans="1:50">
      <c r="A364"/>
      <c r="B364"/>
      <c r="C364"/>
      <c r="D364"/>
      <c r="E364"/>
      <c r="F364"/>
      <c r="G364"/>
      <c r="H364"/>
      <c r="I364"/>
      <c r="J364"/>
      <c r="K364"/>
      <c r="L364"/>
      <c r="M364"/>
      <c r="N364"/>
      <c r="O364"/>
      <c r="P364"/>
      <c r="Q364"/>
      <c r="R364"/>
      <c r="S364"/>
      <c r="T364"/>
      <c r="U364"/>
      <c r="V364"/>
      <c r="W364"/>
      <c r="X364"/>
      <c r="Y364"/>
      <c r="Z364"/>
      <c r="AA364" s="11">
        <v>1.0587052035360754E-2</v>
      </c>
      <c r="AB364" s="11">
        <v>0.65406000729019675</v>
      </c>
      <c r="AC364" s="11">
        <v>0.7</v>
      </c>
      <c r="AD364" s="11">
        <v>0.7</v>
      </c>
      <c r="AE364" s="11">
        <v>0.80400000000000005</v>
      </c>
      <c r="AF364" s="11">
        <v>0.61099999999999999</v>
      </c>
      <c r="AG364" s="11">
        <v>0.5</v>
      </c>
      <c r="AH364" s="11">
        <v>0.77599999999999991</v>
      </c>
      <c r="AI364" s="11">
        <v>0.61</v>
      </c>
      <c r="AJ364" s="11">
        <v>0.67619880039226499</v>
      </c>
      <c r="AK364" s="11">
        <v>0.62898854891866995</v>
      </c>
      <c r="AL364" s="11">
        <v>0.63720597185248751</v>
      </c>
      <c r="AM364" s="11">
        <v>0.21110373470451888</v>
      </c>
      <c r="AN364" s="11">
        <v>8.7904857142857146E-2</v>
      </c>
      <c r="AO364" s="11">
        <v>0.61129578894862413</v>
      </c>
      <c r="AP364" s="11">
        <v>0.61272000119090075</v>
      </c>
      <c r="AQ364" s="11">
        <v>0.63720597185248751</v>
      </c>
      <c r="AR364" s="11">
        <v>8996.9108929086597</v>
      </c>
      <c r="AS364" s="11">
        <v>8790</v>
      </c>
      <c r="AT364" s="11">
        <v>1748819</v>
      </c>
      <c r="AW364" s="11">
        <v>0</v>
      </c>
      <c r="AX364" s="11">
        <v>-0.14862836302156973</v>
      </c>
    </row>
    <row r="365" spans="1:50">
      <c r="A365"/>
      <c r="B365"/>
      <c r="C365"/>
      <c r="D365"/>
      <c r="E365"/>
      <c r="F365"/>
      <c r="G365"/>
      <c r="H365"/>
      <c r="I365"/>
      <c r="J365"/>
      <c r="K365"/>
      <c r="L365"/>
      <c r="M365"/>
      <c r="N365"/>
      <c r="O365"/>
      <c r="P365"/>
      <c r="Q365"/>
      <c r="R365"/>
      <c r="S365"/>
      <c r="T365"/>
      <c r="U365"/>
      <c r="V365"/>
      <c r="W365"/>
      <c r="X365"/>
      <c r="Y365"/>
      <c r="Z365"/>
      <c r="AA365" s="11">
        <v>1.0587052035360754E-2</v>
      </c>
      <c r="AB365" s="11">
        <v>0.64700000759999998</v>
      </c>
      <c r="AC365" s="11">
        <v>0.7</v>
      </c>
      <c r="AD365" s="11">
        <v>0.7</v>
      </c>
      <c r="AE365" s="11">
        <v>0.73099999999999998</v>
      </c>
      <c r="AF365" s="11">
        <v>0.44500000000000001</v>
      </c>
      <c r="AG365" s="11">
        <v>0.7</v>
      </c>
      <c r="AH365" s="11">
        <v>0.76900000000000002</v>
      </c>
      <c r="AI365" s="11">
        <v>0.61</v>
      </c>
      <c r="AJ365" s="11">
        <v>0.66616589072147603</v>
      </c>
      <c r="AK365" s="11">
        <v>0.62667879302283391</v>
      </c>
      <c r="AL365" s="11">
        <v>0.62686826259073469</v>
      </c>
      <c r="AM365" s="11">
        <v>0.20833705628036223</v>
      </c>
      <c r="AN365" s="11">
        <v>9.5123428571428567E-2</v>
      </c>
      <c r="AO365" s="11">
        <v>0.60801466459371067</v>
      </c>
      <c r="AP365" s="11">
        <v>0.62604000089317546</v>
      </c>
      <c r="AQ365" s="11">
        <v>0.62686826259073469</v>
      </c>
      <c r="AR365" s="11">
        <v>9832.4756791713007</v>
      </c>
      <c r="AS365" s="11">
        <v>8700</v>
      </c>
      <c r="AT365" s="11">
        <v>1772043</v>
      </c>
      <c r="AW365" s="11">
        <v>-0.01</v>
      </c>
      <c r="AX365" s="11">
        <v>-0.15966251041994162</v>
      </c>
    </row>
    <row r="366" spans="1:50">
      <c r="A366"/>
      <c r="B366"/>
      <c r="C366"/>
      <c r="D366"/>
      <c r="E366"/>
      <c r="F366"/>
      <c r="G366"/>
      <c r="H366"/>
      <c r="I366"/>
      <c r="J366"/>
      <c r="K366"/>
      <c r="L366"/>
      <c r="M366"/>
      <c r="N366"/>
      <c r="O366"/>
      <c r="P366"/>
      <c r="Q366"/>
      <c r="R366"/>
      <c r="S366"/>
      <c r="T366"/>
      <c r="U366"/>
      <c r="V366"/>
      <c r="W366"/>
      <c r="X366"/>
      <c r="Y366"/>
      <c r="Z366"/>
      <c r="AA366" s="11">
        <v>1.0587052035360754E-2</v>
      </c>
      <c r="AB366" s="11">
        <v>0.64860000610000001</v>
      </c>
      <c r="AC366" s="11">
        <v>0.85</v>
      </c>
      <c r="AD366" s="11">
        <v>0.7</v>
      </c>
      <c r="AE366" s="11">
        <v>0.69400000000000006</v>
      </c>
      <c r="AF366" s="11">
        <v>0.46799999999999997</v>
      </c>
      <c r="AG366" s="11">
        <v>0.7</v>
      </c>
      <c r="AH366" s="11">
        <v>0.78</v>
      </c>
      <c r="AI366" s="11">
        <v>0.68</v>
      </c>
      <c r="AJ366" s="11">
        <v>0.69518919524170397</v>
      </c>
      <c r="AK366" s="11">
        <v>0.6574734413810861</v>
      </c>
      <c r="AL366" s="11">
        <v>0.7172105141569638</v>
      </c>
      <c r="AM366" s="11">
        <v>0.27565482097657223</v>
      </c>
      <c r="AN366" s="11">
        <v>0.10970914285714285</v>
      </c>
      <c r="AO366" s="11">
        <v>0.62720248641295251</v>
      </c>
      <c r="AP366" s="11">
        <v>0.6393600005954504</v>
      </c>
      <c r="AQ366" s="11">
        <v>0.7172105141569638</v>
      </c>
      <c r="AR366" s="11">
        <v>10546.293265484501</v>
      </c>
      <c r="AS366" s="11">
        <v>9610</v>
      </c>
      <c r="AT366" s="11">
        <v>1793620</v>
      </c>
      <c r="AW366" s="11">
        <v>0.02</v>
      </c>
      <c r="AX366" s="11">
        <v>-0.15345879712276095</v>
      </c>
    </row>
    <row r="367" spans="1:50">
      <c r="A367"/>
      <c r="B367"/>
      <c r="C367"/>
      <c r="D367"/>
      <c r="E367"/>
      <c r="F367"/>
      <c r="G367"/>
      <c r="H367"/>
      <c r="I367"/>
      <c r="J367"/>
      <c r="K367"/>
      <c r="L367"/>
      <c r="M367"/>
      <c r="N367"/>
      <c r="O367"/>
      <c r="P367"/>
      <c r="Q367"/>
      <c r="R367"/>
      <c r="S367"/>
      <c r="T367"/>
      <c r="U367"/>
      <c r="V367"/>
      <c r="W367"/>
      <c r="X367"/>
      <c r="Y367"/>
      <c r="Z367"/>
      <c r="AA367" s="11">
        <v>1.0587052035360754E-2</v>
      </c>
      <c r="AB367" s="11">
        <v>0.66799999239999996</v>
      </c>
      <c r="AC367" s="11">
        <v>0.85</v>
      </c>
      <c r="AD367" s="11">
        <v>0.7</v>
      </c>
      <c r="AE367" s="11">
        <v>0.75900000000000001</v>
      </c>
      <c r="AF367" s="11">
        <v>0.54600000000000004</v>
      </c>
      <c r="AG367" s="11">
        <v>0.7</v>
      </c>
      <c r="AH367" s="11">
        <v>0.77400000000000002</v>
      </c>
      <c r="AI367" s="11">
        <v>0.622</v>
      </c>
      <c r="AJ367" s="11">
        <v>0.66307225050140794</v>
      </c>
      <c r="AK367" s="11">
        <v>0.64857801116717795</v>
      </c>
      <c r="AL367" s="11">
        <v>0.6891258874864834</v>
      </c>
      <c r="AM367" s="11">
        <v>0.31998672168940112</v>
      </c>
      <c r="AN367" s="11">
        <v>0.10808485714285715</v>
      </c>
      <c r="AO367" s="11">
        <v>0.62746666188090217</v>
      </c>
      <c r="AP367" s="11">
        <v>0.6526800002977251</v>
      </c>
      <c r="AQ367" s="11">
        <v>0.6891258874864834</v>
      </c>
      <c r="AR367" s="11">
        <v>11354.7285780855</v>
      </c>
      <c r="AS367" s="11">
        <v>10270</v>
      </c>
      <c r="AT367" s="11">
        <v>1815492</v>
      </c>
      <c r="AW367" s="11">
        <v>0.01</v>
      </c>
      <c r="AX367" s="11">
        <v>-0.15407093228506136</v>
      </c>
    </row>
    <row r="368" spans="1:50">
      <c r="A368"/>
      <c r="B368"/>
      <c r="C368"/>
      <c r="D368"/>
      <c r="E368"/>
      <c r="F368"/>
      <c r="G368"/>
      <c r="H368"/>
      <c r="I368"/>
      <c r="J368"/>
      <c r="K368"/>
      <c r="L368"/>
      <c r="M368"/>
      <c r="N368"/>
      <c r="O368"/>
      <c r="P368"/>
      <c r="Q368"/>
      <c r="R368"/>
      <c r="S368"/>
      <c r="T368"/>
      <c r="U368"/>
      <c r="V368"/>
      <c r="W368"/>
      <c r="X368"/>
      <c r="Y368"/>
      <c r="Z368"/>
      <c r="AA368" s="11">
        <v>1.0587052035360754E-2</v>
      </c>
      <c r="AB368" s="11">
        <v>0.67400001529999998</v>
      </c>
      <c r="AC368" s="11">
        <v>0.85</v>
      </c>
      <c r="AD368" s="11">
        <v>0.7</v>
      </c>
      <c r="AE368" s="11">
        <v>0.75599999999999989</v>
      </c>
      <c r="AF368" s="11">
        <v>0.45</v>
      </c>
      <c r="AG368" s="11">
        <v>0.7</v>
      </c>
      <c r="AH368" s="11">
        <v>0.76400000000000001</v>
      </c>
      <c r="AI368" s="11">
        <v>0.77800000000000002</v>
      </c>
      <c r="AJ368" s="11">
        <v>0.68624133675279397</v>
      </c>
      <c r="AK368" s="11">
        <v>0.62168893656898594</v>
      </c>
      <c r="AL368" s="11">
        <v>0.71493439265924341</v>
      </c>
      <c r="AM368" s="11">
        <v>0.34062393325056112</v>
      </c>
      <c r="AN368" s="11">
        <v>0.10614142857142857</v>
      </c>
      <c r="AO368" s="11">
        <v>0.62834574592237746</v>
      </c>
      <c r="AP368" s="11">
        <v>0.66599999999999993</v>
      </c>
      <c r="AQ368" s="11">
        <v>0.71493439265924341</v>
      </c>
      <c r="AR368" s="11">
        <v>11772.0686534706</v>
      </c>
      <c r="AS368" s="11">
        <v>10810</v>
      </c>
      <c r="AT368" s="11">
        <v>1839050</v>
      </c>
      <c r="AW368" s="11">
        <v>0.02</v>
      </c>
      <c r="AX368" s="11">
        <v>-0.15358505466077255</v>
      </c>
    </row>
    <row r="369" spans="1:50">
      <c r="A369"/>
      <c r="B369"/>
      <c r="C369"/>
      <c r="D369"/>
      <c r="E369"/>
      <c r="F369"/>
      <c r="G369"/>
      <c r="H369"/>
      <c r="I369"/>
      <c r="J369"/>
      <c r="K369"/>
      <c r="L369"/>
      <c r="M369"/>
      <c r="N369"/>
      <c r="O369"/>
      <c r="P369"/>
      <c r="Q369"/>
      <c r="R369"/>
      <c r="S369"/>
      <c r="T369"/>
      <c r="U369"/>
      <c r="V369"/>
      <c r="W369"/>
      <c r="X369"/>
      <c r="Y369"/>
      <c r="Z369"/>
      <c r="AA369" s="11">
        <v>1.0587052035360754E-2</v>
      </c>
      <c r="AB369" s="11">
        <v>0.68052001484826663</v>
      </c>
      <c r="AC369" s="11">
        <v>0.69599999999999995</v>
      </c>
      <c r="AD369" s="11">
        <v>0.7</v>
      </c>
      <c r="AE369" s="11">
        <v>0.7390000000000001</v>
      </c>
      <c r="AF369" s="11">
        <v>0.505</v>
      </c>
      <c r="AG369" s="11">
        <v>0.7</v>
      </c>
      <c r="AH369" s="11">
        <v>0.77599999999999991</v>
      </c>
      <c r="AI369" s="11">
        <v>0.77800000000000002</v>
      </c>
      <c r="AJ369" s="11">
        <v>0.677470214218588</v>
      </c>
      <c r="AK369" s="11">
        <v>0.59795554339424395</v>
      </c>
      <c r="AL369" s="11">
        <v>0.67541943091359191</v>
      </c>
      <c r="AM369" s="11">
        <v>0.49040487970342783</v>
      </c>
      <c r="AN369" s="11">
        <v>0.10825728571428571</v>
      </c>
      <c r="AO369" s="11">
        <v>0.62223089698447631</v>
      </c>
      <c r="AP369" s="11">
        <v>0.68900000000000006</v>
      </c>
      <c r="AQ369" s="11">
        <v>0.67541943091359191</v>
      </c>
      <c r="AR369" s="11">
        <v>12600.793809798401</v>
      </c>
      <c r="AS369" s="11">
        <v>11740</v>
      </c>
      <c r="AT369" s="11">
        <v>1864831</v>
      </c>
      <c r="AW369" s="11">
        <v>0.01</v>
      </c>
      <c r="AX369" s="11">
        <v>-0.15538447904356617</v>
      </c>
    </row>
    <row r="370" spans="1:50">
      <c r="A370"/>
      <c r="B370"/>
      <c r="C370"/>
      <c r="D370"/>
      <c r="E370"/>
      <c r="F370"/>
      <c r="G370"/>
      <c r="H370"/>
      <c r="I370"/>
      <c r="J370"/>
      <c r="K370"/>
      <c r="L370"/>
      <c r="M370"/>
      <c r="N370"/>
      <c r="O370"/>
      <c r="P370"/>
      <c r="Q370"/>
      <c r="R370"/>
      <c r="S370"/>
      <c r="T370"/>
      <c r="U370"/>
      <c r="V370"/>
      <c r="W370"/>
      <c r="X370"/>
      <c r="Y370"/>
      <c r="Z370"/>
      <c r="AA370" s="11">
        <v>1.0587052035360754E-2</v>
      </c>
      <c r="AB370" s="11">
        <v>0.68704001439653328</v>
      </c>
      <c r="AC370" s="11">
        <v>0.66099999999999992</v>
      </c>
      <c r="AD370" s="11">
        <v>0.7</v>
      </c>
      <c r="AE370" s="11">
        <v>0.7390000000000001</v>
      </c>
      <c r="AF370" s="11">
        <v>0.56200000000000006</v>
      </c>
      <c r="AG370" s="11">
        <v>0.7</v>
      </c>
      <c r="AH370" s="11">
        <v>0.76800000000000002</v>
      </c>
      <c r="AI370" s="11">
        <v>0.69599999999999995</v>
      </c>
      <c r="AJ370" s="11">
        <v>0.68318821899478599</v>
      </c>
      <c r="AK370" s="11">
        <v>0.595926509781328</v>
      </c>
      <c r="AL370" s="11">
        <v>0.69227445092511952</v>
      </c>
      <c r="AM370" s="11">
        <v>0.67624015123679548</v>
      </c>
      <c r="AN370" s="11">
        <v>0.10609214004839478</v>
      </c>
      <c r="AO370" s="11">
        <v>0.63033185701397332</v>
      </c>
      <c r="AP370" s="11">
        <v>0.69400000000000006</v>
      </c>
      <c r="AQ370" s="11">
        <v>0.69227445092511952</v>
      </c>
      <c r="AR370" s="11">
        <v>13459.8200613641</v>
      </c>
      <c r="AS370" s="11">
        <v>12660</v>
      </c>
      <c r="AT370" s="11">
        <v>1892426</v>
      </c>
      <c r="AW370" s="11">
        <v>0.02</v>
      </c>
      <c r="AX370" s="11">
        <v>-0.15821408650890489</v>
      </c>
    </row>
    <row r="371" spans="1:50">
      <c r="A371"/>
      <c r="B371"/>
      <c r="C371"/>
      <c r="D371"/>
      <c r="E371"/>
      <c r="F371"/>
      <c r="G371"/>
      <c r="H371"/>
      <c r="I371"/>
      <c r="J371"/>
      <c r="K371"/>
      <c r="L371"/>
      <c r="M371"/>
      <c r="N371"/>
      <c r="O371"/>
      <c r="P371"/>
      <c r="Q371"/>
      <c r="R371"/>
      <c r="S371"/>
      <c r="T371"/>
      <c r="U371"/>
      <c r="V371"/>
      <c r="W371"/>
      <c r="X371"/>
      <c r="Y371"/>
      <c r="Z371"/>
      <c r="AA371" s="11">
        <v>1.0587052035360754E-2</v>
      </c>
      <c r="AB371" s="11">
        <v>0.69356001394479994</v>
      </c>
      <c r="AC371" s="11">
        <v>0.69099999999999995</v>
      </c>
      <c r="AD371" s="11">
        <v>0.7</v>
      </c>
      <c r="AE371" s="11">
        <v>0.76400000000000001</v>
      </c>
      <c r="AF371" s="11">
        <v>0.61799999999999999</v>
      </c>
      <c r="AG371" s="11">
        <v>0.7</v>
      </c>
      <c r="AH371" s="11">
        <v>0.69700000000000006</v>
      </c>
      <c r="AI371" s="11">
        <v>0.67599999999999993</v>
      </c>
      <c r="AJ371" s="11">
        <v>0.68638666996222397</v>
      </c>
      <c r="AK371" s="11">
        <v>0.59185542009204395</v>
      </c>
      <c r="AL371" s="11">
        <v>0.69364192386305379</v>
      </c>
      <c r="AM371" s="11">
        <v>0.85933058332000212</v>
      </c>
      <c r="AN371" s="11">
        <v>0.10392699438250383</v>
      </c>
      <c r="AO371" s="11">
        <v>0.62744425419656802</v>
      </c>
      <c r="AP371" s="11">
        <v>0.71099999999999997</v>
      </c>
      <c r="AQ371" s="11">
        <v>0.69364192386305379</v>
      </c>
      <c r="AR371" s="11">
        <v>13971.260964320099</v>
      </c>
      <c r="AS371" s="11">
        <v>13250</v>
      </c>
      <c r="AT371" s="11">
        <v>1921122</v>
      </c>
      <c r="AW371" s="11">
        <v>0.03</v>
      </c>
      <c r="AX371" s="11">
        <v>-0.15823947354138185</v>
      </c>
    </row>
    <row r="372" spans="1:50">
      <c r="A372"/>
      <c r="B372"/>
      <c r="C372"/>
      <c r="D372"/>
      <c r="E372"/>
      <c r="F372"/>
      <c r="G372"/>
      <c r="H372"/>
      <c r="I372"/>
      <c r="J372"/>
      <c r="K372"/>
      <c r="L372"/>
      <c r="M372"/>
      <c r="N372"/>
      <c r="O372"/>
      <c r="P372"/>
      <c r="Q372"/>
      <c r="R372"/>
      <c r="S372"/>
      <c r="T372"/>
      <c r="U372"/>
      <c r="V372"/>
      <c r="W372"/>
      <c r="X372"/>
      <c r="Y372"/>
      <c r="Z372"/>
      <c r="AA372" s="11">
        <v>1.0587052035360754E-2</v>
      </c>
      <c r="AB372" s="11">
        <v>0.70008001349306659</v>
      </c>
      <c r="AC372" s="11">
        <v>0.71200000000000008</v>
      </c>
      <c r="AD372" s="11">
        <v>0.7</v>
      </c>
      <c r="AE372" s="11">
        <v>0.75099999999999989</v>
      </c>
      <c r="AF372" s="11">
        <v>0.70599999999999996</v>
      </c>
      <c r="AG372" s="11">
        <v>0.7</v>
      </c>
      <c r="AH372" s="11">
        <v>0.71799999999999997</v>
      </c>
      <c r="AI372" s="11">
        <v>0.69</v>
      </c>
      <c r="AJ372" s="11">
        <v>0.68132870546798208</v>
      </c>
      <c r="AK372" s="11">
        <v>0.58187563318872004</v>
      </c>
      <c r="AL372" s="11">
        <v>0.67145484659849897</v>
      </c>
      <c r="AM372" s="11">
        <v>1</v>
      </c>
      <c r="AN372" s="11">
        <v>0.1017618487166129</v>
      </c>
      <c r="AO372" s="11">
        <v>0.62812969642718208</v>
      </c>
      <c r="AP372" s="11">
        <v>0.7</v>
      </c>
      <c r="AQ372" s="11">
        <v>0.67145484659849897</v>
      </c>
      <c r="AR372" s="11">
        <v>13384.4654640974</v>
      </c>
      <c r="AS372" s="11">
        <v>12840</v>
      </c>
      <c r="AT372" s="11">
        <v>1949780</v>
      </c>
      <c r="AW372" s="11">
        <v>0.04</v>
      </c>
      <c r="AX372" s="11">
        <v>-0.16633406876427997</v>
      </c>
    </row>
    <row r="373" spans="1:50">
      <c r="A373"/>
      <c r="B373"/>
      <c r="C373"/>
      <c r="D373"/>
      <c r="E373"/>
      <c r="F373"/>
      <c r="G373"/>
      <c r="H373"/>
      <c r="I373"/>
      <c r="J373"/>
      <c r="K373"/>
      <c r="L373"/>
      <c r="M373"/>
      <c r="N373"/>
      <c r="O373"/>
      <c r="P373"/>
      <c r="Q373"/>
      <c r="R373"/>
      <c r="S373"/>
      <c r="T373"/>
      <c r="U373"/>
      <c r="V373"/>
      <c r="W373"/>
      <c r="X373"/>
      <c r="Y373"/>
      <c r="Z373"/>
      <c r="AA373" s="11">
        <v>1.0587052035360754E-2</v>
      </c>
      <c r="AB373" s="11">
        <v>0.70660001304133324</v>
      </c>
      <c r="AC373" s="11">
        <v>0.70499999999999996</v>
      </c>
      <c r="AD373" s="11">
        <v>0.7</v>
      </c>
      <c r="AE373" s="11">
        <v>0.74099999999999999</v>
      </c>
      <c r="AF373" s="11">
        <v>0.67099999999999993</v>
      </c>
      <c r="AG373" s="11">
        <v>0.8</v>
      </c>
      <c r="AH373" s="11">
        <v>0.68799999999999994</v>
      </c>
      <c r="AI373" s="11">
        <v>0.7390000000000001</v>
      </c>
      <c r="AJ373" s="11">
        <v>0.67951541845383223</v>
      </c>
      <c r="AK373" s="11">
        <v>0.58105687687513341</v>
      </c>
      <c r="AL373" s="11">
        <v>0.66974029817083713</v>
      </c>
      <c r="AM373" s="11">
        <v>1</v>
      </c>
      <c r="AN373" s="11">
        <v>9.9596703050721963E-2</v>
      </c>
      <c r="AO373" s="11">
        <v>0.62684839949154958</v>
      </c>
      <c r="AP373" s="11">
        <v>0.70799999999999996</v>
      </c>
      <c r="AQ373" s="11">
        <v>0.66974029817083713</v>
      </c>
      <c r="AS373" s="11">
        <v>14032.666666666744</v>
      </c>
      <c r="AW373" s="11">
        <v>0.04</v>
      </c>
      <c r="AX373" s="11">
        <v>-0.17281244815691443</v>
      </c>
    </row>
    <row r="374" spans="1:50">
      <c r="A374"/>
      <c r="B374"/>
      <c r="C374"/>
      <c r="D374"/>
      <c r="E374"/>
      <c r="F374"/>
      <c r="G374"/>
      <c r="H374"/>
      <c r="I374"/>
      <c r="J374"/>
      <c r="K374"/>
      <c r="L374"/>
      <c r="M374"/>
      <c r="N374"/>
      <c r="O374"/>
      <c r="P374"/>
      <c r="Q374"/>
      <c r="R374"/>
      <c r="S374"/>
      <c r="T374"/>
      <c r="U374"/>
      <c r="V374"/>
      <c r="W374"/>
      <c r="X374"/>
      <c r="Y374"/>
      <c r="Z374"/>
      <c r="AA374" s="11">
        <v>5.6741478730220271E-3</v>
      </c>
      <c r="AB374" s="11">
        <v>0.91100000381000001</v>
      </c>
      <c r="AC374" s="11">
        <v>0.55000000000000004</v>
      </c>
      <c r="AD374" s="11">
        <v>0.5</v>
      </c>
      <c r="AE374" s="11">
        <v>0.76700000000000002</v>
      </c>
      <c r="AF374" s="11">
        <v>0.74400000000000011</v>
      </c>
      <c r="AG374" s="11">
        <v>0.5</v>
      </c>
      <c r="AH374" s="11">
        <v>0.65320000126957889</v>
      </c>
      <c r="AI374" s="11">
        <v>0.56399999999999995</v>
      </c>
      <c r="AJ374" s="11">
        <v>0.40591908533043614</v>
      </c>
      <c r="AK374" s="11">
        <v>0.53582288135801825</v>
      </c>
      <c r="AL374" s="11">
        <v>0.45127957839950905</v>
      </c>
      <c r="AM374" s="11">
        <v>8.8338943980121112E-3</v>
      </c>
      <c r="AN374" s="11">
        <v>0.16547958007548483</v>
      </c>
      <c r="AO374" s="11">
        <v>0.46462531080454716</v>
      </c>
      <c r="AP374" s="11">
        <v>0.516800002887845</v>
      </c>
      <c r="AQ374" s="11">
        <v>0.45127957839950905</v>
      </c>
      <c r="AR374" s="11">
        <v>6296.2687272277899</v>
      </c>
      <c r="AS374" s="11">
        <v>6210</v>
      </c>
      <c r="AT374" s="11">
        <v>161691994</v>
      </c>
      <c r="AU374" s="11">
        <v>59.24</v>
      </c>
      <c r="AV374" s="11">
        <v>21.92</v>
      </c>
      <c r="AW374" s="11">
        <v>-0.08</v>
      </c>
      <c r="AX374" s="11">
        <v>7.453505093353352E-3</v>
      </c>
    </row>
    <row r="375" spans="1:50">
      <c r="A375"/>
      <c r="B375"/>
      <c r="C375"/>
      <c r="D375"/>
      <c r="E375"/>
      <c r="F375"/>
      <c r="G375"/>
      <c r="H375"/>
      <c r="I375"/>
      <c r="J375"/>
      <c r="K375"/>
      <c r="L375"/>
      <c r="M375"/>
      <c r="N375"/>
      <c r="O375"/>
      <c r="P375"/>
      <c r="Q375"/>
      <c r="R375"/>
      <c r="S375"/>
      <c r="T375"/>
      <c r="U375"/>
      <c r="V375"/>
      <c r="W375"/>
      <c r="X375"/>
      <c r="Y375"/>
      <c r="Z375"/>
      <c r="AA375" s="11">
        <v>5.6741478730220271E-3</v>
      </c>
      <c r="AB375" s="11">
        <v>0.90699999808999998</v>
      </c>
      <c r="AC375" s="11">
        <v>0.55000000000000004</v>
      </c>
      <c r="AD375" s="11">
        <v>0.5</v>
      </c>
      <c r="AE375" s="11">
        <v>0.66700000000000004</v>
      </c>
      <c r="AF375" s="11">
        <v>0.74400000000000011</v>
      </c>
      <c r="AG375" s="11">
        <v>0.5</v>
      </c>
      <c r="AH375" s="11">
        <v>0.66740000095218421</v>
      </c>
      <c r="AI375" s="11">
        <v>0.56999999999999995</v>
      </c>
      <c r="AJ375" s="11">
        <v>0.40399906670750196</v>
      </c>
      <c r="AK375" s="11">
        <v>0.53655396055273197</v>
      </c>
      <c r="AL375" s="11">
        <v>0.45028528410380952</v>
      </c>
      <c r="AM375" s="11">
        <v>1.6909020879121224E-2</v>
      </c>
      <c r="AN375" s="11">
        <v>0.16885671428571428</v>
      </c>
      <c r="AO375" s="11">
        <v>0.46390337838845264</v>
      </c>
      <c r="AP375" s="11">
        <v>0.52972000259906049</v>
      </c>
      <c r="AQ375" s="11">
        <v>0.45028528410380952</v>
      </c>
      <c r="AR375" s="11">
        <v>6456.2150078445802</v>
      </c>
      <c r="AS375" s="11">
        <v>6360</v>
      </c>
      <c r="AT375" s="11">
        <v>164156558</v>
      </c>
      <c r="AU375" s="11">
        <v>59.19</v>
      </c>
      <c r="AV375" s="11">
        <v>22.64</v>
      </c>
      <c r="AW375" s="11">
        <v>-0.09</v>
      </c>
      <c r="AX375" s="11">
        <v>8.4201083909776764E-3</v>
      </c>
    </row>
    <row r="376" spans="1:50">
      <c r="A376"/>
      <c r="B376"/>
      <c r="C376"/>
      <c r="D376"/>
      <c r="E376"/>
      <c r="F376"/>
      <c r="G376"/>
      <c r="H376"/>
      <c r="I376"/>
      <c r="J376"/>
      <c r="K376"/>
      <c r="L376"/>
      <c r="M376"/>
      <c r="N376"/>
      <c r="O376"/>
      <c r="P376"/>
      <c r="Q376"/>
      <c r="R376"/>
      <c r="S376"/>
      <c r="T376"/>
      <c r="U376"/>
      <c r="V376"/>
      <c r="W376"/>
      <c r="X376"/>
      <c r="Y376"/>
      <c r="Z376"/>
      <c r="AA376" s="11">
        <v>5.6741478730220271E-3</v>
      </c>
      <c r="AB376" s="11">
        <v>0.90899999619000005</v>
      </c>
      <c r="AC376" s="11">
        <v>0.7</v>
      </c>
      <c r="AD376" s="11">
        <v>0.5</v>
      </c>
      <c r="AE376" s="11">
        <v>0.88300000000000001</v>
      </c>
      <c r="AF376" s="11">
        <v>0.80799999999999994</v>
      </c>
      <c r="AG376" s="11">
        <v>0.5</v>
      </c>
      <c r="AH376" s="11">
        <v>0.68160000063478943</v>
      </c>
      <c r="AI376" s="11">
        <v>0.56999999999999995</v>
      </c>
      <c r="AJ376" s="11">
        <v>0.41351505876457201</v>
      </c>
      <c r="AK376" s="11">
        <v>0.53756994020431192</v>
      </c>
      <c r="AL376" s="11">
        <v>0.48058736481328745</v>
      </c>
      <c r="AM376" s="11">
        <v>3.0336388086268113E-2</v>
      </c>
      <c r="AN376" s="11">
        <v>0.17915778571428573</v>
      </c>
      <c r="AO376" s="11">
        <v>0.45162625112950083</v>
      </c>
      <c r="AP376" s="11">
        <v>0.54264000231027598</v>
      </c>
      <c r="AQ376" s="11">
        <v>0.48058736481328745</v>
      </c>
      <c r="AR376" s="11">
        <v>6690.8297266747304</v>
      </c>
      <c r="AS376" s="11">
        <v>6570</v>
      </c>
      <c r="AT376" s="11">
        <v>166649884</v>
      </c>
      <c r="AU376" s="11">
        <v>59.32</v>
      </c>
      <c r="AV376" s="11">
        <v>23.32</v>
      </c>
      <c r="AW376" s="11">
        <v>-0.06</v>
      </c>
      <c r="AX376" s="11">
        <v>9.7441151974324014E-3</v>
      </c>
    </row>
    <row r="377" spans="1:50">
      <c r="A377"/>
      <c r="B377"/>
      <c r="C377"/>
      <c r="D377"/>
      <c r="E377"/>
      <c r="F377"/>
      <c r="G377"/>
      <c r="H377"/>
      <c r="I377"/>
      <c r="J377"/>
      <c r="K377"/>
      <c r="L377"/>
      <c r="M377"/>
      <c r="N377"/>
      <c r="O377"/>
      <c r="P377"/>
      <c r="Q377"/>
      <c r="R377"/>
      <c r="S377"/>
      <c r="T377"/>
      <c r="U377"/>
      <c r="V377"/>
      <c r="W377"/>
      <c r="X377"/>
      <c r="Y377"/>
      <c r="Z377"/>
      <c r="AA377" s="11">
        <v>5.6741478730220271E-3</v>
      </c>
      <c r="AB377" s="11">
        <v>0.90399999619000004</v>
      </c>
      <c r="AC377" s="11">
        <v>0.7</v>
      </c>
      <c r="AD377" s="11">
        <v>0.5</v>
      </c>
      <c r="AE377" s="11">
        <v>0.8859999999999999</v>
      </c>
      <c r="AF377" s="11">
        <v>0.74400000000000011</v>
      </c>
      <c r="AG377" s="11">
        <v>0.5</v>
      </c>
      <c r="AH377" s="11">
        <v>0.69580000031739475</v>
      </c>
      <c r="AI377" s="11">
        <v>0.57799999999999996</v>
      </c>
      <c r="AJ377" s="11">
        <v>0.42303105082164205</v>
      </c>
      <c r="AK377" s="11">
        <v>0.53858591985589199</v>
      </c>
      <c r="AL377" s="11">
        <v>0.51088944552276527</v>
      </c>
      <c r="AM377" s="11">
        <v>4.8396910541940334E-2</v>
      </c>
      <c r="AN377" s="11">
        <v>0.18945885714285712</v>
      </c>
      <c r="AO377" s="11">
        <v>0.43934912387054903</v>
      </c>
      <c r="AP377" s="11">
        <v>0.55556000202149147</v>
      </c>
      <c r="AQ377" s="11">
        <v>0.51088944552276527</v>
      </c>
      <c r="AR377" s="11">
        <v>6668.5618158422603</v>
      </c>
      <c r="AS377" s="11">
        <v>6520</v>
      </c>
      <c r="AT377" s="11">
        <v>169161808</v>
      </c>
      <c r="AU377" s="11">
        <v>59.23</v>
      </c>
      <c r="AV377" s="11">
        <v>22.55</v>
      </c>
      <c r="AW377" s="11">
        <v>-0.05</v>
      </c>
      <c r="AX377" s="11">
        <v>9.2527661136594386E-3</v>
      </c>
    </row>
    <row r="378" spans="1:50">
      <c r="A378"/>
      <c r="B378"/>
      <c r="C378"/>
      <c r="D378"/>
      <c r="E378"/>
      <c r="F378"/>
      <c r="G378"/>
      <c r="H378"/>
      <c r="I378"/>
      <c r="J378"/>
      <c r="K378"/>
      <c r="L378"/>
      <c r="M378"/>
      <c r="N378"/>
      <c r="O378"/>
      <c r="P378"/>
      <c r="Q378"/>
      <c r="R378"/>
      <c r="S378"/>
      <c r="T378"/>
      <c r="U378"/>
      <c r="V378"/>
      <c r="W378"/>
      <c r="X378"/>
      <c r="Y378"/>
      <c r="Z378"/>
      <c r="AA378" s="11">
        <v>5.6741478730220271E-3</v>
      </c>
      <c r="AB378" s="11">
        <v>0.94400000095000003</v>
      </c>
      <c r="AC378" s="11">
        <v>0.7</v>
      </c>
      <c r="AD378" s="11">
        <v>0.5</v>
      </c>
      <c r="AE378" s="11">
        <v>0.88700000000000001</v>
      </c>
      <c r="AF378" s="11">
        <v>0.79200000000000004</v>
      </c>
      <c r="AG378" s="11">
        <v>0.5</v>
      </c>
      <c r="AH378" s="11">
        <v>0.71</v>
      </c>
      <c r="AI378" s="11">
        <v>0.57399999999999995</v>
      </c>
      <c r="AJ378" s="11">
        <v>0.48283565141379298</v>
      </c>
      <c r="AK378" s="11">
        <v>0.536124570173236</v>
      </c>
      <c r="AL378" s="11">
        <v>0.51618876491463639</v>
      </c>
      <c r="AM378" s="11">
        <v>9.7294111802312441E-2</v>
      </c>
      <c r="AN378" s="11">
        <v>0.20652342857142858</v>
      </c>
      <c r="AO378" s="11">
        <v>0.44281837430301974</v>
      </c>
      <c r="AP378" s="11">
        <v>0.56848000173270696</v>
      </c>
      <c r="AQ378" s="11">
        <v>0.51618876491463639</v>
      </c>
      <c r="AR378" s="11">
        <v>6683.9537498801401</v>
      </c>
      <c r="AS378" s="11">
        <v>6470</v>
      </c>
      <c r="AT378" s="11">
        <v>171675320</v>
      </c>
      <c r="AU378" s="11">
        <v>58.59</v>
      </c>
      <c r="AV378" s="11">
        <v>23</v>
      </c>
      <c r="AW378" s="11">
        <v>-0.04</v>
      </c>
      <c r="AX378" s="11">
        <v>1.0847613778550758E-2</v>
      </c>
    </row>
    <row r="379" spans="1:50">
      <c r="A379"/>
      <c r="B379"/>
      <c r="C379"/>
      <c r="D379"/>
      <c r="E379"/>
      <c r="F379"/>
      <c r="G379"/>
      <c r="H379"/>
      <c r="I379"/>
      <c r="J379"/>
      <c r="K379"/>
      <c r="L379"/>
      <c r="M379"/>
      <c r="N379"/>
      <c r="O379"/>
      <c r="P379"/>
      <c r="Q379"/>
      <c r="R379"/>
      <c r="S379"/>
      <c r="T379"/>
      <c r="U379"/>
      <c r="V379"/>
      <c r="W379"/>
      <c r="X379"/>
      <c r="Y379"/>
      <c r="Z379"/>
      <c r="AA379" s="11">
        <v>5.6741478730220271E-3</v>
      </c>
      <c r="AB379" s="11">
        <v>0.94499999999999995</v>
      </c>
      <c r="AC379" s="11">
        <v>0.7</v>
      </c>
      <c r="AD379" s="11">
        <v>0.5</v>
      </c>
      <c r="AE379" s="11">
        <v>0.872</v>
      </c>
      <c r="AF379" s="11">
        <v>0.71200000000000008</v>
      </c>
      <c r="AG379" s="11">
        <v>0.5</v>
      </c>
      <c r="AH379" s="11">
        <v>0.80500000000000005</v>
      </c>
      <c r="AI379" s="11">
        <v>0.51</v>
      </c>
      <c r="AJ379" s="11">
        <v>0.54264025200594401</v>
      </c>
      <c r="AK379" s="11">
        <v>0.53366322049058001</v>
      </c>
      <c r="AL379" s="11">
        <v>0.5214880843065075</v>
      </c>
      <c r="AM379" s="11">
        <v>0.14792431380910667</v>
      </c>
      <c r="AN379" s="11">
        <v>0.22940228571428573</v>
      </c>
      <c r="AO379" s="11">
        <v>0.44628762473549044</v>
      </c>
      <c r="AP379" s="11">
        <v>0.58140000144392245</v>
      </c>
      <c r="AQ379" s="11">
        <v>0.5214880843065075</v>
      </c>
      <c r="AR379" s="11">
        <v>7020.55508261253</v>
      </c>
      <c r="AS379" s="11">
        <v>6830</v>
      </c>
      <c r="AT379" s="11">
        <v>174174447</v>
      </c>
      <c r="AW379" s="11">
        <v>-0.03</v>
      </c>
      <c r="AX379" s="11">
        <v>8.5389877722418794E-3</v>
      </c>
    </row>
    <row r="380" spans="1:50">
      <c r="A380"/>
      <c r="B380"/>
      <c r="C380"/>
      <c r="D380"/>
      <c r="E380"/>
      <c r="F380"/>
      <c r="G380"/>
      <c r="H380"/>
      <c r="I380"/>
      <c r="J380"/>
      <c r="K380"/>
      <c r="L380"/>
      <c r="M380"/>
      <c r="N380"/>
      <c r="O380"/>
      <c r="P380"/>
      <c r="Q380"/>
      <c r="R380"/>
      <c r="S380"/>
      <c r="T380"/>
      <c r="U380"/>
      <c r="V380"/>
      <c r="W380"/>
      <c r="X380"/>
      <c r="Y380"/>
      <c r="Z380"/>
      <c r="AA380" s="11">
        <v>5.6741478730220271E-3</v>
      </c>
      <c r="AB380" s="11">
        <v>0.94609999997541305</v>
      </c>
      <c r="AC380" s="11">
        <v>0.7</v>
      </c>
      <c r="AD380" s="11">
        <v>0.5</v>
      </c>
      <c r="AE380" s="11">
        <v>0.87</v>
      </c>
      <c r="AF380" s="11">
        <v>0.71200000000000008</v>
      </c>
      <c r="AG380" s="11">
        <v>0.5</v>
      </c>
      <c r="AH380" s="11">
        <v>0.81299999999999994</v>
      </c>
      <c r="AI380" s="11">
        <v>0.56999999999999995</v>
      </c>
      <c r="AJ380" s="11">
        <v>0.50541181693539694</v>
      </c>
      <c r="AK380" s="11">
        <v>0.54959451227518907</v>
      </c>
      <c r="AL380" s="11">
        <v>0.49805810210304313</v>
      </c>
      <c r="AM380" s="11">
        <v>0.18079869846428334</v>
      </c>
      <c r="AN380" s="11">
        <v>0.25391257142857143</v>
      </c>
      <c r="AO380" s="11">
        <v>0.43927398830604147</v>
      </c>
      <c r="AP380" s="11">
        <v>0.59432000115513794</v>
      </c>
      <c r="AQ380" s="11">
        <v>0.49805810210304313</v>
      </c>
      <c r="AR380" s="11">
        <v>7171.4965708100399</v>
      </c>
      <c r="AS380" s="11">
        <v>6920</v>
      </c>
      <c r="AT380" s="11">
        <v>176659138</v>
      </c>
      <c r="AU380" s="11">
        <v>58.69</v>
      </c>
      <c r="AV380" s="11">
        <v>22.28</v>
      </c>
      <c r="AW380" s="11">
        <v>-0.03</v>
      </c>
      <c r="AX380" s="11">
        <v>1.1805277615780874E-2</v>
      </c>
    </row>
    <row r="381" spans="1:50">
      <c r="A381"/>
      <c r="B381"/>
      <c r="C381"/>
      <c r="D381"/>
      <c r="E381"/>
      <c r="F381"/>
      <c r="G381"/>
      <c r="H381"/>
      <c r="I381"/>
      <c r="J381"/>
      <c r="K381"/>
      <c r="L381"/>
      <c r="M381"/>
      <c r="N381"/>
      <c r="O381"/>
      <c r="P381"/>
      <c r="Q381"/>
      <c r="R381"/>
      <c r="S381"/>
      <c r="T381"/>
      <c r="U381"/>
      <c r="V381"/>
      <c r="W381"/>
      <c r="X381"/>
      <c r="Y381"/>
      <c r="Z381"/>
      <c r="AA381" s="11">
        <v>5.6741478730220271E-3</v>
      </c>
      <c r="AB381" s="11">
        <v>0.94719999995082615</v>
      </c>
      <c r="AC381" s="11">
        <v>0.7</v>
      </c>
      <c r="AD381" s="11">
        <v>0.5</v>
      </c>
      <c r="AE381" s="11">
        <v>0.86299999999999999</v>
      </c>
      <c r="AF381" s="11">
        <v>0.71200000000000008</v>
      </c>
      <c r="AG381" s="11">
        <v>0.5</v>
      </c>
      <c r="AH381" s="11">
        <v>0.79299999999999993</v>
      </c>
      <c r="AI381" s="11">
        <v>0.57999999999999996</v>
      </c>
      <c r="AJ381" s="11">
        <v>0.46818338186485003</v>
      </c>
      <c r="AK381" s="11">
        <v>0.56552580405979802</v>
      </c>
      <c r="AL381" s="11">
        <v>0.47462811989957887</v>
      </c>
      <c r="AM381" s="11">
        <v>0.21636834972944444</v>
      </c>
      <c r="AN381" s="11">
        <v>0.28758585714285712</v>
      </c>
      <c r="AO381" s="11">
        <v>0.43226035187659251</v>
      </c>
      <c r="AP381" s="11">
        <v>0.60724000086635344</v>
      </c>
      <c r="AQ381" s="11">
        <v>0.47462811989957887</v>
      </c>
      <c r="AR381" s="11">
        <v>7378.8138654608802</v>
      </c>
      <c r="AS381" s="11">
        <v>7120</v>
      </c>
      <c r="AT381" s="11">
        <v>179123364</v>
      </c>
      <c r="AU381" s="11">
        <v>58.23</v>
      </c>
      <c r="AV381" s="11">
        <v>21.32</v>
      </c>
      <c r="AW381" s="11">
        <v>-0.03</v>
      </c>
      <c r="AX381" s="11">
        <v>1.2402943084257767E-2</v>
      </c>
    </row>
    <row r="382" spans="1:50">
      <c r="A382"/>
      <c r="B382"/>
      <c r="C382"/>
      <c r="D382"/>
      <c r="E382"/>
      <c r="F382"/>
      <c r="G382"/>
      <c r="H382"/>
      <c r="I382"/>
      <c r="J382"/>
      <c r="K382"/>
      <c r="L382"/>
      <c r="M382"/>
      <c r="N382"/>
      <c r="O382"/>
      <c r="P382"/>
      <c r="Q382"/>
      <c r="R382"/>
      <c r="S382"/>
      <c r="T382"/>
      <c r="U382"/>
      <c r="V382"/>
      <c r="W382"/>
      <c r="X382"/>
      <c r="Y382"/>
      <c r="Z382"/>
      <c r="AA382" s="11">
        <v>5.6741478730220271E-3</v>
      </c>
      <c r="AB382" s="11">
        <v>0.94829999992623926</v>
      </c>
      <c r="AC382" s="11">
        <v>0.7</v>
      </c>
      <c r="AD382" s="11">
        <v>0.5</v>
      </c>
      <c r="AE382" s="11">
        <v>0.90200000000000002</v>
      </c>
      <c r="AF382" s="11">
        <v>0.82700000000000007</v>
      </c>
      <c r="AG382" s="11">
        <v>0.5</v>
      </c>
      <c r="AH382" s="11">
        <v>0.78599999999999992</v>
      </c>
      <c r="AI382" s="11">
        <v>0.59</v>
      </c>
      <c r="AJ382" s="11">
        <v>0.51366706844242216</v>
      </c>
      <c r="AK382" s="11">
        <v>0.59623308627524396</v>
      </c>
      <c r="AL382" s="11">
        <v>0.54209749067131296</v>
      </c>
      <c r="AM382" s="11">
        <v>0.28383055241477223</v>
      </c>
      <c r="AN382" s="11">
        <v>0.31824957142857146</v>
      </c>
      <c r="AO382" s="11">
        <v>0.43526948629520434</v>
      </c>
      <c r="AP382" s="11">
        <v>0.62016000057756893</v>
      </c>
      <c r="AQ382" s="11">
        <v>0.54209749067131296</v>
      </c>
      <c r="AR382" s="11">
        <v>7523.0886024535002</v>
      </c>
      <c r="AS382" s="11">
        <v>7280</v>
      </c>
      <c r="AT382" s="11">
        <v>181537359</v>
      </c>
      <c r="AU382" s="11">
        <v>57.61</v>
      </c>
      <c r="AV382" s="11">
        <v>21.74</v>
      </c>
      <c r="AW382" s="11">
        <v>0</v>
      </c>
      <c r="AX382" s="11">
        <v>1.6081044258869415E-2</v>
      </c>
    </row>
    <row r="383" spans="1:50">
      <c r="A383"/>
      <c r="B383"/>
      <c r="C383"/>
      <c r="D383"/>
      <c r="E383"/>
      <c r="F383"/>
      <c r="G383"/>
      <c r="H383"/>
      <c r="I383"/>
      <c r="J383"/>
      <c r="K383"/>
      <c r="L383"/>
      <c r="M383"/>
      <c r="N383"/>
      <c r="O383"/>
      <c r="P383"/>
      <c r="Q383"/>
      <c r="R383"/>
      <c r="S383"/>
      <c r="T383"/>
      <c r="U383"/>
      <c r="V383"/>
      <c r="W383"/>
      <c r="X383"/>
      <c r="Y383"/>
      <c r="Z383"/>
      <c r="AA383" s="11">
        <v>5.6741478730220271E-3</v>
      </c>
      <c r="AB383" s="11">
        <v>0.94939999990165236</v>
      </c>
      <c r="AC383" s="11">
        <v>0.7</v>
      </c>
      <c r="AD383" s="11">
        <v>0.5</v>
      </c>
      <c r="AE383" s="11">
        <v>0.90200000000000002</v>
      </c>
      <c r="AF383" s="11">
        <v>0.68099999999999994</v>
      </c>
      <c r="AG383" s="11">
        <v>0.5</v>
      </c>
      <c r="AH383" s="11">
        <v>0.77200000000000002</v>
      </c>
      <c r="AI383" s="11">
        <v>0.628</v>
      </c>
      <c r="AJ383" s="11">
        <v>0.47687393689668001</v>
      </c>
      <c r="AK383" s="11">
        <v>0.57076923054228801</v>
      </c>
      <c r="AL383" s="11">
        <v>0.52128056199792128</v>
      </c>
      <c r="AM383" s="11">
        <v>0.39645951985802441</v>
      </c>
      <c r="AN383" s="11">
        <v>0.33964</v>
      </c>
      <c r="AO383" s="11">
        <v>0.43463742492187168</v>
      </c>
      <c r="AP383" s="11">
        <v>0.63308000028878442</v>
      </c>
      <c r="AQ383" s="11">
        <v>0.52128056199792128</v>
      </c>
      <c r="AR383" s="11">
        <v>8074.7899527362897</v>
      </c>
      <c r="AS383" s="11">
        <v>7830</v>
      </c>
      <c r="AT383" s="11">
        <v>183863524</v>
      </c>
      <c r="AU383" s="11">
        <v>56.99</v>
      </c>
      <c r="AV383" s="11">
        <v>20.93</v>
      </c>
      <c r="AW383" s="11">
        <v>-0.01</v>
      </c>
      <c r="AX383" s="11">
        <v>1.6392499807594385E-2</v>
      </c>
    </row>
    <row r="384" spans="1:50">
      <c r="A384"/>
      <c r="B384"/>
      <c r="C384"/>
      <c r="D384"/>
      <c r="E384"/>
      <c r="F384"/>
      <c r="G384"/>
      <c r="H384"/>
      <c r="I384"/>
      <c r="J384"/>
      <c r="K384"/>
      <c r="L384"/>
      <c r="M384"/>
      <c r="N384"/>
      <c r="O384"/>
      <c r="P384"/>
      <c r="Q384"/>
      <c r="R384"/>
      <c r="S384"/>
      <c r="T384"/>
      <c r="U384"/>
      <c r="V384"/>
      <c r="W384"/>
      <c r="X384"/>
      <c r="Y384"/>
      <c r="Z384"/>
      <c r="AA384" s="11">
        <v>5.6741478730220271E-3</v>
      </c>
      <c r="AB384" s="11">
        <v>0.95049999987706546</v>
      </c>
      <c r="AC384" s="11">
        <v>0.7</v>
      </c>
      <c r="AD384" s="11">
        <v>0.5</v>
      </c>
      <c r="AE384" s="11">
        <v>0.86199999999999999</v>
      </c>
      <c r="AF384" s="11">
        <v>0.69900000000000007</v>
      </c>
      <c r="AG384" s="11">
        <v>0.5</v>
      </c>
      <c r="AH384" s="11">
        <v>0.72699999999999998</v>
      </c>
      <c r="AI384" s="11">
        <v>0.65200000000000002</v>
      </c>
      <c r="AJ384" s="11">
        <v>0.48324969818297181</v>
      </c>
      <c r="AK384" s="11">
        <v>0.58694142598496601</v>
      </c>
      <c r="AL384" s="11">
        <v>0.46346646371377015</v>
      </c>
      <c r="AM384" s="11">
        <v>0.51478947002643116</v>
      </c>
      <c r="AN384" s="11">
        <v>0.36407514285714287</v>
      </c>
      <c r="AO384" s="11">
        <v>0.40991700187455243</v>
      </c>
      <c r="AP384" s="11">
        <v>0.64599999999999991</v>
      </c>
      <c r="AQ384" s="11">
        <v>0.46346646371377015</v>
      </c>
      <c r="AR384" s="11">
        <v>8505.4170435112701</v>
      </c>
      <c r="AS384" s="11">
        <v>8260</v>
      </c>
      <c r="AT384" s="11">
        <v>186074634</v>
      </c>
      <c r="AU384" s="11">
        <v>56.39</v>
      </c>
      <c r="AV384" s="11">
        <v>18.34</v>
      </c>
      <c r="AW384" s="11">
        <v>-0.01</v>
      </c>
      <c r="AX384" s="11">
        <v>1.3408365074364603E-2</v>
      </c>
    </row>
    <row r="385" spans="1:50">
      <c r="A385"/>
      <c r="B385"/>
      <c r="C385"/>
      <c r="D385"/>
      <c r="E385"/>
      <c r="F385"/>
      <c r="G385"/>
      <c r="H385"/>
      <c r="I385"/>
      <c r="J385"/>
      <c r="K385"/>
      <c r="L385"/>
      <c r="M385"/>
      <c r="N385"/>
      <c r="O385"/>
      <c r="P385"/>
      <c r="Q385"/>
      <c r="R385"/>
      <c r="S385"/>
      <c r="T385"/>
      <c r="U385"/>
      <c r="V385"/>
      <c r="W385"/>
      <c r="X385"/>
      <c r="Y385"/>
      <c r="Z385"/>
      <c r="AA385" s="11">
        <v>5.6741478730220271E-3</v>
      </c>
      <c r="AB385" s="11">
        <v>0.95159999985247845</v>
      </c>
      <c r="AC385" s="11">
        <v>0.53500000000000003</v>
      </c>
      <c r="AD385" s="11">
        <v>0.5</v>
      </c>
      <c r="AE385" s="11">
        <v>0.83799999999999997</v>
      </c>
      <c r="AF385" s="11">
        <v>0.71700000000000008</v>
      </c>
      <c r="AG385" s="11">
        <v>0.5</v>
      </c>
      <c r="AH385" s="11">
        <v>0.76300000000000001</v>
      </c>
      <c r="AI385" s="11">
        <v>0.69</v>
      </c>
      <c r="AJ385" s="11">
        <v>0.47881457631257601</v>
      </c>
      <c r="AK385" s="11">
        <v>0.593764060584834</v>
      </c>
      <c r="AL385" s="11">
        <v>0.46978330870197549</v>
      </c>
      <c r="AM385" s="11">
        <v>0.59003834488322782</v>
      </c>
      <c r="AN385" s="11">
        <v>0.39636449999999995</v>
      </c>
      <c r="AO385" s="11">
        <v>0.4170608899357795</v>
      </c>
      <c r="AP385" s="11">
        <v>0.66099999999999992</v>
      </c>
      <c r="AQ385" s="11">
        <v>0.46978330870197549</v>
      </c>
      <c r="AR385" s="11">
        <v>9028.3144495608904</v>
      </c>
      <c r="AS385" s="11">
        <v>8810</v>
      </c>
      <c r="AT385" s="11">
        <v>188158438</v>
      </c>
      <c r="AU385" s="11">
        <v>55.8</v>
      </c>
      <c r="AW385" s="11">
        <v>-0.01</v>
      </c>
      <c r="AX385" s="11">
        <v>1.0856533300925231E-2</v>
      </c>
    </row>
    <row r="386" spans="1:50">
      <c r="A386"/>
      <c r="B386"/>
      <c r="C386"/>
      <c r="D386"/>
      <c r="E386"/>
      <c r="F386"/>
      <c r="G386"/>
      <c r="H386"/>
      <c r="I386"/>
      <c r="J386"/>
      <c r="K386"/>
      <c r="L386"/>
      <c r="M386"/>
      <c r="N386"/>
      <c r="O386"/>
      <c r="P386"/>
      <c r="Q386"/>
      <c r="R386"/>
      <c r="S386"/>
      <c r="T386"/>
      <c r="U386"/>
      <c r="V386"/>
      <c r="W386"/>
      <c r="X386"/>
      <c r="Y386"/>
      <c r="Z386"/>
      <c r="AA386" s="11">
        <v>5.6741478730220271E-3</v>
      </c>
      <c r="AB386" s="11">
        <v>0.95269999982789155</v>
      </c>
      <c r="AC386" s="11">
        <v>0.54200000000000004</v>
      </c>
      <c r="AD386" s="11">
        <v>0.4</v>
      </c>
      <c r="AE386" s="11">
        <v>0.68599999999999994</v>
      </c>
      <c r="AF386" s="11">
        <v>0.55500000000000005</v>
      </c>
      <c r="AG386" s="11">
        <v>0.5</v>
      </c>
      <c r="AH386" s="11">
        <v>0.72599999999999998</v>
      </c>
      <c r="AI386" s="11">
        <v>0.69799999999999995</v>
      </c>
      <c r="AJ386" s="11">
        <v>0.46009528351356999</v>
      </c>
      <c r="AK386" s="11">
        <v>0.596052971963694</v>
      </c>
      <c r="AL386" s="11">
        <v>0.4703437208230456</v>
      </c>
      <c r="AM386" s="11">
        <v>0.70703945567523108</v>
      </c>
      <c r="AN386" s="11">
        <v>0.42865385714285714</v>
      </c>
      <c r="AO386" s="11">
        <v>0.41658220882321484</v>
      </c>
      <c r="AP386" s="11">
        <v>0.6409999999999999</v>
      </c>
      <c r="AQ386" s="11">
        <v>0.4703437208230456</v>
      </c>
      <c r="AR386" s="11">
        <v>9804.2858610373496</v>
      </c>
      <c r="AS386" s="11">
        <v>9600</v>
      </c>
      <c r="AT386" s="11">
        <v>190119995</v>
      </c>
      <c r="AU386" s="11">
        <v>55.02</v>
      </c>
      <c r="AW386" s="11">
        <v>-0.03</v>
      </c>
      <c r="AX386" s="11">
        <v>1.4569276354002791E-2</v>
      </c>
    </row>
    <row r="387" spans="1:50">
      <c r="A387"/>
      <c r="B387"/>
      <c r="C387"/>
      <c r="D387"/>
      <c r="E387"/>
      <c r="F387"/>
      <c r="G387"/>
      <c r="H387"/>
      <c r="I387"/>
      <c r="J387"/>
      <c r="K387"/>
      <c r="L387"/>
      <c r="M387"/>
      <c r="N387"/>
      <c r="O387"/>
      <c r="P387"/>
      <c r="Q387"/>
      <c r="R387"/>
      <c r="S387"/>
      <c r="T387"/>
      <c r="U387"/>
      <c r="V387"/>
      <c r="W387"/>
      <c r="X387"/>
      <c r="Y387"/>
      <c r="Z387"/>
      <c r="AA387" s="11">
        <v>5.6741478730220271E-3</v>
      </c>
      <c r="AB387" s="11">
        <v>0.95379999980330465</v>
      </c>
      <c r="AC387" s="11">
        <v>0.54</v>
      </c>
      <c r="AD387" s="11">
        <v>0.4</v>
      </c>
      <c r="AE387" s="11">
        <v>0.68599999999999994</v>
      </c>
      <c r="AF387" s="11">
        <v>0.55500000000000005</v>
      </c>
      <c r="AG387" s="11">
        <v>0.5</v>
      </c>
      <c r="AH387" s="11">
        <v>0.75700000000000001</v>
      </c>
      <c r="AI387" s="11">
        <v>0.70799999999999996</v>
      </c>
      <c r="AJ387" s="11">
        <v>0.47792083263183194</v>
      </c>
      <c r="AK387" s="11">
        <v>0.59602742393909802</v>
      </c>
      <c r="AL387" s="11">
        <v>0.48989584155434007</v>
      </c>
      <c r="AM387" s="11">
        <v>0.87189680234222999</v>
      </c>
      <c r="AN387" s="11">
        <v>0.49204371428571431</v>
      </c>
      <c r="AO387" s="11">
        <v>0.43133327068828492</v>
      </c>
      <c r="AP387" s="11">
        <v>0.63900000000000001</v>
      </c>
      <c r="AQ387" s="11">
        <v>0.48989584155434007</v>
      </c>
      <c r="AR387" s="11">
        <v>10434.3761937457</v>
      </c>
      <c r="AS387" s="11">
        <v>10190</v>
      </c>
      <c r="AT387" s="11">
        <v>191971506</v>
      </c>
      <c r="AV387" s="11">
        <v>10.37</v>
      </c>
      <c r="AW387" s="11">
        <v>-0.01</v>
      </c>
      <c r="AX387" s="11">
        <v>1.0981099858391019E-2</v>
      </c>
    </row>
    <row r="388" spans="1:50">
      <c r="A388"/>
      <c r="B388"/>
      <c r="C388"/>
      <c r="D388"/>
      <c r="E388"/>
      <c r="F388"/>
      <c r="G388"/>
      <c r="H388"/>
      <c r="I388"/>
      <c r="J388"/>
      <c r="K388"/>
      <c r="L388"/>
      <c r="M388"/>
      <c r="N388"/>
      <c r="O388"/>
      <c r="P388"/>
      <c r="Q388"/>
      <c r="R388"/>
      <c r="S388"/>
      <c r="T388"/>
      <c r="U388"/>
      <c r="V388"/>
      <c r="W388"/>
      <c r="X388"/>
      <c r="Y388"/>
      <c r="Z388"/>
      <c r="AA388" s="11">
        <v>5.6741478730220271E-3</v>
      </c>
      <c r="AB388" s="11">
        <v>0.95489999977871776</v>
      </c>
      <c r="AC388" s="11">
        <v>0.54400000000000004</v>
      </c>
      <c r="AD388" s="11">
        <v>0.5</v>
      </c>
      <c r="AE388" s="11">
        <v>0.65799999999999992</v>
      </c>
      <c r="AF388" s="11">
        <v>0.503</v>
      </c>
      <c r="AG388" s="11">
        <v>0.5</v>
      </c>
      <c r="AH388" s="11">
        <v>0.77200000000000002</v>
      </c>
      <c r="AI388" s="11">
        <v>0.71599999999999997</v>
      </c>
      <c r="AJ388" s="11">
        <v>0.55759778050123399</v>
      </c>
      <c r="AK388" s="11">
        <v>0.60167305480260003</v>
      </c>
      <c r="AL388" s="11">
        <v>0.48697451903847383</v>
      </c>
      <c r="AM388" s="11">
        <v>0.99769984776160447</v>
      </c>
      <c r="AN388" s="11">
        <v>0.53669735781428574</v>
      </c>
      <c r="AO388" s="11">
        <v>0.46360772157740238</v>
      </c>
      <c r="AP388" s="11">
        <v>0.627</v>
      </c>
      <c r="AQ388" s="11">
        <v>0.48697451903847383</v>
      </c>
      <c r="AR388" s="11">
        <v>10366.8766115288</v>
      </c>
      <c r="AS388" s="11">
        <v>10160</v>
      </c>
      <c r="AT388" s="11">
        <v>193733795</v>
      </c>
      <c r="AU388" s="11">
        <v>53.900000000000006</v>
      </c>
      <c r="AV388" s="11">
        <v>9.8699999999999992</v>
      </c>
      <c r="AW388" s="11">
        <v>0.01</v>
      </c>
      <c r="AX388" s="11">
        <v>9.4666285375641368E-3</v>
      </c>
    </row>
    <row r="389" spans="1:50">
      <c r="A389"/>
      <c r="B389"/>
      <c r="C389"/>
      <c r="D389"/>
      <c r="E389"/>
      <c r="F389"/>
      <c r="G389"/>
      <c r="H389"/>
      <c r="I389"/>
      <c r="J389"/>
      <c r="K389"/>
      <c r="L389"/>
      <c r="M389"/>
      <c r="N389"/>
      <c r="O389"/>
      <c r="P389"/>
      <c r="Q389"/>
      <c r="R389"/>
      <c r="S389"/>
      <c r="T389"/>
      <c r="U389"/>
      <c r="V389"/>
      <c r="W389"/>
      <c r="X389"/>
      <c r="Y389"/>
      <c r="Z389"/>
      <c r="AA389" s="11">
        <v>5.6741478730220271E-3</v>
      </c>
      <c r="AB389" s="11">
        <v>0.95599999975413086</v>
      </c>
      <c r="AC389" s="11">
        <v>0.54500000000000004</v>
      </c>
      <c r="AD389" s="11">
        <v>0.5</v>
      </c>
      <c r="AE389" s="11">
        <v>0.68400000000000005</v>
      </c>
      <c r="AF389" s="11">
        <v>0.503</v>
      </c>
      <c r="AG389" s="11">
        <v>0.45</v>
      </c>
      <c r="AH389" s="11">
        <v>0.75800000000000001</v>
      </c>
      <c r="AI389" s="11">
        <v>0.69200000000000006</v>
      </c>
      <c r="AJ389" s="11">
        <v>0.55702180270909574</v>
      </c>
      <c r="AK389" s="11">
        <v>0.60065632427729976</v>
      </c>
      <c r="AL389" s="11">
        <v>0.4871047738451777</v>
      </c>
      <c r="AM389" s="11">
        <v>0.98772284950699174</v>
      </c>
      <c r="AN389" s="11">
        <v>0.53133038435610402</v>
      </c>
      <c r="AO389" s="11">
        <v>0.46397164435349403</v>
      </c>
      <c r="AP389" s="11">
        <v>0.57499999999999996</v>
      </c>
      <c r="AQ389" s="11">
        <v>0.4871047738451777</v>
      </c>
      <c r="AS389" s="11">
        <v>10642.666666666628</v>
      </c>
      <c r="AW389" s="11">
        <v>0</v>
      </c>
      <c r="AX389" s="11">
        <v>5.3483252913311685E-3</v>
      </c>
    </row>
    <row r="390" spans="1:50">
      <c r="A390"/>
      <c r="B390"/>
      <c r="C390"/>
      <c r="D390"/>
      <c r="E390"/>
      <c r="F390"/>
      <c r="G390"/>
      <c r="H390"/>
      <c r="I390"/>
      <c r="J390"/>
      <c r="K390"/>
      <c r="L390"/>
      <c r="M390"/>
      <c r="N390"/>
      <c r="O390"/>
      <c r="P390"/>
      <c r="Q390"/>
      <c r="R390"/>
      <c r="S390"/>
      <c r="T390"/>
      <c r="U390"/>
      <c r="V390"/>
      <c r="W390"/>
      <c r="X390"/>
      <c r="Y390"/>
      <c r="Z390"/>
      <c r="AA390" s="11">
        <v>0</v>
      </c>
      <c r="AB390" s="11">
        <v>0.65400001529999996</v>
      </c>
      <c r="AC390" s="11" t="e">
        <v>#N/A</v>
      </c>
      <c r="AD390" s="11" t="e">
        <v>#N/A</v>
      </c>
      <c r="AE390" s="11" t="e">
        <v>#N/A</v>
      </c>
      <c r="AF390" s="11" t="e">
        <v>#N/A</v>
      </c>
      <c r="AG390" s="11" t="e">
        <v>#N/A</v>
      </c>
      <c r="AH390" s="11" t="e">
        <v>#N/A</v>
      </c>
      <c r="AI390" s="11" t="e">
        <v>#N/A</v>
      </c>
      <c r="AJ390" s="11">
        <v>0.71888115611279901</v>
      </c>
      <c r="AK390" s="11">
        <v>0.2756466354031834</v>
      </c>
      <c r="AL390" s="11">
        <v>0.57010201422074613</v>
      </c>
      <c r="AM390" s="11">
        <v>0.13516242016862445</v>
      </c>
      <c r="AN390" s="11">
        <v>0.1348450144780986</v>
      </c>
      <c r="AO390" s="11">
        <v>0.62132062908655328</v>
      </c>
      <c r="AP390" s="11" t="e">
        <v>#N/A</v>
      </c>
      <c r="AQ390" s="11">
        <v>0.57010201422074613</v>
      </c>
      <c r="AR390" s="11">
        <v>41012.986714993996</v>
      </c>
      <c r="AS390" s="11">
        <v>41010</v>
      </c>
      <c r="AT390" s="11">
        <v>294962</v>
      </c>
      <c r="AW390" s="11" t="e">
        <v>#N/A</v>
      </c>
      <c r="AX390" s="11">
        <v>-8.0141932435698865E-2</v>
      </c>
    </row>
    <row r="391" spans="1:50">
      <c r="A391"/>
      <c r="B391"/>
      <c r="C391"/>
      <c r="D391"/>
      <c r="E391"/>
      <c r="F391"/>
      <c r="G391"/>
      <c r="H391"/>
      <c r="I391"/>
      <c r="J391"/>
      <c r="K391"/>
      <c r="L391"/>
      <c r="M391"/>
      <c r="N391"/>
      <c r="O391"/>
      <c r="P391"/>
      <c r="Q391"/>
      <c r="R391"/>
      <c r="S391"/>
      <c r="T391"/>
      <c r="U391"/>
      <c r="V391"/>
      <c r="W391"/>
      <c r="X391"/>
      <c r="Y391"/>
      <c r="Z391"/>
      <c r="AA391" s="11">
        <v>0</v>
      </c>
      <c r="AB391" s="11">
        <v>0.65350000385000007</v>
      </c>
      <c r="AC391" s="11" t="e">
        <v>#N/A</v>
      </c>
      <c r="AD391" s="11" t="e">
        <v>#N/A</v>
      </c>
      <c r="AE391" s="11" t="e">
        <v>#N/A</v>
      </c>
      <c r="AF391" s="11" t="e">
        <v>#N/A</v>
      </c>
      <c r="AG391" s="11" t="e">
        <v>#N/A</v>
      </c>
      <c r="AH391" s="11" t="e">
        <v>#N/A</v>
      </c>
      <c r="AI391" s="11" t="e">
        <v>#N/A</v>
      </c>
      <c r="AJ391" s="11">
        <v>0.72334811838056601</v>
      </c>
      <c r="AK391" s="11">
        <v>0.2710679954138</v>
      </c>
      <c r="AL391" s="11">
        <v>0.57153266753955978</v>
      </c>
      <c r="AM391" s="11">
        <v>0.15975000247751223</v>
      </c>
      <c r="AN391" s="11">
        <v>0.13771405727111335</v>
      </c>
      <c r="AO391" s="11">
        <v>0.62379656023593055</v>
      </c>
      <c r="AP391" s="11" t="e">
        <v>#N/A</v>
      </c>
      <c r="AQ391" s="11">
        <v>0.57153266753955978</v>
      </c>
      <c r="AR391" s="11">
        <v>41897.872818716402</v>
      </c>
      <c r="AS391" s="11">
        <v>41900</v>
      </c>
      <c r="AT391" s="11">
        <v>302723</v>
      </c>
      <c r="AW391" s="11" t="e">
        <v>#N/A</v>
      </c>
      <c r="AX391" s="11">
        <v>-7.9900001309546331E-2</v>
      </c>
    </row>
    <row r="392" spans="1:50">
      <c r="A392"/>
      <c r="B392"/>
      <c r="C392"/>
      <c r="D392"/>
      <c r="E392"/>
      <c r="F392"/>
      <c r="G392"/>
      <c r="H392"/>
      <c r="I392"/>
      <c r="J392"/>
      <c r="K392"/>
      <c r="L392"/>
      <c r="M392"/>
      <c r="N392"/>
      <c r="O392"/>
      <c r="P392"/>
      <c r="Q392"/>
      <c r="R392"/>
      <c r="S392"/>
      <c r="T392"/>
      <c r="U392"/>
      <c r="V392"/>
      <c r="W392"/>
      <c r="X392"/>
      <c r="Y392"/>
      <c r="Z392"/>
      <c r="AA392" s="11">
        <v>0</v>
      </c>
      <c r="AB392" s="11">
        <v>0.65299999240000006</v>
      </c>
      <c r="AC392" s="11" t="e">
        <v>#N/A</v>
      </c>
      <c r="AD392" s="11" t="e">
        <v>#N/A</v>
      </c>
      <c r="AE392" s="11" t="e">
        <v>#N/A</v>
      </c>
      <c r="AF392" s="11" t="e">
        <v>#N/A</v>
      </c>
      <c r="AG392" s="11" t="e">
        <v>#N/A</v>
      </c>
      <c r="AH392" s="11" t="e">
        <v>#N/A</v>
      </c>
      <c r="AI392" s="11" t="e">
        <v>#N/A</v>
      </c>
      <c r="AJ392" s="11">
        <v>0.73071101874084099</v>
      </c>
      <c r="AK392" s="11">
        <v>0.310414972771833</v>
      </c>
      <c r="AL392" s="11">
        <v>0.57674592764593435</v>
      </c>
      <c r="AM392" s="11">
        <v>0.16103526350200223</v>
      </c>
      <c r="AN392" s="11">
        <v>0.14058310006412814</v>
      </c>
      <c r="AO392" s="11">
        <v>0.62194514300232617</v>
      </c>
      <c r="AP392" s="11" t="e">
        <v>#N/A</v>
      </c>
      <c r="AQ392" s="11">
        <v>0.57674592764593435</v>
      </c>
      <c r="AR392" s="11">
        <v>40962.380294168397</v>
      </c>
      <c r="AS392" s="11">
        <v>40960</v>
      </c>
      <c r="AT392" s="11">
        <v>310491</v>
      </c>
      <c r="AW392" s="11" t="e">
        <v>#N/A</v>
      </c>
      <c r="AX392" s="11">
        <v>-7.5181894399536514E-2</v>
      </c>
    </row>
    <row r="393" spans="1:50">
      <c r="A393"/>
      <c r="B393"/>
      <c r="C393"/>
      <c r="D393"/>
      <c r="E393"/>
      <c r="F393"/>
      <c r="G393"/>
      <c r="H393"/>
      <c r="I393"/>
      <c r="J393"/>
      <c r="K393"/>
      <c r="L393"/>
      <c r="M393"/>
      <c r="N393"/>
      <c r="O393"/>
      <c r="P393"/>
      <c r="Q393"/>
      <c r="R393"/>
      <c r="S393"/>
      <c r="T393"/>
      <c r="U393"/>
      <c r="V393"/>
      <c r="W393"/>
      <c r="X393"/>
      <c r="Y393"/>
      <c r="Z393"/>
      <c r="AA393" s="11">
        <v>0</v>
      </c>
      <c r="AB393" s="11">
        <v>0.65299999240000006</v>
      </c>
      <c r="AC393" s="11" t="e">
        <v>#N/A</v>
      </c>
      <c r="AD393" s="11" t="e">
        <v>#N/A</v>
      </c>
      <c r="AE393" s="11" t="e">
        <v>#N/A</v>
      </c>
      <c r="AF393" s="11" t="e">
        <v>#N/A</v>
      </c>
      <c r="AG393" s="11" t="e">
        <v>#N/A</v>
      </c>
      <c r="AH393" s="11" t="e">
        <v>#N/A</v>
      </c>
      <c r="AI393" s="11" t="e">
        <v>#N/A</v>
      </c>
      <c r="AJ393" s="11">
        <v>0.73807391910111597</v>
      </c>
      <c r="AK393" s="11">
        <v>0.34976195012986599</v>
      </c>
      <c r="AL393" s="11">
        <v>0.58195918775230882</v>
      </c>
      <c r="AM393" s="11">
        <v>0.17153507288032221</v>
      </c>
      <c r="AN393" s="11">
        <v>0.14345214285714286</v>
      </c>
      <c r="AO393" s="11">
        <v>0.62009372576872179</v>
      </c>
      <c r="AP393" s="11" t="e">
        <v>#N/A</v>
      </c>
      <c r="AQ393" s="11">
        <v>0.58195918775230882</v>
      </c>
      <c r="AR393" s="11">
        <v>40192.4425216538</v>
      </c>
      <c r="AS393" s="11">
        <v>40190</v>
      </c>
      <c r="AT393" s="11">
        <v>318231</v>
      </c>
      <c r="AW393" s="11" t="e">
        <v>#N/A</v>
      </c>
      <c r="AX393" s="11">
        <v>-7.3747119858461913E-2</v>
      </c>
    </row>
    <row r="394" spans="1:50">
      <c r="A394"/>
      <c r="B394"/>
      <c r="C394"/>
      <c r="D394"/>
      <c r="E394"/>
      <c r="F394"/>
      <c r="G394"/>
      <c r="H394"/>
      <c r="I394"/>
      <c r="J394"/>
      <c r="K394"/>
      <c r="L394"/>
      <c r="M394"/>
      <c r="N394"/>
      <c r="O394"/>
      <c r="P394"/>
      <c r="Q394"/>
      <c r="R394"/>
      <c r="S394"/>
      <c r="T394"/>
      <c r="U394"/>
      <c r="V394"/>
      <c r="W394"/>
      <c r="X394"/>
      <c r="Y394"/>
      <c r="Z394"/>
      <c r="AA394" s="11">
        <v>0</v>
      </c>
      <c r="AB394" s="11">
        <v>0.65299999240000006</v>
      </c>
      <c r="AC394" s="11" t="e">
        <v>#N/A</v>
      </c>
      <c r="AD394" s="11" t="e">
        <v>#N/A</v>
      </c>
      <c r="AE394" s="11" t="e">
        <v>#N/A</v>
      </c>
      <c r="AF394" s="11" t="e">
        <v>#N/A</v>
      </c>
      <c r="AG394" s="11" t="e">
        <v>#N/A</v>
      </c>
      <c r="AH394" s="11" t="e">
        <v>#N/A</v>
      </c>
      <c r="AI394" s="11" t="e">
        <v>#N/A</v>
      </c>
      <c r="AJ394" s="11">
        <v>0.74158460452606201</v>
      </c>
      <c r="AK394" s="11">
        <v>0.35033354548040097</v>
      </c>
      <c r="AL394" s="11">
        <v>0.57194358648756904</v>
      </c>
      <c r="AM394" s="11">
        <v>0.22501720870243777</v>
      </c>
      <c r="AN394" s="11">
        <v>0.17618185714285714</v>
      </c>
      <c r="AO394" s="11">
        <v>0.61550839124270629</v>
      </c>
      <c r="AP394" s="11" t="e">
        <v>#N/A</v>
      </c>
      <c r="AQ394" s="11">
        <v>0.57194358648756904</v>
      </c>
      <c r="AR394" s="11">
        <v>41037.127469646999</v>
      </c>
      <c r="AS394" s="11">
        <v>41040</v>
      </c>
      <c r="AT394" s="11">
        <v>325901</v>
      </c>
      <c r="AW394" s="11" t="e">
        <v>#N/A</v>
      </c>
      <c r="AX394" s="11">
        <v>-7.3840510918745994E-2</v>
      </c>
    </row>
    <row r="395" spans="1:50">
      <c r="A395"/>
      <c r="B395"/>
      <c r="C395"/>
      <c r="D395"/>
      <c r="E395"/>
      <c r="F395"/>
      <c r="G395"/>
      <c r="H395"/>
      <c r="I395"/>
      <c r="J395"/>
      <c r="K395"/>
      <c r="L395"/>
      <c r="M395"/>
      <c r="N395"/>
      <c r="O395"/>
      <c r="P395"/>
      <c r="Q395"/>
      <c r="R395"/>
      <c r="S395"/>
      <c r="T395"/>
      <c r="U395"/>
      <c r="V395"/>
      <c r="W395"/>
      <c r="X395"/>
      <c r="Y395"/>
      <c r="Z395"/>
      <c r="AA395" s="11">
        <v>0</v>
      </c>
      <c r="AB395" s="11">
        <v>0.65299999240000006</v>
      </c>
      <c r="AC395" s="11" t="e">
        <v>#N/A</v>
      </c>
      <c r="AD395" s="11" t="e">
        <v>#N/A</v>
      </c>
      <c r="AE395" s="11" t="e">
        <v>#N/A</v>
      </c>
      <c r="AF395" s="11" t="e">
        <v>#N/A</v>
      </c>
      <c r="AG395" s="11" t="e">
        <v>#N/A</v>
      </c>
      <c r="AH395" s="11" t="e">
        <v>#N/A</v>
      </c>
      <c r="AI395" s="11" t="e">
        <v>#N/A</v>
      </c>
      <c r="AJ395" s="11">
        <v>0.74509528995100793</v>
      </c>
      <c r="AK395" s="11">
        <v>0.35090514083093599</v>
      </c>
      <c r="AL395" s="11">
        <v>0.56192798522282916</v>
      </c>
      <c r="AM395" s="11">
        <v>0.3165359373245511</v>
      </c>
      <c r="AN395" s="11">
        <v>0.18377828571428573</v>
      </c>
      <c r="AO395" s="11">
        <v>0.61092305671669078</v>
      </c>
      <c r="AP395" s="11" t="e">
        <v>#N/A</v>
      </c>
      <c r="AQ395" s="11">
        <v>0.56192798522282916</v>
      </c>
      <c r="AR395" s="11">
        <v>42140.776423397801</v>
      </c>
      <c r="AS395" s="11">
        <v>42140</v>
      </c>
      <c r="AT395" s="11">
        <v>333471</v>
      </c>
      <c r="AW395" s="11" t="e">
        <v>#N/A</v>
      </c>
      <c r="AX395" s="11">
        <v>-7.3852938853282257E-2</v>
      </c>
    </row>
    <row r="396" spans="1:50">
      <c r="A396"/>
      <c r="B396"/>
      <c r="C396"/>
      <c r="D396"/>
      <c r="E396"/>
      <c r="F396"/>
      <c r="G396"/>
      <c r="H396"/>
      <c r="I396"/>
      <c r="J396"/>
      <c r="K396"/>
      <c r="L396"/>
      <c r="M396"/>
      <c r="N396"/>
      <c r="O396"/>
      <c r="P396"/>
      <c r="Q396"/>
      <c r="R396"/>
      <c r="S396"/>
      <c r="T396"/>
      <c r="U396"/>
      <c r="V396"/>
      <c r="W396"/>
      <c r="X396"/>
      <c r="Y396"/>
      <c r="Z396"/>
      <c r="AA396" s="11">
        <v>0</v>
      </c>
      <c r="AB396" s="11">
        <v>0.56793998719999994</v>
      </c>
      <c r="AC396" s="11" t="e">
        <v>#N/A</v>
      </c>
      <c r="AD396" s="11" t="e">
        <v>#N/A</v>
      </c>
      <c r="AE396" s="11" t="e">
        <v>#N/A</v>
      </c>
      <c r="AF396" s="11" t="e">
        <v>#N/A</v>
      </c>
      <c r="AG396" s="11" t="e">
        <v>#N/A</v>
      </c>
      <c r="AH396" s="11" t="e">
        <v>#N/A</v>
      </c>
      <c r="AI396" s="11" t="e">
        <v>#N/A</v>
      </c>
      <c r="AJ396" s="11">
        <v>0.72352449843724997</v>
      </c>
      <c r="AK396" s="11">
        <v>0.33433415485722701</v>
      </c>
      <c r="AL396" s="11">
        <v>0.56305471130175899</v>
      </c>
      <c r="AM396" s="11">
        <v>0.46607493101958003</v>
      </c>
      <c r="AN396" s="11">
        <v>0.20161242857142855</v>
      </c>
      <c r="AO396" s="11">
        <v>0.60636578403164043</v>
      </c>
      <c r="AP396" s="11" t="e">
        <v>#N/A</v>
      </c>
      <c r="AQ396" s="11">
        <v>0.56305471130175899</v>
      </c>
      <c r="AR396" s="11">
        <v>43311.520649370003</v>
      </c>
      <c r="AS396" s="11">
        <v>43310</v>
      </c>
      <c r="AT396" s="11">
        <v>340918</v>
      </c>
      <c r="AW396" s="11" t="e">
        <v>#N/A</v>
      </c>
      <c r="AX396" s="11">
        <v>-7.0109533605075436E-2</v>
      </c>
    </row>
    <row r="397" spans="1:50">
      <c r="A397"/>
      <c r="B397"/>
      <c r="C397"/>
      <c r="D397"/>
      <c r="E397"/>
      <c r="F397"/>
      <c r="G397"/>
      <c r="H397"/>
      <c r="I397"/>
      <c r="J397"/>
      <c r="K397"/>
      <c r="L397"/>
      <c r="M397"/>
      <c r="N397"/>
      <c r="O397"/>
      <c r="P397"/>
      <c r="Q397"/>
      <c r="R397"/>
      <c r="S397"/>
      <c r="T397"/>
      <c r="U397"/>
      <c r="V397"/>
      <c r="W397"/>
      <c r="X397"/>
      <c r="Y397"/>
      <c r="Z397"/>
      <c r="AA397" s="11">
        <v>0</v>
      </c>
      <c r="AB397" s="11">
        <v>0.48287998199999993</v>
      </c>
      <c r="AC397" s="11" t="e">
        <v>#N/A</v>
      </c>
      <c r="AD397" s="11" t="e">
        <v>#N/A</v>
      </c>
      <c r="AE397" s="11" t="e">
        <v>#N/A</v>
      </c>
      <c r="AF397" s="11" t="e">
        <v>#N/A</v>
      </c>
      <c r="AG397" s="11" t="e">
        <v>#N/A</v>
      </c>
      <c r="AH397" s="11" t="e">
        <v>#N/A</v>
      </c>
      <c r="AI397" s="11" t="e">
        <v>#N/A</v>
      </c>
      <c r="AJ397" s="11">
        <v>0.70195370692349202</v>
      </c>
      <c r="AK397" s="11">
        <v>0.31776316888351797</v>
      </c>
      <c r="AL397" s="11">
        <v>0.56418143738068882</v>
      </c>
      <c r="AM397" s="11">
        <v>0.49022216606811442</v>
      </c>
      <c r="AN397" s="11">
        <v>0.19530957142857144</v>
      </c>
      <c r="AO397" s="11">
        <v>0.60180851134659019</v>
      </c>
      <c r="AP397" s="11" t="e">
        <v>#N/A</v>
      </c>
      <c r="AQ397" s="11">
        <v>0.56418143738068882</v>
      </c>
      <c r="AR397" s="11">
        <v>44757.1413413255</v>
      </c>
      <c r="AS397" s="11">
        <v>44760</v>
      </c>
      <c r="AT397" s="11">
        <v>348248</v>
      </c>
      <c r="AW397" s="11" t="e">
        <v>#N/A</v>
      </c>
      <c r="AX397" s="11">
        <v>-6.6424921108085927E-2</v>
      </c>
    </row>
    <row r="398" spans="1:50">
      <c r="A398"/>
      <c r="B398"/>
      <c r="C398"/>
      <c r="D398"/>
      <c r="E398"/>
      <c r="F398"/>
      <c r="G398"/>
      <c r="H398"/>
      <c r="I398"/>
      <c r="J398"/>
      <c r="K398"/>
      <c r="L398"/>
      <c r="M398"/>
      <c r="N398"/>
      <c r="O398"/>
      <c r="P398"/>
      <c r="Q398"/>
      <c r="R398"/>
      <c r="S398"/>
      <c r="T398"/>
      <c r="U398"/>
      <c r="V398"/>
      <c r="W398"/>
      <c r="X398"/>
      <c r="Y398"/>
      <c r="Z398"/>
      <c r="AA398" s="11">
        <v>0</v>
      </c>
      <c r="AB398" s="11">
        <v>0.39781997680000003</v>
      </c>
      <c r="AC398" s="11" t="e">
        <v>#N/A</v>
      </c>
      <c r="AD398" s="11" t="e">
        <v>#N/A</v>
      </c>
      <c r="AE398" s="11" t="e">
        <v>#N/A</v>
      </c>
      <c r="AF398" s="11" t="e">
        <v>#N/A</v>
      </c>
      <c r="AG398" s="11" t="e">
        <v>#N/A</v>
      </c>
      <c r="AH398" s="11" t="e">
        <v>#N/A</v>
      </c>
      <c r="AI398" s="11" t="e">
        <v>#N/A</v>
      </c>
      <c r="AJ398" s="11">
        <v>0.71769711707824402</v>
      </c>
      <c r="AK398" s="11">
        <v>0.297810510017054</v>
      </c>
      <c r="AL398" s="11">
        <v>0.56025650432066687</v>
      </c>
      <c r="AM398" s="11">
        <v>0.5543382086591967</v>
      </c>
      <c r="AN398" s="11">
        <v>0.19836542857142855</v>
      </c>
      <c r="AO398" s="11">
        <v>0.62915111286841874</v>
      </c>
      <c r="AP398" s="11" t="e">
        <v>#N/A</v>
      </c>
      <c r="AQ398" s="11">
        <v>0.56025650432066687</v>
      </c>
      <c r="AR398" s="11">
        <v>46088.618465926796</v>
      </c>
      <c r="AS398" s="11">
        <v>46090</v>
      </c>
      <c r="AT398" s="11">
        <v>355509</v>
      </c>
      <c r="AW398" s="11" t="e">
        <v>#N/A</v>
      </c>
      <c r="AX398" s="11">
        <v>-5.2299756296647043E-2</v>
      </c>
    </row>
    <row r="399" spans="1:50">
      <c r="A399"/>
      <c r="B399"/>
      <c r="C399"/>
      <c r="D399"/>
      <c r="E399"/>
      <c r="F399"/>
      <c r="G399"/>
      <c r="H399"/>
      <c r="I399"/>
      <c r="J399"/>
      <c r="K399"/>
      <c r="L399"/>
      <c r="M399"/>
      <c r="N399"/>
      <c r="O399"/>
      <c r="P399"/>
      <c r="Q399"/>
      <c r="R399"/>
      <c r="S399"/>
      <c r="T399"/>
      <c r="U399"/>
      <c r="V399"/>
      <c r="W399"/>
      <c r="X399"/>
      <c r="Y399"/>
      <c r="Z399"/>
      <c r="AA399" s="11">
        <v>0</v>
      </c>
      <c r="AB399" s="11">
        <v>0.31275997160000002</v>
      </c>
      <c r="AC399" s="11" t="e">
        <v>#N/A</v>
      </c>
      <c r="AD399" s="11" t="e">
        <v>#N/A</v>
      </c>
      <c r="AE399" s="11" t="e">
        <v>#N/A</v>
      </c>
      <c r="AF399" s="11" t="e">
        <v>#N/A</v>
      </c>
      <c r="AG399" s="11" t="e">
        <v>#N/A</v>
      </c>
      <c r="AH399" s="11" t="e">
        <v>#N/A</v>
      </c>
      <c r="AI399" s="11" t="e">
        <v>#N/A</v>
      </c>
      <c r="AJ399" s="11">
        <v>0.77386943878571002</v>
      </c>
      <c r="AK399" s="11">
        <v>0.33598326554660601</v>
      </c>
      <c r="AL399" s="11">
        <v>0.58440326939542075</v>
      </c>
      <c r="AM399" s="11">
        <v>0.62008851056426784</v>
      </c>
      <c r="AN399" s="11">
        <v>0.21234885714285714</v>
      </c>
      <c r="AO399" s="11">
        <v>0.57593576794988877</v>
      </c>
      <c r="AP399" s="11" t="e">
        <v>#N/A</v>
      </c>
      <c r="AQ399" s="11">
        <v>0.58440326939542075</v>
      </c>
      <c r="AR399" s="11">
        <v>46680.765562150897</v>
      </c>
      <c r="AS399" s="11">
        <v>46680</v>
      </c>
      <c r="AT399" s="11">
        <v>362769</v>
      </c>
      <c r="AW399" s="11" t="e">
        <v>#N/A</v>
      </c>
      <c r="AX399" s="11">
        <v>-4.8808276007712453E-2</v>
      </c>
    </row>
    <row r="400" spans="1:50">
      <c r="A400"/>
      <c r="B400"/>
      <c r="C400"/>
      <c r="D400"/>
      <c r="E400"/>
      <c r="F400"/>
      <c r="G400"/>
      <c r="H400"/>
      <c r="I400"/>
      <c r="J400"/>
      <c r="K400"/>
      <c r="L400"/>
      <c r="M400"/>
      <c r="N400"/>
      <c r="O400"/>
      <c r="P400"/>
      <c r="Q400"/>
      <c r="R400"/>
      <c r="S400"/>
      <c r="T400"/>
      <c r="U400"/>
      <c r="V400"/>
      <c r="W400"/>
      <c r="X400"/>
      <c r="Y400"/>
      <c r="Z400"/>
      <c r="AA400" s="11">
        <v>0</v>
      </c>
      <c r="AB400" s="11">
        <v>0.22769996640000001</v>
      </c>
      <c r="AC400" s="11" t="e">
        <v>#N/A</v>
      </c>
      <c r="AD400" s="11" t="e">
        <v>#N/A</v>
      </c>
      <c r="AE400" s="11" t="e">
        <v>#N/A</v>
      </c>
      <c r="AF400" s="11" t="e">
        <v>#N/A</v>
      </c>
      <c r="AG400" s="11" t="e">
        <v>#N/A</v>
      </c>
      <c r="AH400" s="11" t="e">
        <v>#N/A</v>
      </c>
      <c r="AI400" s="11" t="e">
        <v>#N/A</v>
      </c>
      <c r="AJ400" s="11">
        <v>0.755062197901052</v>
      </c>
      <c r="AK400" s="11">
        <v>0.30264025275047401</v>
      </c>
      <c r="AL400" s="11">
        <v>0.55438145339967471</v>
      </c>
      <c r="AM400" s="11">
        <v>0.69925765798224115</v>
      </c>
      <c r="AN400" s="11">
        <v>0.21466814285714286</v>
      </c>
      <c r="AO400" s="11">
        <v>0.56206742407010035</v>
      </c>
      <c r="AP400" s="11" t="e">
        <v>#N/A</v>
      </c>
      <c r="AQ400" s="11">
        <v>0.55438145339967471</v>
      </c>
      <c r="AR400" s="11">
        <v>47468.343589615397</v>
      </c>
      <c r="AS400" s="11">
        <v>47470</v>
      </c>
      <c r="AT400" s="11">
        <v>370075</v>
      </c>
      <c r="AW400" s="11" t="e">
        <v>#N/A</v>
      </c>
      <c r="AX400" s="11">
        <v>-3.3791120211671494E-2</v>
      </c>
    </row>
    <row r="401" spans="1:50">
      <c r="A401"/>
      <c r="B401"/>
      <c r="C401"/>
      <c r="D401"/>
      <c r="E401"/>
      <c r="F401"/>
      <c r="G401"/>
      <c r="H401"/>
      <c r="I401"/>
      <c r="J401"/>
      <c r="K401"/>
      <c r="L401"/>
      <c r="M401"/>
      <c r="N401"/>
      <c r="O401"/>
      <c r="P401"/>
      <c r="Q401"/>
      <c r="R401"/>
      <c r="S401"/>
      <c r="T401"/>
      <c r="U401"/>
      <c r="V401"/>
      <c r="W401"/>
      <c r="X401"/>
      <c r="Y401"/>
      <c r="Z401"/>
      <c r="AA401" s="11">
        <v>0</v>
      </c>
      <c r="AB401" s="11">
        <v>0.24314596672675504</v>
      </c>
      <c r="AC401" s="11" t="e">
        <v>#N/A</v>
      </c>
      <c r="AD401" s="11" t="e">
        <v>#N/A</v>
      </c>
      <c r="AE401" s="11" t="e">
        <v>#N/A</v>
      </c>
      <c r="AF401" s="11" t="e">
        <v>#N/A</v>
      </c>
      <c r="AG401" s="11" t="e">
        <v>#N/A</v>
      </c>
      <c r="AH401" s="11" t="e">
        <v>#N/A</v>
      </c>
      <c r="AI401" s="11" t="e">
        <v>#N/A</v>
      </c>
      <c r="AJ401" s="11">
        <v>0.74460035131494595</v>
      </c>
      <c r="AK401" s="11">
        <v>0.28269840666130797</v>
      </c>
      <c r="AL401" s="11">
        <v>0.5499016759393649</v>
      </c>
      <c r="AM401" s="11">
        <v>0.88725920509346878</v>
      </c>
      <c r="AN401" s="11">
        <v>0.214944</v>
      </c>
      <c r="AO401" s="11">
        <v>0.5534464140353863</v>
      </c>
      <c r="AP401" s="11" t="e">
        <v>#N/A</v>
      </c>
      <c r="AQ401" s="11">
        <v>0.5499016759393649</v>
      </c>
      <c r="AR401" s="11">
        <v>50168.985435586103</v>
      </c>
      <c r="AS401" s="11">
        <v>50170</v>
      </c>
      <c r="AT401" s="11">
        <v>377442</v>
      </c>
      <c r="AW401" s="11" t="e">
        <v>#N/A</v>
      </c>
      <c r="AX401" s="11">
        <v>-5.0038315729842492E-2</v>
      </c>
    </row>
    <row r="402" spans="1:50">
      <c r="A402"/>
      <c r="B402"/>
      <c r="C402"/>
      <c r="D402"/>
      <c r="E402"/>
      <c r="F402"/>
      <c r="G402"/>
      <c r="H402"/>
      <c r="I402"/>
      <c r="J402"/>
      <c r="K402"/>
      <c r="L402"/>
      <c r="M402"/>
      <c r="N402"/>
      <c r="O402"/>
      <c r="P402"/>
      <c r="Q402"/>
      <c r="R402"/>
      <c r="S402"/>
      <c r="T402"/>
      <c r="U402"/>
      <c r="V402"/>
      <c r="W402"/>
      <c r="X402"/>
      <c r="Y402"/>
      <c r="Z402"/>
      <c r="AA402" s="11">
        <v>0</v>
      </c>
      <c r="AB402" s="11">
        <v>0.25859196705350995</v>
      </c>
      <c r="AC402" s="11" t="e">
        <v>#N/A</v>
      </c>
      <c r="AD402" s="11" t="e">
        <v>#N/A</v>
      </c>
      <c r="AE402" s="11" t="e">
        <v>#N/A</v>
      </c>
      <c r="AF402" s="11" t="e">
        <v>#N/A</v>
      </c>
      <c r="AG402" s="11" t="e">
        <v>#N/A</v>
      </c>
      <c r="AH402" s="11" t="e">
        <v>#N/A</v>
      </c>
      <c r="AI402" s="11" t="e">
        <v>#N/A</v>
      </c>
      <c r="AJ402" s="11">
        <v>0.7425136492798281</v>
      </c>
      <c r="AK402" s="11">
        <v>0.29197809293958599</v>
      </c>
      <c r="AL402" s="11">
        <v>0.5503660149137789</v>
      </c>
      <c r="AM402" s="11">
        <v>1</v>
      </c>
      <c r="AN402" s="11">
        <v>0.21956928571428572</v>
      </c>
      <c r="AO402" s="11">
        <v>0.59022658008120077</v>
      </c>
      <c r="AP402" s="11" t="e">
        <v>#N/A</v>
      </c>
      <c r="AQ402" s="11">
        <v>0.5503660149137789</v>
      </c>
      <c r="AR402" s="11">
        <v>51204.568594596603</v>
      </c>
      <c r="AS402" s="11">
        <v>51200</v>
      </c>
      <c r="AT402" s="11">
        <v>384852</v>
      </c>
      <c r="AW402" s="11" t="e">
        <v>#N/A</v>
      </c>
      <c r="AX402" s="11">
        <v>-3.4757501519124906E-2</v>
      </c>
    </row>
    <row r="403" spans="1:50">
      <c r="A403"/>
      <c r="B403"/>
      <c r="C403"/>
      <c r="D403"/>
      <c r="E403"/>
      <c r="F403"/>
      <c r="G403"/>
      <c r="H403"/>
      <c r="I403"/>
      <c r="J403"/>
      <c r="K403"/>
      <c r="L403"/>
      <c r="M403"/>
      <c r="N403"/>
      <c r="O403"/>
      <c r="P403"/>
      <c r="Q403"/>
      <c r="R403"/>
      <c r="S403"/>
      <c r="T403"/>
      <c r="U403"/>
      <c r="V403"/>
      <c r="W403"/>
      <c r="X403"/>
      <c r="Y403"/>
      <c r="Z403"/>
      <c r="AA403" s="11">
        <v>0</v>
      </c>
      <c r="AB403" s="11">
        <v>0.27403796738026498</v>
      </c>
      <c r="AC403" s="11" t="e">
        <v>#N/A</v>
      </c>
      <c r="AD403" s="11" t="e">
        <v>#N/A</v>
      </c>
      <c r="AE403" s="11" t="e">
        <v>#N/A</v>
      </c>
      <c r="AF403" s="11" t="e">
        <v>#N/A</v>
      </c>
      <c r="AG403" s="11" t="e">
        <v>#N/A</v>
      </c>
      <c r="AH403" s="11" t="e">
        <v>#N/A</v>
      </c>
      <c r="AI403" s="11" t="e">
        <v>#N/A</v>
      </c>
      <c r="AJ403" s="11">
        <v>0.73985346805510799</v>
      </c>
      <c r="AK403" s="11">
        <v>0.29982499396694001</v>
      </c>
      <c r="AL403" s="11">
        <v>0.5968393784655498</v>
      </c>
      <c r="AM403" s="11">
        <v>1</v>
      </c>
      <c r="AN403" s="11">
        <v>0.22907314285714284</v>
      </c>
      <c r="AO403" s="11">
        <v>0.60280995894286749</v>
      </c>
      <c r="AP403" s="11" t="e">
        <v>#N/A</v>
      </c>
      <c r="AQ403" s="11">
        <v>0.5968393784655498</v>
      </c>
      <c r="AS403" s="11">
        <v>52179.64285714319</v>
      </c>
      <c r="AT403" s="11">
        <v>392280</v>
      </c>
      <c r="AW403" s="11" t="e">
        <v>#N/A</v>
      </c>
      <c r="AX403" s="11">
        <v>-4.8922602678363125E-2</v>
      </c>
    </row>
    <row r="404" spans="1:50">
      <c r="A404"/>
      <c r="B404"/>
      <c r="C404"/>
      <c r="D404"/>
      <c r="E404"/>
      <c r="F404"/>
      <c r="G404"/>
      <c r="H404"/>
      <c r="I404"/>
      <c r="J404"/>
      <c r="K404"/>
      <c r="L404"/>
      <c r="M404"/>
      <c r="N404"/>
      <c r="O404"/>
      <c r="P404"/>
      <c r="Q404"/>
      <c r="R404"/>
      <c r="S404"/>
      <c r="T404"/>
      <c r="U404"/>
      <c r="V404"/>
      <c r="W404"/>
      <c r="X404"/>
      <c r="Y404"/>
      <c r="Z404"/>
      <c r="AA404" s="11">
        <v>0</v>
      </c>
      <c r="AB404" s="11">
        <v>0.2894839677070199</v>
      </c>
      <c r="AC404" s="11" t="e">
        <v>#N/A</v>
      </c>
      <c r="AD404" s="11" t="e">
        <v>#N/A</v>
      </c>
      <c r="AE404" s="11" t="e">
        <v>#N/A</v>
      </c>
      <c r="AF404" s="11" t="e">
        <v>#N/A</v>
      </c>
      <c r="AG404" s="11" t="e">
        <v>#N/A</v>
      </c>
      <c r="AH404" s="11" t="e">
        <v>#N/A</v>
      </c>
      <c r="AI404" s="11" t="e">
        <v>#N/A</v>
      </c>
      <c r="AJ404" s="11">
        <v>0.76991925119170401</v>
      </c>
      <c r="AK404" s="11">
        <v>0.34186964259129404</v>
      </c>
      <c r="AL404" s="11">
        <v>0.6912164976955617</v>
      </c>
      <c r="AM404" s="11">
        <v>1</v>
      </c>
      <c r="AN404" s="11">
        <v>0.24496099999999998</v>
      </c>
      <c r="AO404" s="11">
        <v>0.65848579202092217</v>
      </c>
      <c r="AP404" s="11" t="e">
        <v>#N/A</v>
      </c>
      <c r="AQ404" s="11">
        <v>0.6912164976955617</v>
      </c>
      <c r="AS404" s="11">
        <v>53446.785714285914</v>
      </c>
      <c r="AT404" s="11">
        <v>399687</v>
      </c>
      <c r="AW404" s="11" t="e">
        <v>#N/A</v>
      </c>
      <c r="AX404" s="11">
        <v>-5.1482590293144725E-2</v>
      </c>
    </row>
    <row r="405" spans="1:50">
      <c r="A405"/>
      <c r="B405"/>
      <c r="C405"/>
      <c r="D405"/>
      <c r="E405"/>
      <c r="F405"/>
      <c r="G405"/>
      <c r="H405"/>
      <c r="I405"/>
      <c r="J405"/>
      <c r="K405"/>
      <c r="L405"/>
      <c r="M405"/>
      <c r="N405"/>
      <c r="O405"/>
      <c r="P405"/>
      <c r="Q405"/>
      <c r="R405"/>
      <c r="S405"/>
      <c r="T405"/>
      <c r="U405"/>
      <c r="V405"/>
      <c r="W405"/>
      <c r="X405"/>
      <c r="Y405"/>
      <c r="Z405"/>
      <c r="AA405" s="11">
        <v>0</v>
      </c>
      <c r="AB405" s="11">
        <v>0.30492996803377492</v>
      </c>
      <c r="AC405" s="11" t="e">
        <v>#N/A</v>
      </c>
      <c r="AD405" s="11" t="e">
        <v>#N/A</v>
      </c>
      <c r="AE405" s="11" t="e">
        <v>#N/A</v>
      </c>
      <c r="AF405" s="11" t="e">
        <v>#N/A</v>
      </c>
      <c r="AG405" s="11" t="e">
        <v>#N/A</v>
      </c>
      <c r="AH405" s="11" t="e">
        <v>#N/A</v>
      </c>
      <c r="AI405" s="11" t="e">
        <v>#N/A</v>
      </c>
      <c r="AJ405" s="11">
        <v>0.76722005874011856</v>
      </c>
      <c r="AK405" s="11">
        <v>0.34345094613003618</v>
      </c>
      <c r="AL405" s="11">
        <v>0.68930433276134628</v>
      </c>
      <c r="AM405" s="11">
        <v>1</v>
      </c>
      <c r="AN405" s="11">
        <v>0.24251139005475306</v>
      </c>
      <c r="AO405" s="11">
        <v>0.65690093413613726</v>
      </c>
      <c r="AP405" s="11" t="e">
        <v>#N/A</v>
      </c>
      <c r="AQ405" s="11">
        <v>0.68930433276134628</v>
      </c>
      <c r="AS405" s="11">
        <v>54713.928571428638</v>
      </c>
      <c r="AW405" s="11" t="e">
        <v>#N/A</v>
      </c>
      <c r="AX405" s="11">
        <v>-5.3461636462395212E-2</v>
      </c>
    </row>
    <row r="406" spans="1:50">
      <c r="A406"/>
      <c r="B406"/>
      <c r="C406"/>
      <c r="D406"/>
      <c r="E406"/>
      <c r="F406"/>
      <c r="G406"/>
      <c r="H406"/>
      <c r="I406"/>
      <c r="J406"/>
      <c r="K406"/>
      <c r="L406"/>
      <c r="M406"/>
      <c r="N406"/>
      <c r="O406"/>
      <c r="P406"/>
      <c r="Q406"/>
      <c r="R406"/>
      <c r="S406"/>
      <c r="T406"/>
      <c r="U406"/>
      <c r="V406"/>
      <c r="W406"/>
      <c r="X406"/>
      <c r="Y406"/>
      <c r="Z406"/>
      <c r="AA406" s="11">
        <v>9.6676180830494438E-2</v>
      </c>
      <c r="AB406" s="11">
        <v>7.999999999999996E-2</v>
      </c>
      <c r="AC406" s="11">
        <v>0.55000000000000004</v>
      </c>
      <c r="AD406" s="11">
        <v>0.5</v>
      </c>
      <c r="AE406" s="11">
        <v>0.46</v>
      </c>
      <c r="AF406" s="11">
        <v>0.505</v>
      </c>
      <c r="AG406" s="11">
        <v>0.7</v>
      </c>
      <c r="AH406" s="11">
        <v>0.26300000000000001</v>
      </c>
      <c r="AI406" s="11">
        <v>0.72400000000000009</v>
      </c>
      <c r="AJ406" s="11">
        <v>0.45760954879916921</v>
      </c>
      <c r="AK406" s="11">
        <v>0.52176598220730885</v>
      </c>
      <c r="AL406" s="11">
        <v>0.30105796919234457</v>
      </c>
      <c r="AM406" s="11">
        <v>2.7671957671957775E-3</v>
      </c>
      <c r="AN406" s="11">
        <v>0.52109514285714287</v>
      </c>
      <c r="AO406" s="11">
        <v>0.49224323692430227</v>
      </c>
      <c r="AP406" s="11">
        <v>0.64240000358968974</v>
      </c>
      <c r="AQ406" s="11">
        <v>0.30105796919234457</v>
      </c>
      <c r="AR406" s="11">
        <v>5537.17236277555</v>
      </c>
      <c r="AS406" s="11">
        <v>5350</v>
      </c>
      <c r="AT406" s="11">
        <v>8400000</v>
      </c>
      <c r="AU406" s="11">
        <v>31.13</v>
      </c>
      <c r="AV406" s="11">
        <v>4.34</v>
      </c>
      <c r="AW406" s="11">
        <v>-7.0000000000000007E-2</v>
      </c>
      <c r="AX406" s="11">
        <v>8.9131825594137348E-2</v>
      </c>
    </row>
    <row r="407" spans="1:50">
      <c r="A407"/>
      <c r="B407"/>
      <c r="C407"/>
      <c r="D407"/>
      <c r="E407"/>
      <c r="F407"/>
      <c r="G407"/>
      <c r="H407"/>
      <c r="I407"/>
      <c r="J407"/>
      <c r="K407"/>
      <c r="L407"/>
      <c r="M407"/>
      <c r="N407"/>
      <c r="O407"/>
      <c r="P407"/>
      <c r="Q407"/>
      <c r="R407"/>
      <c r="S407"/>
      <c r="T407"/>
      <c r="U407"/>
      <c r="V407"/>
      <c r="W407"/>
      <c r="X407"/>
      <c r="Y407"/>
      <c r="Z407"/>
      <c r="AA407" s="11">
        <v>9.6676180830494438E-2</v>
      </c>
      <c r="AB407" s="11">
        <v>7.999999999999996E-2</v>
      </c>
      <c r="AC407" s="11">
        <v>0.55000000000000004</v>
      </c>
      <c r="AD407" s="11">
        <v>0.5</v>
      </c>
      <c r="AE407" s="11">
        <v>0.50600000000000001</v>
      </c>
      <c r="AF407" s="11">
        <v>0.30599999999999999</v>
      </c>
      <c r="AG407" s="11">
        <v>0.7</v>
      </c>
      <c r="AH407" s="11">
        <v>0.3</v>
      </c>
      <c r="AI407" s="11">
        <v>0.71</v>
      </c>
      <c r="AJ407" s="11">
        <v>0.45674443756990402</v>
      </c>
      <c r="AK407" s="11">
        <v>0.52221018591569401</v>
      </c>
      <c r="AL407" s="11">
        <v>0.29699792783989143</v>
      </c>
      <c r="AM407" s="11">
        <v>3.5354502420084444E-3</v>
      </c>
      <c r="AN407" s="11">
        <v>0.58685185714285715</v>
      </c>
      <c r="AO407" s="11">
        <v>0.49208493564065359</v>
      </c>
      <c r="AP407" s="11">
        <v>0.65846000323072074</v>
      </c>
      <c r="AQ407" s="11">
        <v>0.29699792783989143</v>
      </c>
      <c r="AR407" s="11">
        <v>4642.1536909844099</v>
      </c>
      <c r="AS407" s="11">
        <v>4440</v>
      </c>
      <c r="AT407" s="11">
        <v>8356000</v>
      </c>
      <c r="AW407" s="11">
        <v>-7.0000000000000007E-2</v>
      </c>
      <c r="AX407" s="11">
        <v>9.1285289283570797E-2</v>
      </c>
    </row>
    <row r="408" spans="1:50">
      <c r="A408"/>
      <c r="B408"/>
      <c r="C408"/>
      <c r="D408"/>
      <c r="E408"/>
      <c r="F408"/>
      <c r="G408"/>
      <c r="H408"/>
      <c r="I408"/>
      <c r="J408"/>
      <c r="K408"/>
      <c r="L408"/>
      <c r="M408"/>
      <c r="N408"/>
      <c r="O408"/>
      <c r="P408"/>
      <c r="Q408"/>
      <c r="R408"/>
      <c r="S408"/>
      <c r="T408"/>
      <c r="U408"/>
      <c r="V408"/>
      <c r="W408"/>
      <c r="X408"/>
      <c r="Y408"/>
      <c r="Z408"/>
      <c r="AA408" s="11">
        <v>9.6676180830494438E-2</v>
      </c>
      <c r="AB408" s="11">
        <v>7.999999999999996E-2</v>
      </c>
      <c r="AC408" s="11">
        <v>0.55000000000000004</v>
      </c>
      <c r="AD408" s="11">
        <v>0.5</v>
      </c>
      <c r="AE408" s="11">
        <v>0.48899999999999999</v>
      </c>
      <c r="AF408" s="11">
        <v>0.373</v>
      </c>
      <c r="AG408" s="11">
        <v>0.5</v>
      </c>
      <c r="AH408" s="11">
        <v>0.36499999999999999</v>
      </c>
      <c r="AI408" s="11">
        <v>0.71</v>
      </c>
      <c r="AJ408" s="11">
        <v>0.534952511509874</v>
      </c>
      <c r="AK408" s="11">
        <v>0.54896579854544503</v>
      </c>
      <c r="AL408" s="11">
        <v>0.37851542241555947</v>
      </c>
      <c r="AM408" s="11">
        <v>9.3572114397737771E-3</v>
      </c>
      <c r="AN408" s="11">
        <v>0.61998142857142857</v>
      </c>
      <c r="AO408" s="11">
        <v>0.47672842587247599</v>
      </c>
      <c r="AP408" s="11">
        <v>0.67452000287175184</v>
      </c>
      <c r="AQ408" s="11">
        <v>0.37851542241555947</v>
      </c>
      <c r="AR408" s="11">
        <v>4859.1990772195804</v>
      </c>
      <c r="AS408" s="11">
        <v>4690</v>
      </c>
      <c r="AT408" s="11">
        <v>8312068</v>
      </c>
      <c r="AU408" s="11">
        <v>26.38</v>
      </c>
      <c r="AV408" s="11">
        <v>2.35</v>
      </c>
      <c r="AW408" s="11">
        <v>-0.05</v>
      </c>
      <c r="AX408" s="11">
        <v>9.3338196306760185E-2</v>
      </c>
    </row>
    <row r="409" spans="1:50">
      <c r="A409"/>
      <c r="B409"/>
      <c r="C409"/>
      <c r="D409"/>
      <c r="E409"/>
      <c r="F409"/>
      <c r="G409"/>
      <c r="H409"/>
      <c r="I409"/>
      <c r="J409"/>
      <c r="K409"/>
      <c r="L409"/>
      <c r="M409"/>
      <c r="N409"/>
      <c r="O409"/>
      <c r="P409"/>
      <c r="Q409"/>
      <c r="R409"/>
      <c r="S409"/>
      <c r="T409"/>
      <c r="U409"/>
      <c r="V409"/>
      <c r="W409"/>
      <c r="X409"/>
      <c r="Y409"/>
      <c r="Z409"/>
      <c r="AA409" s="11">
        <v>9.6676180830494438E-2</v>
      </c>
      <c r="AB409" s="11">
        <v>7.9000015300000004E-2</v>
      </c>
      <c r="AC409" s="11">
        <v>0.55000000000000004</v>
      </c>
      <c r="AD409" s="11">
        <v>0.5</v>
      </c>
      <c r="AE409" s="11">
        <v>0.53500000000000003</v>
      </c>
      <c r="AF409" s="11">
        <v>0.48799999999999999</v>
      </c>
      <c r="AG409" s="11">
        <v>0.5</v>
      </c>
      <c r="AH409" s="11">
        <v>0.252</v>
      </c>
      <c r="AI409" s="11">
        <v>0.49</v>
      </c>
      <c r="AJ409" s="11">
        <v>0.61316058544984409</v>
      </c>
      <c r="AK409" s="11">
        <v>0.57572141117519604</v>
      </c>
      <c r="AL409" s="11">
        <v>0.4600329169912275</v>
      </c>
      <c r="AM409" s="11">
        <v>1.7089876603017001E-2</v>
      </c>
      <c r="AN409" s="11">
        <v>0.62052157142857145</v>
      </c>
      <c r="AO409" s="11">
        <v>0.46137191610429829</v>
      </c>
      <c r="AP409" s="11">
        <v>0.69058000251278273</v>
      </c>
      <c r="AQ409" s="11">
        <v>0.4600329169912275</v>
      </c>
      <c r="AR409" s="11">
        <v>5468.7829849119298</v>
      </c>
      <c r="AS409" s="11">
        <v>5350</v>
      </c>
      <c r="AT409" s="11">
        <v>8257000</v>
      </c>
      <c r="AW409" s="11">
        <v>-0.04</v>
      </c>
      <c r="AX409" s="11">
        <v>9.399818237227589E-2</v>
      </c>
    </row>
    <row r="410" spans="1:50">
      <c r="A410"/>
      <c r="B410"/>
      <c r="C410"/>
      <c r="D410"/>
      <c r="E410"/>
      <c r="F410"/>
      <c r="G410"/>
      <c r="H410"/>
      <c r="I410"/>
      <c r="J410"/>
      <c r="K410"/>
      <c r="L410"/>
      <c r="M410"/>
      <c r="N410"/>
      <c r="O410"/>
      <c r="P410"/>
      <c r="Q410"/>
      <c r="R410"/>
      <c r="S410"/>
      <c r="T410"/>
      <c r="U410"/>
      <c r="V410"/>
      <c r="W410"/>
      <c r="X410"/>
      <c r="Y410"/>
      <c r="Z410"/>
      <c r="AA410" s="11">
        <v>9.6676180830494438E-2</v>
      </c>
      <c r="AB410" s="11">
        <v>7.0000010928571443E-2</v>
      </c>
      <c r="AC410" s="11">
        <v>0.55000000000000004</v>
      </c>
      <c r="AD410" s="11">
        <v>0.5</v>
      </c>
      <c r="AE410" s="11">
        <v>0.68</v>
      </c>
      <c r="AF410" s="11">
        <v>0.46299999999999997</v>
      </c>
      <c r="AG410" s="11">
        <v>0.7</v>
      </c>
      <c r="AH410" s="11">
        <v>0.2553333333333333</v>
      </c>
      <c r="AI410" s="11">
        <v>0.46799999999999997</v>
      </c>
      <c r="AJ410" s="11">
        <v>0.60510820002281196</v>
      </c>
      <c r="AK410" s="11">
        <v>0.58573370435549599</v>
      </c>
      <c r="AL410" s="11">
        <v>0.46934416202416668</v>
      </c>
      <c r="AM410" s="11">
        <v>4.7379250595624887E-2</v>
      </c>
      <c r="AN410" s="11">
        <v>0.65112528571428574</v>
      </c>
      <c r="AO410" s="11">
        <v>0.47164298647833941</v>
      </c>
      <c r="AP410" s="11">
        <v>0.70664000215381373</v>
      </c>
      <c r="AQ410" s="11">
        <v>0.46934416202416668</v>
      </c>
      <c r="AR410" s="11">
        <v>5666.0989190440196</v>
      </c>
      <c r="AS410" s="11">
        <v>5590</v>
      </c>
      <c r="AT410" s="11">
        <v>8208000</v>
      </c>
      <c r="AW410" s="11">
        <v>-0.02</v>
      </c>
      <c r="AX410" s="11">
        <v>9.2927875668738696E-2</v>
      </c>
    </row>
    <row r="411" spans="1:50">
      <c r="A411"/>
      <c r="B411"/>
      <c r="C411"/>
      <c r="D411"/>
      <c r="E411"/>
      <c r="F411"/>
      <c r="G411"/>
      <c r="H411"/>
      <c r="I411"/>
      <c r="J411"/>
      <c r="K411"/>
      <c r="L411"/>
      <c r="M411"/>
      <c r="N411"/>
      <c r="O411"/>
      <c r="P411"/>
      <c r="Q411"/>
      <c r="R411"/>
      <c r="S411"/>
      <c r="T411"/>
      <c r="U411"/>
      <c r="V411"/>
      <c r="W411"/>
      <c r="X411"/>
      <c r="Y411"/>
      <c r="Z411"/>
      <c r="AA411" s="11">
        <v>9.6676180830494438E-2</v>
      </c>
      <c r="AB411" s="11">
        <v>6.1000006557142772E-2</v>
      </c>
      <c r="AC411" s="11">
        <v>0.55000000000000004</v>
      </c>
      <c r="AD411" s="11">
        <v>0.5</v>
      </c>
      <c r="AE411" s="11">
        <v>0.67900000000000005</v>
      </c>
      <c r="AF411" s="11">
        <v>0.54400000000000004</v>
      </c>
      <c r="AG411" s="11">
        <v>0.7</v>
      </c>
      <c r="AH411" s="11">
        <v>0.25866666666666666</v>
      </c>
      <c r="AI411" s="11">
        <v>0.498</v>
      </c>
      <c r="AJ411" s="11">
        <v>0.59705581459578005</v>
      </c>
      <c r="AK411" s="11">
        <v>0.59574599753579593</v>
      </c>
      <c r="AL411" s="11">
        <v>0.4786554070571058</v>
      </c>
      <c r="AM411" s="11">
        <v>0.10173697270471467</v>
      </c>
      <c r="AN411" s="11">
        <v>0.63852414285714276</v>
      </c>
      <c r="AO411" s="11">
        <v>0.48191405685238048</v>
      </c>
      <c r="AP411" s="11">
        <v>0.72270000179484484</v>
      </c>
      <c r="AQ411" s="11">
        <v>0.4786554070571058</v>
      </c>
      <c r="AR411" s="11">
        <v>6308.6518786263896</v>
      </c>
      <c r="AS411" s="11">
        <v>6150</v>
      </c>
      <c r="AT411" s="11">
        <v>8060000</v>
      </c>
      <c r="AW411" s="11">
        <v>-0.02</v>
      </c>
      <c r="AX411" s="11">
        <v>8.5595672441456855E-2</v>
      </c>
    </row>
    <row r="412" spans="1:50">
      <c r="A412"/>
      <c r="B412"/>
      <c r="C412"/>
      <c r="D412"/>
      <c r="E412"/>
      <c r="F412"/>
      <c r="G412"/>
      <c r="H412"/>
      <c r="I412"/>
      <c r="J412"/>
      <c r="K412"/>
      <c r="L412"/>
      <c r="M412"/>
      <c r="N412"/>
      <c r="O412"/>
      <c r="P412"/>
      <c r="Q412"/>
      <c r="R412"/>
      <c r="S412"/>
      <c r="T412"/>
      <c r="U412"/>
      <c r="V412"/>
      <c r="W412"/>
      <c r="X412"/>
      <c r="Y412"/>
      <c r="Z412"/>
      <c r="AA412" s="11">
        <v>9.6676180830494438E-2</v>
      </c>
      <c r="AB412" s="11">
        <v>5.2000002185714322E-2</v>
      </c>
      <c r="AC412" s="11">
        <v>0.55000000000000004</v>
      </c>
      <c r="AD412" s="11">
        <v>0.5</v>
      </c>
      <c r="AE412" s="11">
        <v>0.58099999999999996</v>
      </c>
      <c r="AF412" s="11">
        <v>0.67299999999999993</v>
      </c>
      <c r="AG412" s="11">
        <v>0.7</v>
      </c>
      <c r="AH412" s="11">
        <v>0.26200000000000001</v>
      </c>
      <c r="AI412" s="11">
        <v>0.57200000000000006</v>
      </c>
      <c r="AJ412" s="11">
        <v>0.59842264703353298</v>
      </c>
      <c r="AK412" s="11">
        <v>0.60579256306363205</v>
      </c>
      <c r="AL412" s="11">
        <v>0.48269110126642961</v>
      </c>
      <c r="AM412" s="11">
        <v>0.2177272088776511</v>
      </c>
      <c r="AN412" s="11">
        <v>0.61211142857142853</v>
      </c>
      <c r="AO412" s="11">
        <v>0.49738075575059515</v>
      </c>
      <c r="AP412" s="11">
        <v>0.73876000143587595</v>
      </c>
      <c r="AQ412" s="11">
        <v>0.48269110126642961</v>
      </c>
      <c r="AR412" s="11">
        <v>6852.7282641173297</v>
      </c>
      <c r="AS412" s="11">
        <v>6870</v>
      </c>
      <c r="AT412" s="11">
        <v>7910000</v>
      </c>
      <c r="AU412" s="11">
        <v>34.340000000000003</v>
      </c>
      <c r="AV412" s="11">
        <v>7.79</v>
      </c>
      <c r="AW412" s="11">
        <v>-0.01</v>
      </c>
      <c r="AX412" s="11">
        <v>8.2550422224955428E-2</v>
      </c>
    </row>
    <row r="413" spans="1:50">
      <c r="A413"/>
      <c r="B413"/>
      <c r="C413"/>
      <c r="D413"/>
      <c r="E413"/>
      <c r="F413"/>
      <c r="G413"/>
      <c r="H413"/>
      <c r="I413"/>
      <c r="J413"/>
      <c r="K413"/>
      <c r="L413"/>
      <c r="M413"/>
      <c r="N413"/>
      <c r="O413"/>
      <c r="P413"/>
      <c r="Q413"/>
      <c r="R413"/>
      <c r="S413"/>
      <c r="T413"/>
      <c r="U413"/>
      <c r="V413"/>
      <c r="W413"/>
      <c r="X413"/>
      <c r="Y413"/>
      <c r="Z413"/>
      <c r="AA413" s="11">
        <v>9.6676180830494438E-2</v>
      </c>
      <c r="AB413" s="11">
        <v>4.2999997814285651E-2</v>
      </c>
      <c r="AC413" s="11">
        <v>0.55000000000000004</v>
      </c>
      <c r="AD413" s="11">
        <v>0.5</v>
      </c>
      <c r="AE413" s="11">
        <v>0.68299999999999994</v>
      </c>
      <c r="AF413" s="11">
        <v>0.496</v>
      </c>
      <c r="AG413" s="11">
        <v>0.7</v>
      </c>
      <c r="AH413" s="11">
        <v>0.75800000000000001</v>
      </c>
      <c r="AI413" s="11">
        <v>0.60199999999999998</v>
      </c>
      <c r="AJ413" s="11">
        <v>0.59978947947128591</v>
      </c>
      <c r="AK413" s="11">
        <v>0.61583912859146805</v>
      </c>
      <c r="AL413" s="11">
        <v>0.48672679547575337</v>
      </c>
      <c r="AM413" s="11">
        <v>0.36677652108837777</v>
      </c>
      <c r="AN413" s="11">
        <v>0.57439314285714294</v>
      </c>
      <c r="AO413" s="11">
        <v>0.51284745464880976</v>
      </c>
      <c r="AP413" s="11">
        <v>0.75482000107690694</v>
      </c>
      <c r="AQ413" s="11">
        <v>0.48672679547575337</v>
      </c>
      <c r="AR413" s="11">
        <v>7578.38825578664</v>
      </c>
      <c r="AS413" s="11">
        <v>7740</v>
      </c>
      <c r="AT413" s="11">
        <v>7869000</v>
      </c>
      <c r="AW413" s="11">
        <v>0.02</v>
      </c>
      <c r="AX413" s="11">
        <v>7.8929299722400731E-2</v>
      </c>
    </row>
    <row r="414" spans="1:50">
      <c r="A414"/>
      <c r="B414"/>
      <c r="C414"/>
      <c r="D414"/>
      <c r="E414"/>
      <c r="F414"/>
      <c r="G414"/>
      <c r="H414"/>
      <c r="I414"/>
      <c r="J414"/>
      <c r="K414"/>
      <c r="L414"/>
      <c r="M414"/>
      <c r="N414"/>
      <c r="O414"/>
      <c r="P414"/>
      <c r="Q414"/>
      <c r="R414"/>
      <c r="S414"/>
      <c r="T414"/>
      <c r="U414"/>
      <c r="V414"/>
      <c r="W414"/>
      <c r="X414"/>
      <c r="Y414"/>
      <c r="Z414"/>
      <c r="AA414" s="11">
        <v>9.6676180830494438E-2</v>
      </c>
      <c r="AB414" s="11">
        <v>3.3999993442857201E-2</v>
      </c>
      <c r="AC414" s="11">
        <v>0.55000000000000004</v>
      </c>
      <c r="AD414" s="11">
        <v>0.5</v>
      </c>
      <c r="AE414" s="11">
        <v>0.72400000000000009</v>
      </c>
      <c r="AF414" s="11">
        <v>0.56700000000000006</v>
      </c>
      <c r="AG414" s="11">
        <v>0.5</v>
      </c>
      <c r="AH414" s="11">
        <v>0.77500000000000002</v>
      </c>
      <c r="AI414" s="11">
        <v>0.624</v>
      </c>
      <c r="AJ414" s="11">
        <v>0.56169594186826999</v>
      </c>
      <c r="AK414" s="11">
        <v>0.598358909074446</v>
      </c>
      <c r="AL414" s="11">
        <v>0.50332556709898857</v>
      </c>
      <c r="AM414" s="11">
        <v>0.49723308761912893</v>
      </c>
      <c r="AN414" s="11">
        <v>0.5809024285714286</v>
      </c>
      <c r="AO414" s="11">
        <v>0.49400335751094115</v>
      </c>
      <c r="AP414" s="11">
        <v>0.77088000071793783</v>
      </c>
      <c r="AQ414" s="11">
        <v>0.50332556709898857</v>
      </c>
      <c r="AR414" s="11">
        <v>8208.3680543161408</v>
      </c>
      <c r="AS414" s="11">
        <v>8340</v>
      </c>
      <c r="AT414" s="11">
        <v>7823000</v>
      </c>
      <c r="AU414" s="11">
        <v>29.24</v>
      </c>
      <c r="AV414" s="11">
        <v>2.35</v>
      </c>
      <c r="AW414" s="11">
        <v>0.01</v>
      </c>
      <c r="AX414" s="11">
        <v>7.6645544883490818E-2</v>
      </c>
    </row>
    <row r="415" spans="1:50">
      <c r="A415"/>
      <c r="B415"/>
      <c r="C415"/>
      <c r="D415"/>
      <c r="E415"/>
      <c r="F415"/>
      <c r="G415"/>
      <c r="H415"/>
      <c r="I415"/>
      <c r="J415"/>
      <c r="K415"/>
      <c r="L415"/>
      <c r="M415"/>
      <c r="N415"/>
      <c r="O415"/>
      <c r="P415"/>
      <c r="Q415"/>
      <c r="R415"/>
      <c r="S415"/>
      <c r="T415"/>
      <c r="U415"/>
      <c r="V415"/>
      <c r="W415"/>
      <c r="X415"/>
      <c r="Y415"/>
      <c r="Z415"/>
      <c r="AA415" s="11">
        <v>9.6676180830494438E-2</v>
      </c>
      <c r="AB415" s="11">
        <v>2.499998907142853E-2</v>
      </c>
      <c r="AC415" s="11">
        <v>0.55000000000000004</v>
      </c>
      <c r="AD415" s="11">
        <v>0.7</v>
      </c>
      <c r="AE415" s="11">
        <v>0.81099999999999994</v>
      </c>
      <c r="AF415" s="11">
        <v>0.64500000000000002</v>
      </c>
      <c r="AG415" s="11">
        <v>0.5</v>
      </c>
      <c r="AH415" s="11">
        <v>0.78700000000000003</v>
      </c>
      <c r="AI415" s="11">
        <v>0.63200000000000001</v>
      </c>
      <c r="AJ415" s="11">
        <v>0.53314521887324795</v>
      </c>
      <c r="AK415" s="11">
        <v>0.61145953535702602</v>
      </c>
      <c r="AL415" s="11">
        <v>0.54989255150350747</v>
      </c>
      <c r="AM415" s="11">
        <v>0.67539605020777116</v>
      </c>
      <c r="AN415" s="11">
        <v>0.58834971428571425</v>
      </c>
      <c r="AO415" s="11">
        <v>0.50565781193495163</v>
      </c>
      <c r="AP415" s="11">
        <v>0.78694000035896894</v>
      </c>
      <c r="AQ415" s="11">
        <v>0.54989255150350747</v>
      </c>
      <c r="AR415" s="11">
        <v>8872.62490848794</v>
      </c>
      <c r="AS415" s="11">
        <v>8980</v>
      </c>
      <c r="AT415" s="11">
        <v>7781000</v>
      </c>
      <c r="AW415" s="11">
        <v>0.05</v>
      </c>
      <c r="AX415" s="11">
        <v>6.6548768474549852E-2</v>
      </c>
    </row>
    <row r="416" spans="1:50">
      <c r="A416"/>
      <c r="B416"/>
      <c r="C416"/>
      <c r="D416"/>
      <c r="E416"/>
      <c r="F416"/>
      <c r="G416"/>
      <c r="H416"/>
      <c r="I416"/>
      <c r="J416"/>
      <c r="K416"/>
      <c r="L416"/>
      <c r="M416"/>
      <c r="N416"/>
      <c r="O416"/>
      <c r="P416"/>
      <c r="Q416"/>
      <c r="R416"/>
      <c r="S416"/>
      <c r="T416"/>
      <c r="U416"/>
      <c r="V416"/>
      <c r="W416"/>
      <c r="X416"/>
      <c r="Y416"/>
      <c r="Z416"/>
      <c r="AA416" s="11">
        <v>9.6676180830494438E-2</v>
      </c>
      <c r="AB416" s="11">
        <v>1.5999984700000081E-2</v>
      </c>
      <c r="AC416" s="11">
        <v>0.55000000000000004</v>
      </c>
      <c r="AD416" s="11">
        <v>0.7</v>
      </c>
      <c r="AE416" s="11">
        <v>0.80299999999999994</v>
      </c>
      <c r="AF416" s="11">
        <v>0.53400000000000003</v>
      </c>
      <c r="AG416" s="11">
        <v>0.5</v>
      </c>
      <c r="AH416" s="11">
        <v>0.83099999999999996</v>
      </c>
      <c r="AI416" s="11">
        <v>0.82</v>
      </c>
      <c r="AJ416" s="11">
        <v>0.54809548700602406</v>
      </c>
      <c r="AK416" s="11">
        <v>0.60005478291551195</v>
      </c>
      <c r="AL416" s="11">
        <v>0.52307179768240653</v>
      </c>
      <c r="AM416" s="11">
        <v>0.896486075222509</v>
      </c>
      <c r="AN416" s="11">
        <v>0.62586900000000001</v>
      </c>
      <c r="AO416" s="11">
        <v>0.48027096083450349</v>
      </c>
      <c r="AP416" s="11">
        <v>0.80299999999999994</v>
      </c>
      <c r="AQ416" s="11">
        <v>0.52307179768240653</v>
      </c>
      <c r="AR416" s="11">
        <v>9807.2732792745501</v>
      </c>
      <c r="AS416" s="11">
        <v>9840</v>
      </c>
      <c r="AT416" s="11">
        <v>7740000</v>
      </c>
      <c r="AW416" s="11">
        <v>0.06</v>
      </c>
      <c r="AX416" s="11">
        <v>6.4825950709735763E-2</v>
      </c>
    </row>
    <row r="417" spans="1:50">
      <c r="A417"/>
      <c r="B417"/>
      <c r="C417"/>
      <c r="D417"/>
      <c r="E417"/>
      <c r="F417"/>
      <c r="G417"/>
      <c r="H417"/>
      <c r="I417"/>
      <c r="J417"/>
      <c r="K417"/>
      <c r="L417"/>
      <c r="M417"/>
      <c r="N417"/>
      <c r="O417"/>
      <c r="P417"/>
      <c r="Q417"/>
      <c r="R417"/>
      <c r="S417"/>
      <c r="T417"/>
      <c r="U417"/>
      <c r="V417"/>
      <c r="W417"/>
      <c r="X417"/>
      <c r="Y417"/>
      <c r="Z417"/>
      <c r="AA417" s="11">
        <v>9.6676180830494438E-2</v>
      </c>
      <c r="AB417" s="11">
        <v>3.5679984566117762E-2</v>
      </c>
      <c r="AC417" s="11">
        <v>0.70499999999999996</v>
      </c>
      <c r="AD417" s="11">
        <v>0.7</v>
      </c>
      <c r="AE417" s="11">
        <v>0.83200000000000007</v>
      </c>
      <c r="AF417" s="11">
        <v>0.498</v>
      </c>
      <c r="AG417" s="11">
        <v>0.7</v>
      </c>
      <c r="AH417" s="11">
        <v>0.80700000000000005</v>
      </c>
      <c r="AI417" s="11">
        <v>0.65799999999999992</v>
      </c>
      <c r="AJ417" s="11">
        <v>0.59263570312556801</v>
      </c>
      <c r="AK417" s="11">
        <v>0.61917459100318406</v>
      </c>
      <c r="AL417" s="11">
        <v>0.49624990598124025</v>
      </c>
      <c r="AM417" s="11">
        <v>1</v>
      </c>
      <c r="AN417" s="11">
        <v>0.65282399999999996</v>
      </c>
      <c r="AO417" s="11">
        <v>0.47487632601016666</v>
      </c>
      <c r="AP417" s="11">
        <v>0.79799999999999993</v>
      </c>
      <c r="AQ417" s="11">
        <v>0.49624990598124025</v>
      </c>
      <c r="AR417" s="11">
        <v>11073.480690788499</v>
      </c>
      <c r="AS417" s="11">
        <v>10790</v>
      </c>
      <c r="AT417" s="11">
        <v>7699020</v>
      </c>
      <c r="AW417" s="11">
        <v>7.0000000000000007E-2</v>
      </c>
      <c r="AX417" s="11">
        <v>6.2780987668232952E-2</v>
      </c>
    </row>
    <row r="418" spans="1:50">
      <c r="A418"/>
      <c r="B418"/>
      <c r="C418"/>
      <c r="D418"/>
      <c r="E418"/>
      <c r="F418"/>
      <c r="G418"/>
      <c r="H418"/>
      <c r="I418"/>
      <c r="J418"/>
      <c r="K418"/>
      <c r="L418"/>
      <c r="M418"/>
      <c r="N418"/>
      <c r="O418"/>
      <c r="P418"/>
      <c r="Q418"/>
      <c r="R418"/>
      <c r="S418"/>
      <c r="T418"/>
      <c r="U418"/>
      <c r="V418"/>
      <c r="W418"/>
      <c r="X418"/>
      <c r="Y418"/>
      <c r="Z418"/>
      <c r="AA418" s="11">
        <v>9.6676180830494438E-2</v>
      </c>
      <c r="AB418" s="11">
        <v>5.5359984432235443E-2</v>
      </c>
      <c r="AC418" s="11">
        <v>0.70299999999999996</v>
      </c>
      <c r="AD418" s="11">
        <v>0.6</v>
      </c>
      <c r="AE418" s="11">
        <v>0.82400000000000007</v>
      </c>
      <c r="AF418" s="11">
        <v>0.57799999999999996</v>
      </c>
      <c r="AG418" s="11">
        <v>0.6</v>
      </c>
      <c r="AH418" s="11">
        <v>0.75800000000000001</v>
      </c>
      <c r="AI418" s="11">
        <v>0.70799999999999996</v>
      </c>
      <c r="AJ418" s="11">
        <v>0.58588634911266801</v>
      </c>
      <c r="AK418" s="11">
        <v>0.62976490764258197</v>
      </c>
      <c r="AL418" s="11">
        <v>0.47542960659325201</v>
      </c>
      <c r="AM418" s="11">
        <v>1</v>
      </c>
      <c r="AN418" s="11">
        <v>0.7043275714285715</v>
      </c>
      <c r="AO418" s="11">
        <v>0.48336924936000863</v>
      </c>
      <c r="AP418" s="11">
        <v>0.79799999999999993</v>
      </c>
      <c r="AQ418" s="11">
        <v>0.47542960659325201</v>
      </c>
      <c r="AR418" s="11">
        <v>12364.1143689617</v>
      </c>
      <c r="AS418" s="11">
        <v>11410</v>
      </c>
      <c r="AT418" s="11">
        <v>7659764</v>
      </c>
      <c r="AU418" s="11">
        <v>45.32</v>
      </c>
      <c r="AV418" s="11">
        <v>7.33</v>
      </c>
      <c r="AW418" s="11">
        <v>0.06</v>
      </c>
      <c r="AX418" s="11">
        <v>5.5596417248460872E-2</v>
      </c>
    </row>
    <row r="419" spans="1:50">
      <c r="A419"/>
      <c r="B419"/>
      <c r="C419"/>
      <c r="D419"/>
      <c r="E419"/>
      <c r="F419"/>
      <c r="G419"/>
      <c r="H419"/>
      <c r="I419"/>
      <c r="J419"/>
      <c r="K419"/>
      <c r="L419"/>
      <c r="M419"/>
      <c r="N419"/>
      <c r="O419"/>
      <c r="P419"/>
      <c r="Q419"/>
      <c r="R419"/>
      <c r="S419"/>
      <c r="T419"/>
      <c r="U419"/>
      <c r="V419"/>
      <c r="W419"/>
      <c r="X419"/>
      <c r="Y419"/>
      <c r="Z419"/>
      <c r="AA419" s="11">
        <v>9.6676180830494438E-2</v>
      </c>
      <c r="AB419" s="11">
        <v>7.5039984298353235E-2</v>
      </c>
      <c r="AC419" s="11">
        <v>0.68400000000000005</v>
      </c>
      <c r="AD419" s="11">
        <v>0.6</v>
      </c>
      <c r="AE419" s="11">
        <v>0.82700000000000007</v>
      </c>
      <c r="AF419" s="11">
        <v>0.56000000000000005</v>
      </c>
      <c r="AG419" s="11">
        <v>0.6</v>
      </c>
      <c r="AH419" s="11">
        <v>0.73699999999999999</v>
      </c>
      <c r="AI419" s="11">
        <v>0.86</v>
      </c>
      <c r="AJ419" s="11">
        <v>0.58610502774199003</v>
      </c>
      <c r="AK419" s="11">
        <v>0.61359159554138198</v>
      </c>
      <c r="AL419" s="11">
        <v>0.45901512996271299</v>
      </c>
      <c r="AM419" s="11">
        <v>1</v>
      </c>
      <c r="AN419" s="11">
        <v>0.72897757142857145</v>
      </c>
      <c r="AO419" s="11">
        <v>0.46888471551275207</v>
      </c>
      <c r="AP419" s="11">
        <v>0.80599999999999994</v>
      </c>
      <c r="AQ419" s="11">
        <v>0.45901512996271299</v>
      </c>
      <c r="AR419" s="11">
        <v>14034.105217583599</v>
      </c>
      <c r="AS419" s="11">
        <v>13340</v>
      </c>
      <c r="AT419" s="11">
        <v>7623395</v>
      </c>
      <c r="AW419" s="11">
        <v>0.06</v>
      </c>
      <c r="AX419" s="11">
        <v>5.3957438234981142E-2</v>
      </c>
    </row>
    <row r="420" spans="1:50">
      <c r="A420"/>
      <c r="B420"/>
      <c r="C420"/>
      <c r="D420"/>
      <c r="E420"/>
      <c r="F420"/>
      <c r="G420"/>
      <c r="H420"/>
      <c r="I420"/>
      <c r="J420"/>
      <c r="K420"/>
      <c r="L420"/>
      <c r="M420"/>
      <c r="N420"/>
      <c r="O420"/>
      <c r="P420"/>
      <c r="Q420"/>
      <c r="R420"/>
      <c r="S420"/>
      <c r="T420"/>
      <c r="U420"/>
      <c r="V420"/>
      <c r="W420"/>
      <c r="X420"/>
      <c r="Y420"/>
      <c r="Z420"/>
      <c r="AA420" s="11">
        <v>9.6676180830494438E-2</v>
      </c>
      <c r="AB420" s="11">
        <v>9.4719984164470916E-2</v>
      </c>
      <c r="AC420" s="11">
        <v>0.73499999999999999</v>
      </c>
      <c r="AD420" s="11">
        <v>0.6</v>
      </c>
      <c r="AE420" s="11">
        <v>0.86199999999999999</v>
      </c>
      <c r="AF420" s="11">
        <v>0.58700000000000008</v>
      </c>
      <c r="AG420" s="11">
        <v>0.6</v>
      </c>
      <c r="AH420" s="11">
        <v>0.72799999999999998</v>
      </c>
      <c r="AI420" s="11">
        <v>0.85799999999999998</v>
      </c>
      <c r="AJ420" s="11">
        <v>0.59416312034348207</v>
      </c>
      <c r="AK420" s="11">
        <v>0.60747982691828994</v>
      </c>
      <c r="AL420" s="11">
        <v>0.47687085963412457</v>
      </c>
      <c r="AM420" s="11">
        <v>1</v>
      </c>
      <c r="AN420" s="11">
        <v>0.7143980203258784</v>
      </c>
      <c r="AO420" s="11">
        <v>0.4909461948110615</v>
      </c>
      <c r="AP420" s="11">
        <v>0.78400000000000003</v>
      </c>
      <c r="AQ420" s="11">
        <v>0.47687085963412457</v>
      </c>
      <c r="AR420" s="11">
        <v>13869.5842342827</v>
      </c>
      <c r="AS420" s="11">
        <v>13260</v>
      </c>
      <c r="AT420" s="11">
        <v>7585131</v>
      </c>
      <c r="AW420" s="11">
        <v>7.0000000000000007E-2</v>
      </c>
      <c r="AX420" s="11">
        <v>5.2004143472936665E-2</v>
      </c>
    </row>
    <row r="421" spans="1:50">
      <c r="A421"/>
      <c r="B421"/>
      <c r="C421"/>
      <c r="D421"/>
      <c r="E421"/>
      <c r="F421"/>
      <c r="G421"/>
      <c r="H421"/>
      <c r="I421"/>
      <c r="J421"/>
      <c r="K421"/>
      <c r="L421"/>
      <c r="M421"/>
      <c r="N421"/>
      <c r="O421"/>
      <c r="P421"/>
      <c r="Q421"/>
      <c r="R421"/>
      <c r="S421"/>
      <c r="T421"/>
      <c r="U421"/>
      <c r="V421"/>
      <c r="W421"/>
      <c r="X421"/>
      <c r="Y421"/>
      <c r="Z421"/>
      <c r="AA421" s="11">
        <v>9.6676180830494438E-2</v>
      </c>
      <c r="AB421" s="11">
        <v>0.11439998403058871</v>
      </c>
      <c r="AC421" s="11">
        <v>0.77800000000000002</v>
      </c>
      <c r="AD421" s="11">
        <v>0.6</v>
      </c>
      <c r="AE421" s="11">
        <v>0.86299999999999999</v>
      </c>
      <c r="AF421" s="11">
        <v>0.48299999999999998</v>
      </c>
      <c r="AG421" s="11">
        <v>0.5</v>
      </c>
      <c r="AH421" s="11">
        <v>0.69499999999999995</v>
      </c>
      <c r="AI421" s="11">
        <v>0.87400000000000011</v>
      </c>
      <c r="AJ421" s="11">
        <v>0.5932214891610943</v>
      </c>
      <c r="AK421" s="11">
        <v>0.60640502867313073</v>
      </c>
      <c r="AL421" s="11">
        <v>0.47710215103261361</v>
      </c>
      <c r="AM421" s="11">
        <v>1</v>
      </c>
      <c r="AN421" s="11">
        <v>0.69981846922318536</v>
      </c>
      <c r="AO421" s="11">
        <v>0.49103673286092719</v>
      </c>
      <c r="AP421" s="11">
        <v>0.78099999999999992</v>
      </c>
      <c r="AQ421" s="11">
        <v>0.47710215103261361</v>
      </c>
      <c r="AS421" s="11">
        <v>14200</v>
      </c>
      <c r="AW421" s="11">
        <v>0.06</v>
      </c>
      <c r="AX421" s="11">
        <v>4.676424054110398E-2</v>
      </c>
    </row>
    <row r="422" spans="1:50">
      <c r="A422"/>
      <c r="B422"/>
      <c r="C422"/>
      <c r="D422"/>
      <c r="E422"/>
      <c r="F422"/>
      <c r="G422"/>
      <c r="H422"/>
      <c r="I422"/>
      <c r="J422"/>
      <c r="K422"/>
      <c r="L422"/>
      <c r="M422"/>
      <c r="N422"/>
      <c r="O422"/>
      <c r="P422"/>
      <c r="Q422"/>
      <c r="R422"/>
      <c r="S422"/>
      <c r="T422"/>
      <c r="U422"/>
      <c r="V422"/>
      <c r="W422"/>
      <c r="X422"/>
      <c r="Y422"/>
      <c r="Z422"/>
      <c r="AA422" s="11">
        <v>1.6447368421052631E-2</v>
      </c>
      <c r="AB422" s="11">
        <v>0.84</v>
      </c>
      <c r="AC422" s="11">
        <v>0.39200000017881392</v>
      </c>
      <c r="AD422" s="11">
        <v>0.29400000013411043</v>
      </c>
      <c r="AE422" s="11">
        <v>0.65366000029817228</v>
      </c>
      <c r="AF422" s="11">
        <v>0.82614000037685031</v>
      </c>
      <c r="AG422" s="11">
        <v>0.68600000031292441</v>
      </c>
      <c r="AH422" s="11">
        <v>0.57918000026419758</v>
      </c>
      <c r="AI422" s="11">
        <v>0.53900000024586914</v>
      </c>
      <c r="AJ422" s="11">
        <v>0.45198854191917903</v>
      </c>
      <c r="AK422" s="11">
        <v>0.44339087003783506</v>
      </c>
      <c r="AL422" s="11">
        <v>0.43734727496676556</v>
      </c>
      <c r="AM422" s="11">
        <v>5.4909644204471694E-5</v>
      </c>
      <c r="AN422" s="11">
        <v>1.4969285714285713E-2</v>
      </c>
      <c r="AO422" s="11">
        <v>0.43763186250225738</v>
      </c>
      <c r="AP422" s="11">
        <v>0.35040000195801257</v>
      </c>
      <c r="AQ422" s="11">
        <v>0.43734727496676556</v>
      </c>
      <c r="AR422" s="11">
        <v>618.76853687696405</v>
      </c>
      <c r="AS422" s="11">
        <v>620</v>
      </c>
      <c r="AT422" s="11">
        <v>10127220</v>
      </c>
      <c r="AW422" s="11">
        <v>0.06</v>
      </c>
      <c r="AX422" s="11">
        <v>-4.2674739897136327E-2</v>
      </c>
    </row>
    <row r="423" spans="1:50">
      <c r="A423"/>
      <c r="B423"/>
      <c r="C423"/>
      <c r="D423"/>
      <c r="E423"/>
      <c r="F423"/>
      <c r="G423"/>
      <c r="H423"/>
      <c r="I423"/>
      <c r="J423"/>
      <c r="K423"/>
      <c r="L423"/>
      <c r="M423"/>
      <c r="N423"/>
      <c r="O423"/>
      <c r="P423"/>
      <c r="Q423"/>
      <c r="R423"/>
      <c r="S423"/>
      <c r="T423"/>
      <c r="U423"/>
      <c r="V423"/>
      <c r="W423"/>
      <c r="X423"/>
      <c r="Y423"/>
      <c r="Z423"/>
      <c r="AA423" s="11">
        <v>1.6447368421052631E-2</v>
      </c>
      <c r="AB423" s="11">
        <v>0.84</v>
      </c>
      <c r="AC423" s="11">
        <v>0.4</v>
      </c>
      <c r="AD423" s="11">
        <v>0.3</v>
      </c>
      <c r="AE423" s="11">
        <v>0.66700000000000004</v>
      </c>
      <c r="AF423" s="11">
        <v>0.84299999999999997</v>
      </c>
      <c r="AG423" s="11">
        <v>0.7</v>
      </c>
      <c r="AH423" s="11">
        <v>0.59099999999999997</v>
      </c>
      <c r="AI423" s="11">
        <v>0.55000000000000004</v>
      </c>
      <c r="AJ423" s="11">
        <v>0.45100871626640798</v>
      </c>
      <c r="AK423" s="11">
        <v>0.44223558169760996</v>
      </c>
      <c r="AL423" s="11">
        <v>0.43606864795443379</v>
      </c>
      <c r="AM423" s="11">
        <v>5.6030249162677778E-5</v>
      </c>
      <c r="AN423" s="11">
        <v>1.444857142857143E-2</v>
      </c>
      <c r="AO423" s="11">
        <v>0.43635904339868076</v>
      </c>
      <c r="AP423" s="11">
        <v>0.3591600017622113</v>
      </c>
      <c r="AQ423" s="11">
        <v>0.43606864795443379</v>
      </c>
      <c r="AR423" s="11">
        <v>680.97468450969996</v>
      </c>
      <c r="AS423" s="11">
        <v>680</v>
      </c>
      <c r="AT423" s="11">
        <v>10411043</v>
      </c>
      <c r="AW423" s="11">
        <v>0.06</v>
      </c>
      <c r="AX423" s="11">
        <v>-4.8597760436253079E-2</v>
      </c>
    </row>
    <row r="424" spans="1:50">
      <c r="A424"/>
      <c r="B424"/>
      <c r="C424"/>
      <c r="D424"/>
      <c r="E424"/>
      <c r="F424"/>
      <c r="G424"/>
      <c r="H424"/>
      <c r="I424"/>
      <c r="J424"/>
      <c r="K424"/>
      <c r="L424"/>
      <c r="M424"/>
      <c r="N424"/>
      <c r="O424"/>
      <c r="P424"/>
      <c r="Q424"/>
      <c r="R424"/>
      <c r="S424"/>
      <c r="T424"/>
      <c r="U424"/>
      <c r="V424"/>
      <c r="W424"/>
      <c r="X424"/>
      <c r="Y424"/>
      <c r="Z424"/>
      <c r="AA424" s="11">
        <v>1.6447368421052631E-2</v>
      </c>
      <c r="AB424" s="11">
        <v>0.84</v>
      </c>
      <c r="AC424" s="11">
        <v>0.55000000000000004</v>
      </c>
      <c r="AD424" s="11">
        <v>0.3</v>
      </c>
      <c r="AE424" s="11">
        <v>0.66500000000000004</v>
      </c>
      <c r="AF424" s="11">
        <v>0.85299999999999998</v>
      </c>
      <c r="AG424" s="11">
        <v>0.7</v>
      </c>
      <c r="AH424" s="11">
        <v>0.63900000000000001</v>
      </c>
      <c r="AI424" s="11">
        <v>0.55000000000000004</v>
      </c>
      <c r="AJ424" s="11">
        <v>0.46743205724897957</v>
      </c>
      <c r="AK424" s="11">
        <v>0.41545967135666501</v>
      </c>
      <c r="AL424" s="11">
        <v>0.4539473155790561</v>
      </c>
      <c r="AM424" s="11">
        <v>1.5603104849687779E-4</v>
      </c>
      <c r="AN424" s="11">
        <v>1.3327428571428572E-2</v>
      </c>
      <c r="AO424" s="11">
        <v>0.39948772124943555</v>
      </c>
      <c r="AP424" s="11">
        <v>0.36792000156641003</v>
      </c>
      <c r="AQ424" s="11">
        <v>0.4539473155790561</v>
      </c>
      <c r="AR424" s="11">
        <v>716.72954444873199</v>
      </c>
      <c r="AS424" s="11">
        <v>720</v>
      </c>
      <c r="AT424" s="11">
        <v>10702998</v>
      </c>
      <c r="AW424" s="11">
        <v>0.06</v>
      </c>
      <c r="AX424" s="11">
        <v>-4.8130664580183335E-2</v>
      </c>
    </row>
    <row r="425" spans="1:50">
      <c r="A425"/>
      <c r="B425"/>
      <c r="C425"/>
      <c r="D425"/>
      <c r="E425"/>
      <c r="F425"/>
      <c r="G425"/>
      <c r="H425"/>
      <c r="I425"/>
      <c r="J425"/>
      <c r="K425"/>
      <c r="L425"/>
      <c r="M425"/>
      <c r="N425"/>
      <c r="O425"/>
      <c r="P425"/>
      <c r="Q425"/>
      <c r="R425"/>
      <c r="S425"/>
      <c r="T425"/>
      <c r="U425"/>
      <c r="V425"/>
      <c r="W425"/>
      <c r="X425"/>
      <c r="Y425"/>
      <c r="Z425"/>
      <c r="AA425" s="11">
        <v>1.6447368421052631E-2</v>
      </c>
      <c r="AB425" s="11">
        <v>0.84</v>
      </c>
      <c r="AC425" s="11">
        <v>0.55000000000000004</v>
      </c>
      <c r="AD425" s="11">
        <v>0.3</v>
      </c>
      <c r="AE425" s="11">
        <v>0.66299999999999992</v>
      </c>
      <c r="AF425" s="11">
        <v>0.86900000000000011</v>
      </c>
      <c r="AG425" s="11">
        <v>0.7</v>
      </c>
      <c r="AH425" s="11">
        <v>0.66900000000000004</v>
      </c>
      <c r="AI425" s="11">
        <v>0.55000000000000004</v>
      </c>
      <c r="AJ425" s="11">
        <v>0.48385539823155116</v>
      </c>
      <c r="AK425" s="11">
        <v>0.38868376101572</v>
      </c>
      <c r="AL425" s="11">
        <v>0.47182598320367841</v>
      </c>
      <c r="AM425" s="11">
        <v>2.7556913657164443E-4</v>
      </c>
      <c r="AN425" s="11">
        <v>1.3632999999999999E-2</v>
      </c>
      <c r="AO425" s="11">
        <v>0.36261639910019028</v>
      </c>
      <c r="AP425" s="11">
        <v>0.37668000137060881</v>
      </c>
      <c r="AQ425" s="11">
        <v>0.47182598320367841</v>
      </c>
      <c r="AR425" s="11">
        <v>756.28795363996403</v>
      </c>
      <c r="AS425" s="11">
        <v>760</v>
      </c>
      <c r="AT425" s="11">
        <v>11007522</v>
      </c>
      <c r="AU425" s="11">
        <v>46.85</v>
      </c>
      <c r="AV425" s="11">
        <v>87.6</v>
      </c>
      <c r="AW425" s="11">
        <v>0.06</v>
      </c>
      <c r="AX425" s="11">
        <v>-4.8355259413018992E-2</v>
      </c>
    </row>
    <row r="426" spans="1:50">
      <c r="A426"/>
      <c r="B426"/>
      <c r="C426"/>
      <c r="D426"/>
      <c r="E426"/>
      <c r="F426"/>
      <c r="G426"/>
      <c r="H426"/>
      <c r="I426"/>
      <c r="J426"/>
      <c r="K426"/>
      <c r="L426"/>
      <c r="M426"/>
      <c r="N426"/>
      <c r="O426"/>
      <c r="P426"/>
      <c r="Q426"/>
      <c r="R426"/>
      <c r="S426"/>
      <c r="T426"/>
      <c r="U426"/>
      <c r="V426"/>
      <c r="W426"/>
      <c r="X426"/>
      <c r="Y426"/>
      <c r="Z426"/>
      <c r="AA426" s="11">
        <v>1.6447368421052631E-2</v>
      </c>
      <c r="AB426" s="11">
        <v>0.84</v>
      </c>
      <c r="AC426" s="11">
        <v>0.55000000000000004</v>
      </c>
      <c r="AD426" s="11">
        <v>0.3</v>
      </c>
      <c r="AE426" s="11">
        <v>0.66099999999999992</v>
      </c>
      <c r="AF426" s="11">
        <v>0.8640000000000001</v>
      </c>
      <c r="AG426" s="11">
        <v>0.7</v>
      </c>
      <c r="AH426" s="11">
        <v>0.72799999999999998</v>
      </c>
      <c r="AI426" s="11">
        <v>0.55000000000000004</v>
      </c>
      <c r="AJ426" s="11">
        <v>0.49845714185134887</v>
      </c>
      <c r="AK426" s="11">
        <v>0.41185937844070597</v>
      </c>
      <c r="AL426" s="11">
        <v>0.48252437504521906</v>
      </c>
      <c r="AM426" s="11">
        <v>4.9385008566768887E-4</v>
      </c>
      <c r="AN426" s="11">
        <v>1.3938571428571429E-2</v>
      </c>
      <c r="AO426" s="11">
        <v>0.37750997296498828</v>
      </c>
      <c r="AP426" s="11">
        <v>0.38544000117480748</v>
      </c>
      <c r="AQ426" s="11">
        <v>0.48252437504521906</v>
      </c>
      <c r="AR426" s="11">
        <v>800.69764359298404</v>
      </c>
      <c r="AS426" s="11">
        <v>800</v>
      </c>
      <c r="AT426" s="11">
        <v>11330474</v>
      </c>
      <c r="AW426" s="11">
        <v>7.0000000000000007E-2</v>
      </c>
      <c r="AX426" s="11">
        <v>-5.1183149134101269E-2</v>
      </c>
    </row>
    <row r="427" spans="1:50">
      <c r="A427"/>
      <c r="B427"/>
      <c r="C427"/>
      <c r="D427"/>
      <c r="E427"/>
      <c r="F427"/>
      <c r="G427"/>
      <c r="H427"/>
      <c r="I427"/>
      <c r="J427"/>
      <c r="K427"/>
      <c r="L427"/>
      <c r="M427"/>
      <c r="N427"/>
      <c r="O427"/>
      <c r="P427"/>
      <c r="Q427"/>
      <c r="R427"/>
      <c r="S427"/>
      <c r="T427"/>
      <c r="U427"/>
      <c r="V427"/>
      <c r="W427"/>
      <c r="X427"/>
      <c r="Y427"/>
      <c r="Z427"/>
      <c r="AA427" s="11">
        <v>1.6447368421052631E-2</v>
      </c>
      <c r="AB427" s="11">
        <v>0.86365999984800002</v>
      </c>
      <c r="AC427" s="11">
        <v>0.55000000000000004</v>
      </c>
      <c r="AD427" s="11">
        <v>0.3</v>
      </c>
      <c r="AE427" s="11">
        <v>0.69200000000000006</v>
      </c>
      <c r="AF427" s="11">
        <v>0.85499999999999998</v>
      </c>
      <c r="AG427" s="11">
        <v>0.7</v>
      </c>
      <c r="AH427" s="11">
        <v>0.7659999999999999</v>
      </c>
      <c r="AI427" s="11">
        <v>0.55000000000000004</v>
      </c>
      <c r="AJ427" s="11">
        <v>0.51305888547114664</v>
      </c>
      <c r="AK427" s="11">
        <v>0.43503499586569194</v>
      </c>
      <c r="AL427" s="11">
        <v>0.4932227668867597</v>
      </c>
      <c r="AM427" s="11">
        <v>2.4023319320444444E-3</v>
      </c>
      <c r="AN427" s="11">
        <v>1.5180285714285712E-2</v>
      </c>
      <c r="AO427" s="11">
        <v>0.39240354682978629</v>
      </c>
      <c r="AP427" s="11">
        <v>0.39420000097900626</v>
      </c>
      <c r="AQ427" s="11">
        <v>0.4932227668867597</v>
      </c>
      <c r="AR427" s="11">
        <v>808.46498410049696</v>
      </c>
      <c r="AS427" s="11">
        <v>810</v>
      </c>
      <c r="AT427" s="11">
        <v>11676155</v>
      </c>
      <c r="AW427" s="11">
        <v>0.08</v>
      </c>
      <c r="AX427" s="11">
        <v>-5.0883102445176687E-2</v>
      </c>
    </row>
    <row r="428" spans="1:50">
      <c r="A428"/>
      <c r="B428"/>
      <c r="C428"/>
      <c r="D428"/>
      <c r="E428"/>
      <c r="F428"/>
      <c r="G428"/>
      <c r="H428"/>
      <c r="I428"/>
      <c r="J428"/>
      <c r="K428"/>
      <c r="L428"/>
      <c r="M428"/>
      <c r="N428"/>
      <c r="O428"/>
      <c r="P428"/>
      <c r="Q428"/>
      <c r="R428"/>
      <c r="S428"/>
      <c r="T428"/>
      <c r="U428"/>
      <c r="V428"/>
      <c r="W428"/>
      <c r="X428"/>
      <c r="Y428"/>
      <c r="Z428"/>
      <c r="AA428" s="11">
        <v>1.6447368421052631E-2</v>
      </c>
      <c r="AB428" s="11">
        <v>0.88731999969599995</v>
      </c>
      <c r="AC428" s="11">
        <v>0.55000000000000004</v>
      </c>
      <c r="AD428" s="11">
        <v>0.5</v>
      </c>
      <c r="AE428" s="11">
        <v>0.7340000000000001</v>
      </c>
      <c r="AF428" s="11">
        <v>0.76500000000000001</v>
      </c>
      <c r="AG428" s="11">
        <v>0.7</v>
      </c>
      <c r="AH428" s="11">
        <v>0.84599999999999997</v>
      </c>
      <c r="AI428" s="11">
        <v>0.61</v>
      </c>
      <c r="AJ428" s="11">
        <v>0.47367476218663029</v>
      </c>
      <c r="AK428" s="11">
        <v>0.422229953272791</v>
      </c>
      <c r="AL428" s="11">
        <v>0.49819881332250027</v>
      </c>
      <c r="AM428" s="11">
        <v>7.0274886269588886E-3</v>
      </c>
      <c r="AN428" s="11">
        <v>1.6296142857142856E-2</v>
      </c>
      <c r="AO428" s="11">
        <v>0.38772900094747903</v>
      </c>
      <c r="AP428" s="11">
        <v>0.40296000078320504</v>
      </c>
      <c r="AQ428" s="11">
        <v>0.49819881332250027</v>
      </c>
      <c r="AR428" s="11">
        <v>854.711622880665</v>
      </c>
      <c r="AS428" s="11">
        <v>850</v>
      </c>
      <c r="AT428" s="11">
        <v>12045713</v>
      </c>
      <c r="AW428" s="11">
        <v>0.09</v>
      </c>
      <c r="AX428" s="11">
        <v>-5.1627811857832717E-2</v>
      </c>
    </row>
    <row r="429" spans="1:50">
      <c r="A429"/>
      <c r="B429"/>
      <c r="C429"/>
      <c r="D429"/>
      <c r="E429"/>
      <c r="F429"/>
      <c r="G429"/>
      <c r="H429"/>
      <c r="I429"/>
      <c r="J429"/>
      <c r="K429"/>
      <c r="L429"/>
      <c r="M429"/>
      <c r="N429"/>
      <c r="O429"/>
      <c r="P429"/>
      <c r="Q429"/>
      <c r="R429"/>
      <c r="S429"/>
      <c r="T429"/>
      <c r="U429"/>
      <c r="V429"/>
      <c r="W429"/>
      <c r="X429"/>
      <c r="Y429"/>
      <c r="Z429"/>
      <c r="AA429" s="11">
        <v>1.6447368421052631E-2</v>
      </c>
      <c r="AB429" s="11">
        <v>0.910979999544</v>
      </c>
      <c r="AC429" s="11">
        <v>0.55000000000000004</v>
      </c>
      <c r="AD429" s="11">
        <v>0.5</v>
      </c>
      <c r="AE429" s="11">
        <v>0.65900000000000003</v>
      </c>
      <c r="AF429" s="11">
        <v>0.78099999999999992</v>
      </c>
      <c r="AG429" s="11">
        <v>0.7</v>
      </c>
      <c r="AH429" s="11">
        <v>0.89400000000000002</v>
      </c>
      <c r="AI429" s="11">
        <v>0.61</v>
      </c>
      <c r="AJ429" s="11">
        <v>0.434290638902114</v>
      </c>
      <c r="AK429" s="11">
        <v>0.40942491067989001</v>
      </c>
      <c r="AL429" s="11">
        <v>0.50317485975824083</v>
      </c>
      <c r="AM429" s="11">
        <v>9.9167961215324441E-3</v>
      </c>
      <c r="AN429" s="11">
        <v>1.9819428571428571E-2</v>
      </c>
      <c r="AO429" s="11">
        <v>0.38305445506517183</v>
      </c>
      <c r="AP429" s="11">
        <v>0.41172000058740371</v>
      </c>
      <c r="AQ429" s="11">
        <v>0.50317485975824083</v>
      </c>
      <c r="AR429" s="11">
        <v>880.71539293736498</v>
      </c>
      <c r="AS429" s="11">
        <v>880</v>
      </c>
      <c r="AT429" s="11">
        <v>12438269</v>
      </c>
      <c r="AW429" s="11">
        <v>0.08</v>
      </c>
      <c r="AX429" s="11">
        <v>-5.185497968576902E-2</v>
      </c>
    </row>
    <row r="430" spans="1:50">
      <c r="A430"/>
      <c r="B430"/>
      <c r="C430"/>
      <c r="D430"/>
      <c r="E430"/>
      <c r="F430"/>
      <c r="G430"/>
      <c r="H430"/>
      <c r="I430"/>
      <c r="J430"/>
      <c r="K430"/>
      <c r="L430"/>
      <c r="M430"/>
      <c r="N430"/>
      <c r="O430"/>
      <c r="P430"/>
      <c r="Q430"/>
      <c r="R430"/>
      <c r="S430"/>
      <c r="T430"/>
      <c r="U430"/>
      <c r="V430"/>
      <c r="W430"/>
      <c r="X430"/>
      <c r="Y430"/>
      <c r="Z430"/>
      <c r="AA430" s="11">
        <v>1.6447368421052631E-2</v>
      </c>
      <c r="AB430" s="11">
        <v>0.93463999939200004</v>
      </c>
      <c r="AC430" s="11">
        <v>0.55000000000000004</v>
      </c>
      <c r="AD430" s="11">
        <v>0.5</v>
      </c>
      <c r="AE430" s="11">
        <v>0.77099999999999991</v>
      </c>
      <c r="AF430" s="11">
        <v>0.78099999999999992</v>
      </c>
      <c r="AG430" s="11">
        <v>0.7</v>
      </c>
      <c r="AH430" s="11">
        <v>0.78799999999999992</v>
      </c>
      <c r="AI430" s="11">
        <v>0.61</v>
      </c>
      <c r="AJ430" s="11">
        <v>0.51271683820126257</v>
      </c>
      <c r="AK430" s="11">
        <v>0.41236636527272602</v>
      </c>
      <c r="AL430" s="11">
        <v>0.54481096565905074</v>
      </c>
      <c r="AM430" s="11">
        <v>2.0581920268074778E-2</v>
      </c>
      <c r="AN430" s="11">
        <v>2.2360714285714286E-2</v>
      </c>
      <c r="AO430" s="11">
        <v>0.39344419905885764</v>
      </c>
      <c r="AP430" s="11">
        <v>0.42048000039160249</v>
      </c>
      <c r="AQ430" s="11">
        <v>0.54481096565905074</v>
      </c>
      <c r="AR430" s="11">
        <v>940.67374019033696</v>
      </c>
      <c r="AS430" s="11">
        <v>940</v>
      </c>
      <c r="AT430" s="11">
        <v>12853460</v>
      </c>
      <c r="AU430" s="11">
        <v>39.6</v>
      </c>
      <c r="AV430" s="11">
        <v>81.209999999999994</v>
      </c>
      <c r="AW430" s="11">
        <v>0.09</v>
      </c>
      <c r="AX430" s="11">
        <v>-5.4674894006228159E-2</v>
      </c>
    </row>
    <row r="431" spans="1:50">
      <c r="A431"/>
      <c r="B431"/>
      <c r="C431"/>
      <c r="D431"/>
      <c r="E431"/>
      <c r="F431"/>
      <c r="G431"/>
      <c r="H431"/>
      <c r="I431"/>
      <c r="J431"/>
      <c r="K431"/>
      <c r="L431"/>
      <c r="M431"/>
      <c r="N431"/>
      <c r="O431"/>
      <c r="P431"/>
      <c r="Q431"/>
      <c r="R431"/>
      <c r="S431"/>
      <c r="T431"/>
      <c r="U431"/>
      <c r="V431"/>
      <c r="W431"/>
      <c r="X431"/>
      <c r="Y431"/>
      <c r="Z431"/>
      <c r="AA431" s="11">
        <v>1.6447368421052631E-2</v>
      </c>
      <c r="AB431" s="11">
        <v>0.95829999923999998</v>
      </c>
      <c r="AC431" s="11">
        <v>0.55000000000000004</v>
      </c>
      <c r="AD431" s="11">
        <v>0.5</v>
      </c>
      <c r="AE431" s="11">
        <v>0.77700000000000002</v>
      </c>
      <c r="AF431" s="11">
        <v>0.84900000000000009</v>
      </c>
      <c r="AG431" s="11">
        <v>0.5</v>
      </c>
      <c r="AH431" s="11">
        <v>0.79700000000000004</v>
      </c>
      <c r="AI431" s="11">
        <v>0.64800000000000002</v>
      </c>
      <c r="AJ431" s="11">
        <v>0.48719978689691856</v>
      </c>
      <c r="AK431" s="11">
        <v>0.41625328853502602</v>
      </c>
      <c r="AL431" s="11">
        <v>0.47439036186945638</v>
      </c>
      <c r="AM431" s="11">
        <v>3.3102029039784334E-2</v>
      </c>
      <c r="AN431" s="11">
        <v>2.2325285714285714E-2</v>
      </c>
      <c r="AO431" s="11">
        <v>0.39314894216580337</v>
      </c>
      <c r="AP431" s="11">
        <v>0.42924000019580122</v>
      </c>
      <c r="AQ431" s="11">
        <v>0.47439036186945638</v>
      </c>
      <c r="AR431" s="11">
        <v>978.91016518214701</v>
      </c>
      <c r="AS431" s="11">
        <v>980</v>
      </c>
      <c r="AT431" s="11">
        <v>13290189</v>
      </c>
      <c r="AW431" s="11">
        <v>0.08</v>
      </c>
      <c r="AX431" s="11">
        <v>-5.7073000041679145E-2</v>
      </c>
    </row>
    <row r="432" spans="1:50">
      <c r="A432"/>
      <c r="B432"/>
      <c r="C432"/>
      <c r="D432"/>
      <c r="E432"/>
      <c r="F432"/>
      <c r="G432"/>
      <c r="H432"/>
      <c r="I432"/>
      <c r="J432"/>
      <c r="K432"/>
      <c r="L432"/>
      <c r="M432"/>
      <c r="N432"/>
      <c r="O432"/>
      <c r="P432"/>
      <c r="Q432"/>
      <c r="R432"/>
      <c r="S432"/>
      <c r="T432"/>
      <c r="U432"/>
      <c r="V432"/>
      <c r="W432"/>
      <c r="X432"/>
      <c r="Y432"/>
      <c r="Z432"/>
      <c r="AA432" s="11">
        <v>1.6447368421052631E-2</v>
      </c>
      <c r="AB432" s="11">
        <v>0.95913399923655862</v>
      </c>
      <c r="AC432" s="11">
        <v>0.55000000000000004</v>
      </c>
      <c r="AD432" s="11">
        <v>0.5</v>
      </c>
      <c r="AE432" s="11">
        <v>0.77599999999999991</v>
      </c>
      <c r="AF432" s="11">
        <v>0.8640000000000001</v>
      </c>
      <c r="AG432" s="11">
        <v>0.5</v>
      </c>
      <c r="AH432" s="11">
        <v>0.80400000000000005</v>
      </c>
      <c r="AI432" s="11">
        <v>0.626</v>
      </c>
      <c r="AJ432" s="11">
        <v>0.48982079190183442</v>
      </c>
      <c r="AK432" s="11">
        <v>0.41164849192921604</v>
      </c>
      <c r="AL432" s="11">
        <v>0.48606227495777582</v>
      </c>
      <c r="AM432" s="11">
        <v>5.1206777424557891E-2</v>
      </c>
      <c r="AN432" s="11">
        <v>3.1909714285714284E-2</v>
      </c>
      <c r="AO432" s="11">
        <v>0.3941975339748226</v>
      </c>
      <c r="AP432" s="11">
        <v>0.43799999999999994</v>
      </c>
      <c r="AQ432" s="11">
        <v>0.48606227495777582</v>
      </c>
      <c r="AR432" s="11">
        <v>1040.05335790702</v>
      </c>
      <c r="AS432" s="11">
        <v>1040</v>
      </c>
      <c r="AT432" s="11">
        <v>13747182</v>
      </c>
      <c r="AW432" s="11">
        <v>0.08</v>
      </c>
      <c r="AX432" s="11">
        <v>-6.1486460352096373E-2</v>
      </c>
    </row>
    <row r="433" spans="1:50">
      <c r="A433"/>
      <c r="B433"/>
      <c r="C433"/>
      <c r="D433"/>
      <c r="E433"/>
      <c r="F433"/>
      <c r="G433"/>
      <c r="H433"/>
      <c r="I433"/>
      <c r="J433"/>
      <c r="K433"/>
      <c r="L433"/>
      <c r="M433"/>
      <c r="N433"/>
      <c r="O433"/>
      <c r="P433"/>
      <c r="Q433"/>
      <c r="R433"/>
      <c r="S433"/>
      <c r="T433"/>
      <c r="U433"/>
      <c r="V433"/>
      <c r="W433"/>
      <c r="X433"/>
      <c r="Y433"/>
      <c r="Z433"/>
      <c r="AA433" s="11">
        <v>1.6447368421052631E-2</v>
      </c>
      <c r="AB433" s="11">
        <v>0.95996799923311726</v>
      </c>
      <c r="AC433" s="11">
        <v>0.39200000000000002</v>
      </c>
      <c r="AD433" s="11">
        <v>0.5</v>
      </c>
      <c r="AE433" s="11">
        <v>0.77599999999999991</v>
      </c>
      <c r="AF433" s="11">
        <v>0.873</v>
      </c>
      <c r="AG433" s="11">
        <v>0.5</v>
      </c>
      <c r="AH433" s="11">
        <v>0.8590000000000001</v>
      </c>
      <c r="AI433" s="11">
        <v>0.622</v>
      </c>
      <c r="AJ433" s="11">
        <v>0.50084555980377798</v>
      </c>
      <c r="AK433" s="11">
        <v>0.43333300679343995</v>
      </c>
      <c r="AL433" s="11">
        <v>0.42106867479910315</v>
      </c>
      <c r="AM433" s="11">
        <v>7.9409095502434218E-2</v>
      </c>
      <c r="AN433" s="11">
        <v>3.3699E-2</v>
      </c>
      <c r="AO433" s="11">
        <v>0.40620248205011017</v>
      </c>
      <c r="AP433" s="11">
        <v>0.45700000000000002</v>
      </c>
      <c r="AQ433" s="11">
        <v>0.42106867479910315</v>
      </c>
      <c r="AR433" s="11">
        <v>1094.9716891133401</v>
      </c>
      <c r="AS433" s="11">
        <v>1090</v>
      </c>
      <c r="AT433" s="11">
        <v>14224581</v>
      </c>
      <c r="AW433" s="11">
        <v>7.0000000000000007E-2</v>
      </c>
      <c r="AX433" s="11">
        <v>-5.8991266441401957E-2</v>
      </c>
    </row>
    <row r="434" spans="1:50">
      <c r="A434"/>
      <c r="B434"/>
      <c r="C434"/>
      <c r="D434"/>
      <c r="E434"/>
      <c r="F434"/>
      <c r="G434"/>
      <c r="H434"/>
      <c r="I434"/>
      <c r="J434"/>
      <c r="K434"/>
      <c r="L434"/>
      <c r="M434"/>
      <c r="N434"/>
      <c r="O434"/>
      <c r="P434"/>
      <c r="Q434"/>
      <c r="R434"/>
      <c r="S434"/>
      <c r="T434"/>
      <c r="U434"/>
      <c r="V434"/>
      <c r="W434"/>
      <c r="X434"/>
      <c r="Y434"/>
      <c r="Z434"/>
      <c r="AA434" s="11">
        <v>1.6447368421052631E-2</v>
      </c>
      <c r="AB434" s="11">
        <v>0.96080199922967591</v>
      </c>
      <c r="AC434" s="11">
        <v>0.43799999999999994</v>
      </c>
      <c r="AD434" s="11">
        <v>0.5</v>
      </c>
      <c r="AE434" s="11">
        <v>0.77400000000000002</v>
      </c>
      <c r="AF434" s="11">
        <v>0.86499999999999999</v>
      </c>
      <c r="AG434" s="11">
        <v>0.4</v>
      </c>
      <c r="AH434" s="11">
        <v>0.76800000000000002</v>
      </c>
      <c r="AI434" s="11">
        <v>0.67200000000000004</v>
      </c>
      <c r="AJ434" s="11">
        <v>0.52344832019712206</v>
      </c>
      <c r="AK434" s="11">
        <v>0.43250336012382606</v>
      </c>
      <c r="AL434" s="11">
        <v>0.42371376552178208</v>
      </c>
      <c r="AM434" s="11">
        <v>0.12159141561888555</v>
      </c>
      <c r="AN434" s="11">
        <v>3.5962571428571434E-2</v>
      </c>
      <c r="AO434" s="11">
        <v>0.41760424243235217</v>
      </c>
      <c r="AP434" s="11">
        <v>0.45100000000000001</v>
      </c>
      <c r="AQ434" s="11">
        <v>0.42371376552178208</v>
      </c>
      <c r="AR434" s="11">
        <v>1133.6341543025701</v>
      </c>
      <c r="AS434" s="11">
        <v>1130</v>
      </c>
      <c r="AT434" s="11">
        <v>14721434</v>
      </c>
      <c r="AW434" s="11">
        <v>7.0000000000000007E-2</v>
      </c>
      <c r="AX434" s="11">
        <v>-5.6457956445264856E-2</v>
      </c>
    </row>
    <row r="435" spans="1:50">
      <c r="A435"/>
      <c r="B435"/>
      <c r="C435"/>
      <c r="D435"/>
      <c r="E435"/>
      <c r="F435"/>
      <c r="G435"/>
      <c r="H435"/>
      <c r="I435"/>
      <c r="J435"/>
      <c r="K435"/>
      <c r="L435"/>
      <c r="M435"/>
      <c r="N435"/>
      <c r="O435"/>
      <c r="P435"/>
      <c r="Q435"/>
      <c r="R435"/>
      <c r="S435"/>
      <c r="T435"/>
      <c r="U435"/>
      <c r="V435"/>
      <c r="W435"/>
      <c r="X435"/>
      <c r="Y435"/>
      <c r="Z435"/>
      <c r="AA435" s="11">
        <v>1.6447368421052631E-2</v>
      </c>
      <c r="AB435" s="11">
        <v>0.96163599922623455</v>
      </c>
      <c r="AC435" s="11">
        <v>0.50700000000000001</v>
      </c>
      <c r="AD435" s="11">
        <v>0.5</v>
      </c>
      <c r="AE435" s="11">
        <v>0.77500000000000002</v>
      </c>
      <c r="AF435" s="11">
        <v>0.8590000000000001</v>
      </c>
      <c r="AG435" s="11">
        <v>0.4</v>
      </c>
      <c r="AH435" s="11">
        <v>0.78799999999999992</v>
      </c>
      <c r="AI435" s="11">
        <v>0.66599999999999993</v>
      </c>
      <c r="AJ435" s="11">
        <v>0.49548713269084999</v>
      </c>
      <c r="AK435" s="11">
        <v>0.44117065744200995</v>
      </c>
      <c r="AL435" s="11">
        <v>0.43097621222212518</v>
      </c>
      <c r="AM435" s="11">
        <v>0.18620771082848334</v>
      </c>
      <c r="AN435" s="11">
        <v>4.3766428571428574E-2</v>
      </c>
      <c r="AO435" s="11">
        <v>0.42445755094750348</v>
      </c>
      <c r="AP435" s="11">
        <v>0.45799999999999996</v>
      </c>
      <c r="AQ435" s="11">
        <v>0.43097621222212518</v>
      </c>
      <c r="AR435" s="11">
        <v>1175.42146935146</v>
      </c>
      <c r="AS435" s="11">
        <v>1160</v>
      </c>
      <c r="AT435" s="11">
        <v>15233884</v>
      </c>
      <c r="AW435" s="11">
        <v>0.08</v>
      </c>
      <c r="AX435" s="11">
        <v>-5.5287191558584636E-2</v>
      </c>
    </row>
    <row r="436" spans="1:50">
      <c r="A436"/>
      <c r="B436"/>
      <c r="C436"/>
      <c r="D436"/>
      <c r="E436"/>
      <c r="F436"/>
      <c r="G436"/>
      <c r="H436"/>
      <c r="I436"/>
      <c r="J436"/>
      <c r="K436"/>
      <c r="L436"/>
      <c r="M436"/>
      <c r="N436"/>
      <c r="O436"/>
      <c r="P436"/>
      <c r="Q436"/>
      <c r="R436"/>
      <c r="S436"/>
      <c r="T436"/>
      <c r="U436"/>
      <c r="V436"/>
      <c r="W436"/>
      <c r="X436"/>
      <c r="Y436"/>
      <c r="Z436"/>
      <c r="AA436" s="11">
        <v>1.6447368421052631E-2</v>
      </c>
      <c r="AB436" s="11">
        <v>0.96246999922279319</v>
      </c>
      <c r="AC436" s="11">
        <v>0.58700000000000008</v>
      </c>
      <c r="AD436" s="11">
        <v>0.5</v>
      </c>
      <c r="AE436" s="11">
        <v>0.80700000000000005</v>
      </c>
      <c r="AF436" s="11">
        <v>0.83700000000000008</v>
      </c>
      <c r="AG436" s="11">
        <v>0.4</v>
      </c>
      <c r="AH436" s="11">
        <v>0.83700000000000008</v>
      </c>
      <c r="AI436" s="11">
        <v>0.70400000000000007</v>
      </c>
      <c r="AJ436" s="11">
        <v>0.476968155879746</v>
      </c>
      <c r="AK436" s="11">
        <v>0.44993118754423805</v>
      </c>
      <c r="AL436" s="11">
        <v>0.41168551114713992</v>
      </c>
      <c r="AM436" s="11">
        <v>0.23263137257382446</v>
      </c>
      <c r="AN436" s="11">
        <v>4.866257142857143E-2</v>
      </c>
      <c r="AO436" s="11">
        <v>0.44352674722285473</v>
      </c>
      <c r="AP436" s="11">
        <v>0.69</v>
      </c>
      <c r="AQ436" s="11">
        <v>0.41168551114713992</v>
      </c>
      <c r="AR436" s="11">
        <v>1186.94802666339</v>
      </c>
      <c r="AS436" s="11">
        <v>1170</v>
      </c>
      <c r="AT436" s="11">
        <v>15756927</v>
      </c>
      <c r="AW436" s="11">
        <v>0.1</v>
      </c>
      <c r="AX436" s="11">
        <v>-5.45776413205179E-2</v>
      </c>
    </row>
    <row r="437" spans="1:50">
      <c r="A437"/>
      <c r="B437"/>
      <c r="C437"/>
      <c r="D437"/>
      <c r="E437"/>
      <c r="F437"/>
      <c r="G437"/>
      <c r="H437"/>
      <c r="I437"/>
      <c r="J437"/>
      <c r="K437"/>
      <c r="L437"/>
      <c r="M437"/>
      <c r="N437"/>
      <c r="O437"/>
      <c r="P437"/>
      <c r="Q437"/>
      <c r="R437"/>
      <c r="S437"/>
      <c r="T437"/>
      <c r="U437"/>
      <c r="V437"/>
      <c r="W437"/>
      <c r="X437"/>
      <c r="Y437"/>
      <c r="Z437"/>
      <c r="AA437" s="11">
        <v>1.6447368421052631E-2</v>
      </c>
      <c r="AB437" s="11">
        <v>0.96330399921935184</v>
      </c>
      <c r="AC437" s="11">
        <v>0.6</v>
      </c>
      <c r="AD437" s="11">
        <v>0.5</v>
      </c>
      <c r="AE437" s="11">
        <v>0.80400000000000005</v>
      </c>
      <c r="AF437" s="11">
        <v>0.8</v>
      </c>
      <c r="AG437" s="11">
        <v>0.5</v>
      </c>
      <c r="AH437" s="11">
        <v>0.73</v>
      </c>
      <c r="AI437" s="11">
        <v>0.71299999999999997</v>
      </c>
      <c r="AJ437" s="11">
        <v>0.47719847431580054</v>
      </c>
      <c r="AK437" s="11">
        <v>0.4504318756576044</v>
      </c>
      <c r="AL437" s="11">
        <v>0.41256865601592879</v>
      </c>
      <c r="AM437" s="11">
        <v>0.23030505890008335</v>
      </c>
      <c r="AN437" s="11">
        <v>4.8175945725162643E-2</v>
      </c>
      <c r="AO437" s="11">
        <v>0.44409147973800345</v>
      </c>
      <c r="AP437" s="11">
        <v>0.64400000000000002</v>
      </c>
      <c r="AQ437" s="11">
        <v>0.41256865601592879</v>
      </c>
      <c r="AS437" s="11">
        <v>1244</v>
      </c>
      <c r="AW437" s="11">
        <v>0.1</v>
      </c>
      <c r="AX437" s="11">
        <v>-5.9169607805689473E-2</v>
      </c>
    </row>
    <row r="438" spans="1:50">
      <c r="A438"/>
      <c r="B438"/>
      <c r="C438"/>
      <c r="D438"/>
      <c r="E438"/>
      <c r="F438"/>
      <c r="G438"/>
      <c r="H438"/>
      <c r="I438"/>
      <c r="J438"/>
      <c r="K438"/>
      <c r="L438"/>
      <c r="M438"/>
      <c r="N438"/>
      <c r="O438"/>
      <c r="P438"/>
      <c r="Q438"/>
      <c r="R438"/>
      <c r="S438"/>
      <c r="T438"/>
      <c r="U438"/>
      <c r="V438"/>
      <c r="W438"/>
      <c r="X438"/>
      <c r="Y438"/>
      <c r="Z438"/>
      <c r="AA438" s="11">
        <v>0.35046728971962615</v>
      </c>
      <c r="AB438" s="11">
        <v>0.93468000074704216</v>
      </c>
      <c r="AC438" s="11">
        <v>0.52800000049173834</v>
      </c>
      <c r="AD438" s="11">
        <v>0.28800000026822092</v>
      </c>
      <c r="AE438" s="11">
        <v>0.41856000038981445</v>
      </c>
      <c r="AF438" s="11">
        <v>0.78240000072866678</v>
      </c>
      <c r="AG438" s="11">
        <v>0.28800000026822092</v>
      </c>
      <c r="AH438" s="11">
        <v>0.56256000052392485</v>
      </c>
      <c r="AI438" s="11">
        <v>0.67392000062763702</v>
      </c>
      <c r="AJ438" s="11">
        <v>0.10977350835897792</v>
      </c>
      <c r="AK438" s="11">
        <v>0.19880217339225253</v>
      </c>
      <c r="AL438" s="11">
        <v>0.26674149317805063</v>
      </c>
      <c r="AM438" s="11">
        <v>1.0161640897447778E-4</v>
      </c>
      <c r="AN438" s="11">
        <v>1.1632231445167215E-2</v>
      </c>
      <c r="AO438" s="11">
        <v>0.32990830634245655</v>
      </c>
      <c r="AP438" s="11">
        <v>0.41886000264063483</v>
      </c>
      <c r="AQ438" s="11">
        <v>0.26674149317805063</v>
      </c>
      <c r="AR438" s="11">
        <v>320.061916179653</v>
      </c>
      <c r="AS438" s="11">
        <v>320</v>
      </c>
      <c r="AT438" s="11">
        <v>6166983</v>
      </c>
      <c r="AW438" s="11">
        <v>0.01</v>
      </c>
      <c r="AX438" s="11">
        <v>-6.5183187174423396E-2</v>
      </c>
    </row>
    <row r="439" spans="1:50">
      <c r="A439"/>
      <c r="B439"/>
      <c r="C439"/>
      <c r="D439"/>
      <c r="E439"/>
      <c r="F439"/>
      <c r="G439"/>
      <c r="H439"/>
      <c r="I439"/>
      <c r="J439"/>
      <c r="K439"/>
      <c r="L439"/>
      <c r="M439"/>
      <c r="N439"/>
      <c r="O439"/>
      <c r="P439"/>
      <c r="Q439"/>
      <c r="R439"/>
      <c r="S439"/>
      <c r="T439"/>
      <c r="U439"/>
      <c r="V439"/>
      <c r="W439"/>
      <c r="X439"/>
      <c r="Y439"/>
      <c r="Z439"/>
      <c r="AA439" s="11">
        <v>0.35046728971962615</v>
      </c>
      <c r="AB439" s="11">
        <v>0.9332600007977816</v>
      </c>
      <c r="AC439" s="11">
        <v>0.53900000024586914</v>
      </c>
      <c r="AD439" s="11">
        <v>0.29400000013411043</v>
      </c>
      <c r="AE439" s="11">
        <v>0.42728000019490719</v>
      </c>
      <c r="AF439" s="11">
        <v>0.79870000036433342</v>
      </c>
      <c r="AG439" s="11">
        <v>0.29400000013411043</v>
      </c>
      <c r="AH439" s="11">
        <v>0.57428000026196246</v>
      </c>
      <c r="AI439" s="11">
        <v>0.68796000031381854</v>
      </c>
      <c r="AJ439" s="11">
        <v>0.10180970258875802</v>
      </c>
      <c r="AK439" s="11">
        <v>0.19265527911188399</v>
      </c>
      <c r="AL439" s="11">
        <v>0.26177854634240327</v>
      </c>
      <c r="AM439" s="11">
        <v>1.0018115109321111E-4</v>
      </c>
      <c r="AN439" s="11">
        <v>1.1879725725349573E-2</v>
      </c>
      <c r="AO439" s="11">
        <v>0.3264370473673931</v>
      </c>
      <c r="AP439" s="11">
        <v>0.42960000240057711</v>
      </c>
      <c r="AQ439" s="11">
        <v>0.26177854634240327</v>
      </c>
      <c r="AR439" s="11">
        <v>297.43106365116199</v>
      </c>
      <c r="AS439" s="11">
        <v>290</v>
      </c>
      <c r="AT439" s="11">
        <v>6222062</v>
      </c>
      <c r="AW439" s="11">
        <v>0.02</v>
      </c>
      <c r="AX439" s="11">
        <v>-5.5563599157630317E-2</v>
      </c>
    </row>
    <row r="440" spans="1:50">
      <c r="A440"/>
      <c r="B440"/>
      <c r="C440"/>
      <c r="D440"/>
      <c r="E440"/>
      <c r="F440"/>
      <c r="G440"/>
      <c r="H440"/>
      <c r="I440"/>
      <c r="J440"/>
      <c r="K440"/>
      <c r="L440"/>
      <c r="M440"/>
      <c r="N440"/>
      <c r="O440"/>
      <c r="P440"/>
      <c r="Q440"/>
      <c r="R440"/>
      <c r="S440"/>
      <c r="T440"/>
      <c r="U440"/>
      <c r="V440"/>
      <c r="W440"/>
      <c r="X440"/>
      <c r="Y440"/>
      <c r="Z440"/>
      <c r="AA440" s="11">
        <v>0.35046728971962615</v>
      </c>
      <c r="AB440" s="11">
        <v>0.93184000084852103</v>
      </c>
      <c r="AC440" s="11">
        <v>0.55000000000000004</v>
      </c>
      <c r="AD440" s="11">
        <v>0.3</v>
      </c>
      <c r="AE440" s="11">
        <v>0.436</v>
      </c>
      <c r="AF440" s="11">
        <v>0.81499999999999995</v>
      </c>
      <c r="AG440" s="11">
        <v>0.3</v>
      </c>
      <c r="AH440" s="11">
        <v>0.58599999999999997</v>
      </c>
      <c r="AI440" s="11">
        <v>0.70200000000000007</v>
      </c>
      <c r="AJ440" s="11">
        <v>5.9985852957052985E-2</v>
      </c>
      <c r="AK440" s="11">
        <v>0.19508648326770101</v>
      </c>
      <c r="AL440" s="11">
        <v>0.25681559950675598</v>
      </c>
      <c r="AM440" s="11">
        <v>1.0976161072592222E-4</v>
      </c>
      <c r="AN440" s="11">
        <v>1.212722000553193E-2</v>
      </c>
      <c r="AO440" s="11">
        <v>0.27154135107197214</v>
      </c>
      <c r="AP440" s="11">
        <v>0.44034000216051938</v>
      </c>
      <c r="AQ440" s="11">
        <v>0.25681559950675598</v>
      </c>
      <c r="AR440" s="11">
        <v>295.79833692912001</v>
      </c>
      <c r="AS440" s="11">
        <v>290</v>
      </c>
      <c r="AT440" s="11">
        <v>6266105</v>
      </c>
      <c r="AW440" s="11">
        <v>0.01</v>
      </c>
      <c r="AX440" s="11">
        <v>-5.3904908713878763E-2</v>
      </c>
    </row>
    <row r="441" spans="1:50">
      <c r="A441"/>
      <c r="B441"/>
      <c r="C441"/>
      <c r="D441"/>
      <c r="E441"/>
      <c r="F441"/>
      <c r="G441"/>
      <c r="H441"/>
      <c r="I441"/>
      <c r="J441"/>
      <c r="K441"/>
      <c r="L441"/>
      <c r="M441"/>
      <c r="N441"/>
      <c r="O441"/>
      <c r="P441"/>
      <c r="Q441"/>
      <c r="R441"/>
      <c r="S441"/>
      <c r="T441"/>
      <c r="U441"/>
      <c r="V441"/>
      <c r="W441"/>
      <c r="X441"/>
      <c r="Y441"/>
      <c r="Z441"/>
      <c r="AA441" s="11">
        <v>0.35046728971962615</v>
      </c>
      <c r="AB441" s="11">
        <v>0.93042000089926047</v>
      </c>
      <c r="AC441" s="11">
        <v>0.55000000000000004</v>
      </c>
      <c r="AD441" s="11">
        <v>0.3</v>
      </c>
      <c r="AE441" s="11">
        <v>0.43700000000000006</v>
      </c>
      <c r="AF441" s="11">
        <v>0.79599999999999993</v>
      </c>
      <c r="AG441" s="11">
        <v>0.3</v>
      </c>
      <c r="AH441" s="11">
        <v>0.54200000000000004</v>
      </c>
      <c r="AI441" s="11">
        <v>0.70200000000000007</v>
      </c>
      <c r="AJ441" s="11">
        <v>1.8162003325347963E-2</v>
      </c>
      <c r="AK441" s="11">
        <v>0.197517687423518</v>
      </c>
      <c r="AL441" s="11">
        <v>0.25185265267110868</v>
      </c>
      <c r="AM441" s="11">
        <v>1.0913912554035555E-4</v>
      </c>
      <c r="AN441" s="11">
        <v>1.2374714285714286E-2</v>
      </c>
      <c r="AO441" s="11">
        <v>0.21664565477655112</v>
      </c>
      <c r="AP441" s="11">
        <v>0.45108000192046172</v>
      </c>
      <c r="AQ441" s="11">
        <v>0.25185265267110868</v>
      </c>
      <c r="AR441" s="11">
        <v>311.07402251873202</v>
      </c>
      <c r="AS441" s="11">
        <v>310</v>
      </c>
      <c r="AT441" s="11">
        <v>6312025</v>
      </c>
      <c r="AU441" s="11">
        <v>42.39</v>
      </c>
      <c r="AV441" s="11">
        <v>95.41</v>
      </c>
      <c r="AW441" s="11">
        <v>0</v>
      </c>
      <c r="AX441" s="11">
        <v>-5.8638237822035366E-2</v>
      </c>
    </row>
    <row r="442" spans="1:50">
      <c r="A442"/>
      <c r="B442"/>
      <c r="C442"/>
      <c r="D442"/>
      <c r="E442"/>
      <c r="F442"/>
      <c r="G442"/>
      <c r="H442"/>
      <c r="I442"/>
      <c r="J442"/>
      <c r="K442"/>
      <c r="L442"/>
      <c r="M442"/>
      <c r="N442"/>
      <c r="O442"/>
      <c r="P442"/>
      <c r="Q442"/>
      <c r="R442"/>
      <c r="S442"/>
      <c r="T442"/>
      <c r="U442"/>
      <c r="V442"/>
      <c r="W442"/>
      <c r="X442"/>
      <c r="Y442"/>
      <c r="Z442"/>
      <c r="AA442" s="11">
        <v>0.35046728971962615</v>
      </c>
      <c r="AB442" s="11">
        <v>0.92900000095000002</v>
      </c>
      <c r="AC442" s="11">
        <v>0.55000000000000004</v>
      </c>
      <c r="AD442" s="11">
        <v>0.3</v>
      </c>
      <c r="AE442" s="11">
        <v>0.44700000000000001</v>
      </c>
      <c r="AF442" s="11">
        <v>0.7659999999999999</v>
      </c>
      <c r="AG442" s="11">
        <v>0.3</v>
      </c>
      <c r="AH442" s="11">
        <v>0.51</v>
      </c>
      <c r="AI442" s="11">
        <v>0.42200000000000004</v>
      </c>
      <c r="AJ442" s="11">
        <v>3.7518985616321922E-2</v>
      </c>
      <c r="AK442" s="11">
        <v>0.18137787787174497</v>
      </c>
      <c r="AL442" s="11">
        <v>0.26316937665911</v>
      </c>
      <c r="AM442" s="11">
        <v>1.393936682098889E-4</v>
      </c>
      <c r="AN442" s="11">
        <v>1.3981714285714287E-2</v>
      </c>
      <c r="AO442" s="11">
        <v>0.21261566762386716</v>
      </c>
      <c r="AP442" s="11">
        <v>0.46182000168040394</v>
      </c>
      <c r="AQ442" s="11">
        <v>0.26316937665911</v>
      </c>
      <c r="AR442" s="11">
        <v>309.27018449675103</v>
      </c>
      <c r="AS442" s="11">
        <v>300</v>
      </c>
      <c r="AT442" s="11">
        <v>6376824</v>
      </c>
      <c r="AW442" s="11">
        <v>-0.02</v>
      </c>
      <c r="AX442" s="11">
        <v>-5.4637337693168919E-2</v>
      </c>
    </row>
    <row r="443" spans="1:50">
      <c r="A443"/>
      <c r="B443"/>
      <c r="C443"/>
      <c r="D443"/>
      <c r="E443"/>
      <c r="F443"/>
      <c r="G443"/>
      <c r="H443"/>
      <c r="I443"/>
      <c r="J443"/>
      <c r="K443"/>
      <c r="L443"/>
      <c r="M443"/>
      <c r="N443"/>
      <c r="O443"/>
      <c r="P443"/>
      <c r="Q443"/>
      <c r="R443"/>
      <c r="S443"/>
      <c r="T443"/>
      <c r="U443"/>
      <c r="V443"/>
      <c r="W443"/>
      <c r="X443"/>
      <c r="Y443"/>
      <c r="Z443"/>
      <c r="AA443" s="11">
        <v>0.35046728971962615</v>
      </c>
      <c r="AB443" s="11">
        <v>0.92900000095000002</v>
      </c>
      <c r="AC443" s="11">
        <v>0.55000000000000004</v>
      </c>
      <c r="AD443" s="11">
        <v>0.3</v>
      </c>
      <c r="AE443" s="11">
        <v>0.44799999999999995</v>
      </c>
      <c r="AF443" s="11">
        <v>0.83299999999999996</v>
      </c>
      <c r="AG443" s="11">
        <v>0.3</v>
      </c>
      <c r="AH443" s="11">
        <v>0.57899999999999996</v>
      </c>
      <c r="AI443" s="11">
        <v>0.42200000000000004</v>
      </c>
      <c r="AJ443" s="11">
        <v>5.6875967907295967E-2</v>
      </c>
      <c r="AK443" s="11">
        <v>0.16523806831997198</v>
      </c>
      <c r="AL443" s="11">
        <v>0.27448610064711132</v>
      </c>
      <c r="AM443" s="11">
        <v>2.8015436917733332E-3</v>
      </c>
      <c r="AN443" s="11">
        <v>1.6617428571428571E-2</v>
      </c>
      <c r="AO443" s="11">
        <v>0.2085856804711832</v>
      </c>
      <c r="AP443" s="11">
        <v>0.47256000144034632</v>
      </c>
      <c r="AQ443" s="11">
        <v>0.27448610064711132</v>
      </c>
      <c r="AR443" s="11">
        <v>308.61781780430402</v>
      </c>
      <c r="AS443" s="11">
        <v>310</v>
      </c>
      <c r="AT443" s="11">
        <v>6472622</v>
      </c>
      <c r="AW443" s="11">
        <v>-0.01</v>
      </c>
      <c r="AX443" s="11">
        <v>-5.3422452247302687E-2</v>
      </c>
    </row>
    <row r="444" spans="1:50">
      <c r="A444"/>
      <c r="B444"/>
      <c r="C444"/>
      <c r="D444"/>
      <c r="E444"/>
      <c r="F444"/>
      <c r="G444"/>
      <c r="H444"/>
      <c r="I444"/>
      <c r="J444"/>
      <c r="K444"/>
      <c r="L444"/>
      <c r="M444"/>
      <c r="N444"/>
      <c r="O444"/>
      <c r="P444"/>
      <c r="Q444"/>
      <c r="R444"/>
      <c r="S444"/>
      <c r="T444"/>
      <c r="U444"/>
      <c r="V444"/>
      <c r="W444"/>
      <c r="X444"/>
      <c r="Y444"/>
      <c r="Z444"/>
      <c r="AA444" s="11">
        <v>0.35046728971962615</v>
      </c>
      <c r="AB444" s="11">
        <v>0.9206500017625</v>
      </c>
      <c r="AC444" s="11">
        <v>0.52</v>
      </c>
      <c r="AD444" s="11">
        <v>0.3</v>
      </c>
      <c r="AE444" s="11">
        <v>0.49016666666666664</v>
      </c>
      <c r="AF444" s="11">
        <v>0.79849999999999999</v>
      </c>
      <c r="AG444" s="11">
        <v>0.33333333333333326</v>
      </c>
      <c r="AH444" s="11">
        <v>0.59466666666666668</v>
      </c>
      <c r="AI444" s="11">
        <v>0.44500000000000001</v>
      </c>
      <c r="AJ444" s="11">
        <v>3.6511835302330022E-2</v>
      </c>
      <c r="AK444" s="11">
        <v>0.204205807141842</v>
      </c>
      <c r="AL444" s="11">
        <v>0.29070600176363437</v>
      </c>
      <c r="AM444" s="11">
        <v>5.6224406588203327E-3</v>
      </c>
      <c r="AN444" s="11">
        <v>1.6345999999999999E-2</v>
      </c>
      <c r="AO444" s="11">
        <v>0.21418521705925747</v>
      </c>
      <c r="AP444" s="11">
        <v>0.48330000120028854</v>
      </c>
      <c r="AQ444" s="11">
        <v>0.29070600176363437</v>
      </c>
      <c r="AR444" s="11">
        <v>315.709754430582</v>
      </c>
      <c r="AS444" s="11">
        <v>310</v>
      </c>
      <c r="AT444" s="11">
        <v>6603696</v>
      </c>
      <c r="AW444" s="11">
        <v>0</v>
      </c>
      <c r="AX444" s="11">
        <v>-5.3173262570235913E-2</v>
      </c>
    </row>
    <row r="445" spans="1:50">
      <c r="A445"/>
      <c r="B445"/>
      <c r="C445"/>
      <c r="D445"/>
      <c r="E445"/>
      <c r="F445"/>
      <c r="G445"/>
      <c r="H445"/>
      <c r="I445"/>
      <c r="J445"/>
      <c r="K445"/>
      <c r="L445"/>
      <c r="M445"/>
      <c r="N445"/>
      <c r="O445"/>
      <c r="P445"/>
      <c r="Q445"/>
      <c r="R445"/>
      <c r="S445"/>
      <c r="T445"/>
      <c r="U445"/>
      <c r="V445"/>
      <c r="W445"/>
      <c r="X445"/>
      <c r="Y445"/>
      <c r="Z445"/>
      <c r="AA445" s="11">
        <v>0.35046728971962615</v>
      </c>
      <c r="AB445" s="11">
        <v>0.91230000257499999</v>
      </c>
      <c r="AC445" s="11">
        <v>0.49</v>
      </c>
      <c r="AD445" s="11">
        <v>0.3</v>
      </c>
      <c r="AE445" s="11">
        <v>0.53233333333333333</v>
      </c>
      <c r="AF445" s="11">
        <v>0.76400000000000001</v>
      </c>
      <c r="AG445" s="11">
        <v>0.36666666666666664</v>
      </c>
      <c r="AH445" s="11">
        <v>0.61033333333333328</v>
      </c>
      <c r="AI445" s="11">
        <v>0.46800000000000003</v>
      </c>
      <c r="AJ445" s="11">
        <v>1.6147702697363986E-2</v>
      </c>
      <c r="AK445" s="11">
        <v>0.24317354596371202</v>
      </c>
      <c r="AL445" s="11">
        <v>0.30692590288015742</v>
      </c>
      <c r="AM445" s="11">
        <v>8.5387186637851109E-3</v>
      </c>
      <c r="AN445" s="11">
        <v>2.5844142857142857E-2</v>
      </c>
      <c r="AO445" s="11">
        <v>0.2197847536473318</v>
      </c>
      <c r="AP445" s="11">
        <v>0.49404000096023082</v>
      </c>
      <c r="AQ445" s="11">
        <v>0.30692590288015742</v>
      </c>
      <c r="AR445" s="11">
        <v>327.03905830820599</v>
      </c>
      <c r="AS445" s="11">
        <v>320</v>
      </c>
      <c r="AT445" s="11">
        <v>6766563</v>
      </c>
      <c r="AW445" s="11">
        <v>0.01</v>
      </c>
      <c r="AX445" s="11">
        <v>-5.1788833739436657E-2</v>
      </c>
    </row>
    <row r="446" spans="1:50">
      <c r="A446"/>
      <c r="B446"/>
      <c r="C446"/>
      <c r="D446"/>
      <c r="E446"/>
      <c r="F446"/>
      <c r="G446"/>
      <c r="H446"/>
      <c r="I446"/>
      <c r="J446"/>
      <c r="K446"/>
      <c r="L446"/>
      <c r="M446"/>
      <c r="N446"/>
      <c r="O446"/>
      <c r="P446"/>
      <c r="Q446"/>
      <c r="R446"/>
      <c r="S446"/>
      <c r="T446"/>
      <c r="U446"/>
      <c r="V446"/>
      <c r="W446"/>
      <c r="X446"/>
      <c r="Y446"/>
      <c r="Z446"/>
      <c r="AA446" s="11">
        <v>0.35046728971962615</v>
      </c>
      <c r="AB446" s="11">
        <v>0.90395000338749998</v>
      </c>
      <c r="AC446" s="11">
        <v>0.46</v>
      </c>
      <c r="AD446" s="11">
        <v>0.3</v>
      </c>
      <c r="AE446" s="11">
        <v>0.57450000000000001</v>
      </c>
      <c r="AF446" s="11">
        <v>0.72950000000000004</v>
      </c>
      <c r="AG446" s="11">
        <v>0.4</v>
      </c>
      <c r="AH446" s="11">
        <v>0.62599999999999989</v>
      </c>
      <c r="AI446" s="11">
        <v>0.49099999999999999</v>
      </c>
      <c r="AJ446" s="11">
        <v>5.465544369930804E-2</v>
      </c>
      <c r="AK446" s="11">
        <v>0.26304567298201798</v>
      </c>
      <c r="AL446" s="11">
        <v>0.28782745880485455</v>
      </c>
      <c r="AM446" s="11">
        <v>1.0223400469126334E-2</v>
      </c>
      <c r="AN446" s="11">
        <v>2.7208857142857142E-2</v>
      </c>
      <c r="AO446" s="11">
        <v>0.21455095402881957</v>
      </c>
      <c r="AP446" s="11">
        <v>0.50478000072017315</v>
      </c>
      <c r="AQ446" s="11">
        <v>0.28782745880485455</v>
      </c>
      <c r="AR446" s="11">
        <v>321.02548992561202</v>
      </c>
      <c r="AS446" s="11">
        <v>310</v>
      </c>
      <c r="AT446" s="11">
        <v>6955720</v>
      </c>
      <c r="AW446" s="11">
        <v>0.02</v>
      </c>
      <c r="AX446" s="11">
        <v>-5.1364357940016481E-2</v>
      </c>
    </row>
    <row r="447" spans="1:50">
      <c r="A447"/>
      <c r="B447"/>
      <c r="C447"/>
      <c r="D447"/>
      <c r="E447"/>
      <c r="F447"/>
      <c r="G447"/>
      <c r="H447"/>
      <c r="I447"/>
      <c r="J447"/>
      <c r="K447"/>
      <c r="L447"/>
      <c r="M447"/>
      <c r="N447"/>
      <c r="O447"/>
      <c r="P447"/>
      <c r="Q447"/>
      <c r="R447"/>
      <c r="S447"/>
      <c r="T447"/>
      <c r="U447"/>
      <c r="V447"/>
      <c r="W447"/>
      <c r="X447"/>
      <c r="Y447"/>
      <c r="Z447"/>
      <c r="AA447" s="11">
        <v>0.35046728971962615</v>
      </c>
      <c r="AB447" s="11">
        <v>0.89560000419999997</v>
      </c>
      <c r="AC447" s="11">
        <v>0.43</v>
      </c>
      <c r="AD447" s="11">
        <v>0.3</v>
      </c>
      <c r="AE447" s="11">
        <v>0.6166666666666667</v>
      </c>
      <c r="AF447" s="11">
        <v>0.69499999999999995</v>
      </c>
      <c r="AG447" s="11">
        <v>0.43333333333333335</v>
      </c>
      <c r="AH447" s="11">
        <v>0.64166666666666661</v>
      </c>
      <c r="AI447" s="11">
        <v>0.51400000000000001</v>
      </c>
      <c r="AJ447" s="11">
        <v>1.0614600254999829E-3</v>
      </c>
      <c r="AK447" s="11">
        <v>0.23413341807763799</v>
      </c>
      <c r="AL447" s="11">
        <v>0.29097347847900312</v>
      </c>
      <c r="AM447" s="11">
        <v>1.5600675576272111E-2</v>
      </c>
      <c r="AN447" s="11">
        <v>3.3264999999999996E-2</v>
      </c>
      <c r="AO447" s="11">
        <v>0.19025876746978732</v>
      </c>
      <c r="AP447" s="11">
        <v>0.51552000048011548</v>
      </c>
      <c r="AQ447" s="11">
        <v>0.29097347847900312</v>
      </c>
      <c r="AR447" s="11">
        <v>336.11053988636297</v>
      </c>
      <c r="AS447" s="11">
        <v>330</v>
      </c>
      <c r="AT447" s="11">
        <v>7162083</v>
      </c>
      <c r="AW447" s="11">
        <v>0.01</v>
      </c>
      <c r="AX447" s="11">
        <v>-6.1394161529882973E-2</v>
      </c>
    </row>
    <row r="448" spans="1:50">
      <c r="A448"/>
      <c r="B448"/>
      <c r="C448"/>
      <c r="D448"/>
      <c r="E448"/>
      <c r="F448"/>
      <c r="G448"/>
      <c r="H448"/>
      <c r="I448"/>
      <c r="J448"/>
      <c r="K448"/>
      <c r="L448"/>
      <c r="M448"/>
      <c r="N448"/>
      <c r="O448"/>
      <c r="P448"/>
      <c r="Q448"/>
      <c r="R448"/>
      <c r="S448"/>
      <c r="T448"/>
      <c r="U448"/>
      <c r="V448"/>
      <c r="W448"/>
      <c r="X448"/>
      <c r="Y448"/>
      <c r="Z448"/>
      <c r="AA448" s="11">
        <v>0.35046728971962615</v>
      </c>
      <c r="AB448" s="11">
        <v>0.89768800406932958</v>
      </c>
      <c r="AC448" s="11">
        <v>0.4</v>
      </c>
      <c r="AD448" s="11">
        <v>0.3</v>
      </c>
      <c r="AE448" s="11">
        <v>0.65883333333333327</v>
      </c>
      <c r="AF448" s="11">
        <v>0.66049999999999998</v>
      </c>
      <c r="AG448" s="11">
        <v>0.46666666666666662</v>
      </c>
      <c r="AH448" s="11">
        <v>0.65733333333333333</v>
      </c>
      <c r="AI448" s="11">
        <v>0.53700000000000003</v>
      </c>
      <c r="AJ448" s="11">
        <v>0.189844957392798</v>
      </c>
      <c r="AK448" s="11">
        <v>0.313615897022198</v>
      </c>
      <c r="AL448" s="11">
        <v>0.29822390768486096</v>
      </c>
      <c r="AM448" s="11">
        <v>2.304107179475989E-2</v>
      </c>
      <c r="AN448" s="11">
        <v>3.3315857142857147E-2</v>
      </c>
      <c r="AO448" s="11">
        <v>0.26313773322819478</v>
      </c>
      <c r="AP448" s="11">
        <v>0.52626000024005781</v>
      </c>
      <c r="AQ448" s="11">
        <v>0.29822390768486096</v>
      </c>
      <c r="AR448" s="11">
        <v>340.18285102437699</v>
      </c>
      <c r="AS448" s="11">
        <v>330</v>
      </c>
      <c r="AT448" s="11">
        <v>7378129</v>
      </c>
      <c r="AW448" s="11">
        <v>0.05</v>
      </c>
      <c r="AX448" s="11">
        <v>-5.6121747887943441E-2</v>
      </c>
    </row>
    <row r="449" spans="1:50">
      <c r="A449"/>
      <c r="B449"/>
      <c r="C449"/>
      <c r="D449"/>
      <c r="E449"/>
      <c r="F449"/>
      <c r="G449"/>
      <c r="H449"/>
      <c r="I449"/>
      <c r="J449"/>
      <c r="K449"/>
      <c r="L449"/>
      <c r="M449"/>
      <c r="N449"/>
      <c r="O449"/>
      <c r="P449"/>
      <c r="Q449"/>
      <c r="R449"/>
      <c r="S449"/>
      <c r="T449"/>
      <c r="U449"/>
      <c r="V449"/>
      <c r="W449"/>
      <c r="X449"/>
      <c r="Y449"/>
      <c r="Z449"/>
      <c r="AA449" s="11">
        <v>0.35046728971962615</v>
      </c>
      <c r="AB449" s="11">
        <v>0.89977600393865909</v>
      </c>
      <c r="AC449" s="11">
        <v>0.37</v>
      </c>
      <c r="AD449" s="11">
        <v>0.3</v>
      </c>
      <c r="AE449" s="11">
        <v>0.70099999999999996</v>
      </c>
      <c r="AF449" s="11">
        <v>0.626</v>
      </c>
      <c r="AG449" s="11">
        <v>0.5</v>
      </c>
      <c r="AH449" s="11">
        <v>0.67299999999999993</v>
      </c>
      <c r="AI449" s="11">
        <v>0.56000000000000005</v>
      </c>
      <c r="AJ449" s="11">
        <v>0.20941452258714799</v>
      </c>
      <c r="AK449" s="11">
        <v>0.30501684609979401</v>
      </c>
      <c r="AL449" s="11">
        <v>0.26453705956434931</v>
      </c>
      <c r="AM449" s="11">
        <v>2.9226337348973667E-2</v>
      </c>
      <c r="AN449" s="11">
        <v>3.311485714285714E-2</v>
      </c>
      <c r="AO449" s="11">
        <v>0.29830203321192694</v>
      </c>
      <c r="AP449" s="11">
        <v>0.53700000000000003</v>
      </c>
      <c r="AQ449" s="11">
        <v>0.26453705956434931</v>
      </c>
      <c r="AR449" s="11">
        <v>358.30451223639801</v>
      </c>
      <c r="AS449" s="11">
        <v>350</v>
      </c>
      <c r="AT449" s="11">
        <v>7603492</v>
      </c>
      <c r="AU449" s="11">
        <v>33.270000000000003</v>
      </c>
      <c r="AV449" s="11">
        <v>93.45</v>
      </c>
      <c r="AW449" s="11">
        <v>0.06</v>
      </c>
      <c r="AX449" s="11">
        <v>-5.9956690380675304E-2</v>
      </c>
    </row>
    <row r="450" spans="1:50">
      <c r="A450"/>
      <c r="B450"/>
      <c r="C450"/>
      <c r="D450"/>
      <c r="E450"/>
      <c r="F450"/>
      <c r="G450"/>
      <c r="H450"/>
      <c r="I450"/>
      <c r="J450"/>
      <c r="K450"/>
      <c r="L450"/>
      <c r="M450"/>
      <c r="N450"/>
      <c r="O450"/>
      <c r="P450"/>
      <c r="Q450"/>
      <c r="R450"/>
      <c r="S450"/>
      <c r="T450"/>
      <c r="U450"/>
      <c r="V450"/>
      <c r="W450"/>
      <c r="X450"/>
      <c r="Y450"/>
      <c r="Z450"/>
      <c r="AA450" s="11">
        <v>0.35046728971962615</v>
      </c>
      <c r="AB450" s="11">
        <v>0.9018640038079887</v>
      </c>
      <c r="AC450" s="11">
        <v>0.496</v>
      </c>
      <c r="AD450" s="11">
        <v>0.3</v>
      </c>
      <c r="AE450" s="11">
        <v>0.70099999999999996</v>
      </c>
      <c r="AF450" s="11">
        <v>0.52500000000000002</v>
      </c>
      <c r="AG450" s="11">
        <v>0.3</v>
      </c>
      <c r="AH450" s="11">
        <v>0.68200000000000005</v>
      </c>
      <c r="AI450" s="11">
        <v>0.60599999999999998</v>
      </c>
      <c r="AJ450" s="11">
        <v>0.22846023514617203</v>
      </c>
      <c r="AK450" s="11">
        <v>0.354067936655866</v>
      </c>
      <c r="AL450" s="11">
        <v>0.2706855011090582</v>
      </c>
      <c r="AM450" s="11">
        <v>3.827516295331667E-2</v>
      </c>
      <c r="AN450" s="11">
        <v>3.3555000000000001E-2</v>
      </c>
      <c r="AO450" s="11">
        <v>0.27480078644156303</v>
      </c>
      <c r="AP450" s="11">
        <v>0.55000000000000004</v>
      </c>
      <c r="AQ450" s="11">
        <v>0.2706855011090582</v>
      </c>
      <c r="AR450" s="11">
        <v>372.43868569618002</v>
      </c>
      <c r="AS450" s="11">
        <v>370</v>
      </c>
      <c r="AT450" s="11">
        <v>7837981</v>
      </c>
      <c r="AW450" s="11">
        <v>0.05</v>
      </c>
      <c r="AX450" s="11">
        <v>-6.5201829169467262E-2</v>
      </c>
    </row>
    <row r="451" spans="1:50">
      <c r="A451"/>
      <c r="B451"/>
      <c r="C451"/>
      <c r="D451"/>
      <c r="E451"/>
      <c r="F451"/>
      <c r="G451"/>
      <c r="H451"/>
      <c r="I451"/>
      <c r="J451"/>
      <c r="K451"/>
      <c r="L451"/>
      <c r="M451"/>
      <c r="N451"/>
      <c r="O451"/>
      <c r="P451"/>
      <c r="Q451"/>
      <c r="R451"/>
      <c r="S451"/>
      <c r="T451"/>
      <c r="U451"/>
      <c r="V451"/>
      <c r="W451"/>
      <c r="X451"/>
      <c r="Y451"/>
      <c r="Z451"/>
      <c r="AA451" s="11">
        <v>0.35046728971962615</v>
      </c>
      <c r="AB451" s="11">
        <v>0.90395200367731832</v>
      </c>
      <c r="AC451" s="11">
        <v>0.35499999999999998</v>
      </c>
      <c r="AD451" s="11">
        <v>0.3</v>
      </c>
      <c r="AE451" s="11">
        <v>0.72099999999999997</v>
      </c>
      <c r="AF451" s="11">
        <v>0.59399999999999997</v>
      </c>
      <c r="AG451" s="11">
        <v>0.3</v>
      </c>
      <c r="AH451" s="11">
        <v>0.747</v>
      </c>
      <c r="AI451" s="11">
        <v>0.502</v>
      </c>
      <c r="AJ451" s="11">
        <v>0.177572410045018</v>
      </c>
      <c r="AK451" s="11">
        <v>0.34798460158197997</v>
      </c>
      <c r="AL451" s="11">
        <v>0.2952174789563925</v>
      </c>
      <c r="AM451" s="11">
        <v>6.6133939088641777E-2</v>
      </c>
      <c r="AN451" s="11">
        <v>3.6044285714285716E-2</v>
      </c>
      <c r="AO451" s="11">
        <v>0.2846379764777725</v>
      </c>
      <c r="AP451" s="11">
        <v>0.56000000000000005</v>
      </c>
      <c r="AQ451" s="11">
        <v>0.2952174789563925</v>
      </c>
      <c r="AR451" s="11">
        <v>386.06858642397799</v>
      </c>
      <c r="AS451" s="11">
        <v>380</v>
      </c>
      <c r="AT451" s="11">
        <v>8074254</v>
      </c>
      <c r="AW451" s="11">
        <v>0.05</v>
      </c>
      <c r="AX451" s="11">
        <v>-6.3842079821266107E-2</v>
      </c>
    </row>
    <row r="452" spans="1:50">
      <c r="A452"/>
      <c r="B452"/>
      <c r="C452"/>
      <c r="D452"/>
      <c r="E452"/>
      <c r="F452"/>
      <c r="G452"/>
      <c r="H452"/>
      <c r="I452"/>
      <c r="J452"/>
      <c r="K452"/>
      <c r="L452"/>
      <c r="M452"/>
      <c r="N452"/>
      <c r="O452"/>
      <c r="P452"/>
      <c r="Q452"/>
      <c r="R452"/>
      <c r="S452"/>
      <c r="T452"/>
      <c r="U452"/>
      <c r="V452"/>
      <c r="W452"/>
      <c r="X452"/>
      <c r="Y452"/>
      <c r="Z452"/>
      <c r="AA452" s="11">
        <v>0.35046728971962615</v>
      </c>
      <c r="AB452" s="11">
        <v>0.90604000354664782</v>
      </c>
      <c r="AC452" s="11">
        <v>0.34399999999999997</v>
      </c>
      <c r="AD452" s="11">
        <v>0.3</v>
      </c>
      <c r="AE452" s="11">
        <v>0.72499999999999998</v>
      </c>
      <c r="AF452" s="11">
        <v>0.55799999999999994</v>
      </c>
      <c r="AG452" s="11">
        <v>0.4</v>
      </c>
      <c r="AH452" s="11">
        <v>0.72699999999999998</v>
      </c>
      <c r="AI452" s="11">
        <v>0.63</v>
      </c>
      <c r="AJ452" s="11">
        <v>0.215068379803036</v>
      </c>
      <c r="AK452" s="11">
        <v>0.35477166801697402</v>
      </c>
      <c r="AL452" s="11">
        <v>0.27553451773387072</v>
      </c>
      <c r="AM452" s="11">
        <v>0.11219247110630444</v>
      </c>
      <c r="AN452" s="11">
        <v>3.8297285714285714E-2</v>
      </c>
      <c r="AO452" s="11">
        <v>0.25982858152906962</v>
      </c>
      <c r="AP452" s="11">
        <v>0.64300000000000002</v>
      </c>
      <c r="AQ452" s="11">
        <v>0.27553451773387072</v>
      </c>
      <c r="AR452" s="11">
        <v>392.11517688357901</v>
      </c>
      <c r="AS452" s="11">
        <v>390</v>
      </c>
      <c r="AT452" s="11">
        <v>8303330</v>
      </c>
      <c r="AW452" s="11">
        <v>0.06</v>
      </c>
      <c r="AX452" s="11">
        <v>-7.0830621908791636E-2</v>
      </c>
    </row>
    <row r="453" spans="1:50">
      <c r="A453"/>
      <c r="B453"/>
      <c r="C453"/>
      <c r="D453"/>
      <c r="E453"/>
      <c r="F453"/>
      <c r="G453"/>
      <c r="H453"/>
      <c r="I453"/>
      <c r="J453"/>
      <c r="K453"/>
      <c r="L453"/>
      <c r="M453"/>
      <c r="N453"/>
      <c r="O453"/>
      <c r="P453"/>
      <c r="Q453"/>
      <c r="R453"/>
      <c r="S453"/>
      <c r="T453"/>
      <c r="U453"/>
      <c r="V453"/>
      <c r="W453"/>
      <c r="X453"/>
      <c r="Y453"/>
      <c r="Z453"/>
      <c r="AA453" s="11">
        <v>0.35046728971962615</v>
      </c>
      <c r="AB453" s="11">
        <v>0.90812800341597744</v>
      </c>
      <c r="AC453" s="11">
        <v>0.37799999999999995</v>
      </c>
      <c r="AD453" s="11">
        <v>0.3</v>
      </c>
      <c r="AE453" s="11">
        <v>0.72199999999999998</v>
      </c>
      <c r="AF453" s="11">
        <v>0.42700000000000005</v>
      </c>
      <c r="AG453" s="11">
        <v>0.5</v>
      </c>
      <c r="AH453" s="11">
        <v>0.627</v>
      </c>
      <c r="AI453" s="11">
        <v>0.68599999999999994</v>
      </c>
      <c r="AJ453" s="11">
        <v>0.21791769594131843</v>
      </c>
      <c r="AK453" s="11">
        <v>0.35622395130434314</v>
      </c>
      <c r="AL453" s="11">
        <v>0.27777917250636008</v>
      </c>
      <c r="AM453" s="11">
        <v>0.11107054642031837</v>
      </c>
      <c r="AN453" s="11">
        <v>3.7914312865702966E-2</v>
      </c>
      <c r="AO453" s="11">
        <v>0.26223029566009648</v>
      </c>
      <c r="AP453" s="11">
        <v>0.66900000000000004</v>
      </c>
      <c r="AQ453" s="11">
        <v>0.27777917250636008</v>
      </c>
      <c r="AS453" s="11">
        <v>392.66666666666788</v>
      </c>
      <c r="AW453" s="11">
        <v>0.06</v>
      </c>
      <c r="AX453" s="11">
        <v>-7.3252262590388195E-2</v>
      </c>
    </row>
    <row r="454" spans="1:50">
      <c r="A454"/>
      <c r="B454"/>
      <c r="C454"/>
      <c r="D454"/>
      <c r="E454"/>
      <c r="F454"/>
      <c r="G454"/>
      <c r="H454"/>
      <c r="I454"/>
      <c r="J454"/>
      <c r="K454"/>
      <c r="L454"/>
      <c r="M454"/>
      <c r="N454"/>
      <c r="O454"/>
      <c r="P454"/>
      <c r="Q454"/>
      <c r="R454"/>
      <c r="S454"/>
      <c r="T454"/>
      <c r="U454"/>
      <c r="V454"/>
      <c r="W454"/>
      <c r="X454"/>
      <c r="Y454"/>
      <c r="Z454"/>
      <c r="AA454" s="11">
        <v>7.6478585995921139E-2</v>
      </c>
      <c r="AB454" s="11">
        <v>0.92500000000000004</v>
      </c>
      <c r="AC454" s="11">
        <v>0.52800000049173834</v>
      </c>
      <c r="AD454" s="11">
        <v>0.48000000044703484</v>
      </c>
      <c r="AE454" s="11">
        <v>0.88032000081986195</v>
      </c>
      <c r="AF454" s="11">
        <v>0.88128000082075586</v>
      </c>
      <c r="AG454" s="11">
        <v>0.48000000044703484</v>
      </c>
      <c r="AH454" s="11">
        <v>0.59616000055521734</v>
      </c>
      <c r="AI454" s="11">
        <v>0.14400000013411046</v>
      </c>
      <c r="AJ454" s="11">
        <v>0.22565290334270122</v>
      </c>
      <c r="AK454" s="11">
        <v>0.31232473214264428</v>
      </c>
      <c r="AL454" s="11">
        <v>0.2900075090658823</v>
      </c>
      <c r="AM454" s="11">
        <v>1.376637426009E-3</v>
      </c>
      <c r="AN454" s="11">
        <v>1.9996142857142855E-2</v>
      </c>
      <c r="AO454" s="11">
        <v>0.29629187345895164</v>
      </c>
      <c r="AP454" s="11">
        <v>0.35120000196248291</v>
      </c>
      <c r="AQ454" s="11">
        <v>0.2900075090658823</v>
      </c>
      <c r="AR454" s="11">
        <v>648.761281971529</v>
      </c>
      <c r="AS454" s="11">
        <v>640</v>
      </c>
      <c r="AT454" s="11">
        <v>11380387</v>
      </c>
      <c r="AW454" s="11">
        <v>-0.01</v>
      </c>
      <c r="AX454" s="11">
        <v>-4.2053758313163159E-2</v>
      </c>
    </row>
    <row r="455" spans="1:50">
      <c r="A455"/>
      <c r="B455"/>
      <c r="C455"/>
      <c r="D455"/>
      <c r="E455"/>
      <c r="F455"/>
      <c r="G455"/>
      <c r="H455"/>
      <c r="I455"/>
      <c r="J455"/>
      <c r="K455"/>
      <c r="L455"/>
      <c r="M455"/>
      <c r="N455"/>
      <c r="O455"/>
      <c r="P455"/>
      <c r="Q455"/>
      <c r="R455"/>
      <c r="S455"/>
      <c r="T455"/>
      <c r="U455"/>
      <c r="V455"/>
      <c r="W455"/>
      <c r="X455"/>
      <c r="Y455"/>
      <c r="Z455"/>
      <c r="AA455" s="11">
        <v>7.6478585995921139E-2</v>
      </c>
      <c r="AB455" s="11">
        <v>0.92500000000000004</v>
      </c>
      <c r="AC455" s="11">
        <v>0.53900000024586914</v>
      </c>
      <c r="AD455" s="11">
        <v>0.49000000022351742</v>
      </c>
      <c r="AE455" s="11">
        <v>0.89866000040993099</v>
      </c>
      <c r="AF455" s="11">
        <v>0.89964000041037795</v>
      </c>
      <c r="AG455" s="11">
        <v>0.49000000022351742</v>
      </c>
      <c r="AH455" s="11">
        <v>0.60858000027760861</v>
      </c>
      <c r="AI455" s="11">
        <v>0.14700000006705521</v>
      </c>
      <c r="AJ455" s="11">
        <v>0.22005398313045599</v>
      </c>
      <c r="AK455" s="11">
        <v>0.308494624722708</v>
      </c>
      <c r="AL455" s="11">
        <v>0.28572194812415513</v>
      </c>
      <c r="AM455" s="11">
        <v>2.1961658337010001E-3</v>
      </c>
      <c r="AN455" s="11">
        <v>2.2370428571428572E-2</v>
      </c>
      <c r="AO455" s="11">
        <v>0.29213456484885175</v>
      </c>
      <c r="AP455" s="11">
        <v>0.35998000176623463</v>
      </c>
      <c r="AQ455" s="11">
        <v>0.28572194812415513</v>
      </c>
      <c r="AR455" s="11">
        <v>678.72328371056403</v>
      </c>
      <c r="AS455" s="11">
        <v>660</v>
      </c>
      <c r="AT455" s="11">
        <v>11686023</v>
      </c>
      <c r="AW455" s="11">
        <v>0</v>
      </c>
      <c r="AX455" s="11">
        <v>-4.4823421133737162E-2</v>
      </c>
    </row>
    <row r="456" spans="1:50">
      <c r="A456"/>
      <c r="B456"/>
      <c r="C456"/>
      <c r="D456"/>
      <c r="E456"/>
      <c r="F456"/>
      <c r="G456"/>
      <c r="H456"/>
      <c r="I456"/>
      <c r="J456"/>
      <c r="K456"/>
      <c r="L456"/>
      <c r="M456"/>
      <c r="N456"/>
      <c r="O456"/>
      <c r="P456"/>
      <c r="Q456"/>
      <c r="R456"/>
      <c r="S456"/>
      <c r="T456"/>
      <c r="U456"/>
      <c r="V456"/>
      <c r="W456"/>
      <c r="X456"/>
      <c r="Y456"/>
      <c r="Z456"/>
      <c r="AA456" s="11">
        <v>7.6478585995921139E-2</v>
      </c>
      <c r="AB456" s="11">
        <v>0.92500000000000004</v>
      </c>
      <c r="AC456" s="11">
        <v>0.55000000000000004</v>
      </c>
      <c r="AD456" s="11">
        <v>0.5</v>
      </c>
      <c r="AE456" s="11">
        <v>0.91700000000000004</v>
      </c>
      <c r="AF456" s="11">
        <v>0.91799999999999993</v>
      </c>
      <c r="AG456" s="11">
        <v>0.5</v>
      </c>
      <c r="AH456" s="11">
        <v>0.621</v>
      </c>
      <c r="AI456" s="11">
        <v>0.15</v>
      </c>
      <c r="AJ456" s="11">
        <v>0.24307450277027298</v>
      </c>
      <c r="AK456" s="11">
        <v>0.31632521298110999</v>
      </c>
      <c r="AL456" s="11">
        <v>0.28560338266789687</v>
      </c>
      <c r="AM456" s="11">
        <v>3.1132035148992224E-3</v>
      </c>
      <c r="AN456" s="11">
        <v>1.5860000000000003E-2</v>
      </c>
      <c r="AO456" s="11">
        <v>0.29781585831159008</v>
      </c>
      <c r="AP456" s="11">
        <v>0.36876000156998634</v>
      </c>
      <c r="AQ456" s="11">
        <v>0.28560338266789687</v>
      </c>
      <c r="AR456" s="11">
        <v>711.89859828352098</v>
      </c>
      <c r="AS456" s="11">
        <v>700</v>
      </c>
      <c r="AT456" s="11">
        <v>11976231</v>
      </c>
      <c r="AW456" s="11">
        <v>0</v>
      </c>
      <c r="AX456" s="11">
        <v>-4.0117553088430125E-2</v>
      </c>
    </row>
    <row r="457" spans="1:50">
      <c r="A457"/>
      <c r="B457"/>
      <c r="C457"/>
      <c r="D457"/>
      <c r="E457"/>
      <c r="F457"/>
      <c r="G457"/>
      <c r="H457"/>
      <c r="I457"/>
      <c r="J457"/>
      <c r="K457"/>
      <c r="L457"/>
      <c r="M457"/>
      <c r="N457"/>
      <c r="O457"/>
      <c r="P457"/>
      <c r="Q457"/>
      <c r="R457"/>
      <c r="S457"/>
      <c r="T457"/>
      <c r="U457"/>
      <c r="V457"/>
      <c r="W457"/>
      <c r="X457"/>
      <c r="Y457"/>
      <c r="Z457"/>
      <c r="AA457" s="11">
        <v>7.6478585995921139E-2</v>
      </c>
      <c r="AB457" s="11">
        <v>0.92672857148285714</v>
      </c>
      <c r="AC457" s="11">
        <v>0.55000000000000004</v>
      </c>
      <c r="AD457" s="11">
        <v>0.5</v>
      </c>
      <c r="AE457" s="11">
        <v>0.91599999999999993</v>
      </c>
      <c r="AF457" s="11">
        <v>0.91599999999999993</v>
      </c>
      <c r="AG457" s="11">
        <v>0.5</v>
      </c>
      <c r="AH457" s="11">
        <v>0.72</v>
      </c>
      <c r="AI457" s="11">
        <v>0.68</v>
      </c>
      <c r="AJ457" s="11">
        <v>0.26609502241009003</v>
      </c>
      <c r="AK457" s="11">
        <v>0.32415580123951199</v>
      </c>
      <c r="AL457" s="11">
        <v>0.28548481721163871</v>
      </c>
      <c r="AM457" s="11">
        <v>5.5636459465681111E-3</v>
      </c>
      <c r="AN457" s="11">
        <v>1.3462571428571428E-2</v>
      </c>
      <c r="AO457" s="11">
        <v>0.30349715177432834</v>
      </c>
      <c r="AP457" s="11">
        <v>0.377540001373738</v>
      </c>
      <c r="AQ457" s="11">
        <v>0.28548481721163871</v>
      </c>
      <c r="AR457" s="11">
        <v>739.04828188259205</v>
      </c>
      <c r="AS457" s="11">
        <v>730</v>
      </c>
      <c r="AT457" s="11">
        <v>12251159</v>
      </c>
      <c r="AW457" s="11">
        <v>0.04</v>
      </c>
      <c r="AX457" s="11">
        <v>-3.4397048622872295E-2</v>
      </c>
    </row>
    <row r="458" spans="1:50">
      <c r="A458"/>
      <c r="B458"/>
      <c r="C458"/>
      <c r="D458"/>
      <c r="E458"/>
      <c r="F458"/>
      <c r="G458"/>
      <c r="H458"/>
      <c r="I458"/>
      <c r="J458"/>
      <c r="K458"/>
      <c r="L458"/>
      <c r="M458"/>
      <c r="N458"/>
      <c r="O458"/>
      <c r="P458"/>
      <c r="Q458"/>
      <c r="R458"/>
      <c r="S458"/>
      <c r="T458"/>
      <c r="U458"/>
      <c r="V458"/>
      <c r="W458"/>
      <c r="X458"/>
      <c r="Y458"/>
      <c r="Z458"/>
      <c r="AA458" s="11">
        <v>7.6478585995921139E-2</v>
      </c>
      <c r="AB458" s="11">
        <v>0.92845714296571424</v>
      </c>
      <c r="AC458" s="11">
        <v>0.55000000000000004</v>
      </c>
      <c r="AD458" s="11">
        <v>0.5</v>
      </c>
      <c r="AE458" s="11">
        <v>0.91599999999999993</v>
      </c>
      <c r="AF458" s="11">
        <v>0.92</v>
      </c>
      <c r="AG458" s="11">
        <v>0.5</v>
      </c>
      <c r="AH458" s="11">
        <v>0.72199999999999998</v>
      </c>
      <c r="AI458" s="11">
        <v>0.68</v>
      </c>
      <c r="AJ458" s="11">
        <v>0.30819384919801701</v>
      </c>
      <c r="AK458" s="11">
        <v>0.33333949781338501</v>
      </c>
      <c r="AL458" s="11">
        <v>0.30950583464256393</v>
      </c>
      <c r="AM458" s="11">
        <v>7.9139801675836667E-3</v>
      </c>
      <c r="AN458" s="11">
        <v>2.1434999999999999E-2</v>
      </c>
      <c r="AO458" s="11">
        <v>0.3120783240933393</v>
      </c>
      <c r="AP458" s="11">
        <v>0.38632000117748971</v>
      </c>
      <c r="AQ458" s="11">
        <v>0.30950583464256393</v>
      </c>
      <c r="AR458" s="11">
        <v>821.70051203344804</v>
      </c>
      <c r="AS458" s="11">
        <v>800</v>
      </c>
      <c r="AT458" s="11">
        <v>12511895</v>
      </c>
      <c r="AW458" s="11">
        <v>0.04</v>
      </c>
      <c r="AX458" s="11">
        <v>-3.4221949877527802E-2</v>
      </c>
    </row>
    <row r="459" spans="1:50">
      <c r="A459"/>
      <c r="B459"/>
      <c r="C459"/>
      <c r="D459"/>
      <c r="E459"/>
      <c r="F459"/>
      <c r="G459"/>
      <c r="H459"/>
      <c r="I459"/>
      <c r="J459"/>
      <c r="K459"/>
      <c r="L459"/>
      <c r="M459"/>
      <c r="N459"/>
      <c r="O459"/>
      <c r="P459"/>
      <c r="Q459"/>
      <c r="R459"/>
      <c r="S459"/>
      <c r="T459"/>
      <c r="U459"/>
      <c r="V459"/>
      <c r="W459"/>
      <c r="X459"/>
      <c r="Y459"/>
      <c r="Z459"/>
      <c r="AA459" s="11">
        <v>7.6478585995921139E-2</v>
      </c>
      <c r="AB459" s="11">
        <v>0.93018571444857145</v>
      </c>
      <c r="AC459" s="11">
        <v>0.55000000000000004</v>
      </c>
      <c r="AD459" s="11">
        <v>0.5</v>
      </c>
      <c r="AE459" s="11">
        <v>0.91599999999999993</v>
      </c>
      <c r="AF459" s="11">
        <v>0.91299999999999992</v>
      </c>
      <c r="AG459" s="11">
        <v>0.5</v>
      </c>
      <c r="AH459" s="11">
        <v>0.67700000000000005</v>
      </c>
      <c r="AI459" s="11">
        <v>0.68</v>
      </c>
      <c r="AJ459" s="11">
        <v>0.35029267598594399</v>
      </c>
      <c r="AK459" s="11">
        <v>0.34252319438725803</v>
      </c>
      <c r="AL459" s="11">
        <v>0.33352685207348914</v>
      </c>
      <c r="AM459" s="11">
        <v>1.1367897394579113E-2</v>
      </c>
      <c r="AN459" s="11">
        <v>2.9407428571428574E-2</v>
      </c>
      <c r="AO459" s="11">
        <v>0.32065949641235025</v>
      </c>
      <c r="AP459" s="11">
        <v>0.39510000098124143</v>
      </c>
      <c r="AQ459" s="11">
        <v>0.33352685207348914</v>
      </c>
      <c r="AR459" s="11">
        <v>895.33344086720194</v>
      </c>
      <c r="AS459" s="11">
        <v>870</v>
      </c>
      <c r="AT459" s="11">
        <v>12759811</v>
      </c>
      <c r="AW459" s="11">
        <v>0.04</v>
      </c>
      <c r="AX459" s="11">
        <v>-3.3609127426427576E-2</v>
      </c>
    </row>
    <row r="460" spans="1:50">
      <c r="A460"/>
      <c r="B460"/>
      <c r="C460"/>
      <c r="D460"/>
      <c r="E460"/>
      <c r="F460"/>
      <c r="G460"/>
      <c r="H460"/>
      <c r="I460"/>
      <c r="J460"/>
      <c r="K460"/>
      <c r="L460"/>
      <c r="M460"/>
      <c r="N460"/>
      <c r="O460"/>
      <c r="P460"/>
      <c r="Q460"/>
      <c r="R460"/>
      <c r="S460"/>
      <c r="T460"/>
      <c r="U460"/>
      <c r="V460"/>
      <c r="W460"/>
      <c r="X460"/>
      <c r="Y460"/>
      <c r="Z460"/>
      <c r="AA460" s="11">
        <v>7.6478585995921139E-2</v>
      </c>
      <c r="AB460" s="11">
        <v>0.93191428593142855</v>
      </c>
      <c r="AC460" s="11">
        <v>0.55000000000000004</v>
      </c>
      <c r="AD460" s="11">
        <v>0.5</v>
      </c>
      <c r="AE460" s="11">
        <v>0.91599999999999993</v>
      </c>
      <c r="AF460" s="11">
        <v>0.94099999999999995</v>
      </c>
      <c r="AG460" s="11">
        <v>0.5</v>
      </c>
      <c r="AH460" s="11">
        <v>0.73199999999999998</v>
      </c>
      <c r="AI460" s="11">
        <v>0.628</v>
      </c>
      <c r="AJ460" s="11">
        <v>0.34385576018029501</v>
      </c>
      <c r="AK460" s="11">
        <v>0.34792314537209401</v>
      </c>
      <c r="AL460" s="11">
        <v>0.32235262653984698</v>
      </c>
      <c r="AM460" s="11">
        <v>1.9107162513002002E-2</v>
      </c>
      <c r="AN460" s="11">
        <v>3.1301571428571429E-2</v>
      </c>
      <c r="AO460" s="11">
        <v>0.3020625051659222</v>
      </c>
      <c r="AP460" s="11">
        <v>0.4038800007849932</v>
      </c>
      <c r="AQ460" s="11">
        <v>0.32235262653984698</v>
      </c>
      <c r="AR460" s="11">
        <v>971.37524568850404</v>
      </c>
      <c r="AS460" s="11">
        <v>940</v>
      </c>
      <c r="AT460" s="11">
        <v>12994429</v>
      </c>
      <c r="AW460" s="11">
        <v>0.04</v>
      </c>
      <c r="AX460" s="11">
        <v>-3.7529031397993795E-2</v>
      </c>
    </row>
    <row r="461" spans="1:50">
      <c r="A461"/>
      <c r="B461"/>
      <c r="C461"/>
      <c r="D461"/>
      <c r="E461"/>
      <c r="F461"/>
      <c r="G461"/>
      <c r="H461"/>
      <c r="I461"/>
      <c r="J461"/>
      <c r="K461"/>
      <c r="L461"/>
      <c r="M461"/>
      <c r="N461"/>
      <c r="O461"/>
      <c r="P461"/>
      <c r="Q461"/>
      <c r="R461"/>
      <c r="S461"/>
      <c r="T461"/>
      <c r="U461"/>
      <c r="V461"/>
      <c r="W461"/>
      <c r="X461"/>
      <c r="Y461"/>
      <c r="Z461"/>
      <c r="AA461" s="11">
        <v>7.6478585995921139E-2</v>
      </c>
      <c r="AB461" s="11">
        <v>0.93364285741428565</v>
      </c>
      <c r="AC461" s="11">
        <v>0.55000000000000004</v>
      </c>
      <c r="AD461" s="11">
        <v>0.5</v>
      </c>
      <c r="AE461" s="11">
        <v>0.91299999999999992</v>
      </c>
      <c r="AF461" s="11">
        <v>0.91299999999999992</v>
      </c>
      <c r="AG461" s="11">
        <v>0.5</v>
      </c>
      <c r="AH461" s="11">
        <v>0.81599999999999995</v>
      </c>
      <c r="AI461" s="11">
        <v>0.67</v>
      </c>
      <c r="AJ461" s="11">
        <v>0.33741884437464603</v>
      </c>
      <c r="AK461" s="11">
        <v>0.35332309635692999</v>
      </c>
      <c r="AL461" s="11">
        <v>0.31117840100620492</v>
      </c>
      <c r="AM461" s="11">
        <v>3.1945789004873111E-2</v>
      </c>
      <c r="AN461" s="11">
        <v>3.6248714285714287E-2</v>
      </c>
      <c r="AO461" s="11">
        <v>0.28346551391949409</v>
      </c>
      <c r="AP461" s="11">
        <v>0.41266000058874491</v>
      </c>
      <c r="AQ461" s="11">
        <v>0.31117840100620492</v>
      </c>
      <c r="AR461" s="11">
        <v>1035.4534064540901</v>
      </c>
      <c r="AS461" s="11">
        <v>990</v>
      </c>
      <c r="AT461" s="11">
        <v>13216835</v>
      </c>
      <c r="AW461" s="11">
        <v>0.04</v>
      </c>
      <c r="AX461" s="11">
        <v>-3.8382666589460934E-2</v>
      </c>
    </row>
    <row r="462" spans="1:50">
      <c r="A462"/>
      <c r="B462"/>
      <c r="C462"/>
      <c r="D462"/>
      <c r="E462"/>
      <c r="F462"/>
      <c r="G462"/>
      <c r="H462"/>
      <c r="I462"/>
      <c r="J462"/>
      <c r="K462"/>
      <c r="L462"/>
      <c r="M462"/>
      <c r="N462"/>
      <c r="O462"/>
      <c r="P462"/>
      <c r="Q462"/>
      <c r="R462"/>
      <c r="S462"/>
      <c r="T462"/>
      <c r="U462"/>
      <c r="V462"/>
      <c r="W462"/>
      <c r="X462"/>
      <c r="Y462"/>
      <c r="Z462"/>
      <c r="AA462" s="11">
        <v>7.6478585995921139E-2</v>
      </c>
      <c r="AB462" s="11">
        <v>0.93537142889714286</v>
      </c>
      <c r="AC462" s="11">
        <v>0.55000000000000004</v>
      </c>
      <c r="AD462" s="11">
        <v>0.7</v>
      </c>
      <c r="AE462" s="11">
        <v>0.91299999999999992</v>
      </c>
      <c r="AF462" s="11">
        <v>0.92500000000000004</v>
      </c>
      <c r="AG462" s="11">
        <v>0.5</v>
      </c>
      <c r="AH462" s="11">
        <v>0.86499999999999999</v>
      </c>
      <c r="AI462" s="11">
        <v>0.68</v>
      </c>
      <c r="AJ462" s="11">
        <v>0.34539251654190001</v>
      </c>
      <c r="AK462" s="11">
        <v>0.33468230436902002</v>
      </c>
      <c r="AL462" s="11">
        <v>0.32752743975693938</v>
      </c>
      <c r="AM462" s="11">
        <v>4.1227003056670444E-2</v>
      </c>
      <c r="AN462" s="11">
        <v>4.4860857142857147E-2</v>
      </c>
      <c r="AO462" s="11">
        <v>0.2650635874275109</v>
      </c>
      <c r="AP462" s="11">
        <v>0.42144000039249652</v>
      </c>
      <c r="AQ462" s="11">
        <v>0.32752743975693938</v>
      </c>
      <c r="AR462" s="11">
        <v>1129.3519350997899</v>
      </c>
      <c r="AS462" s="11">
        <v>1090</v>
      </c>
      <c r="AT462" s="11">
        <v>13432081</v>
      </c>
      <c r="AW462" s="11">
        <v>0.05</v>
      </c>
      <c r="AX462" s="11">
        <v>-3.9425962757582644E-2</v>
      </c>
    </row>
    <row r="463" spans="1:50">
      <c r="A463"/>
      <c r="B463"/>
      <c r="C463"/>
      <c r="D463"/>
      <c r="E463"/>
      <c r="F463"/>
      <c r="G463"/>
      <c r="H463"/>
      <c r="I463"/>
      <c r="J463"/>
      <c r="K463"/>
      <c r="L463"/>
      <c r="M463"/>
      <c r="N463"/>
      <c r="O463"/>
      <c r="P463"/>
      <c r="Q463"/>
      <c r="R463"/>
      <c r="S463"/>
      <c r="T463"/>
      <c r="U463"/>
      <c r="V463"/>
      <c r="W463"/>
      <c r="X463"/>
      <c r="Y463"/>
      <c r="Z463"/>
      <c r="AA463" s="11">
        <v>7.6478585995921139E-2</v>
      </c>
      <c r="AB463" s="11">
        <v>0.93710000037999996</v>
      </c>
      <c r="AC463" s="11">
        <v>0.55000000000000004</v>
      </c>
      <c r="AD463" s="11">
        <v>0.7</v>
      </c>
      <c r="AE463" s="11">
        <v>0.91400000000000003</v>
      </c>
      <c r="AF463" s="11">
        <v>0.91</v>
      </c>
      <c r="AG463" s="11">
        <v>0.5</v>
      </c>
      <c r="AH463" s="11">
        <v>0.80799999999999994</v>
      </c>
      <c r="AI463" s="11">
        <v>0.52</v>
      </c>
      <c r="AJ463" s="11">
        <v>0.397023474345024</v>
      </c>
      <c r="AK463" s="11">
        <v>0.32558283070464</v>
      </c>
      <c r="AL463" s="11">
        <v>0.29657299582575269</v>
      </c>
      <c r="AM463" s="11">
        <v>7.0142593256429991E-2</v>
      </c>
      <c r="AN463" s="11">
        <v>4.3437285714285713E-2</v>
      </c>
      <c r="AO463" s="11">
        <v>0.25727900686807109</v>
      </c>
      <c r="AP463" s="11">
        <v>0.43022000019624829</v>
      </c>
      <c r="AQ463" s="11">
        <v>0.29657299582575269</v>
      </c>
      <c r="AR463" s="11">
        <v>1261.2925841573301</v>
      </c>
      <c r="AS463" s="11">
        <v>1210</v>
      </c>
      <c r="AT463" s="11">
        <v>13646804</v>
      </c>
      <c r="AU463" s="11">
        <v>41.85</v>
      </c>
      <c r="AV463" s="11">
        <v>68.2</v>
      </c>
      <c r="AW463" s="11">
        <v>0.03</v>
      </c>
      <c r="AX463" s="11">
        <v>-3.8152008808610749E-2</v>
      </c>
    </row>
    <row r="464" spans="1:50">
      <c r="A464"/>
      <c r="B464"/>
      <c r="C464"/>
      <c r="D464"/>
      <c r="E464"/>
      <c r="F464"/>
      <c r="G464"/>
      <c r="H464"/>
      <c r="I464"/>
      <c r="J464"/>
      <c r="K464"/>
      <c r="L464"/>
      <c r="M464"/>
      <c r="N464"/>
      <c r="O464"/>
      <c r="P464"/>
      <c r="Q464"/>
      <c r="R464"/>
      <c r="S464"/>
      <c r="T464"/>
      <c r="U464"/>
      <c r="V464"/>
      <c r="W464"/>
      <c r="X464"/>
      <c r="Y464"/>
      <c r="Z464"/>
      <c r="AA464" s="11">
        <v>7.6478585995921139E-2</v>
      </c>
      <c r="AB464" s="11">
        <v>0.93835800034428152</v>
      </c>
      <c r="AC464" s="11">
        <v>0.55000000000000004</v>
      </c>
      <c r="AD464" s="11">
        <v>0.7</v>
      </c>
      <c r="AE464" s="11">
        <v>0.91299999999999992</v>
      </c>
      <c r="AF464" s="11">
        <v>0.90400000000000003</v>
      </c>
      <c r="AG464" s="11">
        <v>0.5</v>
      </c>
      <c r="AH464" s="11">
        <v>0.87</v>
      </c>
      <c r="AI464" s="11">
        <v>0.52</v>
      </c>
      <c r="AJ464" s="11">
        <v>0.40441361545545795</v>
      </c>
      <c r="AK464" s="11">
        <v>0.30060932723639</v>
      </c>
      <c r="AL464" s="11">
        <v>0.26854334483935183</v>
      </c>
      <c r="AM464" s="11">
        <v>8.5099932201316772E-2</v>
      </c>
      <c r="AN464" s="11">
        <v>5.0882285714285713E-2</v>
      </c>
      <c r="AO464" s="11">
        <v>0.27015807964466887</v>
      </c>
      <c r="AP464" s="11">
        <v>0.439</v>
      </c>
      <c r="AQ464" s="11">
        <v>0.26854334483935183</v>
      </c>
      <c r="AR464" s="11">
        <v>1452.7087600136699</v>
      </c>
      <c r="AS464" s="11">
        <v>1390</v>
      </c>
      <c r="AT464" s="11">
        <v>13866051</v>
      </c>
      <c r="AW464" s="11">
        <v>0.02</v>
      </c>
      <c r="AX464" s="11">
        <v>-3.6262399488996233E-2</v>
      </c>
    </row>
    <row r="465" spans="1:50">
      <c r="A465"/>
      <c r="B465"/>
      <c r="C465"/>
      <c r="D465"/>
      <c r="E465"/>
      <c r="F465"/>
      <c r="G465"/>
      <c r="H465"/>
      <c r="I465"/>
      <c r="J465"/>
      <c r="K465"/>
      <c r="L465"/>
      <c r="M465"/>
      <c r="N465"/>
      <c r="O465"/>
      <c r="P465"/>
      <c r="Q465"/>
      <c r="R465"/>
      <c r="S465"/>
      <c r="T465"/>
      <c r="U465"/>
      <c r="V465"/>
      <c r="W465"/>
      <c r="X465"/>
      <c r="Y465"/>
      <c r="Z465"/>
      <c r="AA465" s="11">
        <v>7.6478585995921139E-2</v>
      </c>
      <c r="AB465" s="11">
        <v>0.93961600030856307</v>
      </c>
      <c r="AC465" s="11">
        <v>0.43</v>
      </c>
      <c r="AD465" s="11">
        <v>0.7</v>
      </c>
      <c r="AE465" s="11">
        <v>0.91299999999999992</v>
      </c>
      <c r="AF465" s="11">
        <v>0.90900000000000003</v>
      </c>
      <c r="AG465" s="11">
        <v>0.5</v>
      </c>
      <c r="AH465" s="11">
        <v>0.83700000000000008</v>
      </c>
      <c r="AI465" s="11">
        <v>0.53400000000000003</v>
      </c>
      <c r="AJ465" s="11">
        <v>0.41242077224032203</v>
      </c>
      <c r="AK465" s="11">
        <v>0.32959889574169604</v>
      </c>
      <c r="AL465" s="11">
        <v>0.25947623759316807</v>
      </c>
      <c r="AM465" s="11">
        <v>0.13574854328247221</v>
      </c>
      <c r="AN465" s="11">
        <v>6.4845857142857136E-2</v>
      </c>
      <c r="AO465" s="11">
        <v>0.26826807991613344</v>
      </c>
      <c r="AP465" s="11">
        <v>0.442</v>
      </c>
      <c r="AQ465" s="11">
        <v>0.25947623759316807</v>
      </c>
      <c r="AR465" s="11">
        <v>1634.9003554947701</v>
      </c>
      <c r="AS465" s="11">
        <v>1570</v>
      </c>
      <c r="AT465" s="11">
        <v>14091823</v>
      </c>
      <c r="AW465" s="11">
        <v>0.01</v>
      </c>
      <c r="AX465" s="11">
        <v>-3.9530345083523433E-2</v>
      </c>
    </row>
    <row r="466" spans="1:50">
      <c r="A466"/>
      <c r="B466"/>
      <c r="C466"/>
      <c r="D466"/>
      <c r="E466"/>
      <c r="F466"/>
      <c r="G466"/>
      <c r="H466"/>
      <c r="I466"/>
      <c r="J466"/>
      <c r="K466"/>
      <c r="L466"/>
      <c r="M466"/>
      <c r="N466"/>
      <c r="O466"/>
      <c r="P466"/>
      <c r="Q466"/>
      <c r="R466"/>
      <c r="S466"/>
      <c r="T466"/>
      <c r="U466"/>
      <c r="V466"/>
      <c r="W466"/>
      <c r="X466"/>
      <c r="Y466"/>
      <c r="Z466"/>
      <c r="AA466" s="11">
        <v>7.6478585995921139E-2</v>
      </c>
      <c r="AB466" s="11">
        <v>0.94087400027284451</v>
      </c>
      <c r="AC466" s="11">
        <v>0.435</v>
      </c>
      <c r="AD466" s="11">
        <v>0.5</v>
      </c>
      <c r="AE466" s="11">
        <v>0.91400000000000003</v>
      </c>
      <c r="AF466" s="11">
        <v>0.93299999999999994</v>
      </c>
      <c r="AG466" s="11">
        <v>0.5</v>
      </c>
      <c r="AH466" s="11">
        <v>0.81</v>
      </c>
      <c r="AI466" s="11">
        <v>0.52200000000000002</v>
      </c>
      <c r="AJ466" s="11">
        <v>0.40354954509720803</v>
      </c>
      <c r="AK466" s="11">
        <v>0.32660438283529397</v>
      </c>
      <c r="AL466" s="11">
        <v>0.27794437078074513</v>
      </c>
      <c r="AM466" s="11">
        <v>0.20038990470108001</v>
      </c>
      <c r="AN466" s="11">
        <v>7.6515714285714284E-2</v>
      </c>
      <c r="AO466" s="11">
        <v>0.28918922888652521</v>
      </c>
      <c r="AP466" s="11">
        <v>0.44299999999999995</v>
      </c>
      <c r="AQ466" s="11">
        <v>0.27794437078074513</v>
      </c>
      <c r="AR466" s="11">
        <v>1833.4230906089001</v>
      </c>
      <c r="AS466" s="11">
        <v>1750</v>
      </c>
      <c r="AT466" s="11">
        <v>14323842</v>
      </c>
      <c r="AU466" s="11">
        <v>44.37</v>
      </c>
      <c r="AV466" s="11">
        <v>56.46</v>
      </c>
      <c r="AW466" s="11">
        <v>0</v>
      </c>
      <c r="AX466" s="11">
        <v>-4.0594928823111387E-2</v>
      </c>
    </row>
    <row r="467" spans="1:50">
      <c r="A467"/>
      <c r="B467"/>
      <c r="C467"/>
      <c r="D467"/>
      <c r="E467"/>
      <c r="F467"/>
      <c r="G467"/>
      <c r="H467"/>
      <c r="I467"/>
      <c r="J467"/>
      <c r="K467"/>
      <c r="L467"/>
      <c r="M467"/>
      <c r="N467"/>
      <c r="O467"/>
      <c r="P467"/>
      <c r="Q467"/>
      <c r="R467"/>
      <c r="S467"/>
      <c r="T467"/>
      <c r="U467"/>
      <c r="V467"/>
      <c r="W467"/>
      <c r="X467"/>
      <c r="Y467"/>
      <c r="Z467"/>
      <c r="AA467" s="11">
        <v>7.6478585995921139E-2</v>
      </c>
      <c r="AB467" s="11">
        <v>0.94213200023712607</v>
      </c>
      <c r="AC467" s="11">
        <v>0.43</v>
      </c>
      <c r="AD467" s="11">
        <v>0.5</v>
      </c>
      <c r="AE467" s="11">
        <v>0.91400000000000003</v>
      </c>
      <c r="AF467" s="11">
        <v>0.94200000000000006</v>
      </c>
      <c r="AG467" s="11">
        <v>0.5</v>
      </c>
      <c r="AH467" s="11">
        <v>0.80900000000000005</v>
      </c>
      <c r="AI467" s="11">
        <v>0.52200000000000002</v>
      </c>
      <c r="AJ467" s="11">
        <v>0.43786399986126401</v>
      </c>
      <c r="AK467" s="11">
        <v>0.31170952493426796</v>
      </c>
      <c r="AL467" s="11">
        <v>0.27964485162624531</v>
      </c>
      <c r="AM467" s="11">
        <v>0.32329179998924445</v>
      </c>
      <c r="AN467" s="11">
        <v>0.10022557142857143</v>
      </c>
      <c r="AO467" s="11">
        <v>0.28873084598185245</v>
      </c>
      <c r="AP467" s="11">
        <v>0.46299999999999997</v>
      </c>
      <c r="AQ467" s="11">
        <v>0.27964485162624531</v>
      </c>
      <c r="AR467" s="11">
        <v>1966.17886318449</v>
      </c>
      <c r="AS467" s="11">
        <v>1870</v>
      </c>
      <c r="AT467" s="11">
        <v>14562008</v>
      </c>
      <c r="AW467" s="11">
        <v>0.01</v>
      </c>
      <c r="AX467" s="11">
        <v>-4.2245504334315953E-2</v>
      </c>
    </row>
    <row r="468" spans="1:50">
      <c r="A468"/>
      <c r="B468"/>
      <c r="C468"/>
      <c r="D468"/>
      <c r="E468"/>
      <c r="F468"/>
      <c r="G468"/>
      <c r="H468"/>
      <c r="I468"/>
      <c r="J468"/>
      <c r="K468"/>
      <c r="L468"/>
      <c r="M468"/>
      <c r="N468"/>
      <c r="O468"/>
      <c r="P468"/>
      <c r="Q468"/>
      <c r="R468"/>
      <c r="S468"/>
      <c r="T468"/>
      <c r="U468"/>
      <c r="V468"/>
      <c r="W468"/>
      <c r="X468"/>
      <c r="Y468"/>
      <c r="Z468"/>
      <c r="AA468" s="11">
        <v>7.6478585995921139E-2</v>
      </c>
      <c r="AB468" s="11">
        <v>0.94339000020140751</v>
      </c>
      <c r="AC468" s="11">
        <v>0.42700000000000005</v>
      </c>
      <c r="AD468" s="11">
        <v>0.5</v>
      </c>
      <c r="AE468" s="11">
        <v>0.91400000000000003</v>
      </c>
      <c r="AF468" s="11">
        <v>0.94499999999999995</v>
      </c>
      <c r="AG468" s="11">
        <v>0.5</v>
      </c>
      <c r="AH468" s="11">
        <v>0.8</v>
      </c>
      <c r="AI468" s="11">
        <v>0.63400000000000001</v>
      </c>
      <c r="AJ468" s="11">
        <v>0.37485902017607797</v>
      </c>
      <c r="AK468" s="11">
        <v>0.32370085083287198</v>
      </c>
      <c r="AL468" s="11">
        <v>0.26315771649120334</v>
      </c>
      <c r="AM468" s="11">
        <v>0.41974293660743889</v>
      </c>
      <c r="AN468" s="11">
        <v>0.14285714285714285</v>
      </c>
      <c r="AO468" s="11">
        <v>0.29080584469011234</v>
      </c>
      <c r="AP468" s="11">
        <v>0.44500000000000001</v>
      </c>
      <c r="AQ468" s="11">
        <v>0.26315771649120334</v>
      </c>
      <c r="AR468" s="11">
        <v>1914.9922655635601</v>
      </c>
      <c r="AS468" s="11">
        <v>1820</v>
      </c>
      <c r="AT468" s="11">
        <v>14805358</v>
      </c>
      <c r="AW468" s="11">
        <v>0.02</v>
      </c>
      <c r="AX468" s="11">
        <v>-3.8801226398814392E-2</v>
      </c>
    </row>
    <row r="469" spans="1:50">
      <c r="A469"/>
      <c r="B469"/>
      <c r="C469"/>
      <c r="D469"/>
      <c r="E469"/>
      <c r="F469"/>
      <c r="G469"/>
      <c r="H469"/>
      <c r="I469"/>
      <c r="J469"/>
      <c r="K469"/>
      <c r="L469"/>
      <c r="M469"/>
      <c r="N469"/>
      <c r="O469"/>
      <c r="P469"/>
      <c r="Q469"/>
      <c r="R469"/>
      <c r="S469"/>
      <c r="T469"/>
      <c r="U469"/>
      <c r="V469"/>
      <c r="W469"/>
      <c r="X469"/>
      <c r="Y469"/>
      <c r="Z469"/>
      <c r="AA469" s="11">
        <v>7.6478585995921139E-2</v>
      </c>
      <c r="AB469" s="11">
        <v>0.94464800016568906</v>
      </c>
      <c r="AC469" s="11">
        <v>0.39899999999999997</v>
      </c>
      <c r="AD469" s="11">
        <v>0.5</v>
      </c>
      <c r="AE469" s="11">
        <v>0.91</v>
      </c>
      <c r="AF469" s="11">
        <v>0.92900000000000005</v>
      </c>
      <c r="AG469" s="11">
        <v>0.6</v>
      </c>
      <c r="AH469" s="11">
        <v>0.70499999999999996</v>
      </c>
      <c r="AI469" s="11">
        <v>0.7</v>
      </c>
      <c r="AJ469" s="11">
        <v>0.37611042994634603</v>
      </c>
      <c r="AK469" s="11">
        <v>0.32546384228513736</v>
      </c>
      <c r="AL469" s="11">
        <v>0.26552613927335295</v>
      </c>
      <c r="AM469" s="11">
        <v>0.41554550733518436</v>
      </c>
      <c r="AN469" s="11">
        <v>0.1414285714605025</v>
      </c>
      <c r="AO469" s="11">
        <v>0.29289778619645268</v>
      </c>
      <c r="AP469" s="11">
        <v>0.436</v>
      </c>
      <c r="AQ469" s="11">
        <v>0.26552613927335295</v>
      </c>
      <c r="AS469" s="11">
        <v>2032.6666666666861</v>
      </c>
      <c r="AW469" s="11">
        <v>0.02</v>
      </c>
      <c r="AX469" s="11">
        <v>-4.6508199420573881E-2</v>
      </c>
    </row>
    <row r="470" spans="1:50">
      <c r="A470"/>
      <c r="B470"/>
      <c r="C470"/>
      <c r="D470"/>
      <c r="E470"/>
      <c r="F470"/>
      <c r="G470"/>
      <c r="H470"/>
      <c r="I470"/>
      <c r="J470"/>
      <c r="K470"/>
      <c r="L470"/>
      <c r="M470"/>
      <c r="N470"/>
      <c r="O470"/>
      <c r="P470"/>
      <c r="Q470"/>
      <c r="R470"/>
      <c r="S470"/>
      <c r="T470"/>
      <c r="U470"/>
      <c r="V470"/>
      <c r="W470"/>
      <c r="X470"/>
      <c r="Y470"/>
      <c r="Z470"/>
      <c r="AA470" s="11">
        <v>1.5865964333312176E-2</v>
      </c>
      <c r="AB470" s="11">
        <v>0.875</v>
      </c>
      <c r="AC470" s="11">
        <v>0.55000000000000004</v>
      </c>
      <c r="AD470" s="11">
        <v>0.5</v>
      </c>
      <c r="AE470" s="11">
        <v>0.51100000000000001</v>
      </c>
      <c r="AF470" s="11">
        <v>0.89800000000000002</v>
      </c>
      <c r="AG470" s="11">
        <v>0.5</v>
      </c>
      <c r="AH470" s="11">
        <v>0.80900000000000005</v>
      </c>
      <c r="AI470" s="11">
        <v>0.25</v>
      </c>
      <c r="AJ470" s="11">
        <v>0.25148798620166424</v>
      </c>
      <c r="AK470" s="11">
        <v>0.26310847775833551</v>
      </c>
      <c r="AL470" s="11">
        <v>0.28700040327939441</v>
      </c>
      <c r="AM470" s="11">
        <v>2.2136202520385554E-4</v>
      </c>
      <c r="AN470" s="11">
        <v>6.1675880119875071E-2</v>
      </c>
      <c r="AO470" s="11">
        <v>0.20213057013666935</v>
      </c>
      <c r="AP470" s="11">
        <v>0.41600000232458112</v>
      </c>
      <c r="AQ470" s="11">
        <v>0.28700040327939441</v>
      </c>
      <c r="AR470" s="11">
        <v>1336.5693017062799</v>
      </c>
      <c r="AS470" s="11">
        <v>1260</v>
      </c>
      <c r="AT470" s="11">
        <v>14054403</v>
      </c>
      <c r="AW470" s="11">
        <v>-7.0000000000000007E-2</v>
      </c>
      <c r="AX470" s="11">
        <v>-4.6077834269357076E-2</v>
      </c>
    </row>
    <row r="471" spans="1:50">
      <c r="A471"/>
      <c r="B471"/>
      <c r="C471"/>
      <c r="D471"/>
      <c r="E471"/>
      <c r="F471"/>
      <c r="G471"/>
      <c r="H471"/>
      <c r="I471"/>
      <c r="J471"/>
      <c r="K471"/>
      <c r="L471"/>
      <c r="M471"/>
      <c r="N471"/>
      <c r="O471"/>
      <c r="P471"/>
      <c r="Q471"/>
      <c r="R471"/>
      <c r="S471"/>
      <c r="T471"/>
      <c r="U471"/>
      <c r="V471"/>
      <c r="W471"/>
      <c r="X471"/>
      <c r="Y471"/>
      <c r="Z471"/>
      <c r="AA471" s="11">
        <v>1.5865964333312176E-2</v>
      </c>
      <c r="AB471" s="11">
        <v>0.875</v>
      </c>
      <c r="AC471" s="11">
        <v>0.55000000000000004</v>
      </c>
      <c r="AD471" s="11">
        <v>0.3</v>
      </c>
      <c r="AE471" s="11">
        <v>0.51300000000000001</v>
      </c>
      <c r="AF471" s="11">
        <v>0.88</v>
      </c>
      <c r="AG471" s="11">
        <v>0.5</v>
      </c>
      <c r="AH471" s="11">
        <v>0.72400000000000009</v>
      </c>
      <c r="AI471" s="11">
        <v>0.25</v>
      </c>
      <c r="AJ471" s="11">
        <v>0.24641631256635202</v>
      </c>
      <c r="AK471" s="11">
        <v>0.258273957006526</v>
      </c>
      <c r="AL471" s="11">
        <v>0.28265347283322029</v>
      </c>
      <c r="AM471" s="11">
        <v>2.6977756269568889E-4</v>
      </c>
      <c r="AN471" s="11">
        <v>6.3016660089906307E-2</v>
      </c>
      <c r="AO471" s="11">
        <v>0.19605160231892332</v>
      </c>
      <c r="AP471" s="11">
        <v>0.42640000209212303</v>
      </c>
      <c r="AQ471" s="11">
        <v>0.28265347283322029</v>
      </c>
      <c r="AR471" s="11">
        <v>1394.43916668968</v>
      </c>
      <c r="AS471" s="11">
        <v>1310</v>
      </c>
      <c r="AT471" s="11">
        <v>14415168</v>
      </c>
      <c r="AU471" s="11">
        <v>46.82</v>
      </c>
      <c r="AV471" s="11">
        <v>74.459999999999994</v>
      </c>
      <c r="AW471" s="11">
        <v>-0.09</v>
      </c>
      <c r="AX471" s="11">
        <v>-3.9474002973766853E-2</v>
      </c>
    </row>
    <row r="472" spans="1:50">
      <c r="A472"/>
      <c r="B472"/>
      <c r="C472"/>
      <c r="D472"/>
      <c r="E472"/>
      <c r="F472"/>
      <c r="G472"/>
      <c r="H472"/>
      <c r="I472"/>
      <c r="J472"/>
      <c r="K472"/>
      <c r="L472"/>
      <c r="M472"/>
      <c r="N472"/>
      <c r="O472"/>
      <c r="P472"/>
      <c r="Q472"/>
      <c r="R472"/>
      <c r="S472"/>
      <c r="T472"/>
      <c r="U472"/>
      <c r="V472"/>
      <c r="W472"/>
      <c r="X472"/>
      <c r="Y472"/>
      <c r="Z472"/>
      <c r="AA472" s="11">
        <v>1.5865964333312176E-2</v>
      </c>
      <c r="AB472" s="11">
        <v>0.875</v>
      </c>
      <c r="AC472" s="11">
        <v>0.55000000000000004</v>
      </c>
      <c r="AD472" s="11">
        <v>0.3</v>
      </c>
      <c r="AE472" s="11">
        <v>0.51</v>
      </c>
      <c r="AF472" s="11">
        <v>0.88800000000000001</v>
      </c>
      <c r="AG472" s="11">
        <v>0.5</v>
      </c>
      <c r="AH472" s="11">
        <v>0.61699999999999999</v>
      </c>
      <c r="AI472" s="11">
        <v>0.25</v>
      </c>
      <c r="AJ472" s="11">
        <v>0.29534225758030297</v>
      </c>
      <c r="AK472" s="11">
        <v>0.26476250633978698</v>
      </c>
      <c r="AL472" s="11">
        <v>0.27231792025347029</v>
      </c>
      <c r="AM472" s="11">
        <v>3.1587473373734443E-4</v>
      </c>
      <c r="AN472" s="11">
        <v>6.4357440059937529E-2</v>
      </c>
      <c r="AO472" s="11">
        <v>0.23045392566816103</v>
      </c>
      <c r="AP472" s="11">
        <v>0.43680000185966494</v>
      </c>
      <c r="AQ472" s="11">
        <v>0.27231792025347029</v>
      </c>
      <c r="AR472" s="11">
        <v>1455.3371055715099</v>
      </c>
      <c r="AS472" s="11">
        <v>1370</v>
      </c>
      <c r="AT472" s="11">
        <v>14773789</v>
      </c>
      <c r="AW472" s="11">
        <v>-0.09</v>
      </c>
      <c r="AX472" s="11">
        <v>-4.5944459264371906E-2</v>
      </c>
    </row>
    <row r="473" spans="1:50">
      <c r="A473"/>
      <c r="B473"/>
      <c r="C473"/>
      <c r="D473"/>
      <c r="E473"/>
      <c r="F473"/>
      <c r="G473"/>
      <c r="H473"/>
      <c r="I473"/>
      <c r="J473"/>
      <c r="K473"/>
      <c r="L473"/>
      <c r="M473"/>
      <c r="N473"/>
      <c r="O473"/>
      <c r="P473"/>
      <c r="Q473"/>
      <c r="R473"/>
      <c r="S473"/>
      <c r="T473"/>
      <c r="U473"/>
      <c r="V473"/>
      <c r="W473"/>
      <c r="X473"/>
      <c r="Y473"/>
      <c r="Z473"/>
      <c r="AA473" s="11">
        <v>1.5865964333312176E-2</v>
      </c>
      <c r="AB473" s="11">
        <v>0.875</v>
      </c>
      <c r="AC473" s="11">
        <v>0.55000000000000004</v>
      </c>
      <c r="AD473" s="11">
        <v>0.3</v>
      </c>
      <c r="AE473" s="11">
        <v>0.50900000000000001</v>
      </c>
      <c r="AF473" s="11">
        <v>0.92200000000000004</v>
      </c>
      <c r="AG473" s="11">
        <v>0.5</v>
      </c>
      <c r="AH473" s="11">
        <v>0.70099999999999996</v>
      </c>
      <c r="AI473" s="11">
        <v>0.28999999999999998</v>
      </c>
      <c r="AJ473" s="11">
        <v>0.344268202594254</v>
      </c>
      <c r="AK473" s="11">
        <v>0.27125105567304797</v>
      </c>
      <c r="AL473" s="11">
        <v>0.2619823676737203</v>
      </c>
      <c r="AM473" s="11">
        <v>3.6712057013413339E-4</v>
      </c>
      <c r="AN473" s="11">
        <v>6.5698220029968779E-2</v>
      </c>
      <c r="AO473" s="11">
        <v>0.26485624901739879</v>
      </c>
      <c r="AP473" s="11">
        <v>0.4472000016272068</v>
      </c>
      <c r="AQ473" s="11">
        <v>0.2619823676737203</v>
      </c>
      <c r="AR473" s="11">
        <v>1509.2923503781301</v>
      </c>
      <c r="AS473" s="11">
        <v>1440</v>
      </c>
      <c r="AT473" s="11">
        <v>15132782</v>
      </c>
      <c r="AW473" s="11">
        <v>-7.0000000000000007E-2</v>
      </c>
      <c r="AX473" s="11">
        <v>-4.615530387090655E-2</v>
      </c>
    </row>
    <row r="474" spans="1:50">
      <c r="A474"/>
      <c r="B474"/>
      <c r="C474"/>
      <c r="D474"/>
      <c r="E474"/>
      <c r="F474"/>
      <c r="G474"/>
      <c r="H474"/>
      <c r="I474"/>
      <c r="J474"/>
      <c r="K474"/>
      <c r="L474"/>
      <c r="M474"/>
      <c r="N474"/>
      <c r="O474"/>
      <c r="P474"/>
      <c r="Q474"/>
      <c r="R474"/>
      <c r="S474"/>
      <c r="T474"/>
      <c r="U474"/>
      <c r="V474"/>
      <c r="W474"/>
      <c r="X474"/>
      <c r="Y474"/>
      <c r="Z474"/>
      <c r="AA474" s="11">
        <v>1.5865964333312176E-2</v>
      </c>
      <c r="AB474" s="11">
        <v>0.875</v>
      </c>
      <c r="AC474" s="11">
        <v>0.55000000000000004</v>
      </c>
      <c r="AD474" s="11">
        <v>0.3</v>
      </c>
      <c r="AE474" s="11">
        <v>0.50900000000000001</v>
      </c>
      <c r="AF474" s="11">
        <v>0.92200000000000004</v>
      </c>
      <c r="AG474" s="11">
        <v>0.5</v>
      </c>
      <c r="AH474" s="11">
        <v>0.746</v>
      </c>
      <c r="AI474" s="11">
        <v>0.45</v>
      </c>
      <c r="AJ474" s="11">
        <v>0.369010321694554</v>
      </c>
      <c r="AK474" s="11">
        <v>0.27155849178637798</v>
      </c>
      <c r="AL474" s="11">
        <v>0.27184441424302908</v>
      </c>
      <c r="AM474" s="11">
        <v>4.3022526982331111E-4</v>
      </c>
      <c r="AN474" s="11">
        <v>6.7039000000000001E-2</v>
      </c>
      <c r="AO474" s="11">
        <v>0.26379464005515862</v>
      </c>
      <c r="AP474" s="11">
        <v>0.45760000139474871</v>
      </c>
      <c r="AQ474" s="11">
        <v>0.27184441424302908</v>
      </c>
      <c r="AR474" s="11">
        <v>1561.25117045768</v>
      </c>
      <c r="AS474" s="11">
        <v>1490</v>
      </c>
      <c r="AT474" s="11">
        <v>15495758</v>
      </c>
      <c r="AW474" s="11">
        <v>-0.06</v>
      </c>
      <c r="AX474" s="11">
        <v>-4.6013493350192392E-2</v>
      </c>
    </row>
    <row r="475" spans="1:50">
      <c r="A475"/>
      <c r="B475"/>
      <c r="C475"/>
      <c r="D475"/>
      <c r="E475"/>
      <c r="F475"/>
      <c r="G475"/>
      <c r="H475"/>
      <c r="I475"/>
      <c r="J475"/>
      <c r="K475"/>
      <c r="L475"/>
      <c r="M475"/>
      <c r="N475"/>
      <c r="O475"/>
      <c r="P475"/>
      <c r="Q475"/>
      <c r="R475"/>
      <c r="S475"/>
      <c r="T475"/>
      <c r="U475"/>
      <c r="V475"/>
      <c r="W475"/>
      <c r="X475"/>
      <c r="Y475"/>
      <c r="Z475"/>
      <c r="AA475" s="11">
        <v>1.5865964333312176E-2</v>
      </c>
      <c r="AB475" s="11">
        <v>0.91899999618999995</v>
      </c>
      <c r="AC475" s="11">
        <v>0.55000000000000004</v>
      </c>
      <c r="AD475" s="11">
        <v>0.3</v>
      </c>
      <c r="AE475" s="11">
        <v>0.50600000000000001</v>
      </c>
      <c r="AF475" s="11">
        <v>0.94099999999999995</v>
      </c>
      <c r="AG475" s="11">
        <v>0.5</v>
      </c>
      <c r="AH475" s="11">
        <v>0.77500000000000002</v>
      </c>
      <c r="AI475" s="11">
        <v>0.47799999999999998</v>
      </c>
      <c r="AJ475" s="11">
        <v>0.393752440794854</v>
      </c>
      <c r="AK475" s="11">
        <v>0.27186592789970798</v>
      </c>
      <c r="AL475" s="11">
        <v>0.2817064608123378</v>
      </c>
      <c r="AM475" s="11">
        <v>7.2329748634041109E-3</v>
      </c>
      <c r="AN475" s="11">
        <v>6.3594999999999999E-2</v>
      </c>
      <c r="AO475" s="11">
        <v>0.26273303109291851</v>
      </c>
      <c r="AP475" s="11">
        <v>0.46800000116229057</v>
      </c>
      <c r="AQ475" s="11">
        <v>0.2817064608123378</v>
      </c>
      <c r="AR475" s="11">
        <v>1623.29276242836</v>
      </c>
      <c r="AS475" s="11">
        <v>1520</v>
      </c>
      <c r="AT475" s="11">
        <v>15865456</v>
      </c>
      <c r="AW475" s="11">
        <v>-0.05</v>
      </c>
      <c r="AX475" s="11">
        <v>-4.7858294051664807E-2</v>
      </c>
    </row>
    <row r="476" spans="1:50">
      <c r="A476"/>
      <c r="B476"/>
      <c r="C476"/>
      <c r="D476"/>
      <c r="E476"/>
      <c r="F476"/>
      <c r="G476"/>
      <c r="H476"/>
      <c r="I476"/>
      <c r="J476"/>
      <c r="K476"/>
      <c r="L476"/>
      <c r="M476"/>
      <c r="N476"/>
      <c r="O476"/>
      <c r="P476"/>
      <c r="Q476"/>
      <c r="R476"/>
      <c r="S476"/>
      <c r="T476"/>
      <c r="U476"/>
      <c r="V476"/>
      <c r="W476"/>
      <c r="X476"/>
      <c r="Y476"/>
      <c r="Z476"/>
      <c r="AA476" s="11">
        <v>1.5865964333312176E-2</v>
      </c>
      <c r="AB476" s="11">
        <v>0.91832499742750007</v>
      </c>
      <c r="AC476" s="11">
        <v>0.55000000000000004</v>
      </c>
      <c r="AD476" s="11">
        <v>0.5</v>
      </c>
      <c r="AE476" s="11">
        <v>0.504</v>
      </c>
      <c r="AF476" s="11">
        <v>0.89200000000000002</v>
      </c>
      <c r="AG476" s="11">
        <v>0.5</v>
      </c>
      <c r="AH476" s="11">
        <v>0.78599999999999992</v>
      </c>
      <c r="AI476" s="11">
        <v>0.61599999999999999</v>
      </c>
      <c r="AJ476" s="11">
        <v>0.37422281704038995</v>
      </c>
      <c r="AK476" s="11">
        <v>0.27031630392114103</v>
      </c>
      <c r="AL476" s="11">
        <v>0.28268957116277876</v>
      </c>
      <c r="AM476" s="11">
        <v>2.8546205271825557E-2</v>
      </c>
      <c r="AN476" s="11">
        <v>6.4047000000000007E-2</v>
      </c>
      <c r="AO476" s="11">
        <v>0.26086794552770565</v>
      </c>
      <c r="AP476" s="11">
        <v>0.47840000092983248</v>
      </c>
      <c r="AQ476" s="11">
        <v>0.28268957116277876</v>
      </c>
      <c r="AR476" s="11">
        <v>1694.7624387344899</v>
      </c>
      <c r="AS476" s="11">
        <v>1620</v>
      </c>
      <c r="AT476" s="11">
        <v>16242478</v>
      </c>
      <c r="AU476" s="11">
        <v>44.56</v>
      </c>
      <c r="AV476" s="11">
        <v>57.68</v>
      </c>
      <c r="AW476" s="11">
        <v>-0.04</v>
      </c>
      <c r="AX476" s="11">
        <v>-5.0382548135929184E-2</v>
      </c>
    </row>
    <row r="477" spans="1:50">
      <c r="A477"/>
      <c r="B477"/>
      <c r="C477"/>
      <c r="D477"/>
      <c r="E477"/>
      <c r="F477"/>
      <c r="G477"/>
      <c r="H477"/>
      <c r="I477"/>
      <c r="J477"/>
      <c r="K477"/>
      <c r="L477"/>
      <c r="M477"/>
      <c r="N477"/>
      <c r="O477"/>
      <c r="P477"/>
      <c r="Q477"/>
      <c r="R477"/>
      <c r="S477"/>
      <c r="T477"/>
      <c r="U477"/>
      <c r="V477"/>
      <c r="W477"/>
      <c r="X477"/>
      <c r="Y477"/>
      <c r="Z477"/>
      <c r="AA477" s="11">
        <v>1.5865964333312176E-2</v>
      </c>
      <c r="AB477" s="11">
        <v>0.91764999866499997</v>
      </c>
      <c r="AC477" s="11">
        <v>0.55000000000000004</v>
      </c>
      <c r="AD477" s="11">
        <v>0.5</v>
      </c>
      <c r="AE477" s="11">
        <v>0.504</v>
      </c>
      <c r="AF477" s="11">
        <v>0.89200000000000002</v>
      </c>
      <c r="AG477" s="11">
        <v>0.5</v>
      </c>
      <c r="AH477" s="11">
        <v>0.82</v>
      </c>
      <c r="AI477" s="11">
        <v>0.48200000000000004</v>
      </c>
      <c r="AJ477" s="11">
        <v>0.35469319328592597</v>
      </c>
      <c r="AK477" s="11">
        <v>0.26876667994257397</v>
      </c>
      <c r="AL477" s="11">
        <v>0.28367268151321973</v>
      </c>
      <c r="AM477" s="11">
        <v>4.6880359715726003E-2</v>
      </c>
      <c r="AN477" s="11">
        <v>7.0181000000000007E-2</v>
      </c>
      <c r="AO477" s="11">
        <v>0.25900285996249278</v>
      </c>
      <c r="AP477" s="11">
        <v>0.48880000069737434</v>
      </c>
      <c r="AQ477" s="11">
        <v>0.28367268151321973</v>
      </c>
      <c r="AR477" s="11">
        <v>1749.97711141373</v>
      </c>
      <c r="AS477" s="11">
        <v>1640</v>
      </c>
      <c r="AT477" s="11">
        <v>16626413</v>
      </c>
      <c r="AW477" s="11">
        <v>-0.05</v>
      </c>
      <c r="AX477" s="11">
        <v>-5.2165947545944835E-2</v>
      </c>
    </row>
    <row r="478" spans="1:50">
      <c r="A478"/>
      <c r="B478"/>
      <c r="C478"/>
      <c r="D478"/>
      <c r="E478"/>
      <c r="F478"/>
      <c r="G478"/>
      <c r="H478"/>
      <c r="I478"/>
      <c r="J478"/>
      <c r="K478"/>
      <c r="L478"/>
      <c r="M478"/>
      <c r="N478"/>
      <c r="O478"/>
      <c r="P478"/>
      <c r="Q478"/>
      <c r="R478"/>
      <c r="S478"/>
      <c r="T478"/>
      <c r="U478"/>
      <c r="V478"/>
      <c r="W478"/>
      <c r="X478"/>
      <c r="Y478"/>
      <c r="Z478"/>
      <c r="AA478" s="11">
        <v>1.5865964333312176E-2</v>
      </c>
      <c r="AB478" s="11">
        <v>0.91697499990249998</v>
      </c>
      <c r="AC478" s="11">
        <v>0.55000000000000004</v>
      </c>
      <c r="AD478" s="11">
        <v>0.5</v>
      </c>
      <c r="AE478" s="11">
        <v>0.502</v>
      </c>
      <c r="AF478" s="11">
        <v>0.90900000000000003</v>
      </c>
      <c r="AG478" s="11">
        <v>0.5</v>
      </c>
      <c r="AH478" s="11">
        <v>0.80400000000000005</v>
      </c>
      <c r="AI478" s="11">
        <v>0.48200000000000004</v>
      </c>
      <c r="AJ478" s="11">
        <v>0.360885186938952</v>
      </c>
      <c r="AK478" s="11">
        <v>0.269225380148856</v>
      </c>
      <c r="AL478" s="11">
        <v>0.32854809911489424</v>
      </c>
      <c r="AM478" s="11">
        <v>7.0318839131944338E-2</v>
      </c>
      <c r="AN478" s="11">
        <v>7.0955000000000004E-2</v>
      </c>
      <c r="AO478" s="11">
        <v>0.28302990698251851</v>
      </c>
      <c r="AP478" s="11">
        <v>0.49920000046491625</v>
      </c>
      <c r="AQ478" s="11">
        <v>0.32854809911489424</v>
      </c>
      <c r="AR478" s="11">
        <v>1816.9936133147201</v>
      </c>
      <c r="AS478" s="11">
        <v>1750</v>
      </c>
      <c r="AT478" s="11">
        <v>17017725</v>
      </c>
      <c r="AW478" s="11">
        <v>-0.04</v>
      </c>
      <c r="AX478" s="11">
        <v>-4.8714398172758133E-2</v>
      </c>
    </row>
    <row r="479" spans="1:50">
      <c r="A479"/>
      <c r="B479"/>
      <c r="C479"/>
      <c r="D479"/>
      <c r="E479"/>
      <c r="F479"/>
      <c r="G479"/>
      <c r="H479"/>
      <c r="I479"/>
      <c r="J479"/>
      <c r="K479"/>
      <c r="L479"/>
      <c r="M479"/>
      <c r="N479"/>
      <c r="O479"/>
      <c r="P479"/>
      <c r="Q479"/>
      <c r="R479"/>
      <c r="S479"/>
      <c r="T479"/>
      <c r="U479"/>
      <c r="V479"/>
      <c r="W479"/>
      <c r="X479"/>
      <c r="Y479"/>
      <c r="Z479"/>
      <c r="AA479" s="11">
        <v>1.5865964333312176E-2</v>
      </c>
      <c r="AB479" s="11">
        <v>0.91630000113999999</v>
      </c>
      <c r="AC479" s="11">
        <v>0.55000000000000004</v>
      </c>
      <c r="AD479" s="11">
        <v>0.5</v>
      </c>
      <c r="AE479" s="11">
        <v>0.504</v>
      </c>
      <c r="AF479" s="11">
        <v>0.89400000000000002</v>
      </c>
      <c r="AG479" s="11">
        <v>0.5</v>
      </c>
      <c r="AH479" s="11">
        <v>0.75900000000000001</v>
      </c>
      <c r="AI479" s="11">
        <v>0.48200000000000004</v>
      </c>
      <c r="AJ479" s="11">
        <v>0.35682528970907601</v>
      </c>
      <c r="AK479" s="11">
        <v>0.30565448553553398</v>
      </c>
      <c r="AL479" s="11">
        <v>0.27739269434136771</v>
      </c>
      <c r="AM479" s="11">
        <v>9.7662916285080212E-2</v>
      </c>
      <c r="AN479" s="11">
        <v>7.0808142857142861E-2</v>
      </c>
      <c r="AO479" s="11">
        <v>0.25074107034325482</v>
      </c>
      <c r="AP479" s="11">
        <v>0.50960000023245811</v>
      </c>
      <c r="AQ479" s="11">
        <v>0.27739269434136771</v>
      </c>
      <c r="AR479" s="11">
        <v>1893.2807072721801</v>
      </c>
      <c r="AS479" s="11">
        <v>1850</v>
      </c>
      <c r="AT479" s="11">
        <v>17416687</v>
      </c>
      <c r="AW479" s="11">
        <v>-0.05</v>
      </c>
      <c r="AX479" s="11">
        <v>-4.813429840846345E-2</v>
      </c>
    </row>
    <row r="480" spans="1:50">
      <c r="A480"/>
      <c r="B480"/>
      <c r="C480"/>
      <c r="D480"/>
      <c r="E480"/>
      <c r="F480"/>
      <c r="G480"/>
      <c r="H480"/>
      <c r="I480"/>
      <c r="J480"/>
      <c r="K480"/>
      <c r="L480"/>
      <c r="M480"/>
      <c r="N480"/>
      <c r="O480"/>
      <c r="P480"/>
      <c r="Q480"/>
      <c r="R480"/>
      <c r="S480"/>
      <c r="T480"/>
      <c r="U480"/>
      <c r="V480"/>
      <c r="W480"/>
      <c r="X480"/>
      <c r="Y480"/>
      <c r="Z480"/>
      <c r="AA480" s="11">
        <v>1.5865964333312176E-2</v>
      </c>
      <c r="AB480" s="11">
        <v>0.91797400107978322</v>
      </c>
      <c r="AC480" s="11">
        <v>0.55000000000000004</v>
      </c>
      <c r="AD480" s="11">
        <v>0.3</v>
      </c>
      <c r="AE480" s="11">
        <v>0.69</v>
      </c>
      <c r="AF480" s="11">
        <v>0.92200000000000004</v>
      </c>
      <c r="AG480" s="11">
        <v>0.5</v>
      </c>
      <c r="AH480" s="11">
        <v>0.80599999999999994</v>
      </c>
      <c r="AI480" s="11">
        <v>0.53400000000000003</v>
      </c>
      <c r="AJ480" s="11">
        <v>0.41819032585771004</v>
      </c>
      <c r="AK480" s="11">
        <v>0.29231107618949798</v>
      </c>
      <c r="AL480" s="11">
        <v>0.26014220628490409</v>
      </c>
      <c r="AM480" s="11">
        <v>0.14042177176698667</v>
      </c>
      <c r="AN480" s="11">
        <v>8.1679571428571435E-2</v>
      </c>
      <c r="AO480" s="11">
        <v>0.27170913521516499</v>
      </c>
      <c r="AP480" s="11">
        <v>0.52</v>
      </c>
      <c r="AQ480" s="11">
        <v>0.26014220628490409</v>
      </c>
      <c r="AR480" s="11">
        <v>1955.68370094446</v>
      </c>
      <c r="AS480" s="11">
        <v>1900</v>
      </c>
      <c r="AT480" s="11">
        <v>17823352</v>
      </c>
      <c r="AW480" s="11">
        <v>-0.03</v>
      </c>
      <c r="AX480" s="11">
        <v>-5.2273567933829646E-2</v>
      </c>
    </row>
    <row r="481" spans="1:50">
      <c r="A481"/>
      <c r="B481"/>
      <c r="C481"/>
      <c r="D481"/>
      <c r="E481"/>
      <c r="F481"/>
      <c r="G481"/>
      <c r="H481"/>
      <c r="I481"/>
      <c r="J481"/>
      <c r="K481"/>
      <c r="L481"/>
      <c r="M481"/>
      <c r="N481"/>
      <c r="O481"/>
      <c r="P481"/>
      <c r="Q481"/>
      <c r="R481"/>
      <c r="S481"/>
      <c r="T481"/>
      <c r="U481"/>
      <c r="V481"/>
      <c r="W481"/>
      <c r="X481"/>
      <c r="Y481"/>
      <c r="Z481"/>
      <c r="AA481" s="11">
        <v>1.5865964333312176E-2</v>
      </c>
      <c r="AB481" s="11">
        <v>0.91964800101956634</v>
      </c>
      <c r="AC481" s="11">
        <v>0.40299999999999997</v>
      </c>
      <c r="AD481" s="11">
        <v>0.5</v>
      </c>
      <c r="AE481" s="11">
        <v>0.69400000000000006</v>
      </c>
      <c r="AF481" s="11">
        <v>0.93</v>
      </c>
      <c r="AG481" s="11">
        <v>0.5</v>
      </c>
      <c r="AH481" s="11">
        <v>0.83900000000000008</v>
      </c>
      <c r="AI481" s="11">
        <v>0.54799999999999993</v>
      </c>
      <c r="AJ481" s="11">
        <v>0.42858558663801205</v>
      </c>
      <c r="AK481" s="11">
        <v>0.30191249207571802</v>
      </c>
      <c r="AL481" s="11">
        <v>0.2920575775721479</v>
      </c>
      <c r="AM481" s="11">
        <v>0.19105207549060443</v>
      </c>
      <c r="AN481" s="11">
        <v>9.5609857142857135E-2</v>
      </c>
      <c r="AO481" s="11">
        <v>0.28125045020306705</v>
      </c>
      <c r="AP481" s="11">
        <v>0.53299999999999992</v>
      </c>
      <c r="AQ481" s="11">
        <v>0.2920575775721479</v>
      </c>
      <c r="AR481" s="11">
        <v>2036.98242403982</v>
      </c>
      <c r="AS481" s="11">
        <v>2010</v>
      </c>
      <c r="AT481" s="11">
        <v>18237878</v>
      </c>
      <c r="AW481" s="11">
        <v>-0.01</v>
      </c>
      <c r="AX481" s="11">
        <v>-5.3076651474210812E-2</v>
      </c>
    </row>
    <row r="482" spans="1:50">
      <c r="A482"/>
      <c r="B482"/>
      <c r="C482"/>
      <c r="D482"/>
      <c r="E482"/>
      <c r="F482"/>
      <c r="G482"/>
      <c r="H482"/>
      <c r="I482"/>
      <c r="J482"/>
      <c r="K482"/>
      <c r="L482"/>
      <c r="M482"/>
      <c r="N482"/>
      <c r="O482"/>
      <c r="P482"/>
      <c r="Q482"/>
      <c r="R482"/>
      <c r="S482"/>
      <c r="T482"/>
      <c r="U482"/>
      <c r="V482"/>
      <c r="W482"/>
      <c r="X482"/>
      <c r="Y482"/>
      <c r="Z482"/>
      <c r="AA482" s="11">
        <v>1.5865964333312176E-2</v>
      </c>
      <c r="AB482" s="11">
        <v>0.92132200095934957</v>
      </c>
      <c r="AC482" s="11">
        <v>0.41</v>
      </c>
      <c r="AD482" s="11">
        <v>0.6</v>
      </c>
      <c r="AE482" s="11">
        <v>0.69499999999999995</v>
      </c>
      <c r="AF482" s="11">
        <v>0.92400000000000004</v>
      </c>
      <c r="AG482" s="11">
        <v>0.5</v>
      </c>
      <c r="AH482" s="11">
        <v>0.77400000000000002</v>
      </c>
      <c r="AI482" s="11">
        <v>0.6</v>
      </c>
      <c r="AJ482" s="11">
        <v>0.42619135175172806</v>
      </c>
      <c r="AK482" s="11">
        <v>0.30483237813013597</v>
      </c>
      <c r="AL482" s="11">
        <v>0.31328303013782444</v>
      </c>
      <c r="AM482" s="11">
        <v>0.27009736045210891</v>
      </c>
      <c r="AN482" s="11">
        <v>0.10232742857142857</v>
      </c>
      <c r="AO482" s="11">
        <v>0.28066868801362699</v>
      </c>
      <c r="AP482" s="11">
        <v>0.53700000000000003</v>
      </c>
      <c r="AQ482" s="11">
        <v>0.31328303013782444</v>
      </c>
      <c r="AR482" s="11">
        <v>2131.2007250352699</v>
      </c>
      <c r="AS482" s="11">
        <v>2120</v>
      </c>
      <c r="AT482" s="11">
        <v>18659938</v>
      </c>
      <c r="AV482" s="11">
        <v>30.36</v>
      </c>
      <c r="AW482" s="11">
        <v>0</v>
      </c>
      <c r="AX482" s="11">
        <v>-4.8226183905856812E-2</v>
      </c>
    </row>
    <row r="483" spans="1:50">
      <c r="A483"/>
      <c r="B483"/>
      <c r="C483"/>
      <c r="D483"/>
      <c r="E483"/>
      <c r="F483"/>
      <c r="G483"/>
      <c r="H483"/>
      <c r="I483"/>
      <c r="J483"/>
      <c r="K483"/>
      <c r="L483"/>
      <c r="M483"/>
      <c r="N483"/>
      <c r="O483"/>
      <c r="P483"/>
      <c r="Q483"/>
      <c r="R483"/>
      <c r="S483"/>
      <c r="T483"/>
      <c r="U483"/>
      <c r="V483"/>
      <c r="W483"/>
      <c r="X483"/>
      <c r="Y483"/>
      <c r="Z483"/>
      <c r="AA483" s="11">
        <v>1.5865964333312176E-2</v>
      </c>
      <c r="AB483" s="11">
        <v>0.9229960008991327</v>
      </c>
      <c r="AC483" s="11">
        <v>0.40299999999999997</v>
      </c>
      <c r="AD483" s="11">
        <v>0.5</v>
      </c>
      <c r="AE483" s="11">
        <v>0.71799999999999997</v>
      </c>
      <c r="AF483" s="11">
        <v>0.93599999999999994</v>
      </c>
      <c r="AG483" s="11">
        <v>0.5</v>
      </c>
      <c r="AH483" s="11">
        <v>0.72299999999999998</v>
      </c>
      <c r="AI483" s="11">
        <v>0.56999999999999995</v>
      </c>
      <c r="AJ483" s="11">
        <v>0.39102158237882401</v>
      </c>
      <c r="AK483" s="11">
        <v>0.29077977059511401</v>
      </c>
      <c r="AL483" s="11">
        <v>0.31805615178888369</v>
      </c>
      <c r="AM483" s="11">
        <v>0.35861790647384112</v>
      </c>
      <c r="AN483" s="11">
        <v>0.11167271428571429</v>
      </c>
      <c r="AO483" s="11">
        <v>0.28846149105979846</v>
      </c>
      <c r="AP483" s="11">
        <v>0.55000000000000004</v>
      </c>
      <c r="AQ483" s="11">
        <v>0.31805615178888369</v>
      </c>
      <c r="AR483" s="11">
        <v>2190.6483763264</v>
      </c>
      <c r="AS483" s="11">
        <v>2160</v>
      </c>
      <c r="AT483" s="11">
        <v>19088385</v>
      </c>
      <c r="AW483" s="11">
        <v>-0.01</v>
      </c>
      <c r="AX483" s="11">
        <v>-4.733373394733803E-2</v>
      </c>
    </row>
    <row r="484" spans="1:50">
      <c r="A484"/>
      <c r="B484"/>
      <c r="C484"/>
      <c r="D484"/>
      <c r="E484"/>
      <c r="F484"/>
      <c r="G484"/>
      <c r="H484"/>
      <c r="I484"/>
      <c r="J484"/>
      <c r="K484"/>
      <c r="L484"/>
      <c r="M484"/>
      <c r="N484"/>
      <c r="O484"/>
      <c r="P484"/>
      <c r="Q484"/>
      <c r="R484"/>
      <c r="S484"/>
      <c r="T484"/>
      <c r="U484"/>
      <c r="V484"/>
      <c r="W484"/>
      <c r="X484"/>
      <c r="Y484"/>
      <c r="Z484"/>
      <c r="AA484" s="11">
        <v>1.5865964333312176E-2</v>
      </c>
      <c r="AB484" s="11">
        <v>0.92467000083891593</v>
      </c>
      <c r="AC484" s="11">
        <v>0.39299999999999996</v>
      </c>
      <c r="AD484" s="11">
        <v>0.5</v>
      </c>
      <c r="AE484" s="11">
        <v>0.69599999999999995</v>
      </c>
      <c r="AF484" s="11">
        <v>0.93599999999999994</v>
      </c>
      <c r="AG484" s="11">
        <v>0.4</v>
      </c>
      <c r="AH484" s="11">
        <v>0.76</v>
      </c>
      <c r="AI484" s="11">
        <v>0.56000000000000005</v>
      </c>
      <c r="AJ484" s="11">
        <v>0.41816913286320806</v>
      </c>
      <c r="AK484" s="11">
        <v>0.29449020830078798</v>
      </c>
      <c r="AL484" s="11">
        <v>0.31609930705375527</v>
      </c>
      <c r="AM484" s="11">
        <v>0.42102320555237777</v>
      </c>
      <c r="AN484" s="11">
        <v>0.12892657142857145</v>
      </c>
      <c r="AO484" s="11">
        <v>0.28616528038454664</v>
      </c>
      <c r="AP484" s="11">
        <v>0.51500000000000001</v>
      </c>
      <c r="AQ484" s="11">
        <v>0.31609930705375527</v>
      </c>
      <c r="AR484" s="11">
        <v>2204.8769061693301</v>
      </c>
      <c r="AS484" s="11">
        <v>2190</v>
      </c>
      <c r="AT484" s="11">
        <v>19521645</v>
      </c>
      <c r="AW484" s="11">
        <v>-0.01</v>
      </c>
      <c r="AX484" s="11">
        <v>-5.107759431937603E-2</v>
      </c>
    </row>
    <row r="485" spans="1:50">
      <c r="A485"/>
      <c r="B485"/>
      <c r="C485"/>
      <c r="D485"/>
      <c r="E485"/>
      <c r="F485"/>
      <c r="G485"/>
      <c r="H485"/>
      <c r="I485"/>
      <c r="J485"/>
      <c r="K485"/>
      <c r="L485"/>
      <c r="M485"/>
      <c r="N485"/>
      <c r="O485"/>
      <c r="P485"/>
      <c r="Q485"/>
      <c r="R485"/>
      <c r="S485"/>
      <c r="T485"/>
      <c r="U485"/>
      <c r="V485"/>
      <c r="W485"/>
      <c r="X485"/>
      <c r="Y485"/>
      <c r="Z485"/>
      <c r="AA485" s="11">
        <v>1.5865964333312176E-2</v>
      </c>
      <c r="AB485" s="11">
        <v>0.92634400077869916</v>
      </c>
      <c r="AC485" s="11">
        <v>0.37200000000000005</v>
      </c>
      <c r="AD485" s="11">
        <v>0.5</v>
      </c>
      <c r="AE485" s="11">
        <v>0.71799999999999997</v>
      </c>
      <c r="AF485" s="11">
        <v>0.92700000000000005</v>
      </c>
      <c r="AG485" s="11">
        <v>0.35</v>
      </c>
      <c r="AH485" s="11">
        <v>0.71900000000000008</v>
      </c>
      <c r="AI485" s="11">
        <v>0.59699999999999998</v>
      </c>
      <c r="AJ485" s="11">
        <v>0.41898744151628531</v>
      </c>
      <c r="AK485" s="11">
        <v>0.2965453061718451</v>
      </c>
      <c r="AL485" s="11">
        <v>0.31793831394211269</v>
      </c>
      <c r="AM485" s="11">
        <v>0.41681297359096003</v>
      </c>
      <c r="AN485" s="11">
        <v>0.12763730574310306</v>
      </c>
      <c r="AO485" s="11">
        <v>0.28830362753290539</v>
      </c>
      <c r="AP485" s="11">
        <v>0.52200000000000002</v>
      </c>
      <c r="AQ485" s="11">
        <v>0.31793831394211269</v>
      </c>
      <c r="AS485" s="11">
        <v>2310.666666666657</v>
      </c>
      <c r="AW485" s="11">
        <v>-0.01</v>
      </c>
      <c r="AX485" s="11">
        <v>-5.5550973213741917E-2</v>
      </c>
    </row>
    <row r="486" spans="1:50">
      <c r="A486"/>
      <c r="B486"/>
      <c r="C486"/>
      <c r="D486"/>
      <c r="E486"/>
      <c r="F486"/>
      <c r="G486"/>
      <c r="H486"/>
      <c r="I486"/>
      <c r="J486"/>
      <c r="K486"/>
      <c r="L486"/>
      <c r="M486"/>
      <c r="N486"/>
      <c r="O486"/>
      <c r="P486"/>
      <c r="Q486"/>
      <c r="R486"/>
      <c r="S486"/>
      <c r="T486"/>
      <c r="U486"/>
      <c r="V486"/>
      <c r="W486"/>
      <c r="X486"/>
      <c r="Y486"/>
      <c r="Z486"/>
      <c r="AA486" s="11">
        <v>2.3093392980268346E-3</v>
      </c>
      <c r="AB486" s="11">
        <v>0.64700000759999998</v>
      </c>
      <c r="AC486" s="11">
        <v>0.85</v>
      </c>
      <c r="AD486" s="11">
        <v>0.7</v>
      </c>
      <c r="AE486" s="11">
        <v>0.64200000000000002</v>
      </c>
      <c r="AF486" s="11">
        <v>0.14800000000000002</v>
      </c>
      <c r="AG486" s="11">
        <v>0.5</v>
      </c>
      <c r="AH486" s="11">
        <v>0.8590000000000001</v>
      </c>
      <c r="AI486" s="11">
        <v>0.752</v>
      </c>
      <c r="AJ486" s="11">
        <v>0.69338118978723162</v>
      </c>
      <c r="AK486" s="11">
        <v>0.79018655854726449</v>
      </c>
      <c r="AL486" s="11">
        <v>0.92995632987857513</v>
      </c>
      <c r="AM486" s="11">
        <v>9.8028661624764452E-2</v>
      </c>
      <c r="AN486" s="11">
        <v>1</v>
      </c>
      <c r="AO486" s="11">
        <v>0.82076499924607837</v>
      </c>
      <c r="AP486" s="11">
        <v>0.65760000367462634</v>
      </c>
      <c r="AQ486" s="11">
        <v>0.92995632987857513</v>
      </c>
      <c r="AR486" s="11">
        <v>22696.5790839072</v>
      </c>
      <c r="AS486" s="11">
        <v>21900</v>
      </c>
      <c r="AT486" s="11">
        <v>29354000</v>
      </c>
      <c r="AW486" s="11">
        <v>0.05</v>
      </c>
      <c r="AX486" s="11">
        <v>-4.7779102448216093E-2</v>
      </c>
    </row>
    <row r="487" spans="1:50">
      <c r="A487"/>
      <c r="B487"/>
      <c r="C487"/>
      <c r="D487"/>
      <c r="E487"/>
      <c r="F487"/>
      <c r="G487"/>
      <c r="H487"/>
      <c r="I487"/>
      <c r="J487"/>
      <c r="K487"/>
      <c r="L487"/>
      <c r="M487"/>
      <c r="N487"/>
      <c r="O487"/>
      <c r="P487"/>
      <c r="Q487"/>
      <c r="R487"/>
      <c r="S487"/>
      <c r="T487"/>
      <c r="U487"/>
      <c r="V487"/>
      <c r="W487"/>
      <c r="X487"/>
      <c r="Y487"/>
      <c r="Z487"/>
      <c r="AA487" s="11">
        <v>2.3093392980268346E-3</v>
      </c>
      <c r="AB487" s="11">
        <v>0.64192223016666672</v>
      </c>
      <c r="AC487" s="11">
        <v>0.85</v>
      </c>
      <c r="AD487" s="11">
        <v>0.7</v>
      </c>
      <c r="AE487" s="11">
        <v>0.64599999999999991</v>
      </c>
      <c r="AF487" s="11">
        <v>0.183</v>
      </c>
      <c r="AG487" s="11">
        <v>0.5</v>
      </c>
      <c r="AH487" s="11">
        <v>0.89700000000000002</v>
      </c>
      <c r="AI487" s="11">
        <v>0.752</v>
      </c>
      <c r="AJ487" s="11">
        <v>0.69732774459083602</v>
      </c>
      <c r="AK487" s="11">
        <v>0.79610873307642205</v>
      </c>
      <c r="AL487" s="11">
        <v>0.93873094865555839</v>
      </c>
      <c r="AM487" s="11">
        <v>0.1309798533666911</v>
      </c>
      <c r="AN487" s="11">
        <v>1</v>
      </c>
      <c r="AO487" s="11">
        <v>0.82731122357118247</v>
      </c>
      <c r="AP487" s="11">
        <v>0.67404000330716374</v>
      </c>
      <c r="AQ487" s="11">
        <v>0.93873094865555839</v>
      </c>
      <c r="AR487" s="11">
        <v>23253.186625219401</v>
      </c>
      <c r="AS487" s="11">
        <v>22470</v>
      </c>
      <c r="AT487" s="11">
        <v>29671900</v>
      </c>
      <c r="AW487" s="11">
        <v>0.06</v>
      </c>
      <c r="AX487" s="11">
        <v>-4.7621298320227767E-2</v>
      </c>
    </row>
    <row r="488" spans="1:50">
      <c r="A488"/>
      <c r="B488"/>
      <c r="C488"/>
      <c r="D488"/>
      <c r="E488"/>
      <c r="F488"/>
      <c r="G488"/>
      <c r="H488"/>
      <c r="I488"/>
      <c r="J488"/>
      <c r="K488"/>
      <c r="L488"/>
      <c r="M488"/>
      <c r="N488"/>
      <c r="O488"/>
      <c r="P488"/>
      <c r="Q488"/>
      <c r="R488"/>
      <c r="S488"/>
      <c r="T488"/>
      <c r="U488"/>
      <c r="V488"/>
      <c r="W488"/>
      <c r="X488"/>
      <c r="Y488"/>
      <c r="Z488"/>
      <c r="AA488" s="11">
        <v>2.3093392980268346E-3</v>
      </c>
      <c r="AB488" s="11">
        <v>0.63684445273333345</v>
      </c>
      <c r="AC488" s="11">
        <v>0.85</v>
      </c>
      <c r="AD488" s="11">
        <v>0.7</v>
      </c>
      <c r="AE488" s="11">
        <v>0.38100000000000001</v>
      </c>
      <c r="AF488" s="11">
        <v>0.25900000000000001</v>
      </c>
      <c r="AG488" s="11">
        <v>0.5</v>
      </c>
      <c r="AH488" s="11">
        <v>0.86799999999999999</v>
      </c>
      <c r="AI488" s="11">
        <v>0.77</v>
      </c>
      <c r="AJ488" s="11">
        <v>0.71004212997461003</v>
      </c>
      <c r="AK488" s="11">
        <v>0.80789649763671711</v>
      </c>
      <c r="AL488" s="11">
        <v>0.92922967676351864</v>
      </c>
      <c r="AM488" s="11">
        <v>0.15543669002478111</v>
      </c>
      <c r="AN488" s="11">
        <v>1</v>
      </c>
      <c r="AO488" s="11">
        <v>0.83495252503951778</v>
      </c>
      <c r="AP488" s="11">
        <v>0.69048000293970102</v>
      </c>
      <c r="AQ488" s="11">
        <v>0.92922967676351864</v>
      </c>
      <c r="AR488" s="11">
        <v>24406.2550818487</v>
      </c>
      <c r="AS488" s="11">
        <v>23640</v>
      </c>
      <c r="AT488" s="11">
        <v>29987200</v>
      </c>
      <c r="AW488" s="11">
        <v>0.05</v>
      </c>
      <c r="AX488" s="11">
        <v>-4.979522156391164E-2</v>
      </c>
    </row>
    <row r="489" spans="1:50">
      <c r="A489"/>
      <c r="B489"/>
      <c r="C489"/>
      <c r="D489"/>
      <c r="E489"/>
      <c r="F489"/>
      <c r="G489"/>
      <c r="H489"/>
      <c r="I489"/>
      <c r="J489"/>
      <c r="K489"/>
      <c r="L489"/>
      <c r="M489"/>
      <c r="N489"/>
      <c r="O489"/>
      <c r="P489"/>
      <c r="Q489"/>
      <c r="R489"/>
      <c r="S489"/>
      <c r="T489"/>
      <c r="U489"/>
      <c r="V489"/>
      <c r="W489"/>
      <c r="X489"/>
      <c r="Y489"/>
      <c r="Z489"/>
      <c r="AA489" s="11">
        <v>2.3093392980268346E-3</v>
      </c>
      <c r="AB489" s="11">
        <v>0.63176667529999997</v>
      </c>
      <c r="AC489" s="11">
        <v>0.85</v>
      </c>
      <c r="AD489" s="11">
        <v>0.7</v>
      </c>
      <c r="AE489" s="11">
        <v>0.38100000000000001</v>
      </c>
      <c r="AF489" s="11">
        <v>0.29399999999999998</v>
      </c>
      <c r="AG489" s="11">
        <v>0.5</v>
      </c>
      <c r="AH489" s="11">
        <v>0.86900000000000011</v>
      </c>
      <c r="AI489" s="11">
        <v>0.77</v>
      </c>
      <c r="AJ489" s="11">
        <v>0.72275651535838403</v>
      </c>
      <c r="AK489" s="11">
        <v>0.81968426219701196</v>
      </c>
      <c r="AL489" s="11">
        <v>0.91972840487147889</v>
      </c>
      <c r="AM489" s="11">
        <v>0.19637726916579332</v>
      </c>
      <c r="AN489" s="11">
        <v>0.84756985714285715</v>
      </c>
      <c r="AO489" s="11">
        <v>0.84259382650785319</v>
      </c>
      <c r="AP489" s="11">
        <v>0.70692000257223853</v>
      </c>
      <c r="AQ489" s="11">
        <v>0.91972840487147889</v>
      </c>
      <c r="AR489" s="11">
        <v>25472.2248463141</v>
      </c>
      <c r="AS489" s="11">
        <v>24630</v>
      </c>
      <c r="AT489" s="11">
        <v>30247900</v>
      </c>
      <c r="AW489" s="11">
        <v>0.04</v>
      </c>
      <c r="AX489" s="11">
        <v>-5.1659412108689629E-2</v>
      </c>
    </row>
    <row r="490" spans="1:50">
      <c r="A490"/>
      <c r="B490"/>
      <c r="C490"/>
      <c r="D490"/>
      <c r="E490"/>
      <c r="F490"/>
      <c r="G490"/>
      <c r="H490"/>
      <c r="I490"/>
      <c r="J490"/>
      <c r="K490"/>
      <c r="L490"/>
      <c r="M490"/>
      <c r="N490"/>
      <c r="O490"/>
      <c r="P490"/>
      <c r="Q490"/>
      <c r="R490"/>
      <c r="S490"/>
      <c r="T490"/>
      <c r="U490"/>
      <c r="V490"/>
      <c r="W490"/>
      <c r="X490"/>
      <c r="Y490"/>
      <c r="Z490"/>
      <c r="AA490" s="11">
        <v>2.3093392980268346E-3</v>
      </c>
      <c r="AB490" s="11">
        <v>0.62668889786666671</v>
      </c>
      <c r="AC490" s="11">
        <v>0.85</v>
      </c>
      <c r="AD490" s="11">
        <v>0.7</v>
      </c>
      <c r="AE490" s="11">
        <v>0.39200000000000002</v>
      </c>
      <c r="AF490" s="11">
        <v>0.34899999999999998</v>
      </c>
      <c r="AG490" s="11">
        <v>0.5</v>
      </c>
      <c r="AH490" s="11">
        <v>0.86900000000000011</v>
      </c>
      <c r="AI490" s="11">
        <v>0.77</v>
      </c>
      <c r="AJ490" s="11">
        <v>0.72147592231504309</v>
      </c>
      <c r="AK490" s="11">
        <v>0.81727269856707407</v>
      </c>
      <c r="AL490" s="11">
        <v>0.91170976002099557</v>
      </c>
      <c r="AM490" s="11">
        <v>0.25177483708133663</v>
      </c>
      <c r="AN490" s="11">
        <v>0.86096957142857145</v>
      </c>
      <c r="AO490" s="11">
        <v>0.83793309188509224</v>
      </c>
      <c r="AP490" s="11">
        <v>0.72336000220477592</v>
      </c>
      <c r="AQ490" s="11">
        <v>0.91170976002099557</v>
      </c>
      <c r="AR490" s="11">
        <v>27050.5162313457</v>
      </c>
      <c r="AS490" s="11">
        <v>26140</v>
      </c>
      <c r="AT490" s="11">
        <v>30499200</v>
      </c>
      <c r="AW490" s="11">
        <v>0.04</v>
      </c>
      <c r="AX490" s="11">
        <v>-5.4507408201827479E-2</v>
      </c>
    </row>
    <row r="491" spans="1:50">
      <c r="A491"/>
      <c r="B491"/>
      <c r="C491"/>
      <c r="D491"/>
      <c r="E491"/>
      <c r="F491"/>
      <c r="G491"/>
      <c r="H491"/>
      <c r="I491"/>
      <c r="J491"/>
      <c r="K491"/>
      <c r="L491"/>
      <c r="M491"/>
      <c r="N491"/>
      <c r="O491"/>
      <c r="P491"/>
      <c r="Q491"/>
      <c r="R491"/>
      <c r="S491"/>
      <c r="T491"/>
      <c r="U491"/>
      <c r="V491"/>
      <c r="W491"/>
      <c r="X491"/>
      <c r="Y491"/>
      <c r="Z491"/>
      <c r="AA491" s="11">
        <v>2.3093392980268346E-3</v>
      </c>
      <c r="AB491" s="11">
        <v>0.62161112043333333</v>
      </c>
      <c r="AC491" s="11">
        <v>0.85</v>
      </c>
      <c r="AD491" s="11">
        <v>0.7</v>
      </c>
      <c r="AE491" s="11">
        <v>0.4</v>
      </c>
      <c r="AF491" s="11">
        <v>0.41899999999999998</v>
      </c>
      <c r="AG491" s="11">
        <v>0.5</v>
      </c>
      <c r="AH491" s="11">
        <v>0.88099999999999989</v>
      </c>
      <c r="AI491" s="11">
        <v>0.77400000000000002</v>
      </c>
      <c r="AJ491" s="11">
        <v>0.72019532927170204</v>
      </c>
      <c r="AK491" s="11">
        <v>0.81486113493713608</v>
      </c>
      <c r="AL491" s="11">
        <v>0.90369111517051226</v>
      </c>
      <c r="AM491" s="11">
        <v>0.3151368608295389</v>
      </c>
      <c r="AN491" s="11">
        <v>0.84757385714285716</v>
      </c>
      <c r="AO491" s="11">
        <v>0.83327235726233118</v>
      </c>
      <c r="AP491" s="11">
        <v>0.7398000018373132</v>
      </c>
      <c r="AQ491" s="11">
        <v>0.90369111517051226</v>
      </c>
      <c r="AR491" s="11">
        <v>28407.2426246496</v>
      </c>
      <c r="AS491" s="11">
        <v>27670</v>
      </c>
      <c r="AT491" s="11">
        <v>30769700</v>
      </c>
      <c r="AU491" s="11">
        <v>32.561999999999998</v>
      </c>
      <c r="AW491" s="11">
        <v>0.05</v>
      </c>
      <c r="AX491" s="11">
        <v>-5.7820356000050421E-2</v>
      </c>
    </row>
    <row r="492" spans="1:50">
      <c r="A492"/>
      <c r="B492"/>
      <c r="C492"/>
      <c r="D492"/>
      <c r="E492"/>
      <c r="F492"/>
      <c r="G492"/>
      <c r="H492"/>
      <c r="I492"/>
      <c r="J492"/>
      <c r="K492"/>
      <c r="L492"/>
      <c r="M492"/>
      <c r="N492"/>
      <c r="O492"/>
      <c r="P492"/>
      <c r="Q492"/>
      <c r="R492"/>
      <c r="S492"/>
      <c r="T492"/>
      <c r="U492"/>
      <c r="V492"/>
      <c r="W492"/>
      <c r="X492"/>
      <c r="Y492"/>
      <c r="Z492"/>
      <c r="AA492" s="11">
        <v>2.3093392980268346E-3</v>
      </c>
      <c r="AB492" s="11">
        <v>0.61653334299999996</v>
      </c>
      <c r="AC492" s="11">
        <v>0.85</v>
      </c>
      <c r="AD492" s="11">
        <v>0.7</v>
      </c>
      <c r="AE492" s="11">
        <v>0.41499999999999998</v>
      </c>
      <c r="AF492" s="11">
        <v>0.47100000000000003</v>
      </c>
      <c r="AG492" s="11">
        <v>0.5</v>
      </c>
      <c r="AH492" s="11">
        <v>0.872</v>
      </c>
      <c r="AI492" s="11">
        <v>0.77800000000000002</v>
      </c>
      <c r="AJ492" s="11">
        <v>0.727260666911417</v>
      </c>
      <c r="AK492" s="11">
        <v>0.80595259450033185</v>
      </c>
      <c r="AL492" s="11">
        <v>0.90554381604933565</v>
      </c>
      <c r="AM492" s="11">
        <v>0.38067885882852115</v>
      </c>
      <c r="AN492" s="11">
        <v>0.85369828571428574</v>
      </c>
      <c r="AO492" s="11">
        <v>0.83209266286884365</v>
      </c>
      <c r="AP492" s="11">
        <v>0.75624000146985049</v>
      </c>
      <c r="AQ492" s="11">
        <v>0.90554381604933565</v>
      </c>
      <c r="AR492" s="11">
        <v>29272.4828057634</v>
      </c>
      <c r="AS492" s="11">
        <v>28440</v>
      </c>
      <c r="AT492" s="11">
        <v>31081900</v>
      </c>
      <c r="AW492" s="11">
        <v>0.05</v>
      </c>
      <c r="AX492" s="11">
        <v>-6.0381174888205269E-2</v>
      </c>
    </row>
    <row r="493" spans="1:50">
      <c r="A493"/>
      <c r="B493"/>
      <c r="C493"/>
      <c r="D493"/>
      <c r="E493"/>
      <c r="F493"/>
      <c r="G493"/>
      <c r="H493"/>
      <c r="I493"/>
      <c r="J493"/>
      <c r="K493"/>
      <c r="L493"/>
      <c r="M493"/>
      <c r="N493"/>
      <c r="O493"/>
      <c r="P493"/>
      <c r="Q493"/>
      <c r="R493"/>
      <c r="S493"/>
      <c r="T493"/>
      <c r="U493"/>
      <c r="V493"/>
      <c r="W493"/>
      <c r="X493"/>
      <c r="Y493"/>
      <c r="Z493"/>
      <c r="AA493" s="11">
        <v>2.3093392980268346E-3</v>
      </c>
      <c r="AB493" s="11">
        <v>0.61145556556666669</v>
      </c>
      <c r="AC493" s="11">
        <v>0.85</v>
      </c>
      <c r="AD493" s="11">
        <v>0.7</v>
      </c>
      <c r="AE493" s="11">
        <v>0.71099999999999997</v>
      </c>
      <c r="AF493" s="11">
        <v>0.496</v>
      </c>
      <c r="AG493" s="11">
        <v>0.5</v>
      </c>
      <c r="AH493" s="11">
        <v>0.85400000000000009</v>
      </c>
      <c r="AI493" s="11">
        <v>0.78599999999999992</v>
      </c>
      <c r="AJ493" s="11">
        <v>0.73432600455113195</v>
      </c>
      <c r="AK493" s="11">
        <v>0.79704405406352807</v>
      </c>
      <c r="AL493" s="11">
        <v>0.9073965169281587</v>
      </c>
      <c r="AM493" s="11">
        <v>0.42060809613899336</v>
      </c>
      <c r="AN493" s="11">
        <v>0.85982271428571433</v>
      </c>
      <c r="AO493" s="11">
        <v>0.83091296847535612</v>
      </c>
      <c r="AP493" s="11">
        <v>0.77268000110238788</v>
      </c>
      <c r="AQ493" s="11">
        <v>0.9073965169281587</v>
      </c>
      <c r="AR493" s="11">
        <v>29903.364596373998</v>
      </c>
      <c r="AS493" s="11">
        <v>29150</v>
      </c>
      <c r="AT493" s="11">
        <v>31362000</v>
      </c>
      <c r="AW493" s="11">
        <v>7.0000000000000007E-2</v>
      </c>
      <c r="AX493" s="11">
        <v>-6.2747629148041162E-2</v>
      </c>
    </row>
    <row r="494" spans="1:50">
      <c r="A494"/>
      <c r="B494"/>
      <c r="C494"/>
      <c r="D494"/>
      <c r="E494"/>
      <c r="F494"/>
      <c r="G494"/>
      <c r="H494"/>
      <c r="I494"/>
      <c r="J494"/>
      <c r="K494"/>
      <c r="L494"/>
      <c r="M494"/>
      <c r="N494"/>
      <c r="O494"/>
      <c r="P494"/>
      <c r="Q494"/>
      <c r="R494"/>
      <c r="S494"/>
      <c r="T494"/>
      <c r="U494"/>
      <c r="V494"/>
      <c r="W494"/>
      <c r="X494"/>
      <c r="Y494"/>
      <c r="Z494"/>
      <c r="AA494" s="11">
        <v>2.3093392980268346E-3</v>
      </c>
      <c r="AB494" s="11">
        <v>0.60637778813333332</v>
      </c>
      <c r="AC494" s="11">
        <v>0.85</v>
      </c>
      <c r="AD494" s="11">
        <v>0.7</v>
      </c>
      <c r="AE494" s="11">
        <v>0.72699999999999998</v>
      </c>
      <c r="AF494" s="11">
        <v>0.47799999999999998</v>
      </c>
      <c r="AG494" s="11">
        <v>0.5</v>
      </c>
      <c r="AH494" s="11">
        <v>0.85</v>
      </c>
      <c r="AI494" s="11">
        <v>0.83400000000000007</v>
      </c>
      <c r="AJ494" s="11">
        <v>0.73182745760362999</v>
      </c>
      <c r="AK494" s="11">
        <v>0.80413494909555805</v>
      </c>
      <c r="AL494" s="11">
        <v>0.89577676376613835</v>
      </c>
      <c r="AM494" s="11">
        <v>0.46621346690799886</v>
      </c>
      <c r="AN494" s="11">
        <v>0.87469042857142854</v>
      </c>
      <c r="AO494" s="11">
        <v>0.83585922473454966</v>
      </c>
      <c r="AP494" s="11">
        <v>0.78912000073492539</v>
      </c>
      <c r="AQ494" s="11">
        <v>0.89577676376613835</v>
      </c>
      <c r="AR494" s="11">
        <v>31232.689418024202</v>
      </c>
      <c r="AS494" s="11">
        <v>30500</v>
      </c>
      <c r="AT494" s="11">
        <v>31676000</v>
      </c>
      <c r="AW494" s="11">
        <v>0.08</v>
      </c>
      <c r="AX494" s="11">
        <v>-6.0854378976226697E-2</v>
      </c>
    </row>
    <row r="495" spans="1:50">
      <c r="A495"/>
      <c r="B495"/>
      <c r="C495"/>
      <c r="D495"/>
      <c r="E495"/>
      <c r="F495"/>
      <c r="G495"/>
      <c r="H495"/>
      <c r="I495"/>
      <c r="J495"/>
      <c r="K495"/>
      <c r="L495"/>
      <c r="M495"/>
      <c r="N495"/>
      <c r="O495"/>
      <c r="P495"/>
      <c r="Q495"/>
      <c r="R495"/>
      <c r="S495"/>
      <c r="T495"/>
      <c r="U495"/>
      <c r="V495"/>
      <c r="W495"/>
      <c r="X495"/>
      <c r="Y495"/>
      <c r="Z495"/>
      <c r="AA495" s="11">
        <v>2.3093392980268346E-3</v>
      </c>
      <c r="AB495" s="11">
        <v>0.60130001069999994</v>
      </c>
      <c r="AC495" s="11">
        <v>0.85</v>
      </c>
      <c r="AD495" s="11">
        <v>0.7</v>
      </c>
      <c r="AE495" s="11">
        <v>0.73599999999999999</v>
      </c>
      <c r="AF495" s="11">
        <v>0.505</v>
      </c>
      <c r="AG495" s="11">
        <v>0.5</v>
      </c>
      <c r="AH495" s="11">
        <v>0.85400000000000009</v>
      </c>
      <c r="AI495" s="11">
        <v>0.83200000000000007</v>
      </c>
      <c r="AJ495" s="11">
        <v>0.6879607461452879</v>
      </c>
      <c r="AK495" s="11">
        <v>0.83479092821809997</v>
      </c>
      <c r="AL495" s="11">
        <v>0.8627656699607158</v>
      </c>
      <c r="AM495" s="11">
        <v>0.52160927922765665</v>
      </c>
      <c r="AN495" s="11">
        <v>0.88955814285714285</v>
      </c>
      <c r="AO495" s="11">
        <v>0.83772002218140817</v>
      </c>
      <c r="AP495" s="11">
        <v>0.80556000036746267</v>
      </c>
      <c r="AQ495" s="11">
        <v>0.8627656699607158</v>
      </c>
      <c r="AR495" s="11">
        <v>32789.8585245176</v>
      </c>
      <c r="AS495" s="11">
        <v>32120</v>
      </c>
      <c r="AT495" s="11">
        <v>31995000</v>
      </c>
      <c r="AW495" s="11">
        <v>0.08</v>
      </c>
      <c r="AX495" s="11">
        <v>-6.0800772612530862E-2</v>
      </c>
    </row>
    <row r="496" spans="1:50">
      <c r="A496"/>
      <c r="B496"/>
      <c r="C496"/>
      <c r="D496"/>
      <c r="E496"/>
      <c r="F496"/>
      <c r="G496"/>
      <c r="H496"/>
      <c r="I496"/>
      <c r="J496"/>
      <c r="K496"/>
      <c r="L496"/>
      <c r="M496"/>
      <c r="N496"/>
      <c r="O496"/>
      <c r="P496"/>
      <c r="Q496"/>
      <c r="R496"/>
      <c r="S496"/>
      <c r="T496"/>
      <c r="U496"/>
      <c r="V496"/>
      <c r="W496"/>
      <c r="X496"/>
      <c r="Y496"/>
      <c r="Z496"/>
      <c r="AA496" s="11">
        <v>2.3093392980268346E-3</v>
      </c>
      <c r="AB496" s="11">
        <v>0.60927401030776718</v>
      </c>
      <c r="AC496" s="11">
        <v>0.85</v>
      </c>
      <c r="AD496" s="11">
        <v>0.7</v>
      </c>
      <c r="AE496" s="11">
        <v>0.75099999999999989</v>
      </c>
      <c r="AF496" s="11">
        <v>0.50800000000000001</v>
      </c>
      <c r="AG496" s="11">
        <v>0.5</v>
      </c>
      <c r="AH496" s="11">
        <v>0.84699999999999998</v>
      </c>
      <c r="AI496" s="11">
        <v>0.82799999999999996</v>
      </c>
      <c r="AJ496" s="11">
        <v>0.67990927229160003</v>
      </c>
      <c r="AK496" s="11">
        <v>0.8001280003426281</v>
      </c>
      <c r="AL496" s="11">
        <v>0.86549917343460192</v>
      </c>
      <c r="AM496" s="11">
        <v>0.58514896426508223</v>
      </c>
      <c r="AN496" s="11">
        <v>0.87176698039766343</v>
      </c>
      <c r="AO496" s="11">
        <v>0.82688916590432215</v>
      </c>
      <c r="AP496" s="11">
        <v>0.82200000000000006</v>
      </c>
      <c r="AQ496" s="11">
        <v>0.86549917343460192</v>
      </c>
      <c r="AR496" s="11">
        <v>35033.422929423199</v>
      </c>
      <c r="AS496" s="11">
        <v>34380</v>
      </c>
      <c r="AT496" s="11">
        <v>32312000</v>
      </c>
      <c r="AW496" s="11">
        <v>0.08</v>
      </c>
      <c r="AX496" s="11">
        <v>-6.2223741540606836E-2</v>
      </c>
    </row>
    <row r="497" spans="1:50">
      <c r="A497"/>
      <c r="B497"/>
      <c r="C497"/>
      <c r="D497"/>
      <c r="E497"/>
      <c r="F497"/>
      <c r="G497"/>
      <c r="H497"/>
      <c r="I497"/>
      <c r="J497"/>
      <c r="K497"/>
      <c r="L497"/>
      <c r="M497"/>
      <c r="N497"/>
      <c r="O497"/>
      <c r="P497"/>
      <c r="Q497"/>
      <c r="R497"/>
      <c r="S497"/>
      <c r="T497"/>
      <c r="U497"/>
      <c r="V497"/>
      <c r="W497"/>
      <c r="X497"/>
      <c r="Y497"/>
      <c r="Z497"/>
      <c r="AA497" s="11">
        <v>2.3093392980268346E-3</v>
      </c>
      <c r="AB497" s="11">
        <v>0.61724800991553441</v>
      </c>
      <c r="AC497" s="11">
        <v>0.96900000000000008</v>
      </c>
      <c r="AD497" s="11">
        <v>0.7</v>
      </c>
      <c r="AE497" s="11">
        <v>0.753</v>
      </c>
      <c r="AF497" s="11">
        <v>0.53400000000000003</v>
      </c>
      <c r="AG497" s="11">
        <v>0.5</v>
      </c>
      <c r="AH497" s="11">
        <v>0.8590000000000001</v>
      </c>
      <c r="AI497" s="11">
        <v>0.83200000000000007</v>
      </c>
      <c r="AJ497" s="11">
        <v>0.71000676765408999</v>
      </c>
      <c r="AK497" s="11">
        <v>0.78130038139284397</v>
      </c>
      <c r="AL497" s="11">
        <v>0.88157753039241038</v>
      </c>
      <c r="AM497" s="11">
        <v>0.63806956823588223</v>
      </c>
      <c r="AN497" s="11">
        <v>0.85397581793818411</v>
      </c>
      <c r="AO497" s="11">
        <v>0.85052999656232831</v>
      </c>
      <c r="AP497" s="11">
        <v>0.84200000000000008</v>
      </c>
      <c r="AQ497" s="11">
        <v>0.88157753039241038</v>
      </c>
      <c r="AR497" s="11">
        <v>36771.237982734398</v>
      </c>
      <c r="AS497" s="11">
        <v>36410</v>
      </c>
      <c r="AT497" s="11">
        <v>32649000</v>
      </c>
      <c r="AW497" s="11">
        <v>0.09</v>
      </c>
      <c r="AX497" s="11">
        <v>-6.2319073074824038E-2</v>
      </c>
    </row>
    <row r="498" spans="1:50">
      <c r="A498"/>
      <c r="B498"/>
      <c r="C498"/>
      <c r="D498"/>
      <c r="E498"/>
      <c r="F498"/>
      <c r="G498"/>
      <c r="H498"/>
      <c r="I498"/>
      <c r="J498"/>
      <c r="K498"/>
      <c r="L498"/>
      <c r="M498"/>
      <c r="N498"/>
      <c r="O498"/>
      <c r="P498"/>
      <c r="Q498"/>
      <c r="R498"/>
      <c r="S498"/>
      <c r="T498"/>
      <c r="U498"/>
      <c r="V498"/>
      <c r="W498"/>
      <c r="X498"/>
      <c r="Y498"/>
      <c r="Z498"/>
      <c r="AA498" s="11">
        <v>2.3093392980268346E-3</v>
      </c>
      <c r="AB498" s="11">
        <v>0.62522200952330165</v>
      </c>
      <c r="AC498" s="11">
        <v>0.96799999999999997</v>
      </c>
      <c r="AD498" s="11">
        <v>0.7</v>
      </c>
      <c r="AE498" s="11">
        <v>0.75900000000000001</v>
      </c>
      <c r="AF498" s="11">
        <v>0.52200000000000002</v>
      </c>
      <c r="AG498" s="11">
        <v>0.6</v>
      </c>
      <c r="AH498" s="11">
        <v>0.80700000000000005</v>
      </c>
      <c r="AI498" s="11">
        <v>0.88200000000000001</v>
      </c>
      <c r="AJ498" s="11">
        <v>0.70298737885061002</v>
      </c>
      <c r="AK498" s="11">
        <v>0.77405917560517001</v>
      </c>
      <c r="AL498" s="11">
        <v>0.89114868645587353</v>
      </c>
      <c r="AM498" s="11">
        <v>0.68323764084317218</v>
      </c>
      <c r="AN498" s="11">
        <v>0.83618465547870469</v>
      </c>
      <c r="AO498" s="11">
        <v>0.85315060385012276</v>
      </c>
      <c r="AP498" s="11">
        <v>0.82499999999999996</v>
      </c>
      <c r="AQ498" s="11">
        <v>0.89114868645587353</v>
      </c>
      <c r="AR498" s="11">
        <v>38301.855374259801</v>
      </c>
      <c r="AS498" s="11">
        <v>37810</v>
      </c>
      <c r="AT498" s="11">
        <v>32976000</v>
      </c>
      <c r="AW498" s="11">
        <v>0.1</v>
      </c>
      <c r="AX498" s="11">
        <v>-6.8371345958501084E-2</v>
      </c>
    </row>
    <row r="499" spans="1:50">
      <c r="A499"/>
      <c r="B499"/>
      <c r="C499"/>
      <c r="D499"/>
      <c r="E499"/>
      <c r="F499"/>
      <c r="G499"/>
      <c r="H499"/>
      <c r="I499"/>
      <c r="J499"/>
      <c r="K499"/>
      <c r="L499"/>
      <c r="M499"/>
      <c r="N499"/>
      <c r="O499"/>
      <c r="P499"/>
      <c r="Q499"/>
      <c r="R499"/>
      <c r="S499"/>
      <c r="T499"/>
      <c r="U499"/>
      <c r="V499"/>
      <c r="W499"/>
      <c r="X499"/>
      <c r="Y499"/>
      <c r="Z499"/>
      <c r="AA499" s="11">
        <v>2.3093392980268346E-3</v>
      </c>
      <c r="AB499" s="11">
        <v>0.63319600913106888</v>
      </c>
      <c r="AC499" s="11">
        <v>0.96700000000000008</v>
      </c>
      <c r="AD499" s="11">
        <v>0.8</v>
      </c>
      <c r="AE499" s="11">
        <v>0.755</v>
      </c>
      <c r="AF499" s="11">
        <v>0.53700000000000003</v>
      </c>
      <c r="AG499" s="11">
        <v>0.7</v>
      </c>
      <c r="AH499" s="11">
        <v>0.81</v>
      </c>
      <c r="AI499" s="11">
        <v>0.87</v>
      </c>
      <c r="AJ499" s="11">
        <v>0.70595138572676996</v>
      </c>
      <c r="AK499" s="11">
        <v>0.78219066519182001</v>
      </c>
      <c r="AL499" s="11">
        <v>0.89704100453301938</v>
      </c>
      <c r="AM499" s="11">
        <v>0.73690154788517548</v>
      </c>
      <c r="AN499" s="11">
        <v>0.81839349301922526</v>
      </c>
      <c r="AO499" s="11">
        <v>0.85489715728153648</v>
      </c>
      <c r="AP499" s="11">
        <v>0.82700000000000007</v>
      </c>
      <c r="AQ499" s="11">
        <v>0.89704100453301938</v>
      </c>
      <c r="AR499" s="11">
        <v>38901.672703947297</v>
      </c>
      <c r="AS499" s="11">
        <v>38450</v>
      </c>
      <c r="AT499" s="11">
        <v>33311400</v>
      </c>
      <c r="AW499" s="11">
        <v>0.11</v>
      </c>
      <c r="AX499" s="11">
        <v>-6.9294565661885799E-2</v>
      </c>
    </row>
    <row r="500" spans="1:50">
      <c r="A500"/>
      <c r="B500"/>
      <c r="C500"/>
      <c r="D500"/>
      <c r="E500"/>
      <c r="F500"/>
      <c r="G500"/>
      <c r="H500"/>
      <c r="I500"/>
      <c r="J500"/>
      <c r="K500"/>
      <c r="L500"/>
      <c r="M500"/>
      <c r="N500"/>
      <c r="O500"/>
      <c r="P500"/>
      <c r="Q500"/>
      <c r="R500"/>
      <c r="S500"/>
      <c r="T500"/>
      <c r="U500"/>
      <c r="V500"/>
      <c r="W500"/>
      <c r="X500"/>
      <c r="Y500"/>
      <c r="Z500"/>
      <c r="AA500" s="11">
        <v>2.3093392980268346E-3</v>
      </c>
      <c r="AB500" s="11">
        <v>0.64117000873883612</v>
      </c>
      <c r="AC500" s="11">
        <v>0.96499999999999997</v>
      </c>
      <c r="AD500" s="11">
        <v>0.8</v>
      </c>
      <c r="AE500" s="11">
        <v>0.7659999999999999</v>
      </c>
      <c r="AF500" s="11">
        <v>0.53700000000000003</v>
      </c>
      <c r="AG500" s="11">
        <v>0.7</v>
      </c>
      <c r="AH500" s="11">
        <v>0.80799999999999994</v>
      </c>
      <c r="AI500" s="11">
        <v>0.88200000000000001</v>
      </c>
      <c r="AJ500" s="11">
        <v>0.70309221361201391</v>
      </c>
      <c r="AK500" s="11">
        <v>0.78801626492978993</v>
      </c>
      <c r="AL500" s="11">
        <v>0.90727228154389772</v>
      </c>
      <c r="AM500" s="11">
        <v>0.76009577845682896</v>
      </c>
      <c r="AN500" s="11">
        <v>0.80060233055974594</v>
      </c>
      <c r="AO500" s="11">
        <v>0.85584851563714748</v>
      </c>
      <c r="AP500" s="11">
        <v>0.81900000000000006</v>
      </c>
      <c r="AQ500" s="11">
        <v>0.90727228154389772</v>
      </c>
      <c r="AR500" s="11">
        <v>37808.020159148196</v>
      </c>
      <c r="AS500" s="11">
        <v>37280</v>
      </c>
      <c r="AT500" s="11">
        <v>33739900</v>
      </c>
      <c r="AW500" s="11">
        <v>0.11</v>
      </c>
      <c r="AX500" s="11">
        <v>-6.9847315790145637E-2</v>
      </c>
    </row>
    <row r="501" spans="1:50">
      <c r="A501"/>
      <c r="B501"/>
      <c r="C501"/>
      <c r="D501"/>
      <c r="E501"/>
      <c r="F501"/>
      <c r="G501"/>
      <c r="H501"/>
      <c r="I501"/>
      <c r="J501"/>
      <c r="K501"/>
      <c r="L501"/>
      <c r="M501"/>
      <c r="N501"/>
      <c r="O501"/>
      <c r="P501"/>
      <c r="Q501"/>
      <c r="R501"/>
      <c r="S501"/>
      <c r="T501"/>
      <c r="U501"/>
      <c r="V501"/>
      <c r="W501"/>
      <c r="X501"/>
      <c r="Y501"/>
      <c r="Z501"/>
      <c r="AA501" s="11">
        <v>2.3093392980268346E-3</v>
      </c>
      <c r="AB501" s="11">
        <v>0.64914400834660335</v>
      </c>
      <c r="AC501" s="11">
        <v>0.96499999999999997</v>
      </c>
      <c r="AD501" s="11">
        <v>0.8</v>
      </c>
      <c r="AE501" s="11">
        <v>0.76700000000000002</v>
      </c>
      <c r="AF501" s="11">
        <v>0.54100000000000004</v>
      </c>
      <c r="AG501" s="11">
        <v>0.75</v>
      </c>
      <c r="AH501" s="11">
        <v>0.754</v>
      </c>
      <c r="AI501" s="11">
        <v>0.88099999999999989</v>
      </c>
      <c r="AJ501" s="11">
        <v>0.70106129152128849</v>
      </c>
      <c r="AK501" s="11">
        <v>0.78513610234486875</v>
      </c>
      <c r="AL501" s="11">
        <v>0.90319955881949121</v>
      </c>
      <c r="AM501" s="11">
        <v>0.75249482084215535</v>
      </c>
      <c r="AN501" s="11">
        <v>0.78281116810026652</v>
      </c>
      <c r="AO501" s="11">
        <v>0.85229003056031449</v>
      </c>
      <c r="AP501" s="11">
        <v>0.81499999999999995</v>
      </c>
      <c r="AQ501" s="11">
        <v>0.90319955881949121</v>
      </c>
      <c r="AS501" s="11">
        <v>40549.333333333489</v>
      </c>
      <c r="AW501" s="11">
        <v>0.11</v>
      </c>
      <c r="AX501" s="11">
        <v>-7.4807247628761064E-2</v>
      </c>
    </row>
    <row r="502" spans="1:50">
      <c r="A502"/>
      <c r="B502"/>
      <c r="C502"/>
      <c r="D502"/>
      <c r="E502"/>
      <c r="F502"/>
      <c r="G502"/>
      <c r="H502"/>
      <c r="I502"/>
      <c r="J502"/>
      <c r="K502"/>
      <c r="L502"/>
      <c r="M502"/>
      <c r="N502"/>
      <c r="O502"/>
      <c r="P502"/>
      <c r="Q502"/>
      <c r="R502"/>
      <c r="S502"/>
      <c r="T502"/>
      <c r="U502"/>
      <c r="V502"/>
      <c r="W502"/>
      <c r="X502"/>
      <c r="Y502"/>
      <c r="Z502"/>
      <c r="AA502" s="11">
        <v>0</v>
      </c>
      <c r="AB502" s="11">
        <v>0.21999999999999997</v>
      </c>
      <c r="AC502" s="11">
        <v>0.53900000024586914</v>
      </c>
      <c r="AD502" s="11">
        <v>9.8000000044703481E-2</v>
      </c>
      <c r="AE502" s="11">
        <v>0.63014000028744332</v>
      </c>
      <c r="AF502" s="11">
        <v>0.30282000013813376</v>
      </c>
      <c r="AG502" s="11">
        <v>0.68600000031292441</v>
      </c>
      <c r="AH502" s="11">
        <v>0.70854000032320608</v>
      </c>
      <c r="AI502" s="11">
        <v>0.4410000002011657</v>
      </c>
      <c r="AJ502" s="11">
        <v>0.70364289715227546</v>
      </c>
      <c r="AK502" s="11">
        <v>0.65428155266680599</v>
      </c>
      <c r="AL502" s="11">
        <v>0.44032726896863411</v>
      </c>
      <c r="AM502" s="11">
        <v>2.5181018149555289E-3</v>
      </c>
      <c r="AN502" s="11">
        <v>2.2221022900332298E-2</v>
      </c>
      <c r="AO502" s="11">
        <v>0.59740687199252263</v>
      </c>
      <c r="AP502" s="11">
        <v>0.45520000254362819</v>
      </c>
      <c r="AQ502" s="11">
        <v>0.44032726896863411</v>
      </c>
      <c r="AR502" s="11">
        <v>1498.02803337773</v>
      </c>
      <c r="AS502" s="11">
        <v>1480</v>
      </c>
      <c r="AT502" s="11">
        <v>398198</v>
      </c>
      <c r="AW502" s="11">
        <v>0.02</v>
      </c>
      <c r="AX502" s="11">
        <v>9.845376851415516E-2</v>
      </c>
    </row>
    <row r="503" spans="1:50">
      <c r="A503"/>
      <c r="B503"/>
      <c r="C503"/>
      <c r="D503"/>
      <c r="E503"/>
      <c r="F503"/>
      <c r="G503"/>
      <c r="H503"/>
      <c r="I503"/>
      <c r="J503"/>
      <c r="K503"/>
      <c r="L503"/>
      <c r="M503"/>
      <c r="N503"/>
      <c r="O503"/>
      <c r="P503"/>
      <c r="Q503"/>
      <c r="R503"/>
      <c r="S503"/>
      <c r="T503"/>
      <c r="U503"/>
      <c r="V503"/>
      <c r="W503"/>
      <c r="X503"/>
      <c r="Y503"/>
      <c r="Z503"/>
      <c r="AA503" s="11">
        <v>0</v>
      </c>
      <c r="AB503" s="11">
        <v>0.21999999999999997</v>
      </c>
      <c r="AC503" s="11">
        <v>0.55000000000000004</v>
      </c>
      <c r="AD503" s="11">
        <v>0.1</v>
      </c>
      <c r="AE503" s="11">
        <v>0.64300000000000002</v>
      </c>
      <c r="AF503" s="11">
        <v>0.309</v>
      </c>
      <c r="AG503" s="11">
        <v>0.7</v>
      </c>
      <c r="AH503" s="11">
        <v>0.72299999999999998</v>
      </c>
      <c r="AI503" s="11">
        <v>0.45</v>
      </c>
      <c r="AJ503" s="11">
        <v>0.70779887455039003</v>
      </c>
      <c r="AK503" s="11">
        <v>0.65743015571064201</v>
      </c>
      <c r="AL503" s="11">
        <v>0.43905763642368856</v>
      </c>
      <c r="AM503" s="11">
        <v>2.5716784480423155E-3</v>
      </c>
      <c r="AN503" s="11">
        <v>2.2704088603820654E-2</v>
      </c>
      <c r="AO503" s="11">
        <v>0.59939476729396912</v>
      </c>
      <c r="AP503" s="11">
        <v>0.46658000228926538</v>
      </c>
      <c r="AQ503" s="11">
        <v>0.43905763642368856</v>
      </c>
      <c r="AR503" s="11">
        <v>1554.52217691846</v>
      </c>
      <c r="AS503" s="11">
        <v>1530</v>
      </c>
      <c r="AT503" s="11">
        <v>406718</v>
      </c>
      <c r="AW503" s="11">
        <v>0.03</v>
      </c>
      <c r="AX503" s="11">
        <v>0.11481583379973054</v>
      </c>
    </row>
    <row r="504" spans="1:50">
      <c r="A504"/>
      <c r="B504"/>
      <c r="C504"/>
      <c r="D504"/>
      <c r="E504"/>
      <c r="F504"/>
      <c r="G504"/>
      <c r="H504"/>
      <c r="I504"/>
      <c r="J504"/>
      <c r="K504"/>
      <c r="L504"/>
      <c r="M504"/>
      <c r="N504"/>
      <c r="O504"/>
      <c r="P504"/>
      <c r="Q504"/>
      <c r="R504"/>
      <c r="S504"/>
      <c r="T504"/>
      <c r="U504"/>
      <c r="V504"/>
      <c r="W504"/>
      <c r="X504"/>
      <c r="Y504"/>
      <c r="Z504"/>
      <c r="AA504" s="11">
        <v>0</v>
      </c>
      <c r="AB504" s="11">
        <v>0.21999999999999997</v>
      </c>
      <c r="AC504" s="11">
        <v>0.55000000000000004</v>
      </c>
      <c r="AD504" s="11">
        <v>0.1</v>
      </c>
      <c r="AE504" s="11">
        <v>0.63600000000000001</v>
      </c>
      <c r="AF504" s="11">
        <v>0.17</v>
      </c>
      <c r="AG504" s="11">
        <v>0.7</v>
      </c>
      <c r="AH504" s="11">
        <v>0.68299999999999994</v>
      </c>
      <c r="AI504" s="11">
        <v>0.45</v>
      </c>
      <c r="AJ504" s="11">
        <v>0.70841843512698899</v>
      </c>
      <c r="AK504" s="11">
        <v>0.65192750630011997</v>
      </c>
      <c r="AL504" s="11">
        <v>0.43778800387874306</v>
      </c>
      <c r="AM504" s="11">
        <v>2.6252550811291025E-3</v>
      </c>
      <c r="AN504" s="11">
        <v>2.3187154307309006E-2</v>
      </c>
      <c r="AO504" s="11">
        <v>0.63605855291903635</v>
      </c>
      <c r="AP504" s="11">
        <v>0.47796000203490258</v>
      </c>
      <c r="AQ504" s="11">
        <v>0.43778800387874306</v>
      </c>
      <c r="AR504" s="11">
        <v>1634.27220541881</v>
      </c>
      <c r="AS504" s="11">
        <v>1610</v>
      </c>
      <c r="AT504" s="11">
        <v>414993</v>
      </c>
      <c r="AW504" s="11">
        <v>0.02</v>
      </c>
      <c r="AX504" s="11">
        <v>9.6748531415284444E-2</v>
      </c>
    </row>
    <row r="505" spans="1:50">
      <c r="A505"/>
      <c r="B505"/>
      <c r="C505"/>
      <c r="D505"/>
      <c r="E505"/>
      <c r="F505"/>
      <c r="G505"/>
      <c r="H505"/>
      <c r="I505"/>
      <c r="J505"/>
      <c r="K505"/>
      <c r="L505"/>
      <c r="M505"/>
      <c r="N505"/>
      <c r="O505"/>
      <c r="P505"/>
      <c r="Q505"/>
      <c r="R505"/>
      <c r="S505"/>
      <c r="T505"/>
      <c r="U505"/>
      <c r="V505"/>
      <c r="W505"/>
      <c r="X505"/>
      <c r="Y505"/>
      <c r="Z505"/>
      <c r="AA505" s="11">
        <v>0</v>
      </c>
      <c r="AB505" s="11">
        <v>0.21999999999999997</v>
      </c>
      <c r="AC505" s="11">
        <v>0.55000000000000004</v>
      </c>
      <c r="AD505" s="11">
        <v>0.1</v>
      </c>
      <c r="AE505" s="11">
        <v>0.63500000000000001</v>
      </c>
      <c r="AF505" s="11">
        <v>0.19800000000000001</v>
      </c>
      <c r="AG505" s="11">
        <v>0.7</v>
      </c>
      <c r="AH505" s="11">
        <v>0.69</v>
      </c>
      <c r="AI505" s="11">
        <v>0.45</v>
      </c>
      <c r="AJ505" s="11">
        <v>0.70903799570358805</v>
      </c>
      <c r="AK505" s="11">
        <v>0.64642485688959805</v>
      </c>
      <c r="AL505" s="11">
        <v>0.43651837133379745</v>
      </c>
      <c r="AM505" s="11">
        <v>2.6788317142158891E-3</v>
      </c>
      <c r="AN505" s="11">
        <v>2.3670220010797362E-2</v>
      </c>
      <c r="AO505" s="11">
        <v>0.67272233854410357</v>
      </c>
      <c r="AP505" s="11">
        <v>0.48934000178053977</v>
      </c>
      <c r="AQ505" s="11">
        <v>0.43651837133379745</v>
      </c>
      <c r="AR505" s="11">
        <v>1741.1742849571999</v>
      </c>
      <c r="AS505" s="11">
        <v>1720</v>
      </c>
      <c r="AT505" s="11">
        <v>423070</v>
      </c>
      <c r="AW505" s="11">
        <v>0.02</v>
      </c>
      <c r="AX505" s="11">
        <v>9.9091353014040984E-2</v>
      </c>
    </row>
    <row r="506" spans="1:50">
      <c r="A506"/>
      <c r="B506"/>
      <c r="C506"/>
      <c r="D506"/>
      <c r="E506"/>
      <c r="F506"/>
      <c r="G506"/>
      <c r="H506"/>
      <c r="I506"/>
      <c r="J506"/>
      <c r="K506"/>
      <c r="L506"/>
      <c r="M506"/>
      <c r="N506"/>
      <c r="O506"/>
      <c r="P506"/>
      <c r="Q506"/>
      <c r="R506"/>
      <c r="S506"/>
      <c r="T506"/>
      <c r="U506"/>
      <c r="V506"/>
      <c r="W506"/>
      <c r="X506"/>
      <c r="Y506"/>
      <c r="Z506"/>
      <c r="AA506" s="11">
        <v>0</v>
      </c>
      <c r="AB506" s="11">
        <v>0.21999999999999997</v>
      </c>
      <c r="AC506" s="11">
        <v>0.55000000000000004</v>
      </c>
      <c r="AD506" s="11">
        <v>0.1</v>
      </c>
      <c r="AE506" s="11">
        <v>0.64700000000000002</v>
      </c>
      <c r="AF506" s="11">
        <v>0.44799999999999995</v>
      </c>
      <c r="AG506" s="11">
        <v>0.7</v>
      </c>
      <c r="AH506" s="11">
        <v>0.67200000000000004</v>
      </c>
      <c r="AI506" s="11">
        <v>0.45</v>
      </c>
      <c r="AJ506" s="11">
        <v>0.7125866936342129</v>
      </c>
      <c r="AK506" s="11">
        <v>0.62997286082341497</v>
      </c>
      <c r="AL506" s="11">
        <v>0.48969808778664764</v>
      </c>
      <c r="AM506" s="11">
        <v>2.0797196657497664E-2</v>
      </c>
      <c r="AN506" s="11">
        <v>2.4153285714285714E-2</v>
      </c>
      <c r="AO506" s="11">
        <v>0.66598757626669391</v>
      </c>
      <c r="AP506" s="11">
        <v>0.50072000152617691</v>
      </c>
      <c r="AQ506" s="11">
        <v>0.48969808778664764</v>
      </c>
      <c r="AR506" s="11">
        <v>1883.1478831126501</v>
      </c>
      <c r="AS506" s="11">
        <v>1860</v>
      </c>
      <c r="AT506" s="11">
        <v>431041</v>
      </c>
      <c r="AW506" s="11">
        <v>0.03</v>
      </c>
      <c r="AX506" s="11">
        <v>9.1448585837990981E-2</v>
      </c>
    </row>
    <row r="507" spans="1:50">
      <c r="A507"/>
      <c r="B507"/>
      <c r="C507"/>
      <c r="D507"/>
      <c r="E507"/>
      <c r="F507"/>
      <c r="G507"/>
      <c r="H507"/>
      <c r="I507"/>
      <c r="J507"/>
      <c r="K507"/>
      <c r="L507"/>
      <c r="M507"/>
      <c r="N507"/>
      <c r="O507"/>
      <c r="P507"/>
      <c r="Q507"/>
      <c r="R507"/>
      <c r="S507"/>
      <c r="T507"/>
      <c r="U507"/>
      <c r="V507"/>
      <c r="W507"/>
      <c r="X507"/>
      <c r="Y507"/>
      <c r="Z507"/>
      <c r="AA507" s="11">
        <v>0</v>
      </c>
      <c r="AB507" s="11">
        <v>0.3095999908</v>
      </c>
      <c r="AC507" s="11">
        <v>0.55000000000000004</v>
      </c>
      <c r="AD507" s="11">
        <v>0.1</v>
      </c>
      <c r="AE507" s="11">
        <v>0.65</v>
      </c>
      <c r="AF507" s="11">
        <v>0.52</v>
      </c>
      <c r="AG507" s="11">
        <v>0.7</v>
      </c>
      <c r="AH507" s="11">
        <v>0.70099999999999996</v>
      </c>
      <c r="AI507" s="11">
        <v>0.45</v>
      </c>
      <c r="AJ507" s="11">
        <v>0.71613539156483808</v>
      </c>
      <c r="AK507" s="11">
        <v>0.613520864757232</v>
      </c>
      <c r="AL507" s="11">
        <v>0.54287780423949783</v>
      </c>
      <c r="AM507" s="11">
        <v>4.9937492707060667E-2</v>
      </c>
      <c r="AN507" s="11">
        <v>2.6099000000000001E-2</v>
      </c>
      <c r="AO507" s="11">
        <v>0.65925281398928437</v>
      </c>
      <c r="AP507" s="11">
        <v>0.5121000012718141</v>
      </c>
      <c r="AQ507" s="11">
        <v>0.54287780423949783</v>
      </c>
      <c r="AR507" s="11">
        <v>2013.81923288907</v>
      </c>
      <c r="AS507" s="11">
        <v>1970</v>
      </c>
      <c r="AT507" s="11">
        <v>438971</v>
      </c>
      <c r="AW507" s="11">
        <v>0.04</v>
      </c>
      <c r="AX507" s="11">
        <v>9.4231374477241003E-2</v>
      </c>
    </row>
    <row r="508" spans="1:50">
      <c r="A508"/>
      <c r="B508"/>
      <c r="C508"/>
      <c r="D508"/>
      <c r="E508"/>
      <c r="F508"/>
      <c r="G508"/>
      <c r="H508"/>
      <c r="I508"/>
      <c r="J508"/>
      <c r="K508"/>
      <c r="L508"/>
      <c r="M508"/>
      <c r="N508"/>
      <c r="O508"/>
      <c r="P508"/>
      <c r="Q508"/>
      <c r="R508"/>
      <c r="S508"/>
      <c r="T508"/>
      <c r="U508"/>
      <c r="V508"/>
      <c r="W508"/>
      <c r="X508"/>
      <c r="Y508"/>
      <c r="Z508"/>
      <c r="AA508" s="11">
        <v>0</v>
      </c>
      <c r="AB508" s="11">
        <v>0.3095999908</v>
      </c>
      <c r="AC508" s="11">
        <v>0.7</v>
      </c>
      <c r="AD508" s="11">
        <v>0.3</v>
      </c>
      <c r="AE508" s="11">
        <v>0.64900000000000002</v>
      </c>
      <c r="AF508" s="11">
        <v>0.61099999999999999</v>
      </c>
      <c r="AG508" s="11">
        <v>0.7</v>
      </c>
      <c r="AH508" s="11">
        <v>0.71200000000000008</v>
      </c>
      <c r="AI508" s="11">
        <v>0.39399999999999996</v>
      </c>
      <c r="AJ508" s="11">
        <v>0.67286297244892201</v>
      </c>
      <c r="AK508" s="11">
        <v>0.61292363116474102</v>
      </c>
      <c r="AL508" s="11">
        <v>0.56152255154218633</v>
      </c>
      <c r="AM508" s="11">
        <v>7.8339609055339779E-2</v>
      </c>
      <c r="AN508" s="11">
        <v>2.237842857142857E-2</v>
      </c>
      <c r="AO508" s="11">
        <v>0.60201681293310527</v>
      </c>
      <c r="AP508" s="11">
        <v>0.52348000101745129</v>
      </c>
      <c r="AQ508" s="11">
        <v>0.56152255154218633</v>
      </c>
      <c r="AR508" s="11">
        <v>2099.9387837564</v>
      </c>
      <c r="AS508" s="11">
        <v>2080</v>
      </c>
      <c r="AT508" s="11">
        <v>446872</v>
      </c>
      <c r="AU508" s="11">
        <v>50.4</v>
      </c>
      <c r="AW508" s="11">
        <v>0.05</v>
      </c>
      <c r="AX508" s="11">
        <v>9.2284625382605012E-2</v>
      </c>
    </row>
    <row r="509" spans="1:50">
      <c r="A509"/>
      <c r="B509"/>
      <c r="C509"/>
      <c r="D509"/>
      <c r="E509"/>
      <c r="F509"/>
      <c r="G509"/>
      <c r="H509"/>
      <c r="I509"/>
      <c r="J509"/>
      <c r="K509"/>
      <c r="L509"/>
      <c r="M509"/>
      <c r="N509"/>
      <c r="O509"/>
      <c r="P509"/>
      <c r="Q509"/>
      <c r="R509"/>
      <c r="S509"/>
      <c r="T509"/>
      <c r="U509"/>
      <c r="V509"/>
      <c r="W509"/>
      <c r="X509"/>
      <c r="Y509"/>
      <c r="Z509"/>
      <c r="AA509" s="11">
        <v>0</v>
      </c>
      <c r="AB509" s="11">
        <v>0.32340799067536719</v>
      </c>
      <c r="AC509" s="11">
        <v>0.7</v>
      </c>
      <c r="AD509" s="11">
        <v>0.5</v>
      </c>
      <c r="AE509" s="11">
        <v>0.64500000000000002</v>
      </c>
      <c r="AF509" s="11">
        <v>0.496</v>
      </c>
      <c r="AG509" s="11">
        <v>0.7</v>
      </c>
      <c r="AH509" s="11">
        <v>0.872</v>
      </c>
      <c r="AI509" s="11">
        <v>0.46799999999999997</v>
      </c>
      <c r="AJ509" s="11">
        <v>0.62959055333300606</v>
      </c>
      <c r="AK509" s="11">
        <v>0.61232639757224994</v>
      </c>
      <c r="AL509" s="11">
        <v>0.58016729884487472</v>
      </c>
      <c r="AM509" s="11">
        <v>0.10494937632472655</v>
      </c>
      <c r="AN509" s="11">
        <v>5.4235142857142857E-2</v>
      </c>
      <c r="AO509" s="11">
        <v>0.54478081187692617</v>
      </c>
      <c r="AP509" s="11">
        <v>0.53486000076308848</v>
      </c>
      <c r="AQ509" s="11">
        <v>0.58016729884487472</v>
      </c>
      <c r="AR509" s="11">
        <v>2193.76188247865</v>
      </c>
      <c r="AS509" s="11">
        <v>2150</v>
      </c>
      <c r="AT509" s="11">
        <v>454706</v>
      </c>
      <c r="AV509" s="11">
        <v>40.85</v>
      </c>
      <c r="AW509" s="11">
        <v>7.0000000000000007E-2</v>
      </c>
      <c r="AX509" s="11">
        <v>8.934331518544314E-2</v>
      </c>
    </row>
    <row r="510" spans="1:50">
      <c r="A510"/>
      <c r="B510"/>
      <c r="C510"/>
      <c r="D510"/>
      <c r="E510"/>
      <c r="F510"/>
      <c r="G510"/>
      <c r="H510"/>
      <c r="I510"/>
      <c r="J510"/>
      <c r="K510"/>
      <c r="L510"/>
      <c r="M510"/>
      <c r="N510"/>
      <c r="O510"/>
      <c r="P510"/>
      <c r="Q510"/>
      <c r="R510"/>
      <c r="S510"/>
      <c r="T510"/>
      <c r="U510"/>
      <c r="V510"/>
      <c r="W510"/>
      <c r="X510"/>
      <c r="Y510"/>
      <c r="Z510"/>
      <c r="AA510" s="11">
        <v>0</v>
      </c>
      <c r="AB510" s="11">
        <v>0.33721599055073426</v>
      </c>
      <c r="AC510" s="11">
        <v>0.85</v>
      </c>
      <c r="AD510" s="11">
        <v>0.5</v>
      </c>
      <c r="AE510" s="11">
        <v>0.64200000000000002</v>
      </c>
      <c r="AF510" s="11">
        <v>0.36499999999999999</v>
      </c>
      <c r="AG510" s="11">
        <v>0.5</v>
      </c>
      <c r="AH510" s="11">
        <v>0.81099999999999994</v>
      </c>
      <c r="AI510" s="11">
        <v>0.58399999999999996</v>
      </c>
      <c r="AJ510" s="11">
        <v>0.69518409050901198</v>
      </c>
      <c r="AK510" s="11">
        <v>0.62445099962977002</v>
      </c>
      <c r="AL510" s="11">
        <v>0.55211246748389264</v>
      </c>
      <c r="AM510" s="11">
        <v>0.12816557583446223</v>
      </c>
      <c r="AN510" s="11">
        <v>6.4088142857142857E-2</v>
      </c>
      <c r="AO510" s="11">
        <v>0.54474814731651067</v>
      </c>
      <c r="AP510" s="11">
        <v>0.54624000050872556</v>
      </c>
      <c r="AQ510" s="11">
        <v>0.55211246748389264</v>
      </c>
      <c r="AR510" s="11">
        <v>2340.1867687987801</v>
      </c>
      <c r="AS510" s="11">
        <v>2290</v>
      </c>
      <c r="AT510" s="11">
        <v>462440</v>
      </c>
      <c r="AW510" s="11">
        <v>0.06</v>
      </c>
      <c r="AX510" s="11">
        <v>8.2052746206910721E-2</v>
      </c>
    </row>
    <row r="511" spans="1:50">
      <c r="A511"/>
      <c r="B511"/>
      <c r="C511"/>
      <c r="D511"/>
      <c r="E511"/>
      <c r="F511"/>
      <c r="G511"/>
      <c r="H511"/>
      <c r="I511"/>
      <c r="J511"/>
      <c r="K511"/>
      <c r="L511"/>
      <c r="M511"/>
      <c r="N511"/>
      <c r="O511"/>
      <c r="P511"/>
      <c r="Q511"/>
      <c r="R511"/>
      <c r="S511"/>
      <c r="T511"/>
      <c r="U511"/>
      <c r="V511"/>
      <c r="W511"/>
      <c r="X511"/>
      <c r="Y511"/>
      <c r="Z511"/>
      <c r="AA511" s="11">
        <v>0</v>
      </c>
      <c r="AB511" s="11">
        <v>0.35102399042610144</v>
      </c>
      <c r="AC511" s="11">
        <v>0.85</v>
      </c>
      <c r="AD511" s="11">
        <v>0.5</v>
      </c>
      <c r="AE511" s="11">
        <v>0.64</v>
      </c>
      <c r="AF511" s="11">
        <v>0.69700000000000006</v>
      </c>
      <c r="AG511" s="11">
        <v>0.5</v>
      </c>
      <c r="AH511" s="11">
        <v>0.8640000000000001</v>
      </c>
      <c r="AI511" s="11">
        <v>0.38</v>
      </c>
      <c r="AJ511" s="11">
        <v>0.72175869105282209</v>
      </c>
      <c r="AK511" s="11">
        <v>0.63180681306242203</v>
      </c>
      <c r="AL511" s="11">
        <v>0.54044390327711544</v>
      </c>
      <c r="AM511" s="11">
        <v>0.15549901046084222</v>
      </c>
      <c r="AN511" s="11">
        <v>8.5165571428571438E-2</v>
      </c>
      <c r="AO511" s="11">
        <v>0.59134760441460199</v>
      </c>
      <c r="AP511" s="11">
        <v>0.55762000025436276</v>
      </c>
      <c r="AQ511" s="11">
        <v>0.54044390327711544</v>
      </c>
      <c r="AR511" s="11">
        <v>2350.8021883848601</v>
      </c>
      <c r="AS511" s="11">
        <v>2310</v>
      </c>
      <c r="AT511" s="11">
        <v>470028</v>
      </c>
      <c r="AW511" s="11">
        <v>0.09</v>
      </c>
      <c r="AX511" s="11">
        <v>8.7566477966531664E-2</v>
      </c>
    </row>
    <row r="512" spans="1:50">
      <c r="A512"/>
      <c r="B512"/>
      <c r="C512"/>
      <c r="D512"/>
      <c r="E512"/>
      <c r="F512"/>
      <c r="G512"/>
      <c r="H512"/>
      <c r="I512"/>
      <c r="J512"/>
      <c r="K512"/>
      <c r="L512"/>
      <c r="M512"/>
      <c r="N512"/>
      <c r="O512"/>
      <c r="P512"/>
      <c r="Q512"/>
      <c r="R512"/>
      <c r="S512"/>
      <c r="T512"/>
      <c r="U512"/>
      <c r="V512"/>
      <c r="W512"/>
      <c r="X512"/>
      <c r="Y512"/>
      <c r="Z512"/>
      <c r="AA512" s="11">
        <v>0</v>
      </c>
      <c r="AB512" s="11">
        <v>0.36483199030146862</v>
      </c>
      <c r="AC512" s="11">
        <v>0.85</v>
      </c>
      <c r="AD512" s="11">
        <v>0.5</v>
      </c>
      <c r="AE512" s="11">
        <v>0.81200000000000006</v>
      </c>
      <c r="AF512" s="11">
        <v>0.64500000000000002</v>
      </c>
      <c r="AG512" s="11">
        <v>0.5</v>
      </c>
      <c r="AH512" s="11">
        <v>0.871</v>
      </c>
      <c r="AI512" s="11">
        <v>0.23</v>
      </c>
      <c r="AJ512" s="11">
        <v>0.645628079786978</v>
      </c>
      <c r="AK512" s="11">
        <v>0.58723309991047001</v>
      </c>
      <c r="AL512" s="11">
        <v>0.55319651527617908</v>
      </c>
      <c r="AM512" s="11">
        <v>0.19018408905682224</v>
      </c>
      <c r="AN512" s="11">
        <v>0.10670142857142857</v>
      </c>
      <c r="AO512" s="11">
        <v>0.57373669899010205</v>
      </c>
      <c r="AP512" s="11">
        <v>0.56899999999999995</v>
      </c>
      <c r="AQ512" s="11">
        <v>0.55319651527617908</v>
      </c>
      <c r="AR512" s="11">
        <v>2675.8320179048601</v>
      </c>
      <c r="AS512" s="11">
        <v>2590</v>
      </c>
      <c r="AT512" s="11">
        <v>477438</v>
      </c>
      <c r="AW512" s="11">
        <v>7.0000000000000007E-2</v>
      </c>
      <c r="AX512" s="11">
        <v>8.3870193925853098E-2</v>
      </c>
    </row>
    <row r="513" spans="1:50">
      <c r="A513"/>
      <c r="B513"/>
      <c r="C513"/>
      <c r="D513"/>
      <c r="E513"/>
      <c r="F513"/>
      <c r="G513"/>
      <c r="H513"/>
      <c r="I513"/>
      <c r="J513"/>
      <c r="K513"/>
      <c r="L513"/>
      <c r="M513"/>
      <c r="N513"/>
      <c r="O513"/>
      <c r="P513"/>
      <c r="Q513"/>
      <c r="R513"/>
      <c r="S513"/>
      <c r="T513"/>
      <c r="U513"/>
      <c r="V513"/>
      <c r="W513"/>
      <c r="X513"/>
      <c r="Y513"/>
      <c r="Z513"/>
      <c r="AA513" s="11">
        <v>0</v>
      </c>
      <c r="AB513" s="11">
        <v>0.37863999017683581</v>
      </c>
      <c r="AC513" s="11">
        <v>0.55700000000000005</v>
      </c>
      <c r="AD513" s="11">
        <v>0.5</v>
      </c>
      <c r="AE513" s="11">
        <v>0.77099999999999991</v>
      </c>
      <c r="AF513" s="11">
        <v>0.71</v>
      </c>
      <c r="AG513" s="11">
        <v>0.5</v>
      </c>
      <c r="AH513" s="11">
        <v>0.89300000000000002</v>
      </c>
      <c r="AI513" s="11">
        <v>0.36200000000000004</v>
      </c>
      <c r="AJ513" s="11">
        <v>0.70110918019843194</v>
      </c>
      <c r="AK513" s="11">
        <v>0.64656127204520397</v>
      </c>
      <c r="AL513" s="11">
        <v>0.62414200311235157</v>
      </c>
      <c r="AM513" s="11">
        <v>0.24956378264580556</v>
      </c>
      <c r="AN513" s="11">
        <v>0.12158114285714287</v>
      </c>
      <c r="AO513" s="11">
        <v>0.62502656951670699</v>
      </c>
      <c r="AP513" s="11">
        <v>0.56999999999999995</v>
      </c>
      <c r="AQ513" s="11">
        <v>0.62414200311235157</v>
      </c>
      <c r="AR513" s="11">
        <v>2997.7206139708301</v>
      </c>
      <c r="AS513" s="11">
        <v>2880</v>
      </c>
      <c r="AT513" s="11">
        <v>484659</v>
      </c>
      <c r="AW513" s="11">
        <v>0.08</v>
      </c>
      <c r="AX513" s="11">
        <v>7.7905232515688261E-2</v>
      </c>
    </row>
    <row r="514" spans="1:50">
      <c r="A514"/>
      <c r="B514"/>
      <c r="C514"/>
      <c r="D514"/>
      <c r="E514"/>
      <c r="F514"/>
      <c r="G514"/>
      <c r="H514"/>
      <c r="I514"/>
      <c r="J514"/>
      <c r="K514"/>
      <c r="L514"/>
      <c r="M514"/>
      <c r="N514"/>
      <c r="O514"/>
      <c r="P514"/>
      <c r="Q514"/>
      <c r="R514"/>
      <c r="S514"/>
      <c r="T514"/>
      <c r="U514"/>
      <c r="V514"/>
      <c r="W514"/>
      <c r="X514"/>
      <c r="Y514"/>
      <c r="Z514"/>
      <c r="AA514" s="11">
        <v>0</v>
      </c>
      <c r="AB514" s="11">
        <v>0.39244799005220299</v>
      </c>
      <c r="AC514" s="11">
        <v>0.55700000000000005</v>
      </c>
      <c r="AD514" s="11">
        <v>0.5</v>
      </c>
      <c r="AE514" s="11">
        <v>0.67</v>
      </c>
      <c r="AF514" s="11">
        <v>0.56499999999999995</v>
      </c>
      <c r="AG514" s="11">
        <v>0.5</v>
      </c>
      <c r="AH514" s="11">
        <v>0.88099999999999989</v>
      </c>
      <c r="AI514" s="11">
        <v>0.41200000000000003</v>
      </c>
      <c r="AJ514" s="11">
        <v>0.67730519370642006</v>
      </c>
      <c r="AK514" s="11">
        <v>0.66829555290063203</v>
      </c>
      <c r="AL514" s="11">
        <v>0.65472741241751964</v>
      </c>
      <c r="AM514" s="11">
        <v>0.34394671008820998</v>
      </c>
      <c r="AN514" s="11">
        <v>0.13775985714285716</v>
      </c>
      <c r="AO514" s="11">
        <v>0.62681159066294712</v>
      </c>
      <c r="AP514" s="11">
        <v>0.56399999999999995</v>
      </c>
      <c r="AQ514" s="11">
        <v>0.65472741241751964</v>
      </c>
      <c r="AR514" s="11">
        <v>3320.2668657853301</v>
      </c>
      <c r="AS514" s="11">
        <v>3250</v>
      </c>
      <c r="AT514" s="11">
        <v>491717</v>
      </c>
      <c r="AW514" s="11">
        <v>0.08</v>
      </c>
      <c r="AX514" s="11">
        <v>7.254757740126283E-2</v>
      </c>
    </row>
    <row r="515" spans="1:50">
      <c r="A515"/>
      <c r="B515"/>
      <c r="C515"/>
      <c r="D515"/>
      <c r="E515"/>
      <c r="F515"/>
      <c r="G515"/>
      <c r="H515"/>
      <c r="I515"/>
      <c r="J515"/>
      <c r="K515"/>
      <c r="L515"/>
      <c r="M515"/>
      <c r="N515"/>
      <c r="O515"/>
      <c r="P515"/>
      <c r="Q515"/>
      <c r="R515"/>
      <c r="S515"/>
      <c r="T515"/>
      <c r="U515"/>
      <c r="V515"/>
      <c r="W515"/>
      <c r="X515"/>
      <c r="Y515"/>
      <c r="Z515"/>
      <c r="AA515" s="11">
        <v>0</v>
      </c>
      <c r="AB515" s="11">
        <v>0.40625598992757006</v>
      </c>
      <c r="AC515" s="11">
        <v>0.55299999999999994</v>
      </c>
      <c r="AD515" s="11">
        <v>0.5</v>
      </c>
      <c r="AE515" s="11">
        <v>0.66200000000000003</v>
      </c>
      <c r="AF515" s="11">
        <v>0.60499999999999998</v>
      </c>
      <c r="AG515" s="11">
        <v>0.6</v>
      </c>
      <c r="AH515" s="11">
        <v>0.78700000000000003</v>
      </c>
      <c r="AI515" s="11">
        <v>0.41200000000000003</v>
      </c>
      <c r="AJ515" s="11">
        <v>0.662954151852016</v>
      </c>
      <c r="AK515" s="11">
        <v>0.67845607250588791</v>
      </c>
      <c r="AL515" s="11">
        <v>0.6505914863219967</v>
      </c>
      <c r="AM515" s="11">
        <v>0.61868767891965559</v>
      </c>
      <c r="AN515" s="11">
        <v>0.17018428571428573</v>
      </c>
      <c r="AO515" s="11">
        <v>0.60070124013217796</v>
      </c>
      <c r="AP515" s="11">
        <v>0.56700000000000006</v>
      </c>
      <c r="AQ515" s="11">
        <v>0.6505914863219967</v>
      </c>
      <c r="AR515" s="11">
        <v>3561.33825255785</v>
      </c>
      <c r="AS515" s="11">
        <v>3450</v>
      </c>
      <c r="AT515" s="11">
        <v>498672</v>
      </c>
      <c r="AW515" s="11">
        <v>0.09</v>
      </c>
      <c r="AX515" s="11">
        <v>7.1835887976701818E-2</v>
      </c>
    </row>
    <row r="516" spans="1:50">
      <c r="A516"/>
      <c r="B516"/>
      <c r="C516"/>
      <c r="D516"/>
      <c r="E516"/>
      <c r="F516"/>
      <c r="G516"/>
      <c r="H516"/>
      <c r="I516"/>
      <c r="J516"/>
      <c r="K516"/>
      <c r="L516"/>
      <c r="M516"/>
      <c r="N516"/>
      <c r="O516"/>
      <c r="P516"/>
      <c r="Q516"/>
      <c r="R516"/>
      <c r="S516"/>
      <c r="T516"/>
      <c r="U516"/>
      <c r="V516"/>
      <c r="W516"/>
      <c r="X516"/>
      <c r="Y516"/>
      <c r="Z516"/>
      <c r="AA516" s="11">
        <v>0</v>
      </c>
      <c r="AB516" s="11">
        <v>0.42006398980293724</v>
      </c>
      <c r="AC516" s="11">
        <v>0.57100000000000006</v>
      </c>
      <c r="AD516" s="11">
        <v>0.6</v>
      </c>
      <c r="AE516" s="11">
        <v>0.65500000000000003</v>
      </c>
      <c r="AF516" s="11">
        <v>0.622</v>
      </c>
      <c r="AG516" s="11">
        <v>0.6</v>
      </c>
      <c r="AH516" s="11">
        <v>0.76900000000000002</v>
      </c>
      <c r="AI516" s="11">
        <v>0.65400000000000003</v>
      </c>
      <c r="AJ516" s="11">
        <v>0.66324167624385</v>
      </c>
      <c r="AK516" s="11">
        <v>0.669465981339326</v>
      </c>
      <c r="AL516" s="11">
        <v>0.63985075494529331</v>
      </c>
      <c r="AM516" s="11">
        <v>0.86145250561812103</v>
      </c>
      <c r="AN516" s="11">
        <v>0.21305614285714286</v>
      </c>
      <c r="AO516" s="11">
        <v>0.5946985323499121</v>
      </c>
      <c r="AP516" s="11">
        <v>0.46899999999999997</v>
      </c>
      <c r="AQ516" s="11">
        <v>0.63985075494529331</v>
      </c>
      <c r="AR516" s="11">
        <v>3643.6177662741802</v>
      </c>
      <c r="AS516" s="11">
        <v>3530</v>
      </c>
      <c r="AT516" s="11">
        <v>505606</v>
      </c>
      <c r="AW516" s="11">
        <v>0.11</v>
      </c>
      <c r="AX516" s="11">
        <v>7.0252508947962033E-2</v>
      </c>
    </row>
    <row r="517" spans="1:50">
      <c r="A517"/>
      <c r="B517"/>
      <c r="C517"/>
      <c r="D517"/>
      <c r="E517"/>
      <c r="F517"/>
      <c r="G517"/>
      <c r="H517"/>
      <c r="I517"/>
      <c r="J517"/>
      <c r="K517"/>
      <c r="L517"/>
      <c r="M517"/>
      <c r="N517"/>
      <c r="O517"/>
      <c r="P517"/>
      <c r="Q517"/>
      <c r="R517"/>
      <c r="S517"/>
      <c r="T517"/>
      <c r="U517"/>
      <c r="V517"/>
      <c r="W517"/>
      <c r="X517"/>
      <c r="Y517"/>
      <c r="Z517"/>
      <c r="AA517" s="11">
        <v>0</v>
      </c>
      <c r="AB517" s="11">
        <v>0.43387198967830432</v>
      </c>
      <c r="AC517" s="11">
        <v>0.63300000000000001</v>
      </c>
      <c r="AD517" s="11">
        <v>0.6</v>
      </c>
      <c r="AE517" s="11">
        <v>0.65599999999999992</v>
      </c>
      <c r="AF517" s="11">
        <v>0.65300000000000002</v>
      </c>
      <c r="AG517" s="11">
        <v>0.6</v>
      </c>
      <c r="AH517" s="11">
        <v>0.745</v>
      </c>
      <c r="AI517" s="11">
        <v>0.65500000000000003</v>
      </c>
      <c r="AJ517" s="11">
        <v>0.66160925951789884</v>
      </c>
      <c r="AK517" s="11">
        <v>0.66777132156381136</v>
      </c>
      <c r="AL517" s="11">
        <v>0.6384522474270995</v>
      </c>
      <c r="AM517" s="11">
        <v>0.85283798075448947</v>
      </c>
      <c r="AN517" s="11">
        <v>0.2109255814761932</v>
      </c>
      <c r="AO517" s="11">
        <v>0.59375154704757971</v>
      </c>
      <c r="AP517" s="11">
        <v>0.48100000000000004</v>
      </c>
      <c r="AQ517" s="11">
        <v>0.6384522474270995</v>
      </c>
      <c r="AS517" s="11">
        <v>3689.3333333333139</v>
      </c>
      <c r="AW517" s="11">
        <v>0.11</v>
      </c>
      <c r="AX517" s="11">
        <v>6.3171905243938287E-2</v>
      </c>
    </row>
    <row r="518" spans="1:50">
      <c r="A518"/>
      <c r="B518"/>
      <c r="C518"/>
      <c r="D518"/>
      <c r="E518"/>
      <c r="F518"/>
      <c r="G518"/>
      <c r="H518"/>
      <c r="I518"/>
      <c r="J518"/>
      <c r="K518"/>
      <c r="L518"/>
      <c r="M518"/>
      <c r="N518"/>
      <c r="O518"/>
      <c r="P518"/>
      <c r="Q518"/>
      <c r="R518"/>
      <c r="S518"/>
      <c r="T518"/>
      <c r="U518"/>
      <c r="V518"/>
      <c r="W518"/>
      <c r="X518"/>
      <c r="Y518"/>
      <c r="Z518"/>
      <c r="AA518" s="11">
        <v>1.4446227929373995E-2</v>
      </c>
      <c r="AB518" s="11">
        <v>0.97900000094999995</v>
      </c>
      <c r="AC518" s="11">
        <v>0.47300000172108414</v>
      </c>
      <c r="AD518" s="11">
        <v>0.43000000156462193</v>
      </c>
      <c r="AE518" s="11">
        <v>0.5615800020433962</v>
      </c>
      <c r="AF518" s="11">
        <v>0.7568000027537346</v>
      </c>
      <c r="AG518" s="11">
        <v>0.60200000219047067</v>
      </c>
      <c r="AH518" s="11">
        <v>0.70520000256597992</v>
      </c>
      <c r="AI518" s="11">
        <v>0.41452000150829554</v>
      </c>
      <c r="AJ518" s="11">
        <v>0.46069632909790725</v>
      </c>
      <c r="AK518" s="11">
        <v>0.4110827853409148</v>
      </c>
      <c r="AL518" s="11">
        <v>0.29351709518719915</v>
      </c>
      <c r="AM518" s="11">
        <v>3.4108450967770533E-4</v>
      </c>
      <c r="AN518" s="11">
        <v>2.4851565762587954E-2</v>
      </c>
      <c r="AO518" s="11">
        <v>0.44420270649367566</v>
      </c>
      <c r="AP518" s="11">
        <v>0.39760000222176317</v>
      </c>
      <c r="AQ518" s="11">
        <v>0.29351709518719915</v>
      </c>
      <c r="AR518" s="11">
        <v>617.76963245434695</v>
      </c>
      <c r="AS518" s="11">
        <v>610</v>
      </c>
      <c r="AT518" s="11">
        <v>3334511</v>
      </c>
      <c r="AW518" s="11">
        <v>0.05</v>
      </c>
      <c r="AX518" s="11">
        <v>-0.11482031947427829</v>
      </c>
    </row>
    <row r="519" spans="1:50">
      <c r="A519"/>
      <c r="B519"/>
      <c r="C519"/>
      <c r="D519"/>
      <c r="E519"/>
      <c r="F519"/>
      <c r="G519"/>
      <c r="H519"/>
      <c r="I519"/>
      <c r="J519"/>
      <c r="K519"/>
      <c r="L519"/>
      <c r="M519"/>
      <c r="N519"/>
      <c r="O519"/>
      <c r="P519"/>
      <c r="Q519"/>
      <c r="R519"/>
      <c r="S519"/>
      <c r="T519"/>
      <c r="U519"/>
      <c r="V519"/>
      <c r="W519"/>
      <c r="X519"/>
      <c r="Y519"/>
      <c r="Z519"/>
      <c r="AA519" s="11">
        <v>1.4446227929373995E-2</v>
      </c>
      <c r="AB519" s="11">
        <v>0.97900000094999995</v>
      </c>
      <c r="AC519" s="11">
        <v>0.48400000147521494</v>
      </c>
      <c r="AD519" s="11">
        <v>0.44000000134110451</v>
      </c>
      <c r="AE519" s="11">
        <v>0.57464000175148244</v>
      </c>
      <c r="AF519" s="11">
        <v>0.7744000023603439</v>
      </c>
      <c r="AG519" s="11">
        <v>0.61600000187754633</v>
      </c>
      <c r="AH519" s="11">
        <v>0.72160000219941134</v>
      </c>
      <c r="AI519" s="11">
        <v>0.42416000129282483</v>
      </c>
      <c r="AJ519" s="11">
        <v>0.45989421338350595</v>
      </c>
      <c r="AK519" s="11">
        <v>0.40926814834844399</v>
      </c>
      <c r="AL519" s="11">
        <v>0.28912384199777452</v>
      </c>
      <c r="AM519" s="11">
        <v>3.4804541787971115E-4</v>
      </c>
      <c r="AN519" s="11">
        <v>2.5391817179083821E-2</v>
      </c>
      <c r="AO519" s="11">
        <v>0.44306398624400822</v>
      </c>
      <c r="AP519" s="11">
        <v>0.40754000199958684</v>
      </c>
      <c r="AQ519" s="11">
        <v>0.28912384199777452</v>
      </c>
      <c r="AR519" s="11">
        <v>589.44729008773902</v>
      </c>
      <c r="AS519" s="11">
        <v>580</v>
      </c>
      <c r="AT519" s="11">
        <v>3419094</v>
      </c>
      <c r="AW519" s="11">
        <v>0.06</v>
      </c>
      <c r="AX519" s="11">
        <v>-0.10503498986970283</v>
      </c>
    </row>
    <row r="520" spans="1:50">
      <c r="A520"/>
      <c r="B520"/>
      <c r="C520"/>
      <c r="D520"/>
      <c r="E520"/>
      <c r="F520"/>
      <c r="G520"/>
      <c r="H520"/>
      <c r="I520"/>
      <c r="J520"/>
      <c r="K520"/>
      <c r="L520"/>
      <c r="M520"/>
      <c r="N520"/>
      <c r="O520"/>
      <c r="P520"/>
      <c r="Q520"/>
      <c r="R520"/>
      <c r="S520"/>
      <c r="T520"/>
      <c r="U520"/>
      <c r="V520"/>
      <c r="W520"/>
      <c r="X520"/>
      <c r="Y520"/>
      <c r="Z520"/>
      <c r="AA520" s="11">
        <v>1.4446227929373995E-2</v>
      </c>
      <c r="AB520" s="11">
        <v>0.97599999905000001</v>
      </c>
      <c r="AC520" s="11">
        <v>0.49500000122934579</v>
      </c>
      <c r="AD520" s="11">
        <v>0.45000000111758709</v>
      </c>
      <c r="AE520" s="11">
        <v>0.58770000145956869</v>
      </c>
      <c r="AF520" s="11">
        <v>0.7920000019669533</v>
      </c>
      <c r="AG520" s="11">
        <v>0.63000000156462188</v>
      </c>
      <c r="AH520" s="11">
        <v>0.73800000183284287</v>
      </c>
      <c r="AI520" s="11">
        <v>0.433800001077354</v>
      </c>
      <c r="AJ520" s="11">
        <v>0.366116423041493</v>
      </c>
      <c r="AK520" s="11">
        <v>0.38781267464539398</v>
      </c>
      <c r="AL520" s="11">
        <v>0.28473058880834989</v>
      </c>
      <c r="AM520" s="11">
        <v>4.3446903539184445E-4</v>
      </c>
      <c r="AN520" s="11">
        <v>2.5932068595579692E-2</v>
      </c>
      <c r="AO520" s="11">
        <v>0.3244987226699802</v>
      </c>
      <c r="AP520" s="11">
        <v>0.41748000177741057</v>
      </c>
      <c r="AQ520" s="11">
        <v>0.28473058880834989</v>
      </c>
      <c r="AR520" s="11">
        <v>616.45116256024403</v>
      </c>
      <c r="AS520" s="11">
        <v>610</v>
      </c>
      <c r="AT520" s="11">
        <v>3503638</v>
      </c>
      <c r="AW520" s="11">
        <v>0.04</v>
      </c>
      <c r="AX520" s="11">
        <v>-0.10101286241535223</v>
      </c>
    </row>
    <row r="521" spans="1:50">
      <c r="A521"/>
      <c r="B521"/>
      <c r="C521"/>
      <c r="D521"/>
      <c r="E521"/>
      <c r="F521"/>
      <c r="G521"/>
      <c r="H521"/>
      <c r="I521"/>
      <c r="J521"/>
      <c r="K521"/>
      <c r="L521"/>
      <c r="M521"/>
      <c r="N521"/>
      <c r="O521"/>
      <c r="P521"/>
      <c r="Q521"/>
      <c r="R521"/>
      <c r="S521"/>
      <c r="T521"/>
      <c r="U521"/>
      <c r="V521"/>
      <c r="W521"/>
      <c r="X521"/>
      <c r="Y521"/>
      <c r="Z521"/>
      <c r="AA521" s="11">
        <v>1.4446227929373995E-2</v>
      </c>
      <c r="AB521" s="11">
        <v>0.97299999952000005</v>
      </c>
      <c r="AC521" s="11">
        <v>0.50600000098347664</v>
      </c>
      <c r="AD521" s="11">
        <v>0.46000000089406967</v>
      </c>
      <c r="AE521" s="11">
        <v>0.60076000116765504</v>
      </c>
      <c r="AF521" s="11">
        <v>0.8096000015735626</v>
      </c>
      <c r="AG521" s="11">
        <v>0.64400000125169754</v>
      </c>
      <c r="AH521" s="11">
        <v>0.75440000146627428</v>
      </c>
      <c r="AI521" s="11">
        <v>0.44344000086188318</v>
      </c>
      <c r="AJ521" s="11">
        <v>0.27233863269948</v>
      </c>
      <c r="AK521" s="11">
        <v>0.36635720094234403</v>
      </c>
      <c r="AL521" s="11">
        <v>0.28033733561892527</v>
      </c>
      <c r="AM521" s="11">
        <v>5.0583447386152221E-4</v>
      </c>
      <c r="AN521" s="11">
        <v>2.647232001207556E-2</v>
      </c>
      <c r="AO521" s="11">
        <v>0.20593345909595215</v>
      </c>
      <c r="AP521" s="11">
        <v>0.42742000155523419</v>
      </c>
      <c r="AQ521" s="11">
        <v>0.28033733561892527</v>
      </c>
      <c r="AR521" s="11">
        <v>637.55012757459497</v>
      </c>
      <c r="AS521" s="11">
        <v>630</v>
      </c>
      <c r="AT521" s="11">
        <v>3587032</v>
      </c>
      <c r="AW521" s="11">
        <v>0.02</v>
      </c>
      <c r="AX521" s="11">
        <v>-0.10662987467437257</v>
      </c>
    </row>
    <row r="522" spans="1:50">
      <c r="A522"/>
      <c r="B522"/>
      <c r="C522"/>
      <c r="D522"/>
      <c r="E522"/>
      <c r="F522"/>
      <c r="G522"/>
      <c r="H522"/>
      <c r="I522"/>
      <c r="J522"/>
      <c r="K522"/>
      <c r="L522"/>
      <c r="M522"/>
      <c r="N522"/>
      <c r="O522"/>
      <c r="P522"/>
      <c r="Q522"/>
      <c r="R522"/>
      <c r="S522"/>
      <c r="T522"/>
      <c r="U522"/>
      <c r="V522"/>
      <c r="W522"/>
      <c r="X522"/>
      <c r="Y522"/>
      <c r="Z522"/>
      <c r="AA522" s="11">
        <v>1.4446227929373995E-2</v>
      </c>
      <c r="AB522" s="11">
        <v>0.97353999951753001</v>
      </c>
      <c r="AC522" s="11">
        <v>0.51700000073760743</v>
      </c>
      <c r="AD522" s="11">
        <v>0.47000000067055225</v>
      </c>
      <c r="AE522" s="11">
        <v>0.61382000087574118</v>
      </c>
      <c r="AF522" s="11">
        <v>0.82720000118017201</v>
      </c>
      <c r="AG522" s="11">
        <v>0.6580000009387732</v>
      </c>
      <c r="AH522" s="11">
        <v>0.7708000010997057</v>
      </c>
      <c r="AI522" s="11">
        <v>0.45308000064641241</v>
      </c>
      <c r="AJ522" s="11">
        <v>0.25431877605314601</v>
      </c>
      <c r="AK522" s="11">
        <v>0.36951492208646602</v>
      </c>
      <c r="AL522" s="11">
        <v>0.26078313825849786</v>
      </c>
      <c r="AM522" s="11">
        <v>1.2607557276386667E-3</v>
      </c>
      <c r="AN522" s="11">
        <v>2.7012571428571427E-2</v>
      </c>
      <c r="AO522" s="11">
        <v>0.20712162595831796</v>
      </c>
      <c r="AP522" s="11">
        <v>0.43736000133305791</v>
      </c>
      <c r="AQ522" s="11">
        <v>0.26078313825849786</v>
      </c>
      <c r="AR522" s="11">
        <v>655.38944608279496</v>
      </c>
      <c r="AS522" s="11">
        <v>650</v>
      </c>
      <c r="AT522" s="11">
        <v>3667994</v>
      </c>
      <c r="AW522" s="11">
        <v>0.02</v>
      </c>
      <c r="AX522" s="11">
        <v>-0.11164068481347778</v>
      </c>
    </row>
    <row r="523" spans="1:50">
      <c r="A523"/>
      <c r="B523"/>
      <c r="C523"/>
      <c r="D523"/>
      <c r="E523"/>
      <c r="F523"/>
      <c r="G523"/>
      <c r="H523"/>
      <c r="I523"/>
      <c r="J523"/>
      <c r="K523"/>
      <c r="L523"/>
      <c r="M523"/>
      <c r="N523"/>
      <c r="O523"/>
      <c r="P523"/>
      <c r="Q523"/>
      <c r="R523"/>
      <c r="S523"/>
      <c r="T523"/>
      <c r="U523"/>
      <c r="V523"/>
      <c r="W523"/>
      <c r="X523"/>
      <c r="Y523"/>
      <c r="Z523"/>
      <c r="AA523" s="11">
        <v>1.4446227929373995E-2</v>
      </c>
      <c r="AB523" s="11">
        <v>0.97407999951506008</v>
      </c>
      <c r="AC523" s="11">
        <v>0.52800000049173834</v>
      </c>
      <c r="AD523" s="11">
        <v>0.48000000044703484</v>
      </c>
      <c r="AE523" s="11">
        <v>0.62688000058382753</v>
      </c>
      <c r="AF523" s="11">
        <v>0.8448000007867813</v>
      </c>
      <c r="AG523" s="11">
        <v>0.67200000062584875</v>
      </c>
      <c r="AH523" s="11">
        <v>0.78720000073313712</v>
      </c>
      <c r="AI523" s="11">
        <v>0.46272000043094158</v>
      </c>
      <c r="AJ523" s="11">
        <v>0.236298919406812</v>
      </c>
      <c r="AK523" s="11">
        <v>0.37267264323058802</v>
      </c>
      <c r="AL523" s="11">
        <v>0.24122894089807048</v>
      </c>
      <c r="AM523" s="11">
        <v>1.4733825740341111E-3</v>
      </c>
      <c r="AN523" s="11">
        <v>2.6708714285714287E-2</v>
      </c>
      <c r="AO523" s="11">
        <v>0.20830979282068371</v>
      </c>
      <c r="AP523" s="11">
        <v>0.44730000111088158</v>
      </c>
      <c r="AQ523" s="11">
        <v>0.24122894089807048</v>
      </c>
      <c r="AR523" s="11">
        <v>670.75462573972402</v>
      </c>
      <c r="AS523" s="11">
        <v>660</v>
      </c>
      <c r="AT523" s="11">
        <v>3745727</v>
      </c>
      <c r="AW523" s="11">
        <v>0.02</v>
      </c>
      <c r="AX523" s="11">
        <v>-0.11109293036856016</v>
      </c>
    </row>
    <row r="524" spans="1:50">
      <c r="A524"/>
      <c r="B524"/>
      <c r="C524"/>
      <c r="D524"/>
      <c r="E524"/>
      <c r="F524"/>
      <c r="G524"/>
      <c r="H524"/>
      <c r="I524"/>
      <c r="J524"/>
      <c r="K524"/>
      <c r="L524"/>
      <c r="M524"/>
      <c r="N524"/>
      <c r="O524"/>
      <c r="P524"/>
      <c r="Q524"/>
      <c r="R524"/>
      <c r="S524"/>
      <c r="T524"/>
      <c r="U524"/>
      <c r="V524"/>
      <c r="W524"/>
      <c r="X524"/>
      <c r="Y524"/>
      <c r="Z524"/>
      <c r="AA524" s="11">
        <v>1.4446227929373995E-2</v>
      </c>
      <c r="AB524" s="11">
        <v>0.97461999951259015</v>
      </c>
      <c r="AC524" s="11">
        <v>0.53900000024586914</v>
      </c>
      <c r="AD524" s="11">
        <v>0.49000000022351742</v>
      </c>
      <c r="AE524" s="11">
        <v>0.63994000029191367</v>
      </c>
      <c r="AF524" s="11">
        <v>0.86240000039339071</v>
      </c>
      <c r="AG524" s="11">
        <v>0.68600000031292441</v>
      </c>
      <c r="AH524" s="11">
        <v>0.80360000036656853</v>
      </c>
      <c r="AI524" s="11">
        <v>0.47236000021547087</v>
      </c>
      <c r="AJ524" s="11">
        <v>0.19070670815207896</v>
      </c>
      <c r="AK524" s="11">
        <v>0.33374203486524201</v>
      </c>
      <c r="AL524" s="11">
        <v>0.26038653481529905</v>
      </c>
      <c r="AM524" s="11">
        <v>3.1999174304942219E-3</v>
      </c>
      <c r="AN524" s="11">
        <v>2.6125107142857144E-2</v>
      </c>
      <c r="AO524" s="11">
        <v>0.23713359126889527</v>
      </c>
      <c r="AP524" s="11">
        <v>0.45724000088870526</v>
      </c>
      <c r="AQ524" s="11">
        <v>0.26038653481529905</v>
      </c>
      <c r="AR524" s="11">
        <v>674.46040585072001</v>
      </c>
      <c r="AS524" s="11">
        <v>670</v>
      </c>
      <c r="AT524" s="11">
        <v>3819543</v>
      </c>
      <c r="AW524" s="11">
        <v>0.02</v>
      </c>
      <c r="AX524" s="11">
        <v>-0.11016790396692033</v>
      </c>
    </row>
    <row r="525" spans="1:50">
      <c r="A525"/>
      <c r="B525"/>
      <c r="C525"/>
      <c r="D525"/>
      <c r="E525"/>
      <c r="F525"/>
      <c r="G525"/>
      <c r="H525"/>
      <c r="I525"/>
      <c r="J525"/>
      <c r="K525"/>
      <c r="L525"/>
      <c r="M525"/>
      <c r="N525"/>
      <c r="O525"/>
      <c r="P525"/>
      <c r="Q525"/>
      <c r="R525"/>
      <c r="S525"/>
      <c r="T525"/>
      <c r="U525"/>
      <c r="V525"/>
      <c r="W525"/>
      <c r="X525"/>
      <c r="Y525"/>
      <c r="Z525"/>
      <c r="AA525" s="11">
        <v>1.4446227929373995E-2</v>
      </c>
      <c r="AB525" s="11">
        <v>0.97515999951012022</v>
      </c>
      <c r="AC525" s="11">
        <v>0.55000000000000004</v>
      </c>
      <c r="AD525" s="11">
        <v>0.5</v>
      </c>
      <c r="AE525" s="11">
        <v>0.65300000000000002</v>
      </c>
      <c r="AF525" s="11">
        <v>0.88</v>
      </c>
      <c r="AG525" s="11">
        <v>0.7</v>
      </c>
      <c r="AH525" s="11">
        <v>0.82</v>
      </c>
      <c r="AI525" s="11">
        <v>0.48200000000000004</v>
      </c>
      <c r="AJ525" s="11">
        <v>0.14511449689734598</v>
      </c>
      <c r="AK525" s="11">
        <v>0.294811426499896</v>
      </c>
      <c r="AL525" s="11">
        <v>0.2795441287325276</v>
      </c>
      <c r="AM525" s="11">
        <v>3.5990392621763332E-3</v>
      </c>
      <c r="AN525" s="11">
        <v>2.5541499999999998E-2</v>
      </c>
      <c r="AO525" s="11">
        <v>0.26595738971710681</v>
      </c>
      <c r="AP525" s="11">
        <v>0.46718000066652898</v>
      </c>
      <c r="AQ525" s="11">
        <v>0.2795441287325276</v>
      </c>
      <c r="AR525" s="11">
        <v>669.09466860076998</v>
      </c>
      <c r="AS525" s="11">
        <v>660</v>
      </c>
      <c r="AT525" s="11">
        <v>3889927</v>
      </c>
      <c r="AW525" s="11">
        <v>0.03</v>
      </c>
      <c r="AX525" s="11">
        <v>-0.10863223254618892</v>
      </c>
    </row>
    <row r="526" spans="1:50">
      <c r="A526"/>
      <c r="B526"/>
      <c r="C526"/>
      <c r="D526"/>
      <c r="E526"/>
      <c r="F526"/>
      <c r="G526"/>
      <c r="H526"/>
      <c r="I526"/>
      <c r="J526"/>
      <c r="K526"/>
      <c r="L526"/>
      <c r="M526"/>
      <c r="N526"/>
      <c r="O526"/>
      <c r="P526"/>
      <c r="Q526"/>
      <c r="R526"/>
      <c r="S526"/>
      <c r="T526"/>
      <c r="U526"/>
      <c r="V526"/>
      <c r="W526"/>
      <c r="X526"/>
      <c r="Y526"/>
      <c r="Z526"/>
      <c r="AA526" s="11">
        <v>1.4446227929373995E-2</v>
      </c>
      <c r="AB526" s="11">
        <v>0.9756999995076503</v>
      </c>
      <c r="AC526" s="11">
        <v>0.55000000000000004</v>
      </c>
      <c r="AD526" s="11">
        <v>0.5</v>
      </c>
      <c r="AE526" s="11">
        <v>0.65400000000000003</v>
      </c>
      <c r="AF526" s="11">
        <v>0.92700000000000005</v>
      </c>
      <c r="AG526" s="11">
        <v>0.7</v>
      </c>
      <c r="AH526" s="11">
        <v>0.78700000000000003</v>
      </c>
      <c r="AI526" s="11">
        <v>0.48200000000000004</v>
      </c>
      <c r="AJ526" s="11">
        <v>0.17853977691804998</v>
      </c>
      <c r="AK526" s="11">
        <v>0.21435806616093397</v>
      </c>
      <c r="AL526" s="11">
        <v>0.24855703417906644</v>
      </c>
      <c r="AM526" s="11">
        <v>1.1226913921482777E-2</v>
      </c>
      <c r="AN526" s="11">
        <v>2.4957892857142856E-2</v>
      </c>
      <c r="AO526" s="11">
        <v>0.15166384905974001</v>
      </c>
      <c r="AP526" s="11">
        <v>0.47712000044435265</v>
      </c>
      <c r="AQ526" s="11">
        <v>0.24855703417906644</v>
      </c>
      <c r="AR526" s="11">
        <v>620.59050567420195</v>
      </c>
      <c r="AS526" s="11">
        <v>620</v>
      </c>
      <c r="AT526" s="11">
        <v>3958741</v>
      </c>
      <c r="AU526" s="11">
        <v>43.57</v>
      </c>
      <c r="AV526" s="11">
        <v>81.900000000000006</v>
      </c>
      <c r="AW526" s="11">
        <v>0.02</v>
      </c>
      <c r="AX526" s="11">
        <v>-0.10480230730035989</v>
      </c>
    </row>
    <row r="527" spans="1:50">
      <c r="A527"/>
      <c r="B527"/>
      <c r="C527"/>
      <c r="D527"/>
      <c r="E527"/>
      <c r="F527"/>
      <c r="G527"/>
      <c r="H527"/>
      <c r="I527"/>
      <c r="J527"/>
      <c r="K527"/>
      <c r="L527"/>
      <c r="M527"/>
      <c r="N527"/>
      <c r="O527"/>
      <c r="P527"/>
      <c r="Q527"/>
      <c r="R527"/>
      <c r="S527"/>
      <c r="T527"/>
      <c r="U527"/>
      <c r="V527"/>
      <c r="W527"/>
      <c r="X527"/>
      <c r="Y527"/>
      <c r="Z527"/>
      <c r="AA527" s="11">
        <v>1.4446227929373995E-2</v>
      </c>
      <c r="AB527" s="11">
        <v>0.97623999950518037</v>
      </c>
      <c r="AC527" s="11">
        <v>0.55000000000000004</v>
      </c>
      <c r="AD527" s="11">
        <v>0.5</v>
      </c>
      <c r="AE527" s="11">
        <v>0.65500000000000003</v>
      </c>
      <c r="AF527" s="11">
        <v>0.89500000000000002</v>
      </c>
      <c r="AG527" s="11">
        <v>0.7</v>
      </c>
      <c r="AH527" s="11">
        <v>0.79500000000000004</v>
      </c>
      <c r="AI527" s="11">
        <v>0.48200000000000004</v>
      </c>
      <c r="AJ527" s="11">
        <v>0.23186324350625598</v>
      </c>
      <c r="AK527" s="11">
        <v>0.251036047006236</v>
      </c>
      <c r="AL527" s="11">
        <v>0.22210161686927249</v>
      </c>
      <c r="AM527" s="11">
        <v>1.6548251515881889E-2</v>
      </c>
      <c r="AN527" s="11">
        <v>2.4374285714285713E-2</v>
      </c>
      <c r="AO527" s="11">
        <v>0.15249264151637582</v>
      </c>
      <c r="AP527" s="11">
        <v>0.48706000022217638</v>
      </c>
      <c r="AQ527" s="11">
        <v>0.22210161686927249</v>
      </c>
      <c r="AR527" s="11">
        <v>633.38255171411595</v>
      </c>
      <c r="AS527" s="11">
        <v>630</v>
      </c>
      <c r="AT527" s="11">
        <v>4028623</v>
      </c>
      <c r="AW527" s="11">
        <v>0.02</v>
      </c>
      <c r="AX527" s="11">
        <v>-0.10246781690834122</v>
      </c>
    </row>
    <row r="528" spans="1:50">
      <c r="A528"/>
      <c r="B528"/>
      <c r="C528"/>
      <c r="D528"/>
      <c r="E528"/>
      <c r="F528"/>
      <c r="G528"/>
      <c r="H528"/>
      <c r="I528"/>
      <c r="J528"/>
      <c r="K528"/>
      <c r="L528"/>
      <c r="M528"/>
      <c r="N528"/>
      <c r="O528"/>
      <c r="P528"/>
      <c r="Q528"/>
      <c r="R528"/>
      <c r="S528"/>
      <c r="T528"/>
      <c r="U528"/>
      <c r="V528"/>
      <c r="W528"/>
      <c r="X528"/>
      <c r="Y528"/>
      <c r="Z528"/>
      <c r="AA528" s="11">
        <v>1.4446227929373995E-2</v>
      </c>
      <c r="AB528" s="11">
        <v>0.97677999950271044</v>
      </c>
      <c r="AC528" s="11">
        <v>0.55000000000000004</v>
      </c>
      <c r="AD528" s="11">
        <v>0.5</v>
      </c>
      <c r="AE528" s="11">
        <v>0.65300000000000002</v>
      </c>
      <c r="AF528" s="11">
        <v>0.92400000000000004</v>
      </c>
      <c r="AG528" s="11">
        <v>0.7</v>
      </c>
      <c r="AH528" s="11">
        <v>0.77599999999999991</v>
      </c>
      <c r="AI528" s="11">
        <v>0.45</v>
      </c>
      <c r="AJ528" s="11">
        <v>0.22318677983322602</v>
      </c>
      <c r="AK528" s="11">
        <v>0.301015789751436</v>
      </c>
      <c r="AL528" s="11">
        <v>0.25388922835847633</v>
      </c>
      <c r="AM528" s="11">
        <v>2.7090465575657779E-2</v>
      </c>
      <c r="AN528" s="11">
        <v>2.3354857142857142E-2</v>
      </c>
      <c r="AO528" s="11">
        <v>0.19727545890806483</v>
      </c>
      <c r="AP528" s="11">
        <v>0.49700000000000005</v>
      </c>
      <c r="AQ528" s="11">
        <v>0.25388922835847633</v>
      </c>
      <c r="AR528" s="11">
        <v>658.30578503632898</v>
      </c>
      <c r="AS528" s="11">
        <v>660</v>
      </c>
      <c r="AT528" s="11">
        <v>4101484</v>
      </c>
      <c r="AW528" s="11">
        <v>0.04</v>
      </c>
      <c r="AX528" s="11">
        <v>-0.10365283235074696</v>
      </c>
    </row>
    <row r="529" spans="1:50">
      <c r="A529"/>
      <c r="B529"/>
      <c r="C529"/>
      <c r="D529"/>
      <c r="E529"/>
      <c r="F529"/>
      <c r="G529"/>
      <c r="H529"/>
      <c r="I529"/>
      <c r="J529"/>
      <c r="K529"/>
      <c r="L529"/>
      <c r="M529"/>
      <c r="N529"/>
      <c r="O529"/>
      <c r="P529"/>
      <c r="Q529"/>
      <c r="R529"/>
      <c r="S529"/>
      <c r="T529"/>
      <c r="U529"/>
      <c r="V529"/>
      <c r="W529"/>
      <c r="X529"/>
      <c r="Y529"/>
      <c r="Z529"/>
      <c r="AA529" s="11">
        <v>1.4446227929373995E-2</v>
      </c>
      <c r="AB529" s="11">
        <v>0.97731999950024051</v>
      </c>
      <c r="AC529" s="11">
        <v>0.42100000000000004</v>
      </c>
      <c r="AD529" s="11">
        <v>0.5</v>
      </c>
      <c r="AE529" s="11">
        <v>0.58799999999999997</v>
      </c>
      <c r="AF529" s="11">
        <v>0.95</v>
      </c>
      <c r="AG529" s="11">
        <v>0.5</v>
      </c>
      <c r="AH529" s="11">
        <v>0.873</v>
      </c>
      <c r="AI529" s="11">
        <v>0.49200000000000005</v>
      </c>
      <c r="AJ529" s="11">
        <v>0.12958423931702598</v>
      </c>
      <c r="AK529" s="11">
        <v>0.28090721719387202</v>
      </c>
      <c r="AL529" s="11">
        <v>0.28764068031365586</v>
      </c>
      <c r="AM529" s="11">
        <v>2.9254281244383555E-2</v>
      </c>
      <c r="AN529" s="11">
        <v>1.6211571428571429E-2</v>
      </c>
      <c r="AO529" s="11">
        <v>0.19163066753805252</v>
      </c>
      <c r="AP529" s="11">
        <v>0.49700000000000005</v>
      </c>
      <c r="AQ529" s="11">
        <v>0.28764068031365586</v>
      </c>
      <c r="AR529" s="11">
        <v>692.63750569483796</v>
      </c>
      <c r="AS529" s="11">
        <v>690</v>
      </c>
      <c r="AT529" s="11">
        <v>4177926</v>
      </c>
      <c r="AW529" s="11">
        <v>0.01</v>
      </c>
      <c r="AX529" s="11">
        <v>-0.10894650449144594</v>
      </c>
    </row>
    <row r="530" spans="1:50">
      <c r="A530"/>
      <c r="B530"/>
      <c r="C530"/>
      <c r="D530"/>
      <c r="E530"/>
      <c r="F530"/>
      <c r="G530"/>
      <c r="H530"/>
      <c r="I530"/>
      <c r="J530"/>
      <c r="K530"/>
      <c r="L530"/>
      <c r="M530"/>
      <c r="N530"/>
      <c r="O530"/>
      <c r="P530"/>
      <c r="Q530"/>
      <c r="R530"/>
      <c r="S530"/>
      <c r="T530"/>
      <c r="U530"/>
      <c r="V530"/>
      <c r="W530"/>
      <c r="X530"/>
      <c r="Y530"/>
      <c r="Z530"/>
      <c r="AA530" s="11">
        <v>1.4446227929373995E-2</v>
      </c>
      <c r="AB530" s="11">
        <v>0.97785999949777058</v>
      </c>
      <c r="AC530" s="11">
        <v>0.41100000000000003</v>
      </c>
      <c r="AD530" s="11">
        <v>0.4</v>
      </c>
      <c r="AE530" s="11">
        <v>0.65599999999999992</v>
      </c>
      <c r="AF530" s="11">
        <v>0.94400000000000006</v>
      </c>
      <c r="AG530" s="11">
        <v>0.4</v>
      </c>
      <c r="AH530" s="11">
        <v>0.76500000000000001</v>
      </c>
      <c r="AI530" s="11">
        <v>0.49200000000000005</v>
      </c>
      <c r="AJ530" s="11">
        <v>0.13248269693392797</v>
      </c>
      <c r="AK530" s="11">
        <v>0.298270447020344</v>
      </c>
      <c r="AL530" s="11">
        <v>0.31334489823351275</v>
      </c>
      <c r="AM530" s="11">
        <v>3.392782981654411E-2</v>
      </c>
      <c r="AN530" s="11">
        <v>2.4462000000000001E-2</v>
      </c>
      <c r="AO530" s="11">
        <v>0.19144313311508249</v>
      </c>
      <c r="AP530" s="11">
        <v>0.49399999999999999</v>
      </c>
      <c r="AQ530" s="11">
        <v>0.31334489823351275</v>
      </c>
      <c r="AR530" s="11">
        <v>729.00978294352603</v>
      </c>
      <c r="AS530" s="11">
        <v>720</v>
      </c>
      <c r="AT530" s="11">
        <v>4257403</v>
      </c>
      <c r="AW530" s="11">
        <v>0</v>
      </c>
      <c r="AX530" s="11">
        <v>-0.10867043216763739</v>
      </c>
    </row>
    <row r="531" spans="1:50">
      <c r="A531"/>
      <c r="B531"/>
      <c r="C531"/>
      <c r="D531"/>
      <c r="E531"/>
      <c r="F531"/>
      <c r="G531"/>
      <c r="H531"/>
      <c r="I531"/>
      <c r="J531"/>
      <c r="K531"/>
      <c r="L531"/>
      <c r="M531"/>
      <c r="N531"/>
      <c r="O531"/>
      <c r="P531"/>
      <c r="Q531"/>
      <c r="R531"/>
      <c r="S531"/>
      <c r="T531"/>
      <c r="U531"/>
      <c r="V531"/>
      <c r="W531"/>
      <c r="X531"/>
      <c r="Y531"/>
      <c r="Z531"/>
      <c r="AA531" s="11">
        <v>1.4446227929373995E-2</v>
      </c>
      <c r="AB531" s="11">
        <v>0.97839999949530054</v>
      </c>
      <c r="AC531" s="11">
        <v>0.40799999999999997</v>
      </c>
      <c r="AD531" s="11">
        <v>0.4</v>
      </c>
      <c r="AE531" s="11">
        <v>0.65500000000000003</v>
      </c>
      <c r="AF531" s="11">
        <v>0.91599999999999993</v>
      </c>
      <c r="AG531" s="11">
        <v>0.3</v>
      </c>
      <c r="AH531" s="11">
        <v>0.72499999999999998</v>
      </c>
      <c r="AI531" s="11">
        <v>0.51400000000000001</v>
      </c>
      <c r="AJ531" s="11">
        <v>0.14076556871743401</v>
      </c>
      <c r="AK531" s="11">
        <v>0.30855244352696998</v>
      </c>
      <c r="AL531" s="11">
        <v>0.31531205719969496</v>
      </c>
      <c r="AM531" s="11">
        <v>3.9433219676039667E-2</v>
      </c>
      <c r="AN531" s="11">
        <v>3.2712428571428573E-2</v>
      </c>
      <c r="AO531" s="11">
        <v>0.2097653933413095</v>
      </c>
      <c r="AP531" s="11">
        <v>0.499</v>
      </c>
      <c r="AQ531" s="11">
        <v>0.31531205719969496</v>
      </c>
      <c r="AR531" s="11">
        <v>746.97312053182304</v>
      </c>
      <c r="AS531" s="11">
        <v>740</v>
      </c>
      <c r="AT531" s="11">
        <v>4339263</v>
      </c>
      <c r="AV531" s="11">
        <v>80.09</v>
      </c>
      <c r="AW531" s="11">
        <v>0</v>
      </c>
      <c r="AX531" s="11">
        <v>-0.10799985178821131</v>
      </c>
    </row>
    <row r="532" spans="1:50">
      <c r="A532"/>
      <c r="B532"/>
      <c r="C532"/>
      <c r="D532"/>
      <c r="E532"/>
      <c r="F532"/>
      <c r="G532"/>
      <c r="H532"/>
      <c r="I532"/>
      <c r="J532"/>
      <c r="K532"/>
      <c r="L532"/>
      <c r="M532"/>
      <c r="N532"/>
      <c r="O532"/>
      <c r="P532"/>
      <c r="Q532"/>
      <c r="R532"/>
      <c r="S532"/>
      <c r="T532"/>
      <c r="U532"/>
      <c r="V532"/>
      <c r="W532"/>
      <c r="X532"/>
      <c r="Y532"/>
      <c r="Z532"/>
      <c r="AA532" s="11">
        <v>1.4446227929373995E-2</v>
      </c>
      <c r="AB532" s="11">
        <v>0.97893999949283061</v>
      </c>
      <c r="AC532" s="11">
        <v>0.39500000000000002</v>
      </c>
      <c r="AD532" s="11">
        <v>0.3</v>
      </c>
      <c r="AE532" s="11">
        <v>0.65400000000000003</v>
      </c>
      <c r="AF532" s="11">
        <v>0.94</v>
      </c>
      <c r="AG532" s="11">
        <v>0.4</v>
      </c>
      <c r="AH532" s="11">
        <v>0.75</v>
      </c>
      <c r="AI532" s="11">
        <v>0.504</v>
      </c>
      <c r="AJ532" s="11">
        <v>9.3810799078926005E-2</v>
      </c>
      <c r="AK532" s="11">
        <v>0.30345725299095799</v>
      </c>
      <c r="AL532" s="11">
        <v>0.33501403126595231</v>
      </c>
      <c r="AM532" s="11">
        <v>4.2209387051109777E-2</v>
      </c>
      <c r="AN532" s="11">
        <v>3.5118000000000003E-2</v>
      </c>
      <c r="AO532" s="11">
        <v>0.23621753524915409</v>
      </c>
      <c r="AP532" s="11">
        <v>0.48700000000000004</v>
      </c>
      <c r="AQ532" s="11">
        <v>0.33501403126595231</v>
      </c>
      <c r="AR532" s="11">
        <v>757.39389145787595</v>
      </c>
      <c r="AS532" s="11">
        <v>750</v>
      </c>
      <c r="AT532" s="11">
        <v>4422397</v>
      </c>
      <c r="AW532" s="11">
        <v>0</v>
      </c>
      <c r="AX532" s="11">
        <v>-0.11531483599466408</v>
      </c>
    </row>
    <row r="533" spans="1:50">
      <c r="A533"/>
      <c r="B533"/>
      <c r="C533"/>
      <c r="D533"/>
      <c r="E533"/>
      <c r="F533"/>
      <c r="G533"/>
      <c r="H533"/>
      <c r="I533"/>
      <c r="J533"/>
      <c r="K533"/>
      <c r="L533"/>
      <c r="M533"/>
      <c r="N533"/>
      <c r="O533"/>
      <c r="P533"/>
      <c r="Q533"/>
      <c r="R533"/>
      <c r="S533"/>
      <c r="T533"/>
      <c r="U533"/>
      <c r="V533"/>
      <c r="W533"/>
      <c r="X533"/>
      <c r="Y533"/>
      <c r="Z533"/>
      <c r="AA533" s="11">
        <v>1.4446227929373995E-2</v>
      </c>
      <c r="AB533" s="11">
        <v>0.97947999949036069</v>
      </c>
      <c r="AC533" s="11">
        <v>0.375</v>
      </c>
      <c r="AD533" s="11">
        <v>0.3</v>
      </c>
      <c r="AE533" s="11">
        <v>0.65500000000000003</v>
      </c>
      <c r="AF533" s="11">
        <v>0.94099999999999995</v>
      </c>
      <c r="AG533" s="11">
        <v>0.4</v>
      </c>
      <c r="AH533" s="11">
        <v>0.68299999999999994</v>
      </c>
      <c r="AI533" s="11">
        <v>0.58099999999999996</v>
      </c>
      <c r="AJ533" s="11">
        <v>9.787269099734637E-2</v>
      </c>
      <c r="AK533" s="11">
        <v>0.30542268041711773</v>
      </c>
      <c r="AL533" s="11">
        <v>0.33666389091641552</v>
      </c>
      <c r="AM533" s="11">
        <v>4.1787293190033215E-2</v>
      </c>
      <c r="AN533" s="11">
        <v>3.4766820007849489E-2</v>
      </c>
      <c r="AO533" s="11">
        <v>0.23885535983770262</v>
      </c>
      <c r="AP533" s="11">
        <v>0.50700000000000001</v>
      </c>
      <c r="AQ533" s="11">
        <v>0.33666389091641552</v>
      </c>
      <c r="AS533" s="11">
        <v>741.33333333333212</v>
      </c>
      <c r="AW533" s="11">
        <v>0</v>
      </c>
      <c r="AX533" s="11">
        <v>-0.11836248067646865</v>
      </c>
    </row>
    <row r="534" spans="1:50">
      <c r="A534"/>
      <c r="B534"/>
      <c r="C534"/>
      <c r="D534"/>
      <c r="E534"/>
      <c r="F534"/>
      <c r="G534"/>
      <c r="H534"/>
      <c r="I534"/>
      <c r="J534"/>
      <c r="K534"/>
      <c r="L534"/>
      <c r="M534"/>
      <c r="N534"/>
      <c r="O534"/>
      <c r="P534"/>
      <c r="Q534"/>
      <c r="R534"/>
      <c r="S534"/>
      <c r="T534"/>
      <c r="U534"/>
      <c r="V534"/>
      <c r="W534"/>
      <c r="X534"/>
      <c r="Y534"/>
      <c r="Z534"/>
      <c r="AA534" s="11">
        <v>4.7649301143583237E-3</v>
      </c>
      <c r="AB534" s="11">
        <v>0.99199999987999998</v>
      </c>
      <c r="AC534" s="11">
        <v>0.52800000049173834</v>
      </c>
      <c r="AD534" s="11">
        <v>0.28800000026822092</v>
      </c>
      <c r="AE534" s="11">
        <v>0.44352000041306022</v>
      </c>
      <c r="AF534" s="11">
        <v>0.855360000796616</v>
      </c>
      <c r="AG534" s="11">
        <v>0.28800000026822092</v>
      </c>
      <c r="AH534" s="11">
        <v>0.59904000055789941</v>
      </c>
      <c r="AI534" s="11">
        <v>0.51264000047743319</v>
      </c>
      <c r="AJ534" s="11">
        <v>0.32572601372809978</v>
      </c>
      <c r="AK534" s="11">
        <v>0.32038853691162678</v>
      </c>
      <c r="AL534" s="11">
        <v>0.31593331853754814</v>
      </c>
      <c r="AM534" s="11">
        <v>6.5462973352754046E-4</v>
      </c>
      <c r="AN534" s="11">
        <v>7.6631800034956208E-3</v>
      </c>
      <c r="AO534" s="11">
        <v>0.32990830634245655</v>
      </c>
      <c r="AP534" s="11">
        <v>0.34640000193566078</v>
      </c>
      <c r="AQ534" s="11">
        <v>0.31593331853754814</v>
      </c>
      <c r="AR534" s="11">
        <v>620.66139753125105</v>
      </c>
      <c r="AS534" s="11">
        <v>620</v>
      </c>
      <c r="AT534" s="11">
        <v>7127765</v>
      </c>
      <c r="AW534" s="11">
        <v>-0.01</v>
      </c>
      <c r="AX534" s="11">
        <v>-8.466987783524127E-2</v>
      </c>
    </row>
    <row r="535" spans="1:50">
      <c r="A535"/>
      <c r="B535"/>
      <c r="C535"/>
      <c r="D535"/>
      <c r="E535"/>
      <c r="F535"/>
      <c r="G535"/>
      <c r="H535"/>
      <c r="I535"/>
      <c r="J535"/>
      <c r="K535"/>
      <c r="L535"/>
      <c r="M535"/>
      <c r="N535"/>
      <c r="O535"/>
      <c r="P535"/>
      <c r="Q535"/>
      <c r="R535"/>
      <c r="S535"/>
      <c r="T535"/>
      <c r="U535"/>
      <c r="V535"/>
      <c r="W535"/>
      <c r="X535"/>
      <c r="Y535"/>
      <c r="Z535"/>
      <c r="AA535" s="11">
        <v>4.7649301143583237E-3</v>
      </c>
      <c r="AB535" s="11">
        <v>0.99199999987999998</v>
      </c>
      <c r="AC535" s="11">
        <v>0.53900000024586914</v>
      </c>
      <c r="AD535" s="11">
        <v>0.29400000013411043</v>
      </c>
      <c r="AE535" s="11">
        <v>0.45276000020653018</v>
      </c>
      <c r="AF535" s="11">
        <v>0.8731800003983079</v>
      </c>
      <c r="AG535" s="11">
        <v>0.29400000013411043</v>
      </c>
      <c r="AH535" s="11">
        <v>0.6115200002789497</v>
      </c>
      <c r="AI535" s="11">
        <v>0.52332000023871661</v>
      </c>
      <c r="AJ535" s="11">
        <v>0.322169401844486</v>
      </c>
      <c r="AK535" s="11">
        <v>0.31672299693220196</v>
      </c>
      <c r="AL535" s="11">
        <v>0.31201700625913042</v>
      </c>
      <c r="AM535" s="11">
        <v>6.6917706057797674E-4</v>
      </c>
      <c r="AN535" s="11">
        <v>7.8195714285714292E-3</v>
      </c>
      <c r="AO535" s="11">
        <v>0.3264370473673931</v>
      </c>
      <c r="AP535" s="11">
        <v>0.35506000174209473</v>
      </c>
      <c r="AQ535" s="11">
        <v>0.31201700625913042</v>
      </c>
      <c r="AR535" s="11">
        <v>626.328881706571</v>
      </c>
      <c r="AS535" s="11">
        <v>620</v>
      </c>
      <c r="AT535" s="11">
        <v>7357735</v>
      </c>
      <c r="AW535" s="11">
        <v>-0.01</v>
      </c>
      <c r="AX535" s="11">
        <v>-8.2648636366368433E-2</v>
      </c>
    </row>
    <row r="536" spans="1:50">
      <c r="A536"/>
      <c r="B536"/>
      <c r="C536"/>
      <c r="D536"/>
      <c r="E536"/>
      <c r="F536"/>
      <c r="G536"/>
      <c r="H536"/>
      <c r="I536"/>
      <c r="J536"/>
      <c r="K536"/>
      <c r="L536"/>
      <c r="M536"/>
      <c r="N536"/>
      <c r="O536"/>
      <c r="P536"/>
      <c r="Q536"/>
      <c r="R536"/>
      <c r="S536"/>
      <c r="T536"/>
      <c r="U536"/>
      <c r="V536"/>
      <c r="W536"/>
      <c r="X536"/>
      <c r="Y536"/>
      <c r="Z536"/>
      <c r="AA536" s="11">
        <v>4.7649301143583237E-3</v>
      </c>
      <c r="AB536" s="11">
        <v>0.99199999987999998</v>
      </c>
      <c r="AC536" s="11">
        <v>0.55000000000000004</v>
      </c>
      <c r="AD536" s="11">
        <v>0.3</v>
      </c>
      <c r="AE536" s="11">
        <v>0.46200000000000002</v>
      </c>
      <c r="AF536" s="11">
        <v>0.8909999999999999</v>
      </c>
      <c r="AG536" s="11">
        <v>0.3</v>
      </c>
      <c r="AH536" s="11">
        <v>0.624</v>
      </c>
      <c r="AI536" s="11">
        <v>0.53400000000000003</v>
      </c>
      <c r="AJ536" s="11">
        <v>0.27386033835823997</v>
      </c>
      <c r="AK536" s="11">
        <v>0.30929841660673396</v>
      </c>
      <c r="AL536" s="11">
        <v>0.30810069398071277</v>
      </c>
      <c r="AM536" s="11">
        <v>6.8372438762841312E-4</v>
      </c>
      <c r="AN536" s="11">
        <v>8.2854285714285721E-3</v>
      </c>
      <c r="AO536" s="11">
        <v>0.31497528991300544</v>
      </c>
      <c r="AP536" s="11">
        <v>0.36372000154852863</v>
      </c>
      <c r="AQ536" s="11">
        <v>0.30810069398071277</v>
      </c>
      <c r="AR536" s="11">
        <v>652.27464239652898</v>
      </c>
      <c r="AS536" s="11">
        <v>650</v>
      </c>
      <c r="AT536" s="11">
        <v>7596841</v>
      </c>
      <c r="AW536" s="11">
        <v>-0.02</v>
      </c>
      <c r="AX536" s="11">
        <v>-8.0926784966177112E-2</v>
      </c>
    </row>
    <row r="537" spans="1:50">
      <c r="A537"/>
      <c r="B537"/>
      <c r="C537"/>
      <c r="D537"/>
      <c r="E537"/>
      <c r="F537"/>
      <c r="G537"/>
      <c r="H537"/>
      <c r="I537"/>
      <c r="J537"/>
      <c r="K537"/>
      <c r="L537"/>
      <c r="M537"/>
      <c r="N537"/>
      <c r="O537"/>
      <c r="P537"/>
      <c r="Q537"/>
      <c r="R537"/>
      <c r="S537"/>
      <c r="T537"/>
      <c r="U537"/>
      <c r="V537"/>
      <c r="W537"/>
      <c r="X537"/>
      <c r="Y537"/>
      <c r="Z537"/>
      <c r="AA537" s="11">
        <v>4.7649301143583237E-3</v>
      </c>
      <c r="AB537" s="11">
        <v>0.99199999987999998</v>
      </c>
      <c r="AC537" s="11">
        <v>0.55000000000000004</v>
      </c>
      <c r="AD537" s="11">
        <v>0.3</v>
      </c>
      <c r="AE537" s="11">
        <v>0.46100000000000002</v>
      </c>
      <c r="AF537" s="11">
        <v>0.90200000000000002</v>
      </c>
      <c r="AG537" s="11">
        <v>0.3</v>
      </c>
      <c r="AH537" s="11">
        <v>0.626</v>
      </c>
      <c r="AI537" s="11">
        <v>0.65200000000000002</v>
      </c>
      <c r="AJ537" s="11">
        <v>0.22555127487199397</v>
      </c>
      <c r="AK537" s="11">
        <v>0.30187383628126596</v>
      </c>
      <c r="AL537" s="11">
        <v>0.30418438170229506</v>
      </c>
      <c r="AM537" s="11">
        <v>6.982717146788494E-4</v>
      </c>
      <c r="AN537" s="11">
        <v>1.0061571428571428E-2</v>
      </c>
      <c r="AO537" s="11">
        <v>0.30351353245861779</v>
      </c>
      <c r="AP537" s="11">
        <v>0.37238000135496258</v>
      </c>
      <c r="AQ537" s="11">
        <v>0.30418438170229506</v>
      </c>
      <c r="AR537" s="11">
        <v>682.91507353464203</v>
      </c>
      <c r="AS537" s="11">
        <v>680</v>
      </c>
      <c r="AT537" s="11">
        <v>7848182</v>
      </c>
      <c r="AW537" s="11">
        <v>-0.02</v>
      </c>
      <c r="AX537" s="11">
        <v>-8.564187589011607E-2</v>
      </c>
    </row>
    <row r="538" spans="1:50">
      <c r="A538"/>
      <c r="B538"/>
      <c r="C538"/>
      <c r="D538"/>
      <c r="E538"/>
      <c r="F538"/>
      <c r="G538"/>
      <c r="H538"/>
      <c r="I538"/>
      <c r="J538"/>
      <c r="K538"/>
      <c r="L538"/>
      <c r="M538"/>
      <c r="N538"/>
      <c r="O538"/>
      <c r="P538"/>
      <c r="Q538"/>
      <c r="R538"/>
      <c r="S538"/>
      <c r="T538"/>
      <c r="U538"/>
      <c r="V538"/>
      <c r="W538"/>
      <c r="X538"/>
      <c r="Y538"/>
      <c r="Z538"/>
      <c r="AA538" s="11">
        <v>4.7649301143583237E-3</v>
      </c>
      <c r="AB538" s="11">
        <v>0.99199999987999998</v>
      </c>
      <c r="AC538" s="11">
        <v>0.55000000000000004</v>
      </c>
      <c r="AD538" s="11">
        <v>0.3</v>
      </c>
      <c r="AE538" s="11">
        <v>0.46</v>
      </c>
      <c r="AF538" s="11">
        <v>0.9</v>
      </c>
      <c r="AG538" s="11">
        <v>0.3</v>
      </c>
      <c r="AH538" s="11">
        <v>0.68299999999999994</v>
      </c>
      <c r="AI538" s="11">
        <v>0.65200000000000002</v>
      </c>
      <c r="AJ538" s="11">
        <v>0.23615497434789096</v>
      </c>
      <c r="AK538" s="11">
        <v>0.30782014569181498</v>
      </c>
      <c r="AL538" s="11">
        <v>0.31496171794818528</v>
      </c>
      <c r="AM538" s="11">
        <v>7.1281904172928578E-4</v>
      </c>
      <c r="AN538" s="11">
        <v>1.0741214285714284E-2</v>
      </c>
      <c r="AO538" s="11">
        <v>0.31092286755232351</v>
      </c>
      <c r="AP538" s="11">
        <v>0.38104000116139647</v>
      </c>
      <c r="AQ538" s="11">
        <v>0.31496171794818528</v>
      </c>
      <c r="AR538" s="11">
        <v>665.50346905223398</v>
      </c>
      <c r="AS538" s="11">
        <v>660</v>
      </c>
      <c r="AT538" s="11">
        <v>8115745</v>
      </c>
      <c r="AW538" s="11">
        <v>-0.01</v>
      </c>
      <c r="AX538" s="11">
        <v>-8.3421862703194516E-2</v>
      </c>
    </row>
    <row r="539" spans="1:50">
      <c r="A539"/>
      <c r="B539"/>
      <c r="C539"/>
      <c r="D539"/>
      <c r="E539"/>
      <c r="F539"/>
      <c r="G539"/>
      <c r="H539"/>
      <c r="I539"/>
      <c r="J539"/>
      <c r="K539"/>
      <c r="L539"/>
      <c r="M539"/>
      <c r="N539"/>
      <c r="O539"/>
      <c r="P539"/>
      <c r="Q539"/>
      <c r="R539"/>
      <c r="S539"/>
      <c r="T539"/>
      <c r="U539"/>
      <c r="V539"/>
      <c r="W539"/>
      <c r="X539"/>
      <c r="Y539"/>
      <c r="Z539"/>
      <c r="AA539" s="11">
        <v>4.7649301143583237E-3</v>
      </c>
      <c r="AB539" s="11">
        <v>0.99199999987999998</v>
      </c>
      <c r="AC539" s="11">
        <v>0.55000000000000004</v>
      </c>
      <c r="AD539" s="11">
        <v>0.3</v>
      </c>
      <c r="AE539" s="11">
        <v>0.45899999999999996</v>
      </c>
      <c r="AF539" s="11">
        <v>0.84099999999999997</v>
      </c>
      <c r="AG539" s="11">
        <v>0.3</v>
      </c>
      <c r="AH539" s="11">
        <v>0.70499999999999996</v>
      </c>
      <c r="AI539" s="11">
        <v>0.65200000000000002</v>
      </c>
      <c r="AJ539" s="11">
        <v>0.24675867382378799</v>
      </c>
      <c r="AK539" s="11">
        <v>0.31376645510236401</v>
      </c>
      <c r="AL539" s="11">
        <v>0.32573905419407551</v>
      </c>
      <c r="AM539" s="11">
        <v>7.2736636877972216E-4</v>
      </c>
      <c r="AN539" s="11">
        <v>1.1420857142857142E-2</v>
      </c>
      <c r="AO539" s="11">
        <v>0.31833220264602924</v>
      </c>
      <c r="AP539" s="11">
        <v>0.38970000096783042</v>
      </c>
      <c r="AQ539" s="11">
        <v>0.32573905419407551</v>
      </c>
      <c r="AR539" s="11">
        <v>650.98435220045906</v>
      </c>
      <c r="AS539" s="11">
        <v>640</v>
      </c>
      <c r="AT539" s="11">
        <v>8401696</v>
      </c>
      <c r="AW539" s="11">
        <v>0</v>
      </c>
      <c r="AX539" s="11">
        <v>-7.9204942228478625E-2</v>
      </c>
    </row>
    <row r="540" spans="1:50">
      <c r="A540"/>
      <c r="B540"/>
      <c r="C540"/>
      <c r="D540"/>
      <c r="E540"/>
      <c r="F540"/>
      <c r="G540"/>
      <c r="H540"/>
      <c r="I540"/>
      <c r="J540"/>
      <c r="K540"/>
      <c r="L540"/>
      <c r="M540"/>
      <c r="N540"/>
      <c r="O540"/>
      <c r="P540"/>
      <c r="Q540"/>
      <c r="R540"/>
      <c r="S540"/>
      <c r="T540"/>
      <c r="U540"/>
      <c r="V540"/>
      <c r="W540"/>
      <c r="X540"/>
      <c r="Y540"/>
      <c r="Z540"/>
      <c r="AA540" s="11">
        <v>4.7649301143583237E-3</v>
      </c>
      <c r="AB540" s="11">
        <v>0.99215999987882375</v>
      </c>
      <c r="AC540" s="11">
        <v>0.55000000000000004</v>
      </c>
      <c r="AD540" s="11">
        <v>0.3</v>
      </c>
      <c r="AE540" s="11">
        <v>0.45899999999999996</v>
      </c>
      <c r="AF540" s="11">
        <v>0.85499999999999998</v>
      </c>
      <c r="AG540" s="11">
        <v>0.3</v>
      </c>
      <c r="AH540" s="11">
        <v>0.77300000000000002</v>
      </c>
      <c r="AI540" s="11">
        <v>0.53799999999999992</v>
      </c>
      <c r="AJ540" s="11">
        <v>0.21326852269062999</v>
      </c>
      <c r="AK540" s="11">
        <v>0.31471960878385402</v>
      </c>
      <c r="AL540" s="11">
        <v>0.31633247853711649</v>
      </c>
      <c r="AM540" s="11">
        <v>2.8070859884060002E-3</v>
      </c>
      <c r="AN540" s="11">
        <v>1.1353E-2</v>
      </c>
      <c r="AO540" s="11">
        <v>0.31933539669495387</v>
      </c>
      <c r="AP540" s="11">
        <v>0.39836000077426431</v>
      </c>
      <c r="AQ540" s="11">
        <v>0.31633247853711649</v>
      </c>
      <c r="AR540" s="11">
        <v>717.19877013727796</v>
      </c>
      <c r="AS540" s="11">
        <v>710</v>
      </c>
      <c r="AT540" s="11">
        <v>8708121</v>
      </c>
      <c r="AW540" s="11">
        <v>-0.01</v>
      </c>
      <c r="AX540" s="11">
        <v>-8.7052874608843256E-2</v>
      </c>
    </row>
    <row r="541" spans="1:50">
      <c r="A541"/>
      <c r="B541"/>
      <c r="C541"/>
      <c r="D541"/>
      <c r="E541"/>
      <c r="F541"/>
      <c r="G541"/>
      <c r="H541"/>
      <c r="I541"/>
      <c r="J541"/>
      <c r="K541"/>
      <c r="L541"/>
      <c r="M541"/>
      <c r="N541"/>
      <c r="O541"/>
      <c r="P541"/>
      <c r="Q541"/>
      <c r="R541"/>
      <c r="S541"/>
      <c r="T541"/>
      <c r="U541"/>
      <c r="V541"/>
      <c r="W541"/>
      <c r="X541"/>
      <c r="Y541"/>
      <c r="Z541"/>
      <c r="AA541" s="11">
        <v>4.7649301143583237E-3</v>
      </c>
      <c r="AB541" s="11">
        <v>0.99231999987764741</v>
      </c>
      <c r="AC541" s="11">
        <v>0.55000000000000004</v>
      </c>
      <c r="AD541" s="11">
        <v>0.5</v>
      </c>
      <c r="AE541" s="11">
        <v>0.45899999999999996</v>
      </c>
      <c r="AF541" s="11">
        <v>0.89200000000000002</v>
      </c>
      <c r="AG541" s="11">
        <v>0.3</v>
      </c>
      <c r="AH541" s="11">
        <v>0.84099999999999997</v>
      </c>
      <c r="AI541" s="11">
        <v>0.48200000000000004</v>
      </c>
      <c r="AJ541" s="11">
        <v>0.17977837155747198</v>
      </c>
      <c r="AK541" s="11">
        <v>0.31567276246534404</v>
      </c>
      <c r="AL541" s="11">
        <v>0.30692590288015742</v>
      </c>
      <c r="AM541" s="11">
        <v>4.2070981717501109E-3</v>
      </c>
      <c r="AN541" s="11">
        <v>1.2023857142857143E-2</v>
      </c>
      <c r="AO541" s="11">
        <v>0.32033859074387849</v>
      </c>
      <c r="AP541" s="11">
        <v>0.4070200005806982</v>
      </c>
      <c r="AQ541" s="11">
        <v>0.30692590288015742</v>
      </c>
      <c r="AR541" s="11">
        <v>762.35332945084394</v>
      </c>
      <c r="AS541" s="11">
        <v>740</v>
      </c>
      <c r="AT541" s="11">
        <v>9032354</v>
      </c>
      <c r="AW541" s="11">
        <v>-0.01</v>
      </c>
      <c r="AX541" s="11">
        <v>-8.5212195867360285E-2</v>
      </c>
    </row>
    <row r="542" spans="1:50">
      <c r="A542"/>
      <c r="B542"/>
      <c r="C542"/>
      <c r="D542"/>
      <c r="E542"/>
      <c r="F542"/>
      <c r="G542"/>
      <c r="H542"/>
      <c r="I542"/>
      <c r="J542"/>
      <c r="K542"/>
      <c r="L542"/>
      <c r="M542"/>
      <c r="N542"/>
      <c r="O542"/>
      <c r="P542"/>
      <c r="Q542"/>
      <c r="R542"/>
      <c r="S542"/>
      <c r="T542"/>
      <c r="U542"/>
      <c r="V542"/>
      <c r="W542"/>
      <c r="X542"/>
      <c r="Y542"/>
      <c r="Z542"/>
      <c r="AA542" s="11">
        <v>4.7649301143583237E-3</v>
      </c>
      <c r="AB542" s="11">
        <v>0.99247999987647118</v>
      </c>
      <c r="AC542" s="11">
        <v>0.55000000000000004</v>
      </c>
      <c r="AD542" s="11">
        <v>0.7</v>
      </c>
      <c r="AE542" s="11">
        <v>0.46</v>
      </c>
      <c r="AF542" s="11">
        <v>0.87599999999999989</v>
      </c>
      <c r="AG542" s="11">
        <v>0.5</v>
      </c>
      <c r="AH542" s="11">
        <v>0.7659999999999999</v>
      </c>
      <c r="AI542" s="11">
        <v>0.48200000000000004</v>
      </c>
      <c r="AJ542" s="11">
        <v>0.22093019890015603</v>
      </c>
      <c r="AK542" s="11">
        <v>0.28873513099614401</v>
      </c>
      <c r="AL542" s="11">
        <v>0.25543581428355833</v>
      </c>
      <c r="AM542" s="11">
        <v>7.7111318884594453E-3</v>
      </c>
      <c r="AN542" s="11">
        <v>1.2694714285714287E-2</v>
      </c>
      <c r="AO542" s="11">
        <v>0.26516119819689632</v>
      </c>
      <c r="AP542" s="11">
        <v>0.41568000038713215</v>
      </c>
      <c r="AQ542" s="11">
        <v>0.25543581428355833</v>
      </c>
      <c r="AR542" s="11">
        <v>861.61094863728499</v>
      </c>
      <c r="AS542" s="11">
        <v>720</v>
      </c>
      <c r="AT542" s="11">
        <v>9365969</v>
      </c>
      <c r="AU542" s="11">
        <v>39.78</v>
      </c>
      <c r="AV542" s="11">
        <v>83.28</v>
      </c>
      <c r="AW542" s="11">
        <v>-0.01</v>
      </c>
      <c r="AX542" s="11">
        <v>-9.4899049114099632E-2</v>
      </c>
    </row>
    <row r="543" spans="1:50">
      <c r="A543"/>
      <c r="B543"/>
      <c r="C543"/>
      <c r="D543"/>
      <c r="E543"/>
      <c r="F543"/>
      <c r="G543"/>
      <c r="H543"/>
      <c r="I543"/>
      <c r="J543"/>
      <c r="K543"/>
      <c r="L543"/>
      <c r="M543"/>
      <c r="N543"/>
      <c r="O543"/>
      <c r="P543"/>
      <c r="Q543"/>
      <c r="R543"/>
      <c r="S543"/>
      <c r="T543"/>
      <c r="U543"/>
      <c r="V543"/>
      <c r="W543"/>
      <c r="X543"/>
      <c r="Y543"/>
      <c r="Z543"/>
      <c r="AA543" s="11">
        <v>4.7649301143583237E-3</v>
      </c>
      <c r="AB543" s="11">
        <v>0.99263999987529483</v>
      </c>
      <c r="AC543" s="11">
        <v>0.55000000000000004</v>
      </c>
      <c r="AD543" s="11">
        <v>0.7</v>
      </c>
      <c r="AE543" s="11">
        <v>0.46</v>
      </c>
      <c r="AF543" s="11">
        <v>0.90300000000000002</v>
      </c>
      <c r="AG543" s="11">
        <v>0.5</v>
      </c>
      <c r="AH543" s="11">
        <v>0.78400000000000003</v>
      </c>
      <c r="AI543" s="11">
        <v>0.48200000000000004</v>
      </c>
      <c r="AJ543" s="11">
        <v>0.21293688231754601</v>
      </c>
      <c r="AK543" s="11">
        <v>0.25539024251127201</v>
      </c>
      <c r="AL543" s="11">
        <v>0.25205765788944545</v>
      </c>
      <c r="AM543" s="11">
        <v>1.4093070846107779E-2</v>
      </c>
      <c r="AN543" s="11">
        <v>1.6640428571428573E-2</v>
      </c>
      <c r="AO543" s="11">
        <v>0.24751616065213428</v>
      </c>
      <c r="AP543" s="11">
        <v>0.42434000019356605</v>
      </c>
      <c r="AQ543" s="11">
        <v>0.25205765788944545</v>
      </c>
      <c r="AR543" s="11">
        <v>1143.5311999733799</v>
      </c>
      <c r="AS543" s="11">
        <v>960</v>
      </c>
      <c r="AT543" s="11">
        <v>9697437</v>
      </c>
      <c r="AW543" s="11">
        <v>-0.03</v>
      </c>
      <c r="AX543" s="11">
        <v>-0.11262169373985842</v>
      </c>
    </row>
    <row r="544" spans="1:50">
      <c r="A544"/>
      <c r="B544"/>
      <c r="C544"/>
      <c r="D544"/>
      <c r="E544"/>
      <c r="F544"/>
      <c r="G544"/>
      <c r="H544"/>
      <c r="I544"/>
      <c r="J544"/>
      <c r="K544"/>
      <c r="L544"/>
      <c r="M544"/>
      <c r="N544"/>
      <c r="O544"/>
      <c r="P544"/>
      <c r="Q544"/>
      <c r="R544"/>
      <c r="S544"/>
      <c r="T544"/>
      <c r="U544"/>
      <c r="V544"/>
      <c r="W544"/>
      <c r="X544"/>
      <c r="Y544"/>
      <c r="Z544"/>
      <c r="AA544" s="11">
        <v>4.7649301143583237E-3</v>
      </c>
      <c r="AB544" s="11">
        <v>0.9927999998741186</v>
      </c>
      <c r="AC544" s="11">
        <v>0.55000000000000004</v>
      </c>
      <c r="AD544" s="11">
        <v>0.5</v>
      </c>
      <c r="AE544" s="11">
        <v>0.502</v>
      </c>
      <c r="AF544" s="11">
        <v>0.879</v>
      </c>
      <c r="AG544" s="11">
        <v>0.5</v>
      </c>
      <c r="AH544" s="11">
        <v>0.88099999999999989</v>
      </c>
      <c r="AI544" s="11">
        <v>0.56600000000000006</v>
      </c>
      <c r="AJ544" s="11">
        <v>0.239119996755706</v>
      </c>
      <c r="AK544" s="11">
        <v>0.23234881254341802</v>
      </c>
      <c r="AL544" s="11">
        <v>0.22680770625693752</v>
      </c>
      <c r="AM544" s="11">
        <v>2.3290032504900221E-2</v>
      </c>
      <c r="AN544" s="11">
        <v>1.9680857142857146E-2</v>
      </c>
      <c r="AO544" s="11">
        <v>0.21611362818874502</v>
      </c>
      <c r="AP544" s="11">
        <v>0.433</v>
      </c>
      <c r="AQ544" s="11">
        <v>0.22680770625693752</v>
      </c>
      <c r="AR544" s="11">
        <v>1342.0316467519301</v>
      </c>
      <c r="AS544" s="11">
        <v>1080</v>
      </c>
      <c r="AT544" s="11">
        <v>10018592</v>
      </c>
      <c r="AW544" s="11">
        <v>-0.04</v>
      </c>
      <c r="AX544" s="11">
        <v>-0.12346682296191269</v>
      </c>
    </row>
    <row r="545" spans="1:50">
      <c r="A545"/>
      <c r="B545"/>
      <c r="C545"/>
      <c r="D545"/>
      <c r="E545"/>
      <c r="F545"/>
      <c r="G545"/>
      <c r="H545"/>
      <c r="I545"/>
      <c r="J545"/>
      <c r="K545"/>
      <c r="L545"/>
      <c r="M545"/>
      <c r="N545"/>
      <c r="O545"/>
      <c r="P545"/>
      <c r="Q545"/>
      <c r="R545"/>
      <c r="S545"/>
      <c r="T545"/>
      <c r="U545"/>
      <c r="V545"/>
      <c r="W545"/>
      <c r="X545"/>
      <c r="Y545"/>
      <c r="Z545"/>
      <c r="AA545" s="11">
        <v>4.7649301143583237E-3</v>
      </c>
      <c r="AB545" s="11">
        <v>0.99295999987294237</v>
      </c>
      <c r="AC545" s="11">
        <v>0.34</v>
      </c>
      <c r="AD545" s="11">
        <v>0.5</v>
      </c>
      <c r="AE545" s="11">
        <v>0.498</v>
      </c>
      <c r="AF545" s="11">
        <v>0.85199999999999998</v>
      </c>
      <c r="AG545" s="11">
        <v>0.5</v>
      </c>
      <c r="AH545" s="11">
        <v>0.83</v>
      </c>
      <c r="AI545" s="11">
        <v>0.56999999999999995</v>
      </c>
      <c r="AJ545" s="11">
        <v>0.129498810765098</v>
      </c>
      <c r="AK545" s="11">
        <v>0.20883825104917603</v>
      </c>
      <c r="AL545" s="11">
        <v>0.25078635664358179</v>
      </c>
      <c r="AM545" s="11">
        <v>5.015156632560467E-2</v>
      </c>
      <c r="AN545" s="11">
        <v>2.2255047619047619E-2</v>
      </c>
      <c r="AO545" s="11">
        <v>0.21182646661739959</v>
      </c>
      <c r="AP545" s="11">
        <v>0.436</v>
      </c>
      <c r="AQ545" s="11">
        <v>0.25078635664358179</v>
      </c>
      <c r="AR545" s="11">
        <v>1347.0910776660901</v>
      </c>
      <c r="AS545" s="11">
        <v>1080</v>
      </c>
      <c r="AT545" s="11">
        <v>10326209</v>
      </c>
      <c r="AW545" s="11">
        <v>-7.0000000000000007E-2</v>
      </c>
      <c r="AX545" s="11">
        <v>-0.12010743634882703</v>
      </c>
    </row>
    <row r="546" spans="1:50">
      <c r="A546"/>
      <c r="B546"/>
      <c r="C546"/>
      <c r="D546"/>
      <c r="E546"/>
      <c r="F546"/>
      <c r="G546"/>
      <c r="H546"/>
      <c r="I546"/>
      <c r="J546"/>
      <c r="K546"/>
      <c r="L546"/>
      <c r="M546"/>
      <c r="N546"/>
      <c r="O546"/>
      <c r="P546"/>
      <c r="Q546"/>
      <c r="R546"/>
      <c r="S546"/>
      <c r="T546"/>
      <c r="U546"/>
      <c r="V546"/>
      <c r="W546"/>
      <c r="X546"/>
      <c r="Y546"/>
      <c r="Z546"/>
      <c r="AA546" s="11">
        <v>4.7649301143583237E-3</v>
      </c>
      <c r="AB546" s="11">
        <v>0.99311999987176602</v>
      </c>
      <c r="AC546" s="11">
        <v>0.49</v>
      </c>
      <c r="AD546" s="11">
        <v>0.5</v>
      </c>
      <c r="AE546" s="11">
        <v>0.498</v>
      </c>
      <c r="AF546" s="11">
        <v>0.93799999999999994</v>
      </c>
      <c r="AG546" s="11">
        <v>0.4</v>
      </c>
      <c r="AH546" s="11">
        <v>0.77700000000000002</v>
      </c>
      <c r="AI546" s="11">
        <v>0.59200000000000008</v>
      </c>
      <c r="AJ546" s="11">
        <v>0.11447298735964599</v>
      </c>
      <c r="AK546" s="11">
        <v>0.21651994337448799</v>
      </c>
      <c r="AL546" s="11">
        <v>0.23914097411284643</v>
      </c>
      <c r="AM546" s="11">
        <v>9.6056015054573118E-2</v>
      </c>
      <c r="AN546" s="11">
        <v>2.4829238095238095E-2</v>
      </c>
      <c r="AO546" s="11">
        <v>0.20055947843195621</v>
      </c>
      <c r="AP546" s="11">
        <v>0.44299999999999995</v>
      </c>
      <c r="AQ546" s="11">
        <v>0.23914097411284643</v>
      </c>
      <c r="AR546" s="11">
        <v>1357.0448875762099</v>
      </c>
      <c r="AS546" s="11">
        <v>1120</v>
      </c>
      <c r="AT546" s="11">
        <v>10622922</v>
      </c>
      <c r="AW546" s="11">
        <v>-0.06</v>
      </c>
      <c r="AX546" s="11">
        <v>-0.11527300273567587</v>
      </c>
    </row>
    <row r="547" spans="1:50">
      <c r="A547"/>
      <c r="B547"/>
      <c r="C547"/>
      <c r="D547"/>
      <c r="E547"/>
      <c r="F547"/>
      <c r="G547"/>
      <c r="H547"/>
      <c r="I547"/>
      <c r="J547"/>
      <c r="K547"/>
      <c r="L547"/>
      <c r="M547"/>
      <c r="N547"/>
      <c r="O547"/>
      <c r="P547"/>
      <c r="Q547"/>
      <c r="R547"/>
      <c r="S547"/>
      <c r="T547"/>
      <c r="U547"/>
      <c r="V547"/>
      <c r="W547"/>
      <c r="X547"/>
      <c r="Y547"/>
      <c r="Z547"/>
      <c r="AA547" s="11">
        <v>4.7649301143583237E-3</v>
      </c>
      <c r="AB547" s="11">
        <v>0.99327999987058979</v>
      </c>
      <c r="AC547" s="11">
        <v>0.34600000000000003</v>
      </c>
      <c r="AD547" s="11">
        <v>0.4</v>
      </c>
      <c r="AE547" s="11">
        <v>0.499</v>
      </c>
      <c r="AF547" s="11">
        <v>0.94900000000000007</v>
      </c>
      <c r="AG547" s="11">
        <v>0.4</v>
      </c>
      <c r="AH547" s="11">
        <v>0.73599999999999999</v>
      </c>
      <c r="AI547" s="11">
        <v>0.6</v>
      </c>
      <c r="AJ547" s="11">
        <v>8.466307809556603E-2</v>
      </c>
      <c r="AK547" s="11">
        <v>0.20909280026857799</v>
      </c>
      <c r="AL547" s="11">
        <v>0.21350100824046114</v>
      </c>
      <c r="AM547" s="11">
        <v>0.18417274413815221</v>
      </c>
      <c r="AN547" s="11">
        <v>2.7403428571428572E-2</v>
      </c>
      <c r="AO547" s="11">
        <v>0.18387180165593944</v>
      </c>
      <c r="AP547" s="11">
        <v>0.45</v>
      </c>
      <c r="AQ547" s="11">
        <v>0.21350100824046114</v>
      </c>
      <c r="AR547" s="11">
        <v>1344.3698974715501</v>
      </c>
      <c r="AS547" s="11">
        <v>1080</v>
      </c>
      <c r="AT547" s="11">
        <v>10913667</v>
      </c>
      <c r="AW547" s="11">
        <v>-7.0000000000000007E-2</v>
      </c>
      <c r="AX547" s="11">
        <v>-0.11041211891755609</v>
      </c>
    </row>
    <row r="548" spans="1:50">
      <c r="A548"/>
      <c r="B548"/>
      <c r="C548"/>
      <c r="D548"/>
      <c r="E548"/>
      <c r="F548"/>
      <c r="G548"/>
      <c r="H548"/>
      <c r="I548"/>
      <c r="J548"/>
      <c r="K548"/>
      <c r="L548"/>
      <c r="M548"/>
      <c r="N548"/>
      <c r="O548"/>
      <c r="P548"/>
      <c r="Q548"/>
      <c r="R548"/>
      <c r="S548"/>
      <c r="T548"/>
      <c r="U548"/>
      <c r="V548"/>
      <c r="W548"/>
      <c r="X548"/>
      <c r="Y548"/>
      <c r="Z548"/>
      <c r="AA548" s="11">
        <v>4.7649301143583237E-3</v>
      </c>
      <c r="AB548" s="11">
        <v>0.99343999986941345</v>
      </c>
      <c r="AC548" s="11">
        <v>0.35700000000000004</v>
      </c>
      <c r="AD548" s="11">
        <v>0.4</v>
      </c>
      <c r="AE548" s="11">
        <v>0.505</v>
      </c>
      <c r="AF548" s="11">
        <v>0.90799999999999992</v>
      </c>
      <c r="AG548" s="11">
        <v>0.4</v>
      </c>
      <c r="AH548" s="11">
        <v>0.78599999999999992</v>
      </c>
      <c r="AI548" s="11">
        <v>0.58399999999999996</v>
      </c>
      <c r="AJ548" s="11">
        <v>0.14969391468528798</v>
      </c>
      <c r="AK548" s="11">
        <v>0.21948245479182801</v>
      </c>
      <c r="AL548" s="11">
        <v>0.22288367295623343</v>
      </c>
      <c r="AM548" s="11">
        <v>0.26632196711631667</v>
      </c>
      <c r="AN548" s="11">
        <v>2.8589142857142858E-2</v>
      </c>
      <c r="AO548" s="11">
        <v>0.19442410340123675</v>
      </c>
      <c r="AP548" s="11">
        <v>0.42599999999999999</v>
      </c>
      <c r="AQ548" s="11">
        <v>0.22288367295623343</v>
      </c>
      <c r="AR548" s="11">
        <v>1300.1300467869</v>
      </c>
      <c r="AS548" s="11">
        <v>1160</v>
      </c>
      <c r="AT548" s="11">
        <v>11206152</v>
      </c>
      <c r="AW548" s="11">
        <v>-0.06</v>
      </c>
      <c r="AX548" s="11">
        <v>-0.1090031205952805</v>
      </c>
    </row>
    <row r="549" spans="1:50">
      <c r="A549"/>
      <c r="B549"/>
      <c r="C549"/>
      <c r="D549"/>
      <c r="E549"/>
      <c r="F549"/>
      <c r="G549"/>
      <c r="H549"/>
      <c r="I549"/>
      <c r="J549"/>
      <c r="K549"/>
      <c r="L549"/>
      <c r="M549"/>
      <c r="N549"/>
      <c r="O549"/>
      <c r="P549"/>
      <c r="Q549"/>
      <c r="R549"/>
      <c r="S549"/>
      <c r="T549"/>
      <c r="U549"/>
      <c r="V549"/>
      <c r="W549"/>
      <c r="X549"/>
      <c r="Y549"/>
      <c r="Z549"/>
      <c r="AA549" s="11">
        <v>4.7649301143583237E-3</v>
      </c>
      <c r="AB549" s="11">
        <v>0.99359999986823722</v>
      </c>
      <c r="AC549" s="11">
        <v>0.32700000000000001</v>
      </c>
      <c r="AD549" s="11">
        <v>0.4</v>
      </c>
      <c r="AE549" s="11">
        <v>0.505</v>
      </c>
      <c r="AF549" s="11">
        <v>0.89200000000000002</v>
      </c>
      <c r="AG549" s="11">
        <v>0.45</v>
      </c>
      <c r="AH549" s="11">
        <v>0.76700000000000002</v>
      </c>
      <c r="AI549" s="11">
        <v>0.58399999999999996</v>
      </c>
      <c r="AJ549" s="11">
        <v>0.15319697546013558</v>
      </c>
      <c r="AK549" s="11">
        <v>0.2222876301812092</v>
      </c>
      <c r="AL549" s="11">
        <v>0.22565483616473075</v>
      </c>
      <c r="AM549" s="11">
        <v>0.2636587475046811</v>
      </c>
      <c r="AN549" s="11">
        <v>2.8303251434961603E-2</v>
      </c>
      <c r="AO549" s="11">
        <v>0.19747986229892284</v>
      </c>
      <c r="AP549" s="11">
        <v>0.46899999999999997</v>
      </c>
      <c r="AQ549" s="11">
        <v>0.22565483616473075</v>
      </c>
      <c r="AS549" s="11">
        <v>1274.666666666657</v>
      </c>
      <c r="AW549" s="11">
        <v>-0.06</v>
      </c>
      <c r="AX549" s="11">
        <v>-0.11426403557134746</v>
      </c>
    </row>
    <row r="550" spans="1:50">
      <c r="A550"/>
      <c r="B550"/>
      <c r="C550"/>
      <c r="D550"/>
      <c r="E550"/>
      <c r="F550"/>
      <c r="G550"/>
      <c r="H550"/>
      <c r="I550"/>
      <c r="J550"/>
      <c r="K550"/>
      <c r="L550"/>
      <c r="M550"/>
      <c r="N550"/>
      <c r="O550"/>
      <c r="P550"/>
      <c r="Q550"/>
      <c r="R550"/>
      <c r="S550"/>
      <c r="T550"/>
      <c r="U550"/>
      <c r="V550"/>
      <c r="W550"/>
      <c r="X550"/>
      <c r="Y550"/>
      <c r="Z550"/>
      <c r="AA550" s="11">
        <v>3.0250067222371606E-2</v>
      </c>
      <c r="AB550" s="11">
        <v>0.84100000380000006</v>
      </c>
      <c r="AC550" s="11">
        <v>0.85</v>
      </c>
      <c r="AD550" s="11">
        <v>0.5</v>
      </c>
      <c r="AE550" s="11">
        <v>0.79400000000000004</v>
      </c>
      <c r="AF550" s="11">
        <v>0.87</v>
      </c>
      <c r="AG550" s="11">
        <v>0.7</v>
      </c>
      <c r="AH550" s="11">
        <v>0.66200000000000003</v>
      </c>
      <c r="AI550" s="11">
        <v>0.63</v>
      </c>
      <c r="AJ550" s="11">
        <v>0.61437087515620603</v>
      </c>
      <c r="AK550" s="11">
        <v>0.65171806458311143</v>
      </c>
      <c r="AL550" s="11">
        <v>0.76535033773237826</v>
      </c>
      <c r="AM550" s="11">
        <v>1.5214259090395333E-2</v>
      </c>
      <c r="AN550" s="11">
        <v>0.40613357142857143</v>
      </c>
      <c r="AO550" s="11">
        <v>0.75672095457013011</v>
      </c>
      <c r="AP550" s="11">
        <v>0.61840000345557922</v>
      </c>
      <c r="AQ550" s="11">
        <v>0.76535033773237826</v>
      </c>
      <c r="AR550" s="11">
        <v>7438.1021236328397</v>
      </c>
      <c r="AS550" s="11">
        <v>7160</v>
      </c>
      <c r="AT550" s="11">
        <v>14410020</v>
      </c>
      <c r="AW550" s="11">
        <v>7.0000000000000007E-2</v>
      </c>
      <c r="AX550" s="11">
        <v>7.5985300258759353E-2</v>
      </c>
    </row>
    <row r="551" spans="1:50">
      <c r="A551"/>
      <c r="B551"/>
      <c r="C551"/>
      <c r="D551"/>
      <c r="E551"/>
      <c r="F551"/>
      <c r="G551"/>
      <c r="H551"/>
      <c r="I551"/>
      <c r="J551"/>
      <c r="K551"/>
      <c r="L551"/>
      <c r="M551"/>
      <c r="N551"/>
      <c r="O551"/>
      <c r="P551"/>
      <c r="Q551"/>
      <c r="R551"/>
      <c r="S551"/>
      <c r="T551"/>
      <c r="U551"/>
      <c r="V551"/>
      <c r="W551"/>
      <c r="X551"/>
      <c r="Y551"/>
      <c r="Z551"/>
      <c r="AA551" s="11">
        <v>3.0250067222371606E-2</v>
      </c>
      <c r="AB551" s="11">
        <v>0.8329999924</v>
      </c>
      <c r="AC551" s="11">
        <v>0.85</v>
      </c>
      <c r="AD551" s="11">
        <v>0.5</v>
      </c>
      <c r="AE551" s="11">
        <v>0.89800000000000002</v>
      </c>
      <c r="AF551" s="11">
        <v>0.8590000000000001</v>
      </c>
      <c r="AG551" s="11">
        <v>0.7</v>
      </c>
      <c r="AH551" s="11">
        <v>0.68</v>
      </c>
      <c r="AI551" s="11">
        <v>0.65</v>
      </c>
      <c r="AJ551" s="11">
        <v>0.61670497459595397</v>
      </c>
      <c r="AK551" s="11">
        <v>0.65481435154480006</v>
      </c>
      <c r="AL551" s="11">
        <v>0.77076565062381286</v>
      </c>
      <c r="AM551" s="11">
        <v>2.4261409676040114E-2</v>
      </c>
      <c r="AN551" s="11">
        <v>0.43696314285714288</v>
      </c>
      <c r="AO551" s="11">
        <v>0.76196015760512736</v>
      </c>
      <c r="AP551" s="11">
        <v>0.63386000311002133</v>
      </c>
      <c r="AQ551" s="11">
        <v>0.77076565062381286</v>
      </c>
      <c r="AR551" s="11">
        <v>8028.6318212392598</v>
      </c>
      <c r="AS551" s="11">
        <v>7760</v>
      </c>
      <c r="AT551" s="11">
        <v>14631100</v>
      </c>
      <c r="AU551" s="11">
        <v>55.06</v>
      </c>
      <c r="AV551" s="11">
        <v>7.8</v>
      </c>
      <c r="AW551" s="11">
        <v>0.08</v>
      </c>
      <c r="AX551" s="11">
        <v>7.2226091937974995E-2</v>
      </c>
    </row>
    <row r="552" spans="1:50">
      <c r="A552"/>
      <c r="B552"/>
      <c r="C552"/>
      <c r="D552"/>
      <c r="E552"/>
      <c r="F552"/>
      <c r="G552"/>
      <c r="H552"/>
      <c r="I552"/>
      <c r="J552"/>
      <c r="K552"/>
      <c r="L552"/>
      <c r="M552"/>
      <c r="N552"/>
      <c r="O552"/>
      <c r="P552"/>
      <c r="Q552"/>
      <c r="R552"/>
      <c r="S552"/>
      <c r="T552"/>
      <c r="U552"/>
      <c r="V552"/>
      <c r="W552"/>
      <c r="X552"/>
      <c r="Y552"/>
      <c r="Z552"/>
      <c r="AA552" s="11">
        <v>3.0250067222371606E-2</v>
      </c>
      <c r="AB552" s="11">
        <v>0.8279999924</v>
      </c>
      <c r="AC552" s="11">
        <v>0.85</v>
      </c>
      <c r="AD552" s="11">
        <v>0.5</v>
      </c>
      <c r="AE552" s="11">
        <v>0.73499999999999999</v>
      </c>
      <c r="AF552" s="11">
        <v>0.86599999999999999</v>
      </c>
      <c r="AG552" s="11">
        <v>0.7</v>
      </c>
      <c r="AH552" s="11">
        <v>0.75599999999999989</v>
      </c>
      <c r="AI552" s="11">
        <v>0.73</v>
      </c>
      <c r="AJ552" s="11">
        <v>0.57425493411615502</v>
      </c>
      <c r="AK552" s="11">
        <v>0.62190879517665698</v>
      </c>
      <c r="AL552" s="11">
        <v>0.76765221307741704</v>
      </c>
      <c r="AM552" s="11">
        <v>3.067786307592367E-2</v>
      </c>
      <c r="AN552" s="11">
        <v>0.45504685714285714</v>
      </c>
      <c r="AO552" s="11">
        <v>0.74830848790348548</v>
      </c>
      <c r="AP552" s="11">
        <v>0.64932000276446344</v>
      </c>
      <c r="AQ552" s="11">
        <v>0.76765221307741704</v>
      </c>
      <c r="AR552" s="11">
        <v>8583.7236133251208</v>
      </c>
      <c r="AS552" s="11">
        <v>8310</v>
      </c>
      <c r="AT552" s="11">
        <v>14840234</v>
      </c>
      <c r="AW552" s="11">
        <v>7.0000000000000007E-2</v>
      </c>
      <c r="AX552" s="11">
        <v>7.2600743608970481E-2</v>
      </c>
    </row>
    <row r="553" spans="1:50">
      <c r="A553"/>
      <c r="B553"/>
      <c r="C553"/>
      <c r="D553"/>
      <c r="E553"/>
      <c r="F553"/>
      <c r="G553"/>
      <c r="H553"/>
      <c r="I553"/>
      <c r="J553"/>
      <c r="K553"/>
      <c r="L553"/>
      <c r="M553"/>
      <c r="N553"/>
      <c r="O553"/>
      <c r="P553"/>
      <c r="Q553"/>
      <c r="R553"/>
      <c r="S553"/>
      <c r="T553"/>
      <c r="U553"/>
      <c r="V553"/>
      <c r="W553"/>
      <c r="X553"/>
      <c r="Y553"/>
      <c r="Z553"/>
      <c r="AA553" s="11">
        <v>3.0250067222371606E-2</v>
      </c>
      <c r="AB553" s="11">
        <v>0.81700000760000002</v>
      </c>
      <c r="AC553" s="11">
        <v>0.85</v>
      </c>
      <c r="AD553" s="11">
        <v>0.5</v>
      </c>
      <c r="AE553" s="11">
        <v>0.73</v>
      </c>
      <c r="AF553" s="11">
        <v>0.88099999999999989</v>
      </c>
      <c r="AG553" s="11">
        <v>0.7</v>
      </c>
      <c r="AH553" s="11">
        <v>0.77099999999999991</v>
      </c>
      <c r="AI553" s="11">
        <v>0.73</v>
      </c>
      <c r="AJ553" s="11">
        <v>0.53180489363635597</v>
      </c>
      <c r="AK553" s="11">
        <v>0.58900323880851402</v>
      </c>
      <c r="AL553" s="11">
        <v>0.76453877553102123</v>
      </c>
      <c r="AM553" s="11">
        <v>7.1239585995819102E-2</v>
      </c>
      <c r="AN553" s="11">
        <v>0.48690785714285717</v>
      </c>
      <c r="AO553" s="11">
        <v>0.73465681820184359</v>
      </c>
      <c r="AP553" s="11">
        <v>0.66478000241890545</v>
      </c>
      <c r="AQ553" s="11">
        <v>0.76453877553102123</v>
      </c>
      <c r="AR553" s="11">
        <v>8838.1879866284107</v>
      </c>
      <c r="AS553" s="11">
        <v>8630</v>
      </c>
      <c r="AT553" s="11">
        <v>15039204</v>
      </c>
      <c r="AU553" s="11">
        <v>55.74</v>
      </c>
      <c r="AV553" s="11">
        <v>7.47</v>
      </c>
      <c r="AW553" s="11">
        <v>0.06</v>
      </c>
      <c r="AX553" s="11">
        <v>7.1919990152972818E-2</v>
      </c>
    </row>
    <row r="554" spans="1:50">
      <c r="A554"/>
      <c r="B554"/>
      <c r="C554"/>
      <c r="D554"/>
      <c r="E554"/>
      <c r="F554"/>
      <c r="G554"/>
      <c r="H554"/>
      <c r="I554"/>
      <c r="J554"/>
      <c r="K554"/>
      <c r="L554"/>
      <c r="M554"/>
      <c r="N554"/>
      <c r="O554"/>
      <c r="P554"/>
      <c r="Q554"/>
      <c r="R554"/>
      <c r="S554"/>
      <c r="T554"/>
      <c r="U554"/>
      <c r="V554"/>
      <c r="W554"/>
      <c r="X554"/>
      <c r="Y554"/>
      <c r="Z554"/>
      <c r="AA554" s="11">
        <v>3.0250067222371606E-2</v>
      </c>
      <c r="AB554" s="11">
        <v>0.81100000380000004</v>
      </c>
      <c r="AC554" s="11">
        <v>0.85</v>
      </c>
      <c r="AD554" s="11">
        <v>0.5</v>
      </c>
      <c r="AE554" s="11">
        <v>0.73</v>
      </c>
      <c r="AF554" s="11">
        <v>0.871</v>
      </c>
      <c r="AG554" s="11">
        <v>0.7</v>
      </c>
      <c r="AH554" s="11">
        <v>0.78700000000000003</v>
      </c>
      <c r="AI554" s="11">
        <v>0.73</v>
      </c>
      <c r="AJ554" s="11">
        <v>0.57921743192907904</v>
      </c>
      <c r="AK554" s="11">
        <v>0.62580006888510098</v>
      </c>
      <c r="AL554" s="11">
        <v>0.7857975773895759</v>
      </c>
      <c r="AM554" s="11">
        <v>0.16491638508091555</v>
      </c>
      <c r="AN554" s="11">
        <v>0.53779599999999994</v>
      </c>
      <c r="AO554" s="11">
        <v>0.74561032435877883</v>
      </c>
      <c r="AP554" s="11">
        <v>0.68024000207334756</v>
      </c>
      <c r="AQ554" s="11">
        <v>0.7857975773895759</v>
      </c>
      <c r="AR554" s="11">
        <v>8782.7645760822707</v>
      </c>
      <c r="AS554" s="11">
        <v>8510</v>
      </c>
      <c r="AT554" s="11">
        <v>15231200</v>
      </c>
      <c r="AW554" s="11">
        <v>0.09</v>
      </c>
      <c r="AX554" s="11">
        <v>6.7810187230864433E-2</v>
      </c>
    </row>
    <row r="555" spans="1:50">
      <c r="A555"/>
      <c r="B555"/>
      <c r="C555"/>
      <c r="D555"/>
      <c r="E555"/>
      <c r="F555"/>
      <c r="G555"/>
      <c r="H555"/>
      <c r="I555"/>
      <c r="J555"/>
      <c r="K555"/>
      <c r="L555"/>
      <c r="M555"/>
      <c r="N555"/>
      <c r="O555"/>
      <c r="P555"/>
      <c r="Q555"/>
      <c r="R555"/>
      <c r="S555"/>
      <c r="T555"/>
      <c r="U555"/>
      <c r="V555"/>
      <c r="W555"/>
      <c r="X555"/>
      <c r="Y555"/>
      <c r="Z555"/>
      <c r="AA555" s="11">
        <v>3.0250067222371606E-2</v>
      </c>
      <c r="AB555" s="11">
        <v>0.81600000380000004</v>
      </c>
      <c r="AC555" s="11">
        <v>0.85</v>
      </c>
      <c r="AD555" s="11">
        <v>0.5</v>
      </c>
      <c r="AE555" s="11">
        <v>0.73199999999999998</v>
      </c>
      <c r="AF555" s="11">
        <v>0.85499999999999998</v>
      </c>
      <c r="AG555" s="11">
        <v>0.7</v>
      </c>
      <c r="AH555" s="11">
        <v>0.80099999999999993</v>
      </c>
      <c r="AI555" s="11">
        <v>0.70400000000000007</v>
      </c>
      <c r="AJ555" s="11">
        <v>0.626629970221802</v>
      </c>
      <c r="AK555" s="11">
        <v>0.66259689896168805</v>
      </c>
      <c r="AL555" s="11">
        <v>0.80705637924813056</v>
      </c>
      <c r="AM555" s="11">
        <v>0.24512256167718222</v>
      </c>
      <c r="AN555" s="11">
        <v>0.53272657142857149</v>
      </c>
      <c r="AO555" s="11">
        <v>0.75656383051571408</v>
      </c>
      <c r="AP555" s="11">
        <v>0.69570000172778956</v>
      </c>
      <c r="AQ555" s="11">
        <v>0.80705637924813056</v>
      </c>
      <c r="AR555" s="11">
        <v>9257.2447695665305</v>
      </c>
      <c r="AS555" s="11">
        <v>8900</v>
      </c>
      <c r="AT555" s="11">
        <v>15418704</v>
      </c>
      <c r="AU555" s="11">
        <v>55.36</v>
      </c>
      <c r="AV555" s="11">
        <v>5.97</v>
      </c>
      <c r="AW555" s="11">
        <v>0.1</v>
      </c>
      <c r="AX555" s="11">
        <v>6.8924393485262941E-2</v>
      </c>
    </row>
    <row r="556" spans="1:50">
      <c r="A556"/>
      <c r="B556"/>
      <c r="C556"/>
      <c r="D556"/>
      <c r="E556"/>
      <c r="F556"/>
      <c r="G556"/>
      <c r="H556"/>
      <c r="I556"/>
      <c r="J556"/>
      <c r="K556"/>
      <c r="L556"/>
      <c r="M556"/>
      <c r="N556"/>
      <c r="O556"/>
      <c r="P556"/>
      <c r="Q556"/>
      <c r="R556"/>
      <c r="S556"/>
      <c r="T556"/>
      <c r="U556"/>
      <c r="V556"/>
      <c r="W556"/>
      <c r="X556"/>
      <c r="Y556"/>
      <c r="Z556"/>
      <c r="AA556" s="11">
        <v>3.0250067222371606E-2</v>
      </c>
      <c r="AB556" s="11">
        <v>0.79799999239999997</v>
      </c>
      <c r="AC556" s="11">
        <v>0.85</v>
      </c>
      <c r="AD556" s="11">
        <v>0.5</v>
      </c>
      <c r="AE556" s="11">
        <v>0.73699999999999999</v>
      </c>
      <c r="AF556" s="11">
        <v>0.84099999999999997</v>
      </c>
      <c r="AG556" s="11">
        <v>0.7</v>
      </c>
      <c r="AH556" s="11">
        <v>0.82400000000000007</v>
      </c>
      <c r="AI556" s="11">
        <v>0.71599999999999997</v>
      </c>
      <c r="AJ556" s="11">
        <v>0.66241519529852499</v>
      </c>
      <c r="AK556" s="11">
        <v>0.68506745403106706</v>
      </c>
      <c r="AL556" s="11">
        <v>0.80985070689370675</v>
      </c>
      <c r="AM556" s="11">
        <v>0.36326027410488998</v>
      </c>
      <c r="AN556" s="11">
        <v>0.55928307142857148</v>
      </c>
      <c r="AO556" s="11">
        <v>0.75778572698251689</v>
      </c>
      <c r="AP556" s="11">
        <v>0.71116000138223168</v>
      </c>
      <c r="AQ556" s="11">
        <v>0.80985070689370675</v>
      </c>
      <c r="AR556" s="11">
        <v>9667.3314404406901</v>
      </c>
      <c r="AS556" s="11">
        <v>9310</v>
      </c>
      <c r="AT556" s="11">
        <v>15601862</v>
      </c>
      <c r="AW556" s="11">
        <v>0.11</v>
      </c>
      <c r="AX556" s="11">
        <v>7.4038594098153054E-2</v>
      </c>
    </row>
    <row r="557" spans="1:50">
      <c r="A557"/>
      <c r="B557"/>
      <c r="C557"/>
      <c r="D557"/>
      <c r="E557"/>
      <c r="F557"/>
      <c r="G557"/>
      <c r="H557"/>
      <c r="I557"/>
      <c r="J557"/>
      <c r="K557"/>
      <c r="L557"/>
      <c r="M557"/>
      <c r="N557"/>
      <c r="O557"/>
      <c r="P557"/>
      <c r="Q557"/>
      <c r="R557"/>
      <c r="S557"/>
      <c r="T557"/>
      <c r="U557"/>
      <c r="V557"/>
      <c r="W557"/>
      <c r="X557"/>
      <c r="Y557"/>
      <c r="Z557"/>
      <c r="AA557" s="11">
        <v>3.0250067222371606E-2</v>
      </c>
      <c r="AB557" s="11">
        <v>0.80203999246169899</v>
      </c>
      <c r="AC557" s="11">
        <v>0.85</v>
      </c>
      <c r="AD557" s="11">
        <v>0.7</v>
      </c>
      <c r="AE557" s="11">
        <v>0.74</v>
      </c>
      <c r="AF557" s="11">
        <v>0.82700000000000007</v>
      </c>
      <c r="AG557" s="11">
        <v>0.7</v>
      </c>
      <c r="AH557" s="11">
        <v>0.82700000000000007</v>
      </c>
      <c r="AI557" s="11">
        <v>0.71400000000000008</v>
      </c>
      <c r="AJ557" s="11">
        <v>0.69820042037524799</v>
      </c>
      <c r="AK557" s="11">
        <v>0.70753800910044595</v>
      </c>
      <c r="AL557" s="11">
        <v>0.81264503453928294</v>
      </c>
      <c r="AM557" s="11">
        <v>0.43967397920008777</v>
      </c>
      <c r="AN557" s="11">
        <v>0.58583957142857146</v>
      </c>
      <c r="AO557" s="11">
        <v>0.7590076234493196</v>
      </c>
      <c r="AP557" s="11">
        <v>0.72662000103667379</v>
      </c>
      <c r="AQ557" s="11">
        <v>0.81264503453928294</v>
      </c>
      <c r="AR557" s="11">
        <v>9920.7755297663098</v>
      </c>
      <c r="AS557" s="11">
        <v>9500</v>
      </c>
      <c r="AT557" s="11">
        <v>15780152</v>
      </c>
      <c r="AW557" s="11">
        <v>0.14000000000000001</v>
      </c>
      <c r="AX557" s="11">
        <v>7.320374577543895E-2</v>
      </c>
    </row>
    <row r="558" spans="1:50">
      <c r="A558"/>
      <c r="B558"/>
      <c r="C558"/>
      <c r="D558"/>
      <c r="E558"/>
      <c r="F558"/>
      <c r="G558"/>
      <c r="H558"/>
      <c r="I558"/>
      <c r="J558"/>
      <c r="K558"/>
      <c r="L558"/>
      <c r="M558"/>
      <c r="N558"/>
      <c r="O558"/>
      <c r="P558"/>
      <c r="Q558"/>
      <c r="R558"/>
      <c r="S558"/>
      <c r="T558"/>
      <c r="U558"/>
      <c r="V558"/>
      <c r="W558"/>
      <c r="X558"/>
      <c r="Y558"/>
      <c r="Z558"/>
      <c r="AA558" s="11">
        <v>3.0250067222371606E-2</v>
      </c>
      <c r="AB558" s="11">
        <v>0.8060799925233979</v>
      </c>
      <c r="AC558" s="11">
        <v>0.7</v>
      </c>
      <c r="AD558" s="11">
        <v>0.7</v>
      </c>
      <c r="AE558" s="11">
        <v>0.75</v>
      </c>
      <c r="AF558" s="11">
        <v>0.81799999999999995</v>
      </c>
      <c r="AG558" s="11">
        <v>0.7</v>
      </c>
      <c r="AH558" s="11">
        <v>0.83</v>
      </c>
      <c r="AI558" s="11">
        <v>0.69</v>
      </c>
      <c r="AJ558" s="11">
        <v>0.67372342312470601</v>
      </c>
      <c r="AK558" s="11">
        <v>0.70711339398625805</v>
      </c>
      <c r="AL558" s="11">
        <v>0.75612011463690032</v>
      </c>
      <c r="AM558" s="11">
        <v>0.50617484363715892</v>
      </c>
      <c r="AN558" s="11">
        <v>0.6177705714285715</v>
      </c>
      <c r="AO558" s="11">
        <v>0.74481422295731992</v>
      </c>
      <c r="AP558" s="11">
        <v>0.74208000069111579</v>
      </c>
      <c r="AQ558" s="11">
        <v>0.75612011463690032</v>
      </c>
      <c r="AR558" s="11">
        <v>10452.522994709099</v>
      </c>
      <c r="AS558" s="11">
        <v>9820</v>
      </c>
      <c r="AT558" s="11">
        <v>15954700</v>
      </c>
      <c r="AU558" s="11">
        <v>54.92</v>
      </c>
      <c r="AV558" s="11">
        <v>5.34</v>
      </c>
      <c r="AW558" s="11">
        <v>0.12</v>
      </c>
      <c r="AX558" s="11">
        <v>7.2535318664081222E-2</v>
      </c>
    </row>
    <row r="559" spans="1:50">
      <c r="A559"/>
      <c r="B559"/>
      <c r="C559"/>
      <c r="D559"/>
      <c r="E559"/>
      <c r="F559"/>
      <c r="G559"/>
      <c r="H559"/>
      <c r="I559"/>
      <c r="J559"/>
      <c r="K559"/>
      <c r="L559"/>
      <c r="M559"/>
      <c r="N559"/>
      <c r="O559"/>
      <c r="P559"/>
      <c r="Q559"/>
      <c r="R559"/>
      <c r="S559"/>
      <c r="T559"/>
      <c r="U559"/>
      <c r="V559"/>
      <c r="W559"/>
      <c r="X559"/>
      <c r="Y559"/>
      <c r="Z559"/>
      <c r="AA559" s="11">
        <v>3.0250067222371606E-2</v>
      </c>
      <c r="AB559" s="11">
        <v>0.81011999258509682</v>
      </c>
      <c r="AC559" s="11">
        <v>0.7</v>
      </c>
      <c r="AD559" s="11">
        <v>0.7</v>
      </c>
      <c r="AE559" s="11">
        <v>0.78500000000000003</v>
      </c>
      <c r="AF559" s="11">
        <v>0.81499999999999995</v>
      </c>
      <c r="AG559" s="11">
        <v>0.7</v>
      </c>
      <c r="AH559" s="11">
        <v>0.84200000000000008</v>
      </c>
      <c r="AI559" s="11">
        <v>0.73</v>
      </c>
      <c r="AJ559" s="11">
        <v>0.66308683942587399</v>
      </c>
      <c r="AK559" s="11">
        <v>0.73428559763061596</v>
      </c>
      <c r="AL559" s="11">
        <v>0.79678168813383932</v>
      </c>
      <c r="AM559" s="11">
        <v>0.6380941619029834</v>
      </c>
      <c r="AN559" s="11">
        <v>0.61402185714285717</v>
      </c>
      <c r="AO559" s="11">
        <v>0.74696888037259257</v>
      </c>
      <c r="AP559" s="11">
        <v>0.75754000034555791</v>
      </c>
      <c r="AQ559" s="11">
        <v>0.79678168813383932</v>
      </c>
      <c r="AR559" s="11">
        <v>11276.5024892607</v>
      </c>
      <c r="AS559" s="11">
        <v>10350</v>
      </c>
      <c r="AT559" s="11">
        <v>16126817</v>
      </c>
      <c r="AW559" s="11">
        <v>0.14000000000000001</v>
      </c>
      <c r="AX559" s="11">
        <v>7.2902784597889903E-2</v>
      </c>
    </row>
    <row r="560" spans="1:50">
      <c r="A560"/>
      <c r="B560"/>
      <c r="C560"/>
      <c r="D560"/>
      <c r="E560"/>
      <c r="F560"/>
      <c r="G560"/>
      <c r="H560"/>
      <c r="I560"/>
      <c r="J560"/>
      <c r="K560"/>
      <c r="L560"/>
      <c r="M560"/>
      <c r="N560"/>
      <c r="O560"/>
      <c r="P560"/>
      <c r="Q560"/>
      <c r="R560"/>
      <c r="S560"/>
      <c r="T560"/>
      <c r="U560"/>
      <c r="V560"/>
      <c r="W560"/>
      <c r="X560"/>
      <c r="Y560"/>
      <c r="Z560"/>
      <c r="AA560" s="11">
        <v>3.0250067222371606E-2</v>
      </c>
      <c r="AB560" s="11">
        <v>0.81415999264679584</v>
      </c>
      <c r="AC560" s="11">
        <v>0.7</v>
      </c>
      <c r="AD560" s="11">
        <v>0.7</v>
      </c>
      <c r="AE560" s="11">
        <v>0.78299999999999992</v>
      </c>
      <c r="AF560" s="11">
        <v>0.84799999999999998</v>
      </c>
      <c r="AG560" s="11">
        <v>0.7</v>
      </c>
      <c r="AH560" s="11">
        <v>0.84400000000000008</v>
      </c>
      <c r="AI560" s="11">
        <v>0.79200000000000004</v>
      </c>
      <c r="AJ560" s="11">
        <v>0.68335475052221606</v>
      </c>
      <c r="AK560" s="11">
        <v>0.74204590420883199</v>
      </c>
      <c r="AL560" s="11">
        <v>0.78340769929220733</v>
      </c>
      <c r="AM560" s="11">
        <v>0.7205997197783055</v>
      </c>
      <c r="AN560" s="11">
        <v>0.68322771428571427</v>
      </c>
      <c r="AO560" s="11">
        <v>0.74972275615142325</v>
      </c>
      <c r="AP560" s="11">
        <v>0.77300000000000002</v>
      </c>
      <c r="AQ560" s="11">
        <v>0.78340769929220733</v>
      </c>
      <c r="AR560" s="11">
        <v>12171.5367798959</v>
      </c>
      <c r="AS560" s="11">
        <v>11090</v>
      </c>
      <c r="AT560" s="11">
        <v>16297493</v>
      </c>
      <c r="AW560" s="11">
        <v>0.15</v>
      </c>
      <c r="AX560" s="11">
        <v>7.0079360602551377E-2</v>
      </c>
    </row>
    <row r="561" spans="1:50">
      <c r="A561"/>
      <c r="B561"/>
      <c r="C561"/>
      <c r="D561"/>
      <c r="E561"/>
      <c r="F561"/>
      <c r="G561"/>
      <c r="H561"/>
      <c r="I561"/>
      <c r="J561"/>
      <c r="K561"/>
      <c r="L561"/>
      <c r="M561"/>
      <c r="N561"/>
      <c r="O561"/>
      <c r="P561"/>
      <c r="Q561"/>
      <c r="R561"/>
      <c r="S561"/>
      <c r="T561"/>
      <c r="U561"/>
      <c r="V561"/>
      <c r="W561"/>
      <c r="X561"/>
      <c r="Y561"/>
      <c r="Z561"/>
      <c r="AA561" s="11">
        <v>3.0250067222371606E-2</v>
      </c>
      <c r="AB561" s="11">
        <v>0.81819999270849475</v>
      </c>
      <c r="AC561" s="11">
        <v>0.68099999999999994</v>
      </c>
      <c r="AD561" s="11">
        <v>0.7</v>
      </c>
      <c r="AE561" s="11">
        <v>0.78599999999999992</v>
      </c>
      <c r="AF561" s="11">
        <v>0.875</v>
      </c>
      <c r="AG561" s="11">
        <v>0.7</v>
      </c>
      <c r="AH561" s="11">
        <v>0.86900000000000011</v>
      </c>
      <c r="AI561" s="11">
        <v>0.77599999999999991</v>
      </c>
      <c r="AJ561" s="11">
        <v>0.62929357576328004</v>
      </c>
      <c r="AK561" s="11">
        <v>0.69245286349650004</v>
      </c>
      <c r="AL561" s="11">
        <v>0.78058320714816054</v>
      </c>
      <c r="AM561" s="11">
        <v>0.84010495332879553</v>
      </c>
      <c r="AN561" s="11">
        <v>0.66532542857142862</v>
      </c>
      <c r="AO561" s="11">
        <v>0.7487469233276276</v>
      </c>
      <c r="AP561" s="11">
        <v>0.77500000000000002</v>
      </c>
      <c r="AQ561" s="11">
        <v>0.78058320714816054</v>
      </c>
      <c r="AR561" s="11">
        <v>13008.751975994301</v>
      </c>
      <c r="AS561" s="11">
        <v>11380</v>
      </c>
      <c r="AT561" s="11">
        <v>16467256</v>
      </c>
      <c r="AU561" s="11">
        <v>52</v>
      </c>
      <c r="AV561" s="11">
        <v>2.38</v>
      </c>
      <c r="AW561" s="11">
        <v>0.14000000000000001</v>
      </c>
      <c r="AX561" s="11">
        <v>5.8935316508158947E-2</v>
      </c>
    </row>
    <row r="562" spans="1:50">
      <c r="A562"/>
      <c r="B562"/>
      <c r="C562"/>
      <c r="D562"/>
      <c r="E562"/>
      <c r="F562"/>
      <c r="G562"/>
      <c r="H562"/>
      <c r="I562"/>
      <c r="J562"/>
      <c r="K562"/>
      <c r="L562"/>
      <c r="M562"/>
      <c r="N562"/>
      <c r="O562"/>
      <c r="P562"/>
      <c r="Q562"/>
      <c r="R562"/>
      <c r="S562"/>
      <c r="T562"/>
      <c r="U562"/>
      <c r="V562"/>
      <c r="W562"/>
      <c r="X562"/>
      <c r="Y562"/>
      <c r="Z562"/>
      <c r="AA562" s="11">
        <v>3.0250067222371606E-2</v>
      </c>
      <c r="AB562" s="11">
        <v>0.82223999277019377</v>
      </c>
      <c r="AC562" s="11">
        <v>0.68200000000000005</v>
      </c>
      <c r="AD562" s="11">
        <v>0.7</v>
      </c>
      <c r="AE562" s="11">
        <v>0.78799999999999992</v>
      </c>
      <c r="AF562" s="11">
        <v>0.879</v>
      </c>
      <c r="AG562" s="11">
        <v>0.7</v>
      </c>
      <c r="AH562" s="11">
        <v>0.79799999999999993</v>
      </c>
      <c r="AI562" s="11">
        <v>0.82400000000000007</v>
      </c>
      <c r="AJ562" s="11">
        <v>0.60180483849000399</v>
      </c>
      <c r="AK562" s="11">
        <v>0.70619650455923599</v>
      </c>
      <c r="AL562" s="11">
        <v>0.76572326040256578</v>
      </c>
      <c r="AM562" s="11">
        <v>0.93205423014420119</v>
      </c>
      <c r="AN562" s="11">
        <v>0.74376799999999998</v>
      </c>
      <c r="AO562" s="11">
        <v>0.74661714076324026</v>
      </c>
      <c r="AP562" s="11">
        <v>0.77</v>
      </c>
      <c r="AQ562" s="11">
        <v>0.76572326040256578</v>
      </c>
      <c r="AR562" s="11">
        <v>13865.194493271099</v>
      </c>
      <c r="AS562" s="11">
        <v>12290</v>
      </c>
      <c r="AT562" s="11">
        <v>16636135</v>
      </c>
      <c r="AW562" s="11">
        <v>0.15</v>
      </c>
      <c r="AX562" s="11">
        <v>5.4848850659114823E-2</v>
      </c>
    </row>
    <row r="563" spans="1:50">
      <c r="A563"/>
      <c r="B563"/>
      <c r="C563"/>
      <c r="D563"/>
      <c r="E563"/>
      <c r="F563"/>
      <c r="G563"/>
      <c r="H563"/>
      <c r="I563"/>
      <c r="J563"/>
      <c r="K563"/>
      <c r="L563"/>
      <c r="M563"/>
      <c r="N563"/>
      <c r="O563"/>
      <c r="P563"/>
      <c r="Q563"/>
      <c r="R563"/>
      <c r="S563"/>
      <c r="T563"/>
      <c r="U563"/>
      <c r="V563"/>
      <c r="W563"/>
      <c r="X563"/>
      <c r="Y563"/>
      <c r="Z563"/>
      <c r="AA563" s="11">
        <v>3.0250067222371606E-2</v>
      </c>
      <c r="AB563" s="11">
        <v>0.82627999283189268</v>
      </c>
      <c r="AC563" s="11">
        <v>0.67799999999999994</v>
      </c>
      <c r="AD563" s="11">
        <v>0.7</v>
      </c>
      <c r="AE563" s="11">
        <v>0.78099999999999992</v>
      </c>
      <c r="AF563" s="11">
        <v>0.88200000000000001</v>
      </c>
      <c r="AG563" s="11">
        <v>0.8</v>
      </c>
      <c r="AH563" s="11">
        <v>0.78799999999999992</v>
      </c>
      <c r="AI563" s="11">
        <v>0.82200000000000006</v>
      </c>
      <c r="AJ563" s="11">
        <v>0.60288324243373004</v>
      </c>
      <c r="AK563" s="11">
        <v>0.69302879420411001</v>
      </c>
      <c r="AL563" s="11">
        <v>0.76661734877033971</v>
      </c>
      <c r="AM563" s="11">
        <v>0.97838049578390229</v>
      </c>
      <c r="AN563" s="11">
        <v>0.78277685714285705</v>
      </c>
      <c r="AO563" s="11">
        <v>0.75683577774661259</v>
      </c>
      <c r="AP563" s="11">
        <v>0.77400000000000002</v>
      </c>
      <c r="AQ563" s="11">
        <v>0.76661734877033971</v>
      </c>
      <c r="AR563" s="11">
        <v>14542.6285302179</v>
      </c>
      <c r="AS563" s="11">
        <v>13450</v>
      </c>
      <c r="AT563" s="11">
        <v>16803952</v>
      </c>
      <c r="AW563" s="11">
        <v>0.16</v>
      </c>
      <c r="AX563" s="11">
        <v>4.1199698217896596E-2</v>
      </c>
    </row>
    <row r="564" spans="1:50">
      <c r="A564"/>
      <c r="B564"/>
      <c r="C564"/>
      <c r="D564"/>
      <c r="E564"/>
      <c r="F564"/>
      <c r="G564"/>
      <c r="H564"/>
      <c r="I564"/>
      <c r="J564"/>
      <c r="K564"/>
      <c r="L564"/>
      <c r="M564"/>
      <c r="N564"/>
      <c r="O564"/>
      <c r="P564"/>
      <c r="Q564"/>
      <c r="R564"/>
      <c r="S564"/>
      <c r="T564"/>
      <c r="U564"/>
      <c r="V564"/>
      <c r="W564"/>
      <c r="X564"/>
      <c r="Y564"/>
      <c r="Z564"/>
      <c r="AA564" s="11">
        <v>3.0250067222371606E-2</v>
      </c>
      <c r="AB564" s="11">
        <v>0.83031999289359171</v>
      </c>
      <c r="AC564" s="11">
        <v>0.66299999999999992</v>
      </c>
      <c r="AD564" s="11">
        <v>0.7</v>
      </c>
      <c r="AE564" s="11">
        <v>0.78200000000000003</v>
      </c>
      <c r="AF564" s="11">
        <v>0.90099999999999991</v>
      </c>
      <c r="AG564" s="11">
        <v>0.8</v>
      </c>
      <c r="AH564" s="11">
        <v>0.77300000000000002</v>
      </c>
      <c r="AI564" s="11">
        <v>0.85799999999999998</v>
      </c>
      <c r="AJ564" s="11">
        <v>0.625655039163034</v>
      </c>
      <c r="AK564" s="11">
        <v>0.692544446654768</v>
      </c>
      <c r="AL564" s="11">
        <v>0.77419264054655046</v>
      </c>
      <c r="AM564" s="11">
        <v>1</v>
      </c>
      <c r="AN564" s="11">
        <v>0.76712132034992853</v>
      </c>
      <c r="AO564" s="11">
        <v>0.75010511801343849</v>
      </c>
      <c r="AP564" s="11">
        <v>0.75</v>
      </c>
      <c r="AQ564" s="11">
        <v>0.77419264054655046</v>
      </c>
      <c r="AR564" s="11">
        <v>14311.2852665235</v>
      </c>
      <c r="AS564" s="11">
        <v>13420</v>
      </c>
      <c r="AT564" s="11">
        <v>16970265</v>
      </c>
      <c r="AU564" s="11">
        <v>52.06</v>
      </c>
      <c r="AV564" s="11">
        <v>2.4300000000000002</v>
      </c>
      <c r="AW564" s="11">
        <v>0.16</v>
      </c>
      <c r="AX564" s="11">
        <v>3.9672500709825503E-2</v>
      </c>
    </row>
    <row r="565" spans="1:50">
      <c r="A565"/>
      <c r="B565"/>
      <c r="C565"/>
      <c r="D565"/>
      <c r="E565"/>
      <c r="F565"/>
      <c r="G565"/>
      <c r="H565"/>
      <c r="I565"/>
      <c r="J565"/>
      <c r="K565"/>
      <c r="L565"/>
      <c r="M565"/>
      <c r="N565"/>
      <c r="O565"/>
      <c r="P565"/>
      <c r="Q565"/>
      <c r="R565"/>
      <c r="S565"/>
      <c r="T565"/>
      <c r="U565"/>
      <c r="V565"/>
      <c r="W565"/>
      <c r="X565"/>
      <c r="Y565"/>
      <c r="Z565"/>
      <c r="AA565" s="11">
        <v>3.0250067222371606E-2</v>
      </c>
      <c r="AB565" s="11">
        <v>0.83435999295529062</v>
      </c>
      <c r="AC565" s="11">
        <v>0.64800000000000002</v>
      </c>
      <c r="AD565" s="11">
        <v>0.7</v>
      </c>
      <c r="AE565" s="11">
        <v>0.77500000000000002</v>
      </c>
      <c r="AF565" s="11">
        <v>0.89599999999999991</v>
      </c>
      <c r="AG565" s="11">
        <v>0.8</v>
      </c>
      <c r="AH565" s="11">
        <v>0.73</v>
      </c>
      <c r="AI565" s="11">
        <v>0.88</v>
      </c>
      <c r="AJ565" s="11">
        <v>0.62439848879948978</v>
      </c>
      <c r="AK565" s="11">
        <v>0.69061900223125738</v>
      </c>
      <c r="AL565" s="11">
        <v>0.77145071420237177</v>
      </c>
      <c r="AM565" s="11">
        <v>1</v>
      </c>
      <c r="AN565" s="11">
        <v>0.75146578355699989</v>
      </c>
      <c r="AO565" s="11">
        <v>0.747604066889207</v>
      </c>
      <c r="AP565" s="11">
        <v>0.754</v>
      </c>
      <c r="AQ565" s="11">
        <v>0.77145071420237177</v>
      </c>
      <c r="AS565" s="11">
        <v>13918.666666666511</v>
      </c>
      <c r="AW565" s="11">
        <v>0.15</v>
      </c>
      <c r="AX565" s="11">
        <v>3.4096587591678912E-2</v>
      </c>
    </row>
    <row r="566" spans="1:50">
      <c r="A566"/>
      <c r="B566"/>
      <c r="C566"/>
      <c r="D566"/>
      <c r="E566"/>
      <c r="F566"/>
      <c r="G566"/>
      <c r="H566"/>
      <c r="I566"/>
      <c r="J566"/>
      <c r="K566"/>
      <c r="L566"/>
      <c r="M566"/>
      <c r="N566"/>
      <c r="O566"/>
      <c r="P566"/>
      <c r="Q566"/>
      <c r="R566"/>
      <c r="S566"/>
      <c r="T566"/>
      <c r="U566"/>
      <c r="V566"/>
      <c r="W566"/>
      <c r="X566"/>
      <c r="Y566"/>
      <c r="Z566"/>
      <c r="AA566" s="11">
        <v>1.2865198768929132E-2</v>
      </c>
      <c r="AB566" s="11">
        <v>0.6736000042560979</v>
      </c>
      <c r="AC566" s="11">
        <v>0.55000000000000004</v>
      </c>
      <c r="AD566" s="11">
        <v>0.5</v>
      </c>
      <c r="AE566" s="11">
        <v>0.70599999999999996</v>
      </c>
      <c r="AF566" s="11">
        <v>0.93700000000000006</v>
      </c>
      <c r="AG566" s="11">
        <v>0.5</v>
      </c>
      <c r="AH566" s="11">
        <v>0.68400000000000005</v>
      </c>
      <c r="AI566" s="11">
        <v>0.2</v>
      </c>
      <c r="AJ566" s="11">
        <v>0.43117566758788861</v>
      </c>
      <c r="AK566" s="11">
        <v>0.17463295327649603</v>
      </c>
      <c r="AL566" s="11">
        <v>0.46032570452993893</v>
      </c>
      <c r="AM566" s="11">
        <v>3.3466452164137776E-3</v>
      </c>
      <c r="AN566" s="11">
        <v>6.5824857142857143E-2</v>
      </c>
      <c r="AO566" s="11">
        <v>0.46049861185586688</v>
      </c>
      <c r="AP566" s="11">
        <v>0.52000000290572646</v>
      </c>
      <c r="AQ566" s="11">
        <v>0.46032570452993893</v>
      </c>
      <c r="AR566" s="11">
        <v>1507.41288153665</v>
      </c>
      <c r="AS566" s="11">
        <v>1480</v>
      </c>
      <c r="AT566" s="11">
        <v>1204855000</v>
      </c>
      <c r="AV566" s="11">
        <v>74.13</v>
      </c>
      <c r="AW566" s="11">
        <v>-0.02</v>
      </c>
      <c r="AX566" s="11">
        <v>0.11014922087989459</v>
      </c>
    </row>
    <row r="567" spans="1:50">
      <c r="A567"/>
      <c r="B567"/>
      <c r="C567"/>
      <c r="D567"/>
      <c r="E567"/>
      <c r="F567"/>
      <c r="G567"/>
      <c r="H567"/>
      <c r="I567"/>
      <c r="J567"/>
      <c r="K567"/>
      <c r="L567"/>
      <c r="M567"/>
      <c r="N567"/>
      <c r="O567"/>
      <c r="P567"/>
      <c r="Q567"/>
      <c r="R567"/>
      <c r="S567"/>
      <c r="T567"/>
      <c r="U567"/>
      <c r="V567"/>
      <c r="W567"/>
      <c r="X567"/>
      <c r="Y567"/>
      <c r="Z567"/>
      <c r="AA567" s="11">
        <v>1.2865198768929132E-2</v>
      </c>
      <c r="AB567" s="11">
        <v>0.66544000459048802</v>
      </c>
      <c r="AC567" s="11">
        <v>0.55000000000000004</v>
      </c>
      <c r="AD567" s="11">
        <v>0.5</v>
      </c>
      <c r="AE567" s="11">
        <v>0.70700000000000007</v>
      </c>
      <c r="AF567" s="11">
        <v>0.94599999999999995</v>
      </c>
      <c r="AG567" s="11">
        <v>0.5</v>
      </c>
      <c r="AH567" s="11">
        <v>0.61499999999999999</v>
      </c>
      <c r="AI567" s="11">
        <v>0.2</v>
      </c>
      <c r="AJ567" s="11">
        <v>0.42977108940743197</v>
      </c>
      <c r="AK567" s="11">
        <v>0.16799280961725999</v>
      </c>
      <c r="AL567" s="11">
        <v>0.45951602504901701</v>
      </c>
      <c r="AM567" s="11">
        <v>6.2539069807765555E-3</v>
      </c>
      <c r="AN567" s="11">
        <v>7.3030571428571431E-2</v>
      </c>
      <c r="AO567" s="11">
        <v>0.45969246109580181</v>
      </c>
      <c r="AP567" s="11">
        <v>0.53300000261515379</v>
      </c>
      <c r="AQ567" s="11">
        <v>0.45951602504901701</v>
      </c>
      <c r="AR567" s="11">
        <v>1672.2413784959299</v>
      </c>
      <c r="AS567" s="11">
        <v>1650</v>
      </c>
      <c r="AT567" s="11">
        <v>1217550000</v>
      </c>
      <c r="AV567" s="11">
        <v>65.06</v>
      </c>
      <c r="AW567" s="11">
        <v>-0.03</v>
      </c>
      <c r="AX567" s="11">
        <v>0.10691307882625706</v>
      </c>
    </row>
    <row r="568" spans="1:50">
      <c r="A568"/>
      <c r="B568"/>
      <c r="C568"/>
      <c r="D568"/>
      <c r="E568"/>
      <c r="F568"/>
      <c r="G568"/>
      <c r="H568"/>
      <c r="I568"/>
      <c r="J568"/>
      <c r="K568"/>
      <c r="L568"/>
      <c r="M568"/>
      <c r="N568"/>
      <c r="O568"/>
      <c r="P568"/>
      <c r="Q568"/>
      <c r="R568"/>
      <c r="S568"/>
      <c r="T568"/>
      <c r="U568"/>
      <c r="V568"/>
      <c r="W568"/>
      <c r="X568"/>
      <c r="Y568"/>
      <c r="Z568"/>
      <c r="AA568" s="11">
        <v>1.2865198768929132E-2</v>
      </c>
      <c r="AB568" s="11">
        <v>0.65728000492487837</v>
      </c>
      <c r="AC568" s="11">
        <v>0.55000000000000004</v>
      </c>
      <c r="AD568" s="11">
        <v>0.5</v>
      </c>
      <c r="AE568" s="11">
        <v>0.70400000000000007</v>
      </c>
      <c r="AF568" s="11">
        <v>0.95400000000000007</v>
      </c>
      <c r="AG568" s="11">
        <v>0.5</v>
      </c>
      <c r="AH568" s="11">
        <v>0.627</v>
      </c>
      <c r="AI568" s="11">
        <v>0.3</v>
      </c>
      <c r="AJ568" s="11">
        <v>0.44844351335697807</v>
      </c>
      <c r="AK568" s="11">
        <v>0.196288787380445</v>
      </c>
      <c r="AL568" s="11">
        <v>0.45325840778250209</v>
      </c>
      <c r="AM568" s="11">
        <v>1.1953200685595E-2</v>
      </c>
      <c r="AN568" s="11">
        <v>7.9006285714285709E-2</v>
      </c>
      <c r="AO568" s="11">
        <v>0.44251116004249547</v>
      </c>
      <c r="AP568" s="11">
        <v>0.54600000232458112</v>
      </c>
      <c r="AQ568" s="11">
        <v>0.45325840778250209</v>
      </c>
      <c r="AR568" s="11">
        <v>1841.22916765435</v>
      </c>
      <c r="AS568" s="11">
        <v>1820</v>
      </c>
      <c r="AT568" s="11">
        <v>1230075000</v>
      </c>
      <c r="AV568" s="11">
        <v>71.06</v>
      </c>
      <c r="AW568" s="11">
        <v>-0.02</v>
      </c>
      <c r="AX568" s="11">
        <v>0.10375163421759975</v>
      </c>
    </row>
    <row r="569" spans="1:50">
      <c r="A569"/>
      <c r="B569"/>
      <c r="C569"/>
      <c r="D569"/>
      <c r="E569"/>
      <c r="F569"/>
      <c r="G569"/>
      <c r="H569"/>
      <c r="I569"/>
      <c r="J569"/>
      <c r="K569"/>
      <c r="L569"/>
      <c r="M569"/>
      <c r="N569"/>
      <c r="O569"/>
      <c r="P569"/>
      <c r="Q569"/>
      <c r="R569"/>
      <c r="S569"/>
      <c r="T569"/>
      <c r="U569"/>
      <c r="V569"/>
      <c r="W569"/>
      <c r="X569"/>
      <c r="Y569"/>
      <c r="Z569"/>
      <c r="AA569" s="11">
        <v>1.2865198768929132E-2</v>
      </c>
      <c r="AB569" s="11">
        <v>0.6491200052592685</v>
      </c>
      <c r="AC569" s="11">
        <v>0.55000000000000004</v>
      </c>
      <c r="AD569" s="11">
        <v>0.5</v>
      </c>
      <c r="AE569" s="11">
        <v>0.70499999999999996</v>
      </c>
      <c r="AF569" s="11">
        <v>0.95900000000000007</v>
      </c>
      <c r="AG569" s="11">
        <v>0.5</v>
      </c>
      <c r="AH569" s="11">
        <v>0.68200000000000005</v>
      </c>
      <c r="AI569" s="11">
        <v>0.34</v>
      </c>
      <c r="AJ569" s="11">
        <v>0.46711593730652401</v>
      </c>
      <c r="AK569" s="11">
        <v>0.22458476514362999</v>
      </c>
      <c r="AL569" s="11">
        <v>0.44700079051598712</v>
      </c>
      <c r="AM569" s="11">
        <v>2.1349301247202558E-2</v>
      </c>
      <c r="AN569" s="11">
        <v>8.6082857142857142E-2</v>
      </c>
      <c r="AO569" s="11">
        <v>0.42532985898918907</v>
      </c>
      <c r="AP569" s="11">
        <v>0.55900000203400846</v>
      </c>
      <c r="AQ569" s="11">
        <v>0.44700079051598712</v>
      </c>
      <c r="AR569" s="11">
        <v>1988.1280850575299</v>
      </c>
      <c r="AS569" s="11">
        <v>1960</v>
      </c>
      <c r="AT569" s="11">
        <v>1241935000</v>
      </c>
      <c r="AV569" s="11">
        <v>69.569999999999993</v>
      </c>
      <c r="AW569" s="11">
        <v>-0.02</v>
      </c>
      <c r="AX569" s="11">
        <v>0.10082161658042749</v>
      </c>
    </row>
    <row r="570" spans="1:50">
      <c r="A570"/>
      <c r="B570"/>
      <c r="C570"/>
      <c r="D570"/>
      <c r="E570"/>
      <c r="F570"/>
      <c r="G570"/>
      <c r="H570"/>
      <c r="I570"/>
      <c r="J570"/>
      <c r="K570"/>
      <c r="L570"/>
      <c r="M570"/>
      <c r="N570"/>
      <c r="O570"/>
      <c r="P570"/>
      <c r="Q570"/>
      <c r="R570"/>
      <c r="S570"/>
      <c r="T570"/>
      <c r="U570"/>
      <c r="V570"/>
      <c r="W570"/>
      <c r="X570"/>
      <c r="Y570"/>
      <c r="Z570"/>
      <c r="AA570" s="11">
        <v>1.2865198768929132E-2</v>
      </c>
      <c r="AB570" s="11">
        <v>0.64096000559365884</v>
      </c>
      <c r="AC570" s="11">
        <v>0.55000000000000004</v>
      </c>
      <c r="AD570" s="11">
        <v>0.5</v>
      </c>
      <c r="AE570" s="11">
        <v>0.70499999999999996</v>
      </c>
      <c r="AF570" s="11">
        <v>0.95099999999999996</v>
      </c>
      <c r="AG570" s="11">
        <v>0.5</v>
      </c>
      <c r="AH570" s="11">
        <v>0.752</v>
      </c>
      <c r="AI570" s="11">
        <v>0.38200000000000001</v>
      </c>
      <c r="AJ570" s="11">
        <v>0.46128321743530504</v>
      </c>
      <c r="AK570" s="11">
        <v>0.23371648825455599</v>
      </c>
      <c r="AL570" s="11">
        <v>0.45062424693004227</v>
      </c>
      <c r="AM570" s="11">
        <v>3.8401311264287114E-2</v>
      </c>
      <c r="AN570" s="11">
        <v>9.3803714285714282E-2</v>
      </c>
      <c r="AO570" s="11">
        <v>0.41853185663645942</v>
      </c>
      <c r="AP570" s="11">
        <v>0.5720000017434359</v>
      </c>
      <c r="AQ570" s="11">
        <v>0.45062424693004227</v>
      </c>
      <c r="AR570" s="11">
        <v>2151.86484851969</v>
      </c>
      <c r="AS570" s="11">
        <v>2120</v>
      </c>
      <c r="AT570" s="11">
        <v>1252735000</v>
      </c>
      <c r="AV570" s="11">
        <v>61.44</v>
      </c>
      <c r="AW570" s="11">
        <v>-0.02</v>
      </c>
      <c r="AX570" s="11">
        <v>9.8025170118152927E-2</v>
      </c>
    </row>
    <row r="571" spans="1:50">
      <c r="A571"/>
      <c r="B571"/>
      <c r="C571"/>
      <c r="D571"/>
      <c r="E571"/>
      <c r="F571"/>
      <c r="G571"/>
      <c r="H571"/>
      <c r="I571"/>
      <c r="J571"/>
      <c r="K571"/>
      <c r="L571"/>
      <c r="M571"/>
      <c r="N571"/>
      <c r="O571"/>
      <c r="P571"/>
      <c r="Q571"/>
      <c r="R571"/>
      <c r="S571"/>
      <c r="T571"/>
      <c r="U571"/>
      <c r="V571"/>
      <c r="W571"/>
      <c r="X571"/>
      <c r="Y571"/>
      <c r="Z571"/>
      <c r="AA571" s="11">
        <v>1.2865198768929132E-2</v>
      </c>
      <c r="AB571" s="11">
        <v>0.63280000592804897</v>
      </c>
      <c r="AC571" s="11">
        <v>0.55000000000000004</v>
      </c>
      <c r="AD571" s="11">
        <v>0.5</v>
      </c>
      <c r="AE571" s="11">
        <v>0.70400000000000007</v>
      </c>
      <c r="AF571" s="11">
        <v>0.90300000000000002</v>
      </c>
      <c r="AG571" s="11">
        <v>0.5</v>
      </c>
      <c r="AH571" s="11">
        <v>0.84</v>
      </c>
      <c r="AI571" s="11">
        <v>0.42599999999999999</v>
      </c>
      <c r="AJ571" s="11">
        <v>0.45545049756408601</v>
      </c>
      <c r="AK571" s="11">
        <v>0.24284821136548201</v>
      </c>
      <c r="AL571" s="11">
        <v>0.45424770334409742</v>
      </c>
      <c r="AM571" s="11">
        <v>7.502768658913099E-2</v>
      </c>
      <c r="AN571" s="11">
        <v>0.11138614285714286</v>
      </c>
      <c r="AO571" s="11">
        <v>0.41173385428372972</v>
      </c>
      <c r="AP571" s="11">
        <v>0.58500000145286324</v>
      </c>
      <c r="AQ571" s="11">
        <v>0.45424770334409742</v>
      </c>
      <c r="AR571" s="11">
        <v>2364.3857150355998</v>
      </c>
      <c r="AS571" s="11">
        <v>2340</v>
      </c>
      <c r="AT571" s="11">
        <v>1262645000</v>
      </c>
      <c r="AW571" s="11">
        <v>-0.01</v>
      </c>
      <c r="AX571" s="11">
        <v>9.5060431168976611E-2</v>
      </c>
    </row>
    <row r="572" spans="1:50">
      <c r="A572"/>
      <c r="B572"/>
      <c r="C572"/>
      <c r="D572"/>
      <c r="E572"/>
      <c r="F572"/>
      <c r="G572"/>
      <c r="H572"/>
      <c r="I572"/>
      <c r="J572"/>
      <c r="K572"/>
      <c r="L572"/>
      <c r="M572"/>
      <c r="N572"/>
      <c r="O572"/>
      <c r="P572"/>
      <c r="Q572"/>
      <c r="R572"/>
      <c r="S572"/>
      <c r="T572"/>
      <c r="U572"/>
      <c r="V572"/>
      <c r="W572"/>
      <c r="X572"/>
      <c r="Y572"/>
      <c r="Z572"/>
      <c r="AA572" s="11">
        <v>1.2865198768929132E-2</v>
      </c>
      <c r="AB572" s="11">
        <v>0.6246400062624391</v>
      </c>
      <c r="AC572" s="11">
        <v>0.55000000000000004</v>
      </c>
      <c r="AD572" s="11">
        <v>0.3</v>
      </c>
      <c r="AE572" s="11">
        <v>0.70400000000000007</v>
      </c>
      <c r="AF572" s="11">
        <v>0.94099999999999995</v>
      </c>
      <c r="AG572" s="11">
        <v>0.3</v>
      </c>
      <c r="AH572" s="11">
        <v>0.84099999999999997</v>
      </c>
      <c r="AI572" s="11">
        <v>0.46</v>
      </c>
      <c r="AJ572" s="11">
        <v>0.459478006188483</v>
      </c>
      <c r="AK572" s="11">
        <v>0.21363909887217297</v>
      </c>
      <c r="AL572" s="11">
        <v>0.42980296643240951</v>
      </c>
      <c r="AM572" s="11">
        <v>0.12651736534269889</v>
      </c>
      <c r="AN572" s="11">
        <v>0.14314685714285713</v>
      </c>
      <c r="AO572" s="11">
        <v>0.42202610338508756</v>
      </c>
      <c r="AP572" s="11">
        <v>0.59800000116229057</v>
      </c>
      <c r="AQ572" s="11">
        <v>0.42980296643240951</v>
      </c>
      <c r="AR572" s="11">
        <v>2599.7300992349601</v>
      </c>
      <c r="AS572" s="11">
        <v>2560</v>
      </c>
      <c r="AT572" s="11">
        <v>1271850000</v>
      </c>
      <c r="AW572" s="11">
        <v>-0.04</v>
      </c>
      <c r="AX572" s="11">
        <v>9.1971786660685229E-2</v>
      </c>
    </row>
    <row r="573" spans="1:50">
      <c r="A573"/>
      <c r="B573"/>
      <c r="C573"/>
      <c r="D573"/>
      <c r="E573"/>
      <c r="F573"/>
      <c r="G573"/>
      <c r="H573"/>
      <c r="I573"/>
      <c r="J573"/>
      <c r="K573"/>
      <c r="L573"/>
      <c r="M573"/>
      <c r="N573"/>
      <c r="O573"/>
      <c r="P573"/>
      <c r="Q573"/>
      <c r="R573"/>
      <c r="S573"/>
      <c r="T573"/>
      <c r="U573"/>
      <c r="V573"/>
      <c r="W573"/>
      <c r="X573"/>
      <c r="Y573"/>
      <c r="Z573"/>
      <c r="AA573" s="11">
        <v>1.2865198768929132E-2</v>
      </c>
      <c r="AB573" s="11">
        <v>0.61648000659682933</v>
      </c>
      <c r="AC573" s="11">
        <v>0.55000000000000004</v>
      </c>
      <c r="AD573" s="11">
        <v>0.3</v>
      </c>
      <c r="AE573" s="11">
        <v>0.70299999999999996</v>
      </c>
      <c r="AF573" s="11">
        <v>0.92299999999999993</v>
      </c>
      <c r="AG573" s="11">
        <v>0.3</v>
      </c>
      <c r="AH573" s="11">
        <v>0.87599999999999989</v>
      </c>
      <c r="AI573" s="11">
        <v>0.48599999999999999</v>
      </c>
      <c r="AJ573" s="11">
        <v>0.46350551481288005</v>
      </c>
      <c r="AK573" s="11">
        <v>0.18442998637886401</v>
      </c>
      <c r="AL573" s="11">
        <v>0.40535822952072154</v>
      </c>
      <c r="AM573" s="11">
        <v>0.17876791280502669</v>
      </c>
      <c r="AN573" s="11">
        <v>0.18216000000000002</v>
      </c>
      <c r="AO573" s="11">
        <v>0.43231835248644546</v>
      </c>
      <c r="AP573" s="11">
        <v>0.61100000087171791</v>
      </c>
      <c r="AQ573" s="11">
        <v>0.40535822952072154</v>
      </c>
      <c r="AR573" s="11">
        <v>2863.1358187996102</v>
      </c>
      <c r="AS573" s="11">
        <v>2830</v>
      </c>
      <c r="AT573" s="11">
        <v>1280400000</v>
      </c>
      <c r="AV573" s="11">
        <v>51.15</v>
      </c>
      <c r="AW573" s="11">
        <v>-0.04</v>
      </c>
      <c r="AX573" s="11">
        <v>8.7563757109346552E-2</v>
      </c>
    </row>
    <row r="574" spans="1:50">
      <c r="A574"/>
      <c r="B574"/>
      <c r="C574"/>
      <c r="D574"/>
      <c r="E574"/>
      <c r="F574"/>
      <c r="G574"/>
      <c r="H574"/>
      <c r="I574"/>
      <c r="J574"/>
      <c r="K574"/>
      <c r="L574"/>
      <c r="M574"/>
      <c r="N574"/>
      <c r="O574"/>
      <c r="P574"/>
      <c r="Q574"/>
      <c r="R574"/>
      <c r="S574"/>
      <c r="T574"/>
      <c r="U574"/>
      <c r="V574"/>
      <c r="W574"/>
      <c r="X574"/>
      <c r="Y574"/>
      <c r="Z574"/>
      <c r="AA574" s="11">
        <v>1.2865198768929132E-2</v>
      </c>
      <c r="AB574" s="11">
        <v>0.60832000693121957</v>
      </c>
      <c r="AC574" s="11">
        <v>0.55000000000000004</v>
      </c>
      <c r="AD574" s="11">
        <v>0.3</v>
      </c>
      <c r="AE574" s="11">
        <v>0.66900000000000004</v>
      </c>
      <c r="AF574" s="11">
        <v>0.90200000000000002</v>
      </c>
      <c r="AG574" s="11">
        <v>0.3</v>
      </c>
      <c r="AH574" s="11">
        <v>0.85799999999999998</v>
      </c>
      <c r="AI574" s="11">
        <v>0.50600000000000001</v>
      </c>
      <c r="AJ574" s="11">
        <v>0.424489581255174</v>
      </c>
      <c r="AK574" s="11">
        <v>0.19335095104601999</v>
      </c>
      <c r="AL574" s="11">
        <v>0.42485174252722413</v>
      </c>
      <c r="AM574" s="11">
        <v>0.23280640242850778</v>
      </c>
      <c r="AN574" s="11">
        <v>0.22021757142857143</v>
      </c>
      <c r="AO574" s="11">
        <v>0.4134107994710215</v>
      </c>
      <c r="AP574" s="11">
        <v>0.62400000058114524</v>
      </c>
      <c r="AQ574" s="11">
        <v>0.42485174252722413</v>
      </c>
      <c r="AR574" s="11">
        <v>3197.3546360045202</v>
      </c>
      <c r="AS574" s="11">
        <v>3180</v>
      </c>
      <c r="AT574" s="11">
        <v>1288400000</v>
      </c>
      <c r="AW574" s="11">
        <v>-0.04</v>
      </c>
      <c r="AX574" s="11">
        <v>8.3492010696303298E-2</v>
      </c>
    </row>
    <row r="575" spans="1:50">
      <c r="A575"/>
      <c r="B575"/>
      <c r="C575"/>
      <c r="D575"/>
      <c r="E575"/>
      <c r="F575"/>
      <c r="G575"/>
      <c r="H575"/>
      <c r="I575"/>
      <c r="J575"/>
      <c r="K575"/>
      <c r="L575"/>
      <c r="M575"/>
      <c r="N575"/>
      <c r="O575"/>
      <c r="P575"/>
      <c r="Q575"/>
      <c r="R575"/>
      <c r="S575"/>
      <c r="T575"/>
      <c r="U575"/>
      <c r="V575"/>
      <c r="W575"/>
      <c r="X575"/>
      <c r="Y575"/>
      <c r="Z575"/>
      <c r="AA575" s="11">
        <v>1.2865198768929132E-2</v>
      </c>
      <c r="AB575" s="11">
        <v>0.60016000726560981</v>
      </c>
      <c r="AC575" s="11">
        <v>0.55000000000000004</v>
      </c>
      <c r="AD575" s="11">
        <v>0.3</v>
      </c>
      <c r="AE575" s="11">
        <v>0.66400000000000003</v>
      </c>
      <c r="AF575" s="11">
        <v>0.88400000000000001</v>
      </c>
      <c r="AG575" s="11">
        <v>0.3</v>
      </c>
      <c r="AH575" s="11">
        <v>0.8640000000000001</v>
      </c>
      <c r="AI575" s="11">
        <v>0.51400000000000001</v>
      </c>
      <c r="AJ575" s="11">
        <v>0.45707836669845403</v>
      </c>
      <c r="AK575" s="11">
        <v>0.20775435536701398</v>
      </c>
      <c r="AL575" s="11">
        <v>0.37671614702260375</v>
      </c>
      <c r="AM575" s="11">
        <v>0.28704100199962668</v>
      </c>
      <c r="AN575" s="11">
        <v>0.2510297142857143</v>
      </c>
      <c r="AO575" s="11">
        <v>0.43010063303286278</v>
      </c>
      <c r="AP575" s="11">
        <v>0.63700000029057269</v>
      </c>
      <c r="AQ575" s="11">
        <v>0.37671614702260375</v>
      </c>
      <c r="AR575" s="11">
        <v>3598.6353661335302</v>
      </c>
      <c r="AS575" s="11">
        <v>3590</v>
      </c>
      <c r="AT575" s="11">
        <v>1296075000</v>
      </c>
      <c r="AW575" s="11">
        <v>-0.04</v>
      </c>
      <c r="AX575" s="11">
        <v>7.8176443891500857E-2</v>
      </c>
    </row>
    <row r="576" spans="1:50">
      <c r="A576"/>
      <c r="B576"/>
      <c r="C576"/>
      <c r="D576"/>
      <c r="E576"/>
      <c r="F576"/>
      <c r="G576"/>
      <c r="H576"/>
      <c r="I576"/>
      <c r="J576"/>
      <c r="K576"/>
      <c r="L576"/>
      <c r="M576"/>
      <c r="N576"/>
      <c r="O576"/>
      <c r="P576"/>
      <c r="Q576"/>
      <c r="R576"/>
      <c r="S576"/>
      <c r="T576"/>
      <c r="U576"/>
      <c r="V576"/>
      <c r="W576"/>
      <c r="X576"/>
      <c r="Y576"/>
      <c r="Z576"/>
      <c r="AA576" s="11">
        <v>1.2865198768929132E-2</v>
      </c>
      <c r="AB576" s="11">
        <v>0.59200000760000004</v>
      </c>
      <c r="AC576" s="11">
        <v>0.55000000000000004</v>
      </c>
      <c r="AD576" s="11">
        <v>0.3</v>
      </c>
      <c r="AE576" s="11">
        <v>0.67900000000000005</v>
      </c>
      <c r="AF576" s="11">
        <v>0.86</v>
      </c>
      <c r="AG576" s="11">
        <v>0.3</v>
      </c>
      <c r="AH576" s="11">
        <v>0.84799999999999998</v>
      </c>
      <c r="AI576" s="11">
        <v>0.54400000000000004</v>
      </c>
      <c r="AJ576" s="11">
        <v>0.42858042846140598</v>
      </c>
      <c r="AK576" s="11">
        <v>0.19656831026649399</v>
      </c>
      <c r="AL576" s="11">
        <v>0.35287381308536531</v>
      </c>
      <c r="AM576" s="11">
        <v>0.3352850271189789</v>
      </c>
      <c r="AN576" s="11">
        <v>0.27359042857142857</v>
      </c>
      <c r="AO576" s="11">
        <v>0.41630858392323378</v>
      </c>
      <c r="AP576" s="11">
        <v>0.65</v>
      </c>
      <c r="AQ576" s="11">
        <v>0.35287381308536531</v>
      </c>
      <c r="AR576" s="11">
        <v>4114.5735232629604</v>
      </c>
      <c r="AS576" s="11">
        <v>4130</v>
      </c>
      <c r="AT576" s="11">
        <v>1303720000</v>
      </c>
      <c r="AU576" s="11">
        <v>41.53</v>
      </c>
      <c r="AV576" s="11">
        <v>36.31</v>
      </c>
      <c r="AW576" s="11">
        <v>-0.05</v>
      </c>
      <c r="AX576" s="11">
        <v>7.4035612431515629E-2</v>
      </c>
    </row>
    <row r="577" spans="1:50">
      <c r="A577"/>
      <c r="B577"/>
      <c r="C577"/>
      <c r="D577"/>
      <c r="E577"/>
      <c r="F577"/>
      <c r="G577"/>
      <c r="H577"/>
      <c r="I577"/>
      <c r="J577"/>
      <c r="K577"/>
      <c r="L577"/>
      <c r="M577"/>
      <c r="N577"/>
      <c r="O577"/>
      <c r="P577"/>
      <c r="Q577"/>
      <c r="R577"/>
      <c r="S577"/>
      <c r="T577"/>
      <c r="U577"/>
      <c r="V577"/>
      <c r="W577"/>
      <c r="X577"/>
      <c r="Y577"/>
      <c r="Z577"/>
      <c r="AA577" s="11">
        <v>1.2865198768929132E-2</v>
      </c>
      <c r="AB577" s="11">
        <v>0.55900001529999999</v>
      </c>
      <c r="AC577" s="11">
        <v>0.43099999999999999</v>
      </c>
      <c r="AD577" s="11">
        <v>0.3</v>
      </c>
      <c r="AE577" s="11">
        <v>0.7</v>
      </c>
      <c r="AF577" s="11">
        <v>0.86</v>
      </c>
      <c r="AG577" s="11">
        <v>0.3</v>
      </c>
      <c r="AH577" s="11">
        <v>0.79400000000000004</v>
      </c>
      <c r="AI577" s="11">
        <v>0.68</v>
      </c>
      <c r="AJ577" s="11">
        <v>0.40846049828056002</v>
      </c>
      <c r="AK577" s="11">
        <v>0.16420542499209198</v>
      </c>
      <c r="AL577" s="11">
        <v>0.39555348587688394</v>
      </c>
      <c r="AM577" s="11">
        <v>0.3907542591942833</v>
      </c>
      <c r="AN577" s="11">
        <v>0.29899771428571426</v>
      </c>
      <c r="AO577" s="11">
        <v>0.39518678913083782</v>
      </c>
      <c r="AP577" s="11">
        <v>0.65200000000000002</v>
      </c>
      <c r="AQ577" s="11">
        <v>0.39555348587688394</v>
      </c>
      <c r="AR577" s="11">
        <v>4761.28803780404</v>
      </c>
      <c r="AS577" s="11">
        <v>4790</v>
      </c>
      <c r="AT577" s="11">
        <v>1311020000</v>
      </c>
      <c r="AW577" s="11">
        <v>-0.06</v>
      </c>
      <c r="AX577" s="11">
        <v>6.9559423215267369E-2</v>
      </c>
    </row>
    <row r="578" spans="1:50">
      <c r="A578"/>
      <c r="B578"/>
      <c r="C578"/>
      <c r="D578"/>
      <c r="E578"/>
      <c r="F578"/>
      <c r="G578"/>
      <c r="H578"/>
      <c r="I578"/>
      <c r="J578"/>
      <c r="K578"/>
      <c r="L578"/>
      <c r="M578"/>
      <c r="N578"/>
      <c r="O578"/>
      <c r="P578"/>
      <c r="Q578"/>
      <c r="R578"/>
      <c r="S578"/>
      <c r="T578"/>
      <c r="U578"/>
      <c r="V578"/>
      <c r="W578"/>
      <c r="X578"/>
      <c r="Y578"/>
      <c r="Z578"/>
      <c r="AA578" s="11">
        <v>1.2865198768929132E-2</v>
      </c>
      <c r="AB578" s="11">
        <v>0.504</v>
      </c>
      <c r="AC578" s="11">
        <v>0.46899999999999997</v>
      </c>
      <c r="AD578" s="11">
        <v>0.3</v>
      </c>
      <c r="AE578" s="11">
        <v>0.66599999999999993</v>
      </c>
      <c r="AF578" s="11">
        <v>0.87</v>
      </c>
      <c r="AG578" s="11">
        <v>0.3</v>
      </c>
      <c r="AH578" s="11">
        <v>0.755</v>
      </c>
      <c r="AI578" s="11">
        <v>0.68</v>
      </c>
      <c r="AJ578" s="11">
        <v>0.42118536969778803</v>
      </c>
      <c r="AK578" s="11">
        <v>0.15625162726772598</v>
      </c>
      <c r="AL578" s="11">
        <v>0.38013802651124934</v>
      </c>
      <c r="AM578" s="11">
        <v>0.46143461682923775</v>
      </c>
      <c r="AN578" s="11">
        <v>0.31500942857142861</v>
      </c>
      <c r="AO578" s="11">
        <v>0.40996926984699505</v>
      </c>
      <c r="AP578" s="11">
        <v>0.64200000000000002</v>
      </c>
      <c r="AQ578" s="11">
        <v>0.38013802651124934</v>
      </c>
      <c r="AR578" s="11">
        <v>5594.4188062398198</v>
      </c>
      <c r="AS578" s="11">
        <v>5640</v>
      </c>
      <c r="AT578" s="11">
        <v>1317885000</v>
      </c>
      <c r="AW578" s="11">
        <v>-7.0000000000000007E-2</v>
      </c>
      <c r="AX578" s="11">
        <v>6.5656415701721205E-2</v>
      </c>
    </row>
    <row r="579" spans="1:50">
      <c r="A579"/>
      <c r="B579"/>
      <c r="C579"/>
      <c r="D579"/>
      <c r="E579"/>
      <c r="F579"/>
      <c r="G579"/>
      <c r="H579"/>
      <c r="I579"/>
      <c r="J579"/>
      <c r="K579"/>
      <c r="L579"/>
      <c r="M579"/>
      <c r="N579"/>
      <c r="O579"/>
      <c r="P579"/>
      <c r="Q579"/>
      <c r="R579"/>
      <c r="S579"/>
      <c r="T579"/>
      <c r="U579"/>
      <c r="V579"/>
      <c r="W579"/>
      <c r="X579"/>
      <c r="Y579"/>
      <c r="Z579"/>
      <c r="AA579" s="11">
        <v>1.2865198768929132E-2</v>
      </c>
      <c r="AB579" s="11">
        <v>0.46499999999999997</v>
      </c>
      <c r="AC579" s="11">
        <v>0.503</v>
      </c>
      <c r="AD579" s="11">
        <v>0.3</v>
      </c>
      <c r="AE579" s="11">
        <v>0.66400000000000003</v>
      </c>
      <c r="AF579" s="11">
        <v>0.89700000000000002</v>
      </c>
      <c r="AG579" s="11">
        <v>0.3</v>
      </c>
      <c r="AH579" s="11">
        <v>0.76500000000000001</v>
      </c>
      <c r="AI579" s="11">
        <v>0.70200000000000007</v>
      </c>
      <c r="AJ579" s="11">
        <v>0.42226704739647197</v>
      </c>
      <c r="AK579" s="11">
        <v>0.16375871456141602</v>
      </c>
      <c r="AL579" s="11">
        <v>0.40830380807317052</v>
      </c>
      <c r="AM579" s="11">
        <v>0.53785913732674218</v>
      </c>
      <c r="AN579" s="11">
        <v>0.324127</v>
      </c>
      <c r="AO579" s="11">
        <v>0.43489253488272644</v>
      </c>
      <c r="AP579" s="11">
        <v>0.64800000000000002</v>
      </c>
      <c r="AQ579" s="11">
        <v>0.40830380807317052</v>
      </c>
      <c r="AR579" s="11">
        <v>6233.5033122630603</v>
      </c>
      <c r="AS579" s="11">
        <v>6280</v>
      </c>
      <c r="AT579" s="11">
        <v>1324655000</v>
      </c>
      <c r="AW579" s="11">
        <v>-0.06</v>
      </c>
      <c r="AX579" s="11">
        <v>6.4030526257498832E-2</v>
      </c>
    </row>
    <row r="580" spans="1:50">
      <c r="A580"/>
      <c r="B580"/>
      <c r="C580"/>
      <c r="D580"/>
      <c r="E580"/>
      <c r="F580"/>
      <c r="G580"/>
      <c r="H580"/>
      <c r="I580"/>
      <c r="J580"/>
      <c r="K580"/>
      <c r="L580"/>
      <c r="M580"/>
      <c r="N580"/>
      <c r="O580"/>
      <c r="P580"/>
      <c r="Q580"/>
      <c r="R580"/>
      <c r="S580"/>
      <c r="T580"/>
      <c r="U580"/>
      <c r="V580"/>
      <c r="W580"/>
      <c r="X580"/>
      <c r="Y580"/>
      <c r="Z580"/>
      <c r="AA580" s="11">
        <v>1.2865198768929132E-2</v>
      </c>
      <c r="AB580" s="11">
        <v>0.47569999976083632</v>
      </c>
      <c r="AC580" s="11">
        <v>0.51600000000000001</v>
      </c>
      <c r="AD580" s="11">
        <v>0.3</v>
      </c>
      <c r="AE580" s="11">
        <v>0.70599999999999996</v>
      </c>
      <c r="AF580" s="11">
        <v>0.88900000000000001</v>
      </c>
      <c r="AG580" s="11">
        <v>0.3</v>
      </c>
      <c r="AH580" s="11">
        <v>0.72900000000000009</v>
      </c>
      <c r="AI580" s="11">
        <v>0.71400000000000008</v>
      </c>
      <c r="AJ580" s="11">
        <v>0.41214448749284999</v>
      </c>
      <c r="AK580" s="11">
        <v>0.16935513634155203</v>
      </c>
      <c r="AL580" s="11">
        <v>0.39437852044708049</v>
      </c>
      <c r="AM580" s="11">
        <v>0.62337584305949889</v>
      </c>
      <c r="AN580" s="11">
        <v>0.35046085714285713</v>
      </c>
      <c r="AO580" s="11">
        <v>0.43041181846796067</v>
      </c>
      <c r="AP580" s="11">
        <v>0.61799999999999999</v>
      </c>
      <c r="AQ580" s="11">
        <v>0.39437852044708049</v>
      </c>
      <c r="AR580" s="11">
        <v>6827.9500038541801</v>
      </c>
      <c r="AS580" s="11">
        <v>6890</v>
      </c>
      <c r="AT580" s="11">
        <v>1331460000</v>
      </c>
      <c r="AW580" s="11">
        <v>-0.06</v>
      </c>
      <c r="AX580" s="11">
        <v>4.5295815005264972E-2</v>
      </c>
    </row>
    <row r="581" spans="1:50">
      <c r="A581"/>
      <c r="B581"/>
      <c r="C581"/>
      <c r="D581"/>
      <c r="E581"/>
      <c r="F581"/>
      <c r="G581"/>
      <c r="H581"/>
      <c r="I581"/>
      <c r="J581"/>
      <c r="K581"/>
      <c r="L581"/>
      <c r="M581"/>
      <c r="N581"/>
      <c r="O581"/>
      <c r="P581"/>
      <c r="Q581"/>
      <c r="R581"/>
      <c r="S581"/>
      <c r="T581"/>
      <c r="U581"/>
      <c r="V581"/>
      <c r="W581"/>
      <c r="X581"/>
      <c r="Y581"/>
      <c r="Z581"/>
      <c r="AA581" s="11">
        <v>1.2865198768929132E-2</v>
      </c>
      <c r="AB581" s="11">
        <v>0.48639999952167268</v>
      </c>
      <c r="AC581" s="11">
        <v>0.49700000000000005</v>
      </c>
      <c r="AD581" s="11">
        <v>0.3</v>
      </c>
      <c r="AE581" s="11">
        <v>0.70200000000000007</v>
      </c>
      <c r="AF581" s="11">
        <v>0.88099999999999989</v>
      </c>
      <c r="AG581" s="11">
        <v>0.2</v>
      </c>
      <c r="AH581" s="11">
        <v>0.70599999999999996</v>
      </c>
      <c r="AI581" s="11">
        <v>0.72199999999999998</v>
      </c>
      <c r="AJ581" s="11">
        <v>0.41302304259828426</v>
      </c>
      <c r="AK581" s="11">
        <v>0.17266158490423161</v>
      </c>
      <c r="AL581" s="11">
        <v>0.39543473521900141</v>
      </c>
      <c r="AM581" s="11">
        <v>0.61714208476823917</v>
      </c>
      <c r="AN581" s="11">
        <v>0.34695624864976271</v>
      </c>
      <c r="AO581" s="11">
        <v>0.43110770026772693</v>
      </c>
      <c r="AP581" s="11">
        <v>0.53200000000000003</v>
      </c>
      <c r="AQ581" s="11">
        <v>0.39543473521900141</v>
      </c>
      <c r="AS581" s="11">
        <v>7103.3333333332557</v>
      </c>
      <c r="AW581" s="11">
        <v>-0.08</v>
      </c>
      <c r="AX581" s="11">
        <v>3.5707227809604392E-2</v>
      </c>
    </row>
    <row r="582" spans="1:50">
      <c r="A582"/>
      <c r="B582"/>
      <c r="C582"/>
      <c r="D582"/>
      <c r="E582"/>
      <c r="F582"/>
      <c r="G582"/>
      <c r="H582"/>
      <c r="I582"/>
      <c r="J582"/>
      <c r="K582"/>
      <c r="L582"/>
      <c r="M582"/>
      <c r="N582"/>
      <c r="O582"/>
      <c r="P582"/>
      <c r="Q582"/>
      <c r="R582"/>
      <c r="S582"/>
      <c r="T582"/>
      <c r="U582"/>
      <c r="V582"/>
      <c r="W582"/>
      <c r="X582"/>
      <c r="Y582"/>
      <c r="Z582"/>
      <c r="AA582" s="11">
        <v>3.7854889589905363E-2</v>
      </c>
      <c r="AB582" s="11">
        <v>0.90800000190999997</v>
      </c>
      <c r="AC582" s="11">
        <v>0.85</v>
      </c>
      <c r="AD582" s="11">
        <v>0.7</v>
      </c>
      <c r="AE582" s="11">
        <v>0.80500000000000005</v>
      </c>
      <c r="AF582" s="11">
        <v>0.86</v>
      </c>
      <c r="AG582" s="11">
        <v>0.7</v>
      </c>
      <c r="AH582" s="11">
        <v>0.63700000000000001</v>
      </c>
      <c r="AI582" s="11">
        <v>0.65</v>
      </c>
      <c r="AJ582" s="11">
        <v>0.24070962959935685</v>
      </c>
      <c r="AK582" s="11">
        <v>0.41482911992252075</v>
      </c>
      <c r="AL582" s="11">
        <v>0.43779995738505573</v>
      </c>
      <c r="AM582" s="11">
        <v>8.3683015976488886E-3</v>
      </c>
      <c r="AN582" s="11">
        <v>0.23358571428571429</v>
      </c>
      <c r="AO582" s="11">
        <v>0.35211527865099679</v>
      </c>
      <c r="AP582" s="11">
        <v>0.50240000280737873</v>
      </c>
      <c r="AQ582" s="11">
        <v>0.43779995738505573</v>
      </c>
      <c r="AR582" s="11">
        <v>5543.1806544016399</v>
      </c>
      <c r="AS582" s="11">
        <v>5450</v>
      </c>
      <c r="AT582" s="11">
        <v>36459011</v>
      </c>
      <c r="AU582" s="11">
        <v>57.22</v>
      </c>
      <c r="AV582" s="11">
        <v>23.26</v>
      </c>
      <c r="AW582" s="11">
        <v>-0.05</v>
      </c>
      <c r="AX582" s="11">
        <v>3.2117303565488087E-2</v>
      </c>
    </row>
    <row r="583" spans="1:50">
      <c r="A583"/>
      <c r="B583"/>
      <c r="C583"/>
      <c r="D583"/>
      <c r="E583"/>
      <c r="F583"/>
      <c r="G583"/>
      <c r="H583"/>
      <c r="I583"/>
      <c r="J583"/>
      <c r="K583"/>
      <c r="L583"/>
      <c r="M583"/>
      <c r="N583"/>
      <c r="O583"/>
      <c r="P583"/>
      <c r="Q583"/>
      <c r="R583"/>
      <c r="S583"/>
      <c r="T583"/>
      <c r="U583"/>
      <c r="V583"/>
      <c r="W583"/>
      <c r="X583"/>
      <c r="Y583"/>
      <c r="Z583"/>
      <c r="AA583" s="11">
        <v>3.7854889589905363E-2</v>
      </c>
      <c r="AB583" s="11">
        <v>0.88100000379999999</v>
      </c>
      <c r="AC583" s="11">
        <v>0.7</v>
      </c>
      <c r="AD583" s="11">
        <v>0.7</v>
      </c>
      <c r="AE583" s="11">
        <v>0.80400000000000005</v>
      </c>
      <c r="AF583" s="11">
        <v>0.99199999999999999</v>
      </c>
      <c r="AG583" s="11">
        <v>0.7</v>
      </c>
      <c r="AH583" s="11">
        <v>0.6409999999999999</v>
      </c>
      <c r="AI583" s="11">
        <v>0.65</v>
      </c>
      <c r="AJ583" s="11">
        <v>0.23541798950779</v>
      </c>
      <c r="AK583" s="11">
        <v>0.41309093873609398</v>
      </c>
      <c r="AL583" s="11">
        <v>0.43653056878921309</v>
      </c>
      <c r="AM583" s="11">
        <v>1.565098436279411E-2</v>
      </c>
      <c r="AN583" s="11">
        <v>0.25190571428571429</v>
      </c>
      <c r="AO583" s="11">
        <v>0.34909722318209757</v>
      </c>
      <c r="AP583" s="11">
        <v>0.51496000252664087</v>
      </c>
      <c r="AQ583" s="11">
        <v>0.43653056878921309</v>
      </c>
      <c r="AR583" s="11">
        <v>5662.77309226118</v>
      </c>
      <c r="AS583" s="11">
        <v>5540</v>
      </c>
      <c r="AT583" s="11">
        <v>37119213</v>
      </c>
      <c r="AU583" s="11">
        <v>56.06</v>
      </c>
      <c r="AV583" s="11">
        <v>25.49</v>
      </c>
      <c r="AW583" s="11">
        <v>-0.05</v>
      </c>
      <c r="AX583" s="11">
        <v>2.9443299625831698E-2</v>
      </c>
    </row>
    <row r="584" spans="1:50">
      <c r="A584"/>
      <c r="B584"/>
      <c r="C584"/>
      <c r="D584"/>
      <c r="E584"/>
      <c r="F584"/>
      <c r="G584"/>
      <c r="H584"/>
      <c r="I584"/>
      <c r="J584"/>
      <c r="K584"/>
      <c r="L584"/>
      <c r="M584"/>
      <c r="N584"/>
      <c r="O584"/>
      <c r="P584"/>
      <c r="Q584"/>
      <c r="R584"/>
      <c r="S584"/>
      <c r="T584"/>
      <c r="U584"/>
      <c r="V584"/>
      <c r="W584"/>
      <c r="X584"/>
      <c r="Y584"/>
      <c r="Z584"/>
      <c r="AA584" s="11">
        <v>3.7854889589905363E-2</v>
      </c>
      <c r="AB584" s="11">
        <v>0.88</v>
      </c>
      <c r="AC584" s="11">
        <v>0.7</v>
      </c>
      <c r="AD584" s="11">
        <v>0.7</v>
      </c>
      <c r="AE584" s="11">
        <v>0.77300000000000002</v>
      </c>
      <c r="AF584" s="11">
        <v>0.99299999999999999</v>
      </c>
      <c r="AG584" s="11">
        <v>0.7</v>
      </c>
      <c r="AH584" s="11">
        <v>0.65400000000000003</v>
      </c>
      <c r="AI584" s="11">
        <v>0.61</v>
      </c>
      <c r="AJ584" s="11">
        <v>0.21288137591028997</v>
      </c>
      <c r="AK584" s="11">
        <v>0.40200238616982897</v>
      </c>
      <c r="AL584" s="11">
        <v>0.40232223597127509</v>
      </c>
      <c r="AM584" s="11">
        <v>3.7194370769615778E-2</v>
      </c>
      <c r="AN584" s="11">
        <v>0.29697771428571429</v>
      </c>
      <c r="AO584" s="11">
        <v>0.34262663794419357</v>
      </c>
      <c r="AP584" s="11">
        <v>0.52752000224590301</v>
      </c>
      <c r="AQ584" s="11">
        <v>0.40232223597127509</v>
      </c>
      <c r="AR584" s="11">
        <v>5856.2519966159198</v>
      </c>
      <c r="AS584" s="11">
        <v>5730</v>
      </c>
      <c r="AT584" s="11">
        <v>37782390</v>
      </c>
      <c r="AW584" s="11">
        <v>-0.06</v>
      </c>
      <c r="AX584" s="11">
        <v>2.9881341015236484E-2</v>
      </c>
    </row>
    <row r="585" spans="1:50">
      <c r="A585"/>
      <c r="B585"/>
      <c r="C585"/>
      <c r="D585"/>
      <c r="E585"/>
      <c r="F585"/>
      <c r="G585"/>
      <c r="H585"/>
      <c r="I585"/>
      <c r="J585"/>
      <c r="K585"/>
      <c r="L585"/>
      <c r="M585"/>
      <c r="N585"/>
      <c r="O585"/>
      <c r="P585"/>
      <c r="Q585"/>
      <c r="R585"/>
      <c r="S585"/>
      <c r="T585"/>
      <c r="U585"/>
      <c r="V585"/>
      <c r="W585"/>
      <c r="X585"/>
      <c r="Y585"/>
      <c r="Z585"/>
      <c r="AA585" s="11">
        <v>3.7854889589905363E-2</v>
      </c>
      <c r="AB585" s="11">
        <v>0.85699999810000005</v>
      </c>
      <c r="AC585" s="11">
        <v>0.7</v>
      </c>
      <c r="AD585" s="11">
        <v>0.7</v>
      </c>
      <c r="AE585" s="11">
        <v>0.76200000000000001</v>
      </c>
      <c r="AF585" s="11">
        <v>0.99099999999999999</v>
      </c>
      <c r="AG585" s="11">
        <v>0.7</v>
      </c>
      <c r="AH585" s="11">
        <v>0.66200000000000003</v>
      </c>
      <c r="AI585" s="11">
        <v>0.61</v>
      </c>
      <c r="AJ585" s="11">
        <v>0.19034476231278999</v>
      </c>
      <c r="AK585" s="11">
        <v>0.39091383360356396</v>
      </c>
      <c r="AL585" s="11">
        <v>0.36811390315333697</v>
      </c>
      <c r="AM585" s="11">
        <v>5.2026259838850557E-2</v>
      </c>
      <c r="AN585" s="11">
        <v>0.33258442857142856</v>
      </c>
      <c r="AO585" s="11">
        <v>0.33615605270628957</v>
      </c>
      <c r="AP585" s="11">
        <v>0.54008000196516515</v>
      </c>
      <c r="AQ585" s="11">
        <v>0.36811390315333697</v>
      </c>
      <c r="AR585" s="11">
        <v>5853.2771752712797</v>
      </c>
      <c r="AS585" s="11">
        <v>5750</v>
      </c>
      <c r="AT585" s="11">
        <v>38447016</v>
      </c>
      <c r="AU585" s="11">
        <v>58.21</v>
      </c>
      <c r="AV585" s="11">
        <v>28.03</v>
      </c>
      <c r="AW585" s="11">
        <v>-0.06</v>
      </c>
      <c r="AX585" s="11">
        <v>2.7492952797586401E-2</v>
      </c>
    </row>
    <row r="586" spans="1:50">
      <c r="A586"/>
      <c r="B586"/>
      <c r="C586"/>
      <c r="D586"/>
      <c r="E586"/>
      <c r="F586"/>
      <c r="G586"/>
      <c r="H586"/>
      <c r="I586"/>
      <c r="J586"/>
      <c r="K586"/>
      <c r="L586"/>
      <c r="M586"/>
      <c r="N586"/>
      <c r="O586"/>
      <c r="P586"/>
      <c r="Q586"/>
      <c r="R586"/>
      <c r="S586"/>
      <c r="T586"/>
      <c r="U586"/>
      <c r="V586"/>
      <c r="W586"/>
      <c r="X586"/>
      <c r="Y586"/>
      <c r="Z586"/>
      <c r="AA586" s="11">
        <v>3.7854889589905363E-2</v>
      </c>
      <c r="AB586" s="11">
        <v>0.85600000379999996</v>
      </c>
      <c r="AC586" s="11">
        <v>0.7</v>
      </c>
      <c r="AD586" s="11">
        <v>0.7</v>
      </c>
      <c r="AE586" s="11">
        <v>0.75900000000000001</v>
      </c>
      <c r="AF586" s="11">
        <v>0.9890000000000001</v>
      </c>
      <c r="AG586" s="11">
        <v>0.7</v>
      </c>
      <c r="AH586" s="11">
        <v>0.67299999999999993</v>
      </c>
      <c r="AI586" s="11">
        <v>0.63200000000000001</v>
      </c>
      <c r="AJ586" s="11">
        <v>0.15787866056503203</v>
      </c>
      <c r="AK586" s="11">
        <v>0.385990880964105</v>
      </c>
      <c r="AL586" s="11">
        <v>0.38153152910302174</v>
      </c>
      <c r="AM586" s="11">
        <v>5.5867587452667108E-2</v>
      </c>
      <c r="AN586" s="11">
        <v>0.32658485714285712</v>
      </c>
      <c r="AO586" s="11">
        <v>0.32251111874583371</v>
      </c>
      <c r="AP586" s="11">
        <v>0.55264000168442717</v>
      </c>
      <c r="AQ586" s="11">
        <v>0.38153152910302174</v>
      </c>
      <c r="AR586" s="11">
        <v>5592.7896544230298</v>
      </c>
      <c r="AS586" s="11">
        <v>5490</v>
      </c>
      <c r="AT586" s="11">
        <v>39111030</v>
      </c>
      <c r="AU586" s="11">
        <v>57.92</v>
      </c>
      <c r="AV586" s="11">
        <v>29.68</v>
      </c>
      <c r="AW586" s="11">
        <v>-0.06</v>
      </c>
      <c r="AX586" s="11">
        <v>3.70661563273183E-2</v>
      </c>
    </row>
    <row r="587" spans="1:50">
      <c r="A587"/>
      <c r="B587"/>
      <c r="C587"/>
      <c r="D587"/>
      <c r="E587"/>
      <c r="F587"/>
      <c r="G587"/>
      <c r="H587"/>
      <c r="I587"/>
      <c r="J587"/>
      <c r="K587"/>
      <c r="L587"/>
      <c r="M587"/>
      <c r="N587"/>
      <c r="O587"/>
      <c r="P587"/>
      <c r="Q587"/>
      <c r="R587"/>
      <c r="S587"/>
      <c r="T587"/>
      <c r="U587"/>
      <c r="V587"/>
      <c r="W587"/>
      <c r="X587"/>
      <c r="Y587"/>
      <c r="Z587"/>
      <c r="AA587" s="11">
        <v>3.7854889589905363E-2</v>
      </c>
      <c r="AB587" s="11">
        <v>0.85888000365962702</v>
      </c>
      <c r="AC587" s="11">
        <v>0.7</v>
      </c>
      <c r="AD587" s="11">
        <v>0.7</v>
      </c>
      <c r="AE587" s="11">
        <v>0.72400000000000009</v>
      </c>
      <c r="AF587" s="11">
        <v>0.84099999999999997</v>
      </c>
      <c r="AG587" s="11">
        <v>0.7</v>
      </c>
      <c r="AH587" s="11">
        <v>0.67599999999999993</v>
      </c>
      <c r="AI587" s="11">
        <v>0.63800000000000001</v>
      </c>
      <c r="AJ587" s="11">
        <v>0.12541255881727401</v>
      </c>
      <c r="AK587" s="11">
        <v>0.38106792832464598</v>
      </c>
      <c r="AL587" s="11">
        <v>0.3949491550527065</v>
      </c>
      <c r="AM587" s="11">
        <v>6.3046857318233784E-2</v>
      </c>
      <c r="AN587" s="11">
        <v>0.34264057142857141</v>
      </c>
      <c r="AO587" s="11">
        <v>0.30886618478537792</v>
      </c>
      <c r="AP587" s="11">
        <v>0.56520000140368931</v>
      </c>
      <c r="AQ587" s="11">
        <v>0.3949491550527065</v>
      </c>
      <c r="AR587" s="11">
        <v>5865.5277966502599</v>
      </c>
      <c r="AS587" s="11">
        <v>5730</v>
      </c>
      <c r="AT587" s="11">
        <v>39772905</v>
      </c>
      <c r="AU587" s="11">
        <v>57.5</v>
      </c>
      <c r="AV587" s="11">
        <v>29.1</v>
      </c>
      <c r="AW587" s="11">
        <v>-7.0000000000000007E-2</v>
      </c>
      <c r="AX587" s="11">
        <v>3.6604361914296335E-2</v>
      </c>
    </row>
    <row r="588" spans="1:50">
      <c r="A588"/>
      <c r="B588"/>
      <c r="C588"/>
      <c r="D588"/>
      <c r="E588"/>
      <c r="F588"/>
      <c r="G588"/>
      <c r="H588"/>
      <c r="I588"/>
      <c r="J588"/>
      <c r="K588"/>
      <c r="L588"/>
      <c r="M588"/>
      <c r="N588"/>
      <c r="O588"/>
      <c r="P588"/>
      <c r="Q588"/>
      <c r="R588"/>
      <c r="S588"/>
      <c r="T588"/>
      <c r="U588"/>
      <c r="V588"/>
      <c r="W588"/>
      <c r="X588"/>
      <c r="Y588"/>
      <c r="Z588"/>
      <c r="AA588" s="11">
        <v>3.7854889589905363E-2</v>
      </c>
      <c r="AB588" s="11">
        <v>0.86176000351925397</v>
      </c>
      <c r="AC588" s="11">
        <v>0.7</v>
      </c>
      <c r="AD588" s="11">
        <v>0.7</v>
      </c>
      <c r="AE588" s="11">
        <v>0.72400000000000009</v>
      </c>
      <c r="AF588" s="11">
        <v>0.88</v>
      </c>
      <c r="AG588" s="11">
        <v>0.7</v>
      </c>
      <c r="AH588" s="11">
        <v>0.71700000000000008</v>
      </c>
      <c r="AI588" s="11">
        <v>0.69200000000000006</v>
      </c>
      <c r="AJ588" s="11">
        <v>0.11326000255550701</v>
      </c>
      <c r="AK588" s="11">
        <v>0.390895919209858</v>
      </c>
      <c r="AL588" s="11">
        <v>0.4153348604287877</v>
      </c>
      <c r="AM588" s="11">
        <v>8.9733370427490106E-2</v>
      </c>
      <c r="AN588" s="11">
        <v>0.35438285714285711</v>
      </c>
      <c r="AO588" s="11">
        <v>0.3124111799542994</v>
      </c>
      <c r="AP588" s="11">
        <v>0.57776000112295156</v>
      </c>
      <c r="AQ588" s="11">
        <v>0.4153348604287877</v>
      </c>
      <c r="AR588" s="11">
        <v>5999.8051196443503</v>
      </c>
      <c r="AS588" s="11">
        <v>5840</v>
      </c>
      <c r="AT588" s="11">
        <v>40431645</v>
      </c>
      <c r="AW588" s="11">
        <v>-0.06</v>
      </c>
      <c r="AX588" s="11">
        <v>3.6232738001216236E-2</v>
      </c>
    </row>
    <row r="589" spans="1:50">
      <c r="A589"/>
      <c r="B589"/>
      <c r="C589"/>
      <c r="D589"/>
      <c r="E589"/>
      <c r="F589"/>
      <c r="G589"/>
      <c r="H589"/>
      <c r="I589"/>
      <c r="J589"/>
      <c r="K589"/>
      <c r="L589"/>
      <c r="M589"/>
      <c r="N589"/>
      <c r="O589"/>
      <c r="P589"/>
      <c r="Q589"/>
      <c r="R589"/>
      <c r="S589"/>
      <c r="T589"/>
      <c r="U589"/>
      <c r="V589"/>
      <c r="W589"/>
      <c r="X589"/>
      <c r="Y589"/>
      <c r="Z589"/>
      <c r="AA589" s="11">
        <v>3.7854889589905363E-2</v>
      </c>
      <c r="AB589" s="11">
        <v>0.86464000337888103</v>
      </c>
      <c r="AC589" s="11">
        <v>0.7</v>
      </c>
      <c r="AD589" s="11">
        <v>0.7</v>
      </c>
      <c r="AE589" s="11">
        <v>0.72599999999999998</v>
      </c>
      <c r="AF589" s="11">
        <v>0.89200000000000002</v>
      </c>
      <c r="AG589" s="11">
        <v>0.7</v>
      </c>
      <c r="AH589" s="11">
        <v>0.745</v>
      </c>
      <c r="AI589" s="11">
        <v>0.69799999999999995</v>
      </c>
      <c r="AJ589" s="11">
        <v>0.10110744629374002</v>
      </c>
      <c r="AK589" s="11">
        <v>0.40072391009507002</v>
      </c>
      <c r="AL589" s="11">
        <v>0.43572056580486895</v>
      </c>
      <c r="AM589" s="11">
        <v>0.12430389081259222</v>
      </c>
      <c r="AN589" s="11">
        <v>0.35558914285714288</v>
      </c>
      <c r="AO589" s="11">
        <v>0.31595617512322094</v>
      </c>
      <c r="AP589" s="11">
        <v>0.59032000084221359</v>
      </c>
      <c r="AQ589" s="11">
        <v>0.43572056580486895</v>
      </c>
      <c r="AR589" s="11">
        <v>6150.1759970780504</v>
      </c>
      <c r="AS589" s="11">
        <v>5970</v>
      </c>
      <c r="AT589" s="11">
        <v>41087424</v>
      </c>
      <c r="AW589" s="11">
        <v>-0.05</v>
      </c>
      <c r="AX589" s="11">
        <v>3.6457052516972788E-2</v>
      </c>
    </row>
    <row r="590" spans="1:50">
      <c r="A590"/>
      <c r="B590"/>
      <c r="C590"/>
      <c r="D590"/>
      <c r="E590"/>
      <c r="F590"/>
      <c r="G590"/>
      <c r="H590"/>
      <c r="I590"/>
      <c r="J590"/>
      <c r="K590"/>
      <c r="L590"/>
      <c r="M590"/>
      <c r="N590"/>
      <c r="O590"/>
      <c r="P590"/>
      <c r="Q590"/>
      <c r="R590"/>
      <c r="S590"/>
      <c r="T590"/>
      <c r="U590"/>
      <c r="V590"/>
      <c r="W590"/>
      <c r="X590"/>
      <c r="Y590"/>
      <c r="Z590"/>
      <c r="AA590" s="11">
        <v>3.7854889589905363E-2</v>
      </c>
      <c r="AB590" s="11">
        <v>0.86752000323850798</v>
      </c>
      <c r="AC590" s="11">
        <v>0.7</v>
      </c>
      <c r="AD590" s="11">
        <v>0.7</v>
      </c>
      <c r="AE590" s="11">
        <v>0.72499999999999998</v>
      </c>
      <c r="AF590" s="11">
        <v>0.87599999999999989</v>
      </c>
      <c r="AG590" s="11">
        <v>0.7</v>
      </c>
      <c r="AH590" s="11">
        <v>0.76500000000000001</v>
      </c>
      <c r="AI590" s="11">
        <v>0.63</v>
      </c>
      <c r="AJ590" s="11">
        <v>6.1010353787787963E-2</v>
      </c>
      <c r="AK590" s="11">
        <v>0.39597013425580402</v>
      </c>
      <c r="AL590" s="11">
        <v>0.43435902527297909</v>
      </c>
      <c r="AM590" s="11">
        <v>0.16467057886550221</v>
      </c>
      <c r="AN590" s="11">
        <v>0.35164885714285715</v>
      </c>
      <c r="AO590" s="11">
        <v>0.3118602722326041</v>
      </c>
      <c r="AP590" s="11">
        <v>0.60288000056147573</v>
      </c>
      <c r="AQ590" s="11">
        <v>0.43435902527297909</v>
      </c>
      <c r="AR590" s="11">
        <v>6426.6566031455004</v>
      </c>
      <c r="AS590" s="11">
        <v>6200</v>
      </c>
      <c r="AT590" s="11">
        <v>41741289</v>
      </c>
      <c r="AU590" s="11">
        <v>58.83</v>
      </c>
      <c r="AV590" s="11">
        <v>26.27</v>
      </c>
      <c r="AW590" s="11">
        <v>-0.06</v>
      </c>
      <c r="AX590" s="11">
        <v>3.7646156465569125E-2</v>
      </c>
    </row>
    <row r="591" spans="1:50">
      <c r="A591"/>
      <c r="B591"/>
      <c r="C591"/>
      <c r="D591"/>
      <c r="E591"/>
      <c r="F591"/>
      <c r="G591"/>
      <c r="H591"/>
      <c r="I591"/>
      <c r="J591"/>
      <c r="K591"/>
      <c r="L591"/>
      <c r="M591"/>
      <c r="N591"/>
      <c r="O591"/>
      <c r="P591"/>
      <c r="Q591"/>
      <c r="R591"/>
      <c r="S591"/>
      <c r="T591"/>
      <c r="U591"/>
      <c r="V591"/>
      <c r="W591"/>
      <c r="X591"/>
      <c r="Y591"/>
      <c r="Z591"/>
      <c r="AA591" s="11">
        <v>3.7854889589905363E-2</v>
      </c>
      <c r="AB591" s="11">
        <v>0.87040000309813492</v>
      </c>
      <c r="AC591" s="11">
        <v>0.7</v>
      </c>
      <c r="AD591" s="11">
        <v>0.7</v>
      </c>
      <c r="AE591" s="11">
        <v>0.66700000000000004</v>
      </c>
      <c r="AF591" s="11">
        <v>0.66900000000000004</v>
      </c>
      <c r="AG591" s="11">
        <v>0.7</v>
      </c>
      <c r="AH591" s="11">
        <v>0.78299999999999992</v>
      </c>
      <c r="AI591" s="11">
        <v>0.63</v>
      </c>
      <c r="AJ591" s="11">
        <v>0.11439183304672999</v>
      </c>
      <c r="AK591" s="11">
        <v>0.44012580941161</v>
      </c>
      <c r="AL591" s="11">
        <v>0.47352572754010092</v>
      </c>
      <c r="AM591" s="11">
        <v>0.27258459596412332</v>
      </c>
      <c r="AN591" s="11">
        <v>0.39333871428571426</v>
      </c>
      <c r="AO591" s="11">
        <v>0.32823008885244553</v>
      </c>
      <c r="AP591" s="11">
        <v>0.61544000028073786</v>
      </c>
      <c r="AQ591" s="11">
        <v>0.47352572754010092</v>
      </c>
      <c r="AR591" s="11">
        <v>6853.9483934858799</v>
      </c>
      <c r="AS591" s="11">
        <v>6600</v>
      </c>
      <c r="AT591" s="11">
        <v>42394904</v>
      </c>
      <c r="AW591" s="11">
        <v>-0.05</v>
      </c>
      <c r="AX591" s="11">
        <v>3.6102442007171998E-2</v>
      </c>
    </row>
    <row r="592" spans="1:50">
      <c r="A592"/>
      <c r="B592"/>
      <c r="C592"/>
      <c r="D592"/>
      <c r="E592"/>
      <c r="F592"/>
      <c r="G592"/>
      <c r="H592"/>
      <c r="I592"/>
      <c r="J592"/>
      <c r="K592"/>
      <c r="L592"/>
      <c r="M592"/>
      <c r="N592"/>
      <c r="O592"/>
      <c r="P592"/>
      <c r="Q592"/>
      <c r="R592"/>
      <c r="S592"/>
      <c r="T592"/>
      <c r="U592"/>
      <c r="V592"/>
      <c r="W592"/>
      <c r="X592"/>
      <c r="Y592"/>
      <c r="Z592"/>
      <c r="AA592" s="11">
        <v>3.7854889589905363E-2</v>
      </c>
      <c r="AB592" s="11">
        <v>0.87328000295776187</v>
      </c>
      <c r="AC592" s="11">
        <v>0.7</v>
      </c>
      <c r="AD592" s="11">
        <v>0.7</v>
      </c>
      <c r="AE592" s="11">
        <v>0.66700000000000004</v>
      </c>
      <c r="AF592" s="11">
        <v>0.66299999999999992</v>
      </c>
      <c r="AG592" s="11">
        <v>0.5</v>
      </c>
      <c r="AH592" s="11">
        <v>0.78299999999999992</v>
      </c>
      <c r="AI592" s="11">
        <v>0.64800000000000002</v>
      </c>
      <c r="AJ592" s="11">
        <v>0.150570245034466</v>
      </c>
      <c r="AK592" s="11">
        <v>0.45135453638582995</v>
      </c>
      <c r="AL592" s="11">
        <v>0.46850201848872802</v>
      </c>
      <c r="AM592" s="11">
        <v>0.56395341866945325</v>
      </c>
      <c r="AN592" s="11">
        <v>0.42875385714285713</v>
      </c>
      <c r="AO592" s="11">
        <v>0.35404391995496737</v>
      </c>
      <c r="AP592" s="11">
        <v>0.628</v>
      </c>
      <c r="AQ592" s="11">
        <v>0.46850201848872802</v>
      </c>
      <c r="AR592" s="11">
        <v>7305.0094294657201</v>
      </c>
      <c r="AS592" s="11">
        <v>7030</v>
      </c>
      <c r="AT592" s="11">
        <v>43049245</v>
      </c>
      <c r="AW592" s="11">
        <v>-0.04</v>
      </c>
      <c r="AX592" s="11">
        <v>3.2497409717819725E-2</v>
      </c>
    </row>
    <row r="593" spans="1:50">
      <c r="A593"/>
      <c r="B593"/>
      <c r="C593"/>
      <c r="D593"/>
      <c r="E593"/>
      <c r="F593"/>
      <c r="G593"/>
      <c r="H593"/>
      <c r="I593"/>
      <c r="J593"/>
      <c r="K593"/>
      <c r="L593"/>
      <c r="M593"/>
      <c r="N593"/>
      <c r="O593"/>
      <c r="P593"/>
      <c r="Q593"/>
      <c r="R593"/>
      <c r="S593"/>
      <c r="T593"/>
      <c r="U593"/>
      <c r="V593"/>
      <c r="W593"/>
      <c r="X593"/>
      <c r="Y593"/>
      <c r="Z593"/>
      <c r="AA593" s="11">
        <v>3.7854889589905363E-2</v>
      </c>
      <c r="AB593" s="11">
        <v>0.87616000281738893</v>
      </c>
      <c r="AC593" s="11">
        <v>0.72099999999999997</v>
      </c>
      <c r="AD593" s="11">
        <v>0.7</v>
      </c>
      <c r="AE593" s="11">
        <v>0.66599999999999993</v>
      </c>
      <c r="AF593" s="11">
        <v>0.68299999999999994</v>
      </c>
      <c r="AG593" s="11">
        <v>0.5</v>
      </c>
      <c r="AH593" s="11">
        <v>0.79200000000000004</v>
      </c>
      <c r="AI593" s="11">
        <v>0.65799999999999992</v>
      </c>
      <c r="AJ593" s="11">
        <v>0.16736222596917399</v>
      </c>
      <c r="AK593" s="11">
        <v>0.46530638218262405</v>
      </c>
      <c r="AL593" s="11">
        <v>0.48297569270419044</v>
      </c>
      <c r="AM593" s="11">
        <v>0.75666567602338231</v>
      </c>
      <c r="AN593" s="11">
        <v>0.45619114285714285</v>
      </c>
      <c r="AO593" s="11">
        <v>0.38891667165709837</v>
      </c>
      <c r="AP593" s="11">
        <v>0.63800000000000001</v>
      </c>
      <c r="AQ593" s="11">
        <v>0.48297569270419044</v>
      </c>
      <c r="AR593" s="11">
        <v>7925.0477465610202</v>
      </c>
      <c r="AS593" s="11">
        <v>7640</v>
      </c>
      <c r="AT593" s="11">
        <v>43704486</v>
      </c>
      <c r="AU593" s="11">
        <v>58.489999999999995</v>
      </c>
      <c r="AV593" s="11">
        <v>27.88</v>
      </c>
      <c r="AW593" s="11">
        <v>-0.02</v>
      </c>
      <c r="AX593" s="11">
        <v>2.5579846235579184E-2</v>
      </c>
    </row>
    <row r="594" spans="1:50">
      <c r="A594"/>
      <c r="B594"/>
      <c r="C594"/>
      <c r="D594"/>
      <c r="E594"/>
      <c r="F594"/>
      <c r="G594"/>
      <c r="H594"/>
      <c r="I594"/>
      <c r="J594"/>
      <c r="K594"/>
      <c r="L594"/>
      <c r="M594"/>
      <c r="N594"/>
      <c r="O594"/>
      <c r="P594"/>
      <c r="Q594"/>
      <c r="R594"/>
      <c r="S594"/>
      <c r="T594"/>
      <c r="U594"/>
      <c r="V594"/>
      <c r="W594"/>
      <c r="X594"/>
      <c r="Y594"/>
      <c r="Z594"/>
      <c r="AA594" s="11">
        <v>3.7854889589905363E-2</v>
      </c>
      <c r="AB594" s="11">
        <v>0.87904000267701587</v>
      </c>
      <c r="AC594" s="11">
        <v>0.71799999999999997</v>
      </c>
      <c r="AD594" s="11">
        <v>0.6</v>
      </c>
      <c r="AE594" s="11">
        <v>0.71700000000000008</v>
      </c>
      <c r="AF594" s="11">
        <v>0.70200000000000007</v>
      </c>
      <c r="AG594" s="11">
        <v>0.5</v>
      </c>
      <c r="AH594" s="11">
        <v>0.70299999999999996</v>
      </c>
      <c r="AI594" s="11">
        <v>0.71400000000000008</v>
      </c>
      <c r="AJ594" s="11">
        <v>0.17319650370444001</v>
      </c>
      <c r="AK594" s="11">
        <v>0.45012892985908604</v>
      </c>
      <c r="AL594" s="11">
        <v>0.462218495111684</v>
      </c>
      <c r="AM594" s="11">
        <v>0.85015390872351004</v>
      </c>
      <c r="AN594" s="11">
        <v>0.47117728571428574</v>
      </c>
      <c r="AO594" s="11">
        <v>0.39726823807112555</v>
      </c>
      <c r="AP594" s="11">
        <v>0.63500000000000001</v>
      </c>
      <c r="AQ594" s="11">
        <v>0.462218495111684</v>
      </c>
      <c r="AR594" s="11">
        <v>8633.2806597458693</v>
      </c>
      <c r="AS594" s="11">
        <v>8300</v>
      </c>
      <c r="AT594" s="11">
        <v>44359445</v>
      </c>
      <c r="AW594" s="11">
        <v>-0.02</v>
      </c>
      <c r="AX594" s="11">
        <v>2.2218279475222258E-2</v>
      </c>
    </row>
    <row r="595" spans="1:50">
      <c r="A595"/>
      <c r="B595"/>
      <c r="C595"/>
      <c r="D595"/>
      <c r="E595"/>
      <c r="F595"/>
      <c r="G595"/>
      <c r="H595"/>
      <c r="I595"/>
      <c r="J595"/>
      <c r="K595"/>
      <c r="L595"/>
      <c r="M595"/>
      <c r="N595"/>
      <c r="O595"/>
      <c r="P595"/>
      <c r="Q595"/>
      <c r="R595"/>
      <c r="S595"/>
      <c r="T595"/>
      <c r="U595"/>
      <c r="V595"/>
      <c r="W595"/>
      <c r="X595"/>
      <c r="Y595"/>
      <c r="Z595"/>
      <c r="AA595" s="11">
        <v>3.7854889589905363E-2</v>
      </c>
      <c r="AB595" s="11">
        <v>0.88192000253664293</v>
      </c>
      <c r="AC595" s="11">
        <v>0.72499999999999998</v>
      </c>
      <c r="AD595" s="11">
        <v>0.6</v>
      </c>
      <c r="AE595" s="11">
        <v>0.72799999999999998</v>
      </c>
      <c r="AF595" s="11">
        <v>0.71200000000000008</v>
      </c>
      <c r="AG595" s="11">
        <v>0.6</v>
      </c>
      <c r="AH595" s="11">
        <v>0.71400000000000008</v>
      </c>
      <c r="AI595" s="11">
        <v>0.70799999999999996</v>
      </c>
      <c r="AJ595" s="11">
        <v>0.16351843112918801</v>
      </c>
      <c r="AK595" s="11">
        <v>0.45285542697281195</v>
      </c>
      <c r="AL595" s="11">
        <v>0.45706899284653424</v>
      </c>
      <c r="AM595" s="11">
        <v>1</v>
      </c>
      <c r="AN595" s="11">
        <v>0.50511585714285723</v>
      </c>
      <c r="AO595" s="11">
        <v>0.40536732570617656</v>
      </c>
      <c r="AP595" s="11">
        <v>0.63900000000000001</v>
      </c>
      <c r="AQ595" s="11">
        <v>0.45706899284653424</v>
      </c>
      <c r="AR595" s="11">
        <v>8931.5059572741593</v>
      </c>
      <c r="AS595" s="11">
        <v>8550</v>
      </c>
      <c r="AT595" s="11">
        <v>45012096</v>
      </c>
      <c r="AW595" s="11">
        <v>-0.01</v>
      </c>
      <c r="AX595" s="11">
        <v>2.0957203475572173E-2</v>
      </c>
    </row>
    <row r="596" spans="1:50">
      <c r="A596"/>
      <c r="B596"/>
      <c r="C596"/>
      <c r="D596"/>
      <c r="E596"/>
      <c r="F596"/>
      <c r="G596"/>
      <c r="H596"/>
      <c r="I596"/>
      <c r="J596"/>
      <c r="K596"/>
      <c r="L596"/>
      <c r="M596"/>
      <c r="N596"/>
      <c r="O596"/>
      <c r="P596"/>
      <c r="Q596"/>
      <c r="R596"/>
      <c r="S596"/>
      <c r="T596"/>
      <c r="U596"/>
      <c r="V596"/>
      <c r="W596"/>
      <c r="X596"/>
      <c r="Y596"/>
      <c r="Z596"/>
      <c r="AA596" s="11">
        <v>3.7854889589905363E-2</v>
      </c>
      <c r="AB596" s="11">
        <v>0.88480000239626988</v>
      </c>
      <c r="AC596" s="11">
        <v>0.77400000000000002</v>
      </c>
      <c r="AD596" s="11">
        <v>0.6</v>
      </c>
      <c r="AE596" s="11">
        <v>0.72900000000000009</v>
      </c>
      <c r="AF596" s="11">
        <v>0.65900000000000003</v>
      </c>
      <c r="AG596" s="11">
        <v>0.6</v>
      </c>
      <c r="AH596" s="11">
        <v>0.70599999999999996</v>
      </c>
      <c r="AI596" s="11">
        <v>0.72400000000000009</v>
      </c>
      <c r="AJ596" s="11">
        <v>0.1660343855717</v>
      </c>
      <c r="AK596" s="11">
        <v>0.45754238745110998</v>
      </c>
      <c r="AL596" s="11">
        <v>0.44162959902300314</v>
      </c>
      <c r="AM596" s="11">
        <v>1</v>
      </c>
      <c r="AN596" s="11">
        <v>0.5283121428571429</v>
      </c>
      <c r="AO596" s="11">
        <v>0.41193539693314385</v>
      </c>
      <c r="AP596" s="11">
        <v>0.66</v>
      </c>
      <c r="AQ596" s="11">
        <v>0.44162959902300314</v>
      </c>
      <c r="AR596" s="11">
        <v>8959.2375738972405</v>
      </c>
      <c r="AS596" s="11">
        <v>8600</v>
      </c>
      <c r="AT596" s="11">
        <v>45659709</v>
      </c>
      <c r="AW596" s="11">
        <v>0</v>
      </c>
      <c r="AX596" s="11">
        <v>1.8209710464165363E-2</v>
      </c>
    </row>
    <row r="597" spans="1:50">
      <c r="A597"/>
      <c r="B597"/>
      <c r="C597"/>
      <c r="D597"/>
      <c r="E597"/>
      <c r="F597"/>
      <c r="G597"/>
      <c r="H597"/>
      <c r="I597"/>
      <c r="J597"/>
      <c r="K597"/>
      <c r="L597"/>
      <c r="M597"/>
      <c r="N597"/>
      <c r="O597"/>
      <c r="P597"/>
      <c r="Q597"/>
      <c r="R597"/>
      <c r="S597"/>
      <c r="T597"/>
      <c r="U597"/>
      <c r="V597"/>
      <c r="W597"/>
      <c r="X597"/>
      <c r="Y597"/>
      <c r="Z597"/>
      <c r="AA597" s="11">
        <v>3.7854889589905363E-2</v>
      </c>
      <c r="AB597" s="11">
        <v>0.88768000225589683</v>
      </c>
      <c r="AC597" s="11">
        <v>0.83599999999999997</v>
      </c>
      <c r="AD597" s="11">
        <v>0.6</v>
      </c>
      <c r="AE597" s="11">
        <v>0.74299999999999999</v>
      </c>
      <c r="AF597" s="11">
        <v>0.748</v>
      </c>
      <c r="AG597" s="11">
        <v>0.55000000000000004</v>
      </c>
      <c r="AH597" s="11">
        <v>0.74</v>
      </c>
      <c r="AI597" s="11">
        <v>0.72499999999999998</v>
      </c>
      <c r="AJ597" s="11">
        <v>0.1693740416413359</v>
      </c>
      <c r="AK597" s="11">
        <v>0.45796696356710892</v>
      </c>
      <c r="AL597" s="11">
        <v>0.44221330301972628</v>
      </c>
      <c r="AM597" s="11">
        <v>1</v>
      </c>
      <c r="AN597" s="11">
        <v>0.52302902154665831</v>
      </c>
      <c r="AO597" s="11">
        <v>0.41281604294412844</v>
      </c>
      <c r="AP597" s="11">
        <v>0.72699999999999998</v>
      </c>
      <c r="AQ597" s="11">
        <v>0.44221330301972628</v>
      </c>
      <c r="AS597" s="11">
        <v>9086</v>
      </c>
      <c r="AW597" s="11">
        <v>0.01</v>
      </c>
      <c r="AX597" s="11">
        <v>1.3628670324496328E-2</v>
      </c>
    </row>
    <row r="598" spans="1:50">
      <c r="A598"/>
      <c r="B598"/>
      <c r="C598"/>
      <c r="D598"/>
      <c r="E598"/>
      <c r="F598"/>
      <c r="G598"/>
      <c r="H598"/>
      <c r="I598"/>
      <c r="J598"/>
      <c r="K598"/>
      <c r="L598"/>
      <c r="M598"/>
      <c r="N598"/>
      <c r="O598"/>
      <c r="P598"/>
      <c r="Q598"/>
      <c r="R598"/>
      <c r="S598"/>
      <c r="T598"/>
      <c r="U598"/>
      <c r="V598"/>
      <c r="W598"/>
      <c r="X598"/>
      <c r="Y598"/>
      <c r="Z598"/>
      <c r="AA598" s="11">
        <v>0.80645161290322576</v>
      </c>
      <c r="AB598" s="11">
        <v>0.23499999999999999</v>
      </c>
      <c r="AC598" s="11">
        <v>0.33480000291019679</v>
      </c>
      <c r="AD598" s="11">
        <v>0.14400000125169754</v>
      </c>
      <c r="AE598" s="11">
        <v>0.46512000404298304</v>
      </c>
      <c r="AF598" s="11">
        <v>0.63432000551372769</v>
      </c>
      <c r="AG598" s="11">
        <v>0.14400000125169754</v>
      </c>
      <c r="AH598" s="11">
        <v>0.56808000493794675</v>
      </c>
      <c r="AI598" s="11">
        <v>0.19584000170230864</v>
      </c>
      <c r="AJ598" s="11">
        <v>0.70364289715227546</v>
      </c>
      <c r="AK598" s="11">
        <v>0.49203269107976633</v>
      </c>
      <c r="AL598" s="11">
        <v>0.25831130116475015</v>
      </c>
      <c r="AM598" s="11">
        <v>3.2426548216203202E-3</v>
      </c>
      <c r="AN598" s="11">
        <v>1.0653440004859653E-2</v>
      </c>
      <c r="AO598" s="11">
        <v>0.25717752911631103</v>
      </c>
      <c r="AP598" s="11">
        <v>0.22896000199019909</v>
      </c>
      <c r="AQ598" s="11">
        <v>0.25831130116475015</v>
      </c>
      <c r="AR598" s="11">
        <v>920.64554475790897</v>
      </c>
      <c r="AS598" s="11">
        <v>920</v>
      </c>
      <c r="AT598" s="11">
        <v>486192.74799529102</v>
      </c>
      <c r="AW598" s="11">
        <v>-7.0000000000000007E-2</v>
      </c>
      <c r="AX598" s="11">
        <v>5.5880668969898184E-3</v>
      </c>
    </row>
    <row r="599" spans="1:50">
      <c r="A599"/>
      <c r="B599"/>
      <c r="C599"/>
      <c r="D599"/>
      <c r="E599"/>
      <c r="F599"/>
      <c r="G599"/>
      <c r="H599"/>
      <c r="I599"/>
      <c r="J599"/>
      <c r="K599"/>
      <c r="L599"/>
      <c r="M599"/>
      <c r="N599"/>
      <c r="O599"/>
      <c r="P599"/>
      <c r="Q599"/>
      <c r="R599"/>
      <c r="S599"/>
      <c r="T599"/>
      <c r="U599"/>
      <c r="V599"/>
      <c r="W599"/>
      <c r="X599"/>
      <c r="Y599"/>
      <c r="Z599"/>
      <c r="AA599" s="11">
        <v>0.80645161290322576</v>
      </c>
      <c r="AB599" s="11">
        <v>0.23499999999999999</v>
      </c>
      <c r="AC599" s="11">
        <v>0.3441000027023256</v>
      </c>
      <c r="AD599" s="11">
        <v>0.14800000116229056</v>
      </c>
      <c r="AE599" s="11">
        <v>0.47804000375419847</v>
      </c>
      <c r="AF599" s="11">
        <v>0.65194000511988992</v>
      </c>
      <c r="AG599" s="11">
        <v>0.14800000116229056</v>
      </c>
      <c r="AH599" s="11">
        <v>0.58386000458523635</v>
      </c>
      <c r="AI599" s="11">
        <v>0.20128000158071518</v>
      </c>
      <c r="AJ599" s="11">
        <v>0.70779887455039003</v>
      </c>
      <c r="AK599" s="11">
        <v>0.4918700929422456</v>
      </c>
      <c r="AL599" s="11">
        <v>0.25316898854585085</v>
      </c>
      <c r="AM599" s="11">
        <v>3.3198608867473635E-3</v>
      </c>
      <c r="AN599" s="11">
        <v>1.0870857142857142E-2</v>
      </c>
      <c r="AO599" s="11">
        <v>0.25201109368844404</v>
      </c>
      <c r="AP599" s="11">
        <v>0.235320001848042</v>
      </c>
      <c r="AQ599" s="11">
        <v>0.25316898854585085</v>
      </c>
      <c r="AR599" s="11">
        <v>906.78149557193603</v>
      </c>
      <c r="AS599" s="11">
        <v>910</v>
      </c>
      <c r="AT599" s="11">
        <v>496567.36493398098</v>
      </c>
      <c r="AW599" s="11">
        <v>-0.06</v>
      </c>
      <c r="AX599" s="11">
        <v>2.3688369424472888E-2</v>
      </c>
    </row>
    <row r="600" spans="1:50">
      <c r="A600"/>
      <c r="B600"/>
      <c r="C600"/>
      <c r="D600"/>
      <c r="E600"/>
      <c r="F600"/>
      <c r="G600"/>
      <c r="H600"/>
      <c r="I600"/>
      <c r="J600"/>
      <c r="K600"/>
      <c r="L600"/>
      <c r="M600"/>
      <c r="N600"/>
      <c r="O600"/>
      <c r="P600"/>
      <c r="Q600"/>
      <c r="R600"/>
      <c r="S600"/>
      <c r="T600"/>
      <c r="U600"/>
      <c r="V600"/>
      <c r="W600"/>
      <c r="X600"/>
      <c r="Y600"/>
      <c r="Z600"/>
      <c r="AA600" s="11">
        <v>0.80645161290322576</v>
      </c>
      <c r="AB600" s="11">
        <v>0.23499999999999999</v>
      </c>
      <c r="AC600" s="11">
        <v>0.35340000249445436</v>
      </c>
      <c r="AD600" s="11">
        <v>0.15200000107288361</v>
      </c>
      <c r="AE600" s="11">
        <v>0.49096000346541402</v>
      </c>
      <c r="AF600" s="11">
        <v>0.66956000472605226</v>
      </c>
      <c r="AG600" s="11">
        <v>0.15200000107288361</v>
      </c>
      <c r="AH600" s="11">
        <v>0.59964000423252584</v>
      </c>
      <c r="AI600" s="11">
        <v>0.20672000145912173</v>
      </c>
      <c r="AJ600" s="11">
        <v>0.650434013438416</v>
      </c>
      <c r="AK600" s="11">
        <v>0.43170902414724682</v>
      </c>
      <c r="AL600" s="11">
        <v>0.24802667592695155</v>
      </c>
      <c r="AM600" s="11">
        <v>3.3970669518744068E-3</v>
      </c>
      <c r="AN600" s="11">
        <v>1.2962809523809524E-2</v>
      </c>
      <c r="AO600" s="11">
        <v>0.24684465826057708</v>
      </c>
      <c r="AP600" s="11">
        <v>0.24168000170588491</v>
      </c>
      <c r="AQ600" s="11">
        <v>0.24802667592695155</v>
      </c>
      <c r="AR600" s="11">
        <v>939.99702315868103</v>
      </c>
      <c r="AS600" s="11">
        <v>940</v>
      </c>
      <c r="AT600" s="11">
        <v>507163.36048654001</v>
      </c>
      <c r="AW600" s="11">
        <v>-7.0000000000000007E-2</v>
      </c>
      <c r="AX600" s="11">
        <v>1.8956834036537751E-2</v>
      </c>
    </row>
    <row r="601" spans="1:50">
      <c r="A601"/>
      <c r="B601"/>
      <c r="C601"/>
      <c r="D601"/>
      <c r="E601"/>
      <c r="F601"/>
      <c r="G601"/>
      <c r="H601"/>
      <c r="I601"/>
      <c r="J601"/>
      <c r="K601"/>
      <c r="L601"/>
      <c r="M601"/>
      <c r="N601"/>
      <c r="O601"/>
      <c r="P601"/>
      <c r="Q601"/>
      <c r="R601"/>
      <c r="S601"/>
      <c r="T601"/>
      <c r="U601"/>
      <c r="V601"/>
      <c r="W601"/>
      <c r="X601"/>
      <c r="Y601"/>
      <c r="Z601"/>
      <c r="AA601" s="11">
        <v>0.80645161290322576</v>
      </c>
      <c r="AB601" s="11">
        <v>0.23499999999999999</v>
      </c>
      <c r="AC601" s="11">
        <v>0.36270000228658317</v>
      </c>
      <c r="AD601" s="11">
        <v>0.15600000098347663</v>
      </c>
      <c r="AE601" s="11">
        <v>0.50388000317662951</v>
      </c>
      <c r="AF601" s="11">
        <v>0.68718000433221449</v>
      </c>
      <c r="AG601" s="11">
        <v>0.15600000098347663</v>
      </c>
      <c r="AH601" s="11">
        <v>0.61542000387981544</v>
      </c>
      <c r="AI601" s="11">
        <v>0.21216000133752821</v>
      </c>
      <c r="AJ601" s="11">
        <v>0.59306915232644197</v>
      </c>
      <c r="AK601" s="11">
        <v>0.37154795535224799</v>
      </c>
      <c r="AL601" s="11">
        <v>0.24288436330805224</v>
      </c>
      <c r="AM601" s="11">
        <v>3.4742730170014501E-3</v>
      </c>
      <c r="AN601" s="11">
        <v>1.5054761904761906E-2</v>
      </c>
      <c r="AO601" s="11">
        <v>0.24167822283271012</v>
      </c>
      <c r="AP601" s="11">
        <v>0.24804000156372788</v>
      </c>
      <c r="AQ601" s="11">
        <v>0.24288436330805224</v>
      </c>
      <c r="AR601" s="11">
        <v>942.70740450296205</v>
      </c>
      <c r="AS601" s="11">
        <v>940</v>
      </c>
      <c r="AT601" s="11">
        <v>517985.45853732701</v>
      </c>
      <c r="AW601" s="11">
        <v>-0.08</v>
      </c>
      <c r="AX601" s="11">
        <v>2.3455692849299714E-2</v>
      </c>
    </row>
    <row r="602" spans="1:50">
      <c r="A602"/>
      <c r="B602"/>
      <c r="C602"/>
      <c r="D602"/>
      <c r="E602"/>
      <c r="F602"/>
      <c r="G602"/>
      <c r="H602"/>
      <c r="I602"/>
      <c r="J602"/>
      <c r="K602"/>
      <c r="L602"/>
      <c r="M602"/>
      <c r="N602"/>
      <c r="O602"/>
      <c r="P602"/>
      <c r="Q602"/>
      <c r="R602"/>
      <c r="S602"/>
      <c r="T602"/>
      <c r="U602"/>
      <c r="V602"/>
      <c r="W602"/>
      <c r="X602"/>
      <c r="Y602"/>
      <c r="Z602"/>
      <c r="AA602" s="11">
        <v>0.80645161290322576</v>
      </c>
      <c r="AB602" s="11">
        <v>0.23499999999999999</v>
      </c>
      <c r="AC602" s="11">
        <v>0.37200000207871198</v>
      </c>
      <c r="AD602" s="11">
        <v>0.16000000089406968</v>
      </c>
      <c r="AE602" s="11">
        <v>0.516800002887845</v>
      </c>
      <c r="AF602" s="11">
        <v>0.70480000393837683</v>
      </c>
      <c r="AG602" s="11">
        <v>0.16000000089406968</v>
      </c>
      <c r="AH602" s="11">
        <v>0.63120000352710492</v>
      </c>
      <c r="AI602" s="11">
        <v>0.21760000121593476</v>
      </c>
      <c r="AJ602" s="11">
        <v>0.52813093161975699</v>
      </c>
      <c r="AK602" s="11">
        <v>0.33418780905811996</v>
      </c>
      <c r="AL602" s="11">
        <v>0.25930592793231189</v>
      </c>
      <c r="AM602" s="11">
        <v>3.5514790821284934E-3</v>
      </c>
      <c r="AN602" s="11">
        <v>1.7146714285714286E-2</v>
      </c>
      <c r="AO602" s="11">
        <v>0.24162003047782815</v>
      </c>
      <c r="AP602" s="11">
        <v>0.25440000142157077</v>
      </c>
      <c r="AQ602" s="11">
        <v>0.25930592793231189</v>
      </c>
      <c r="AR602" s="11">
        <v>954.55929665292899</v>
      </c>
      <c r="AS602" s="11">
        <v>960</v>
      </c>
      <c r="AT602" s="11">
        <v>529038.48377123696</v>
      </c>
      <c r="AW602" s="11">
        <v>-0.08</v>
      </c>
      <c r="AX602" s="11">
        <v>1.9135098009999185E-2</v>
      </c>
    </row>
    <row r="603" spans="1:50">
      <c r="A603"/>
      <c r="B603"/>
      <c r="C603"/>
      <c r="D603"/>
      <c r="E603"/>
      <c r="F603"/>
      <c r="G603"/>
      <c r="H603"/>
      <c r="I603"/>
      <c r="J603"/>
      <c r="K603"/>
      <c r="L603"/>
      <c r="M603"/>
      <c r="N603"/>
      <c r="O603"/>
      <c r="P603"/>
      <c r="Q603"/>
      <c r="R603"/>
      <c r="S603"/>
      <c r="T603"/>
      <c r="U603"/>
      <c r="V603"/>
      <c r="W603"/>
      <c r="X603"/>
      <c r="Y603"/>
      <c r="Z603"/>
      <c r="AA603" s="11">
        <v>0.80645161290322576</v>
      </c>
      <c r="AB603" s="11">
        <v>0.23499999999999999</v>
      </c>
      <c r="AC603" s="11">
        <v>0.38130000187084079</v>
      </c>
      <c r="AD603" s="11">
        <v>0.1640000008046627</v>
      </c>
      <c r="AE603" s="11">
        <v>0.52972000259906049</v>
      </c>
      <c r="AF603" s="11">
        <v>0.72242000354453917</v>
      </c>
      <c r="AG603" s="11">
        <v>0.1640000008046627</v>
      </c>
      <c r="AH603" s="11">
        <v>0.64698000317439441</v>
      </c>
      <c r="AI603" s="11">
        <v>0.22304000109434127</v>
      </c>
      <c r="AJ603" s="11">
        <v>0.46319271091307196</v>
      </c>
      <c r="AK603" s="11">
        <v>0.29682766276399197</v>
      </c>
      <c r="AL603" s="11">
        <v>0.27572749255657147</v>
      </c>
      <c r="AM603" s="11">
        <v>3.6286851472555367E-3</v>
      </c>
      <c r="AN603" s="11">
        <v>1.8094142857142857E-2</v>
      </c>
      <c r="AO603" s="11">
        <v>0.24156183812294621</v>
      </c>
      <c r="AP603" s="11">
        <v>0.26076000127941368</v>
      </c>
      <c r="AQ603" s="11">
        <v>0.27572749255657147</v>
      </c>
      <c r="AR603" s="11">
        <v>968.37536093600602</v>
      </c>
      <c r="AS603" s="11">
        <v>970</v>
      </c>
      <c r="AT603" s="11">
        <v>540327.36382463702</v>
      </c>
      <c r="AW603" s="11">
        <v>-0.09</v>
      </c>
      <c r="AX603" s="11">
        <v>3.6836184821405105E-2</v>
      </c>
    </row>
    <row r="604" spans="1:50">
      <c r="A604"/>
      <c r="B604"/>
      <c r="C604"/>
      <c r="D604"/>
      <c r="E604"/>
      <c r="F604"/>
      <c r="G604"/>
      <c r="H604"/>
      <c r="I604"/>
      <c r="J604"/>
      <c r="K604"/>
      <c r="L604"/>
      <c r="M604"/>
      <c r="N604"/>
      <c r="O604"/>
      <c r="P604"/>
      <c r="Q604"/>
      <c r="R604"/>
      <c r="S604"/>
      <c r="T604"/>
      <c r="U604"/>
      <c r="V604"/>
      <c r="W604"/>
      <c r="X604"/>
      <c r="Y604"/>
      <c r="Z604"/>
      <c r="AA604" s="11">
        <v>0.80645161290322576</v>
      </c>
      <c r="AB604" s="11">
        <v>0.23499999999999999</v>
      </c>
      <c r="AC604" s="11">
        <v>0.3906000016629696</v>
      </c>
      <c r="AD604" s="11">
        <v>0.16800000071525573</v>
      </c>
      <c r="AE604" s="11">
        <v>0.54264000231027598</v>
      </c>
      <c r="AF604" s="11">
        <v>0.7400400031507014</v>
      </c>
      <c r="AG604" s="11">
        <v>0.16800000071525573</v>
      </c>
      <c r="AH604" s="11">
        <v>0.66276000282168401</v>
      </c>
      <c r="AI604" s="11">
        <v>0.22848000097274782</v>
      </c>
      <c r="AJ604" s="11">
        <v>0.51575392103182993</v>
      </c>
      <c r="AK604" s="11">
        <v>0.34089671662305698</v>
      </c>
      <c r="AL604" s="11">
        <v>0.30422990761197882</v>
      </c>
      <c r="AM604" s="11">
        <v>3.7058912123825801E-3</v>
      </c>
      <c r="AN604" s="11">
        <v>2.4830476190476191E-2</v>
      </c>
      <c r="AO604" s="11">
        <v>0.26453482427099573</v>
      </c>
      <c r="AP604" s="11">
        <v>0.26712000113725659</v>
      </c>
      <c r="AQ604" s="11">
        <v>0.30422990761197882</v>
      </c>
      <c r="AR604" s="11">
        <v>1001.92046334125</v>
      </c>
      <c r="AS604" s="11">
        <v>1010</v>
      </c>
      <c r="AT604" s="11">
        <v>551857.13148218999</v>
      </c>
      <c r="AW604" s="11">
        <v>-7.0000000000000007E-2</v>
      </c>
      <c r="AX604" s="11">
        <v>3.2314967169181807E-2</v>
      </c>
    </row>
    <row r="605" spans="1:50">
      <c r="A605"/>
      <c r="B605"/>
      <c r="C605"/>
      <c r="D605"/>
      <c r="E605"/>
      <c r="F605"/>
      <c r="G605"/>
      <c r="H605"/>
      <c r="I605"/>
      <c r="J605"/>
      <c r="K605"/>
      <c r="L605"/>
      <c r="M605"/>
      <c r="N605"/>
      <c r="O605"/>
      <c r="P605"/>
      <c r="Q605"/>
      <c r="R605"/>
      <c r="S605"/>
      <c r="T605"/>
      <c r="U605"/>
      <c r="V605"/>
      <c r="W605"/>
      <c r="X605"/>
      <c r="Y605"/>
      <c r="Z605"/>
      <c r="AA605" s="11">
        <v>0.80645161290322576</v>
      </c>
      <c r="AB605" s="11">
        <v>0.2502999996580183</v>
      </c>
      <c r="AC605" s="11">
        <v>0.39990000145509841</v>
      </c>
      <c r="AD605" s="11">
        <v>0.17200000062584878</v>
      </c>
      <c r="AE605" s="11">
        <v>0.55556000202149147</v>
      </c>
      <c r="AF605" s="11">
        <v>0.75766000275686385</v>
      </c>
      <c r="AG605" s="11">
        <v>0.17200000062584878</v>
      </c>
      <c r="AH605" s="11">
        <v>0.67854000246897339</v>
      </c>
      <c r="AI605" s="11">
        <v>0.23392000085115433</v>
      </c>
      <c r="AJ605" s="11">
        <v>0.56831513115058807</v>
      </c>
      <c r="AK605" s="11">
        <v>0.38496577048212199</v>
      </c>
      <c r="AL605" s="11">
        <v>0.33273232266738606</v>
      </c>
      <c r="AM605" s="11">
        <v>3.7830972775096234E-3</v>
      </c>
      <c r="AN605" s="11">
        <v>3.1566809523809525E-2</v>
      </c>
      <c r="AO605" s="11">
        <v>0.28750781041904522</v>
      </c>
      <c r="AP605" s="11">
        <v>0.2734800009950995</v>
      </c>
      <c r="AQ605" s="11">
        <v>0.33273232266738606</v>
      </c>
      <c r="AR605" s="11">
        <v>1038.2910041021701</v>
      </c>
      <c r="AS605" s="11">
        <v>1040</v>
      </c>
      <c r="AT605" s="11">
        <v>563632.92692055996</v>
      </c>
      <c r="AW605" s="11">
        <v>-0.05</v>
      </c>
      <c r="AX605" s="11">
        <v>1.3030125911950685E-2</v>
      </c>
    </row>
    <row r="606" spans="1:50">
      <c r="A606"/>
      <c r="B606"/>
      <c r="C606"/>
      <c r="D606"/>
      <c r="E606"/>
      <c r="F606"/>
      <c r="G606"/>
      <c r="H606"/>
      <c r="I606"/>
      <c r="J606"/>
      <c r="K606"/>
      <c r="L606"/>
      <c r="M606"/>
      <c r="N606"/>
      <c r="O606"/>
      <c r="P606"/>
      <c r="Q606"/>
      <c r="R606"/>
      <c r="S606"/>
      <c r="T606"/>
      <c r="U606"/>
      <c r="V606"/>
      <c r="W606"/>
      <c r="X606"/>
      <c r="Y606"/>
      <c r="Z606"/>
      <c r="AA606" s="11">
        <v>0.80645161290322576</v>
      </c>
      <c r="AB606" s="11">
        <v>0.26559999931603673</v>
      </c>
      <c r="AC606" s="11">
        <v>0.40920000124722722</v>
      </c>
      <c r="AD606" s="11">
        <v>0.1760000005364418</v>
      </c>
      <c r="AE606" s="11">
        <v>0.56848000173270696</v>
      </c>
      <c r="AF606" s="11">
        <v>0.77528000236302608</v>
      </c>
      <c r="AG606" s="11">
        <v>0.1760000005364418</v>
      </c>
      <c r="AH606" s="11">
        <v>0.69432000211626299</v>
      </c>
      <c r="AI606" s="11">
        <v>0.23936000072956085</v>
      </c>
      <c r="AJ606" s="11">
        <v>0.384094480616816</v>
      </c>
      <c r="AK606" s="11">
        <v>0.41503086256475202</v>
      </c>
      <c r="AL606" s="11">
        <v>0.3393310542217774</v>
      </c>
      <c r="AM606" s="11">
        <v>3.8603033426366667E-3</v>
      </c>
      <c r="AN606" s="11">
        <v>3.8303142857142862E-2</v>
      </c>
      <c r="AO606" s="11">
        <v>0.32479655684093878</v>
      </c>
      <c r="AP606" s="11">
        <v>0.27984000085294247</v>
      </c>
      <c r="AQ606" s="11">
        <v>0.3393310542217774</v>
      </c>
      <c r="AR606" s="11">
        <v>1064.2089948974899</v>
      </c>
      <c r="AS606" s="11">
        <v>1050</v>
      </c>
      <c r="AT606" s="11">
        <v>575660</v>
      </c>
      <c r="AW606" s="11">
        <v>-0.06</v>
      </c>
      <c r="AX606" s="11">
        <v>2.6869901258523565E-2</v>
      </c>
    </row>
    <row r="607" spans="1:50">
      <c r="A607"/>
      <c r="B607"/>
      <c r="C607"/>
      <c r="D607"/>
      <c r="E607"/>
      <c r="F607"/>
      <c r="G607"/>
      <c r="H607"/>
      <c r="I607"/>
      <c r="J607"/>
      <c r="K607"/>
      <c r="L607"/>
      <c r="M607"/>
      <c r="N607"/>
      <c r="O607"/>
      <c r="P607"/>
      <c r="Q607"/>
      <c r="R607"/>
      <c r="S607"/>
      <c r="T607"/>
      <c r="U607"/>
      <c r="V607"/>
      <c r="W607"/>
      <c r="X607"/>
      <c r="Y607"/>
      <c r="Z607"/>
      <c r="AA607" s="11">
        <v>0.80645161290322576</v>
      </c>
      <c r="AB607" s="11">
        <v>0.28089999897405504</v>
      </c>
      <c r="AC607" s="11">
        <v>0.41850000103935597</v>
      </c>
      <c r="AD607" s="11">
        <v>0.18000000044703485</v>
      </c>
      <c r="AE607" s="11">
        <v>0.58140000144392245</v>
      </c>
      <c r="AF607" s="11">
        <v>0.79290000196918842</v>
      </c>
      <c r="AG607" s="11">
        <v>0.18000000044703485</v>
      </c>
      <c r="AH607" s="11">
        <v>0.71010000176355248</v>
      </c>
      <c r="AI607" s="11">
        <v>0.24480000060796736</v>
      </c>
      <c r="AJ607" s="11">
        <v>0.51377482998005664</v>
      </c>
      <c r="AK607" s="11">
        <v>0.39630427988559597</v>
      </c>
      <c r="AL607" s="11">
        <v>0.34617786768653719</v>
      </c>
      <c r="AM607" s="11">
        <v>1.5832959328107667E-2</v>
      </c>
      <c r="AN607" s="11">
        <v>3.8545000000000003E-2</v>
      </c>
      <c r="AO607" s="11">
        <v>0.30527590994978754</v>
      </c>
      <c r="AP607" s="11">
        <v>0.28620000071078538</v>
      </c>
      <c r="AQ607" s="11">
        <v>0.34617786768653719</v>
      </c>
      <c r="AR607" s="11">
        <v>1068.9394095268899</v>
      </c>
      <c r="AS607" s="11">
        <v>1060</v>
      </c>
      <c r="AT607" s="11">
        <v>587943.71260482899</v>
      </c>
      <c r="AU607" s="11">
        <v>64.34</v>
      </c>
      <c r="AV607" s="11">
        <v>64.98</v>
      </c>
      <c r="AW607" s="11">
        <v>-0.04</v>
      </c>
      <c r="AX607" s="11">
        <v>2.2455249898226115E-2</v>
      </c>
    </row>
    <row r="608" spans="1:50">
      <c r="A608"/>
      <c r="B608"/>
      <c r="C608"/>
      <c r="D608"/>
      <c r="E608"/>
      <c r="F608"/>
      <c r="G608"/>
      <c r="H608"/>
      <c r="I608"/>
      <c r="J608"/>
      <c r="K608"/>
      <c r="L608"/>
      <c r="M608"/>
      <c r="N608"/>
      <c r="O608"/>
      <c r="P608"/>
      <c r="Q608"/>
      <c r="R608"/>
      <c r="S608"/>
      <c r="T608"/>
      <c r="U608"/>
      <c r="V608"/>
      <c r="W608"/>
      <c r="X608"/>
      <c r="Y608"/>
      <c r="Z608"/>
      <c r="AA608" s="11">
        <v>0.80645161290322576</v>
      </c>
      <c r="AB608" s="11">
        <v>0.29619999863207336</v>
      </c>
      <c r="AC608" s="11">
        <v>0.42780000083148478</v>
      </c>
      <c r="AD608" s="11">
        <v>0.18400000035762787</v>
      </c>
      <c r="AE608" s="11">
        <v>0.59432000115513794</v>
      </c>
      <c r="AF608" s="11">
        <v>0.81052000157535076</v>
      </c>
      <c r="AG608" s="11">
        <v>0.18400000035762787</v>
      </c>
      <c r="AH608" s="11">
        <v>0.72588000141084197</v>
      </c>
      <c r="AI608" s="11">
        <v>0.2502400004863739</v>
      </c>
      <c r="AJ608" s="11">
        <v>0.46662294303343199</v>
      </c>
      <c r="AK608" s="11">
        <v>0.38410015555906002</v>
      </c>
      <c r="AL608" s="11">
        <v>0.33957234232493239</v>
      </c>
      <c r="AM608" s="11">
        <v>2.8722861264298669E-2</v>
      </c>
      <c r="AN608" s="11">
        <v>4.373133333333333E-2</v>
      </c>
      <c r="AO608" s="11">
        <v>0.3084207499325255</v>
      </c>
      <c r="AP608" s="11">
        <v>0.2925600005686283</v>
      </c>
      <c r="AQ608" s="11">
        <v>0.33957234232493239</v>
      </c>
      <c r="AR608" s="11">
        <v>1127.2536919266599</v>
      </c>
      <c r="AS608" s="11">
        <v>1120</v>
      </c>
      <c r="AT608" s="11">
        <v>600489.54103385506</v>
      </c>
      <c r="AW608" s="11">
        <v>-0.04</v>
      </c>
      <c r="AX608" s="11">
        <v>1.9087555223751107E-2</v>
      </c>
    </row>
    <row r="609" spans="1:50">
      <c r="A609"/>
      <c r="B609"/>
      <c r="C609"/>
      <c r="D609"/>
      <c r="E609"/>
      <c r="F609"/>
      <c r="G609"/>
      <c r="H609"/>
      <c r="I609"/>
      <c r="J609"/>
      <c r="K609"/>
      <c r="L609"/>
      <c r="M609"/>
      <c r="N609"/>
      <c r="O609"/>
      <c r="P609"/>
      <c r="Q609"/>
      <c r="R609"/>
      <c r="S609"/>
      <c r="T609"/>
      <c r="U609"/>
      <c r="V609"/>
      <c r="W609"/>
      <c r="X609"/>
      <c r="Y609"/>
      <c r="Z609"/>
      <c r="AA609" s="11">
        <v>0.80645161290322576</v>
      </c>
      <c r="AB609" s="11">
        <v>0.31149999829009178</v>
      </c>
      <c r="AC609" s="11">
        <v>0.43710000062361359</v>
      </c>
      <c r="AD609" s="11">
        <v>0.18800000026822089</v>
      </c>
      <c r="AE609" s="11">
        <v>0.60724000086635344</v>
      </c>
      <c r="AF609" s="11">
        <v>0.82814000118151299</v>
      </c>
      <c r="AG609" s="11">
        <v>0.18800000026822089</v>
      </c>
      <c r="AH609" s="11">
        <v>0.74166000105813157</v>
      </c>
      <c r="AI609" s="11">
        <v>0.25568000036478045</v>
      </c>
      <c r="AJ609" s="11">
        <v>0.46647620955996</v>
      </c>
      <c r="AK609" s="11">
        <v>0.45116731346188998</v>
      </c>
      <c r="AL609" s="11">
        <v>0.37614439194122312</v>
      </c>
      <c r="AM609" s="11">
        <v>6.6776475388404671E-2</v>
      </c>
      <c r="AN609" s="11">
        <v>4.8917666666666672E-2</v>
      </c>
      <c r="AO609" s="11">
        <v>0.32134029696616462</v>
      </c>
      <c r="AP609" s="11">
        <v>0.29892000042647121</v>
      </c>
      <c r="AQ609" s="11">
        <v>0.37614439194122312</v>
      </c>
      <c r="AR609" s="11">
        <v>1153.1866199630799</v>
      </c>
      <c r="AS609" s="11">
        <v>1150</v>
      </c>
      <c r="AT609" s="11">
        <v>613605.97734631901</v>
      </c>
      <c r="AW609" s="11">
        <v>-0.02</v>
      </c>
      <c r="AX609" s="11">
        <v>2.3683768162325092E-2</v>
      </c>
    </row>
    <row r="610" spans="1:50">
      <c r="A610"/>
      <c r="B610"/>
      <c r="C610"/>
      <c r="D610"/>
      <c r="E610"/>
      <c r="F610"/>
      <c r="G610"/>
      <c r="H610"/>
      <c r="I610"/>
      <c r="J610"/>
      <c r="K610"/>
      <c r="L610"/>
      <c r="M610"/>
      <c r="N610"/>
      <c r="O610"/>
      <c r="P610"/>
      <c r="Q610"/>
      <c r="R610"/>
      <c r="S610"/>
      <c r="T610"/>
      <c r="U610"/>
      <c r="V610"/>
      <c r="W610"/>
      <c r="X610"/>
      <c r="Y610"/>
      <c r="Z610"/>
      <c r="AA610" s="11">
        <v>0.80645161290322576</v>
      </c>
      <c r="AB610" s="11">
        <v>0.3267999979481101</v>
      </c>
      <c r="AC610" s="11">
        <v>0.4464000004157424</v>
      </c>
      <c r="AD610" s="11">
        <v>0.19200000017881394</v>
      </c>
      <c r="AE610" s="11">
        <v>0.62016000057756893</v>
      </c>
      <c r="AF610" s="11">
        <v>0.84576000078767533</v>
      </c>
      <c r="AG610" s="11">
        <v>0.19200000017881394</v>
      </c>
      <c r="AH610" s="11">
        <v>0.75744000070542095</v>
      </c>
      <c r="AI610" s="11">
        <v>0.26112000024318693</v>
      </c>
      <c r="AJ610" s="11">
        <v>0.29702477356262402</v>
      </c>
      <c r="AK610" s="11">
        <v>0.41694986482160201</v>
      </c>
      <c r="AL610" s="11">
        <v>0.37220167824474493</v>
      </c>
      <c r="AM610" s="11">
        <v>0.11669662521002779</v>
      </c>
      <c r="AN610" s="11">
        <v>5.4103999999999999E-2</v>
      </c>
      <c r="AO610" s="11">
        <v>0.30808623607035618</v>
      </c>
      <c r="AP610" s="11">
        <v>0.30528000028431418</v>
      </c>
      <c r="AQ610" s="11">
        <v>0.37220167824474493</v>
      </c>
      <c r="AR610" s="11">
        <v>1170.32313339444</v>
      </c>
      <c r="AS610" s="11">
        <v>1180</v>
      </c>
      <c r="AT610" s="11">
        <v>628410.06071383599</v>
      </c>
      <c r="AW610" s="11">
        <v>-0.04</v>
      </c>
      <c r="AX610" s="11">
        <v>2.9415266343237434E-2</v>
      </c>
    </row>
    <row r="611" spans="1:50">
      <c r="A611"/>
      <c r="B611"/>
      <c r="C611"/>
      <c r="D611"/>
      <c r="E611"/>
      <c r="F611"/>
      <c r="G611"/>
      <c r="H611"/>
      <c r="I611"/>
      <c r="J611"/>
      <c r="K611"/>
      <c r="L611"/>
      <c r="M611"/>
      <c r="N611"/>
      <c r="O611"/>
      <c r="P611"/>
      <c r="Q611"/>
      <c r="R611"/>
      <c r="S611"/>
      <c r="T611"/>
      <c r="U611"/>
      <c r="V611"/>
      <c r="W611"/>
      <c r="X611"/>
      <c r="Y611"/>
      <c r="Z611"/>
      <c r="AA611" s="11">
        <v>0.80645161290322576</v>
      </c>
      <c r="AB611" s="11">
        <v>0.34209999760612841</v>
      </c>
      <c r="AC611" s="11">
        <v>0.45570000020787121</v>
      </c>
      <c r="AD611" s="11">
        <v>0.19600000008940696</v>
      </c>
      <c r="AE611" s="11">
        <v>0.63308000028878442</v>
      </c>
      <c r="AF611" s="11">
        <v>0.86338000039383755</v>
      </c>
      <c r="AG611" s="11">
        <v>0.19600000008940696</v>
      </c>
      <c r="AH611" s="11">
        <v>0.77322000035271055</v>
      </c>
      <c r="AI611" s="11">
        <v>0.26656000012159348</v>
      </c>
      <c r="AJ611" s="11">
        <v>0.291891396522236</v>
      </c>
      <c r="AK611" s="11">
        <v>0.44663656027196996</v>
      </c>
      <c r="AL611" s="11">
        <v>0.35345653644565189</v>
      </c>
      <c r="AM611" s="11">
        <v>0.1699336845237478</v>
      </c>
      <c r="AN611" s="11">
        <v>6.4078857142857146E-2</v>
      </c>
      <c r="AO611" s="11">
        <v>0.28473387309478676</v>
      </c>
      <c r="AP611" s="11">
        <v>0.31164000014215709</v>
      </c>
      <c r="AQ611" s="11">
        <v>0.35345653644565189</v>
      </c>
      <c r="AR611" s="11">
        <v>1179.11923508</v>
      </c>
      <c r="AS611" s="11">
        <v>1180</v>
      </c>
      <c r="AT611" s="11">
        <v>643571.31283857406</v>
      </c>
      <c r="AW611" s="11">
        <v>-0.03</v>
      </c>
      <c r="AX611" s="11">
        <v>2.9623787856290051E-2</v>
      </c>
    </row>
    <row r="612" spans="1:50">
      <c r="A612"/>
      <c r="B612"/>
      <c r="C612"/>
      <c r="D612"/>
      <c r="E612"/>
      <c r="F612"/>
      <c r="G612"/>
      <c r="H612"/>
      <c r="I612"/>
      <c r="J612"/>
      <c r="K612"/>
      <c r="L612"/>
      <c r="M612"/>
      <c r="N612"/>
      <c r="O612"/>
      <c r="P612"/>
      <c r="Q612"/>
      <c r="R612"/>
      <c r="S612"/>
      <c r="T612"/>
      <c r="U612"/>
      <c r="V612"/>
      <c r="W612"/>
      <c r="X612"/>
      <c r="Y612"/>
      <c r="Z612"/>
      <c r="AA612" s="11">
        <v>0.80645161290322576</v>
      </c>
      <c r="AB612" s="11">
        <v>0.35739999726414684</v>
      </c>
      <c r="AC612" s="11">
        <v>0.46500000000000002</v>
      </c>
      <c r="AD612" s="11">
        <v>0.2</v>
      </c>
      <c r="AE612" s="11">
        <v>0.64599999999999991</v>
      </c>
      <c r="AF612" s="11">
        <v>0.88099999999999989</v>
      </c>
      <c r="AG612" s="11">
        <v>0.2</v>
      </c>
      <c r="AH612" s="11">
        <v>0.78900000000000003</v>
      </c>
      <c r="AI612" s="11">
        <v>0.27200000000000002</v>
      </c>
      <c r="AJ612" s="11">
        <v>0.29761636340976</v>
      </c>
      <c r="AK612" s="11">
        <v>0.44122402697299601</v>
      </c>
      <c r="AL612" s="11">
        <v>0.34948862153377336</v>
      </c>
      <c r="AM612" s="11">
        <v>0.16858047203198334</v>
      </c>
      <c r="AN612" s="11">
        <v>7.4053714285714292E-2</v>
      </c>
      <c r="AO612" s="11">
        <v>0.28274381600604986</v>
      </c>
      <c r="AP612" s="11">
        <v>0.318</v>
      </c>
      <c r="AQ612" s="11">
        <v>0.34948862153377336</v>
      </c>
      <c r="AR612" s="11">
        <v>1182.9184021909</v>
      </c>
      <c r="AS612" s="11">
        <v>1180</v>
      </c>
      <c r="AT612" s="11">
        <v>659098.35090526298</v>
      </c>
      <c r="AW612" s="11">
        <v>-0.03</v>
      </c>
      <c r="AX612" s="11">
        <v>2.7855976705746299E-2</v>
      </c>
    </row>
    <row r="613" spans="1:50">
      <c r="A613"/>
      <c r="B613"/>
      <c r="C613"/>
      <c r="D613"/>
      <c r="E613"/>
      <c r="F613"/>
      <c r="G613"/>
      <c r="H613"/>
      <c r="I613"/>
      <c r="J613"/>
      <c r="K613"/>
      <c r="L613"/>
      <c r="M613"/>
      <c r="N613"/>
      <c r="O613"/>
      <c r="P613"/>
      <c r="Q613"/>
      <c r="R613"/>
      <c r="S613"/>
      <c r="T613"/>
      <c r="U613"/>
      <c r="V613"/>
      <c r="W613"/>
      <c r="X613"/>
      <c r="Y613"/>
      <c r="Z613"/>
      <c r="AA613" s="11">
        <v>0.80645161290322576</v>
      </c>
      <c r="AB613" s="11">
        <v>0.37269999692216516</v>
      </c>
      <c r="AC613" s="11">
        <v>0.43700000000000006</v>
      </c>
      <c r="AD613" s="11">
        <v>0.2</v>
      </c>
      <c r="AE613" s="11">
        <v>0.65</v>
      </c>
      <c r="AF613" s="11">
        <v>0.85099999999999998</v>
      </c>
      <c r="AG613" s="11">
        <v>0.1</v>
      </c>
      <c r="AH613" s="11">
        <v>0.76400000000000001</v>
      </c>
      <c r="AI613" s="11">
        <v>0.624</v>
      </c>
      <c r="AJ613" s="11">
        <v>0.2996401997304261</v>
      </c>
      <c r="AK613" s="11">
        <v>0.44181178669012855</v>
      </c>
      <c r="AL613" s="11">
        <v>0.35099373528479372</v>
      </c>
      <c r="AM613" s="11">
        <v>0.16689466734934419</v>
      </c>
      <c r="AN613" s="11">
        <v>7.3313177159409451E-2</v>
      </c>
      <c r="AO613" s="11">
        <v>0.28491637779742884</v>
      </c>
      <c r="AP613" s="11">
        <v>0.314</v>
      </c>
      <c r="AQ613" s="11">
        <v>0.35099373528479372</v>
      </c>
      <c r="AS613" s="11">
        <v>1232</v>
      </c>
      <c r="AW613" s="11">
        <v>-0.02</v>
      </c>
      <c r="AX613" s="11">
        <v>2.3839574354355797E-2</v>
      </c>
    </row>
    <row r="614" spans="1:50">
      <c r="A614"/>
      <c r="B614"/>
      <c r="C614"/>
      <c r="D614"/>
      <c r="E614"/>
      <c r="F614"/>
      <c r="G614"/>
      <c r="H614"/>
      <c r="I614"/>
      <c r="J614"/>
      <c r="K614"/>
      <c r="L614"/>
      <c r="M614"/>
      <c r="N614"/>
      <c r="O614"/>
      <c r="P614"/>
      <c r="Q614"/>
      <c r="R614"/>
      <c r="S614"/>
      <c r="T614"/>
      <c r="U614"/>
      <c r="V614"/>
      <c r="W614"/>
      <c r="X614"/>
      <c r="Y614"/>
      <c r="Z614"/>
      <c r="AA614" s="11">
        <v>1.7569546120058562E-2</v>
      </c>
      <c r="AB614" s="11">
        <v>0.90300000190999996</v>
      </c>
      <c r="AC614" s="11">
        <v>0.55000000000000004</v>
      </c>
      <c r="AD614" s="11">
        <v>0.3</v>
      </c>
      <c r="AE614" s="11">
        <v>0.50900000000000001</v>
      </c>
      <c r="AF614" s="11">
        <v>0.97199999999999998</v>
      </c>
      <c r="AG614" s="11">
        <v>0.3</v>
      </c>
      <c r="AH614" s="11">
        <v>9.4000000134110445E-2</v>
      </c>
      <c r="AI614" s="11">
        <v>0.49</v>
      </c>
      <c r="AJ614" s="11">
        <v>0.33905447508910702</v>
      </c>
      <c r="AK614" s="11">
        <v>0.40796094991145748</v>
      </c>
      <c r="AL614" s="11">
        <v>0.43734727496676556</v>
      </c>
      <c r="AM614" s="11">
        <v>3.8403590957044659E-4</v>
      </c>
      <c r="AN614" s="11">
        <v>4.9315942952994789E-2</v>
      </c>
      <c r="AO614" s="11">
        <v>0.22294931298721538</v>
      </c>
      <c r="AP614" s="11">
        <v>0.24840000215917826</v>
      </c>
      <c r="AQ614" s="11">
        <v>0.43734727496676556</v>
      </c>
      <c r="AR614" s="11">
        <v>2543.9331167164601</v>
      </c>
      <c r="AS614" s="11">
        <v>1480</v>
      </c>
      <c r="AT614" s="11">
        <v>2782397</v>
      </c>
      <c r="AW614" s="11">
        <v>-0.14000000000000001</v>
      </c>
      <c r="AX614" s="11">
        <v>-6.9803301770508308E-2</v>
      </c>
    </row>
    <row r="615" spans="1:50">
      <c r="A615"/>
      <c r="B615"/>
      <c r="C615"/>
      <c r="D615"/>
      <c r="E615"/>
      <c r="F615"/>
      <c r="G615"/>
      <c r="H615"/>
      <c r="I615"/>
      <c r="J615"/>
      <c r="K615"/>
      <c r="L615"/>
      <c r="M615"/>
      <c r="N615"/>
      <c r="O615"/>
      <c r="P615"/>
      <c r="Q615"/>
      <c r="R615"/>
      <c r="S615"/>
      <c r="T615"/>
      <c r="U615"/>
      <c r="V615"/>
      <c r="W615"/>
      <c r="X615"/>
      <c r="Y615"/>
      <c r="Z615"/>
      <c r="AA615" s="11">
        <v>1.7569546120058562E-2</v>
      </c>
      <c r="AB615" s="11">
        <v>0.90300000190999996</v>
      </c>
      <c r="AC615" s="11">
        <v>0.55000000000000004</v>
      </c>
      <c r="AD615" s="11">
        <v>0.3</v>
      </c>
      <c r="AE615" s="11">
        <v>0.54700000000000004</v>
      </c>
      <c r="AF615" s="11">
        <v>0.97199999999999998</v>
      </c>
      <c r="AG615" s="11">
        <v>0.3</v>
      </c>
      <c r="AH615" s="11">
        <v>9.600000008940697E-2</v>
      </c>
      <c r="AI615" s="11">
        <v>0.49</v>
      </c>
      <c r="AJ615" s="11">
        <v>0.33576987261482005</v>
      </c>
      <c r="AK615" s="11">
        <v>0.40608260199330798</v>
      </c>
      <c r="AL615" s="11">
        <v>0.43606864795443379</v>
      </c>
      <c r="AM615" s="11">
        <v>3.9187337693394445E-4</v>
      </c>
      <c r="AN615" s="11">
        <v>5.0388028643317519E-2</v>
      </c>
      <c r="AO615" s="11">
        <v>0.2172952174628513</v>
      </c>
      <c r="AP615" s="11">
        <v>0.25530000200495123</v>
      </c>
      <c r="AQ615" s="11">
        <v>0.43606864795443379</v>
      </c>
      <c r="AR615" s="11">
        <v>2653.5265760126399</v>
      </c>
      <c r="AS615" s="11">
        <v>1520</v>
      </c>
      <c r="AT615" s="11">
        <v>2835383</v>
      </c>
      <c r="AW615" s="11">
        <v>-0.14000000000000001</v>
      </c>
      <c r="AX615" s="11">
        <v>-6.1834556673493024E-2</v>
      </c>
    </row>
    <row r="616" spans="1:50">
      <c r="A616"/>
      <c r="B616"/>
      <c r="C616"/>
      <c r="D616"/>
      <c r="E616"/>
      <c r="F616"/>
      <c r="G616"/>
      <c r="H616"/>
      <c r="I616"/>
      <c r="J616"/>
      <c r="K616"/>
      <c r="L616"/>
      <c r="M616"/>
      <c r="N616"/>
      <c r="O616"/>
      <c r="P616"/>
      <c r="Q616"/>
      <c r="R616"/>
      <c r="S616"/>
      <c r="T616"/>
      <c r="U616"/>
      <c r="V616"/>
      <c r="W616"/>
      <c r="X616"/>
      <c r="Y616"/>
      <c r="Z616"/>
      <c r="AA616" s="11">
        <v>1.7569546120058562E-2</v>
      </c>
      <c r="AB616" s="11">
        <v>0.90300000190999996</v>
      </c>
      <c r="AC616" s="11">
        <v>0.55000000000000004</v>
      </c>
      <c r="AD616" s="11">
        <v>0.3</v>
      </c>
      <c r="AE616" s="11">
        <v>0.54700000000000004</v>
      </c>
      <c r="AF616" s="11">
        <v>0.97199999999999998</v>
      </c>
      <c r="AG616" s="11">
        <v>0.3</v>
      </c>
      <c r="AH616" s="11">
        <v>9.8000000044703481E-2</v>
      </c>
      <c r="AI616" s="11">
        <v>0.49</v>
      </c>
      <c r="AJ616" s="11">
        <v>0.19697986299718501</v>
      </c>
      <c r="AK616" s="11">
        <v>0.28572423140583902</v>
      </c>
      <c r="AL616" s="11">
        <v>0.34728409225064982</v>
      </c>
      <c r="AM616" s="11">
        <v>8.3912196965563884E-4</v>
      </c>
      <c r="AN616" s="11">
        <v>5.1460114333640256E-2</v>
      </c>
      <c r="AO616" s="11">
        <v>0.20312979293490746</v>
      </c>
      <c r="AP616" s="11">
        <v>0.26220000185072423</v>
      </c>
      <c r="AQ616" s="11">
        <v>0.34728409225064982</v>
      </c>
      <c r="AR616" s="11">
        <v>2640.4158902271702</v>
      </c>
      <c r="AS616" s="11">
        <v>1890</v>
      </c>
      <c r="AT616" s="11">
        <v>2882589</v>
      </c>
      <c r="AW616" s="11">
        <v>-0.17</v>
      </c>
      <c r="AX616" s="11">
        <v>-6.784715979890199E-2</v>
      </c>
    </row>
    <row r="617" spans="1:50">
      <c r="A617"/>
      <c r="B617"/>
      <c r="C617"/>
      <c r="D617"/>
      <c r="E617"/>
      <c r="F617"/>
      <c r="G617"/>
      <c r="H617"/>
      <c r="I617"/>
      <c r="J617"/>
      <c r="K617"/>
      <c r="L617"/>
      <c r="M617"/>
      <c r="N617"/>
      <c r="O617"/>
      <c r="P617"/>
      <c r="Q617"/>
      <c r="R617"/>
      <c r="S617"/>
      <c r="T617"/>
      <c r="U617"/>
      <c r="V617"/>
      <c r="W617"/>
      <c r="X617"/>
      <c r="Y617"/>
      <c r="Z617"/>
      <c r="AA617" s="11">
        <v>1.7569546120058562E-2</v>
      </c>
      <c r="AB617" s="11">
        <v>0.90300000190999996</v>
      </c>
      <c r="AC617" s="11">
        <v>0.55000000000000004</v>
      </c>
      <c r="AD617" s="11">
        <v>0.3</v>
      </c>
      <c r="AE617" s="11">
        <v>0.54500000000000004</v>
      </c>
      <c r="AF617" s="11">
        <v>0.97199999999999998</v>
      </c>
      <c r="AG617" s="11">
        <v>0.3</v>
      </c>
      <c r="AH617" s="11">
        <v>0.1</v>
      </c>
      <c r="AI617" s="11">
        <v>0.49</v>
      </c>
      <c r="AJ617" s="11">
        <v>5.8189853379550002E-2</v>
      </c>
      <c r="AK617" s="11">
        <v>0.16536586081836999</v>
      </c>
      <c r="AL617" s="11">
        <v>0.25849953654686586</v>
      </c>
      <c r="AM617" s="11">
        <v>1.2863705623773333E-3</v>
      </c>
      <c r="AN617" s="11">
        <v>5.2532200023962985E-2</v>
      </c>
      <c r="AO617" s="11">
        <v>0.18896436840696365</v>
      </c>
      <c r="AP617" s="11">
        <v>0.26910000169649723</v>
      </c>
      <c r="AQ617" s="11">
        <v>0.25849953654686586</v>
      </c>
      <c r="AR617" s="11">
        <v>2726.0119244119501</v>
      </c>
      <c r="AS617" s="11">
        <v>2070</v>
      </c>
      <c r="AT617" s="11">
        <v>2928135</v>
      </c>
      <c r="AW617" s="11">
        <v>-0.21</v>
      </c>
      <c r="AX617" s="11">
        <v>-7.0124773888455227E-2</v>
      </c>
    </row>
    <row r="618" spans="1:50">
      <c r="A618"/>
      <c r="B618"/>
      <c r="C618"/>
      <c r="D618"/>
      <c r="E618"/>
      <c r="F618"/>
      <c r="G618"/>
      <c r="H618"/>
      <c r="I618"/>
      <c r="J618"/>
      <c r="K618"/>
      <c r="L618"/>
      <c r="M618"/>
      <c r="N618"/>
      <c r="O618"/>
      <c r="P618"/>
      <c r="Q618"/>
      <c r="R618"/>
      <c r="S618"/>
      <c r="T618"/>
      <c r="U618"/>
      <c r="V618"/>
      <c r="W618"/>
      <c r="X618"/>
      <c r="Y618"/>
      <c r="Z618"/>
      <c r="AA618" s="11">
        <v>1.7569546120058562E-2</v>
      </c>
      <c r="AB618" s="11">
        <v>0.90300000190999996</v>
      </c>
      <c r="AC618" s="11">
        <v>0.55000000000000004</v>
      </c>
      <c r="AD618" s="11">
        <v>0.1</v>
      </c>
      <c r="AE618" s="11">
        <v>0.54500000000000004</v>
      </c>
      <c r="AF618" s="11">
        <v>0.97199999999999998</v>
      </c>
      <c r="AG618" s="11">
        <v>0.1</v>
      </c>
      <c r="AH618" s="11">
        <v>0.1</v>
      </c>
      <c r="AI618" s="11">
        <v>0.49</v>
      </c>
      <c r="AJ618" s="11">
        <v>0.14958845600232201</v>
      </c>
      <c r="AK618" s="11">
        <v>0.167282898405862</v>
      </c>
      <c r="AL618" s="11">
        <v>0.28840290188265083</v>
      </c>
      <c r="AM618" s="11">
        <v>1.8656721290934446E-3</v>
      </c>
      <c r="AN618" s="11">
        <v>5.3604285714285715E-2</v>
      </c>
      <c r="AO618" s="11">
        <v>0.20262228439176894</v>
      </c>
      <c r="AP618" s="11">
        <v>0.27600000154227017</v>
      </c>
      <c r="AQ618" s="11">
        <v>0.28840290188265083</v>
      </c>
      <c r="AR618" s="11">
        <v>2649.13650407765</v>
      </c>
      <c r="AS618" s="11">
        <v>1850</v>
      </c>
      <c r="AT618" s="11">
        <v>2977777</v>
      </c>
      <c r="AW618" s="11">
        <v>-0.22</v>
      </c>
      <c r="AX618" s="11">
        <v>-6.6245044619761051E-2</v>
      </c>
    </row>
    <row r="619" spans="1:50">
      <c r="A619"/>
      <c r="B619"/>
      <c r="C619"/>
      <c r="D619"/>
      <c r="E619"/>
      <c r="F619"/>
      <c r="G619"/>
      <c r="H619"/>
      <c r="I619"/>
      <c r="J619"/>
      <c r="K619"/>
      <c r="L619"/>
      <c r="M619"/>
      <c r="N619"/>
      <c r="O619"/>
      <c r="P619"/>
      <c r="Q619"/>
      <c r="R619"/>
      <c r="S619"/>
      <c r="T619"/>
      <c r="U619"/>
      <c r="V619"/>
      <c r="W619"/>
      <c r="X619"/>
      <c r="Y619"/>
      <c r="Z619"/>
      <c r="AA619" s="11">
        <v>1.7569546120058562E-2</v>
      </c>
      <c r="AB619" s="11">
        <v>0.90300000190999996</v>
      </c>
      <c r="AC619" s="11">
        <v>0.55000000000000004</v>
      </c>
      <c r="AD619" s="11">
        <v>0.1</v>
      </c>
      <c r="AE619" s="11">
        <v>0.54600000000000004</v>
      </c>
      <c r="AF619" s="11">
        <v>0.96400000000000008</v>
      </c>
      <c r="AG619" s="11">
        <v>0.1</v>
      </c>
      <c r="AH619" s="11">
        <v>0.17899999999999999</v>
      </c>
      <c r="AI619" s="11">
        <v>0.49</v>
      </c>
      <c r="AJ619" s="11">
        <v>0.24098705862509401</v>
      </c>
      <c r="AK619" s="11">
        <v>0.16919993599335398</v>
      </c>
      <c r="AL619" s="11">
        <v>0.31830626721843586</v>
      </c>
      <c r="AM619" s="11">
        <v>2.5622656167527111E-2</v>
      </c>
      <c r="AN619" s="11">
        <v>7.6379857142857138E-2</v>
      </c>
      <c r="AO619" s="11">
        <v>0.21628020037657419</v>
      </c>
      <c r="AP619" s="11">
        <v>0.28290000138804317</v>
      </c>
      <c r="AQ619" s="11">
        <v>0.31830626721843586</v>
      </c>
      <c r="AR619" s="11">
        <v>2856.7583348007802</v>
      </c>
      <c r="AS619" s="11">
        <v>2020</v>
      </c>
      <c r="AT619" s="11">
        <v>3035508</v>
      </c>
      <c r="AW619" s="11">
        <v>-0.2</v>
      </c>
      <c r="AX619" s="11">
        <v>-6.9526593619886612E-2</v>
      </c>
    </row>
    <row r="620" spans="1:50">
      <c r="A620"/>
      <c r="B620"/>
      <c r="C620"/>
      <c r="D620"/>
      <c r="E620"/>
      <c r="F620"/>
      <c r="G620"/>
      <c r="H620"/>
      <c r="I620"/>
      <c r="J620"/>
      <c r="K620"/>
      <c r="L620"/>
      <c r="M620"/>
      <c r="N620"/>
      <c r="O620"/>
      <c r="P620"/>
      <c r="Q620"/>
      <c r="R620"/>
      <c r="S620"/>
      <c r="T620"/>
      <c r="U620"/>
      <c r="V620"/>
      <c r="W620"/>
      <c r="X620"/>
      <c r="Y620"/>
      <c r="Z620"/>
      <c r="AA620" s="11">
        <v>1.7569546120058562E-2</v>
      </c>
      <c r="AB620" s="11">
        <v>0.91475000143249996</v>
      </c>
      <c r="AC620" s="11">
        <v>0.52700000000000002</v>
      </c>
      <c r="AD620" s="11">
        <v>0.1111111111111111</v>
      </c>
      <c r="AE620" s="11">
        <v>0.56677777777777782</v>
      </c>
      <c r="AF620" s="11">
        <v>0.95166666666666666</v>
      </c>
      <c r="AG620" s="11">
        <v>0.12222222222222222</v>
      </c>
      <c r="AH620" s="11">
        <v>0.22522222222222218</v>
      </c>
      <c r="AI620" s="11">
        <v>0.50466666666666671</v>
      </c>
      <c r="AJ620" s="11">
        <v>0.20348647690642299</v>
      </c>
      <c r="AK620" s="11">
        <v>0.247535877184862</v>
      </c>
      <c r="AL620" s="11">
        <v>0.32245444892014091</v>
      </c>
      <c r="AM620" s="11">
        <v>5.3706027384488556E-2</v>
      </c>
      <c r="AN620" s="11">
        <v>6.3827999999999996E-2</v>
      </c>
      <c r="AO620" s="11">
        <v>0.22507101721938777</v>
      </c>
      <c r="AP620" s="11">
        <v>0.28980000123381616</v>
      </c>
      <c r="AQ620" s="11">
        <v>0.32245444892014091</v>
      </c>
      <c r="AR620" s="11">
        <v>2966.2833072297499</v>
      </c>
      <c r="AS620" s="11">
        <v>2080</v>
      </c>
      <c r="AT620" s="11">
        <v>3103314</v>
      </c>
      <c r="AW620" s="11">
        <v>-0.19</v>
      </c>
      <c r="AX620" s="11">
        <v>-6.8932716049319775E-2</v>
      </c>
    </row>
    <row r="621" spans="1:50">
      <c r="A621"/>
      <c r="B621"/>
      <c r="C621"/>
      <c r="D621"/>
      <c r="E621"/>
      <c r="F621"/>
      <c r="G621"/>
      <c r="H621"/>
      <c r="I621"/>
      <c r="J621"/>
      <c r="K621"/>
      <c r="L621"/>
      <c r="M621"/>
      <c r="N621"/>
      <c r="O621"/>
      <c r="P621"/>
      <c r="Q621"/>
      <c r="R621"/>
      <c r="S621"/>
      <c r="T621"/>
      <c r="U621"/>
      <c r="V621"/>
      <c r="W621"/>
      <c r="X621"/>
      <c r="Y621"/>
      <c r="Z621"/>
      <c r="AA621" s="11">
        <v>1.7569546120058562E-2</v>
      </c>
      <c r="AB621" s="11">
        <v>0.92650000095499996</v>
      </c>
      <c r="AC621" s="11">
        <v>0.504</v>
      </c>
      <c r="AD621" s="11">
        <v>0.12222222222222222</v>
      </c>
      <c r="AE621" s="11">
        <v>0.5875555555555555</v>
      </c>
      <c r="AF621" s="11">
        <v>0.93933333333333335</v>
      </c>
      <c r="AG621" s="11">
        <v>0.14444444444444443</v>
      </c>
      <c r="AH621" s="11">
        <v>0.27144444444444438</v>
      </c>
      <c r="AI621" s="11">
        <v>0.51933333333333342</v>
      </c>
      <c r="AJ621" s="11">
        <v>0.16598589518775203</v>
      </c>
      <c r="AK621" s="11">
        <v>0.32587181837637003</v>
      </c>
      <c r="AL621" s="11">
        <v>0.32660263062184602</v>
      </c>
      <c r="AM621" s="11">
        <v>7.750653983270045E-2</v>
      </c>
      <c r="AN621" s="11">
        <v>5.6284571428571427E-2</v>
      </c>
      <c r="AO621" s="11">
        <v>0.23386183406220126</v>
      </c>
      <c r="AP621" s="11">
        <v>0.2967000010795891</v>
      </c>
      <c r="AQ621" s="11">
        <v>0.32660263062184602</v>
      </c>
      <c r="AR621" s="11">
        <v>3077.42911184595</v>
      </c>
      <c r="AS621" s="11">
        <v>2240</v>
      </c>
      <c r="AT621" s="11">
        <v>3179660</v>
      </c>
      <c r="AW621" s="11">
        <v>-0.18</v>
      </c>
      <c r="AX621" s="11">
        <v>-7.2230521576313433E-2</v>
      </c>
    </row>
    <row r="622" spans="1:50">
      <c r="A622"/>
      <c r="B622"/>
      <c r="C622"/>
      <c r="D622"/>
      <c r="E622"/>
      <c r="F622"/>
      <c r="G622"/>
      <c r="H622"/>
      <c r="I622"/>
      <c r="J622"/>
      <c r="K622"/>
      <c r="L622"/>
      <c r="M622"/>
      <c r="N622"/>
      <c r="O622"/>
      <c r="P622"/>
      <c r="Q622"/>
      <c r="R622"/>
      <c r="S622"/>
      <c r="T622"/>
      <c r="U622"/>
      <c r="V622"/>
      <c r="W622"/>
      <c r="X622"/>
      <c r="Y622"/>
      <c r="Z622"/>
      <c r="AA622" s="11">
        <v>1.7569546120058562E-2</v>
      </c>
      <c r="AB622" s="11">
        <v>0.93825000047749996</v>
      </c>
      <c r="AC622" s="11">
        <v>0.48099999999999993</v>
      </c>
      <c r="AD622" s="11">
        <v>0.13333333333333333</v>
      </c>
      <c r="AE622" s="11">
        <v>0.60833333333333328</v>
      </c>
      <c r="AF622" s="11">
        <v>0.92700000000000005</v>
      </c>
      <c r="AG622" s="11">
        <v>0.16666666666666663</v>
      </c>
      <c r="AH622" s="11">
        <v>0.31766666666666665</v>
      </c>
      <c r="AI622" s="11">
        <v>0.53400000000000003</v>
      </c>
      <c r="AJ622" s="11">
        <v>0.258874115922404</v>
      </c>
      <c r="AK622" s="11">
        <v>0.339908813472664</v>
      </c>
      <c r="AL622" s="11">
        <v>0.30754166890492823</v>
      </c>
      <c r="AM622" s="11">
        <v>0.11244791233806112</v>
      </c>
      <c r="AN622" s="11">
        <v>5.589014285714286E-2</v>
      </c>
      <c r="AO622" s="11">
        <v>0.25258590257110425</v>
      </c>
      <c r="AP622" s="11">
        <v>0.3036000009253621</v>
      </c>
      <c r="AQ622" s="11">
        <v>0.30754166890492823</v>
      </c>
      <c r="AR622" s="11">
        <v>3090.08527230241</v>
      </c>
      <c r="AS622" s="11">
        <v>2280</v>
      </c>
      <c r="AT622" s="11">
        <v>3260769</v>
      </c>
      <c r="AW622" s="11">
        <v>-0.16</v>
      </c>
      <c r="AX622" s="11">
        <v>-6.4632943910412854E-2</v>
      </c>
    </row>
    <row r="623" spans="1:50">
      <c r="A623"/>
      <c r="B623"/>
      <c r="C623"/>
      <c r="D623"/>
      <c r="E623"/>
      <c r="F623"/>
      <c r="G623"/>
      <c r="H623"/>
      <c r="I623"/>
      <c r="J623"/>
      <c r="K623"/>
      <c r="L623"/>
      <c r="M623"/>
      <c r="N623"/>
      <c r="O623"/>
      <c r="P623"/>
      <c r="Q623"/>
      <c r="R623"/>
      <c r="S623"/>
      <c r="T623"/>
      <c r="U623"/>
      <c r="V623"/>
      <c r="W623"/>
      <c r="X623"/>
      <c r="Y623"/>
      <c r="Z623"/>
      <c r="AA623" s="11">
        <v>1.7569546120058562E-2</v>
      </c>
      <c r="AB623" s="11">
        <v>0.95</v>
      </c>
      <c r="AC623" s="11">
        <v>0.45799999999999996</v>
      </c>
      <c r="AD623" s="11">
        <v>0.14444444444444446</v>
      </c>
      <c r="AE623" s="11">
        <v>0.62911111111111107</v>
      </c>
      <c r="AF623" s="11">
        <v>0.91466666666666674</v>
      </c>
      <c r="AG623" s="11">
        <v>0.18888888888888888</v>
      </c>
      <c r="AH623" s="11">
        <v>0.36388888888888887</v>
      </c>
      <c r="AI623" s="11">
        <v>0.54866666666666664</v>
      </c>
      <c r="AJ623" s="11">
        <v>0.29232743719784204</v>
      </c>
      <c r="AK623" s="11">
        <v>0.30877562105473599</v>
      </c>
      <c r="AL623" s="11">
        <v>0.32247385392283856</v>
      </c>
      <c r="AM623" s="11">
        <v>0.12758888850311553</v>
      </c>
      <c r="AN623" s="11">
        <v>6.1919404761904759E-2</v>
      </c>
      <c r="AO623" s="11">
        <v>0.24143393116646905</v>
      </c>
      <c r="AP623" s="11">
        <v>0.3105000007711351</v>
      </c>
      <c r="AQ623" s="11">
        <v>0.32247385392283856</v>
      </c>
      <c r="AR623" s="11">
        <v>3209.8648405598701</v>
      </c>
      <c r="AS623" s="11">
        <v>2180</v>
      </c>
      <c r="AT623" s="11">
        <v>3341052</v>
      </c>
      <c r="AW623" s="11">
        <v>-0.16</v>
      </c>
      <c r="AX623" s="11">
        <v>-6.4198911709139439E-2</v>
      </c>
    </row>
    <row r="624" spans="1:50">
      <c r="A624"/>
      <c r="B624"/>
      <c r="C624"/>
      <c r="D624"/>
      <c r="E624"/>
      <c r="F624"/>
      <c r="G624"/>
      <c r="H624"/>
      <c r="I624"/>
      <c r="J624"/>
      <c r="K624"/>
      <c r="L624"/>
      <c r="M624"/>
      <c r="N624"/>
      <c r="O624"/>
      <c r="P624"/>
      <c r="Q624"/>
      <c r="R624"/>
      <c r="S624"/>
      <c r="T624"/>
      <c r="U624"/>
      <c r="V624"/>
      <c r="W624"/>
      <c r="X624"/>
      <c r="Y624"/>
      <c r="Z624"/>
      <c r="AA624" s="11">
        <v>1.7569546120058562E-2</v>
      </c>
      <c r="AB624" s="11">
        <v>0.93935294117500001</v>
      </c>
      <c r="AC624" s="11">
        <v>0.435</v>
      </c>
      <c r="AD624" s="11">
        <v>0.15555555555555556</v>
      </c>
      <c r="AE624" s="11">
        <v>0.64988888888888885</v>
      </c>
      <c r="AF624" s="11">
        <v>0.90233333333333332</v>
      </c>
      <c r="AG624" s="11">
        <v>0.21111111111111111</v>
      </c>
      <c r="AH624" s="11">
        <v>0.41011111111111104</v>
      </c>
      <c r="AI624" s="11">
        <v>0.56333333333333335</v>
      </c>
      <c r="AJ624" s="11">
        <v>0.238355051830864</v>
      </c>
      <c r="AK624" s="11">
        <v>0.29334173822679399</v>
      </c>
      <c r="AL624" s="11">
        <v>0.28663712708772537</v>
      </c>
      <c r="AM624" s="11">
        <v>0.1815265266349278</v>
      </c>
      <c r="AN624" s="11">
        <v>6.7948666666666671E-2</v>
      </c>
      <c r="AO624" s="11">
        <v>0.19713343299000524</v>
      </c>
      <c r="AP624" s="11">
        <v>0.3174000006169081</v>
      </c>
      <c r="AQ624" s="11">
        <v>0.28663712708772537</v>
      </c>
      <c r="AR624" s="11">
        <v>3496.5017862782702</v>
      </c>
      <c r="AS624" s="11">
        <v>2320</v>
      </c>
      <c r="AT624" s="11">
        <v>3416654</v>
      </c>
      <c r="AU624" s="11">
        <v>47.32</v>
      </c>
      <c r="AV624" s="11">
        <v>74.400000000000006</v>
      </c>
      <c r="AW624" s="11">
        <v>-0.17</v>
      </c>
      <c r="AX624" s="11">
        <v>-7.1539591149413717E-2</v>
      </c>
    </row>
    <row r="625" spans="1:50">
      <c r="A625"/>
      <c r="B625"/>
      <c r="C625"/>
      <c r="D625"/>
      <c r="E625"/>
      <c r="F625"/>
      <c r="G625"/>
      <c r="H625"/>
      <c r="I625"/>
      <c r="J625"/>
      <c r="K625"/>
      <c r="L625"/>
      <c r="M625"/>
      <c r="N625"/>
      <c r="O625"/>
      <c r="P625"/>
      <c r="Q625"/>
      <c r="R625"/>
      <c r="S625"/>
      <c r="T625"/>
      <c r="U625"/>
      <c r="V625"/>
      <c r="W625"/>
      <c r="X625"/>
      <c r="Y625"/>
      <c r="Z625"/>
      <c r="AA625" s="11">
        <v>1.7569546120058562E-2</v>
      </c>
      <c r="AB625" s="11">
        <v>0.92870588234999996</v>
      </c>
      <c r="AC625" s="11">
        <v>0.41199999999999998</v>
      </c>
      <c r="AD625" s="11">
        <v>0.16666666666666669</v>
      </c>
      <c r="AE625" s="11">
        <v>0.67066666666666663</v>
      </c>
      <c r="AF625" s="11">
        <v>0.89</v>
      </c>
      <c r="AG625" s="11">
        <v>0.23333333333333331</v>
      </c>
      <c r="AH625" s="11">
        <v>0.45633333333333331</v>
      </c>
      <c r="AI625" s="11">
        <v>0.57800000000000007</v>
      </c>
      <c r="AJ625" s="11">
        <v>0.29945363377978601</v>
      </c>
      <c r="AK625" s="11">
        <v>0.27397137451444797</v>
      </c>
      <c r="AL625" s="11">
        <v>0.28393560476856505</v>
      </c>
      <c r="AM625" s="11">
        <v>0.29243315711786111</v>
      </c>
      <c r="AN625" s="11">
        <v>7.3977928571428583E-2</v>
      </c>
      <c r="AO625" s="11">
        <v>0.24970138243875001</v>
      </c>
      <c r="AP625" s="11">
        <v>0.32430000046268104</v>
      </c>
      <c r="AQ625" s="11">
        <v>0.28393560476856505</v>
      </c>
      <c r="AR625" s="11">
        <v>3755.49883594316</v>
      </c>
      <c r="AS625" s="11">
        <v>2480</v>
      </c>
      <c r="AT625" s="11">
        <v>3486073</v>
      </c>
      <c r="AW625" s="11">
        <v>-0.15</v>
      </c>
      <c r="AX625" s="11">
        <v>-7.7189161332748446E-2</v>
      </c>
    </row>
    <row r="626" spans="1:50">
      <c r="A626"/>
      <c r="B626"/>
      <c r="C626"/>
      <c r="D626"/>
      <c r="E626"/>
      <c r="F626"/>
      <c r="G626"/>
      <c r="H626"/>
      <c r="I626"/>
      <c r="J626"/>
      <c r="K626"/>
      <c r="L626"/>
      <c r="M626"/>
      <c r="N626"/>
      <c r="O626"/>
      <c r="P626"/>
      <c r="Q626"/>
      <c r="R626"/>
      <c r="S626"/>
      <c r="T626"/>
      <c r="U626"/>
      <c r="V626"/>
      <c r="W626"/>
      <c r="X626"/>
      <c r="Y626"/>
      <c r="Z626"/>
      <c r="AA626" s="11">
        <v>1.7569546120058562E-2</v>
      </c>
      <c r="AB626" s="11">
        <v>0.93013176467112901</v>
      </c>
      <c r="AC626" s="11">
        <v>0.38900000000000001</v>
      </c>
      <c r="AD626" s="11">
        <v>0.17777777777777778</v>
      </c>
      <c r="AE626" s="11">
        <v>0.69144444444444442</v>
      </c>
      <c r="AF626" s="11">
        <v>0.87766666666666671</v>
      </c>
      <c r="AG626" s="11">
        <v>0.25555555555555559</v>
      </c>
      <c r="AH626" s="11">
        <v>0.50255555555555553</v>
      </c>
      <c r="AI626" s="11">
        <v>0.59266666666666667</v>
      </c>
      <c r="AJ626" s="11">
        <v>0.34014921715254198</v>
      </c>
      <c r="AK626" s="11">
        <v>0.2708152158264</v>
      </c>
      <c r="AL626" s="11">
        <v>0.28189075704573824</v>
      </c>
      <c r="AM626" s="11">
        <v>0.40288899120445887</v>
      </c>
      <c r="AN626" s="11">
        <v>8.0007190476190482E-2</v>
      </c>
      <c r="AO626" s="11">
        <v>0.25849181325166148</v>
      </c>
      <c r="AP626" s="11">
        <v>0.33120000030845403</v>
      </c>
      <c r="AQ626" s="11">
        <v>0.28189075704573824</v>
      </c>
      <c r="AR626" s="11">
        <v>3752.4286294073399</v>
      </c>
      <c r="AS626" s="11">
        <v>2580</v>
      </c>
      <c r="AT626" s="11">
        <v>3551105</v>
      </c>
      <c r="AW626" s="11">
        <v>-0.13</v>
      </c>
      <c r="AX626" s="11">
        <v>-6.7474549037057963E-2</v>
      </c>
    </row>
    <row r="627" spans="1:50">
      <c r="A627"/>
      <c r="B627"/>
      <c r="C627"/>
      <c r="D627"/>
      <c r="E627"/>
      <c r="F627"/>
      <c r="G627"/>
      <c r="H627"/>
      <c r="I627"/>
      <c r="J627"/>
      <c r="K627"/>
      <c r="L627"/>
      <c r="M627"/>
      <c r="N627"/>
      <c r="O627"/>
      <c r="P627"/>
      <c r="Q627"/>
      <c r="R627"/>
      <c r="S627"/>
      <c r="T627"/>
      <c r="U627"/>
      <c r="V627"/>
      <c r="W627"/>
      <c r="X627"/>
      <c r="Y627"/>
      <c r="Z627"/>
      <c r="AA627" s="11">
        <v>1.7569546120058562E-2</v>
      </c>
      <c r="AB627" s="11">
        <v>0.93155764699225807</v>
      </c>
      <c r="AC627" s="11">
        <v>0.36599999999999994</v>
      </c>
      <c r="AD627" s="11">
        <v>0.18888888888888888</v>
      </c>
      <c r="AE627" s="11">
        <v>0.71222222222222209</v>
      </c>
      <c r="AF627" s="11">
        <v>0.86533333333333329</v>
      </c>
      <c r="AG627" s="11">
        <v>0.27777777777777779</v>
      </c>
      <c r="AH627" s="11">
        <v>0.54877777777777781</v>
      </c>
      <c r="AI627" s="11">
        <v>0.60733333333333339</v>
      </c>
      <c r="AJ627" s="11">
        <v>0.35013630727207801</v>
      </c>
      <c r="AK627" s="11">
        <v>0.27995090739690598</v>
      </c>
      <c r="AL627" s="11">
        <v>0.27785435034933598</v>
      </c>
      <c r="AM627" s="11">
        <v>0.55537852288860223</v>
      </c>
      <c r="AN627" s="11">
        <v>8.603645238095238E-2</v>
      </c>
      <c r="AO627" s="11">
        <v>0.25992429567398478</v>
      </c>
      <c r="AP627" s="11">
        <v>0.33810000015422703</v>
      </c>
      <c r="AQ627" s="11">
        <v>0.27785435034933598</v>
      </c>
      <c r="AR627" s="11">
        <v>3976.32476073216</v>
      </c>
      <c r="AS627" s="11">
        <v>2940</v>
      </c>
      <c r="AT627" s="11">
        <v>3615152</v>
      </c>
      <c r="AW627" s="11">
        <v>-0.12</v>
      </c>
      <c r="AX627" s="11">
        <v>-6.9991629252984244E-2</v>
      </c>
    </row>
    <row r="628" spans="1:50">
      <c r="A628"/>
      <c r="B628"/>
      <c r="C628"/>
      <c r="D628"/>
      <c r="E628"/>
      <c r="F628"/>
      <c r="G628"/>
      <c r="H628"/>
      <c r="I628"/>
      <c r="J628"/>
      <c r="K628"/>
      <c r="L628"/>
      <c r="M628"/>
      <c r="N628"/>
      <c r="O628"/>
      <c r="P628"/>
      <c r="Q628"/>
      <c r="R628"/>
      <c r="S628"/>
      <c r="T628"/>
      <c r="U628"/>
      <c r="V628"/>
      <c r="W628"/>
      <c r="X628"/>
      <c r="Y628"/>
      <c r="Z628"/>
      <c r="AA628" s="11">
        <v>1.7569546120058562E-2</v>
      </c>
      <c r="AB628" s="11">
        <v>0.93298352931338713</v>
      </c>
      <c r="AC628" s="11">
        <v>0.34299999999999997</v>
      </c>
      <c r="AD628" s="11">
        <v>0.2</v>
      </c>
      <c r="AE628" s="11">
        <v>0.73299999999999998</v>
      </c>
      <c r="AF628" s="11">
        <v>0.85299999999999998</v>
      </c>
      <c r="AG628" s="11">
        <v>0.3</v>
      </c>
      <c r="AH628" s="11">
        <v>0.59499999999999997</v>
      </c>
      <c r="AI628" s="11">
        <v>0.622</v>
      </c>
      <c r="AJ628" s="11">
        <v>0.41778753441611205</v>
      </c>
      <c r="AK628" s="11">
        <v>0.29266075329521002</v>
      </c>
      <c r="AL628" s="11">
        <v>0.25656432683685038</v>
      </c>
      <c r="AM628" s="11">
        <v>0.65492886917405224</v>
      </c>
      <c r="AN628" s="11">
        <v>9.2065714285714292E-2</v>
      </c>
      <c r="AO628" s="11">
        <v>0.26213546869498994</v>
      </c>
      <c r="AP628" s="11">
        <v>0.34499999999999997</v>
      </c>
      <c r="AQ628" s="11">
        <v>0.25656432683685038</v>
      </c>
      <c r="AR628" s="11">
        <v>4237.9539115438802</v>
      </c>
      <c r="AS628" s="11">
        <v>3040</v>
      </c>
      <c r="AT628" s="11">
        <v>3683182</v>
      </c>
      <c r="AW628" s="11">
        <v>-0.11</v>
      </c>
      <c r="AX628" s="11">
        <v>-7.8269586206708763E-2</v>
      </c>
    </row>
    <row r="629" spans="1:50">
      <c r="A629"/>
      <c r="B629"/>
      <c r="C629"/>
      <c r="D629"/>
      <c r="E629"/>
      <c r="F629"/>
      <c r="G629"/>
      <c r="H629"/>
      <c r="I629"/>
      <c r="J629"/>
      <c r="K629"/>
      <c r="L629"/>
      <c r="M629"/>
      <c r="N629"/>
      <c r="O629"/>
      <c r="P629"/>
      <c r="Q629"/>
      <c r="R629"/>
      <c r="S629"/>
      <c r="T629"/>
      <c r="U629"/>
      <c r="V629"/>
      <c r="W629"/>
      <c r="X629"/>
      <c r="Y629"/>
      <c r="Z629"/>
      <c r="AA629" s="11">
        <v>1.7569546120058562E-2</v>
      </c>
      <c r="AB629" s="11">
        <v>0.93440941163451618</v>
      </c>
      <c r="AC629" s="11">
        <v>0.33500000000000002</v>
      </c>
      <c r="AD629" s="11">
        <v>0.2</v>
      </c>
      <c r="AE629" s="11">
        <v>0.74</v>
      </c>
      <c r="AF629" s="11">
        <v>0.90500000000000003</v>
      </c>
      <c r="AG629" s="11">
        <v>0.15</v>
      </c>
      <c r="AH629" s="11">
        <v>0.58700000000000008</v>
      </c>
      <c r="AI629" s="11">
        <v>0.61699999999999999</v>
      </c>
      <c r="AJ629" s="11">
        <v>0.41860965905357495</v>
      </c>
      <c r="AK629" s="11">
        <v>0.29473414571591394</v>
      </c>
      <c r="AL629" s="11">
        <v>0.25899868351406974</v>
      </c>
      <c r="AM629" s="11">
        <v>0.64837958062869971</v>
      </c>
      <c r="AN629" s="11">
        <v>9.1145057163435433E-2</v>
      </c>
      <c r="AO629" s="11">
        <v>0.26451411395487312</v>
      </c>
      <c r="AP629" s="11">
        <v>0.33399999999999996</v>
      </c>
      <c r="AQ629" s="11">
        <v>0.25899868351406974</v>
      </c>
      <c r="AS629" s="11">
        <v>3004</v>
      </c>
      <c r="AW629" s="11">
        <v>-0.12</v>
      </c>
      <c r="AX629" s="11">
        <v>-8.2768204666457512E-2</v>
      </c>
    </row>
    <row r="630" spans="1:50">
      <c r="A630"/>
      <c r="B630"/>
      <c r="C630"/>
      <c r="D630"/>
      <c r="E630"/>
      <c r="F630"/>
      <c r="G630"/>
      <c r="H630"/>
      <c r="I630"/>
      <c r="J630"/>
      <c r="K630"/>
      <c r="L630"/>
      <c r="M630"/>
      <c r="N630"/>
      <c r="O630"/>
      <c r="P630"/>
      <c r="Q630"/>
      <c r="R630"/>
      <c r="S630"/>
      <c r="T630"/>
      <c r="U630"/>
      <c r="V630"/>
      <c r="W630"/>
      <c r="X630"/>
      <c r="Y630"/>
      <c r="Z630"/>
      <c r="AA630" s="11">
        <v>1.7569546120058562E-2</v>
      </c>
      <c r="AB630" s="11">
        <v>0.98179999947999996</v>
      </c>
      <c r="AC630" s="11">
        <v>0.53900000024586914</v>
      </c>
      <c r="AD630" s="11">
        <v>0.29400000013411043</v>
      </c>
      <c r="AE630" s="11">
        <v>0.48608000022172931</v>
      </c>
      <c r="AF630" s="11">
        <v>0.537040000244975</v>
      </c>
      <c r="AG630" s="11">
        <v>0.29400000013411043</v>
      </c>
      <c r="AH630" s="11">
        <v>0.49882000022754069</v>
      </c>
      <c r="AI630" s="11">
        <v>0.51352000023424627</v>
      </c>
      <c r="AJ630" s="11">
        <v>0.13319265700889082</v>
      </c>
      <c r="AK630" s="11">
        <v>0.18104435621414314</v>
      </c>
      <c r="AL630" s="11">
        <v>1.2114340352014707E-2</v>
      </c>
      <c r="AM630" s="11">
        <v>2.1024573472004445E-4</v>
      </c>
      <c r="AN630" s="11">
        <v>3.4026999999999995E-2</v>
      </c>
      <c r="AO630" s="11">
        <v>4.6680755578804155E-2</v>
      </c>
      <c r="AP630" s="11">
        <v>0.35120000196248291</v>
      </c>
      <c r="AQ630" s="11">
        <v>1.2114340352014707E-2</v>
      </c>
      <c r="AR630" s="11">
        <v>286.12141489685501</v>
      </c>
      <c r="AS630" s="11">
        <v>250</v>
      </c>
      <c r="AT630" s="11">
        <v>44920980</v>
      </c>
      <c r="AW630" s="11">
        <v>-0.02</v>
      </c>
      <c r="AX630" s="11">
        <v>4.4176529914382368E-2</v>
      </c>
    </row>
    <row r="631" spans="1:50">
      <c r="A631"/>
      <c r="B631"/>
      <c r="C631"/>
      <c r="D631"/>
      <c r="E631"/>
      <c r="F631"/>
      <c r="G631"/>
      <c r="H631"/>
      <c r="I631"/>
      <c r="J631"/>
      <c r="K631"/>
      <c r="L631"/>
      <c r="M631"/>
      <c r="N631"/>
      <c r="O631"/>
      <c r="P631"/>
      <c r="Q631"/>
      <c r="R631"/>
      <c r="S631"/>
      <c r="T631"/>
      <c r="U631"/>
      <c r="V631"/>
      <c r="W631"/>
      <c r="X631"/>
      <c r="Y631"/>
      <c r="Z631"/>
      <c r="AA631" s="11">
        <v>1.7569546120058562E-2</v>
      </c>
      <c r="AB631" s="11">
        <v>0.98179999947999996</v>
      </c>
      <c r="AC631" s="11">
        <v>0.55000000000000004</v>
      </c>
      <c r="AD631" s="11">
        <v>0.3</v>
      </c>
      <c r="AE631" s="11">
        <v>0.496</v>
      </c>
      <c r="AF631" s="11">
        <v>0.54799999999999993</v>
      </c>
      <c r="AG631" s="11">
        <v>0.3</v>
      </c>
      <c r="AH631" s="11">
        <v>0.50900000000000001</v>
      </c>
      <c r="AI631" s="11">
        <v>0.52400000000000002</v>
      </c>
      <c r="AJ631" s="11">
        <v>0.12570679303695198</v>
      </c>
      <c r="AK631" s="11">
        <v>0.17453505750983397</v>
      </c>
      <c r="AL631" s="11">
        <v>2.1574903822118687E-3</v>
      </c>
      <c r="AM631" s="11">
        <v>1.7313077090847778E-4</v>
      </c>
      <c r="AN631" s="11">
        <v>3.0398821428571424E-2</v>
      </c>
      <c r="AO631" s="11">
        <v>3.7429342638356469E-2</v>
      </c>
      <c r="AP631" s="11">
        <v>0.35998000176623463</v>
      </c>
      <c r="AQ631" s="11">
        <v>2.1574903822118687E-3</v>
      </c>
      <c r="AR631" s="11">
        <v>280.57144557754202</v>
      </c>
      <c r="AS631" s="11">
        <v>260</v>
      </c>
      <c r="AT631" s="11">
        <v>46207846</v>
      </c>
      <c r="AW631" s="11">
        <v>-0.02</v>
      </c>
      <c r="AX631" s="11">
        <v>4.5637713965127835E-2</v>
      </c>
    </row>
    <row r="632" spans="1:50">
      <c r="A632"/>
      <c r="B632"/>
      <c r="C632"/>
      <c r="D632"/>
      <c r="E632"/>
      <c r="F632"/>
      <c r="G632"/>
      <c r="H632"/>
      <c r="I632"/>
      <c r="J632"/>
      <c r="K632"/>
      <c r="L632"/>
      <c r="M632"/>
      <c r="N632"/>
      <c r="O632"/>
      <c r="P632"/>
      <c r="Q632"/>
      <c r="R632"/>
      <c r="S632"/>
      <c r="T632"/>
      <c r="U632"/>
      <c r="V632"/>
      <c r="W632"/>
      <c r="X632"/>
      <c r="Y632"/>
      <c r="Z632"/>
      <c r="AA632" s="11">
        <v>1.7569546120058562E-2</v>
      </c>
      <c r="AB632" s="11">
        <v>0.98179999947999996</v>
      </c>
      <c r="AC632" s="11">
        <v>0.55000000000000004</v>
      </c>
      <c r="AD632" s="11">
        <v>0.3</v>
      </c>
      <c r="AE632" s="11">
        <v>0.54100000000000004</v>
      </c>
      <c r="AF632" s="11">
        <v>0.59799999999999998</v>
      </c>
      <c r="AG632" s="11">
        <v>0.3</v>
      </c>
      <c r="AH632" s="11">
        <v>0.58799999999999997</v>
      </c>
      <c r="AI632" s="11">
        <v>0.52400000000000002</v>
      </c>
      <c r="AJ632" s="11">
        <v>7.2095852218850174E-3</v>
      </c>
      <c r="AK632" s="11">
        <v>0.146897309226839</v>
      </c>
      <c r="AL632" s="11">
        <v>6.1010702596449827E-2</v>
      </c>
      <c r="AM632" s="11">
        <v>2.088664164583111E-4</v>
      </c>
      <c r="AN632" s="11">
        <v>2.6770642857142857E-2</v>
      </c>
      <c r="AO632" s="11">
        <v>4.2493157378417565E-2</v>
      </c>
      <c r="AP632" s="11">
        <v>0.36876000156998634</v>
      </c>
      <c r="AQ632" s="11">
        <v>6.1010702596449827E-2</v>
      </c>
      <c r="AR632" s="11">
        <v>263.03126940070001</v>
      </c>
      <c r="AS632" s="11">
        <v>250</v>
      </c>
      <c r="AT632" s="11">
        <v>47345519</v>
      </c>
      <c r="AW632" s="11">
        <v>-0.02</v>
      </c>
      <c r="AX632" s="11">
        <v>3.9774494656567794E-2</v>
      </c>
    </row>
    <row r="633" spans="1:50">
      <c r="A633"/>
      <c r="B633"/>
      <c r="C633"/>
      <c r="D633"/>
      <c r="E633"/>
      <c r="F633"/>
      <c r="G633"/>
      <c r="H633"/>
      <c r="I633"/>
      <c r="J633"/>
      <c r="K633"/>
      <c r="L633"/>
      <c r="M633"/>
      <c r="N633"/>
      <c r="O633"/>
      <c r="P633"/>
      <c r="Q633"/>
      <c r="R633"/>
      <c r="S633"/>
      <c r="T633"/>
      <c r="U633"/>
      <c r="V633"/>
      <c r="W633"/>
      <c r="X633"/>
      <c r="Y633"/>
      <c r="Z633"/>
      <c r="AA633" s="11">
        <v>1.7569546120058562E-2</v>
      </c>
      <c r="AB633" s="11">
        <v>0.98179999947999996</v>
      </c>
      <c r="AC633" s="11">
        <v>0.55000000000000004</v>
      </c>
      <c r="AD633" s="11">
        <v>0.1</v>
      </c>
      <c r="AE633" s="11">
        <v>0.54500000000000004</v>
      </c>
      <c r="AF633" s="11">
        <v>0.67500000000000004</v>
      </c>
      <c r="AG633" s="11">
        <v>0.1</v>
      </c>
      <c r="AH633" s="11">
        <v>0.624</v>
      </c>
      <c r="AI633" s="11">
        <v>0.25</v>
      </c>
      <c r="AJ633" s="11">
        <v>0</v>
      </c>
      <c r="AK633" s="11">
        <v>0.119259560943844</v>
      </c>
      <c r="AL633" s="11">
        <v>0.11986391481068774</v>
      </c>
      <c r="AM633" s="11">
        <v>2.2948064926225556E-4</v>
      </c>
      <c r="AN633" s="11">
        <v>2.3142464285714287E-2</v>
      </c>
      <c r="AO633" s="11">
        <v>4.7556972118478667E-2</v>
      </c>
      <c r="AP633" s="11">
        <v>0.377540001373738</v>
      </c>
      <c r="AQ633" s="11">
        <v>0.11986391481068774</v>
      </c>
      <c r="AR633" s="11">
        <v>255.88707486367699</v>
      </c>
      <c r="AS633" s="11">
        <v>240</v>
      </c>
      <c r="AT633" s="11">
        <v>48418510</v>
      </c>
      <c r="AW633" s="11">
        <v>-0.05</v>
      </c>
      <c r="AX633" s="11">
        <v>3.9189690537452138E-2</v>
      </c>
    </row>
    <row r="634" spans="1:50">
      <c r="A634"/>
      <c r="B634"/>
      <c r="C634"/>
      <c r="D634"/>
      <c r="E634"/>
      <c r="F634"/>
      <c r="G634"/>
      <c r="H634"/>
      <c r="I634"/>
      <c r="J634"/>
      <c r="K634"/>
      <c r="L634"/>
      <c r="M634"/>
      <c r="N634"/>
      <c r="O634"/>
      <c r="P634"/>
      <c r="Q634"/>
      <c r="R634"/>
      <c r="S634"/>
      <c r="T634"/>
      <c r="U634"/>
      <c r="V634"/>
      <c r="W634"/>
      <c r="X634"/>
      <c r="Y634"/>
      <c r="Z634"/>
      <c r="AA634" s="11">
        <v>1.7569546120058562E-2</v>
      </c>
      <c r="AB634" s="11">
        <v>0.98179999947999996</v>
      </c>
      <c r="AC634" s="11">
        <v>0.55000000000000004</v>
      </c>
      <c r="AD634" s="11">
        <v>0.3</v>
      </c>
      <c r="AE634" s="11">
        <v>0.54500000000000004</v>
      </c>
      <c r="AF634" s="11">
        <v>0.67299999999999993</v>
      </c>
      <c r="AG634" s="11">
        <v>0.3</v>
      </c>
      <c r="AH634" s="11">
        <v>0.72799999999999998</v>
      </c>
      <c r="AI634" s="11">
        <v>0.25</v>
      </c>
      <c r="AJ634" s="11">
        <v>0</v>
      </c>
      <c r="AK634" s="11">
        <v>0.12573577870480598</v>
      </c>
      <c r="AL634" s="11">
        <v>0.14018482118615921</v>
      </c>
      <c r="AM634" s="11">
        <v>2.6908696941305556E-4</v>
      </c>
      <c r="AN634" s="11">
        <v>1.9514285714285717E-2</v>
      </c>
      <c r="AO634" s="11">
        <v>6.4338675275202206E-2</v>
      </c>
      <c r="AP634" s="11">
        <v>0.38632000117748971</v>
      </c>
      <c r="AQ634" s="11">
        <v>0.14018482118615921</v>
      </c>
      <c r="AR634" s="11">
        <v>242.873329009624</v>
      </c>
      <c r="AS634" s="11">
        <v>220</v>
      </c>
      <c r="AT634" s="11">
        <v>49550275</v>
      </c>
      <c r="AW634" s="11">
        <v>-0.02</v>
      </c>
      <c r="AX634" s="11">
        <v>3.9136197095836489E-2</v>
      </c>
    </row>
    <row r="635" spans="1:50">
      <c r="A635"/>
      <c r="B635"/>
      <c r="C635"/>
      <c r="D635"/>
      <c r="E635"/>
      <c r="F635"/>
      <c r="G635"/>
      <c r="H635"/>
      <c r="I635"/>
      <c r="J635"/>
      <c r="K635"/>
      <c r="L635"/>
      <c r="M635"/>
      <c r="N635"/>
      <c r="O635"/>
      <c r="P635"/>
      <c r="Q635"/>
      <c r="R635"/>
      <c r="S635"/>
      <c r="T635"/>
      <c r="U635"/>
      <c r="V635"/>
      <c r="W635"/>
      <c r="X635"/>
      <c r="Y635"/>
      <c r="Z635"/>
      <c r="AA635" s="11">
        <v>1.7569546120058562E-2</v>
      </c>
      <c r="AB635" s="11">
        <v>0.98179999947999996</v>
      </c>
      <c r="AC635" s="11">
        <v>0.55000000000000004</v>
      </c>
      <c r="AD635" s="11">
        <v>0.3</v>
      </c>
      <c r="AE635" s="11">
        <v>0.54600000000000004</v>
      </c>
      <c r="AF635" s="11">
        <v>0.56700000000000006</v>
      </c>
      <c r="AG635" s="11">
        <v>0.3</v>
      </c>
      <c r="AH635" s="11">
        <v>0.73799999999999999</v>
      </c>
      <c r="AI635" s="11">
        <v>0.25</v>
      </c>
      <c r="AJ635" s="11">
        <v>0</v>
      </c>
      <c r="AK635" s="11">
        <v>0.13221199646576798</v>
      </c>
      <c r="AL635" s="11">
        <v>0.16050572756163067</v>
      </c>
      <c r="AM635" s="11">
        <v>3.2789520448279997E-4</v>
      </c>
      <c r="AN635" s="11">
        <v>2.4327464285714289E-2</v>
      </c>
      <c r="AO635" s="11">
        <v>8.1120378431925738E-2</v>
      </c>
      <c r="AP635" s="11">
        <v>0.39510000098124143</v>
      </c>
      <c r="AQ635" s="11">
        <v>0.16050572756163067</v>
      </c>
      <c r="AR635" s="11">
        <v>225.19436647602501</v>
      </c>
      <c r="AS635" s="11">
        <v>200</v>
      </c>
      <c r="AT635" s="11">
        <v>50829248</v>
      </c>
      <c r="AW635" s="11">
        <v>-0.02</v>
      </c>
      <c r="AX635" s="11">
        <v>3.7699525475054174E-2</v>
      </c>
    </row>
    <row r="636" spans="1:50">
      <c r="A636"/>
      <c r="B636"/>
      <c r="C636"/>
      <c r="D636"/>
      <c r="E636"/>
      <c r="F636"/>
      <c r="G636"/>
      <c r="H636"/>
      <c r="I636"/>
      <c r="J636"/>
      <c r="K636"/>
      <c r="L636"/>
      <c r="M636"/>
      <c r="N636"/>
      <c r="O636"/>
      <c r="P636"/>
      <c r="Q636"/>
      <c r="R636"/>
      <c r="S636"/>
      <c r="T636"/>
      <c r="U636"/>
      <c r="V636"/>
      <c r="W636"/>
      <c r="X636"/>
      <c r="Y636"/>
      <c r="Z636"/>
      <c r="AA636" s="11">
        <v>1.7569546120058562E-2</v>
      </c>
      <c r="AB636" s="11">
        <v>0.98179999947999996</v>
      </c>
      <c r="AC636" s="11">
        <v>0.55000000000000004</v>
      </c>
      <c r="AD636" s="11">
        <v>0.3</v>
      </c>
      <c r="AE636" s="11">
        <v>0.54299999999999993</v>
      </c>
      <c r="AF636" s="11">
        <v>0.89200000000000002</v>
      </c>
      <c r="AG636" s="11">
        <v>0.3</v>
      </c>
      <c r="AH636" s="11">
        <v>0.74900000000000011</v>
      </c>
      <c r="AI636" s="11">
        <v>0.25</v>
      </c>
      <c r="AJ636" s="11">
        <v>3.418501100158E-3</v>
      </c>
      <c r="AK636" s="11">
        <v>0.14669860094521597</v>
      </c>
      <c r="AL636" s="11">
        <v>0.18693030298544971</v>
      </c>
      <c r="AM636" s="11">
        <v>3.1877172002914445E-3</v>
      </c>
      <c r="AN636" s="11">
        <v>2.9140642857142858E-2</v>
      </c>
      <c r="AO636" s="11">
        <v>0.10112498413929413</v>
      </c>
      <c r="AP636" s="11">
        <v>0.4038800007849932</v>
      </c>
      <c r="AQ636" s="11">
        <v>0.18693030298544971</v>
      </c>
      <c r="AR636" s="11">
        <v>219.19042932096701</v>
      </c>
      <c r="AS636" s="11">
        <v>200</v>
      </c>
      <c r="AT636" s="11">
        <v>52284019</v>
      </c>
      <c r="AW636" s="11">
        <v>0</v>
      </c>
      <c r="AX636" s="11">
        <v>3.3847153082188552E-2</v>
      </c>
    </row>
    <row r="637" spans="1:50">
      <c r="A637"/>
      <c r="B637"/>
      <c r="C637"/>
      <c r="D637"/>
      <c r="E637"/>
      <c r="F637"/>
      <c r="G637"/>
      <c r="H637"/>
      <c r="I637"/>
      <c r="J637"/>
      <c r="K637"/>
      <c r="L637"/>
      <c r="M637"/>
      <c r="N637"/>
      <c r="O637"/>
      <c r="P637"/>
      <c r="Q637"/>
      <c r="R637"/>
      <c r="S637"/>
      <c r="T637"/>
      <c r="U637"/>
      <c r="V637"/>
      <c r="W637"/>
      <c r="X637"/>
      <c r="Y637"/>
      <c r="Z637"/>
      <c r="AA637" s="11">
        <v>1.7569546120058562E-2</v>
      </c>
      <c r="AB637" s="11">
        <v>0.98179999947999996</v>
      </c>
      <c r="AC637" s="11">
        <v>0.55000000000000004</v>
      </c>
      <c r="AD637" s="11">
        <v>0.3</v>
      </c>
      <c r="AE637" s="11">
        <v>0.54500000000000004</v>
      </c>
      <c r="AF637" s="11">
        <v>0.67299999999999993</v>
      </c>
      <c r="AG637" s="11">
        <v>0.3</v>
      </c>
      <c r="AH637" s="11">
        <v>0.82799999999999996</v>
      </c>
      <c r="AI637" s="11">
        <v>0.48200000000000004</v>
      </c>
      <c r="AJ637" s="11">
        <v>3.4507569033613981E-2</v>
      </c>
      <c r="AK637" s="11">
        <v>0.161185205424664</v>
      </c>
      <c r="AL637" s="11">
        <v>0.2133548784092687</v>
      </c>
      <c r="AM637" s="11">
        <v>1.1547287417330668E-2</v>
      </c>
      <c r="AN637" s="11">
        <v>3.3953821428571423E-2</v>
      </c>
      <c r="AO637" s="11">
        <v>0.12112958984666258</v>
      </c>
      <c r="AP637" s="11">
        <v>0.41266000058874491</v>
      </c>
      <c r="AQ637" s="11">
        <v>0.2133548784092687</v>
      </c>
      <c r="AR637" s="11">
        <v>223.63068091931899</v>
      </c>
      <c r="AS637" s="11">
        <v>210</v>
      </c>
      <c r="AT637" s="11">
        <v>53884709</v>
      </c>
      <c r="AW637" s="11">
        <v>0.01</v>
      </c>
      <c r="AX637" s="11">
        <v>2.999233288987857E-2</v>
      </c>
    </row>
    <row r="638" spans="1:50">
      <c r="A638"/>
      <c r="B638"/>
      <c r="C638"/>
      <c r="D638"/>
      <c r="E638"/>
      <c r="F638"/>
      <c r="G638"/>
      <c r="H638"/>
      <c r="I638"/>
      <c r="J638"/>
      <c r="K638"/>
      <c r="L638"/>
      <c r="M638"/>
      <c r="N638"/>
      <c r="O638"/>
      <c r="P638"/>
      <c r="Q638"/>
      <c r="R638"/>
      <c r="S638"/>
      <c r="T638"/>
      <c r="U638"/>
      <c r="V638"/>
      <c r="W638"/>
      <c r="X638"/>
      <c r="Y638"/>
      <c r="Z638"/>
      <c r="AA638" s="11">
        <v>1.7569546120058562E-2</v>
      </c>
      <c r="AB638" s="11">
        <v>0.98179999947999996</v>
      </c>
      <c r="AC638" s="11">
        <v>0.55000000000000004</v>
      </c>
      <c r="AD638" s="11">
        <v>0.3</v>
      </c>
      <c r="AE638" s="11">
        <v>0.58799999999999997</v>
      </c>
      <c r="AF638" s="11">
        <v>0.80500000000000005</v>
      </c>
      <c r="AG638" s="11">
        <v>0.3</v>
      </c>
      <c r="AH638" s="11">
        <v>0.86699999999999999</v>
      </c>
      <c r="AI638" s="11">
        <v>0.48200000000000004</v>
      </c>
      <c r="AJ638" s="11">
        <v>3.9409292599632016E-2</v>
      </c>
      <c r="AK638" s="11">
        <v>0.18377433640618598</v>
      </c>
      <c r="AL638" s="11">
        <v>0.19854508670480148</v>
      </c>
      <c r="AM638" s="11">
        <v>2.4908776783013668E-2</v>
      </c>
      <c r="AN638" s="11">
        <v>3.8766999999999996E-2</v>
      </c>
      <c r="AO638" s="11">
        <v>0.11772530624721034</v>
      </c>
      <c r="AP638" s="11">
        <v>0.42144000039249652</v>
      </c>
      <c r="AQ638" s="11">
        <v>0.19854508670480148</v>
      </c>
      <c r="AR638" s="11">
        <v>234.26480613641701</v>
      </c>
      <c r="AS638" s="11">
        <v>230</v>
      </c>
      <c r="AT638" s="11">
        <v>55590624</v>
      </c>
      <c r="AW638" s="11">
        <v>0.03</v>
      </c>
      <c r="AX638" s="11">
        <v>2.2226173181318365E-2</v>
      </c>
    </row>
    <row r="639" spans="1:50">
      <c r="A639"/>
      <c r="B639"/>
      <c r="C639"/>
      <c r="D639"/>
      <c r="E639"/>
      <c r="F639"/>
      <c r="G639"/>
      <c r="H639"/>
      <c r="I639"/>
      <c r="J639"/>
      <c r="K639"/>
      <c r="L639"/>
      <c r="M639"/>
      <c r="N639"/>
      <c r="O639"/>
      <c r="P639"/>
      <c r="Q639"/>
      <c r="R639"/>
      <c r="S639"/>
      <c r="T639"/>
      <c r="U639"/>
      <c r="V639"/>
      <c r="W639"/>
      <c r="X639"/>
      <c r="Y639"/>
      <c r="Z639"/>
      <c r="AA639" s="11">
        <v>1.7569546120058562E-2</v>
      </c>
      <c r="AB639" s="11">
        <v>0.98179999947999996</v>
      </c>
      <c r="AC639" s="11">
        <v>0.55000000000000004</v>
      </c>
      <c r="AD639" s="11">
        <v>0.3</v>
      </c>
      <c r="AE639" s="11">
        <v>0.59399999999999997</v>
      </c>
      <c r="AF639" s="11">
        <v>0.7</v>
      </c>
      <c r="AG639" s="11">
        <v>0.3</v>
      </c>
      <c r="AH639" s="11">
        <v>0.80200000000000005</v>
      </c>
      <c r="AI639" s="11">
        <v>0.48200000000000004</v>
      </c>
      <c r="AJ639" s="11">
        <v>3.3848797525572037E-2</v>
      </c>
      <c r="AK639" s="11">
        <v>0.15884392141743203</v>
      </c>
      <c r="AL639" s="11">
        <v>0.20932208061911237</v>
      </c>
      <c r="AM639" s="11">
        <v>3.8577415214931111E-2</v>
      </c>
      <c r="AN639" s="11">
        <v>4.3580178571428568E-2</v>
      </c>
      <c r="AO639" s="11">
        <v>0.13994769340905172</v>
      </c>
      <c r="AP639" s="11">
        <v>0.43022000019624829</v>
      </c>
      <c r="AQ639" s="11">
        <v>0.20932208061911237</v>
      </c>
      <c r="AR639" s="11">
        <v>249.07631480936601</v>
      </c>
      <c r="AS639" s="11">
        <v>240</v>
      </c>
      <c r="AT639" s="11">
        <v>57337002</v>
      </c>
      <c r="AW639" s="11">
        <v>0.02</v>
      </c>
      <c r="AX639" s="11">
        <v>2.0015085036091507E-2</v>
      </c>
    </row>
    <row r="640" spans="1:50">
      <c r="A640"/>
      <c r="B640"/>
      <c r="C640"/>
      <c r="D640"/>
      <c r="E640"/>
      <c r="F640"/>
      <c r="G640"/>
      <c r="H640"/>
      <c r="I640"/>
      <c r="J640"/>
      <c r="K640"/>
      <c r="L640"/>
      <c r="M640"/>
      <c r="N640"/>
      <c r="O640"/>
      <c r="P640"/>
      <c r="Q640"/>
      <c r="R640"/>
      <c r="S640"/>
      <c r="T640"/>
      <c r="U640"/>
      <c r="V640"/>
      <c r="W640"/>
      <c r="X640"/>
      <c r="Y640"/>
      <c r="Z640"/>
      <c r="AA640" s="11">
        <v>1.7569546120058562E-2</v>
      </c>
      <c r="AB640" s="11">
        <v>0.98179999947999996</v>
      </c>
      <c r="AC640" s="11">
        <v>0.55000000000000004</v>
      </c>
      <c r="AD640" s="11">
        <v>0.3</v>
      </c>
      <c r="AE640" s="11">
        <v>0.60199999999999998</v>
      </c>
      <c r="AF640" s="11">
        <v>0.622</v>
      </c>
      <c r="AG640" s="11">
        <v>0.3</v>
      </c>
      <c r="AH640" s="11">
        <v>0.80099999999999993</v>
      </c>
      <c r="AI640" s="11">
        <v>0.49</v>
      </c>
      <c r="AJ640" s="11">
        <v>2.5202252337154007E-2</v>
      </c>
      <c r="AK640" s="11">
        <v>0.16995445214508198</v>
      </c>
      <c r="AL640" s="11">
        <v>0.19761294887195718</v>
      </c>
      <c r="AM640" s="11">
        <v>5.1648329541806107E-2</v>
      </c>
      <c r="AN640" s="11">
        <v>4.8393357142857141E-2</v>
      </c>
      <c r="AO640" s="11">
        <v>0.15414721877544993</v>
      </c>
      <c r="AP640" s="11">
        <v>0.439</v>
      </c>
      <c r="AQ640" s="11">
        <v>0.19761294887195718</v>
      </c>
      <c r="AR640" s="11">
        <v>265.94820776604098</v>
      </c>
      <c r="AS640" s="11">
        <v>250</v>
      </c>
      <c r="AT640" s="11">
        <v>59076752</v>
      </c>
      <c r="AW640" s="11">
        <v>0.01</v>
      </c>
      <c r="AX640" s="11">
        <v>2.0029367903364848E-2</v>
      </c>
    </row>
    <row r="641" spans="1:50">
      <c r="A641"/>
      <c r="B641"/>
      <c r="C641"/>
      <c r="D641"/>
      <c r="E641"/>
      <c r="F641"/>
      <c r="G641"/>
      <c r="H641"/>
      <c r="I641"/>
      <c r="J641"/>
      <c r="K641"/>
      <c r="L641"/>
      <c r="M641"/>
      <c r="N641"/>
      <c r="O641"/>
      <c r="P641"/>
      <c r="Q641"/>
      <c r="R641"/>
      <c r="S641"/>
      <c r="T641"/>
      <c r="U641"/>
      <c r="V641"/>
      <c r="W641"/>
      <c r="X641"/>
      <c r="Y641"/>
      <c r="Z641"/>
      <c r="AA641" s="11">
        <v>1.7569546120058562E-2</v>
      </c>
      <c r="AB641" s="11">
        <v>0.98179999947999996</v>
      </c>
      <c r="AC641" s="11">
        <v>0.47399999999999998</v>
      </c>
      <c r="AD641" s="11">
        <v>0.3</v>
      </c>
      <c r="AE641" s="11">
        <v>0.51</v>
      </c>
      <c r="AF641" s="11">
        <v>0.73499999999999999</v>
      </c>
      <c r="AG641" s="11">
        <v>0.3</v>
      </c>
      <c r="AH641" s="11">
        <v>0.78500000000000003</v>
      </c>
      <c r="AI641" s="11">
        <v>0.49399999999999999</v>
      </c>
      <c r="AJ641" s="11">
        <v>3.7362044820659968E-3</v>
      </c>
      <c r="AK641" s="11">
        <v>0.21377327796121798</v>
      </c>
      <c r="AL641" s="11">
        <v>0.19290059435680168</v>
      </c>
      <c r="AM641" s="11">
        <v>8.0692335475940888E-2</v>
      </c>
      <c r="AN641" s="11">
        <v>5.3206535714285713E-2</v>
      </c>
      <c r="AO641" s="11">
        <v>0.14901146322335798</v>
      </c>
      <c r="AP641" s="11">
        <v>0.45</v>
      </c>
      <c r="AQ641" s="11">
        <v>0.19290059435680168</v>
      </c>
      <c r="AR641" s="11">
        <v>280.38173920965801</v>
      </c>
      <c r="AS641" s="11">
        <v>270</v>
      </c>
      <c r="AT641" s="11">
        <v>60799799</v>
      </c>
      <c r="AU641" s="11">
        <v>44.43</v>
      </c>
      <c r="AV641" s="11">
        <v>79.55</v>
      </c>
      <c r="AW641" s="11">
        <v>0.01</v>
      </c>
      <c r="AX641" s="11">
        <v>7.5335625164715259E-3</v>
      </c>
    </row>
    <row r="642" spans="1:50">
      <c r="A642"/>
      <c r="B642"/>
      <c r="C642"/>
      <c r="D642"/>
      <c r="E642"/>
      <c r="F642"/>
      <c r="G642"/>
      <c r="H642"/>
      <c r="I642"/>
      <c r="J642"/>
      <c r="K642"/>
      <c r="L642"/>
      <c r="M642"/>
      <c r="N642"/>
      <c r="O642"/>
      <c r="P642"/>
      <c r="Q642"/>
      <c r="R642"/>
      <c r="S642"/>
      <c r="T642"/>
      <c r="U642"/>
      <c r="V642"/>
      <c r="W642"/>
      <c r="X642"/>
      <c r="Y642"/>
      <c r="Z642"/>
      <c r="AA642" s="11">
        <v>1.7569546120058562E-2</v>
      </c>
      <c r="AB642" s="11">
        <v>0.98179999947999996</v>
      </c>
      <c r="AC642" s="11">
        <v>0.47299999999999998</v>
      </c>
      <c r="AD642" s="11">
        <v>0.3</v>
      </c>
      <c r="AE642" s="11">
        <v>0.59799999999999998</v>
      </c>
      <c r="AF642" s="11">
        <v>0.755</v>
      </c>
      <c r="AG642" s="11">
        <v>0.3</v>
      </c>
      <c r="AH642" s="11">
        <v>0.745</v>
      </c>
      <c r="AI642" s="11">
        <v>0.49399999999999999</v>
      </c>
      <c r="AJ642" s="11">
        <v>2.5333109995172E-2</v>
      </c>
      <c r="AK642" s="11">
        <v>0.22613742244389398</v>
      </c>
      <c r="AL642" s="11">
        <v>0.21808201331468807</v>
      </c>
      <c r="AM642" s="11">
        <v>0.11714839974175223</v>
      </c>
      <c r="AN642" s="11">
        <v>5.8019714285714286E-2</v>
      </c>
      <c r="AO642" s="11">
        <v>0.15430025604652786</v>
      </c>
      <c r="AP642" s="11">
        <v>0.45</v>
      </c>
      <c r="AQ642" s="11">
        <v>0.21808201331468807</v>
      </c>
      <c r="AR642" s="11">
        <v>299.64162540401202</v>
      </c>
      <c r="AS642" s="11">
        <v>290</v>
      </c>
      <c r="AT642" s="11">
        <v>62522787</v>
      </c>
      <c r="AW642" s="11">
        <v>0.02</v>
      </c>
      <c r="AX642" s="11">
        <v>1.4833269992078235E-2</v>
      </c>
    </row>
    <row r="643" spans="1:50">
      <c r="A643"/>
      <c r="B643"/>
      <c r="C643"/>
      <c r="D643"/>
      <c r="E643"/>
      <c r="F643"/>
      <c r="G643"/>
      <c r="H643"/>
      <c r="I643"/>
      <c r="J643"/>
      <c r="K643"/>
      <c r="L643"/>
      <c r="M643"/>
      <c r="N643"/>
      <c r="O643"/>
      <c r="P643"/>
      <c r="Q643"/>
      <c r="R643"/>
      <c r="S643"/>
      <c r="T643"/>
      <c r="U643"/>
      <c r="V643"/>
      <c r="W643"/>
      <c r="X643"/>
      <c r="Y643"/>
      <c r="Z643"/>
      <c r="AA643" s="11">
        <v>1.7569546120058562E-2</v>
      </c>
      <c r="AB643" s="11">
        <v>0.98179999947999996</v>
      </c>
      <c r="AC643" s="11">
        <v>0.45399999999999996</v>
      </c>
      <c r="AD643" s="11">
        <v>0.3</v>
      </c>
      <c r="AE643" s="11">
        <v>0.60099999999999998</v>
      </c>
      <c r="AF643" s="11">
        <v>0.83099999999999996</v>
      </c>
      <c r="AG643" s="11">
        <v>0.3</v>
      </c>
      <c r="AH643" s="11">
        <v>0.73</v>
      </c>
      <c r="AI643" s="11">
        <v>0.54600000000000004</v>
      </c>
      <c r="AJ643" s="11">
        <v>4.4425019922296013E-2</v>
      </c>
      <c r="AK643" s="11">
        <v>0.21130416507113398</v>
      </c>
      <c r="AL643" s="11">
        <v>0.24666725352977675</v>
      </c>
      <c r="AM643" s="11">
        <v>0.16017114635537444</v>
      </c>
      <c r="AN643" s="11">
        <v>7.2631428571428569E-2</v>
      </c>
      <c r="AO643" s="11">
        <v>0.16846161946864702</v>
      </c>
      <c r="AP643" s="11">
        <v>0.45200000000000001</v>
      </c>
      <c r="AQ643" s="11">
        <v>0.24666725352977675</v>
      </c>
      <c r="AR643" s="11">
        <v>316.39389384460998</v>
      </c>
      <c r="AS643" s="11">
        <v>280</v>
      </c>
      <c r="AT643" s="11">
        <v>64256635</v>
      </c>
      <c r="AW643" s="11">
        <v>0.03</v>
      </c>
      <c r="AX643" s="11">
        <v>1.3981104697709634E-2</v>
      </c>
    </row>
    <row r="644" spans="1:50">
      <c r="A644"/>
      <c r="B644"/>
      <c r="C644"/>
      <c r="D644"/>
      <c r="E644"/>
      <c r="F644"/>
      <c r="G644"/>
      <c r="H644"/>
      <c r="I644"/>
      <c r="J644"/>
      <c r="K644"/>
      <c r="L644"/>
      <c r="M644"/>
      <c r="N644"/>
      <c r="O644"/>
      <c r="P644"/>
      <c r="Q644"/>
      <c r="R644"/>
      <c r="S644"/>
      <c r="T644"/>
      <c r="U644"/>
      <c r="V644"/>
      <c r="W644"/>
      <c r="X644"/>
      <c r="Y644"/>
      <c r="Z644"/>
      <c r="AA644" s="11">
        <v>1.7569546120058562E-2</v>
      </c>
      <c r="AB644" s="11">
        <v>0.98179999947999996</v>
      </c>
      <c r="AC644" s="11">
        <v>0.501</v>
      </c>
      <c r="AD644" s="11">
        <v>0.3</v>
      </c>
      <c r="AE644" s="11">
        <v>0.60199999999999998</v>
      </c>
      <c r="AF644" s="11">
        <v>0.77599999999999991</v>
      </c>
      <c r="AG644" s="11">
        <v>0.3</v>
      </c>
      <c r="AH644" s="11">
        <v>0.7390000000000001</v>
      </c>
      <c r="AI644" s="11">
        <v>0.55399999999999994</v>
      </c>
      <c r="AJ644" s="11">
        <v>7.395205169672199E-2</v>
      </c>
      <c r="AK644" s="11">
        <v>0.21098494537686002</v>
      </c>
      <c r="AL644" s="11">
        <v>0.21666349453660105</v>
      </c>
      <c r="AM644" s="11">
        <v>0.17104807988666335</v>
      </c>
      <c r="AN644" s="11">
        <v>8.6245999999999989E-2</v>
      </c>
      <c r="AO644" s="11">
        <v>0.15983162169680326</v>
      </c>
      <c r="AP644" s="11">
        <v>0.45600000000000002</v>
      </c>
      <c r="AQ644" s="11">
        <v>0.21666349453660105</v>
      </c>
      <c r="AR644" s="11">
        <v>319.13956568971901</v>
      </c>
      <c r="AS644" s="11">
        <v>300</v>
      </c>
      <c r="AT644" s="11">
        <v>66020365</v>
      </c>
      <c r="AW644" s="11">
        <v>0.03</v>
      </c>
      <c r="AX644" s="11">
        <v>3.694976474174605E-3</v>
      </c>
    </row>
    <row r="645" spans="1:50">
      <c r="A645"/>
      <c r="B645"/>
      <c r="C645"/>
      <c r="D645"/>
      <c r="E645"/>
      <c r="F645"/>
      <c r="G645"/>
      <c r="H645"/>
      <c r="I645"/>
      <c r="J645"/>
      <c r="K645"/>
      <c r="L645"/>
      <c r="M645"/>
      <c r="N645"/>
      <c r="O645"/>
      <c r="P645"/>
      <c r="Q645"/>
      <c r="R645"/>
      <c r="S645"/>
      <c r="T645"/>
      <c r="U645"/>
      <c r="V645"/>
      <c r="W645"/>
      <c r="X645"/>
      <c r="Y645"/>
      <c r="Z645"/>
      <c r="AA645" s="11">
        <v>1.7569546120058562E-2</v>
      </c>
      <c r="AB645" s="11">
        <v>0.98179999947999996</v>
      </c>
      <c r="AC645" s="11">
        <v>0.48700000000000004</v>
      </c>
      <c r="AD645" s="11">
        <v>0.3</v>
      </c>
      <c r="AE645" s="11">
        <v>0.60299999999999998</v>
      </c>
      <c r="AF645" s="11">
        <v>0.69299999999999995</v>
      </c>
      <c r="AG645" s="11">
        <v>0.15</v>
      </c>
      <c r="AH645" s="11">
        <v>0.70799999999999996</v>
      </c>
      <c r="AI645" s="11">
        <v>0.61</v>
      </c>
      <c r="AJ645" s="11">
        <v>7.8212531084525597E-2</v>
      </c>
      <c r="AK645" s="11">
        <v>0.21387509585849154</v>
      </c>
      <c r="AL645" s="11">
        <v>0.2194968595279044</v>
      </c>
      <c r="AM645" s="11">
        <v>0.16933759912602891</v>
      </c>
      <c r="AN645" s="11">
        <v>8.5383540019277476E-2</v>
      </c>
      <c r="AO645" s="11">
        <v>0.16323330540380168</v>
      </c>
      <c r="AP645" s="11">
        <v>0.48100000000000004</v>
      </c>
      <c r="AQ645" s="11">
        <v>0.2194968595279044</v>
      </c>
      <c r="AS645" s="11">
        <v>313.33333333333212</v>
      </c>
      <c r="AW645" s="11">
        <v>0.02</v>
      </c>
      <c r="AX645" s="11">
        <v>3.6495797081814718E-4</v>
      </c>
    </row>
    <row r="646" spans="1:50">
      <c r="A646"/>
      <c r="B646"/>
      <c r="C646"/>
      <c r="D646"/>
      <c r="E646"/>
      <c r="F646"/>
      <c r="G646"/>
      <c r="H646"/>
      <c r="I646"/>
      <c r="J646"/>
      <c r="K646"/>
      <c r="L646"/>
      <c r="M646"/>
      <c r="N646"/>
      <c r="O646"/>
      <c r="P646"/>
      <c r="Q646"/>
      <c r="R646"/>
      <c r="S646"/>
      <c r="T646"/>
      <c r="U646"/>
      <c r="V646"/>
      <c r="W646"/>
      <c r="X646"/>
      <c r="Y646"/>
      <c r="Z646"/>
      <c r="AA646" s="11">
        <v>0.41128084606345483</v>
      </c>
      <c r="AB646" s="11">
        <v>0.8329999924</v>
      </c>
      <c r="AC646" s="11">
        <v>0.7</v>
      </c>
      <c r="AD646" s="11">
        <v>0.5</v>
      </c>
      <c r="AE646" s="11">
        <v>0.82599999999999996</v>
      </c>
      <c r="AF646" s="11">
        <v>0.90799999999999992</v>
      </c>
      <c r="AG646" s="11">
        <v>0.7</v>
      </c>
      <c r="AH646" s="11">
        <v>0.70900000000000007</v>
      </c>
      <c r="AI646" s="11">
        <v>0.78</v>
      </c>
      <c r="AJ646" s="11">
        <v>0.66425981159879499</v>
      </c>
      <c r="AK646" s="11">
        <v>0.72131584610928368</v>
      </c>
      <c r="AL646" s="11">
        <v>0.61467969986837212</v>
      </c>
      <c r="AM646" s="11">
        <v>5.9889253750193333E-3</v>
      </c>
      <c r="AN646" s="11">
        <v>0.2275165209686458</v>
      </c>
      <c r="AO646" s="11">
        <v>0.61743124880742639</v>
      </c>
      <c r="AP646" s="11">
        <v>0.48880000273138285</v>
      </c>
      <c r="AQ646" s="11">
        <v>0.61467969986837212</v>
      </c>
      <c r="AR646" s="11">
        <v>5875.21859109661</v>
      </c>
      <c r="AS646" s="11">
        <v>5760</v>
      </c>
      <c r="AT646" s="11">
        <v>3478643</v>
      </c>
      <c r="AW646" s="11">
        <v>0.05</v>
      </c>
      <c r="AX646" s="11">
        <v>3.9592439785657851E-3</v>
      </c>
    </row>
    <row r="647" spans="1:50">
      <c r="A647"/>
      <c r="B647"/>
      <c r="C647"/>
      <c r="D647"/>
      <c r="E647"/>
      <c r="F647"/>
      <c r="G647"/>
      <c r="H647"/>
      <c r="I647"/>
      <c r="J647"/>
      <c r="K647"/>
      <c r="L647"/>
      <c r="M647"/>
      <c r="N647"/>
      <c r="O647"/>
      <c r="P647"/>
      <c r="Q647"/>
      <c r="R647"/>
      <c r="S647"/>
      <c r="T647"/>
      <c r="U647"/>
      <c r="V647"/>
      <c r="W647"/>
      <c r="X647"/>
      <c r="Y647"/>
      <c r="Z647"/>
      <c r="AA647" s="11">
        <v>0.41128084606345483</v>
      </c>
      <c r="AB647" s="11">
        <v>0.83</v>
      </c>
      <c r="AC647" s="11">
        <v>0.7</v>
      </c>
      <c r="AD647" s="11">
        <v>0.5</v>
      </c>
      <c r="AE647" s="11">
        <v>0.82499999999999996</v>
      </c>
      <c r="AF647" s="11">
        <v>0.90500000000000003</v>
      </c>
      <c r="AG647" s="11">
        <v>0.7</v>
      </c>
      <c r="AH647" s="11">
        <v>0.71900000000000008</v>
      </c>
      <c r="AI647" s="11">
        <v>0.63</v>
      </c>
      <c r="AJ647" s="11">
        <v>0.66761205257537404</v>
      </c>
      <c r="AK647" s="11">
        <v>0.72583249592686605</v>
      </c>
      <c r="AL647" s="11">
        <v>0.6170201018531225</v>
      </c>
      <c r="AM647" s="11">
        <v>1.4494527833692445E-2</v>
      </c>
      <c r="AN647" s="11">
        <v>0.23293358084756507</v>
      </c>
      <c r="AO647" s="11">
        <v>0.61982780485087674</v>
      </c>
      <c r="AP647" s="11">
        <v>0.50102000245824452</v>
      </c>
      <c r="AQ647" s="11">
        <v>0.6170201018531225</v>
      </c>
      <c r="AR647" s="11">
        <v>5891.1166400617903</v>
      </c>
      <c r="AS647" s="11">
        <v>5800</v>
      </c>
      <c r="AT647" s="11">
        <v>3566940</v>
      </c>
      <c r="AU647" s="11">
        <v>47.08</v>
      </c>
      <c r="AV647" s="11">
        <v>15.66</v>
      </c>
      <c r="AW647" s="11">
        <v>0.05</v>
      </c>
      <c r="AX647" s="11">
        <v>3.294380504492822E-3</v>
      </c>
    </row>
    <row r="648" spans="1:50">
      <c r="A648"/>
      <c r="B648"/>
      <c r="C648"/>
      <c r="D648"/>
      <c r="E648"/>
      <c r="F648"/>
      <c r="G648"/>
      <c r="H648"/>
      <c r="I648"/>
      <c r="J648"/>
      <c r="K648"/>
      <c r="L648"/>
      <c r="M648"/>
      <c r="N648"/>
      <c r="O648"/>
      <c r="P648"/>
      <c r="Q648"/>
      <c r="R648"/>
      <c r="S648"/>
      <c r="T648"/>
      <c r="U648"/>
      <c r="V648"/>
      <c r="W648"/>
      <c r="X648"/>
      <c r="Y648"/>
      <c r="Z648"/>
      <c r="AA648" s="11">
        <v>0.41128084606345483</v>
      </c>
      <c r="AB648" s="11">
        <v>0.83</v>
      </c>
      <c r="AC648" s="11">
        <v>0.7</v>
      </c>
      <c r="AD648" s="11">
        <v>0.5</v>
      </c>
      <c r="AE648" s="11">
        <v>0.82700000000000007</v>
      </c>
      <c r="AF648" s="11">
        <v>0.879</v>
      </c>
      <c r="AG648" s="11">
        <v>0.7</v>
      </c>
      <c r="AH648" s="11">
        <v>0.67</v>
      </c>
      <c r="AI648" s="11">
        <v>0.63</v>
      </c>
      <c r="AJ648" s="11">
        <v>0.65921864616942594</v>
      </c>
      <c r="AK648" s="11">
        <v>0.72973042039691105</v>
      </c>
      <c r="AL648" s="11">
        <v>0.65844501639435626</v>
      </c>
      <c r="AM648" s="11">
        <v>1.9557208898613555E-2</v>
      </c>
      <c r="AN648" s="11">
        <v>0.23835064072648438</v>
      </c>
      <c r="AO648" s="11">
        <v>0.63396995583443816</v>
      </c>
      <c r="AP648" s="11">
        <v>0.51324000218510624</v>
      </c>
      <c r="AQ648" s="11">
        <v>0.65844501639435626</v>
      </c>
      <c r="AR648" s="11">
        <v>6172.37530553947</v>
      </c>
      <c r="AS648" s="11">
        <v>6050</v>
      </c>
      <c r="AT648" s="11">
        <v>3658043</v>
      </c>
      <c r="AU648" s="11">
        <v>45.88</v>
      </c>
      <c r="AV648" s="11">
        <v>12.26</v>
      </c>
      <c r="AW648" s="11">
        <v>0.05</v>
      </c>
      <c r="AX648" s="11">
        <v>3.6905937368974517E-3</v>
      </c>
    </row>
    <row r="649" spans="1:50">
      <c r="A649"/>
      <c r="B649"/>
      <c r="C649"/>
      <c r="D649"/>
      <c r="E649"/>
      <c r="F649"/>
      <c r="G649"/>
      <c r="H649"/>
      <c r="I649"/>
      <c r="J649"/>
      <c r="K649"/>
      <c r="L649"/>
      <c r="M649"/>
      <c r="N649"/>
      <c r="O649"/>
      <c r="P649"/>
      <c r="Q649"/>
      <c r="R649"/>
      <c r="S649"/>
      <c r="T649"/>
      <c r="U649"/>
      <c r="V649"/>
      <c r="W649"/>
      <c r="X649"/>
      <c r="Y649"/>
      <c r="Z649"/>
      <c r="AA649" s="11">
        <v>0.41128084606345483</v>
      </c>
      <c r="AB649" s="11">
        <v>0.79</v>
      </c>
      <c r="AC649" s="11">
        <v>0.7</v>
      </c>
      <c r="AD649" s="11">
        <v>0.5</v>
      </c>
      <c r="AE649" s="11">
        <v>0.82400000000000007</v>
      </c>
      <c r="AF649" s="11">
        <v>0.87</v>
      </c>
      <c r="AG649" s="11">
        <v>0.7</v>
      </c>
      <c r="AH649" s="11">
        <v>0.67700000000000005</v>
      </c>
      <c r="AI649" s="11">
        <v>0.63</v>
      </c>
      <c r="AJ649" s="11">
        <v>0.65082523976347795</v>
      </c>
      <c r="AK649" s="11">
        <v>0.73362834486695605</v>
      </c>
      <c r="AL649" s="11">
        <v>0.69986993093559013</v>
      </c>
      <c r="AM649" s="11">
        <v>3.2224667884016664E-2</v>
      </c>
      <c r="AN649" s="11">
        <v>0.24376770060540365</v>
      </c>
      <c r="AO649" s="11">
        <v>0.64811210681799958</v>
      </c>
      <c r="AP649" s="11">
        <v>0.52546000191196796</v>
      </c>
      <c r="AQ649" s="11">
        <v>0.69986993093559013</v>
      </c>
      <c r="AR649" s="11">
        <v>6599.7676082520002</v>
      </c>
      <c r="AS649" s="11">
        <v>6380</v>
      </c>
      <c r="AT649" s="11">
        <v>3750405</v>
      </c>
      <c r="AU649" s="11">
        <v>48.13</v>
      </c>
      <c r="AV649" s="11">
        <v>11.08</v>
      </c>
      <c r="AW649" s="11">
        <v>0.05</v>
      </c>
      <c r="AX649" s="11">
        <v>1.0738943957900315E-3</v>
      </c>
    </row>
    <row r="650" spans="1:50">
      <c r="A650"/>
      <c r="B650"/>
      <c r="C650"/>
      <c r="D650"/>
      <c r="E650"/>
      <c r="F650"/>
      <c r="G650"/>
      <c r="H650"/>
      <c r="I650"/>
      <c r="J650"/>
      <c r="K650"/>
      <c r="L650"/>
      <c r="M650"/>
      <c r="N650"/>
      <c r="O650"/>
      <c r="P650"/>
      <c r="Q650"/>
      <c r="R650"/>
      <c r="S650"/>
      <c r="T650"/>
      <c r="U650"/>
      <c r="V650"/>
      <c r="W650"/>
      <c r="X650"/>
      <c r="Y650"/>
      <c r="Z650"/>
      <c r="AA650" s="11">
        <v>0.41128084606345483</v>
      </c>
      <c r="AB650" s="11">
        <v>0.78</v>
      </c>
      <c r="AC650" s="11">
        <v>0.7</v>
      </c>
      <c r="AD650" s="11">
        <v>0.5</v>
      </c>
      <c r="AE650" s="11">
        <v>0.83200000000000007</v>
      </c>
      <c r="AF650" s="11">
        <v>0.8590000000000001</v>
      </c>
      <c r="AG650" s="11">
        <v>0.7</v>
      </c>
      <c r="AH650" s="11">
        <v>0.70400000000000007</v>
      </c>
      <c r="AI650" s="11">
        <v>0.63</v>
      </c>
      <c r="AJ650" s="11">
        <v>0.6641426755631199</v>
      </c>
      <c r="AK650" s="11">
        <v>0.72364509980626501</v>
      </c>
      <c r="AL650" s="11">
        <v>0.6951754078206569</v>
      </c>
      <c r="AM650" s="11">
        <v>3.9962339187070782E-2</v>
      </c>
      <c r="AN650" s="11">
        <v>0.24918476048432292</v>
      </c>
      <c r="AO650" s="11">
        <v>0.63865915178633093</v>
      </c>
      <c r="AP650" s="11">
        <v>0.53768000163882979</v>
      </c>
      <c r="AQ650" s="11">
        <v>0.6951754078206569</v>
      </c>
      <c r="AR650" s="11">
        <v>7074.5096381640196</v>
      </c>
      <c r="AS650" s="11">
        <v>6260</v>
      </c>
      <c r="AT650" s="11">
        <v>3841895</v>
      </c>
      <c r="AW650" s="11">
        <v>0.05</v>
      </c>
      <c r="AX650" s="11">
        <v>-9.2202256854717612E-4</v>
      </c>
    </row>
    <row r="651" spans="1:50">
      <c r="A651"/>
      <c r="B651"/>
      <c r="C651"/>
      <c r="D651"/>
      <c r="E651"/>
      <c r="F651"/>
      <c r="G651"/>
      <c r="H651"/>
      <c r="I651"/>
      <c r="J651"/>
      <c r="K651"/>
      <c r="L651"/>
      <c r="M651"/>
      <c r="N651"/>
      <c r="O651"/>
      <c r="P651"/>
      <c r="Q651"/>
      <c r="R651"/>
      <c r="S651"/>
      <c r="T651"/>
      <c r="U651"/>
      <c r="V651"/>
      <c r="W651"/>
      <c r="X651"/>
      <c r="Y651"/>
      <c r="Z651"/>
      <c r="AA651" s="11">
        <v>0.41128084606345483</v>
      </c>
      <c r="AB651" s="11">
        <v>0.78</v>
      </c>
      <c r="AC651" s="11">
        <v>0.7</v>
      </c>
      <c r="AD651" s="11">
        <v>0.5</v>
      </c>
      <c r="AE651" s="11">
        <v>0.83200000000000007</v>
      </c>
      <c r="AF651" s="11">
        <v>0.88</v>
      </c>
      <c r="AG651" s="11">
        <v>0.7</v>
      </c>
      <c r="AH651" s="11">
        <v>0.72499999999999998</v>
      </c>
      <c r="AI651" s="11">
        <v>0.75599999999999989</v>
      </c>
      <c r="AJ651" s="11">
        <v>0.67746011136276196</v>
      </c>
      <c r="AK651" s="11">
        <v>0.71366185474557398</v>
      </c>
      <c r="AL651" s="11">
        <v>0.69048088470572355</v>
      </c>
      <c r="AM651" s="11">
        <v>5.9815533298073889E-2</v>
      </c>
      <c r="AN651" s="11">
        <v>0.25460182036324219</v>
      </c>
      <c r="AO651" s="11">
        <v>0.62920619675466216</v>
      </c>
      <c r="AP651" s="11">
        <v>0.54990000136569139</v>
      </c>
      <c r="AQ651" s="11">
        <v>0.69048088470572355</v>
      </c>
      <c r="AR651" s="11">
        <v>7191.1997892072104</v>
      </c>
      <c r="AS651" s="11">
        <v>6630</v>
      </c>
      <c r="AT651" s="11">
        <v>3930863</v>
      </c>
      <c r="AU651" s="11">
        <v>46.6</v>
      </c>
      <c r="AV651" s="11">
        <v>11.49</v>
      </c>
      <c r="AW651" s="11">
        <v>0.06</v>
      </c>
      <c r="AX651" s="11">
        <v>-1.3636085969565559E-3</v>
      </c>
    </row>
    <row r="652" spans="1:50">
      <c r="A652"/>
      <c r="B652"/>
      <c r="C652"/>
      <c r="D652"/>
      <c r="E652"/>
      <c r="F652"/>
      <c r="G652"/>
      <c r="H652"/>
      <c r="I652"/>
      <c r="J652"/>
      <c r="K652"/>
      <c r="L652"/>
      <c r="M652"/>
      <c r="N652"/>
      <c r="O652"/>
      <c r="P652"/>
      <c r="Q652"/>
      <c r="R652"/>
      <c r="S652"/>
      <c r="T652"/>
      <c r="U652"/>
      <c r="V652"/>
      <c r="W652"/>
      <c r="X652"/>
      <c r="Y652"/>
      <c r="Z652"/>
      <c r="AA652" s="11">
        <v>0.41128084606345483</v>
      </c>
      <c r="AB652" s="11">
        <v>0.78</v>
      </c>
      <c r="AC652" s="11">
        <v>0.7</v>
      </c>
      <c r="AD652" s="11">
        <v>0.5</v>
      </c>
      <c r="AE652" s="11">
        <v>0.83200000000000007</v>
      </c>
      <c r="AF652" s="11">
        <v>0.88</v>
      </c>
      <c r="AG652" s="11">
        <v>0.7</v>
      </c>
      <c r="AH652" s="11">
        <v>0.74299999999999999</v>
      </c>
      <c r="AI652" s="11">
        <v>0.71799999999999997</v>
      </c>
      <c r="AJ652" s="11">
        <v>0.69304940264643</v>
      </c>
      <c r="AK652" s="11">
        <v>0.71692268289071803</v>
      </c>
      <c r="AL652" s="11">
        <v>0.67161009427912799</v>
      </c>
      <c r="AM652" s="11">
        <v>9.0434471271294448E-2</v>
      </c>
      <c r="AN652" s="11">
        <v>0.26001888024216147</v>
      </c>
      <c r="AO652" s="11">
        <v>0.63037719983269214</v>
      </c>
      <c r="AP652" s="11">
        <v>0.56212000109255311</v>
      </c>
      <c r="AQ652" s="11">
        <v>0.67161009427912799</v>
      </c>
      <c r="AR652" s="11">
        <v>7274.0835250431301</v>
      </c>
      <c r="AS652" s="11">
        <v>6970</v>
      </c>
      <c r="AT652" s="11">
        <v>4016954</v>
      </c>
      <c r="AU652" s="11">
        <v>49.96</v>
      </c>
      <c r="AV652" s="11">
        <v>10.039999999999999</v>
      </c>
      <c r="AW652" s="11">
        <v>0.06</v>
      </c>
      <c r="AX652" s="11">
        <v>8.0741692614522131E-4</v>
      </c>
    </row>
    <row r="653" spans="1:50">
      <c r="A653"/>
      <c r="B653"/>
      <c r="C653"/>
      <c r="D653"/>
      <c r="E653"/>
      <c r="F653"/>
      <c r="G653"/>
      <c r="H653"/>
      <c r="I653"/>
      <c r="J653"/>
      <c r="K653"/>
      <c r="L653"/>
      <c r="M653"/>
      <c r="N653"/>
      <c r="O653"/>
      <c r="P653"/>
      <c r="Q653"/>
      <c r="R653"/>
      <c r="S653"/>
      <c r="T653"/>
      <c r="U653"/>
      <c r="V653"/>
      <c r="W653"/>
      <c r="X653"/>
      <c r="Y653"/>
      <c r="Z653"/>
      <c r="AA653" s="11">
        <v>0.41128084606345483</v>
      </c>
      <c r="AB653" s="11">
        <v>0.78</v>
      </c>
      <c r="AC653" s="11">
        <v>0.7</v>
      </c>
      <c r="AD653" s="11">
        <v>0.5</v>
      </c>
      <c r="AE653" s="11">
        <v>0.83299999999999996</v>
      </c>
      <c r="AF653" s="11">
        <v>0.85499999999999998</v>
      </c>
      <c r="AG653" s="11">
        <v>0.7</v>
      </c>
      <c r="AH653" s="11">
        <v>0.74199999999999999</v>
      </c>
      <c r="AI653" s="11">
        <v>0.71</v>
      </c>
      <c r="AJ653" s="11">
        <v>0.70863869393009804</v>
      </c>
      <c r="AK653" s="11">
        <v>0.72018351103586198</v>
      </c>
      <c r="AL653" s="11">
        <v>0.65273930385253243</v>
      </c>
      <c r="AM653" s="11">
        <v>0.13616353433468445</v>
      </c>
      <c r="AN653" s="11">
        <v>0.26543594012108074</v>
      </c>
      <c r="AO653" s="11">
        <v>0.63154820291072222</v>
      </c>
      <c r="AP653" s="11">
        <v>0.57434000081941483</v>
      </c>
      <c r="AQ653" s="11">
        <v>0.65273930385253243</v>
      </c>
      <c r="AR653" s="11">
        <v>7452.2036417650397</v>
      </c>
      <c r="AS653" s="11">
        <v>7180</v>
      </c>
      <c r="AT653" s="11">
        <v>4100282</v>
      </c>
      <c r="AW653" s="11">
        <v>0.06</v>
      </c>
      <c r="AX653" s="11">
        <v>-1.7363497697178709E-3</v>
      </c>
    </row>
    <row r="654" spans="1:50">
      <c r="A654"/>
      <c r="B654"/>
      <c r="C654"/>
      <c r="D654"/>
      <c r="E654"/>
      <c r="F654"/>
      <c r="G654"/>
      <c r="H654"/>
      <c r="I654"/>
      <c r="J654"/>
      <c r="K654"/>
      <c r="L654"/>
      <c r="M654"/>
      <c r="N654"/>
      <c r="O654"/>
      <c r="P654"/>
      <c r="Q654"/>
      <c r="R654"/>
      <c r="S654"/>
      <c r="T654"/>
      <c r="U654"/>
      <c r="V654"/>
      <c r="W654"/>
      <c r="X654"/>
      <c r="Y654"/>
      <c r="Z654"/>
      <c r="AA654" s="11">
        <v>0.41128084606345483</v>
      </c>
      <c r="AB654" s="11">
        <v>0.75399999620000002</v>
      </c>
      <c r="AC654" s="11">
        <v>0.7</v>
      </c>
      <c r="AD654" s="11">
        <v>0.5</v>
      </c>
      <c r="AE654" s="11">
        <v>0.83200000000000007</v>
      </c>
      <c r="AF654" s="11">
        <v>0.83599999999999997</v>
      </c>
      <c r="AG654" s="11">
        <v>0.7</v>
      </c>
      <c r="AH654" s="11">
        <v>0.74</v>
      </c>
      <c r="AI654" s="11">
        <v>0.77599999999999991</v>
      </c>
      <c r="AJ654" s="11">
        <v>0.66442220333596802</v>
      </c>
      <c r="AK654" s="11">
        <v>0.70596799907126795</v>
      </c>
      <c r="AL654" s="11">
        <v>0.64158009455089848</v>
      </c>
      <c r="AM654" s="11">
        <v>0.20687100753460111</v>
      </c>
      <c r="AN654" s="11">
        <v>0.27085300000000001</v>
      </c>
      <c r="AO654" s="11">
        <v>0.62794360696975304</v>
      </c>
      <c r="AP654" s="11">
        <v>0.58656000054627666</v>
      </c>
      <c r="AQ654" s="11">
        <v>0.64158009455089848</v>
      </c>
      <c r="AR654" s="11">
        <v>7945.3929562664798</v>
      </c>
      <c r="AS654" s="11">
        <v>7620</v>
      </c>
      <c r="AT654" s="11">
        <v>4180270</v>
      </c>
      <c r="AU654" s="11">
        <v>49.76</v>
      </c>
      <c r="AV654" s="11">
        <v>11.49</v>
      </c>
      <c r="AW654" s="11">
        <v>0.06</v>
      </c>
      <c r="AX654" s="11">
        <v>-4.4163359655001178E-3</v>
      </c>
    </row>
    <row r="655" spans="1:50">
      <c r="A655"/>
      <c r="B655"/>
      <c r="C655"/>
      <c r="D655"/>
      <c r="E655"/>
      <c r="F655"/>
      <c r="G655"/>
      <c r="H655"/>
      <c r="I655"/>
      <c r="J655"/>
      <c r="K655"/>
      <c r="L655"/>
      <c r="M655"/>
      <c r="N655"/>
      <c r="O655"/>
      <c r="P655"/>
      <c r="Q655"/>
      <c r="R655"/>
      <c r="S655"/>
      <c r="T655"/>
      <c r="U655"/>
      <c r="V655"/>
      <c r="W655"/>
      <c r="X655"/>
      <c r="Y655"/>
      <c r="Z655"/>
      <c r="AA655" s="11">
        <v>0.41128084606345483</v>
      </c>
      <c r="AB655" s="11">
        <v>0.75600000379999999</v>
      </c>
      <c r="AC655" s="11">
        <v>0.7</v>
      </c>
      <c r="AD655" s="11">
        <v>0.5</v>
      </c>
      <c r="AE655" s="11">
        <v>0.83</v>
      </c>
      <c r="AF655" s="11">
        <v>0.78099999999999992</v>
      </c>
      <c r="AG655" s="11">
        <v>0.7</v>
      </c>
      <c r="AH655" s="11">
        <v>0.75099999999999989</v>
      </c>
      <c r="AI655" s="11">
        <v>0.76400000000000001</v>
      </c>
      <c r="AJ655" s="11">
        <v>0.65943900163314395</v>
      </c>
      <c r="AK655" s="11">
        <v>0.69927677042020808</v>
      </c>
      <c r="AL655" s="11">
        <v>0.56308104499981881</v>
      </c>
      <c r="AM655" s="11">
        <v>0.24096730248574666</v>
      </c>
      <c r="AN655" s="11">
        <v>0.36197099999999999</v>
      </c>
      <c r="AO655" s="11">
        <v>0.61621754884997293</v>
      </c>
      <c r="AP655" s="11">
        <v>0.59878000027313827</v>
      </c>
      <c r="AQ655" s="11">
        <v>0.56308104499981881</v>
      </c>
      <c r="AR655" s="11">
        <v>8366.3049409751802</v>
      </c>
      <c r="AS655" s="11">
        <v>8020</v>
      </c>
      <c r="AT655" s="11">
        <v>4256382</v>
      </c>
      <c r="AW655" s="11">
        <v>0.05</v>
      </c>
      <c r="AX655" s="11">
        <v>-8.3260240152621123E-3</v>
      </c>
    </row>
    <row r="656" spans="1:50">
      <c r="A656"/>
      <c r="B656"/>
      <c r="C656"/>
      <c r="D656"/>
      <c r="E656"/>
      <c r="F656"/>
      <c r="G656"/>
      <c r="H656"/>
      <c r="I656"/>
      <c r="J656"/>
      <c r="K656"/>
      <c r="L656"/>
      <c r="M656"/>
      <c r="N656"/>
      <c r="O656"/>
      <c r="P656"/>
      <c r="Q656"/>
      <c r="R656"/>
      <c r="S656"/>
      <c r="T656"/>
      <c r="U656"/>
      <c r="V656"/>
      <c r="W656"/>
      <c r="X656"/>
      <c r="Y656"/>
      <c r="Z656"/>
      <c r="AA656" s="11">
        <v>0.41128084606345483</v>
      </c>
      <c r="AB656" s="11">
        <v>0.75199999810000007</v>
      </c>
      <c r="AC656" s="11">
        <v>0.7</v>
      </c>
      <c r="AD656" s="11">
        <v>0.5</v>
      </c>
      <c r="AE656" s="11">
        <v>0.83</v>
      </c>
      <c r="AF656" s="11">
        <v>0.84699999999999998</v>
      </c>
      <c r="AG656" s="11">
        <v>0.7</v>
      </c>
      <c r="AH656" s="11">
        <v>0.755</v>
      </c>
      <c r="AI656" s="11">
        <v>0.7340000000000001</v>
      </c>
      <c r="AJ656" s="11">
        <v>0.66245172375263195</v>
      </c>
      <c r="AK656" s="11">
        <v>0.66226067239605202</v>
      </c>
      <c r="AL656" s="11">
        <v>0.58414640225836112</v>
      </c>
      <c r="AM656" s="11">
        <v>0.28271023131203443</v>
      </c>
      <c r="AN656" s="11">
        <v>0.36196757142857144</v>
      </c>
      <c r="AO656" s="11">
        <v>0.60434744239761762</v>
      </c>
      <c r="AP656" s="11">
        <v>0.61099999999999999</v>
      </c>
      <c r="AQ656" s="11">
        <v>0.58414640225836112</v>
      </c>
      <c r="AR656" s="11">
        <v>9001.9545871976807</v>
      </c>
      <c r="AS656" s="11">
        <v>8650</v>
      </c>
      <c r="AT656" s="11">
        <v>4328362</v>
      </c>
      <c r="AU656" s="11">
        <v>47.23</v>
      </c>
      <c r="AV656" s="11">
        <v>8.56</v>
      </c>
      <c r="AW656" s="11">
        <v>0.05</v>
      </c>
      <c r="AX656" s="11">
        <v>-4.3396705224278409E-3</v>
      </c>
    </row>
    <row r="657" spans="1:50">
      <c r="A657"/>
      <c r="B657"/>
      <c r="C657"/>
      <c r="D657"/>
      <c r="E657"/>
      <c r="F657"/>
      <c r="G657"/>
      <c r="H657"/>
      <c r="I657"/>
      <c r="J657"/>
      <c r="K657"/>
      <c r="L657"/>
      <c r="M657"/>
      <c r="N657"/>
      <c r="O657"/>
      <c r="P657"/>
      <c r="Q657"/>
      <c r="R657"/>
      <c r="S657"/>
      <c r="T657"/>
      <c r="U657"/>
      <c r="V657"/>
      <c r="W657"/>
      <c r="X657"/>
      <c r="Y657"/>
      <c r="Z657"/>
      <c r="AA657" s="11">
        <v>0.41128084606345483</v>
      </c>
      <c r="AB657" s="11">
        <v>0.74799999240000004</v>
      </c>
      <c r="AC657" s="11">
        <v>0.59399999999999997</v>
      </c>
      <c r="AD657" s="11">
        <v>0.5</v>
      </c>
      <c r="AE657" s="11">
        <v>0.83</v>
      </c>
      <c r="AF657" s="11">
        <v>0.85199999999999998</v>
      </c>
      <c r="AG657" s="11">
        <v>0.7</v>
      </c>
      <c r="AH657" s="11">
        <v>0.73699999999999999</v>
      </c>
      <c r="AI657" s="11">
        <v>0.77400000000000002</v>
      </c>
      <c r="AJ657" s="11">
        <v>0.66575506121008599</v>
      </c>
      <c r="AK657" s="11">
        <v>0.67804530090682802</v>
      </c>
      <c r="AL657" s="11">
        <v>0.57562102990792607</v>
      </c>
      <c r="AM657" s="11">
        <v>0.36492989432222889</v>
      </c>
      <c r="AN657" s="11">
        <v>0.3547282201618121</v>
      </c>
      <c r="AO657" s="11">
        <v>0.58624326021057294</v>
      </c>
      <c r="AP657" s="11">
        <v>0.61199999999999999</v>
      </c>
      <c r="AQ657" s="11">
        <v>0.57562102990792607</v>
      </c>
      <c r="AR657" s="11">
        <v>9955.8554028138296</v>
      </c>
      <c r="AS657" s="11">
        <v>9630</v>
      </c>
      <c r="AT657" s="11">
        <v>4395721</v>
      </c>
      <c r="AW657" s="11">
        <v>0.05</v>
      </c>
      <c r="AX657" s="11">
        <v>-1.4318367896688444E-2</v>
      </c>
    </row>
    <row r="658" spans="1:50">
      <c r="A658"/>
      <c r="B658"/>
      <c r="C658"/>
      <c r="D658"/>
      <c r="E658"/>
      <c r="F658"/>
      <c r="G658"/>
      <c r="H658"/>
      <c r="I658"/>
      <c r="J658"/>
      <c r="K658"/>
      <c r="L658"/>
      <c r="M658"/>
      <c r="N658"/>
      <c r="O658"/>
      <c r="P658"/>
      <c r="Q658"/>
      <c r="R658"/>
      <c r="S658"/>
      <c r="T658"/>
      <c r="U658"/>
      <c r="V658"/>
      <c r="W658"/>
      <c r="X658"/>
      <c r="Y658"/>
      <c r="Z658"/>
      <c r="AA658" s="11">
        <v>0.41128084606345483</v>
      </c>
      <c r="AB658" s="11">
        <v>0.74466633929999992</v>
      </c>
      <c r="AC658" s="11">
        <v>0.59</v>
      </c>
      <c r="AD658" s="11">
        <v>0.4</v>
      </c>
      <c r="AE658" s="11">
        <v>0.83</v>
      </c>
      <c r="AF658" s="11">
        <v>0.8640000000000001</v>
      </c>
      <c r="AG658" s="11">
        <v>0.7</v>
      </c>
      <c r="AH658" s="11">
        <v>0.67099999999999993</v>
      </c>
      <c r="AI658" s="11">
        <v>0.82400000000000007</v>
      </c>
      <c r="AJ658" s="11">
        <v>0.64445040270597198</v>
      </c>
      <c r="AK658" s="11">
        <v>0.68382965616065405</v>
      </c>
      <c r="AL658" s="11">
        <v>0.58923557574759688</v>
      </c>
      <c r="AM658" s="11">
        <v>0.37584230152738779</v>
      </c>
      <c r="AN658" s="11">
        <v>0.34748886889505282</v>
      </c>
      <c r="AO658" s="11">
        <v>0.57159011300943285</v>
      </c>
      <c r="AP658" s="11">
        <v>0.60099999999999998</v>
      </c>
      <c r="AQ658" s="11">
        <v>0.58923557574759688</v>
      </c>
      <c r="AR658" s="11">
        <v>10942.7276082469</v>
      </c>
      <c r="AS658" s="11">
        <v>10610</v>
      </c>
      <c r="AT658" s="11">
        <v>4458782</v>
      </c>
      <c r="AU658" s="11">
        <v>48.91</v>
      </c>
      <c r="AW658" s="11">
        <v>0.03</v>
      </c>
      <c r="AX658" s="11">
        <v>-1.7955886464173676E-2</v>
      </c>
    </row>
    <row r="659" spans="1:50">
      <c r="A659"/>
      <c r="B659"/>
      <c r="C659"/>
      <c r="D659"/>
      <c r="E659"/>
      <c r="F659"/>
      <c r="G659"/>
      <c r="H659"/>
      <c r="I659"/>
      <c r="J659"/>
      <c r="K659"/>
      <c r="L659"/>
      <c r="M659"/>
      <c r="N659"/>
      <c r="O659"/>
      <c r="P659"/>
      <c r="Q659"/>
      <c r="R659"/>
      <c r="S659"/>
      <c r="T659"/>
      <c r="U659"/>
      <c r="V659"/>
      <c r="W659"/>
      <c r="X659"/>
      <c r="Y659"/>
      <c r="Z659"/>
      <c r="AA659" s="11">
        <v>0.41128084606345483</v>
      </c>
      <c r="AB659" s="11">
        <v>0.74719999999999998</v>
      </c>
      <c r="AC659" s="11">
        <v>0.6</v>
      </c>
      <c r="AD659" s="11">
        <v>0.4</v>
      </c>
      <c r="AE659" s="11">
        <v>0.82900000000000007</v>
      </c>
      <c r="AF659" s="11">
        <v>0.87400000000000011</v>
      </c>
      <c r="AG659" s="11">
        <v>0.7</v>
      </c>
      <c r="AH659" s="11">
        <v>0.67900000000000005</v>
      </c>
      <c r="AI659" s="11">
        <v>0.81799999999999995</v>
      </c>
      <c r="AJ659" s="11">
        <v>0.59684315990646997</v>
      </c>
      <c r="AK659" s="11">
        <v>0.69245177538676594</v>
      </c>
      <c r="AL659" s="11">
        <v>0.59566570851225553</v>
      </c>
      <c r="AM659" s="11">
        <v>0.46384829475630662</v>
      </c>
      <c r="AN659" s="11">
        <v>0.34024951762829347</v>
      </c>
      <c r="AO659" s="11">
        <v>0.58847274670074268</v>
      </c>
      <c r="AP659" s="11">
        <v>0.61199999999999999</v>
      </c>
      <c r="AQ659" s="11">
        <v>0.59566570851225553</v>
      </c>
      <c r="AR659" s="11">
        <v>11320.4506194112</v>
      </c>
      <c r="AS659" s="11">
        <v>11040</v>
      </c>
      <c r="AT659" s="11">
        <v>4519126</v>
      </c>
      <c r="AW659" s="11">
        <v>0.03</v>
      </c>
      <c r="AX659" s="11">
        <v>-1.9346257485865048E-2</v>
      </c>
    </row>
    <row r="660" spans="1:50">
      <c r="A660"/>
      <c r="B660"/>
      <c r="C660"/>
      <c r="D660"/>
      <c r="E660"/>
      <c r="F660"/>
      <c r="G660"/>
      <c r="H660"/>
      <c r="I660"/>
      <c r="J660"/>
      <c r="K660"/>
      <c r="L660"/>
      <c r="M660"/>
      <c r="N660"/>
      <c r="O660"/>
      <c r="P660"/>
      <c r="Q660"/>
      <c r="R660"/>
      <c r="S660"/>
      <c r="T660"/>
      <c r="U660"/>
      <c r="V660"/>
      <c r="W660"/>
      <c r="X660"/>
      <c r="Y660"/>
      <c r="Z660"/>
      <c r="AA660" s="11">
        <v>0.41128084606345483</v>
      </c>
      <c r="AB660" s="11">
        <v>0.75225599988698955</v>
      </c>
      <c r="AC660" s="11">
        <v>0.60299999999999998</v>
      </c>
      <c r="AD660" s="11">
        <v>0.5</v>
      </c>
      <c r="AE660" s="11">
        <v>0.82799999999999996</v>
      </c>
      <c r="AF660" s="11">
        <v>0.88400000000000001</v>
      </c>
      <c r="AG660" s="11">
        <v>0.7</v>
      </c>
      <c r="AH660" s="11">
        <v>0.69700000000000006</v>
      </c>
      <c r="AI660" s="11">
        <v>0.81799999999999995</v>
      </c>
      <c r="AJ660" s="11">
        <v>0.63020812986116803</v>
      </c>
      <c r="AK660" s="11">
        <v>0.6939725626067339</v>
      </c>
      <c r="AL660" s="11">
        <v>0.63930412837360562</v>
      </c>
      <c r="AM660" s="11">
        <v>0.47325748616766555</v>
      </c>
      <c r="AN660" s="11">
        <v>0.33301016636153419</v>
      </c>
      <c r="AO660" s="11">
        <v>0.61250995351160342</v>
      </c>
      <c r="AP660" s="11">
        <v>0.61199999999999999</v>
      </c>
      <c r="AQ660" s="11">
        <v>0.63930412837360562</v>
      </c>
      <c r="AR660" s="11">
        <v>11105.7449735342</v>
      </c>
      <c r="AS660" s="11">
        <v>10930</v>
      </c>
      <c r="AT660" s="11">
        <v>4578945</v>
      </c>
      <c r="AU660" s="11">
        <v>50.31</v>
      </c>
      <c r="AV660" s="11">
        <v>5.42</v>
      </c>
      <c r="AW660" s="11">
        <v>0.05</v>
      </c>
      <c r="AX660" s="11">
        <v>-2.0603626392170449E-2</v>
      </c>
    </row>
    <row r="661" spans="1:50">
      <c r="A661"/>
      <c r="B661"/>
      <c r="C661"/>
      <c r="D661"/>
      <c r="E661"/>
      <c r="F661"/>
      <c r="G661"/>
      <c r="H661"/>
      <c r="I661"/>
      <c r="J661"/>
      <c r="K661"/>
      <c r="L661"/>
      <c r="M661"/>
      <c r="N661"/>
      <c r="O661"/>
      <c r="P661"/>
      <c r="Q661"/>
      <c r="R661"/>
      <c r="S661"/>
      <c r="T661"/>
      <c r="U661"/>
      <c r="V661"/>
      <c r="W661"/>
      <c r="X661"/>
      <c r="Y661"/>
      <c r="Z661"/>
      <c r="AA661" s="11">
        <v>0.41128084606345483</v>
      </c>
      <c r="AB661" s="11">
        <v>0.75731199977397923</v>
      </c>
      <c r="AC661" s="11">
        <v>0.59299999999999997</v>
      </c>
      <c r="AD661" s="11">
        <v>0.5</v>
      </c>
      <c r="AE661" s="11">
        <v>0.82400000000000007</v>
      </c>
      <c r="AF661" s="11">
        <v>0.87</v>
      </c>
      <c r="AG661" s="11">
        <v>0.7</v>
      </c>
      <c r="AH661" s="11">
        <v>0.67799999999999994</v>
      </c>
      <c r="AI661" s="11">
        <v>0.82499999999999996</v>
      </c>
      <c r="AJ661" s="11">
        <v>0.62890604859166011</v>
      </c>
      <c r="AK661" s="11">
        <v>0.69203283702402296</v>
      </c>
      <c r="AL661" s="11">
        <v>0.63791108712100653</v>
      </c>
      <c r="AM661" s="11">
        <v>0.46852491141177016</v>
      </c>
      <c r="AN661" s="11">
        <v>0.32577081509477485</v>
      </c>
      <c r="AO661" s="11">
        <v>0.61138485400163523</v>
      </c>
      <c r="AP661" s="11">
        <v>0.59</v>
      </c>
      <c r="AQ661" s="11">
        <v>0.63791108712100653</v>
      </c>
      <c r="AS661" s="11">
        <v>11761.333333333489</v>
      </c>
      <c r="AW661" s="11">
        <v>0.05</v>
      </c>
      <c r="AX661" s="11">
        <v>-2.59984626341207E-2</v>
      </c>
    </row>
    <row r="662" spans="1:50">
      <c r="A662"/>
      <c r="B662"/>
      <c r="C662"/>
      <c r="D662"/>
      <c r="E662"/>
      <c r="F662"/>
      <c r="G662"/>
      <c r="H662"/>
      <c r="I662"/>
      <c r="J662"/>
      <c r="K662"/>
      <c r="L662"/>
      <c r="M662"/>
      <c r="N662"/>
      <c r="O662"/>
      <c r="P662"/>
      <c r="Q662"/>
      <c r="R662"/>
      <c r="S662"/>
      <c r="T662"/>
      <c r="U662"/>
      <c r="V662"/>
      <c r="W662"/>
      <c r="X662"/>
      <c r="Y662"/>
      <c r="Z662"/>
      <c r="AA662" s="11">
        <v>4.7169811320754715E-3</v>
      </c>
      <c r="AB662" s="11">
        <v>0.90399999619000004</v>
      </c>
      <c r="AC662" s="11">
        <v>0.7</v>
      </c>
      <c r="AD662" s="11">
        <v>0.5</v>
      </c>
      <c r="AE662" s="11">
        <v>0.52200000000000002</v>
      </c>
      <c r="AF662" s="11">
        <v>0.86099999999999999</v>
      </c>
      <c r="AG662" s="11">
        <v>0.5</v>
      </c>
      <c r="AH662" s="11">
        <v>0.79700000000000004</v>
      </c>
      <c r="AI662" s="11">
        <v>0.126</v>
      </c>
      <c r="AJ662" s="11">
        <v>0.49717738524313948</v>
      </c>
      <c r="AK662" s="11">
        <v>0.34275698906038254</v>
      </c>
      <c r="AL662" s="11">
        <v>0.60338229296099466</v>
      </c>
      <c r="AM662" s="11">
        <v>9.5440363322449686E-4</v>
      </c>
      <c r="AN662" s="11">
        <v>5.7070999999999997E-2</v>
      </c>
      <c r="AO662" s="11">
        <v>0.36987548571316475</v>
      </c>
      <c r="AP662" s="11">
        <v>0.47920000267773866</v>
      </c>
      <c r="AQ662" s="11">
        <v>0.60338229296099466</v>
      </c>
      <c r="AR662" s="11">
        <v>1399.8516272193499</v>
      </c>
      <c r="AS662" s="11">
        <v>1270</v>
      </c>
      <c r="AT662" s="11">
        <v>14980854</v>
      </c>
      <c r="AU662" s="11">
        <v>36.68</v>
      </c>
      <c r="AV662" s="11">
        <v>47.95</v>
      </c>
      <c r="AW662" s="11">
        <v>0.01</v>
      </c>
      <c r="AX662" s="11">
        <v>-3.0995568121551353E-2</v>
      </c>
    </row>
    <row r="663" spans="1:50">
      <c r="A663"/>
      <c r="B663"/>
      <c r="C663"/>
      <c r="D663"/>
      <c r="E663"/>
      <c r="F663"/>
      <c r="G663"/>
      <c r="H663"/>
      <c r="I663"/>
      <c r="J663"/>
      <c r="K663"/>
      <c r="L663"/>
      <c r="M663"/>
      <c r="N663"/>
      <c r="O663"/>
      <c r="P663"/>
      <c r="Q663"/>
      <c r="R663"/>
      <c r="S663"/>
      <c r="T663"/>
      <c r="U663"/>
      <c r="V663"/>
      <c r="W663"/>
      <c r="X663"/>
      <c r="Y663"/>
      <c r="Z663"/>
      <c r="AA663" s="11">
        <v>4.7169811320754715E-3</v>
      </c>
      <c r="AB663" s="11">
        <v>0.90300000190999996</v>
      </c>
      <c r="AC663" s="11">
        <v>0.55000000000000004</v>
      </c>
      <c r="AD663" s="11">
        <v>0.5</v>
      </c>
      <c r="AE663" s="11">
        <v>0.52200000000000002</v>
      </c>
      <c r="AF663" s="11">
        <v>0.8640000000000001</v>
      </c>
      <c r="AG663" s="11">
        <v>0.5</v>
      </c>
      <c r="AH663" s="11">
        <v>0.629</v>
      </c>
      <c r="AI663" s="11">
        <v>0.126</v>
      </c>
      <c r="AJ663" s="11">
        <v>0.4971197808616602</v>
      </c>
      <c r="AK663" s="11">
        <v>0.33954794809399003</v>
      </c>
      <c r="AL663" s="11">
        <v>0.60549213562636328</v>
      </c>
      <c r="AM663" s="11">
        <v>9.7388125794809995E-4</v>
      </c>
      <c r="AN663" s="11">
        <v>6.4773107142857139E-2</v>
      </c>
      <c r="AO663" s="11">
        <v>0.36721988344134909</v>
      </c>
      <c r="AP663" s="11">
        <v>0.49118000240996479</v>
      </c>
      <c r="AQ663" s="11">
        <v>0.60549213562636328</v>
      </c>
      <c r="AR663" s="11">
        <v>1489.4292557026299</v>
      </c>
      <c r="AS663" s="11">
        <v>1380</v>
      </c>
      <c r="AT663" s="11">
        <v>15458193</v>
      </c>
      <c r="AW663" s="11">
        <v>-0.01</v>
      </c>
      <c r="AX663" s="11">
        <v>-2.8898373805235134E-2</v>
      </c>
    </row>
    <row r="664" spans="1:50">
      <c r="A664"/>
      <c r="B664"/>
      <c r="C664"/>
      <c r="D664"/>
      <c r="E664"/>
      <c r="F664"/>
      <c r="G664"/>
      <c r="H664"/>
      <c r="I664"/>
      <c r="J664"/>
      <c r="K664"/>
      <c r="L664"/>
      <c r="M664"/>
      <c r="N664"/>
      <c r="O664"/>
      <c r="P664"/>
      <c r="Q664"/>
      <c r="R664"/>
      <c r="S664"/>
      <c r="T664"/>
      <c r="U664"/>
      <c r="V664"/>
      <c r="W664"/>
      <c r="X664"/>
      <c r="Y664"/>
      <c r="Z664"/>
      <c r="AA664" s="11">
        <v>4.7169811320754715E-3</v>
      </c>
      <c r="AB664" s="11">
        <v>0.90300000190999996</v>
      </c>
      <c r="AC664" s="11">
        <v>0.55000000000000004</v>
      </c>
      <c r="AD664" s="11">
        <v>0.5</v>
      </c>
      <c r="AE664" s="11">
        <v>0.51900000000000002</v>
      </c>
      <c r="AF664" s="11">
        <v>0.88900000000000001</v>
      </c>
      <c r="AG664" s="11">
        <v>0.5</v>
      </c>
      <c r="AH664" s="11">
        <v>0.64599999999999991</v>
      </c>
      <c r="AI664" s="11">
        <v>0.34</v>
      </c>
      <c r="AJ664" s="11">
        <v>0.47800074606383208</v>
      </c>
      <c r="AK664" s="11">
        <v>0.34823431297850499</v>
      </c>
      <c r="AL664" s="11">
        <v>0.51711512934626369</v>
      </c>
      <c r="AM664" s="11">
        <v>2.5104481714836669E-3</v>
      </c>
      <c r="AN664" s="11">
        <v>7.2475214285714282E-2</v>
      </c>
      <c r="AO664" s="11">
        <v>0.34503555164145899</v>
      </c>
      <c r="AP664" s="11">
        <v>0.50316000214219092</v>
      </c>
      <c r="AQ664" s="11">
        <v>0.51711512934626369</v>
      </c>
      <c r="AR664" s="11">
        <v>1554.7360421625699</v>
      </c>
      <c r="AS664" s="11">
        <v>1460</v>
      </c>
      <c r="AT664" s="11">
        <v>15933410</v>
      </c>
      <c r="AW664" s="11">
        <v>-0.01</v>
      </c>
      <c r="AX664" s="11">
        <v>-3.4842606292148193E-2</v>
      </c>
    </row>
    <row r="665" spans="1:50">
      <c r="A665"/>
      <c r="B665"/>
      <c r="C665"/>
      <c r="D665"/>
      <c r="E665"/>
      <c r="F665"/>
      <c r="G665"/>
      <c r="H665"/>
      <c r="I665"/>
      <c r="J665"/>
      <c r="K665"/>
      <c r="L665"/>
      <c r="M665"/>
      <c r="N665"/>
      <c r="O665"/>
      <c r="P665"/>
      <c r="Q665"/>
      <c r="R665"/>
      <c r="S665"/>
      <c r="T665"/>
      <c r="U665"/>
      <c r="V665"/>
      <c r="W665"/>
      <c r="X665"/>
      <c r="Y665"/>
      <c r="Z665"/>
      <c r="AA665" s="11">
        <v>4.7169811320754715E-3</v>
      </c>
      <c r="AB665" s="11">
        <v>0.90300000190999996</v>
      </c>
      <c r="AC665" s="11">
        <v>0.55000000000000004</v>
      </c>
      <c r="AD665" s="11">
        <v>0.5</v>
      </c>
      <c r="AE665" s="11">
        <v>0.51200000000000001</v>
      </c>
      <c r="AF665" s="11">
        <v>0.88500000000000001</v>
      </c>
      <c r="AG665" s="11">
        <v>0.5</v>
      </c>
      <c r="AH665" s="11">
        <v>0.72699999999999998</v>
      </c>
      <c r="AI665" s="11">
        <v>0.34</v>
      </c>
      <c r="AJ665" s="11">
        <v>0.45888171126600402</v>
      </c>
      <c r="AK665" s="11">
        <v>0.35692067786301995</v>
      </c>
      <c r="AL665" s="11">
        <v>0.42873812306616427</v>
      </c>
      <c r="AM665" s="11">
        <v>6.1795561040545559E-3</v>
      </c>
      <c r="AN665" s="11">
        <v>8.0177321428571424E-2</v>
      </c>
      <c r="AO665" s="11">
        <v>0.32285121984156884</v>
      </c>
      <c r="AP665" s="11">
        <v>0.51514000187441711</v>
      </c>
      <c r="AQ665" s="11">
        <v>0.42873812306616427</v>
      </c>
      <c r="AR665" s="11">
        <v>1600.15675915616</v>
      </c>
      <c r="AS665" s="11">
        <v>1500</v>
      </c>
      <c r="AT665" s="11">
        <v>16400315</v>
      </c>
      <c r="AU665" s="11">
        <v>43.75</v>
      </c>
      <c r="AV665" s="11">
        <v>49.16</v>
      </c>
      <c r="AW665" s="11">
        <v>-0.02</v>
      </c>
      <c r="AX665" s="11">
        <v>-3.6006033278427219E-2</v>
      </c>
    </row>
    <row r="666" spans="1:50">
      <c r="A666"/>
      <c r="B666"/>
      <c r="C666"/>
      <c r="D666"/>
      <c r="E666"/>
      <c r="F666"/>
      <c r="G666"/>
      <c r="H666"/>
      <c r="I666"/>
      <c r="J666"/>
      <c r="K666"/>
      <c r="L666"/>
      <c r="M666"/>
      <c r="N666"/>
      <c r="O666"/>
      <c r="P666"/>
      <c r="Q666"/>
      <c r="R666"/>
      <c r="S666"/>
      <c r="T666"/>
      <c r="U666"/>
      <c r="V666"/>
      <c r="W666"/>
      <c r="X666"/>
      <c r="Y666"/>
      <c r="Z666"/>
      <c r="AA666" s="11">
        <v>4.7169811320754715E-3</v>
      </c>
      <c r="AB666" s="11">
        <v>0.90300000190999996</v>
      </c>
      <c r="AC666" s="11">
        <v>0.55000000000000004</v>
      </c>
      <c r="AD666" s="11">
        <v>0.5</v>
      </c>
      <c r="AE666" s="11">
        <v>0.50900000000000001</v>
      </c>
      <c r="AF666" s="11">
        <v>0.88700000000000001</v>
      </c>
      <c r="AG666" s="11">
        <v>0.5</v>
      </c>
      <c r="AH666" s="11">
        <v>0.76500000000000001</v>
      </c>
      <c r="AI666" s="11">
        <v>0.34</v>
      </c>
      <c r="AJ666" s="11">
        <v>0.39903940764731199</v>
      </c>
      <c r="AK666" s="11">
        <v>0.30085647862678599</v>
      </c>
      <c r="AL666" s="11">
        <v>0.41324362742215348</v>
      </c>
      <c r="AM666" s="11">
        <v>1.6954546940217443E-2</v>
      </c>
      <c r="AN666" s="11">
        <v>8.7879428571428567E-2</v>
      </c>
      <c r="AO666" s="11">
        <v>0.31138312611828733</v>
      </c>
      <c r="AP666" s="11">
        <v>0.52712000160664318</v>
      </c>
      <c r="AQ666" s="11">
        <v>0.41324362742215348</v>
      </c>
      <c r="AR666" s="11">
        <v>1605.2341505817001</v>
      </c>
      <c r="AS666" s="11">
        <v>1500</v>
      </c>
      <c r="AT666" s="11">
        <v>16851199</v>
      </c>
      <c r="AW666" s="11">
        <v>-0.03</v>
      </c>
      <c r="AX666" s="11">
        <v>-3.0749770483134597E-2</v>
      </c>
    </row>
    <row r="667" spans="1:50">
      <c r="A667"/>
      <c r="B667"/>
      <c r="C667"/>
      <c r="D667"/>
      <c r="E667"/>
      <c r="F667"/>
      <c r="G667"/>
      <c r="H667"/>
      <c r="I667"/>
      <c r="J667"/>
      <c r="K667"/>
      <c r="L667"/>
      <c r="M667"/>
      <c r="N667"/>
      <c r="O667"/>
      <c r="P667"/>
      <c r="Q667"/>
      <c r="R667"/>
      <c r="S667"/>
      <c r="T667"/>
      <c r="U667"/>
      <c r="V667"/>
      <c r="W667"/>
      <c r="X667"/>
      <c r="Y667"/>
      <c r="Z667"/>
      <c r="AA667" s="11">
        <v>4.7169811320754715E-3</v>
      </c>
      <c r="AB667" s="11">
        <v>0.90300000190999996</v>
      </c>
      <c r="AC667" s="11">
        <v>0.55000000000000004</v>
      </c>
      <c r="AD667" s="11">
        <v>0.5</v>
      </c>
      <c r="AE667" s="11">
        <v>0.51800000000000002</v>
      </c>
      <c r="AF667" s="11">
        <v>0.73</v>
      </c>
      <c r="AG667" s="11">
        <v>0.5</v>
      </c>
      <c r="AH667" s="11">
        <v>0.76800000000000002</v>
      </c>
      <c r="AI667" s="11">
        <v>0.34</v>
      </c>
      <c r="AJ667" s="11">
        <v>0.33919710402862002</v>
      </c>
      <c r="AK667" s="11">
        <v>0.24479227939055201</v>
      </c>
      <c r="AL667" s="11">
        <v>0.39774913177814258</v>
      </c>
      <c r="AM667" s="11">
        <v>3.0408405566573447E-2</v>
      </c>
      <c r="AN667" s="11">
        <v>9.1248428571428564E-2</v>
      </c>
      <c r="AO667" s="11">
        <v>0.29991503239500583</v>
      </c>
      <c r="AP667" s="11">
        <v>0.53910000133886937</v>
      </c>
      <c r="AQ667" s="11">
        <v>0.39774913177814258</v>
      </c>
      <c r="AR667" s="11">
        <v>1539.96113104659</v>
      </c>
      <c r="AS667" s="11">
        <v>1440</v>
      </c>
      <c r="AT667" s="11">
        <v>17281479</v>
      </c>
      <c r="AW667" s="11">
        <v>-0.04</v>
      </c>
      <c r="AX667" s="11">
        <v>-2.5404430615956319E-2</v>
      </c>
    </row>
    <row r="668" spans="1:50">
      <c r="A668"/>
      <c r="B668"/>
      <c r="C668"/>
      <c r="D668"/>
      <c r="E668"/>
      <c r="F668"/>
      <c r="G668"/>
      <c r="H668"/>
      <c r="I668"/>
      <c r="J668"/>
      <c r="K668"/>
      <c r="L668"/>
      <c r="M668"/>
      <c r="N668"/>
      <c r="O668"/>
      <c r="P668"/>
      <c r="Q668"/>
      <c r="R668"/>
      <c r="S668"/>
      <c r="T668"/>
      <c r="U668"/>
      <c r="V668"/>
      <c r="W668"/>
      <c r="X668"/>
      <c r="Y668"/>
      <c r="Z668"/>
      <c r="AA668" s="11">
        <v>4.7169811320754715E-3</v>
      </c>
      <c r="AB668" s="11">
        <v>0.90695000171749995</v>
      </c>
      <c r="AC668" s="11">
        <v>0.55000000000000004</v>
      </c>
      <c r="AD668" s="11">
        <v>0.5</v>
      </c>
      <c r="AE668" s="11">
        <v>0.52100000000000002</v>
      </c>
      <c r="AF668" s="11">
        <v>0.82700000000000007</v>
      </c>
      <c r="AG668" s="11">
        <v>0.5</v>
      </c>
      <c r="AH668" s="11">
        <v>0.86</v>
      </c>
      <c r="AI668" s="11">
        <v>0.61</v>
      </c>
      <c r="AJ668" s="11">
        <v>0.24031883450260202</v>
      </c>
      <c r="AK668" s="11">
        <v>0.24495845047463699</v>
      </c>
      <c r="AL668" s="11">
        <v>0.36489425545852411</v>
      </c>
      <c r="AM668" s="11">
        <v>4.5765080910020996E-2</v>
      </c>
      <c r="AN668" s="11">
        <v>9.5394119047619033E-2</v>
      </c>
      <c r="AO668" s="11">
        <v>0.26541284530157822</v>
      </c>
      <c r="AP668" s="11">
        <v>0.55108000107109545</v>
      </c>
      <c r="AQ668" s="11">
        <v>0.36489425545852411</v>
      </c>
      <c r="AR668" s="11">
        <v>1538.34918804023</v>
      </c>
      <c r="AS668" s="11">
        <v>1450</v>
      </c>
      <c r="AT668" s="11">
        <v>17688037</v>
      </c>
      <c r="AW668" s="11">
        <v>-0.03</v>
      </c>
      <c r="AX668" s="11">
        <v>-2.6455462389700923E-2</v>
      </c>
    </row>
    <row r="669" spans="1:50">
      <c r="A669"/>
      <c r="B669"/>
      <c r="C669"/>
      <c r="D669"/>
      <c r="E669"/>
      <c r="F669"/>
      <c r="G669"/>
      <c r="H669"/>
      <c r="I669"/>
      <c r="J669"/>
      <c r="K669"/>
      <c r="L669"/>
      <c r="M669"/>
      <c r="N669"/>
      <c r="O669"/>
      <c r="P669"/>
      <c r="Q669"/>
      <c r="R669"/>
      <c r="S669"/>
      <c r="T669"/>
      <c r="U669"/>
      <c r="V669"/>
      <c r="W669"/>
      <c r="X669"/>
      <c r="Y669"/>
      <c r="Z669"/>
      <c r="AA669" s="11">
        <v>4.7169811320754715E-3</v>
      </c>
      <c r="AB669" s="11">
        <v>0.91090000152499995</v>
      </c>
      <c r="AC669" s="11">
        <v>0.55000000000000004</v>
      </c>
      <c r="AD669" s="11">
        <v>0.7</v>
      </c>
      <c r="AE669" s="11">
        <v>0.52200000000000002</v>
      </c>
      <c r="AF669" s="11">
        <v>0.85499999999999998</v>
      </c>
      <c r="AG669" s="11">
        <v>0.5</v>
      </c>
      <c r="AH669" s="11">
        <v>0.85400000000000009</v>
      </c>
      <c r="AI669" s="11">
        <v>0.61</v>
      </c>
      <c r="AJ669" s="11">
        <v>0.14144056497658403</v>
      </c>
      <c r="AK669" s="11">
        <v>0.245124621558722</v>
      </c>
      <c r="AL669" s="11">
        <v>0.33203937913890569</v>
      </c>
      <c r="AM669" s="11">
        <v>6.3136090542786447E-2</v>
      </c>
      <c r="AN669" s="11">
        <v>9.9539809523809517E-2</v>
      </c>
      <c r="AO669" s="11">
        <v>0.23091065820815068</v>
      </c>
      <c r="AP669" s="11">
        <v>0.56306000080332164</v>
      </c>
      <c r="AQ669" s="11">
        <v>0.33203937913890569</v>
      </c>
      <c r="AR669" s="11">
        <v>1507.9942825411199</v>
      </c>
      <c r="AS669" s="11">
        <v>1420</v>
      </c>
      <c r="AT669" s="11">
        <v>18074853</v>
      </c>
      <c r="AU669" s="11">
        <v>48.39</v>
      </c>
      <c r="AV669" s="11">
        <v>46.78</v>
      </c>
      <c r="AW669" s="11">
        <v>-0.03</v>
      </c>
      <c r="AX669" s="11">
        <v>-2.6992239064131229E-2</v>
      </c>
    </row>
    <row r="670" spans="1:50">
      <c r="A670"/>
      <c r="B670"/>
      <c r="C670"/>
      <c r="D670"/>
      <c r="E670"/>
      <c r="F670"/>
      <c r="G670"/>
      <c r="H670"/>
      <c r="I670"/>
      <c r="J670"/>
      <c r="K670"/>
      <c r="L670"/>
      <c r="M670"/>
      <c r="N670"/>
      <c r="O670"/>
      <c r="P670"/>
      <c r="Q670"/>
      <c r="R670"/>
      <c r="S670"/>
      <c r="T670"/>
      <c r="U670"/>
      <c r="V670"/>
      <c r="W670"/>
      <c r="X670"/>
      <c r="Y670"/>
      <c r="Z670"/>
      <c r="AA670" s="11">
        <v>4.7169811320754715E-3</v>
      </c>
      <c r="AB670" s="11">
        <v>0.91485000133250005</v>
      </c>
      <c r="AC670" s="11">
        <v>0.55000000000000004</v>
      </c>
      <c r="AD670" s="11">
        <v>0.7</v>
      </c>
      <c r="AE670" s="11">
        <v>0.52400000000000002</v>
      </c>
      <c r="AF670" s="11">
        <v>0.90200000000000002</v>
      </c>
      <c r="AG670" s="11">
        <v>0.5</v>
      </c>
      <c r="AH670" s="11">
        <v>0.78099999999999992</v>
      </c>
      <c r="AI670" s="11">
        <v>0.61</v>
      </c>
      <c r="AJ670" s="11">
        <v>0.12244396461004001</v>
      </c>
      <c r="AK670" s="11">
        <v>0.24890654758984598</v>
      </c>
      <c r="AL670" s="11">
        <v>0.30085193236364455</v>
      </c>
      <c r="AM670" s="11">
        <v>7.7113107917533438E-2</v>
      </c>
      <c r="AN670" s="11">
        <v>0.1036855</v>
      </c>
      <c r="AO670" s="11">
        <v>0.19067174781370069</v>
      </c>
      <c r="AP670" s="11">
        <v>0.57504000053554771</v>
      </c>
      <c r="AQ670" s="11">
        <v>0.30085193236364455</v>
      </c>
      <c r="AR670" s="11">
        <v>1485.4307535088101</v>
      </c>
      <c r="AS670" s="11">
        <v>1410</v>
      </c>
      <c r="AT670" s="11">
        <v>18453355</v>
      </c>
      <c r="AW670" s="11">
        <v>-0.03</v>
      </c>
      <c r="AX670" s="11">
        <v>-2.2932922844772219E-2</v>
      </c>
    </row>
    <row r="671" spans="1:50">
      <c r="A671"/>
      <c r="B671"/>
      <c r="C671"/>
      <c r="D671"/>
      <c r="E671"/>
      <c r="F671"/>
      <c r="G671"/>
      <c r="H671"/>
      <c r="I671"/>
      <c r="J671"/>
      <c r="K671"/>
      <c r="L671"/>
      <c r="M671"/>
      <c r="N671"/>
      <c r="O671"/>
      <c r="P671"/>
      <c r="Q671"/>
      <c r="R671"/>
      <c r="S671"/>
      <c r="T671"/>
      <c r="U671"/>
      <c r="V671"/>
      <c r="W671"/>
      <c r="X671"/>
      <c r="Y671"/>
      <c r="Z671"/>
      <c r="AA671" s="11">
        <v>4.7169811320754715E-3</v>
      </c>
      <c r="AB671" s="11">
        <v>0.91880000113999993</v>
      </c>
      <c r="AC671" s="11">
        <v>0.55000000000000004</v>
      </c>
      <c r="AD671" s="11">
        <v>0.7</v>
      </c>
      <c r="AE671" s="11">
        <v>0.52200000000000002</v>
      </c>
      <c r="AF671" s="11">
        <v>0.91700000000000004</v>
      </c>
      <c r="AG671" s="11">
        <v>0.5</v>
      </c>
      <c r="AH671" s="11">
        <v>0.78400000000000003</v>
      </c>
      <c r="AI671" s="11">
        <v>0.65799999999999992</v>
      </c>
      <c r="AJ671" s="11">
        <v>4.214097814549804E-2</v>
      </c>
      <c r="AK671" s="11">
        <v>0.224470067497648</v>
      </c>
      <c r="AL671" s="11">
        <v>0.25809062672421718</v>
      </c>
      <c r="AM671" s="11">
        <v>9.8748661392316237E-2</v>
      </c>
      <c r="AN671" s="11">
        <v>0.10783119047619047</v>
      </c>
      <c r="AO671" s="11">
        <v>0.1943956895446298</v>
      </c>
      <c r="AP671" s="11">
        <v>0.58702000026777379</v>
      </c>
      <c r="AQ671" s="11">
        <v>0.25809062672421718</v>
      </c>
      <c r="AR671" s="11">
        <v>1523.07255477955</v>
      </c>
      <c r="AS671" s="11">
        <v>1450</v>
      </c>
      <c r="AT671" s="11">
        <v>18839434</v>
      </c>
      <c r="AW671" s="11">
        <v>-0.04</v>
      </c>
      <c r="AX671" s="11">
        <v>-1.8362552733243276E-2</v>
      </c>
    </row>
    <row r="672" spans="1:50">
      <c r="A672"/>
      <c r="B672"/>
      <c r="C672"/>
      <c r="D672"/>
      <c r="E672"/>
      <c r="F672"/>
      <c r="G672"/>
      <c r="H672"/>
      <c r="I672"/>
      <c r="J672"/>
      <c r="K672"/>
      <c r="L672"/>
      <c r="M672"/>
      <c r="N672"/>
      <c r="O672"/>
      <c r="P672"/>
      <c r="Q672"/>
      <c r="R672"/>
      <c r="S672"/>
      <c r="T672"/>
      <c r="U672"/>
      <c r="V672"/>
      <c r="W672"/>
      <c r="X672"/>
      <c r="Y672"/>
      <c r="Z672"/>
      <c r="AA672" s="11">
        <v>4.7169811320754715E-3</v>
      </c>
      <c r="AB672" s="11">
        <v>0.91943448374333336</v>
      </c>
      <c r="AC672" s="11">
        <v>0.55000000000000004</v>
      </c>
      <c r="AD672" s="11">
        <v>0.7</v>
      </c>
      <c r="AE672" s="11">
        <v>0.52</v>
      </c>
      <c r="AF672" s="11">
        <v>0.8859999999999999</v>
      </c>
      <c r="AG672" s="11">
        <v>0.5</v>
      </c>
      <c r="AH672" s="11">
        <v>0.78400000000000003</v>
      </c>
      <c r="AI672" s="11">
        <v>0.61</v>
      </c>
      <c r="AJ672" s="11">
        <v>0</v>
      </c>
      <c r="AK672" s="11">
        <v>0.20253838772421201</v>
      </c>
      <c r="AL672" s="11">
        <v>0.23996065122316032</v>
      </c>
      <c r="AM672" s="11">
        <v>0.13564593163588556</v>
      </c>
      <c r="AN672" s="11">
        <v>0.11197688095238094</v>
      </c>
      <c r="AO672" s="11">
        <v>0.17175571917304716</v>
      </c>
      <c r="AP672" s="11">
        <v>0.59899999999999998</v>
      </c>
      <c r="AQ672" s="11">
        <v>0.23996065122316032</v>
      </c>
      <c r="AR672" s="11">
        <v>1560.0560245203801</v>
      </c>
      <c r="AS672" s="11">
        <v>1490</v>
      </c>
      <c r="AT672" s="11">
        <v>19244866</v>
      </c>
      <c r="AW672" s="11">
        <v>-0.05</v>
      </c>
      <c r="AX672" s="11">
        <v>-1.9100657944252863E-2</v>
      </c>
    </row>
    <row r="673" spans="1:50">
      <c r="A673"/>
      <c r="B673"/>
      <c r="C673"/>
      <c r="D673"/>
      <c r="E673"/>
      <c r="F673"/>
      <c r="G673"/>
      <c r="H673"/>
      <c r="I673"/>
      <c r="J673"/>
      <c r="K673"/>
      <c r="L673"/>
      <c r="M673"/>
      <c r="N673"/>
      <c r="O673"/>
      <c r="P673"/>
      <c r="Q673"/>
      <c r="R673"/>
      <c r="S673"/>
      <c r="T673"/>
      <c r="U673"/>
      <c r="V673"/>
      <c r="W673"/>
      <c r="X673"/>
      <c r="Y673"/>
      <c r="Z673"/>
      <c r="AA673" s="11">
        <v>4.7169811320754715E-3</v>
      </c>
      <c r="AB673" s="11">
        <v>0.92006896634666668</v>
      </c>
      <c r="AC673" s="11">
        <v>0.46399999999999997</v>
      </c>
      <c r="AD673" s="11">
        <v>0.7</v>
      </c>
      <c r="AE673" s="11">
        <v>0.52200000000000002</v>
      </c>
      <c r="AF673" s="11">
        <v>0.88400000000000001</v>
      </c>
      <c r="AG673" s="11">
        <v>0.5</v>
      </c>
      <c r="AH673" s="11">
        <v>0.80900000000000005</v>
      </c>
      <c r="AI673" s="11">
        <v>0.63600000000000001</v>
      </c>
      <c r="AJ673" s="11">
        <v>6.2835025480640017E-2</v>
      </c>
      <c r="AK673" s="11">
        <v>0.226304007301456</v>
      </c>
      <c r="AL673" s="11">
        <v>0.25284331166842733</v>
      </c>
      <c r="AM673" s="11">
        <v>0.22960606294680888</v>
      </c>
      <c r="AN673" s="11">
        <v>0.11612257142857142</v>
      </c>
      <c r="AO673" s="11">
        <v>0.18807189237291783</v>
      </c>
      <c r="AP673" s="11">
        <v>0.60299999999999998</v>
      </c>
      <c r="AQ673" s="11">
        <v>0.25284331166842733</v>
      </c>
      <c r="AR673" s="11">
        <v>1586.48677906123</v>
      </c>
      <c r="AS673" s="11">
        <v>1520</v>
      </c>
      <c r="AT673" s="11">
        <v>19673411</v>
      </c>
      <c r="AW673" s="11">
        <v>-0.04</v>
      </c>
      <c r="AX673" s="11">
        <v>-1.5634802694450611E-2</v>
      </c>
    </row>
    <row r="674" spans="1:50">
      <c r="A674"/>
      <c r="B674"/>
      <c r="C674"/>
      <c r="D674"/>
      <c r="E674"/>
      <c r="F674"/>
      <c r="G674"/>
      <c r="H674"/>
      <c r="I674"/>
      <c r="J674"/>
      <c r="K674"/>
      <c r="L674"/>
      <c r="M674"/>
      <c r="N674"/>
      <c r="O674"/>
      <c r="P674"/>
      <c r="Q674"/>
      <c r="R674"/>
      <c r="S674"/>
      <c r="T674"/>
      <c r="U674"/>
      <c r="V674"/>
      <c r="W674"/>
      <c r="X674"/>
      <c r="Y674"/>
      <c r="Z674"/>
      <c r="AA674" s="11">
        <v>4.7169811320754715E-3</v>
      </c>
      <c r="AB674" s="11">
        <v>0.92070344895</v>
      </c>
      <c r="AC674" s="11">
        <v>0.48100000000000004</v>
      </c>
      <c r="AD674" s="11">
        <v>0.7</v>
      </c>
      <c r="AE674" s="11">
        <v>0.52100000000000002</v>
      </c>
      <c r="AF674" s="11">
        <v>0.878</v>
      </c>
      <c r="AG674" s="11">
        <v>0.4</v>
      </c>
      <c r="AH674" s="11">
        <v>0.78599999999999992</v>
      </c>
      <c r="AI674" s="11">
        <v>0.63600000000000001</v>
      </c>
      <c r="AJ674" s="11">
        <v>6.9436042291230043E-2</v>
      </c>
      <c r="AK674" s="11">
        <v>0.24584122301486203</v>
      </c>
      <c r="AL674" s="11">
        <v>0.27104520828178758</v>
      </c>
      <c r="AM674" s="11">
        <v>0.41234097554501553</v>
      </c>
      <c r="AN674" s="11">
        <v>0.11959714285714286</v>
      </c>
      <c r="AO674" s="11">
        <v>0.18086188498931871</v>
      </c>
      <c r="AP674" s="11">
        <v>0.59899999999999998</v>
      </c>
      <c r="AQ674" s="11">
        <v>0.27104520828178758</v>
      </c>
      <c r="AR674" s="11">
        <v>1631.7139012899299</v>
      </c>
      <c r="AS674" s="11">
        <v>1560</v>
      </c>
      <c r="AT674" s="11">
        <v>20122796</v>
      </c>
      <c r="AW674" s="11">
        <v>-0.03</v>
      </c>
      <c r="AX674" s="11">
        <v>-1.0585698822258183E-2</v>
      </c>
    </row>
    <row r="675" spans="1:50">
      <c r="A675"/>
      <c r="B675"/>
      <c r="C675"/>
      <c r="D675"/>
      <c r="E675"/>
      <c r="F675"/>
      <c r="G675"/>
      <c r="H675"/>
      <c r="I675"/>
      <c r="J675"/>
      <c r="K675"/>
      <c r="L675"/>
      <c r="M675"/>
      <c r="N675"/>
      <c r="O675"/>
      <c r="P675"/>
      <c r="Q675"/>
      <c r="R675"/>
      <c r="S675"/>
      <c r="T675"/>
      <c r="U675"/>
      <c r="V675"/>
      <c r="W675"/>
      <c r="X675"/>
      <c r="Y675"/>
      <c r="Z675"/>
      <c r="AA675" s="11">
        <v>4.7169811320754715E-3</v>
      </c>
      <c r="AB675" s="11">
        <v>0.92228937993555171</v>
      </c>
      <c r="AC675" s="11">
        <v>0.47299999999999998</v>
      </c>
      <c r="AD675" s="11">
        <v>0.6</v>
      </c>
      <c r="AE675" s="11">
        <v>0.52300000000000002</v>
      </c>
      <c r="AF675" s="11">
        <v>0.88099999999999989</v>
      </c>
      <c r="AG675" s="11">
        <v>0.4</v>
      </c>
      <c r="AH675" s="11">
        <v>0.80700000000000005</v>
      </c>
      <c r="AI675" s="11">
        <v>0.59799999999999998</v>
      </c>
      <c r="AJ675" s="11">
        <v>8.3939406566176003E-2</v>
      </c>
      <c r="AK675" s="11">
        <v>0.248397573498012</v>
      </c>
      <c r="AL675" s="11">
        <v>0.26985134101777547</v>
      </c>
      <c r="AM675" s="11">
        <v>0.56383224334235893</v>
      </c>
      <c r="AN675" s="11">
        <v>0.1172052000534641</v>
      </c>
      <c r="AO675" s="11">
        <v>0.19333747030126802</v>
      </c>
      <c r="AP675" s="11">
        <v>0.60199999999999998</v>
      </c>
      <c r="AQ675" s="11">
        <v>0.26985134101777547</v>
      </c>
      <c r="AR675" s="11">
        <v>1665.5201793221499</v>
      </c>
      <c r="AS675" s="11">
        <v>1600</v>
      </c>
      <c r="AT675" s="11">
        <v>20591302</v>
      </c>
      <c r="AU675" s="11">
        <v>41.5</v>
      </c>
      <c r="AV675" s="11">
        <v>46.34</v>
      </c>
      <c r="AW675" s="11">
        <v>-0.03</v>
      </c>
      <c r="AX675" s="11">
        <v>-1.0456380939069643E-2</v>
      </c>
    </row>
    <row r="676" spans="1:50">
      <c r="A676"/>
      <c r="B676"/>
      <c r="C676"/>
      <c r="D676"/>
      <c r="E676"/>
      <c r="F676"/>
      <c r="G676"/>
      <c r="H676"/>
      <c r="I676"/>
      <c r="J676"/>
      <c r="K676"/>
      <c r="L676"/>
      <c r="M676"/>
      <c r="N676"/>
      <c r="O676"/>
      <c r="P676"/>
      <c r="Q676"/>
      <c r="R676"/>
      <c r="S676"/>
      <c r="T676"/>
      <c r="U676"/>
      <c r="V676"/>
      <c r="W676"/>
      <c r="X676"/>
      <c r="Y676"/>
      <c r="Z676"/>
      <c r="AA676" s="11">
        <v>4.7169811320754715E-3</v>
      </c>
      <c r="AB676" s="11">
        <v>0.92387531092110331</v>
      </c>
      <c r="AC676" s="11">
        <v>0.45799999999999996</v>
      </c>
      <c r="AD676" s="11">
        <v>0.6</v>
      </c>
      <c r="AE676" s="11">
        <v>0.58099999999999996</v>
      </c>
      <c r="AF676" s="11">
        <v>0.87599999999999989</v>
      </c>
      <c r="AG676" s="11">
        <v>0.4</v>
      </c>
      <c r="AH676" s="11">
        <v>0.79099999999999993</v>
      </c>
      <c r="AI676" s="11">
        <v>0.70400000000000007</v>
      </c>
      <c r="AJ676" s="11">
        <v>0.194253148050446</v>
      </c>
      <c r="AK676" s="11">
        <v>0.267804638650394</v>
      </c>
      <c r="AL676" s="11">
        <v>0.26736612289573441</v>
      </c>
      <c r="AM676" s="11">
        <v>0.70361848780459213</v>
      </c>
      <c r="AN676" s="11">
        <v>0.11481325724978532</v>
      </c>
      <c r="AO676" s="11">
        <v>0.23356951631018785</v>
      </c>
      <c r="AP676" s="11">
        <v>0.57799999999999996</v>
      </c>
      <c r="AQ676" s="11">
        <v>0.26736612289573441</v>
      </c>
      <c r="AR676" s="11">
        <v>1701.22631302944</v>
      </c>
      <c r="AS676" s="11">
        <v>1640</v>
      </c>
      <c r="AT676" s="11">
        <v>21075010</v>
      </c>
      <c r="AW676" s="11">
        <v>0</v>
      </c>
      <c r="AX676" s="11">
        <v>-1.6249356102703449E-2</v>
      </c>
    </row>
    <row r="677" spans="1:50">
      <c r="A677"/>
      <c r="B677"/>
      <c r="C677"/>
      <c r="D677"/>
      <c r="E677"/>
      <c r="F677"/>
      <c r="G677"/>
      <c r="H677"/>
      <c r="I677"/>
      <c r="J677"/>
      <c r="K677"/>
      <c r="L677"/>
      <c r="M677"/>
      <c r="N677"/>
      <c r="O677"/>
      <c r="P677"/>
      <c r="Q677"/>
      <c r="R677"/>
      <c r="S677"/>
      <c r="T677"/>
      <c r="U677"/>
      <c r="V677"/>
      <c r="W677"/>
      <c r="X677"/>
      <c r="Y677"/>
      <c r="Z677"/>
      <c r="AA677" s="11">
        <v>4.7169811320754715E-3</v>
      </c>
      <c r="AB677" s="11">
        <v>0.92546124190665502</v>
      </c>
      <c r="AC677" s="11">
        <v>0.43700000000000006</v>
      </c>
      <c r="AD677" s="11">
        <v>0.5</v>
      </c>
      <c r="AE677" s="11">
        <v>0.78299999999999992</v>
      </c>
      <c r="AF677" s="11">
        <v>0.871</v>
      </c>
      <c r="AG677" s="11">
        <v>0.35</v>
      </c>
      <c r="AH677" s="11">
        <v>0.76</v>
      </c>
      <c r="AI677" s="11">
        <v>0.64300000000000002</v>
      </c>
      <c r="AJ677" s="11">
        <v>0.19731061650160181</v>
      </c>
      <c r="AK677" s="11">
        <v>0.27012659221199031</v>
      </c>
      <c r="AL677" s="11">
        <v>0.26969246161477933</v>
      </c>
      <c r="AM677" s="11">
        <v>0.69658230308381719</v>
      </c>
      <c r="AN677" s="11">
        <v>0.11242131444610656</v>
      </c>
      <c r="AO677" s="11">
        <v>0.23623382108753416</v>
      </c>
      <c r="AP677" s="11">
        <v>0.56100000000000005</v>
      </c>
      <c r="AQ677" s="11">
        <v>0.26969246161477933</v>
      </c>
      <c r="AS677" s="11">
        <v>1628.6666666666642</v>
      </c>
      <c r="AW677" s="11">
        <v>0</v>
      </c>
      <c r="AX677" s="11">
        <v>-1.8517332424187571E-2</v>
      </c>
    </row>
    <row r="678" spans="1:50">
      <c r="A678"/>
      <c r="B678"/>
      <c r="C678"/>
      <c r="D678"/>
      <c r="E678"/>
      <c r="F678"/>
      <c r="G678"/>
      <c r="H678"/>
      <c r="I678"/>
      <c r="J678"/>
      <c r="K678"/>
      <c r="L678"/>
      <c r="M678"/>
      <c r="N678"/>
      <c r="O678"/>
      <c r="P678"/>
      <c r="Q678"/>
      <c r="R678"/>
      <c r="S678"/>
      <c r="T678"/>
      <c r="U678"/>
      <c r="V678"/>
      <c r="W678"/>
      <c r="X678"/>
      <c r="Y678"/>
      <c r="Z678"/>
      <c r="AA678" s="11">
        <v>8.347245409015025E-2</v>
      </c>
      <c r="AB678" s="11">
        <v>0.20129999963566658</v>
      </c>
      <c r="AC678" s="11">
        <v>0.53900000024586914</v>
      </c>
      <c r="AD678" s="11">
        <v>0.49000000022351742</v>
      </c>
      <c r="AE678" s="11">
        <v>0.75852000034600509</v>
      </c>
      <c r="AF678" s="11">
        <v>0.49490000022575259</v>
      </c>
      <c r="AG678" s="11">
        <v>0.49000000022351742</v>
      </c>
      <c r="AH678" s="11">
        <v>0.58092000082880257</v>
      </c>
      <c r="AI678" s="11">
        <v>0.67620000030845406</v>
      </c>
      <c r="AJ678" s="11">
        <v>0.47992144247073715</v>
      </c>
      <c r="AK678" s="11">
        <v>0.43379539286698199</v>
      </c>
      <c r="AL678" s="11">
        <v>0.30158284919311962</v>
      </c>
      <c r="AM678" s="11">
        <v>8.0169439089978894E-3</v>
      </c>
      <c r="AN678" s="11">
        <v>0.37888042857142856</v>
      </c>
      <c r="AO678" s="11">
        <v>0.39132778003122537</v>
      </c>
      <c r="AP678" s="11">
        <v>0.35440000198036431</v>
      </c>
      <c r="AQ678" s="11">
        <v>0.30158284919311962</v>
      </c>
      <c r="AR678" s="11">
        <v>7979.85688264698</v>
      </c>
      <c r="AS678" s="11">
        <v>7960</v>
      </c>
      <c r="AT678" s="11">
        <v>4669000</v>
      </c>
      <c r="AW678" s="11">
        <v>-0.13</v>
      </c>
      <c r="AX678" s="11">
        <v>0.10638101182314844</v>
      </c>
    </row>
    <row r="679" spans="1:50">
      <c r="A679"/>
      <c r="B679"/>
      <c r="C679"/>
      <c r="D679"/>
      <c r="E679"/>
      <c r="F679"/>
      <c r="G679"/>
      <c r="H679"/>
      <c r="I679"/>
      <c r="J679"/>
      <c r="K679"/>
      <c r="L679"/>
      <c r="M679"/>
      <c r="N679"/>
      <c r="O679"/>
      <c r="P679"/>
      <c r="Q679"/>
      <c r="R679"/>
      <c r="S679"/>
      <c r="T679"/>
      <c r="U679"/>
      <c r="V679"/>
      <c r="W679"/>
      <c r="X679"/>
      <c r="Y679"/>
      <c r="Z679"/>
      <c r="AA679" s="11">
        <v>8.347245409015025E-2</v>
      </c>
      <c r="AB679" s="11">
        <v>0.18500000000000005</v>
      </c>
      <c r="AC679" s="11">
        <v>0.55000000000000004</v>
      </c>
      <c r="AD679" s="11">
        <v>0.5</v>
      </c>
      <c r="AE679" s="11">
        <v>0.77400000000000002</v>
      </c>
      <c r="AF679" s="11">
        <v>0.505</v>
      </c>
      <c r="AG679" s="11">
        <v>0.5</v>
      </c>
      <c r="AH679" s="11">
        <v>0.59328000055253505</v>
      </c>
      <c r="AI679" s="11">
        <v>0.69</v>
      </c>
      <c r="AJ679" s="11">
        <v>0.47951167599989403</v>
      </c>
      <c r="AK679" s="11">
        <v>0.43244427846651201</v>
      </c>
      <c r="AL679" s="11">
        <v>0.29753351967717262</v>
      </c>
      <c r="AM679" s="11">
        <v>1.6056717598773664E-2</v>
      </c>
      <c r="AN679" s="11">
        <v>0.39528214285714286</v>
      </c>
      <c r="AO679" s="11">
        <v>0.38910997967428279</v>
      </c>
      <c r="AP679" s="11">
        <v>0.36326000178232787</v>
      </c>
      <c r="AQ679" s="11">
        <v>0.29753351967717262</v>
      </c>
      <c r="AR679" s="11">
        <v>8996.3529485983308</v>
      </c>
      <c r="AS679" s="11">
        <v>8960</v>
      </c>
      <c r="AT679" s="11">
        <v>4494000</v>
      </c>
      <c r="AW679" s="11">
        <v>-0.13</v>
      </c>
      <c r="AX679" s="11">
        <v>9.9827919852570557E-2</v>
      </c>
    </row>
    <row r="680" spans="1:50">
      <c r="A680"/>
      <c r="B680"/>
      <c r="C680"/>
      <c r="D680"/>
      <c r="E680"/>
      <c r="F680"/>
      <c r="G680"/>
      <c r="H680"/>
      <c r="I680"/>
      <c r="J680"/>
      <c r="K680"/>
      <c r="L680"/>
      <c r="M680"/>
      <c r="N680"/>
      <c r="O680"/>
      <c r="P680"/>
      <c r="Q680"/>
      <c r="R680"/>
      <c r="S680"/>
      <c r="T680"/>
      <c r="U680"/>
      <c r="V680"/>
      <c r="W680"/>
      <c r="X680"/>
      <c r="Y680"/>
      <c r="Z680"/>
      <c r="AA680" s="11">
        <v>8.347245409015025E-2</v>
      </c>
      <c r="AB680" s="11">
        <v>0.18500000000000005</v>
      </c>
      <c r="AC680" s="11">
        <v>0.55000000000000004</v>
      </c>
      <c r="AD680" s="11">
        <v>0.5</v>
      </c>
      <c r="AE680" s="11">
        <v>0.74400000000000011</v>
      </c>
      <c r="AF680" s="11">
        <v>0.505</v>
      </c>
      <c r="AG680" s="11">
        <v>0.5</v>
      </c>
      <c r="AH680" s="11">
        <v>0.60564000027626752</v>
      </c>
      <c r="AI680" s="11">
        <v>0.60799999999999998</v>
      </c>
      <c r="AJ680" s="11">
        <v>0.50135353050513198</v>
      </c>
      <c r="AK680" s="11">
        <v>0.43565803943990905</v>
      </c>
      <c r="AL680" s="11">
        <v>0.3603327964848107</v>
      </c>
      <c r="AM680" s="11">
        <v>2.9265091863517112E-2</v>
      </c>
      <c r="AN680" s="11">
        <v>0.39086100000000001</v>
      </c>
      <c r="AO680" s="11">
        <v>0.43044704470406858</v>
      </c>
      <c r="AP680" s="11">
        <v>0.37212000158429143</v>
      </c>
      <c r="AQ680" s="11">
        <v>0.3603327964848107</v>
      </c>
      <c r="AR680" s="11">
        <v>9593.7944076382591</v>
      </c>
      <c r="AS680" s="11">
        <v>9580</v>
      </c>
      <c r="AT680" s="11">
        <v>4572000</v>
      </c>
      <c r="AW680" s="11">
        <v>-0.13</v>
      </c>
      <c r="AX680" s="11">
        <v>9.4799034721032877E-2</v>
      </c>
    </row>
    <row r="681" spans="1:50">
      <c r="A681"/>
      <c r="B681"/>
      <c r="C681"/>
      <c r="D681"/>
      <c r="E681"/>
      <c r="F681"/>
      <c r="G681"/>
      <c r="H681"/>
      <c r="I681"/>
      <c r="J681"/>
      <c r="K681"/>
      <c r="L681"/>
      <c r="M681"/>
      <c r="N681"/>
      <c r="O681"/>
      <c r="P681"/>
      <c r="Q681"/>
      <c r="R681"/>
      <c r="S681"/>
      <c r="T681"/>
      <c r="U681"/>
      <c r="V681"/>
      <c r="W681"/>
      <c r="X681"/>
      <c r="Y681"/>
      <c r="Z681"/>
      <c r="AA681" s="11">
        <v>8.347245409015025E-2</v>
      </c>
      <c r="AB681" s="11">
        <v>0.15599998469999998</v>
      </c>
      <c r="AC681" s="11">
        <v>0.55000000000000004</v>
      </c>
      <c r="AD681" s="11">
        <v>0.5</v>
      </c>
      <c r="AE681" s="11">
        <v>0.68299999999999994</v>
      </c>
      <c r="AF681" s="11">
        <v>0.39500000000000002</v>
      </c>
      <c r="AG681" s="11">
        <v>0.5</v>
      </c>
      <c r="AH681" s="11">
        <v>0.61799999999999999</v>
      </c>
      <c r="AI681" s="11">
        <v>0.60799999999999998</v>
      </c>
      <c r="AJ681" s="11">
        <v>0.52319538501037</v>
      </c>
      <c r="AK681" s="11">
        <v>0.43887180041330598</v>
      </c>
      <c r="AL681" s="11">
        <v>0.42313207329244873</v>
      </c>
      <c r="AM681" s="11">
        <v>4.5051716902416779E-2</v>
      </c>
      <c r="AN681" s="11">
        <v>0.40939057142857144</v>
      </c>
      <c r="AO681" s="11">
        <v>0.47178410973385426</v>
      </c>
      <c r="AP681" s="11">
        <v>0.38098000138625499</v>
      </c>
      <c r="AQ681" s="11">
        <v>0.42313207329244873</v>
      </c>
      <c r="AR681" s="11">
        <v>10087.7301753061</v>
      </c>
      <c r="AS681" s="11">
        <v>10010</v>
      </c>
      <c r="AT681" s="11">
        <v>4501000</v>
      </c>
      <c r="AU681" s="11">
        <v>26.82</v>
      </c>
      <c r="AW681" s="11">
        <v>-0.12</v>
      </c>
      <c r="AX681" s="11">
        <v>9.4852928143063814E-2</v>
      </c>
    </row>
    <row r="682" spans="1:50">
      <c r="A682"/>
      <c r="B682"/>
      <c r="C682"/>
      <c r="D682"/>
      <c r="E682"/>
      <c r="F682"/>
      <c r="G682"/>
      <c r="H682"/>
      <c r="I682"/>
      <c r="J682"/>
      <c r="K682"/>
      <c r="L682"/>
      <c r="M682"/>
      <c r="N682"/>
      <c r="O682"/>
      <c r="P682"/>
      <c r="Q682"/>
      <c r="R682"/>
      <c r="S682"/>
      <c r="T682"/>
      <c r="U682"/>
      <c r="V682"/>
      <c r="W682"/>
      <c r="X682"/>
      <c r="Y682"/>
      <c r="Z682"/>
      <c r="AA682" s="11">
        <v>8.347245409015025E-2</v>
      </c>
      <c r="AB682" s="11">
        <v>0.15400001529999996</v>
      </c>
      <c r="AC682" s="11">
        <v>0.55000000000000004</v>
      </c>
      <c r="AD682" s="11">
        <v>0.5</v>
      </c>
      <c r="AE682" s="11">
        <v>0.68400000000000005</v>
      </c>
      <c r="AF682" s="11">
        <v>0.38400000000000001</v>
      </c>
      <c r="AG682" s="11">
        <v>0.5</v>
      </c>
      <c r="AH682" s="11">
        <v>0.72099999999999997</v>
      </c>
      <c r="AI682" s="11">
        <v>0.63800000000000001</v>
      </c>
      <c r="AJ682" s="11">
        <v>0.54374781750475998</v>
      </c>
      <c r="AK682" s="11">
        <v>0.51083628595760899</v>
      </c>
      <c r="AL682" s="11">
        <v>0.4677219413147603</v>
      </c>
      <c r="AM682" s="11">
        <v>7.1975796613477777E-2</v>
      </c>
      <c r="AN682" s="11">
        <v>0.43585871428571432</v>
      </c>
      <c r="AO682" s="11">
        <v>0.5024440533761404</v>
      </c>
      <c r="AP682" s="11">
        <v>0.38984000118821854</v>
      </c>
      <c r="AQ682" s="11">
        <v>0.4677219413147603</v>
      </c>
      <c r="AR682" s="11">
        <v>9967.8584483794602</v>
      </c>
      <c r="AS682" s="11">
        <v>9750</v>
      </c>
      <c r="AT682" s="11">
        <v>4554000</v>
      </c>
      <c r="AU682" s="11">
        <v>27.71</v>
      </c>
      <c r="AW682" s="11">
        <v>-0.09</v>
      </c>
      <c r="AX682" s="11">
        <v>9.6096239107927667E-2</v>
      </c>
    </row>
    <row r="683" spans="1:50">
      <c r="A683"/>
      <c r="B683"/>
      <c r="C683"/>
      <c r="D683"/>
      <c r="E683"/>
      <c r="F683"/>
      <c r="G683"/>
      <c r="H683"/>
      <c r="I683"/>
      <c r="J683"/>
      <c r="K683"/>
      <c r="L683"/>
      <c r="M683"/>
      <c r="N683"/>
      <c r="O683"/>
      <c r="P683"/>
      <c r="Q683"/>
      <c r="R683"/>
      <c r="S683"/>
      <c r="T683"/>
      <c r="U683"/>
      <c r="V683"/>
      <c r="W683"/>
      <c r="X683"/>
      <c r="Y683"/>
      <c r="Z683"/>
      <c r="AA683" s="11">
        <v>8.347245409015025E-2</v>
      </c>
      <c r="AB683" s="11">
        <v>0.14599999999999991</v>
      </c>
      <c r="AC683" s="11">
        <v>0.55000000000000004</v>
      </c>
      <c r="AD683" s="11">
        <v>0.5</v>
      </c>
      <c r="AE683" s="11">
        <v>0.68900000000000006</v>
      </c>
      <c r="AF683" s="11">
        <v>0.41899999999999998</v>
      </c>
      <c r="AG683" s="11">
        <v>0.5</v>
      </c>
      <c r="AH683" s="11">
        <v>0.7</v>
      </c>
      <c r="AI683" s="11">
        <v>0.67</v>
      </c>
      <c r="AJ683" s="11">
        <v>0.56430024999914996</v>
      </c>
      <c r="AK683" s="11">
        <v>0.58280077150191201</v>
      </c>
      <c r="AL683" s="11">
        <v>0.51231180933707188</v>
      </c>
      <c r="AM683" s="11">
        <v>0.25932620374554444</v>
      </c>
      <c r="AN683" s="11">
        <v>0.44033242857142857</v>
      </c>
      <c r="AO683" s="11">
        <v>0.53310399701842648</v>
      </c>
      <c r="AP683" s="11">
        <v>0.39870000099018216</v>
      </c>
      <c r="AQ683" s="11">
        <v>0.51231180933707188</v>
      </c>
      <c r="AR683" s="11">
        <v>10919.1537725909</v>
      </c>
      <c r="AS683" s="11">
        <v>10680</v>
      </c>
      <c r="AT683" s="11">
        <v>4426000</v>
      </c>
      <c r="AU683" s="11">
        <v>31.33</v>
      </c>
      <c r="AW683" s="11">
        <v>-7.0000000000000007E-2</v>
      </c>
      <c r="AX683" s="11">
        <v>9.2660759650588065E-2</v>
      </c>
    </row>
    <row r="684" spans="1:50">
      <c r="A684"/>
      <c r="B684"/>
      <c r="C684"/>
      <c r="D684"/>
      <c r="E684"/>
      <c r="F684"/>
      <c r="G684"/>
      <c r="H684"/>
      <c r="I684"/>
      <c r="J684"/>
      <c r="K684"/>
      <c r="L684"/>
      <c r="M684"/>
      <c r="N684"/>
      <c r="O684"/>
      <c r="P684"/>
      <c r="Q684"/>
      <c r="R684"/>
      <c r="S684"/>
      <c r="T684"/>
      <c r="U684"/>
      <c r="V684"/>
      <c r="W684"/>
      <c r="X684"/>
      <c r="Y684"/>
      <c r="Z684"/>
      <c r="AA684" s="11">
        <v>8.347245409015025E-2</v>
      </c>
      <c r="AB684" s="11">
        <v>0.15072254639999993</v>
      </c>
      <c r="AC684" s="11">
        <v>0.55000000000000004</v>
      </c>
      <c r="AD684" s="11">
        <v>0.5</v>
      </c>
      <c r="AE684" s="11">
        <v>0.66900000000000004</v>
      </c>
      <c r="AF684" s="11">
        <v>0.33700000000000002</v>
      </c>
      <c r="AG684" s="11">
        <v>0.5</v>
      </c>
      <c r="AH684" s="11">
        <v>0.71700000000000008</v>
      </c>
      <c r="AI684" s="11">
        <v>0.71599999999999997</v>
      </c>
      <c r="AJ684" s="11">
        <v>0.58039952705781306</v>
      </c>
      <c r="AK684" s="11">
        <v>0.59456703108506503</v>
      </c>
      <c r="AL684" s="11">
        <v>0.53407460579474164</v>
      </c>
      <c r="AM684" s="11">
        <v>0.43918918918918892</v>
      </c>
      <c r="AN684" s="11">
        <v>0.47469571428571433</v>
      </c>
      <c r="AO684" s="11">
        <v>0.52509329849167907</v>
      </c>
      <c r="AP684" s="11">
        <v>0.40756000079214572</v>
      </c>
      <c r="AQ684" s="11">
        <v>0.53407460579474164</v>
      </c>
      <c r="AR684" s="11">
        <v>11661.2580066592</v>
      </c>
      <c r="AS684" s="11">
        <v>11380</v>
      </c>
      <c r="AT684" s="11">
        <v>4440000</v>
      </c>
      <c r="AU684" s="11">
        <v>31.1</v>
      </c>
      <c r="AV684" s="11">
        <v>0.15</v>
      </c>
      <c r="AW684" s="11">
        <v>-0.06</v>
      </c>
      <c r="AX684" s="11">
        <v>8.8561979547184283E-2</v>
      </c>
    </row>
    <row r="685" spans="1:50">
      <c r="A685"/>
      <c r="B685"/>
      <c r="C685"/>
      <c r="D685"/>
      <c r="E685"/>
      <c r="F685"/>
      <c r="G685"/>
      <c r="H685"/>
      <c r="I685"/>
      <c r="J685"/>
      <c r="K685"/>
      <c r="L685"/>
      <c r="M685"/>
      <c r="N685"/>
      <c r="O685"/>
      <c r="P685"/>
      <c r="Q685"/>
      <c r="R685"/>
      <c r="S685"/>
      <c r="T685"/>
      <c r="U685"/>
      <c r="V685"/>
      <c r="W685"/>
      <c r="X685"/>
      <c r="Y685"/>
      <c r="Z685"/>
      <c r="AA685" s="11">
        <v>8.347245409015025E-2</v>
      </c>
      <c r="AB685" s="11">
        <v>0.1437163172</v>
      </c>
      <c r="AC685" s="11">
        <v>0.55000000000000004</v>
      </c>
      <c r="AD685" s="11">
        <v>0.5</v>
      </c>
      <c r="AE685" s="11">
        <v>0.68299999999999994</v>
      </c>
      <c r="AF685" s="11">
        <v>0.25</v>
      </c>
      <c r="AG685" s="11">
        <v>0.5</v>
      </c>
      <c r="AH685" s="11">
        <v>0.75700000000000001</v>
      </c>
      <c r="AI685" s="11">
        <v>0.68799999999999994</v>
      </c>
      <c r="AJ685" s="11">
        <v>0.59649880411647604</v>
      </c>
      <c r="AK685" s="11">
        <v>0.60633329066821795</v>
      </c>
      <c r="AL685" s="11">
        <v>0.55583740225241152</v>
      </c>
      <c r="AM685" s="11">
        <v>0.57872872872872883</v>
      </c>
      <c r="AN685" s="11">
        <v>0.51413242857142849</v>
      </c>
      <c r="AO685" s="11">
        <v>0.51708259996493156</v>
      </c>
      <c r="AP685" s="11">
        <v>0.41642000059410927</v>
      </c>
      <c r="AQ685" s="11">
        <v>0.55583740225241152</v>
      </c>
      <c r="AR685" s="11">
        <v>12571.4986616404</v>
      </c>
      <c r="AS685" s="11">
        <v>12320</v>
      </c>
      <c r="AT685" s="11">
        <v>4440000</v>
      </c>
      <c r="AW685" s="11">
        <v>-0.05</v>
      </c>
      <c r="AX685" s="11">
        <v>8.8382678318262936E-2</v>
      </c>
    </row>
    <row r="686" spans="1:50">
      <c r="A686"/>
      <c r="B686"/>
      <c r="C686"/>
      <c r="D686"/>
      <c r="E686"/>
      <c r="F686"/>
      <c r="G686"/>
      <c r="H686"/>
      <c r="I686"/>
      <c r="J686"/>
      <c r="K686"/>
      <c r="L686"/>
      <c r="M686"/>
      <c r="N686"/>
      <c r="O686"/>
      <c r="P686"/>
      <c r="Q686"/>
      <c r="R686"/>
      <c r="S686"/>
      <c r="T686"/>
      <c r="U686"/>
      <c r="V686"/>
      <c r="W686"/>
      <c r="X686"/>
      <c r="Y686"/>
      <c r="Z686"/>
      <c r="AA686" s="11">
        <v>8.347245409015025E-2</v>
      </c>
      <c r="AB686" s="11">
        <v>0.13671008799999995</v>
      </c>
      <c r="AC686" s="11">
        <v>0.55000000000000004</v>
      </c>
      <c r="AD686" s="11">
        <v>0.5</v>
      </c>
      <c r="AE686" s="11">
        <v>0.77599999999999991</v>
      </c>
      <c r="AF686" s="11">
        <v>0.28600000000000003</v>
      </c>
      <c r="AG686" s="11">
        <v>0.5</v>
      </c>
      <c r="AH686" s="11">
        <v>0.76300000000000001</v>
      </c>
      <c r="AI686" s="11">
        <v>0.72799999999999998</v>
      </c>
      <c r="AJ686" s="11">
        <v>0.58605479014186801</v>
      </c>
      <c r="AK686" s="11">
        <v>0.62190763971632401</v>
      </c>
      <c r="AL686" s="11">
        <v>0.5259907905981499</v>
      </c>
      <c r="AM686" s="11">
        <v>0.63495995995996002</v>
      </c>
      <c r="AN686" s="11">
        <v>0.55813657142857143</v>
      </c>
      <c r="AO686" s="11">
        <v>0.52669726441284603</v>
      </c>
      <c r="AP686" s="11">
        <v>0.42528000039607283</v>
      </c>
      <c r="AQ686" s="11">
        <v>0.5259907905981499</v>
      </c>
      <c r="AR686" s="11">
        <v>13414.048944829499</v>
      </c>
      <c r="AS686" s="11">
        <v>12920</v>
      </c>
      <c r="AT686" s="11">
        <v>4440000</v>
      </c>
      <c r="AW686" s="11">
        <v>-0.04</v>
      </c>
      <c r="AX686" s="11">
        <v>8.4614671806546471E-2</v>
      </c>
    </row>
    <row r="687" spans="1:50">
      <c r="A687"/>
      <c r="B687"/>
      <c r="C687"/>
      <c r="D687"/>
      <c r="E687"/>
      <c r="F687"/>
      <c r="G687"/>
      <c r="H687"/>
      <c r="I687"/>
      <c r="J687"/>
      <c r="K687"/>
      <c r="L687"/>
      <c r="M687"/>
      <c r="N687"/>
      <c r="O687"/>
      <c r="P687"/>
      <c r="Q687"/>
      <c r="R687"/>
      <c r="S687"/>
      <c r="T687"/>
      <c r="U687"/>
      <c r="V687"/>
      <c r="W687"/>
      <c r="X687"/>
      <c r="Y687"/>
      <c r="Z687"/>
      <c r="AA687" s="11">
        <v>8.347245409015025E-2</v>
      </c>
      <c r="AB687" s="11">
        <v>0.12970385880000013</v>
      </c>
      <c r="AC687" s="11">
        <v>0.55000000000000004</v>
      </c>
      <c r="AD687" s="11">
        <v>0.7</v>
      </c>
      <c r="AE687" s="11">
        <v>0.67299999999999993</v>
      </c>
      <c r="AF687" s="11">
        <v>0.22899999999999998</v>
      </c>
      <c r="AG687" s="11">
        <v>0.5</v>
      </c>
      <c r="AH687" s="11">
        <v>0.79500000000000004</v>
      </c>
      <c r="AI687" s="11">
        <v>0.65400000000000003</v>
      </c>
      <c r="AJ687" s="11">
        <v>0.60150309985297601</v>
      </c>
      <c r="AK687" s="11">
        <v>0.642652125805102</v>
      </c>
      <c r="AL687" s="11">
        <v>0.54873782070611044</v>
      </c>
      <c r="AM687" s="11">
        <v>0.70974443693524547</v>
      </c>
      <c r="AN687" s="11">
        <v>0.59772921431142856</v>
      </c>
      <c r="AO687" s="11">
        <v>0.54144940297398536</v>
      </c>
      <c r="AP687" s="11">
        <v>0.43414000019803639</v>
      </c>
      <c r="AQ687" s="11">
        <v>0.54873782070611044</v>
      </c>
      <c r="AR687" s="11">
        <v>14444.657545761</v>
      </c>
      <c r="AS687" s="11">
        <v>14150</v>
      </c>
      <c r="AT687" s="11">
        <v>4439000</v>
      </c>
      <c r="AW687" s="11">
        <v>-0.03</v>
      </c>
      <c r="AX687" s="11">
        <v>8.2803353135931707E-2</v>
      </c>
    </row>
    <row r="688" spans="1:50">
      <c r="A688"/>
      <c r="B688"/>
      <c r="C688"/>
      <c r="D688"/>
      <c r="E688"/>
      <c r="F688"/>
      <c r="G688"/>
      <c r="H688"/>
      <c r="I688"/>
      <c r="J688"/>
      <c r="K688"/>
      <c r="L688"/>
      <c r="M688"/>
      <c r="N688"/>
      <c r="O688"/>
      <c r="P688"/>
      <c r="Q688"/>
      <c r="R688"/>
      <c r="S688"/>
      <c r="T688"/>
      <c r="U688"/>
      <c r="V688"/>
      <c r="W688"/>
      <c r="X688"/>
      <c r="Y688"/>
      <c r="Z688"/>
      <c r="AA688" s="11">
        <v>8.347245409015025E-2</v>
      </c>
      <c r="AB688" s="11">
        <v>0.12269762960000008</v>
      </c>
      <c r="AC688" s="11">
        <v>0.55000000000000004</v>
      </c>
      <c r="AD688" s="11">
        <v>0.7</v>
      </c>
      <c r="AE688" s="11">
        <v>0.59299999999999997</v>
      </c>
      <c r="AF688" s="11">
        <v>0.26200000000000001</v>
      </c>
      <c r="AG688" s="11">
        <v>0.5</v>
      </c>
      <c r="AH688" s="11">
        <v>0.81400000000000006</v>
      </c>
      <c r="AI688" s="11">
        <v>0.65400000000000003</v>
      </c>
      <c r="AJ688" s="11">
        <v>0.582661356222826</v>
      </c>
      <c r="AK688" s="11">
        <v>0.59761664216813204</v>
      </c>
      <c r="AL688" s="11">
        <v>0.54794248388653521</v>
      </c>
      <c r="AM688" s="11">
        <v>0.91292710991045112</v>
      </c>
      <c r="AN688" s="11">
        <v>0.62658728571428568</v>
      </c>
      <c r="AO688" s="11">
        <v>0.53060868672803996</v>
      </c>
      <c r="AP688" s="11">
        <v>0.44299999999999995</v>
      </c>
      <c r="AQ688" s="11">
        <v>0.54794248388653521</v>
      </c>
      <c r="AR688" s="11">
        <v>15328.760303527501</v>
      </c>
      <c r="AS688" s="11">
        <v>14920</v>
      </c>
      <c r="AT688" s="11">
        <v>4442000</v>
      </c>
      <c r="AU688" s="11">
        <v>29.03</v>
      </c>
      <c r="AW688" s="11">
        <v>-0.02</v>
      </c>
      <c r="AX688" s="11">
        <v>8.0152614318070886E-2</v>
      </c>
    </row>
    <row r="689" spans="1:50">
      <c r="A689"/>
      <c r="B689"/>
      <c r="C689"/>
      <c r="D689"/>
      <c r="E689"/>
      <c r="F689"/>
      <c r="G689"/>
      <c r="H689"/>
      <c r="I689"/>
      <c r="J689"/>
      <c r="K689"/>
      <c r="L689"/>
      <c r="M689"/>
      <c r="N689"/>
      <c r="O689"/>
      <c r="P689"/>
      <c r="Q689"/>
      <c r="R689"/>
      <c r="S689"/>
      <c r="T689"/>
      <c r="U689"/>
      <c r="V689"/>
      <c r="W689"/>
      <c r="X689"/>
      <c r="Y689"/>
      <c r="Z689"/>
      <c r="AA689" s="11">
        <v>8.347245409015025E-2</v>
      </c>
      <c r="AB689" s="11">
        <v>0.11569140040000003</v>
      </c>
      <c r="AC689" s="11">
        <v>0.54500000000000004</v>
      </c>
      <c r="AD689" s="11">
        <v>0.7</v>
      </c>
      <c r="AE689" s="11">
        <v>0.69599999999999995</v>
      </c>
      <c r="AF689" s="11">
        <v>0.23199999999999998</v>
      </c>
      <c r="AG689" s="11">
        <v>0.5</v>
      </c>
      <c r="AH689" s="11">
        <v>0.81200000000000006</v>
      </c>
      <c r="AI689" s="11">
        <v>0.78400000000000003</v>
      </c>
      <c r="AJ689" s="11">
        <v>0.60648394115362203</v>
      </c>
      <c r="AK689" s="11">
        <v>0.59766031536677799</v>
      </c>
      <c r="AL689" s="11">
        <v>0.5237307606326167</v>
      </c>
      <c r="AM689" s="11">
        <v>1</v>
      </c>
      <c r="AN689" s="11">
        <v>0.64418900000000001</v>
      </c>
      <c r="AO689" s="11">
        <v>0.50006564947995213</v>
      </c>
      <c r="AP689" s="11">
        <v>0.44600000000000001</v>
      </c>
      <c r="AQ689" s="11">
        <v>0.5237307606326167</v>
      </c>
      <c r="AR689" s="11">
        <v>16807.290398743</v>
      </c>
      <c r="AS689" s="11">
        <v>16310</v>
      </c>
      <c r="AT689" s="11">
        <v>4440000</v>
      </c>
      <c r="AW689" s="11">
        <v>-0.01</v>
      </c>
      <c r="AX689" s="11">
        <v>7.7330478732951985E-2</v>
      </c>
    </row>
    <row r="690" spans="1:50">
      <c r="A690"/>
      <c r="B690"/>
      <c r="C690"/>
      <c r="D690"/>
      <c r="E690"/>
      <c r="F690"/>
      <c r="G690"/>
      <c r="H690"/>
      <c r="I690"/>
      <c r="J690"/>
      <c r="K690"/>
      <c r="L690"/>
      <c r="M690"/>
      <c r="N690"/>
      <c r="O690"/>
      <c r="P690"/>
      <c r="Q690"/>
      <c r="R690"/>
      <c r="S690"/>
      <c r="T690"/>
      <c r="U690"/>
      <c r="V690"/>
      <c r="W690"/>
      <c r="X690"/>
      <c r="Y690"/>
      <c r="Z690"/>
      <c r="AA690" s="11">
        <v>8.347245409015025E-2</v>
      </c>
      <c r="AB690" s="11">
        <v>0.1086851712000001</v>
      </c>
      <c r="AC690" s="11">
        <v>0.54200000000000004</v>
      </c>
      <c r="AD690" s="11">
        <v>0.6</v>
      </c>
      <c r="AE690" s="11">
        <v>0.69900000000000007</v>
      </c>
      <c r="AF690" s="11">
        <v>0.24399999999999999</v>
      </c>
      <c r="AG690" s="11">
        <v>0.5</v>
      </c>
      <c r="AH690" s="11">
        <v>0.79299999999999993</v>
      </c>
      <c r="AI690" s="11">
        <v>0.878</v>
      </c>
      <c r="AJ690" s="11">
        <v>0.62094179669726601</v>
      </c>
      <c r="AK690" s="11">
        <v>0.59932182969602599</v>
      </c>
      <c r="AL690" s="11">
        <v>0.52724112706973325</v>
      </c>
      <c r="AM690" s="11">
        <v>1</v>
      </c>
      <c r="AN690" s="11">
        <v>0.67186128571428572</v>
      </c>
      <c r="AO690" s="11">
        <v>0.51857586126139377</v>
      </c>
      <c r="AP690" s="11">
        <v>0.44500000000000001</v>
      </c>
      <c r="AQ690" s="11">
        <v>0.52724112706973325</v>
      </c>
      <c r="AR690" s="11">
        <v>18717.387691587999</v>
      </c>
      <c r="AS690" s="11">
        <v>18240</v>
      </c>
      <c r="AT690" s="11">
        <v>4436000</v>
      </c>
      <c r="AW690" s="11">
        <v>-0.01</v>
      </c>
      <c r="AX690" s="11">
        <v>7.3368459030173111E-2</v>
      </c>
    </row>
    <row r="691" spans="1:50">
      <c r="A691"/>
      <c r="B691"/>
      <c r="C691"/>
      <c r="D691"/>
      <c r="E691"/>
      <c r="F691"/>
      <c r="G691"/>
      <c r="H691"/>
      <c r="I691"/>
      <c r="J691"/>
      <c r="K691"/>
      <c r="L691"/>
      <c r="M691"/>
      <c r="N691"/>
      <c r="O691"/>
      <c r="P691"/>
      <c r="Q691"/>
      <c r="R691"/>
      <c r="S691"/>
      <c r="T691"/>
      <c r="U691"/>
      <c r="V691"/>
      <c r="W691"/>
      <c r="X691"/>
      <c r="Y691"/>
      <c r="Z691"/>
      <c r="AA691" s="11">
        <v>8.347245409015025E-2</v>
      </c>
      <c r="AB691" s="11">
        <v>0.13120000000000009</v>
      </c>
      <c r="AC691" s="11">
        <v>0.58499999999999996</v>
      </c>
      <c r="AD691" s="11">
        <v>0.6</v>
      </c>
      <c r="AE691" s="11">
        <v>0.68799999999999994</v>
      </c>
      <c r="AF691" s="11">
        <v>0.28000000000000003</v>
      </c>
      <c r="AG691" s="11">
        <v>0.5</v>
      </c>
      <c r="AH691" s="11">
        <v>0.78799999999999992</v>
      </c>
      <c r="AI691" s="11">
        <v>0.87599999999999989</v>
      </c>
      <c r="AJ691" s="11">
        <v>0.61480172219974594</v>
      </c>
      <c r="AK691" s="11">
        <v>0.60601322685245396</v>
      </c>
      <c r="AL691" s="11">
        <v>0.51469508359881433</v>
      </c>
      <c r="AM691" s="11">
        <v>1</v>
      </c>
      <c r="AN691" s="11">
        <v>0.70364828571428573</v>
      </c>
      <c r="AO691" s="11">
        <v>0.52353288527027231</v>
      </c>
      <c r="AP691" s="11">
        <v>0.45500000000000002</v>
      </c>
      <c r="AQ691" s="11">
        <v>0.51469508359881433</v>
      </c>
      <c r="AR691" s="11">
        <v>20332.1623809169</v>
      </c>
      <c r="AS691" s="11">
        <v>19630</v>
      </c>
      <c r="AT691" s="11">
        <v>4434000</v>
      </c>
      <c r="AU691" s="11">
        <v>33.650000000000006</v>
      </c>
      <c r="AW691" s="11">
        <v>-0.01</v>
      </c>
      <c r="AX691" s="11">
        <v>7.0792894433840153E-2</v>
      </c>
    </row>
    <row r="692" spans="1:50">
      <c r="A692"/>
      <c r="B692"/>
      <c r="C692"/>
      <c r="D692"/>
      <c r="E692"/>
      <c r="F692"/>
      <c r="G692"/>
      <c r="H692"/>
      <c r="I692"/>
      <c r="J692"/>
      <c r="K692"/>
      <c r="L692"/>
      <c r="M692"/>
      <c r="N692"/>
      <c r="O692"/>
      <c r="P692"/>
      <c r="Q692"/>
      <c r="R692"/>
      <c r="S692"/>
      <c r="T692"/>
      <c r="U692"/>
      <c r="V692"/>
      <c r="W692"/>
      <c r="X692"/>
      <c r="Y692"/>
      <c r="Z692"/>
      <c r="AA692" s="11">
        <v>8.347245409015025E-2</v>
      </c>
      <c r="AB692" s="11">
        <v>0.14857599961161616</v>
      </c>
      <c r="AC692" s="11">
        <v>0.59899999999999998</v>
      </c>
      <c r="AD692" s="11">
        <v>0.6</v>
      </c>
      <c r="AE692" s="11">
        <v>0.68700000000000006</v>
      </c>
      <c r="AF692" s="11">
        <v>0.317</v>
      </c>
      <c r="AG692" s="11">
        <v>0.5</v>
      </c>
      <c r="AH692" s="11">
        <v>0.79</v>
      </c>
      <c r="AI692" s="11">
        <v>0.87599999999999989</v>
      </c>
      <c r="AJ692" s="11">
        <v>0.61979571672393408</v>
      </c>
      <c r="AK692" s="11">
        <v>0.61176393806306195</v>
      </c>
      <c r="AL692" s="11">
        <v>0.50697709405416302</v>
      </c>
      <c r="AM692" s="11">
        <v>1</v>
      </c>
      <c r="AN692" s="11">
        <v>0.72282951607285706</v>
      </c>
      <c r="AO692" s="11">
        <v>0.54328018146808343</v>
      </c>
      <c r="AP692" s="11">
        <v>0.434</v>
      </c>
      <c r="AQ692" s="11">
        <v>0.50697709405416302</v>
      </c>
      <c r="AR692" s="11">
        <v>19986.240560649501</v>
      </c>
      <c r="AS692" s="11">
        <v>19200</v>
      </c>
      <c r="AT692" s="11">
        <v>4432000.9017132604</v>
      </c>
      <c r="AW692" s="11">
        <v>0</v>
      </c>
      <c r="AX692" s="11">
        <v>7.1679300828950132E-2</v>
      </c>
    </row>
    <row r="693" spans="1:50">
      <c r="A693"/>
      <c r="B693"/>
      <c r="C693"/>
      <c r="D693"/>
      <c r="E693"/>
      <c r="F693"/>
      <c r="G693"/>
      <c r="H693"/>
      <c r="I693"/>
      <c r="J693"/>
      <c r="K693"/>
      <c r="L693"/>
      <c r="M693"/>
      <c r="N693"/>
      <c r="O693"/>
      <c r="P693"/>
      <c r="Q693"/>
      <c r="R693"/>
      <c r="S693"/>
      <c r="T693"/>
      <c r="U693"/>
      <c r="V693"/>
      <c r="W693"/>
      <c r="X693"/>
      <c r="Y693"/>
      <c r="Z693"/>
      <c r="AA693" s="11">
        <v>8.347245409015025E-2</v>
      </c>
      <c r="AB693" s="11">
        <v>0.16595199922323234</v>
      </c>
      <c r="AC693" s="11">
        <v>0.61499999999999999</v>
      </c>
      <c r="AD693" s="11">
        <v>0.6</v>
      </c>
      <c r="AE693" s="11">
        <v>0.70299999999999996</v>
      </c>
      <c r="AF693" s="11">
        <v>0.47100000000000003</v>
      </c>
      <c r="AG693" s="11">
        <v>0.65</v>
      </c>
      <c r="AH693" s="11">
        <v>0.75800000000000001</v>
      </c>
      <c r="AI693" s="11">
        <v>0.878</v>
      </c>
      <c r="AJ693" s="11">
        <v>0.61859775958347107</v>
      </c>
      <c r="AK693" s="11">
        <v>0.6106462987074126</v>
      </c>
      <c r="AL693" s="11">
        <v>0.50690732311518094</v>
      </c>
      <c r="AM693" s="11">
        <v>1</v>
      </c>
      <c r="AN693" s="11">
        <v>0.71560122107369351</v>
      </c>
      <c r="AO693" s="11">
        <v>0.54284737966307639</v>
      </c>
      <c r="AP693" s="11">
        <v>0.40799999999999997</v>
      </c>
      <c r="AQ693" s="11">
        <v>0.50690732311518094</v>
      </c>
      <c r="AS693" s="11">
        <v>20807.333333333489</v>
      </c>
      <c r="AW693" s="11">
        <v>0.02</v>
      </c>
      <c r="AX693" s="11">
        <v>6.4941072503773373E-2</v>
      </c>
    </row>
    <row r="694" spans="1:50">
      <c r="A694"/>
      <c r="B694"/>
      <c r="C694"/>
      <c r="D694"/>
      <c r="E694"/>
      <c r="F694"/>
      <c r="G694"/>
      <c r="H694"/>
      <c r="I694"/>
      <c r="J694"/>
      <c r="K694"/>
      <c r="L694"/>
      <c r="M694"/>
      <c r="N694"/>
      <c r="O694"/>
      <c r="P694"/>
      <c r="Q694"/>
      <c r="R694"/>
      <c r="S694"/>
      <c r="T694"/>
      <c r="U694"/>
      <c r="V694"/>
      <c r="W694"/>
      <c r="X694"/>
      <c r="Y694"/>
      <c r="Z694"/>
      <c r="AA694" s="11">
        <v>0.13658714259697688</v>
      </c>
      <c r="AB694" s="11">
        <v>0.44200000760000002</v>
      </c>
      <c r="AC694" s="11">
        <v>0.4</v>
      </c>
      <c r="AD694" s="11">
        <v>0.1</v>
      </c>
      <c r="AE694" s="11">
        <v>0.47600000000000003</v>
      </c>
      <c r="AF694" s="11">
        <v>9.3840000182390207E-2</v>
      </c>
      <c r="AG694" s="11">
        <v>0.1</v>
      </c>
      <c r="AH694" s="11">
        <v>0.629</v>
      </c>
      <c r="AI694" s="11">
        <v>0.6</v>
      </c>
      <c r="AJ694" s="11">
        <v>0.42811709622052463</v>
      </c>
      <c r="AK694" s="11">
        <v>0.15176534516788348</v>
      </c>
      <c r="AL694" s="11">
        <v>0.5989401398693005</v>
      </c>
      <c r="AM694" s="11">
        <v>1.9747209443822221E-4</v>
      </c>
      <c r="AN694" s="11">
        <v>0.21077385714285715</v>
      </c>
      <c r="AO694" s="11">
        <v>0.31614231767898771</v>
      </c>
      <c r="AP694" s="11">
        <v>0.16000000089406968</v>
      </c>
      <c r="AQ694" s="11">
        <v>0.5989401398693005</v>
      </c>
      <c r="AS694" s="11" t="e">
        <v>#DIV/0!</v>
      </c>
      <c r="AT694" s="11">
        <v>10910121</v>
      </c>
      <c r="AW694" s="11">
        <v>-0.22</v>
      </c>
      <c r="AX694" s="11">
        <v>3.4149747157795673E-2</v>
      </c>
    </row>
    <row r="695" spans="1:50">
      <c r="A695"/>
      <c r="B695"/>
      <c r="C695"/>
      <c r="D695"/>
      <c r="E695"/>
      <c r="F695"/>
      <c r="G695"/>
      <c r="H695"/>
      <c r="I695"/>
      <c r="J695"/>
      <c r="K695"/>
      <c r="L695"/>
      <c r="M695"/>
      <c r="N695"/>
      <c r="O695"/>
      <c r="P695"/>
      <c r="Q695"/>
      <c r="R695"/>
      <c r="S695"/>
      <c r="T695"/>
      <c r="U695"/>
      <c r="V695"/>
      <c r="W695"/>
      <c r="X695"/>
      <c r="Y695"/>
      <c r="Z695"/>
      <c r="AA695" s="11">
        <v>0.13658714259697688</v>
      </c>
      <c r="AB695" s="11">
        <v>0.44099998470000001</v>
      </c>
      <c r="AC695" s="11">
        <v>0.4</v>
      </c>
      <c r="AD695" s="11">
        <v>0.1</v>
      </c>
      <c r="AE695" s="11">
        <v>0.47600000000000003</v>
      </c>
      <c r="AF695" s="11">
        <v>9.5880000136792654E-2</v>
      </c>
      <c r="AG695" s="11">
        <v>0.1</v>
      </c>
      <c r="AH695" s="11">
        <v>0.629</v>
      </c>
      <c r="AI695" s="11">
        <v>0.6</v>
      </c>
      <c r="AJ695" s="11">
        <v>0.42665009821766803</v>
      </c>
      <c r="AK695" s="11">
        <v>0.144658515639524</v>
      </c>
      <c r="AL695" s="11">
        <v>0.60095932635119198</v>
      </c>
      <c r="AM695" s="11">
        <v>2.4615944858093333E-4</v>
      </c>
      <c r="AN695" s="11">
        <v>0.19351114285714285</v>
      </c>
      <c r="AO695" s="11">
        <v>0.31239012016617945</v>
      </c>
      <c r="AP695" s="11">
        <v>0.1640000008046627</v>
      </c>
      <c r="AQ695" s="11">
        <v>0.60095932635119198</v>
      </c>
      <c r="AS695" s="11" t="e">
        <v>#DIV/0!</v>
      </c>
      <c r="AT695" s="11">
        <v>10954959</v>
      </c>
      <c r="AW695" s="11">
        <v>-0.23</v>
      </c>
      <c r="AX695" s="11">
        <v>3.4622131180230609E-2</v>
      </c>
    </row>
    <row r="696" spans="1:50">
      <c r="A696"/>
      <c r="B696"/>
      <c r="C696"/>
      <c r="D696"/>
      <c r="E696"/>
      <c r="F696"/>
      <c r="G696"/>
      <c r="H696"/>
      <c r="I696"/>
      <c r="J696"/>
      <c r="K696"/>
      <c r="L696"/>
      <c r="M696"/>
      <c r="N696"/>
      <c r="O696"/>
      <c r="P696"/>
      <c r="Q696"/>
      <c r="R696"/>
      <c r="S696"/>
      <c r="T696"/>
      <c r="U696"/>
      <c r="V696"/>
      <c r="W696"/>
      <c r="X696"/>
      <c r="Y696"/>
      <c r="Z696"/>
      <c r="AA696" s="11">
        <v>0.13658714259697688</v>
      </c>
      <c r="AB696" s="11">
        <v>0.51</v>
      </c>
      <c r="AC696" s="11">
        <v>0.4</v>
      </c>
      <c r="AD696" s="11">
        <v>0.1</v>
      </c>
      <c r="AE696" s="11">
        <v>0.47600000000000003</v>
      </c>
      <c r="AF696" s="11">
        <v>9.79200000911951E-2</v>
      </c>
      <c r="AG696" s="11">
        <v>0.1</v>
      </c>
      <c r="AH696" s="11">
        <v>0.629</v>
      </c>
      <c r="AI696" s="11">
        <v>0.6</v>
      </c>
      <c r="AJ696" s="11">
        <v>0.442401082965452</v>
      </c>
      <c r="AK696" s="11">
        <v>0.16103323319059801</v>
      </c>
      <c r="AL696" s="11">
        <v>0.57954675317989823</v>
      </c>
      <c r="AM696" s="11">
        <v>3.025945481376556E-4</v>
      </c>
      <c r="AN696" s="11">
        <v>0.18751200000000001</v>
      </c>
      <c r="AO696" s="11">
        <v>0.33547337494073542</v>
      </c>
      <c r="AP696" s="11">
        <v>0.16800000071525573</v>
      </c>
      <c r="AQ696" s="11">
        <v>0.57954675317989823</v>
      </c>
      <c r="AS696" s="11" t="e">
        <v>#DIV/0!</v>
      </c>
      <c r="AT696" s="11">
        <v>10993809</v>
      </c>
      <c r="AW696" s="11">
        <v>-0.23</v>
      </c>
      <c r="AX696" s="11">
        <v>3.1274257125978255E-2</v>
      </c>
    </row>
    <row r="697" spans="1:50">
      <c r="A697"/>
      <c r="B697"/>
      <c r="C697"/>
      <c r="D697"/>
      <c r="E697"/>
      <c r="F697"/>
      <c r="G697"/>
      <c r="H697"/>
      <c r="I697"/>
      <c r="J697"/>
      <c r="K697"/>
      <c r="L697"/>
      <c r="M697"/>
      <c r="N697"/>
      <c r="O697"/>
      <c r="P697"/>
      <c r="Q697"/>
      <c r="R697"/>
      <c r="S697"/>
      <c r="T697"/>
      <c r="U697"/>
      <c r="V697"/>
      <c r="W697"/>
      <c r="X697"/>
      <c r="Y697"/>
      <c r="Z697"/>
      <c r="AA697" s="11">
        <v>0.13658714259697688</v>
      </c>
      <c r="AB697" s="11">
        <v>0.51</v>
      </c>
      <c r="AC697" s="11">
        <v>0.4</v>
      </c>
      <c r="AD697" s="11">
        <v>0.1</v>
      </c>
      <c r="AE697" s="11">
        <v>0.47600000000000003</v>
      </c>
      <c r="AF697" s="11">
        <v>9.9960000045597533E-2</v>
      </c>
      <c r="AG697" s="11">
        <v>0.1</v>
      </c>
      <c r="AH697" s="11">
        <v>0.65400000000000003</v>
      </c>
      <c r="AI697" s="11">
        <v>0.60599999999999998</v>
      </c>
      <c r="AJ697" s="11">
        <v>0.45815206771323602</v>
      </c>
      <c r="AK697" s="11">
        <v>0.17740795074167201</v>
      </c>
      <c r="AL697" s="11">
        <v>0.55813418000860437</v>
      </c>
      <c r="AM697" s="11">
        <v>4.0866308923240003E-4</v>
      </c>
      <c r="AN697" s="11">
        <v>0.18754057142857145</v>
      </c>
      <c r="AO697" s="11">
        <v>0.35855662971529145</v>
      </c>
      <c r="AP697" s="11">
        <v>0.17200000062584878</v>
      </c>
      <c r="AQ697" s="11">
        <v>0.55813418000860437</v>
      </c>
      <c r="AS697" s="11" t="e">
        <v>#DIV/0!</v>
      </c>
      <c r="AT697" s="11">
        <v>11027829</v>
      </c>
      <c r="AW697" s="11">
        <v>-0.23</v>
      </c>
      <c r="AX697" s="11">
        <v>2.6937794406507176E-2</v>
      </c>
    </row>
    <row r="698" spans="1:50">
      <c r="A698"/>
      <c r="B698"/>
      <c r="C698"/>
      <c r="D698"/>
      <c r="E698"/>
      <c r="F698"/>
      <c r="G698"/>
      <c r="H698"/>
      <c r="I698"/>
      <c r="J698"/>
      <c r="K698"/>
      <c r="L698"/>
      <c r="M698"/>
      <c r="N698"/>
      <c r="O698"/>
      <c r="P698"/>
      <c r="Q698"/>
      <c r="R698"/>
      <c r="S698"/>
      <c r="T698"/>
      <c r="U698"/>
      <c r="V698"/>
      <c r="W698"/>
      <c r="X698"/>
      <c r="Y698"/>
      <c r="Z698"/>
      <c r="AA698" s="11">
        <v>0.13658714259697688</v>
      </c>
      <c r="AB698" s="11">
        <v>0.51</v>
      </c>
      <c r="AC698" s="11">
        <v>0.4</v>
      </c>
      <c r="AD698" s="11">
        <v>0.1</v>
      </c>
      <c r="AE698" s="11">
        <v>0.47600000000000003</v>
      </c>
      <c r="AF698" s="11">
        <v>0.10199999999999999</v>
      </c>
      <c r="AG698" s="11">
        <v>0.1</v>
      </c>
      <c r="AH698" s="11">
        <v>0.69200000000000006</v>
      </c>
      <c r="AI698" s="11">
        <v>0.60599999999999998</v>
      </c>
      <c r="AJ698" s="11">
        <v>0.44379854900496502</v>
      </c>
      <c r="AK698" s="11">
        <v>0.17438667841479</v>
      </c>
      <c r="AL698" s="11">
        <v>0.52958255570541812</v>
      </c>
      <c r="AM698" s="11">
        <v>5.1604425911462224E-4</v>
      </c>
      <c r="AN698" s="11">
        <v>0.29298242857142853</v>
      </c>
      <c r="AO698" s="11">
        <v>0.34393386625663042</v>
      </c>
      <c r="AP698" s="11">
        <v>0.1760000005364418</v>
      </c>
      <c r="AQ698" s="11">
        <v>0.52958255570541812</v>
      </c>
      <c r="AS698" s="11" t="e">
        <v>#DIV/0!</v>
      </c>
      <c r="AT698" s="11">
        <v>11058483</v>
      </c>
      <c r="AW698" s="11">
        <v>-0.22</v>
      </c>
      <c r="AX698" s="11">
        <v>2.6993927604621715E-2</v>
      </c>
    </row>
    <row r="699" spans="1:50">
      <c r="A699"/>
      <c r="B699"/>
      <c r="C699"/>
      <c r="D699"/>
      <c r="E699"/>
      <c r="F699"/>
      <c r="G699"/>
      <c r="H699"/>
      <c r="I699"/>
      <c r="J699"/>
      <c r="K699"/>
      <c r="L699"/>
      <c r="M699"/>
      <c r="N699"/>
      <c r="O699"/>
      <c r="P699"/>
      <c r="Q699"/>
      <c r="R699"/>
      <c r="S699"/>
      <c r="T699"/>
      <c r="U699"/>
      <c r="V699"/>
      <c r="W699"/>
      <c r="X699"/>
      <c r="Y699"/>
      <c r="Z699"/>
      <c r="AA699" s="11">
        <v>0.13658714259697688</v>
      </c>
      <c r="AB699" s="11">
        <v>0.51</v>
      </c>
      <c r="AC699" s="11">
        <v>0.4</v>
      </c>
      <c r="AD699" s="11">
        <v>0.1</v>
      </c>
      <c r="AE699" s="11">
        <v>0.47600000000000003</v>
      </c>
      <c r="AF699" s="11">
        <v>0.10966666666666666</v>
      </c>
      <c r="AG699" s="11">
        <v>0.3</v>
      </c>
      <c r="AH699" s="11">
        <v>0.73199999999999998</v>
      </c>
      <c r="AI699" s="11">
        <v>0.60599999999999998</v>
      </c>
      <c r="AJ699" s="11">
        <v>0.42944503029669401</v>
      </c>
      <c r="AK699" s="11">
        <v>0.17136540608790801</v>
      </c>
      <c r="AL699" s="11">
        <v>0.50103093140223176</v>
      </c>
      <c r="AM699" s="11">
        <v>6.5503132204242228E-4</v>
      </c>
      <c r="AN699" s="11">
        <v>0.31865185714285715</v>
      </c>
      <c r="AO699" s="11">
        <v>0.32931110279796943</v>
      </c>
      <c r="AP699" s="11">
        <v>0.18000000044703485</v>
      </c>
      <c r="AQ699" s="11">
        <v>0.50103093140223176</v>
      </c>
      <c r="AS699" s="11" t="e">
        <v>#DIV/0!</v>
      </c>
      <c r="AT699" s="11">
        <v>11086832</v>
      </c>
      <c r="AW699" s="11">
        <v>-0.21</v>
      </c>
      <c r="AX699" s="11">
        <v>2.5621466901934953E-2</v>
      </c>
    </row>
    <row r="700" spans="1:50">
      <c r="A700"/>
      <c r="B700"/>
      <c r="C700"/>
      <c r="D700"/>
      <c r="E700"/>
      <c r="F700"/>
      <c r="G700"/>
      <c r="H700"/>
      <c r="I700"/>
      <c r="J700"/>
      <c r="K700"/>
      <c r="L700"/>
      <c r="M700"/>
      <c r="N700"/>
      <c r="O700"/>
      <c r="P700"/>
      <c r="Q700"/>
      <c r="R700"/>
      <c r="S700"/>
      <c r="T700"/>
      <c r="U700"/>
      <c r="V700"/>
      <c r="W700"/>
      <c r="X700"/>
      <c r="Y700"/>
      <c r="Z700"/>
      <c r="AA700" s="11">
        <v>0.13658714259697688</v>
      </c>
      <c r="AB700" s="11">
        <v>0.51</v>
      </c>
      <c r="AC700" s="11">
        <v>0.4</v>
      </c>
      <c r="AD700" s="11">
        <v>0.1</v>
      </c>
      <c r="AE700" s="11">
        <v>0.46500000000000002</v>
      </c>
      <c r="AF700" s="11">
        <v>0.11733333333333333</v>
      </c>
      <c r="AG700" s="11">
        <v>0.3</v>
      </c>
      <c r="AH700" s="11">
        <v>0.77</v>
      </c>
      <c r="AI700" s="11">
        <v>0.60599999999999998</v>
      </c>
      <c r="AJ700" s="11">
        <v>0.44335174345205103</v>
      </c>
      <c r="AK700" s="11">
        <v>0.169810009214069</v>
      </c>
      <c r="AL700" s="11">
        <v>0.52206925014432326</v>
      </c>
      <c r="AM700" s="11">
        <v>8.5770277982281115E-4</v>
      </c>
      <c r="AN700" s="11">
        <v>0.36836000000000002</v>
      </c>
      <c r="AO700" s="11">
        <v>0.31515711869994589</v>
      </c>
      <c r="AP700" s="11">
        <v>0.18400000035762787</v>
      </c>
      <c r="AQ700" s="11">
        <v>0.52206925014432326</v>
      </c>
      <c r="AS700" s="11" t="e">
        <v>#DIV/0!</v>
      </c>
      <c r="AT700" s="11">
        <v>11113666</v>
      </c>
      <c r="AW700" s="11">
        <v>-0.21</v>
      </c>
      <c r="AX700" s="11">
        <v>2.326230986963912E-2</v>
      </c>
    </row>
    <row r="701" spans="1:50">
      <c r="A701"/>
      <c r="B701"/>
      <c r="C701"/>
      <c r="D701"/>
      <c r="E701"/>
      <c r="F701"/>
      <c r="G701"/>
      <c r="H701"/>
      <c r="I701"/>
      <c r="J701"/>
      <c r="K701"/>
      <c r="L701"/>
      <c r="M701"/>
      <c r="N701"/>
      <c r="O701"/>
      <c r="P701"/>
      <c r="Q701"/>
      <c r="R701"/>
      <c r="S701"/>
      <c r="T701"/>
      <c r="U701"/>
      <c r="V701"/>
      <c r="W701"/>
      <c r="X701"/>
      <c r="Y701"/>
      <c r="Z701"/>
      <c r="AA701" s="11">
        <v>0.13658714259697688</v>
      </c>
      <c r="AB701" s="11">
        <v>0.51979999978095293</v>
      </c>
      <c r="AC701" s="11">
        <v>0.4</v>
      </c>
      <c r="AD701" s="11">
        <v>0.1</v>
      </c>
      <c r="AE701" s="11">
        <v>0.46500000000000002</v>
      </c>
      <c r="AF701" s="11">
        <v>0.125</v>
      </c>
      <c r="AG701" s="11">
        <v>0.3</v>
      </c>
      <c r="AH701" s="11">
        <v>0.72</v>
      </c>
      <c r="AI701" s="11">
        <v>0.60599999999999998</v>
      </c>
      <c r="AJ701" s="11">
        <v>0.45725845660740799</v>
      </c>
      <c r="AK701" s="11">
        <v>0.16825461234022998</v>
      </c>
      <c r="AL701" s="11">
        <v>0.54310756888641465</v>
      </c>
      <c r="AM701" s="11">
        <v>1.7806537965027779E-3</v>
      </c>
      <c r="AN701" s="11">
        <v>0.39741885714285718</v>
      </c>
      <c r="AO701" s="11">
        <v>0.3010031346019223</v>
      </c>
      <c r="AP701" s="11">
        <v>0.18800000026822089</v>
      </c>
      <c r="AQ701" s="11">
        <v>0.54310756888641465</v>
      </c>
      <c r="AS701" s="11" t="e">
        <v>#DIV/0!</v>
      </c>
      <c r="AT701" s="11">
        <v>11138855</v>
      </c>
      <c r="AW701" s="11">
        <v>-0.21</v>
      </c>
      <c r="AX701" s="11">
        <v>2.2055615046309096E-2</v>
      </c>
    </row>
    <row r="702" spans="1:50">
      <c r="A702"/>
      <c r="B702"/>
      <c r="C702"/>
      <c r="D702"/>
      <c r="E702"/>
      <c r="F702"/>
      <c r="G702"/>
      <c r="H702"/>
      <c r="I702"/>
      <c r="J702"/>
      <c r="K702"/>
      <c r="L702"/>
      <c r="M702"/>
      <c r="N702"/>
      <c r="O702"/>
      <c r="P702"/>
      <c r="Q702"/>
      <c r="R702"/>
      <c r="S702"/>
      <c r="T702"/>
      <c r="U702"/>
      <c r="V702"/>
      <c r="W702"/>
      <c r="X702"/>
      <c r="Y702"/>
      <c r="Z702"/>
      <c r="AA702" s="11">
        <v>0.13658714259697688</v>
      </c>
      <c r="AB702" s="11">
        <v>0.52959999956190584</v>
      </c>
      <c r="AC702" s="11">
        <v>0.55000000000000004</v>
      </c>
      <c r="AD702" s="11">
        <v>0.1</v>
      </c>
      <c r="AE702" s="11">
        <v>0.50900000000000001</v>
      </c>
      <c r="AF702" s="11">
        <v>0.183</v>
      </c>
      <c r="AG702" s="11">
        <v>0.3</v>
      </c>
      <c r="AH702" s="11">
        <v>0.68299999999999994</v>
      </c>
      <c r="AI702" s="11">
        <v>0.63800000000000001</v>
      </c>
      <c r="AJ702" s="11">
        <v>0.47308477090418599</v>
      </c>
      <c r="AK702" s="11">
        <v>0.16474063154711799</v>
      </c>
      <c r="AL702" s="11">
        <v>0.51342968137547285</v>
      </c>
      <c r="AM702" s="11">
        <v>3.5196639821912221E-3</v>
      </c>
      <c r="AN702" s="11">
        <v>0.48121342857142851</v>
      </c>
      <c r="AO702" s="11">
        <v>0.26310896957496138</v>
      </c>
      <c r="AP702" s="11">
        <v>0.19200000017881394</v>
      </c>
      <c r="AQ702" s="11">
        <v>0.51342968137547285</v>
      </c>
      <c r="AS702" s="11" t="e">
        <v>#DIV/0!</v>
      </c>
      <c r="AT702" s="11">
        <v>11161419</v>
      </c>
      <c r="AW702" s="11">
        <v>-0.19</v>
      </c>
      <c r="AX702" s="11">
        <v>1.9131699076387843E-2</v>
      </c>
    </row>
    <row r="703" spans="1:50">
      <c r="A703"/>
      <c r="B703"/>
      <c r="C703"/>
      <c r="D703"/>
      <c r="E703"/>
      <c r="F703"/>
      <c r="G703"/>
      <c r="H703"/>
      <c r="I703"/>
      <c r="J703"/>
      <c r="K703"/>
      <c r="L703"/>
      <c r="M703"/>
      <c r="N703"/>
      <c r="O703"/>
      <c r="P703"/>
      <c r="Q703"/>
      <c r="R703"/>
      <c r="S703"/>
      <c r="T703"/>
      <c r="U703"/>
      <c r="V703"/>
      <c r="W703"/>
      <c r="X703"/>
      <c r="Y703"/>
      <c r="Z703"/>
      <c r="AA703" s="11">
        <v>0.13658714259697688</v>
      </c>
      <c r="AB703" s="11">
        <v>0.53939999934285887</v>
      </c>
      <c r="AC703" s="11">
        <v>0.55000000000000004</v>
      </c>
      <c r="AD703" s="11">
        <v>0.1</v>
      </c>
      <c r="AE703" s="11">
        <v>0.499</v>
      </c>
      <c r="AF703" s="11">
        <v>0.14800000000000002</v>
      </c>
      <c r="AG703" s="11">
        <v>0.3</v>
      </c>
      <c r="AH703" s="11">
        <v>0.66400000000000003</v>
      </c>
      <c r="AI703" s="11">
        <v>0.63600000000000001</v>
      </c>
      <c r="AJ703" s="11">
        <v>0.49086110724068355</v>
      </c>
      <c r="AK703" s="11">
        <v>0.14015905495317399</v>
      </c>
      <c r="AL703" s="11">
        <v>0.4997249038602295</v>
      </c>
      <c r="AM703" s="11">
        <v>7.5330971723222215E-3</v>
      </c>
      <c r="AN703" s="11">
        <v>0.78193571428571429</v>
      </c>
      <c r="AO703" s="11">
        <v>0.28144084887988768</v>
      </c>
      <c r="AP703" s="11">
        <v>0.19600000008940696</v>
      </c>
      <c r="AQ703" s="11">
        <v>0.4997249038602295</v>
      </c>
      <c r="AS703" s="11" t="e">
        <v>#DIV/0!</v>
      </c>
      <c r="AT703" s="11">
        <v>11179849</v>
      </c>
      <c r="AW703" s="11">
        <v>-0.17</v>
      </c>
      <c r="AX703" s="11">
        <v>1.8997696010313203E-2</v>
      </c>
    </row>
    <row r="704" spans="1:50">
      <c r="A704"/>
      <c r="B704"/>
      <c r="C704"/>
      <c r="D704"/>
      <c r="E704"/>
      <c r="F704"/>
      <c r="G704"/>
      <c r="H704"/>
      <c r="I704"/>
      <c r="J704"/>
      <c r="K704"/>
      <c r="L704"/>
      <c r="M704"/>
      <c r="N704"/>
      <c r="O704"/>
      <c r="P704"/>
      <c r="Q704"/>
      <c r="R704"/>
      <c r="S704"/>
      <c r="T704"/>
      <c r="U704"/>
      <c r="V704"/>
      <c r="W704"/>
      <c r="X704"/>
      <c r="Y704"/>
      <c r="Z704"/>
      <c r="AA704" s="11">
        <v>0.13658714259697688</v>
      </c>
      <c r="AB704" s="11">
        <v>0.54919999912381168</v>
      </c>
      <c r="AC704" s="11">
        <v>0.55000000000000004</v>
      </c>
      <c r="AD704" s="11">
        <v>0.1</v>
      </c>
      <c r="AE704" s="11">
        <v>0.46700000000000003</v>
      </c>
      <c r="AF704" s="11">
        <v>5.9000000000000004E-2</v>
      </c>
      <c r="AG704" s="11">
        <v>0.3</v>
      </c>
      <c r="AH704" s="11">
        <v>0.70599999999999996</v>
      </c>
      <c r="AI704" s="11">
        <v>0.61199999999999999</v>
      </c>
      <c r="AJ704" s="11">
        <v>0.47141055672830401</v>
      </c>
      <c r="AK704" s="11">
        <v>0.13401909999072997</v>
      </c>
      <c r="AL704" s="11">
        <v>0.51226719110592256</v>
      </c>
      <c r="AM704" s="11">
        <v>1.3454011450293445E-2</v>
      </c>
      <c r="AN704" s="11">
        <v>0.897173</v>
      </c>
      <c r="AO704" s="11">
        <v>0.27216284444174976</v>
      </c>
      <c r="AP704" s="11">
        <v>0.2</v>
      </c>
      <c r="AQ704" s="11">
        <v>0.51226719110592256</v>
      </c>
      <c r="AS704" s="11" t="e">
        <v>#DIV/0!</v>
      </c>
      <c r="AT704" s="11">
        <v>11193192</v>
      </c>
      <c r="AW704" s="11">
        <v>-0.17</v>
      </c>
      <c r="AX704" s="11">
        <v>1.3763421207670656E-2</v>
      </c>
    </row>
    <row r="705" spans="1:50">
      <c r="A705"/>
      <c r="B705"/>
      <c r="C705"/>
      <c r="D705"/>
      <c r="E705"/>
      <c r="F705"/>
      <c r="G705"/>
      <c r="H705"/>
      <c r="I705"/>
      <c r="J705"/>
      <c r="K705"/>
      <c r="L705"/>
      <c r="M705"/>
      <c r="N705"/>
      <c r="O705"/>
      <c r="P705"/>
      <c r="Q705"/>
      <c r="R705"/>
      <c r="S705"/>
      <c r="T705"/>
      <c r="U705"/>
      <c r="V705"/>
      <c r="W705"/>
      <c r="X705"/>
      <c r="Y705"/>
      <c r="Z705"/>
      <c r="AA705" s="11">
        <v>0.13658714259697688</v>
      </c>
      <c r="AB705" s="11">
        <v>0.55899999890476471</v>
      </c>
      <c r="AC705" s="11">
        <v>0.1</v>
      </c>
      <c r="AD705" s="11">
        <v>0.1</v>
      </c>
      <c r="AE705" s="11">
        <v>0.442</v>
      </c>
      <c r="AF705" s="11">
        <v>7.9500000000000001E-2</v>
      </c>
      <c r="AG705" s="11">
        <v>0.3</v>
      </c>
      <c r="AH705" s="11">
        <v>0.71499999999999997</v>
      </c>
      <c r="AI705" s="11">
        <v>0.60199999999999998</v>
      </c>
      <c r="AJ705" s="11">
        <v>0.52251591676110798</v>
      </c>
      <c r="AK705" s="11">
        <v>0.11871165259155</v>
      </c>
      <c r="AL705" s="11">
        <v>0.51304182559891376</v>
      </c>
      <c r="AM705" s="11">
        <v>1.5148786798078554E-2</v>
      </c>
      <c r="AN705" s="11">
        <v>1</v>
      </c>
      <c r="AO705" s="11">
        <v>0.35685251292583775</v>
      </c>
      <c r="AP705" s="11">
        <v>0.2</v>
      </c>
      <c r="AQ705" s="11">
        <v>0.51304182559891376</v>
      </c>
      <c r="AS705" s="11" t="e">
        <v>#DIV/0!</v>
      </c>
      <c r="AT705" s="11">
        <v>11201117</v>
      </c>
      <c r="AW705" s="11">
        <v>-0.17</v>
      </c>
      <c r="AX705" s="11">
        <v>1.3347021990202823E-2</v>
      </c>
    </row>
    <row r="706" spans="1:50">
      <c r="A706"/>
      <c r="B706"/>
      <c r="C706"/>
      <c r="D706"/>
      <c r="E706"/>
      <c r="F706"/>
      <c r="G706"/>
      <c r="H706"/>
      <c r="I706"/>
      <c r="J706"/>
      <c r="K706"/>
      <c r="L706"/>
      <c r="M706"/>
      <c r="N706"/>
      <c r="O706"/>
      <c r="P706"/>
      <c r="Q706"/>
      <c r="R706"/>
      <c r="S706"/>
      <c r="T706"/>
      <c r="U706"/>
      <c r="V706"/>
      <c r="W706"/>
      <c r="X706"/>
      <c r="Y706"/>
      <c r="Z706"/>
      <c r="AA706" s="11">
        <v>0.13658714259697688</v>
      </c>
      <c r="AB706" s="11">
        <v>0.56879999868571751</v>
      </c>
      <c r="AC706" s="11">
        <v>0.1</v>
      </c>
      <c r="AD706" s="11">
        <v>0.1</v>
      </c>
      <c r="AE706" s="11">
        <v>0.51700000000000002</v>
      </c>
      <c r="AF706" s="11">
        <v>0.1</v>
      </c>
      <c r="AG706" s="11">
        <v>0.1</v>
      </c>
      <c r="AH706" s="11">
        <v>0.65799999999999992</v>
      </c>
      <c r="AI706" s="11">
        <v>0.60199999999999998</v>
      </c>
      <c r="AJ706" s="11">
        <v>0.50541494862896585</v>
      </c>
      <c r="AK706" s="11">
        <v>0.12054195081925401</v>
      </c>
      <c r="AL706" s="11">
        <v>0.52119999643190329</v>
      </c>
      <c r="AM706" s="11">
        <v>1.9660066841371223E-2</v>
      </c>
      <c r="AN706" s="11">
        <v>1</v>
      </c>
      <c r="AO706" s="11">
        <v>0.36126327132265523</v>
      </c>
      <c r="AP706" s="11">
        <v>0.2</v>
      </c>
      <c r="AQ706" s="11">
        <v>0.52119999643190329</v>
      </c>
      <c r="AS706" s="11" t="e">
        <v>#DIV/0!</v>
      </c>
      <c r="AT706" s="11">
        <v>11204438</v>
      </c>
      <c r="AW706" s="11">
        <v>-0.18</v>
      </c>
      <c r="AX706" s="11">
        <v>1.261246860527987E-2</v>
      </c>
    </row>
    <row r="707" spans="1:50">
      <c r="A707"/>
      <c r="B707"/>
      <c r="C707"/>
      <c r="D707"/>
      <c r="E707"/>
      <c r="F707"/>
      <c r="G707"/>
      <c r="H707"/>
      <c r="I707"/>
      <c r="J707"/>
      <c r="K707"/>
      <c r="L707"/>
      <c r="M707"/>
      <c r="N707"/>
      <c r="O707"/>
      <c r="P707"/>
      <c r="Q707"/>
      <c r="R707"/>
      <c r="S707"/>
      <c r="T707"/>
      <c r="U707"/>
      <c r="V707"/>
      <c r="W707"/>
      <c r="X707"/>
      <c r="Y707"/>
      <c r="Z707"/>
      <c r="AA707" s="11">
        <v>0.13658714259697688</v>
      </c>
      <c r="AB707" s="11">
        <v>0.57859999846667054</v>
      </c>
      <c r="AC707" s="11">
        <v>0.1</v>
      </c>
      <c r="AD707" s="11">
        <v>0.1</v>
      </c>
      <c r="AE707" s="11">
        <v>0.54799999999999993</v>
      </c>
      <c r="AF707" s="11">
        <v>9.8000000044703481E-2</v>
      </c>
      <c r="AG707" s="11">
        <v>0.1</v>
      </c>
      <c r="AH707" s="11">
        <v>0.64599999999999991</v>
      </c>
      <c r="AI707" s="11">
        <v>0.60799999999999998</v>
      </c>
      <c r="AJ707" s="11">
        <v>0.52432748140781804</v>
      </c>
      <c r="AK707" s="11">
        <v>0.14285408796127999</v>
      </c>
      <c r="AL707" s="11">
        <v>0.52335960235947065</v>
      </c>
      <c r="AM707" s="11">
        <v>3.2896409915589779E-2</v>
      </c>
      <c r="AN707" s="11">
        <v>1</v>
      </c>
      <c r="AO707" s="11">
        <v>0.35039772153218707</v>
      </c>
      <c r="AP707" s="11">
        <v>0.2</v>
      </c>
      <c r="AQ707" s="11">
        <v>0.52335960235947065</v>
      </c>
      <c r="AS707" s="11" t="e">
        <v>#DIV/0!</v>
      </c>
      <c r="AT707" s="11">
        <v>11204735</v>
      </c>
      <c r="AW707" s="11">
        <v>-0.18</v>
      </c>
      <c r="AX707" s="11">
        <v>6.0968599938058254E-3</v>
      </c>
    </row>
    <row r="708" spans="1:50">
      <c r="A708"/>
      <c r="B708"/>
      <c r="C708"/>
      <c r="D708"/>
      <c r="E708"/>
      <c r="F708"/>
      <c r="G708"/>
      <c r="H708"/>
      <c r="I708"/>
      <c r="J708"/>
      <c r="K708"/>
      <c r="L708"/>
      <c r="M708"/>
      <c r="N708"/>
      <c r="O708"/>
      <c r="P708"/>
      <c r="Q708"/>
      <c r="R708"/>
      <c r="S708"/>
      <c r="T708"/>
      <c r="U708"/>
      <c r="V708"/>
      <c r="W708"/>
      <c r="X708"/>
      <c r="Y708"/>
      <c r="Z708"/>
      <c r="AA708" s="11">
        <v>0.13658714259697688</v>
      </c>
      <c r="AB708" s="11">
        <v>0.58839999824762346</v>
      </c>
      <c r="AC708" s="11">
        <v>0.1</v>
      </c>
      <c r="AD708" s="11">
        <v>0.1</v>
      </c>
      <c r="AE708" s="11">
        <v>0.45899999999999996</v>
      </c>
      <c r="AF708" s="11">
        <v>9.600000008940697E-2</v>
      </c>
      <c r="AG708" s="11">
        <v>0.1</v>
      </c>
      <c r="AH708" s="11">
        <v>0.67</v>
      </c>
      <c r="AI708" s="11">
        <v>0.64400000000000002</v>
      </c>
      <c r="AJ708" s="11">
        <v>0.50515117819764377</v>
      </c>
      <c r="AK708" s="11">
        <v>0.157210277293724</v>
      </c>
      <c r="AL708" s="11">
        <v>0.55819906739974479</v>
      </c>
      <c r="AM708" s="11">
        <v>4.3932016642201553E-2</v>
      </c>
      <c r="AN708" s="11">
        <v>1</v>
      </c>
      <c r="AO708" s="11">
        <v>0.37047156223869326</v>
      </c>
      <c r="AP708" s="11">
        <v>0.2</v>
      </c>
      <c r="AQ708" s="11">
        <v>0.55819906739974479</v>
      </c>
      <c r="AS708" s="11" t="e">
        <v>#DIV/0!</v>
      </c>
      <c r="AT708" s="11">
        <v>11204180</v>
      </c>
      <c r="AW708" s="11">
        <v>-0.18</v>
      </c>
      <c r="AX708" s="11">
        <v>-2.5213936768192502E-4</v>
      </c>
    </row>
    <row r="709" spans="1:50">
      <c r="A709"/>
      <c r="B709"/>
      <c r="C709"/>
      <c r="D709"/>
      <c r="E709"/>
      <c r="F709"/>
      <c r="G709"/>
      <c r="H709"/>
      <c r="I709"/>
      <c r="J709"/>
      <c r="K709"/>
      <c r="L709"/>
      <c r="M709"/>
      <c r="N709"/>
      <c r="O709"/>
      <c r="P709"/>
      <c r="Q709"/>
      <c r="R709"/>
      <c r="S709"/>
      <c r="T709"/>
      <c r="U709"/>
      <c r="V709"/>
      <c r="W709"/>
      <c r="X709"/>
      <c r="Y709"/>
      <c r="Z709"/>
      <c r="AA709" s="11">
        <v>0.13658714259697688</v>
      </c>
      <c r="AB709" s="11">
        <v>0.59819999802857637</v>
      </c>
      <c r="AC709" s="11">
        <v>0.1</v>
      </c>
      <c r="AD709" s="11">
        <v>0.1</v>
      </c>
      <c r="AE709" s="11">
        <v>0.45899999999999996</v>
      </c>
      <c r="AF709" s="11">
        <v>9.4000000134110445E-2</v>
      </c>
      <c r="AG709" s="11">
        <v>9.9000000022351736E-2</v>
      </c>
      <c r="AH709" s="11">
        <v>0.66700000000000004</v>
      </c>
      <c r="AI709" s="11">
        <v>0.61699999999999999</v>
      </c>
      <c r="AJ709" s="11">
        <v>0.5050996664168188</v>
      </c>
      <c r="AK709" s="11">
        <v>0.16063817444416731</v>
      </c>
      <c r="AL709" s="11">
        <v>0.55761707673875582</v>
      </c>
      <c r="AM709" s="11">
        <v>4.3492696485599107E-2</v>
      </c>
      <c r="AN709" s="11">
        <v>1</v>
      </c>
      <c r="AO709" s="11">
        <v>0.37176684658735448</v>
      </c>
      <c r="AP709" s="11">
        <v>0.2</v>
      </c>
      <c r="AQ709" s="11">
        <v>0.55761707673875582</v>
      </c>
      <c r="AS709" s="11" t="e">
        <v>#DIV/0!</v>
      </c>
      <c r="AW709" s="11">
        <v>-0.18</v>
      </c>
      <c r="AX709" s="11">
        <v>-6.6935894084911296E-3</v>
      </c>
    </row>
    <row r="710" spans="1:50">
      <c r="A710"/>
      <c r="B710"/>
      <c r="C710"/>
      <c r="D710"/>
      <c r="E710"/>
      <c r="F710"/>
      <c r="G710"/>
      <c r="H710"/>
      <c r="I710"/>
      <c r="J710"/>
      <c r="K710"/>
      <c r="L710"/>
      <c r="M710"/>
      <c r="N710"/>
      <c r="O710"/>
      <c r="P710"/>
      <c r="Q710"/>
      <c r="R710"/>
      <c r="S710"/>
      <c r="T710"/>
      <c r="U710"/>
      <c r="V710"/>
      <c r="W710"/>
      <c r="X710"/>
      <c r="Y710"/>
      <c r="Z710"/>
      <c r="AA710" s="11">
        <v>0.16233766233766234</v>
      </c>
      <c r="AB710" s="11">
        <v>0.43000000000000005</v>
      </c>
      <c r="AC710" s="11">
        <v>0.83300000037997957</v>
      </c>
      <c r="AD710" s="11">
        <v>0.68600000031292441</v>
      </c>
      <c r="AE710" s="11">
        <v>0.70462000032141814</v>
      </c>
      <c r="AF710" s="11">
        <v>0.66542000030353676</v>
      </c>
      <c r="AG710" s="11">
        <v>0.68600000031292441</v>
      </c>
      <c r="AH710" s="11">
        <v>0.74480000033974647</v>
      </c>
      <c r="AI710" s="11">
        <v>0.67032000030577199</v>
      </c>
      <c r="AJ710" s="11">
        <v>0.60430555576018252</v>
      </c>
      <c r="AK710" s="11">
        <v>0.71711385012000317</v>
      </c>
      <c r="AL710" s="11">
        <v>0.91856225601328512</v>
      </c>
      <c r="AM710" s="11">
        <v>6.7522573346287112E-2</v>
      </c>
      <c r="AN710" s="11">
        <v>0.24309385714285717</v>
      </c>
      <c r="AO710" s="11">
        <v>0.66492218537761072</v>
      </c>
      <c r="AP710" s="11">
        <v>0.56000000312924381</v>
      </c>
      <c r="AQ710" s="11">
        <v>0.91856225601328512</v>
      </c>
      <c r="AR710" s="11">
        <v>15411.7196328267</v>
      </c>
      <c r="AS710" s="11">
        <v>15060</v>
      </c>
      <c r="AT710" s="11">
        <v>731492</v>
      </c>
      <c r="AW710" s="11">
        <v>0</v>
      </c>
      <c r="AX710" s="11">
        <v>3.1768615780111975E-3</v>
      </c>
    </row>
    <row r="711" spans="1:50">
      <c r="A711"/>
      <c r="B711"/>
      <c r="C711"/>
      <c r="D711"/>
      <c r="E711"/>
      <c r="F711"/>
      <c r="G711"/>
      <c r="H711"/>
      <c r="I711"/>
      <c r="J711"/>
      <c r="K711"/>
      <c r="L711"/>
      <c r="M711"/>
      <c r="N711"/>
      <c r="O711"/>
      <c r="P711"/>
      <c r="Q711"/>
      <c r="R711"/>
      <c r="S711"/>
      <c r="T711"/>
      <c r="U711"/>
      <c r="V711"/>
      <c r="W711"/>
      <c r="X711"/>
      <c r="Y711"/>
      <c r="Z711"/>
      <c r="AA711" s="11">
        <v>0.16233766233766234</v>
      </c>
      <c r="AB711" s="11">
        <v>0.42799999239999997</v>
      </c>
      <c r="AC711" s="11">
        <v>0.85</v>
      </c>
      <c r="AD711" s="11">
        <v>0.7</v>
      </c>
      <c r="AE711" s="11">
        <v>0.71900000000000008</v>
      </c>
      <c r="AF711" s="11">
        <v>0.67900000000000005</v>
      </c>
      <c r="AG711" s="11">
        <v>0.7</v>
      </c>
      <c r="AH711" s="11">
        <v>0.76</v>
      </c>
      <c r="AI711" s="11">
        <v>0.68400000000000005</v>
      </c>
      <c r="AJ711" s="11">
        <v>0.60643424052306405</v>
      </c>
      <c r="AK711" s="11">
        <v>0.72154474491935194</v>
      </c>
      <c r="AL711" s="11">
        <v>0.92710434267587194</v>
      </c>
      <c r="AM711" s="11">
        <v>0.10591095375820711</v>
      </c>
      <c r="AN711" s="11">
        <v>0.27399371428571428</v>
      </c>
      <c r="AO711" s="11">
        <v>0.66828794418610227</v>
      </c>
      <c r="AP711" s="11">
        <v>0.57400000281631947</v>
      </c>
      <c r="AQ711" s="11">
        <v>0.92710434267587194</v>
      </c>
      <c r="AR711" s="11">
        <v>15789.226962967699</v>
      </c>
      <c r="AS711" s="11">
        <v>15450</v>
      </c>
      <c r="AT711" s="11">
        <v>742563</v>
      </c>
      <c r="AW711" s="11">
        <v>0.01</v>
      </c>
      <c r="AX711" s="11">
        <v>8.1714044790875962E-5</v>
      </c>
    </row>
    <row r="712" spans="1:50">
      <c r="A712"/>
      <c r="B712"/>
      <c r="C712"/>
      <c r="D712"/>
      <c r="E712"/>
      <c r="F712"/>
      <c r="G712"/>
      <c r="H712"/>
      <c r="I712"/>
      <c r="J712"/>
      <c r="K712"/>
      <c r="L712"/>
      <c r="M712"/>
      <c r="N712"/>
      <c r="O712"/>
      <c r="P712"/>
      <c r="Q712"/>
      <c r="R712"/>
      <c r="S712"/>
      <c r="T712"/>
      <c r="U712"/>
      <c r="V712"/>
      <c r="W712"/>
      <c r="X712"/>
      <c r="Y712"/>
      <c r="Z712"/>
      <c r="AA712" s="11">
        <v>0.16233766233766234</v>
      </c>
      <c r="AB712" s="11">
        <v>0.42700000760000001</v>
      </c>
      <c r="AC712" s="11">
        <v>0.85</v>
      </c>
      <c r="AD712" s="11">
        <v>0.7</v>
      </c>
      <c r="AE712" s="11">
        <v>0.71299999999999997</v>
      </c>
      <c r="AF712" s="11">
        <v>0.67900000000000005</v>
      </c>
      <c r="AG712" s="11">
        <v>0.7</v>
      </c>
      <c r="AH712" s="11">
        <v>0.78500000000000003</v>
      </c>
      <c r="AI712" s="11">
        <v>0.68400000000000005</v>
      </c>
      <c r="AJ712" s="11">
        <v>0.58218404893828402</v>
      </c>
      <c r="AK712" s="11">
        <v>0.71135697191437897</v>
      </c>
      <c r="AL712" s="11">
        <v>0.82512166341373072</v>
      </c>
      <c r="AM712" s="11">
        <v>0.13557607004527777</v>
      </c>
      <c r="AN712" s="11">
        <v>0.29907714285714287</v>
      </c>
      <c r="AO712" s="11">
        <v>0.67433969201282906</v>
      </c>
      <c r="AP712" s="11">
        <v>0.58800000250339512</v>
      </c>
      <c r="AQ712" s="11">
        <v>0.82512166341373072</v>
      </c>
      <c r="AR712" s="11">
        <v>16271.8888240778</v>
      </c>
      <c r="AS712" s="11">
        <v>15800</v>
      </c>
      <c r="AT712" s="11">
        <v>753722</v>
      </c>
      <c r="AW712" s="11">
        <v>0</v>
      </c>
      <c r="AX712" s="11">
        <v>-3.9687089077225235E-3</v>
      </c>
    </row>
    <row r="713" spans="1:50">
      <c r="A713"/>
      <c r="B713"/>
      <c r="C713"/>
      <c r="D713"/>
      <c r="E713"/>
      <c r="F713"/>
      <c r="G713"/>
      <c r="H713"/>
      <c r="I713"/>
      <c r="J713"/>
      <c r="K713"/>
      <c r="L713"/>
      <c r="M713"/>
      <c r="N713"/>
      <c r="O713"/>
      <c r="P713"/>
      <c r="Q713"/>
      <c r="R713"/>
      <c r="S713"/>
      <c r="T713"/>
      <c r="U713"/>
      <c r="V713"/>
      <c r="W713"/>
      <c r="X713"/>
      <c r="Y713"/>
      <c r="Z713"/>
      <c r="AA713" s="11">
        <v>0.16233766233766234</v>
      </c>
      <c r="AB713" s="11">
        <v>0.40799999239999996</v>
      </c>
      <c r="AC713" s="11">
        <v>0.85</v>
      </c>
      <c r="AD713" s="11">
        <v>0.7</v>
      </c>
      <c r="AE713" s="11">
        <v>0.71099999999999997</v>
      </c>
      <c r="AF713" s="11">
        <v>0.67700000000000005</v>
      </c>
      <c r="AG713" s="11">
        <v>0.7</v>
      </c>
      <c r="AH713" s="11">
        <v>0.78900000000000003</v>
      </c>
      <c r="AI713" s="11">
        <v>0.71200000000000008</v>
      </c>
      <c r="AJ713" s="11">
        <v>0.55793385735350398</v>
      </c>
      <c r="AK713" s="11">
        <v>0.70116919890940599</v>
      </c>
      <c r="AL713" s="11">
        <v>0.7231389841515895</v>
      </c>
      <c r="AM713" s="11">
        <v>0.16913669668821554</v>
      </c>
      <c r="AN713" s="11">
        <v>0.29977014285714287</v>
      </c>
      <c r="AO713" s="11">
        <v>0.68039143983955586</v>
      </c>
      <c r="AP713" s="11">
        <v>0.60200000219047067</v>
      </c>
      <c r="AQ713" s="11">
        <v>0.7231389841515895</v>
      </c>
      <c r="AR713" s="11">
        <v>17179.027933691301</v>
      </c>
      <c r="AS713" s="11">
        <v>18230</v>
      </c>
      <c r="AT713" s="11">
        <v>764858</v>
      </c>
      <c r="AW713" s="11">
        <v>-0.01</v>
      </c>
      <c r="AX713" s="11">
        <v>-5.2198463138947993E-3</v>
      </c>
    </row>
    <row r="714" spans="1:50">
      <c r="A714"/>
      <c r="B714"/>
      <c r="C714"/>
      <c r="D714"/>
      <c r="E714"/>
      <c r="F714"/>
      <c r="G714"/>
      <c r="H714"/>
      <c r="I714"/>
      <c r="J714"/>
      <c r="K714"/>
      <c r="L714"/>
      <c r="M714"/>
      <c r="N714"/>
      <c r="O714"/>
      <c r="P714"/>
      <c r="Q714"/>
      <c r="R714"/>
      <c r="S714"/>
      <c r="T714"/>
      <c r="U714"/>
      <c r="V714"/>
      <c r="W714"/>
      <c r="X714"/>
      <c r="Y714"/>
      <c r="Z714"/>
      <c r="AA714" s="11">
        <v>0.16233766233766234</v>
      </c>
      <c r="AB714" s="11">
        <v>0.40400001529999996</v>
      </c>
      <c r="AC714" s="11">
        <v>0.85</v>
      </c>
      <c r="AD714" s="11">
        <v>0.7</v>
      </c>
      <c r="AE714" s="11">
        <v>0.71200000000000008</v>
      </c>
      <c r="AF714" s="11">
        <v>0.624</v>
      </c>
      <c r="AG714" s="11">
        <v>0.5</v>
      </c>
      <c r="AH714" s="11">
        <v>0.78400000000000003</v>
      </c>
      <c r="AI714" s="11">
        <v>0.72799999999999998</v>
      </c>
      <c r="AJ714" s="11">
        <v>0.57693154520729206</v>
      </c>
      <c r="AK714" s="11">
        <v>0.71522959599806002</v>
      </c>
      <c r="AL714" s="11">
        <v>0.71494066026664227</v>
      </c>
      <c r="AM714" s="11">
        <v>0.21717972403027555</v>
      </c>
      <c r="AN714" s="11">
        <v>0.30046314285714282</v>
      </c>
      <c r="AO714" s="11">
        <v>0.68287771569030342</v>
      </c>
      <c r="AP714" s="11">
        <v>0.61600000187754633</v>
      </c>
      <c r="AQ714" s="11">
        <v>0.71494066026664227</v>
      </c>
      <c r="AR714" s="11">
        <v>17982.849226825299</v>
      </c>
      <c r="AS714" s="11">
        <v>17360</v>
      </c>
      <c r="AT714" s="11">
        <v>775850</v>
      </c>
      <c r="AW714" s="11">
        <v>-0.02</v>
      </c>
      <c r="AX714" s="11">
        <v>-3.7006195652342644E-3</v>
      </c>
    </row>
    <row r="715" spans="1:50">
      <c r="A715"/>
      <c r="B715"/>
      <c r="C715"/>
      <c r="D715"/>
      <c r="E715"/>
      <c r="F715"/>
      <c r="G715"/>
      <c r="H715"/>
      <c r="I715"/>
      <c r="J715"/>
      <c r="K715"/>
      <c r="L715"/>
      <c r="M715"/>
      <c r="N715"/>
      <c r="O715"/>
      <c r="P715"/>
      <c r="Q715"/>
      <c r="R715"/>
      <c r="S715"/>
      <c r="T715"/>
      <c r="U715"/>
      <c r="V715"/>
      <c r="W715"/>
      <c r="X715"/>
      <c r="Y715"/>
      <c r="Z715"/>
      <c r="AA715" s="11">
        <v>0.16233766233766234</v>
      </c>
      <c r="AB715" s="11">
        <v>0.39400001529999995</v>
      </c>
      <c r="AC715" s="11">
        <v>0.85</v>
      </c>
      <c r="AD715" s="11">
        <v>0.7</v>
      </c>
      <c r="AE715" s="11">
        <v>0.71700000000000008</v>
      </c>
      <c r="AF715" s="11">
        <v>0.54400000000000004</v>
      </c>
      <c r="AG715" s="11">
        <v>0.5</v>
      </c>
      <c r="AH715" s="11">
        <v>0.79799999999999993</v>
      </c>
      <c r="AI715" s="11">
        <v>0.74400000000000011</v>
      </c>
      <c r="AJ715" s="11">
        <v>0.59592923306107992</v>
      </c>
      <c r="AK715" s="11">
        <v>0.72928999308671405</v>
      </c>
      <c r="AL715" s="11">
        <v>0.70674233638169492</v>
      </c>
      <c r="AM715" s="11">
        <v>0.30839062228307446</v>
      </c>
      <c r="AN715" s="11">
        <v>0.27946171428571426</v>
      </c>
      <c r="AO715" s="11">
        <v>0.6853639915410511</v>
      </c>
      <c r="AP715" s="11">
        <v>0.63000000156462188</v>
      </c>
      <c r="AQ715" s="11">
        <v>0.70674233638169492</v>
      </c>
      <c r="AR715" s="11">
        <v>19434.585721174899</v>
      </c>
      <c r="AS715" s="11">
        <v>18170</v>
      </c>
      <c r="AT715" s="11">
        <v>786607</v>
      </c>
      <c r="AW715" s="11">
        <v>-0.02</v>
      </c>
      <c r="AX715" s="11">
        <v>-1.170466413970106E-2</v>
      </c>
    </row>
    <row r="716" spans="1:50">
      <c r="A716"/>
      <c r="B716"/>
      <c r="C716"/>
      <c r="D716"/>
      <c r="E716"/>
      <c r="F716"/>
      <c r="G716"/>
      <c r="H716"/>
      <c r="I716"/>
      <c r="J716"/>
      <c r="K716"/>
      <c r="L716"/>
      <c r="M716"/>
      <c r="N716"/>
      <c r="O716"/>
      <c r="P716"/>
      <c r="Q716"/>
      <c r="R716"/>
      <c r="S716"/>
      <c r="T716"/>
      <c r="U716"/>
      <c r="V716"/>
      <c r="W716"/>
      <c r="X716"/>
      <c r="Y716"/>
      <c r="Z716"/>
      <c r="AA716" s="11">
        <v>0.16233766233766234</v>
      </c>
      <c r="AB716" s="11">
        <v>0.38799999239999994</v>
      </c>
      <c r="AC716" s="11">
        <v>0.85</v>
      </c>
      <c r="AD716" s="11">
        <v>0.7</v>
      </c>
      <c r="AE716" s="11">
        <v>0.71400000000000008</v>
      </c>
      <c r="AF716" s="11">
        <v>0.58899999999999997</v>
      </c>
      <c r="AG716" s="11">
        <v>0.5</v>
      </c>
      <c r="AH716" s="11">
        <v>0.86199999999999999</v>
      </c>
      <c r="AI716" s="11">
        <v>0.77</v>
      </c>
      <c r="AJ716" s="11">
        <v>0.57067631928482099</v>
      </c>
      <c r="AK716" s="11">
        <v>0.73309743705133901</v>
      </c>
      <c r="AL716" s="11">
        <v>0.72158949087591939</v>
      </c>
      <c r="AM716" s="11">
        <v>0.43820525913222108</v>
      </c>
      <c r="AN716" s="11">
        <v>0.3087502857142857</v>
      </c>
      <c r="AO716" s="11">
        <v>0.68513989786106566</v>
      </c>
      <c r="AP716" s="11">
        <v>0.64400000125169754</v>
      </c>
      <c r="AQ716" s="11">
        <v>0.72158949087591939</v>
      </c>
      <c r="AR716" s="11">
        <v>20926.4048456774</v>
      </c>
      <c r="AS716" s="11">
        <v>19790</v>
      </c>
      <c r="AT716" s="11">
        <v>797077</v>
      </c>
      <c r="AW716" s="11">
        <v>-0.01</v>
      </c>
      <c r="AX716" s="11">
        <v>-1.4269086048985052E-2</v>
      </c>
    </row>
    <row r="717" spans="1:50">
      <c r="A717"/>
      <c r="B717"/>
      <c r="C717"/>
      <c r="D717"/>
      <c r="E717"/>
      <c r="F717"/>
      <c r="G717"/>
      <c r="H717"/>
      <c r="I717"/>
      <c r="J717"/>
      <c r="K717"/>
      <c r="L717"/>
      <c r="M717"/>
      <c r="N717"/>
      <c r="O717"/>
      <c r="P717"/>
      <c r="Q717"/>
      <c r="R717"/>
      <c r="S717"/>
      <c r="T717"/>
      <c r="U717"/>
      <c r="V717"/>
      <c r="W717"/>
      <c r="X717"/>
      <c r="Y717"/>
      <c r="Z717"/>
      <c r="AA717" s="11">
        <v>0.16233766233766234</v>
      </c>
      <c r="AB717" s="11">
        <v>0.37799999239999993</v>
      </c>
      <c r="AC717" s="11">
        <v>0.85</v>
      </c>
      <c r="AD717" s="11">
        <v>0.7</v>
      </c>
      <c r="AE717" s="11">
        <v>0.71200000000000008</v>
      </c>
      <c r="AF717" s="11">
        <v>0.58899999999999997</v>
      </c>
      <c r="AG717" s="11">
        <v>0.5</v>
      </c>
      <c r="AH717" s="11">
        <v>0.83499999999999996</v>
      </c>
      <c r="AI717" s="11">
        <v>0.78799999999999992</v>
      </c>
      <c r="AJ717" s="11">
        <v>0.54542340550856205</v>
      </c>
      <c r="AK717" s="11">
        <v>0.73690488101596396</v>
      </c>
      <c r="AL717" s="11">
        <v>0.73643664537014364</v>
      </c>
      <c r="AM717" s="11">
        <v>0.57525429145870555</v>
      </c>
      <c r="AN717" s="11">
        <v>0.35860414285714287</v>
      </c>
      <c r="AO717" s="11">
        <v>0.68491580418108033</v>
      </c>
      <c r="AP717" s="11">
        <v>0.6580000009387732</v>
      </c>
      <c r="AQ717" s="11">
        <v>0.73643664537014364</v>
      </c>
      <c r="AR717" s="11">
        <v>21373.587315372701</v>
      </c>
      <c r="AS717" s="11">
        <v>20660</v>
      </c>
      <c r="AT717" s="11">
        <v>807243</v>
      </c>
      <c r="AW717" s="11">
        <v>0</v>
      </c>
      <c r="AX717" s="11">
        <v>-1.442738158915835E-2</v>
      </c>
    </row>
    <row r="718" spans="1:50">
      <c r="A718"/>
      <c r="B718"/>
      <c r="C718"/>
      <c r="D718"/>
      <c r="E718"/>
      <c r="F718"/>
      <c r="G718"/>
      <c r="H718"/>
      <c r="I718"/>
      <c r="J718"/>
      <c r="K718"/>
      <c r="L718"/>
      <c r="M718"/>
      <c r="N718"/>
      <c r="O718"/>
      <c r="P718"/>
      <c r="Q718"/>
      <c r="R718"/>
      <c r="S718"/>
      <c r="T718"/>
      <c r="U718"/>
      <c r="V718"/>
      <c r="W718"/>
      <c r="X718"/>
      <c r="Y718"/>
      <c r="Z718"/>
      <c r="AA718" s="11">
        <v>0.16233766233766234</v>
      </c>
      <c r="AB718" s="11">
        <v>0.37049999239999998</v>
      </c>
      <c r="AC718" s="11">
        <v>0.85</v>
      </c>
      <c r="AD718" s="11">
        <v>0.7</v>
      </c>
      <c r="AE718" s="11">
        <v>0.70700000000000007</v>
      </c>
      <c r="AF718" s="11">
        <v>0.59799999999999998</v>
      </c>
      <c r="AG718" s="11">
        <v>0.5</v>
      </c>
      <c r="AH718" s="11">
        <v>0.85</v>
      </c>
      <c r="AI718" s="11">
        <v>0.79400000000000004</v>
      </c>
      <c r="AJ718" s="11">
        <v>0.58111892528179598</v>
      </c>
      <c r="AK718" s="11">
        <v>0.70916778278465598</v>
      </c>
      <c r="AL718" s="11">
        <v>0.73534652070271012</v>
      </c>
      <c r="AM718" s="11">
        <v>0.75028120995341774</v>
      </c>
      <c r="AN718" s="11">
        <v>0.456623</v>
      </c>
      <c r="AO718" s="11">
        <v>0.683706747102929</v>
      </c>
      <c r="AP718" s="11">
        <v>0.67200000062584875</v>
      </c>
      <c r="AQ718" s="11">
        <v>0.73534652070271012</v>
      </c>
      <c r="AR718" s="11">
        <v>21792.192902847</v>
      </c>
      <c r="AS718" s="11">
        <v>21310</v>
      </c>
      <c r="AT718" s="11">
        <v>817104</v>
      </c>
      <c r="AW718" s="11">
        <v>0.02</v>
      </c>
      <c r="AX718" s="11">
        <v>-1.4024552211021862E-2</v>
      </c>
    </row>
    <row r="719" spans="1:50">
      <c r="A719"/>
      <c r="B719"/>
      <c r="C719"/>
      <c r="D719"/>
      <c r="E719"/>
      <c r="F719"/>
      <c r="G719"/>
      <c r="H719"/>
      <c r="I719"/>
      <c r="J719"/>
      <c r="K719"/>
      <c r="L719"/>
      <c r="M719"/>
      <c r="N719"/>
      <c r="O719"/>
      <c r="P719"/>
      <c r="Q719"/>
      <c r="R719"/>
      <c r="S719"/>
      <c r="T719"/>
      <c r="U719"/>
      <c r="V719"/>
      <c r="W719"/>
      <c r="X719"/>
      <c r="Y719"/>
      <c r="Z719"/>
      <c r="AA719" s="11">
        <v>0.16233766233766234</v>
      </c>
      <c r="AB719" s="11">
        <v>0.37</v>
      </c>
      <c r="AC719" s="11">
        <v>0.85</v>
      </c>
      <c r="AD719" s="11">
        <v>0.7</v>
      </c>
      <c r="AE719" s="11">
        <v>0.81400000000000006</v>
      </c>
      <c r="AF719" s="11">
        <v>0.56200000000000006</v>
      </c>
      <c r="AG719" s="11">
        <v>0.5</v>
      </c>
      <c r="AH719" s="11">
        <v>0.84599999999999997</v>
      </c>
      <c r="AI719" s="11">
        <v>0.79400000000000004</v>
      </c>
      <c r="AJ719" s="11">
        <v>0.56579610258821</v>
      </c>
      <c r="AK719" s="11">
        <v>0.69811176545544595</v>
      </c>
      <c r="AL719" s="11">
        <v>0.68792558561431594</v>
      </c>
      <c r="AM719" s="11">
        <v>0.88470777858824778</v>
      </c>
      <c r="AN719" s="11">
        <v>0.51233842857142853</v>
      </c>
      <c r="AO719" s="11">
        <v>0.68207935103099326</v>
      </c>
      <c r="AP719" s="11">
        <v>0.68600000031292441</v>
      </c>
      <c r="AQ719" s="11">
        <v>0.68792558561431594</v>
      </c>
      <c r="AR719" s="11">
        <v>23214.444478557802</v>
      </c>
      <c r="AS719" s="11">
        <v>22210</v>
      </c>
      <c r="AT719" s="11">
        <v>826681</v>
      </c>
      <c r="AW719" s="11">
        <v>0.03</v>
      </c>
      <c r="AX719" s="11">
        <v>-3.6150328566431467E-2</v>
      </c>
    </row>
    <row r="720" spans="1:50">
      <c r="A720"/>
      <c r="B720"/>
      <c r="C720"/>
      <c r="D720"/>
      <c r="E720"/>
      <c r="F720"/>
      <c r="G720"/>
      <c r="H720"/>
      <c r="I720"/>
      <c r="J720"/>
      <c r="K720"/>
      <c r="L720"/>
      <c r="M720"/>
      <c r="N720"/>
      <c r="O720"/>
      <c r="P720"/>
      <c r="Q720"/>
      <c r="R720"/>
      <c r="S720"/>
      <c r="T720"/>
      <c r="U720"/>
      <c r="V720"/>
      <c r="W720"/>
      <c r="X720"/>
      <c r="Y720"/>
      <c r="Z720"/>
      <c r="AA720" s="11">
        <v>0.16233766233766234</v>
      </c>
      <c r="AB720" s="11">
        <v>0.3541000366</v>
      </c>
      <c r="AC720" s="11">
        <v>0.85</v>
      </c>
      <c r="AD720" s="11">
        <v>0.7</v>
      </c>
      <c r="AE720" s="11">
        <v>0.79</v>
      </c>
      <c r="AF720" s="11">
        <v>0.57399999999999995</v>
      </c>
      <c r="AG720" s="11">
        <v>0.5</v>
      </c>
      <c r="AH720" s="11">
        <v>0.83</v>
      </c>
      <c r="AI720" s="11">
        <v>0.73599999999999999</v>
      </c>
      <c r="AJ720" s="11">
        <v>0.56873860880125393</v>
      </c>
      <c r="AK720" s="11">
        <v>0.69427312223130799</v>
      </c>
      <c r="AL720" s="11">
        <v>0.67463797176638363</v>
      </c>
      <c r="AM720" s="11">
        <v>1</v>
      </c>
      <c r="AN720" s="11">
        <v>0.47458314285714293</v>
      </c>
      <c r="AO720" s="11">
        <v>0.67855633017073702</v>
      </c>
      <c r="AP720" s="11">
        <v>0.7</v>
      </c>
      <c r="AQ720" s="11">
        <v>0.67463797176638363</v>
      </c>
      <c r="AR720" s="11">
        <v>24403.118582831801</v>
      </c>
      <c r="AS720" s="11">
        <v>23390</v>
      </c>
      <c r="AT720" s="11">
        <v>835998</v>
      </c>
      <c r="AW720" s="11">
        <v>0.03</v>
      </c>
      <c r="AX720" s="11">
        <v>-3.9113419865080989E-2</v>
      </c>
    </row>
    <row r="721" spans="1:50">
      <c r="A721"/>
      <c r="B721"/>
      <c r="C721"/>
      <c r="D721"/>
      <c r="E721"/>
      <c r="F721"/>
      <c r="G721"/>
      <c r="H721"/>
      <c r="I721"/>
      <c r="J721"/>
      <c r="K721"/>
      <c r="L721"/>
      <c r="M721"/>
      <c r="N721"/>
      <c r="O721"/>
      <c r="P721"/>
      <c r="Q721"/>
      <c r="R721"/>
      <c r="S721"/>
      <c r="T721"/>
      <c r="U721"/>
      <c r="V721"/>
      <c r="W721"/>
      <c r="X721"/>
      <c r="Y721"/>
      <c r="Z721"/>
      <c r="AA721" s="11">
        <v>0.16233766233766234</v>
      </c>
      <c r="AB721" s="11">
        <v>0.34949996949999995</v>
      </c>
      <c r="AC721" s="11">
        <v>0.7</v>
      </c>
      <c r="AD721" s="11">
        <v>0.7</v>
      </c>
      <c r="AE721" s="11">
        <v>0.79099999999999993</v>
      </c>
      <c r="AF721" s="11">
        <v>0.48299999999999998</v>
      </c>
      <c r="AG721" s="11">
        <v>0.7</v>
      </c>
      <c r="AH721" s="11">
        <v>0.84400000000000008</v>
      </c>
      <c r="AI721" s="11">
        <v>0.82400000000000007</v>
      </c>
      <c r="AJ721" s="11">
        <v>0.59655579419159799</v>
      </c>
      <c r="AK721" s="11">
        <v>0.71569638035064198</v>
      </c>
      <c r="AL721" s="11">
        <v>0.70819410777847147</v>
      </c>
      <c r="AM721" s="11">
        <v>1</v>
      </c>
      <c r="AN721" s="11">
        <v>0.47742728571428572</v>
      </c>
      <c r="AO721" s="11">
        <v>0.70608994928059354</v>
      </c>
      <c r="AP721" s="11">
        <v>0.7</v>
      </c>
      <c r="AQ721" s="11">
        <v>0.70819410777847147</v>
      </c>
      <c r="AR721" s="11">
        <v>26308.849733209001</v>
      </c>
      <c r="AS721" s="11">
        <v>25060</v>
      </c>
      <c r="AT721" s="11">
        <v>845037</v>
      </c>
      <c r="AW721" s="11">
        <v>0.04</v>
      </c>
      <c r="AX721" s="11">
        <v>-3.4366660324327947E-2</v>
      </c>
    </row>
    <row r="722" spans="1:50">
      <c r="A722"/>
      <c r="B722"/>
      <c r="C722"/>
      <c r="D722"/>
      <c r="E722"/>
      <c r="F722"/>
      <c r="G722"/>
      <c r="H722"/>
      <c r="I722"/>
      <c r="J722"/>
      <c r="K722"/>
      <c r="L722"/>
      <c r="M722"/>
      <c r="N722"/>
      <c r="O722"/>
      <c r="P722"/>
      <c r="Q722"/>
      <c r="R722"/>
      <c r="S722"/>
      <c r="T722"/>
      <c r="U722"/>
      <c r="V722"/>
      <c r="W722"/>
      <c r="X722"/>
      <c r="Y722"/>
      <c r="Z722"/>
      <c r="AA722" s="11">
        <v>0.16233766233766234</v>
      </c>
      <c r="AB722" s="11">
        <v>0.35962763350000004</v>
      </c>
      <c r="AC722" s="11">
        <v>0.7</v>
      </c>
      <c r="AD722" s="11">
        <v>0.7</v>
      </c>
      <c r="AE722" s="11">
        <v>0.79400000000000004</v>
      </c>
      <c r="AF722" s="11">
        <v>0.44799999999999995</v>
      </c>
      <c r="AG722" s="11">
        <v>0.7</v>
      </c>
      <c r="AH722" s="11">
        <v>0.84699999999999998</v>
      </c>
      <c r="AI722" s="11">
        <v>0.81599999999999995</v>
      </c>
      <c r="AJ722" s="11">
        <v>0.60024155146804603</v>
      </c>
      <c r="AK722" s="11">
        <v>0.70537464843850606</v>
      </c>
      <c r="AL722" s="11">
        <v>0.7108316283383882</v>
      </c>
      <c r="AM722" s="11">
        <v>1</v>
      </c>
      <c r="AN722" s="11">
        <v>0.51676871428571436</v>
      </c>
      <c r="AO722" s="11">
        <v>0.71199431408626668</v>
      </c>
      <c r="AP722" s="11">
        <v>0.7</v>
      </c>
      <c r="AQ722" s="11">
        <v>0.7108316283383882</v>
      </c>
      <c r="AR722" s="11">
        <v>28532.094577158099</v>
      </c>
      <c r="AS722" s="11">
        <v>26420</v>
      </c>
      <c r="AT722" s="11">
        <v>853814</v>
      </c>
      <c r="AW722" s="11">
        <v>0.04</v>
      </c>
      <c r="AX722" s="11">
        <v>-3.6449188619071815E-2</v>
      </c>
    </row>
    <row r="723" spans="1:50">
      <c r="A723"/>
      <c r="B723"/>
      <c r="C723"/>
      <c r="D723"/>
      <c r="E723"/>
      <c r="F723"/>
      <c r="G723"/>
      <c r="H723"/>
      <c r="I723"/>
      <c r="J723"/>
      <c r="K723"/>
      <c r="L723"/>
      <c r="M723"/>
      <c r="N723"/>
      <c r="O723"/>
      <c r="P723"/>
      <c r="Q723"/>
      <c r="R723"/>
      <c r="S723"/>
      <c r="T723"/>
      <c r="U723"/>
      <c r="V723"/>
      <c r="W723"/>
      <c r="X723"/>
      <c r="Y723"/>
      <c r="Z723"/>
      <c r="AA723" s="11">
        <v>0.16233766233766234</v>
      </c>
      <c r="AB723" s="11">
        <v>0.35389999999999999</v>
      </c>
      <c r="AC723" s="11">
        <v>0.7</v>
      </c>
      <c r="AD723" s="11">
        <v>0.7</v>
      </c>
      <c r="AE723" s="11">
        <v>0.78200000000000003</v>
      </c>
      <c r="AF723" s="11">
        <v>0.43</v>
      </c>
      <c r="AG723" s="11">
        <v>0.7</v>
      </c>
      <c r="AH723" s="11">
        <v>0.85</v>
      </c>
      <c r="AI723" s="11">
        <v>0.81</v>
      </c>
      <c r="AJ723" s="11">
        <v>0.62530353776867997</v>
      </c>
      <c r="AK723" s="11">
        <v>0.70501779896599392</v>
      </c>
      <c r="AL723" s="11">
        <v>0.74212173467334175</v>
      </c>
      <c r="AM723" s="11">
        <v>1</v>
      </c>
      <c r="AN723" s="11">
        <v>0.6088285714285715</v>
      </c>
      <c r="AO723" s="11">
        <v>0.73203340327107047</v>
      </c>
      <c r="AP723" s="11">
        <v>0.7</v>
      </c>
      <c r="AQ723" s="11">
        <v>0.74212173467334175</v>
      </c>
      <c r="AR723" s="11">
        <v>31353.0182836518</v>
      </c>
      <c r="AS723" s="11">
        <v>29310</v>
      </c>
      <c r="AT723" s="11">
        <v>862434</v>
      </c>
      <c r="AW723" s="11">
        <v>0.05</v>
      </c>
      <c r="AX723" s="11">
        <v>-3.9803829176843053E-2</v>
      </c>
    </row>
    <row r="724" spans="1:50">
      <c r="A724"/>
      <c r="B724"/>
      <c r="C724"/>
      <c r="D724"/>
      <c r="E724"/>
      <c r="F724"/>
      <c r="G724"/>
      <c r="H724"/>
      <c r="I724"/>
      <c r="J724"/>
      <c r="K724"/>
      <c r="L724"/>
      <c r="M724"/>
      <c r="N724"/>
      <c r="O724"/>
      <c r="P724"/>
      <c r="Q724"/>
      <c r="R724"/>
      <c r="S724"/>
      <c r="T724"/>
      <c r="U724"/>
      <c r="V724"/>
      <c r="W724"/>
      <c r="X724"/>
      <c r="Y724"/>
      <c r="Z724"/>
      <c r="AA724" s="11">
        <v>0.16233766233766234</v>
      </c>
      <c r="AB724" s="11">
        <v>0.3668219997111708</v>
      </c>
      <c r="AC724" s="11">
        <v>0.7</v>
      </c>
      <c r="AD724" s="11">
        <v>0.7</v>
      </c>
      <c r="AE724" s="11">
        <v>0.7659999999999999</v>
      </c>
      <c r="AF724" s="11">
        <v>0.42200000000000004</v>
      </c>
      <c r="AG724" s="11">
        <v>0.7</v>
      </c>
      <c r="AH724" s="11">
        <v>0.85699999999999998</v>
      </c>
      <c r="AI724" s="11">
        <v>0.80799999999999994</v>
      </c>
      <c r="AJ724" s="11">
        <v>0.57410854461484795</v>
      </c>
      <c r="AK724" s="11">
        <v>0.71240571772073191</v>
      </c>
      <c r="AL724" s="11">
        <v>0.69953289186528089</v>
      </c>
      <c r="AM724" s="11">
        <v>1</v>
      </c>
      <c r="AN724" s="11">
        <v>0.59665200027216758</v>
      </c>
      <c r="AO724" s="11">
        <v>0.73253792619734825</v>
      </c>
      <c r="AP724" s="11">
        <v>0.7</v>
      </c>
      <c r="AQ724" s="11">
        <v>0.69953289186528089</v>
      </c>
      <c r="AR724" s="11">
        <v>30848.201134587402</v>
      </c>
      <c r="AS724" s="11">
        <v>30290</v>
      </c>
      <c r="AT724" s="11">
        <v>871036</v>
      </c>
      <c r="AW724" s="11">
        <v>0.04</v>
      </c>
      <c r="AX724" s="11">
        <v>-3.9817925111214458E-2</v>
      </c>
    </row>
    <row r="725" spans="1:50">
      <c r="A725"/>
      <c r="B725"/>
      <c r="C725"/>
      <c r="D725"/>
      <c r="E725"/>
      <c r="F725"/>
      <c r="G725"/>
      <c r="H725"/>
      <c r="I725"/>
      <c r="J725"/>
      <c r="K725"/>
      <c r="L725"/>
      <c r="M725"/>
      <c r="N725"/>
      <c r="O725"/>
      <c r="P725"/>
      <c r="Q725"/>
      <c r="R725"/>
      <c r="S725"/>
      <c r="T725"/>
      <c r="U725"/>
      <c r="V725"/>
      <c r="W725"/>
      <c r="X725"/>
      <c r="Y725"/>
      <c r="Z725"/>
      <c r="AA725" s="11">
        <v>0.16233766233766234</v>
      </c>
      <c r="AB725" s="11">
        <v>0.3797439994223416</v>
      </c>
      <c r="AC725" s="11">
        <v>0.80299999999999994</v>
      </c>
      <c r="AD725" s="11">
        <v>0.7</v>
      </c>
      <c r="AE725" s="11">
        <v>0.72699999999999998</v>
      </c>
      <c r="AF725" s="11">
        <v>0.44799999999999995</v>
      </c>
      <c r="AG725" s="11">
        <v>0.7</v>
      </c>
      <c r="AH725" s="11">
        <v>0.82900000000000007</v>
      </c>
      <c r="AI725" s="11">
        <v>0.82499999999999996</v>
      </c>
      <c r="AJ725" s="11">
        <v>0.57336745918526399</v>
      </c>
      <c r="AK725" s="11">
        <v>0.71028166059100106</v>
      </c>
      <c r="AL725" s="11">
        <v>0.69753756299122716</v>
      </c>
      <c r="AM725" s="11">
        <v>1</v>
      </c>
      <c r="AN725" s="11">
        <v>0.58447542911576378</v>
      </c>
      <c r="AO725" s="11">
        <v>0.73021254698735105</v>
      </c>
      <c r="AP725" s="11">
        <v>0.61499999999999999</v>
      </c>
      <c r="AQ725" s="11">
        <v>0.69753756299122716</v>
      </c>
      <c r="AS725" s="11">
        <v>30892.666666666977</v>
      </c>
      <c r="AW725" s="11">
        <v>0.04</v>
      </c>
      <c r="AX725" s="11">
        <v>-4.3019002250427596E-2</v>
      </c>
    </row>
    <row r="726" spans="1:50">
      <c r="A726"/>
      <c r="B726"/>
      <c r="C726"/>
      <c r="D726"/>
      <c r="E726"/>
      <c r="F726"/>
      <c r="G726"/>
      <c r="H726"/>
      <c r="I726"/>
      <c r="J726"/>
      <c r="K726"/>
      <c r="L726"/>
      <c r="M726"/>
      <c r="N726"/>
      <c r="O726"/>
      <c r="P726"/>
      <c r="Q726"/>
      <c r="R726"/>
      <c r="S726"/>
      <c r="T726"/>
      <c r="U726"/>
      <c r="V726"/>
      <c r="W726"/>
      <c r="X726"/>
      <c r="Y726"/>
      <c r="Z726"/>
      <c r="AA726" s="11">
        <v>3.8834951456310683E-2</v>
      </c>
      <c r="AB726" s="11">
        <v>0</v>
      </c>
      <c r="AC726" s="11">
        <v>1</v>
      </c>
      <c r="AD726" s="11">
        <v>0.9</v>
      </c>
      <c r="AE726" s="11">
        <v>0.46700000000000003</v>
      </c>
      <c r="AF726" s="11">
        <v>0.38200000000000001</v>
      </c>
      <c r="AG726" s="11">
        <v>0.7</v>
      </c>
      <c r="AH726" s="11">
        <v>0.69200000000000006</v>
      </c>
      <c r="AI726" s="11">
        <v>0.76</v>
      </c>
      <c r="AJ726" s="11">
        <v>0.71411097151365177</v>
      </c>
      <c r="AK726" s="11">
        <v>0.69064225853027128</v>
      </c>
      <c r="AL726" s="11">
        <v>0.61404802104359157</v>
      </c>
      <c r="AM726" s="11">
        <v>5.2592520891814442E-3</v>
      </c>
      <c r="AN726" s="11">
        <v>0.29649357142857141</v>
      </c>
      <c r="AO726" s="11">
        <v>0.68434579048324873</v>
      </c>
      <c r="AP726" s="11">
        <v>0.46160000257939104</v>
      </c>
      <c r="AQ726" s="11">
        <v>0.61404802104359157</v>
      </c>
      <c r="AR726" s="11">
        <v>12808.2359045461</v>
      </c>
      <c r="AS726" s="11">
        <v>12780</v>
      </c>
      <c r="AT726" s="11">
        <v>10331000</v>
      </c>
      <c r="AW726" s="11">
        <v>-0.01</v>
      </c>
      <c r="AX726" s="11">
        <v>9.545811900359133E-2</v>
      </c>
    </row>
    <row r="727" spans="1:50">
      <c r="A727"/>
      <c r="B727"/>
      <c r="C727"/>
      <c r="D727"/>
      <c r="E727"/>
      <c r="F727"/>
      <c r="G727"/>
      <c r="H727"/>
      <c r="I727"/>
      <c r="J727"/>
      <c r="K727"/>
      <c r="L727"/>
      <c r="M727"/>
      <c r="N727"/>
      <c r="O727"/>
      <c r="P727"/>
      <c r="Q727"/>
      <c r="R727"/>
      <c r="S727"/>
      <c r="T727"/>
      <c r="U727"/>
      <c r="V727"/>
      <c r="W727"/>
      <c r="X727"/>
      <c r="Y727"/>
      <c r="Z727"/>
      <c r="AA727" s="11">
        <v>3.8834951456310683E-2</v>
      </c>
      <c r="AB727" s="11">
        <v>0</v>
      </c>
      <c r="AC727" s="11">
        <v>1</v>
      </c>
      <c r="AD727" s="11">
        <v>0.9</v>
      </c>
      <c r="AE727" s="11">
        <v>0.47499999999999998</v>
      </c>
      <c r="AF727" s="11">
        <v>0.38200000000000001</v>
      </c>
      <c r="AG727" s="11">
        <v>0.7</v>
      </c>
      <c r="AH727" s="11">
        <v>0.72499999999999998</v>
      </c>
      <c r="AI727" s="11">
        <v>0.75</v>
      </c>
      <c r="AJ727" s="11">
        <v>0.71848058307753404</v>
      </c>
      <c r="AK727" s="11">
        <v>0.69453291677888607</v>
      </c>
      <c r="AL727" s="11">
        <v>0.61637553162404868</v>
      </c>
      <c r="AM727" s="11">
        <v>2.157753002639089E-2</v>
      </c>
      <c r="AN727" s="11">
        <v>0.31210771428571427</v>
      </c>
      <c r="AO727" s="11">
        <v>0.68810794938689579</v>
      </c>
      <c r="AP727" s="11">
        <v>0.47314000232145192</v>
      </c>
      <c r="AQ727" s="11">
        <v>0.61637553162404868</v>
      </c>
      <c r="AR727" s="11">
        <v>13642.651301206601</v>
      </c>
      <c r="AS727" s="11">
        <v>13450</v>
      </c>
      <c r="AT727" s="11">
        <v>10315000</v>
      </c>
      <c r="AU727" s="11">
        <v>25.82</v>
      </c>
      <c r="AW727" s="11">
        <v>-0.01</v>
      </c>
      <c r="AX727" s="11">
        <v>9.1561362106985539E-2</v>
      </c>
    </row>
    <row r="728" spans="1:50">
      <c r="A728"/>
      <c r="B728"/>
      <c r="C728"/>
      <c r="D728"/>
      <c r="E728"/>
      <c r="F728"/>
      <c r="G728"/>
      <c r="H728"/>
      <c r="I728"/>
      <c r="J728"/>
      <c r="K728"/>
      <c r="L728"/>
      <c r="M728"/>
      <c r="N728"/>
      <c r="O728"/>
      <c r="P728"/>
      <c r="Q728"/>
      <c r="R728"/>
      <c r="S728"/>
      <c r="T728"/>
      <c r="U728"/>
      <c r="V728"/>
      <c r="W728"/>
      <c r="X728"/>
      <c r="Y728"/>
      <c r="Z728"/>
      <c r="AA728" s="11">
        <v>3.8834951456310683E-2</v>
      </c>
      <c r="AB728" s="11">
        <v>0</v>
      </c>
      <c r="AC728" s="11">
        <v>1</v>
      </c>
      <c r="AD728" s="11">
        <v>0.9</v>
      </c>
      <c r="AE728" s="11">
        <v>0.53700000000000003</v>
      </c>
      <c r="AF728" s="11">
        <v>0.35399999999999998</v>
      </c>
      <c r="AG728" s="11">
        <v>0.7</v>
      </c>
      <c r="AH728" s="11">
        <v>0.74400000000000011</v>
      </c>
      <c r="AI728" s="11">
        <v>0.76</v>
      </c>
      <c r="AJ728" s="11">
        <v>0.69196839285840905</v>
      </c>
      <c r="AK728" s="11">
        <v>0.69195405770122198</v>
      </c>
      <c r="AL728" s="11">
        <v>0.61430244315133764</v>
      </c>
      <c r="AM728" s="11">
        <v>5.6756156395135114E-2</v>
      </c>
      <c r="AN728" s="11">
        <v>0.33829328571428574</v>
      </c>
      <c r="AO728" s="11">
        <v>0.68382263646738706</v>
      </c>
      <c r="AP728" s="11">
        <v>0.48468000206351286</v>
      </c>
      <c r="AQ728" s="11">
        <v>0.61430244315133764</v>
      </c>
      <c r="AR728" s="11">
        <v>13826.371759715301</v>
      </c>
      <c r="AS728" s="11">
        <v>13610</v>
      </c>
      <c r="AT728" s="11">
        <v>10304100</v>
      </c>
      <c r="AW728" s="11">
        <v>0</v>
      </c>
      <c r="AX728" s="11">
        <v>9.2004459528068516E-2</v>
      </c>
    </row>
    <row r="729" spans="1:50">
      <c r="A729"/>
      <c r="B729"/>
      <c r="C729"/>
      <c r="D729"/>
      <c r="E729"/>
      <c r="F729"/>
      <c r="G729"/>
      <c r="H729"/>
      <c r="I729"/>
      <c r="J729"/>
      <c r="K729"/>
      <c r="L729"/>
      <c r="M729"/>
      <c r="N729"/>
      <c r="O729"/>
      <c r="P729"/>
      <c r="Q729"/>
      <c r="R729"/>
      <c r="S729"/>
      <c r="T729"/>
      <c r="U729"/>
      <c r="V729"/>
      <c r="W729"/>
      <c r="X729"/>
      <c r="Y729"/>
      <c r="Z729"/>
      <c r="AA729" s="11">
        <v>3.8834951456310683E-2</v>
      </c>
      <c r="AB729" s="11">
        <v>0</v>
      </c>
      <c r="AC729" s="11">
        <v>0.85</v>
      </c>
      <c r="AD729" s="11">
        <v>0.9</v>
      </c>
      <c r="AE729" s="11">
        <v>0.54700000000000004</v>
      </c>
      <c r="AF729" s="11">
        <v>0.39299999999999996</v>
      </c>
      <c r="AG729" s="11">
        <v>0.7</v>
      </c>
      <c r="AH729" s="11">
        <v>0.75900000000000001</v>
      </c>
      <c r="AI729" s="11">
        <v>0.77400000000000002</v>
      </c>
      <c r="AJ729" s="11">
        <v>0.66545620263928407</v>
      </c>
      <c r="AK729" s="11">
        <v>0.68937519862355801</v>
      </c>
      <c r="AL729" s="11">
        <v>0.61222935467862649</v>
      </c>
      <c r="AM729" s="11">
        <v>0.10420218857017656</v>
      </c>
      <c r="AN729" s="11">
        <v>0.34918571428571432</v>
      </c>
      <c r="AO729" s="11">
        <v>0.67953732354787832</v>
      </c>
      <c r="AP729" s="11">
        <v>0.49622000180557374</v>
      </c>
      <c r="AQ729" s="11">
        <v>0.61222935467862649</v>
      </c>
      <c r="AR729" s="11">
        <v>13961.6023258397</v>
      </c>
      <c r="AS729" s="11">
        <v>13700</v>
      </c>
      <c r="AT729" s="11">
        <v>10294900</v>
      </c>
      <c r="AW729" s="11">
        <v>-0.01</v>
      </c>
      <c r="AX729" s="11">
        <v>9.4938390744632645E-2</v>
      </c>
    </row>
    <row r="730" spans="1:50">
      <c r="A730"/>
      <c r="B730"/>
      <c r="C730"/>
      <c r="D730"/>
      <c r="E730"/>
      <c r="F730"/>
      <c r="G730"/>
      <c r="H730"/>
      <c r="I730"/>
      <c r="J730"/>
      <c r="K730"/>
      <c r="L730"/>
      <c r="M730"/>
      <c r="N730"/>
      <c r="O730"/>
      <c r="P730"/>
      <c r="Q730"/>
      <c r="R730"/>
      <c r="S730"/>
      <c r="T730"/>
      <c r="U730"/>
      <c r="V730"/>
      <c r="W730"/>
      <c r="X730"/>
      <c r="Y730"/>
      <c r="Z730"/>
      <c r="AA730" s="11">
        <v>3.8834951456310683E-2</v>
      </c>
      <c r="AB730" s="11">
        <v>0</v>
      </c>
      <c r="AC730" s="11">
        <v>0.85</v>
      </c>
      <c r="AD730" s="11">
        <v>0.9</v>
      </c>
      <c r="AE730" s="11">
        <v>0.59200000000000008</v>
      </c>
      <c r="AF730" s="11">
        <v>0.44799999999999995</v>
      </c>
      <c r="AG730" s="11">
        <v>0.7</v>
      </c>
      <c r="AH730" s="11">
        <v>0.76400000000000001</v>
      </c>
      <c r="AI730" s="11">
        <v>0.79799999999999993</v>
      </c>
      <c r="AJ730" s="11">
        <v>0.64709924935443297</v>
      </c>
      <c r="AK730" s="11">
        <v>0.66662913344694508</v>
      </c>
      <c r="AL730" s="11">
        <v>0.58946423242914348</v>
      </c>
      <c r="AM730" s="11">
        <v>0.21011518471695442</v>
      </c>
      <c r="AN730" s="11">
        <v>0.37735628571428576</v>
      </c>
      <c r="AO730" s="11">
        <v>0.66166307931418478</v>
      </c>
      <c r="AP730" s="11">
        <v>0.50776000154763468</v>
      </c>
      <c r="AQ730" s="11">
        <v>0.58946423242914348</v>
      </c>
      <c r="AR730" s="11">
        <v>14312.1991569359</v>
      </c>
      <c r="AS730" s="11">
        <v>13970</v>
      </c>
      <c r="AT730" s="11">
        <v>10283000</v>
      </c>
      <c r="AW730" s="11">
        <v>0</v>
      </c>
      <c r="AX730" s="11">
        <v>9.4513434195488383E-2</v>
      </c>
    </row>
    <row r="731" spans="1:50">
      <c r="A731"/>
      <c r="B731"/>
      <c r="C731"/>
      <c r="D731"/>
      <c r="E731"/>
      <c r="F731"/>
      <c r="G731"/>
      <c r="H731"/>
      <c r="I731"/>
      <c r="J731"/>
      <c r="K731"/>
      <c r="L731"/>
      <c r="M731"/>
      <c r="N731"/>
      <c r="O731"/>
      <c r="P731"/>
      <c r="Q731"/>
      <c r="R731"/>
      <c r="S731"/>
      <c r="T731"/>
      <c r="U731"/>
      <c r="V731"/>
      <c r="W731"/>
      <c r="X731"/>
      <c r="Y731"/>
      <c r="Z731"/>
      <c r="AA731" s="11">
        <v>3.8834951456310683E-2</v>
      </c>
      <c r="AB731" s="11">
        <v>0</v>
      </c>
      <c r="AC731" s="11">
        <v>0.85</v>
      </c>
      <c r="AD731" s="11">
        <v>0.9</v>
      </c>
      <c r="AE731" s="11">
        <v>0.58099999999999996</v>
      </c>
      <c r="AF731" s="11">
        <v>0.496</v>
      </c>
      <c r="AG731" s="11">
        <v>0.7</v>
      </c>
      <c r="AH731" s="11">
        <v>0.75</v>
      </c>
      <c r="AI731" s="11">
        <v>0.72</v>
      </c>
      <c r="AJ731" s="11">
        <v>0.62874229606958199</v>
      </c>
      <c r="AK731" s="11">
        <v>0.64388306827033204</v>
      </c>
      <c r="AL731" s="11">
        <v>0.56669911017966046</v>
      </c>
      <c r="AM731" s="11">
        <v>0.47004359737269336</v>
      </c>
      <c r="AN731" s="11">
        <v>0.42031328571428572</v>
      </c>
      <c r="AO731" s="11">
        <v>0.64378883508049134</v>
      </c>
      <c r="AP731" s="11">
        <v>0.51930000128969556</v>
      </c>
      <c r="AQ731" s="11">
        <v>0.56669911017966046</v>
      </c>
      <c r="AR731" s="11">
        <v>14991.1951294515</v>
      </c>
      <c r="AS731" s="11">
        <v>14650</v>
      </c>
      <c r="AT731" s="11">
        <v>10273300</v>
      </c>
      <c r="AW731" s="11">
        <v>0</v>
      </c>
      <c r="AX731" s="11">
        <v>9.3569598148453975E-2</v>
      </c>
    </row>
    <row r="732" spans="1:50">
      <c r="A732"/>
      <c r="B732"/>
      <c r="C732"/>
      <c r="D732"/>
      <c r="E732"/>
      <c r="F732"/>
      <c r="G732"/>
      <c r="H732"/>
      <c r="I732"/>
      <c r="J732"/>
      <c r="K732"/>
      <c r="L732"/>
      <c r="M732"/>
      <c r="N732"/>
      <c r="O732"/>
      <c r="P732"/>
      <c r="Q732"/>
      <c r="R732"/>
      <c r="S732"/>
      <c r="T732"/>
      <c r="U732"/>
      <c r="V732"/>
      <c r="W732"/>
      <c r="X732"/>
      <c r="Y732"/>
      <c r="Z732"/>
      <c r="AA732" s="11">
        <v>3.8834951456310683E-2</v>
      </c>
      <c r="AB732" s="11">
        <v>0</v>
      </c>
      <c r="AC732" s="11">
        <v>0.85</v>
      </c>
      <c r="AD732" s="11">
        <v>0.9</v>
      </c>
      <c r="AE732" s="11">
        <v>0.67500000000000004</v>
      </c>
      <c r="AF732" s="11">
        <v>0.496</v>
      </c>
      <c r="AG732" s="11">
        <v>0.7</v>
      </c>
      <c r="AH732" s="11">
        <v>0.81200000000000006</v>
      </c>
      <c r="AI732" s="11">
        <v>0.72799999999999998</v>
      </c>
      <c r="AJ732" s="11">
        <v>0.66465177566037703</v>
      </c>
      <c r="AK732" s="11">
        <v>0.67239766054959005</v>
      </c>
      <c r="AL732" s="11">
        <v>0.57405129875725436</v>
      </c>
      <c r="AM732" s="11">
        <v>0.75499380542514338</v>
      </c>
      <c r="AN732" s="11">
        <v>0.44154371428571426</v>
      </c>
      <c r="AO732" s="11">
        <v>0.65482795602267885</v>
      </c>
      <c r="AP732" s="11">
        <v>0.53084000103175644</v>
      </c>
      <c r="AQ732" s="11">
        <v>0.57405129875725436</v>
      </c>
      <c r="AR732" s="11">
        <v>16173.9424567032</v>
      </c>
      <c r="AS732" s="11">
        <v>15630</v>
      </c>
      <c r="AT732" s="11">
        <v>10224000</v>
      </c>
      <c r="AW732" s="11">
        <v>0.04</v>
      </c>
      <c r="AX732" s="11">
        <v>9.1949249649926512E-2</v>
      </c>
    </row>
    <row r="733" spans="1:50">
      <c r="A733"/>
      <c r="B733"/>
      <c r="C733"/>
      <c r="D733"/>
      <c r="E733"/>
      <c r="F733"/>
      <c r="G733"/>
      <c r="H733"/>
      <c r="I733"/>
      <c r="J733"/>
      <c r="K733"/>
      <c r="L733"/>
      <c r="M733"/>
      <c r="N733"/>
      <c r="O733"/>
      <c r="P733"/>
      <c r="Q733"/>
      <c r="R733"/>
      <c r="S733"/>
      <c r="T733"/>
      <c r="U733"/>
      <c r="V733"/>
      <c r="W733"/>
      <c r="X733"/>
      <c r="Y733"/>
      <c r="Z733"/>
      <c r="AA733" s="11">
        <v>3.8834951456310683E-2</v>
      </c>
      <c r="AB733" s="11">
        <v>0</v>
      </c>
      <c r="AC733" s="11">
        <v>0.7</v>
      </c>
      <c r="AD733" s="11">
        <v>0.9</v>
      </c>
      <c r="AE733" s="11">
        <v>0.66799999999999993</v>
      </c>
      <c r="AF733" s="11">
        <v>0.33700000000000002</v>
      </c>
      <c r="AG733" s="11">
        <v>0.7</v>
      </c>
      <c r="AH733" s="11">
        <v>0.82200000000000006</v>
      </c>
      <c r="AI733" s="11">
        <v>0.73</v>
      </c>
      <c r="AJ733" s="11">
        <v>0.70056125525117197</v>
      </c>
      <c r="AK733" s="11">
        <v>0.70091225282884806</v>
      </c>
      <c r="AL733" s="11">
        <v>0.58140348733484826</v>
      </c>
      <c r="AM733" s="11">
        <v>0.93748173867211337</v>
      </c>
      <c r="AN733" s="11">
        <v>0.50094928571428576</v>
      </c>
      <c r="AO733" s="11">
        <v>0.66586707696486636</v>
      </c>
      <c r="AP733" s="11">
        <v>0.54238000077381732</v>
      </c>
      <c r="AQ733" s="11">
        <v>0.58140348733484826</v>
      </c>
      <c r="AR733" s="11">
        <v>16865.570550997702</v>
      </c>
      <c r="AS733" s="11">
        <v>16100</v>
      </c>
      <c r="AT733" s="11">
        <v>10204853</v>
      </c>
      <c r="AW733" s="11">
        <v>0.04</v>
      </c>
      <c r="AX733" s="11">
        <v>9.1391423201843264E-2</v>
      </c>
    </row>
    <row r="734" spans="1:50">
      <c r="A734"/>
      <c r="B734"/>
      <c r="C734"/>
      <c r="D734"/>
      <c r="E734"/>
      <c r="F734"/>
      <c r="G734"/>
      <c r="H734"/>
      <c r="I734"/>
      <c r="J734"/>
      <c r="K734"/>
      <c r="L734"/>
      <c r="M734"/>
      <c r="N734"/>
      <c r="O734"/>
      <c r="P734"/>
      <c r="Q734"/>
      <c r="R734"/>
      <c r="S734"/>
      <c r="T734"/>
      <c r="U734"/>
      <c r="V734"/>
      <c r="W734"/>
      <c r="X734"/>
      <c r="Y734"/>
      <c r="Z734"/>
      <c r="AA734" s="11">
        <v>3.8834951456310683E-2</v>
      </c>
      <c r="AB734" s="11">
        <v>0</v>
      </c>
      <c r="AC734" s="11">
        <v>0.7</v>
      </c>
      <c r="AD734" s="11">
        <v>0.9</v>
      </c>
      <c r="AE734" s="11">
        <v>0.67200000000000004</v>
      </c>
      <c r="AF734" s="11">
        <v>0.45600000000000002</v>
      </c>
      <c r="AG734" s="11">
        <v>0.7</v>
      </c>
      <c r="AH734" s="11">
        <v>0.81900000000000006</v>
      </c>
      <c r="AI734" s="11">
        <v>0.73599999999999999</v>
      </c>
      <c r="AJ734" s="11">
        <v>0.68414722368206804</v>
      </c>
      <c r="AK734" s="11">
        <v>0.70845687571181393</v>
      </c>
      <c r="AL734" s="11">
        <v>0.6114152320147237</v>
      </c>
      <c r="AM734" s="11">
        <v>1</v>
      </c>
      <c r="AN734" s="11">
        <v>0.53035214285714294</v>
      </c>
      <c r="AO734" s="11">
        <v>0.68429336731759294</v>
      </c>
      <c r="AP734" s="11">
        <v>0.5539200005158782</v>
      </c>
      <c r="AQ734" s="11">
        <v>0.6114152320147237</v>
      </c>
      <c r="AR734" s="11">
        <v>17981.8667379787</v>
      </c>
      <c r="AS734" s="11">
        <v>17210</v>
      </c>
      <c r="AT734" s="11">
        <v>10207362</v>
      </c>
      <c r="AW734" s="11">
        <v>0.06</v>
      </c>
      <c r="AX734" s="11">
        <v>8.8074415984301546E-2</v>
      </c>
    </row>
    <row r="735" spans="1:50">
      <c r="A735"/>
      <c r="B735"/>
      <c r="C735"/>
      <c r="D735"/>
      <c r="E735"/>
      <c r="F735"/>
      <c r="G735"/>
      <c r="H735"/>
      <c r="I735"/>
      <c r="J735"/>
      <c r="K735"/>
      <c r="L735"/>
      <c r="M735"/>
      <c r="N735"/>
      <c r="O735"/>
      <c r="P735"/>
      <c r="Q735"/>
      <c r="R735"/>
      <c r="S735"/>
      <c r="T735"/>
      <c r="U735"/>
      <c r="V735"/>
      <c r="W735"/>
      <c r="X735"/>
      <c r="Y735"/>
      <c r="Z735"/>
      <c r="AA735" s="11">
        <v>3.8834951456310683E-2</v>
      </c>
      <c r="AB735" s="11">
        <v>0</v>
      </c>
      <c r="AC735" s="11">
        <v>0.7</v>
      </c>
      <c r="AD735" s="11">
        <v>0.9</v>
      </c>
      <c r="AE735" s="11">
        <v>0.67</v>
      </c>
      <c r="AF735" s="11">
        <v>0.40899999999999997</v>
      </c>
      <c r="AG735" s="11">
        <v>0.7</v>
      </c>
      <c r="AH735" s="11">
        <v>0.84599999999999997</v>
      </c>
      <c r="AI735" s="11">
        <v>0.7340000000000001</v>
      </c>
      <c r="AJ735" s="11">
        <v>0.65010153814358795</v>
      </c>
      <c r="AK735" s="11">
        <v>0.693600507739074</v>
      </c>
      <c r="AL735" s="11">
        <v>0.60168910408056642</v>
      </c>
      <c r="AM735" s="11">
        <v>1</v>
      </c>
      <c r="AN735" s="11">
        <v>0.62154299999999996</v>
      </c>
      <c r="AO735" s="11">
        <v>0.65935742094596284</v>
      </c>
      <c r="AP735" s="11">
        <v>0.56546000025793919</v>
      </c>
      <c r="AQ735" s="11">
        <v>0.60168910408056642</v>
      </c>
      <c r="AR735" s="11">
        <v>19286.738911163298</v>
      </c>
      <c r="AS735" s="11">
        <v>18230</v>
      </c>
      <c r="AT735" s="11">
        <v>10216016</v>
      </c>
      <c r="AW735" s="11">
        <v>0.05</v>
      </c>
      <c r="AX735" s="11">
        <v>8.402668388835563E-2</v>
      </c>
    </row>
    <row r="736" spans="1:50">
      <c r="A736"/>
      <c r="B736"/>
      <c r="C736"/>
      <c r="D736"/>
      <c r="E736"/>
      <c r="F736"/>
      <c r="G736"/>
      <c r="H736"/>
      <c r="I736"/>
      <c r="J736"/>
      <c r="K736"/>
      <c r="L736"/>
      <c r="M736"/>
      <c r="N736"/>
      <c r="O736"/>
      <c r="P736"/>
      <c r="Q736"/>
      <c r="R736"/>
      <c r="S736"/>
      <c r="T736"/>
      <c r="U736"/>
      <c r="V736"/>
      <c r="W736"/>
      <c r="X736"/>
      <c r="Y736"/>
      <c r="Z736"/>
      <c r="AA736" s="11">
        <v>3.8834951456310683E-2</v>
      </c>
      <c r="AB736" s="11">
        <v>1.9999999552965164E-2</v>
      </c>
      <c r="AC736" s="11">
        <v>0.7</v>
      </c>
      <c r="AD736" s="11">
        <v>0.9</v>
      </c>
      <c r="AE736" s="11">
        <v>0.68200000000000005</v>
      </c>
      <c r="AF736" s="11">
        <v>0.151</v>
      </c>
      <c r="AG736" s="11">
        <v>0.7</v>
      </c>
      <c r="AH736" s="11">
        <v>0.88900000000000001</v>
      </c>
      <c r="AI736" s="11">
        <v>0.76800000000000002</v>
      </c>
      <c r="AJ736" s="11">
        <v>0.6739874109166839</v>
      </c>
      <c r="AK736" s="11">
        <v>0.684299864746304</v>
      </c>
      <c r="AL736" s="11">
        <v>0.61902852383084694</v>
      </c>
      <c r="AM736" s="11">
        <v>1</v>
      </c>
      <c r="AN736" s="11">
        <v>0.68746042857142864</v>
      </c>
      <c r="AO736" s="11">
        <v>0.67363339471838679</v>
      </c>
      <c r="AP736" s="11">
        <v>0.57700000000000007</v>
      </c>
      <c r="AQ736" s="11">
        <v>0.61902852383084694</v>
      </c>
      <c r="AR736" s="11">
        <v>20362.3030747866</v>
      </c>
      <c r="AS736" s="11">
        <v>19450</v>
      </c>
      <c r="AT736" s="11">
        <v>10235828</v>
      </c>
      <c r="AW736" s="11">
        <v>0.05</v>
      </c>
      <c r="AX736" s="11">
        <v>7.917545787167643E-2</v>
      </c>
    </row>
    <row r="737" spans="1:50">
      <c r="A737"/>
      <c r="B737"/>
      <c r="C737"/>
      <c r="D737"/>
      <c r="E737"/>
      <c r="F737"/>
      <c r="G737"/>
      <c r="H737"/>
      <c r="I737"/>
      <c r="J737"/>
      <c r="K737"/>
      <c r="L737"/>
      <c r="M737"/>
      <c r="N737"/>
      <c r="O737"/>
      <c r="P737"/>
      <c r="Q737"/>
      <c r="R737"/>
      <c r="S737"/>
      <c r="T737"/>
      <c r="U737"/>
      <c r="V737"/>
      <c r="W737"/>
      <c r="X737"/>
      <c r="Y737"/>
      <c r="Z737"/>
      <c r="AA737" s="11">
        <v>3.8834951456310683E-2</v>
      </c>
      <c r="AB737" s="11">
        <v>3.9999999105930328E-2</v>
      </c>
      <c r="AC737" s="11">
        <v>0.57799999999999996</v>
      </c>
      <c r="AD737" s="11">
        <v>0.9</v>
      </c>
      <c r="AE737" s="11">
        <v>0.68799999999999994</v>
      </c>
      <c r="AF737" s="11">
        <v>0.36799999999999999</v>
      </c>
      <c r="AG737" s="11">
        <v>0.7</v>
      </c>
      <c r="AH737" s="11">
        <v>0.8590000000000001</v>
      </c>
      <c r="AI737" s="11">
        <v>0.82400000000000007</v>
      </c>
      <c r="AJ737" s="11">
        <v>0.70055738070556006</v>
      </c>
      <c r="AK737" s="11">
        <v>0.69994398376633193</v>
      </c>
      <c r="AL737" s="11">
        <v>0.57870174594964929</v>
      </c>
      <c r="AM737" s="11">
        <v>1</v>
      </c>
      <c r="AN737" s="11">
        <v>0.71363328571428575</v>
      </c>
      <c r="AO737" s="11">
        <v>0.66969928794387801</v>
      </c>
      <c r="AP737" s="11">
        <v>0.60299999999999998</v>
      </c>
      <c r="AQ737" s="11">
        <v>0.57870174594964929</v>
      </c>
      <c r="AR737" s="11">
        <v>22344.288501228501</v>
      </c>
      <c r="AS737" s="11">
        <v>21230</v>
      </c>
      <c r="AT737" s="11">
        <v>10269134</v>
      </c>
      <c r="AW737" s="11">
        <v>0.06</v>
      </c>
      <c r="AX737" s="11">
        <v>6.9604698212460653E-2</v>
      </c>
    </row>
    <row r="738" spans="1:50">
      <c r="A738"/>
      <c r="B738"/>
      <c r="C738"/>
      <c r="D738"/>
      <c r="E738"/>
      <c r="F738"/>
      <c r="G738"/>
      <c r="H738"/>
      <c r="I738"/>
      <c r="J738"/>
      <c r="K738"/>
      <c r="L738"/>
      <c r="M738"/>
      <c r="N738"/>
      <c r="O738"/>
      <c r="P738"/>
      <c r="Q738"/>
      <c r="R738"/>
      <c r="S738"/>
      <c r="T738"/>
      <c r="U738"/>
      <c r="V738"/>
      <c r="W738"/>
      <c r="X738"/>
      <c r="Y738"/>
      <c r="Z738"/>
      <c r="AA738" s="11">
        <v>3.8834951456310683E-2</v>
      </c>
      <c r="AB738" s="11">
        <v>5.9999998658895493E-2</v>
      </c>
      <c r="AC738" s="11">
        <v>0.61099999999999999</v>
      </c>
      <c r="AD738" s="11">
        <v>0.8</v>
      </c>
      <c r="AE738" s="11">
        <v>0.69900000000000007</v>
      </c>
      <c r="AF738" s="11">
        <v>0.47100000000000003</v>
      </c>
      <c r="AG738" s="11">
        <v>0.7</v>
      </c>
      <c r="AH738" s="11">
        <v>0.86299999999999999</v>
      </c>
      <c r="AI738" s="11">
        <v>0.86599999999999999</v>
      </c>
      <c r="AJ738" s="11">
        <v>0.69472746250027195</v>
      </c>
      <c r="AK738" s="11">
        <v>0.69978880508426999</v>
      </c>
      <c r="AL738" s="11">
        <v>0.56214307589235224</v>
      </c>
      <c r="AM738" s="11">
        <v>1</v>
      </c>
      <c r="AN738" s="11">
        <v>0.77572871428571422</v>
      </c>
      <c r="AO738" s="11">
        <v>0.67459877035980187</v>
      </c>
      <c r="AP738" s="11">
        <v>0.59699999999999998</v>
      </c>
      <c r="AQ738" s="11">
        <v>0.56214307589235224</v>
      </c>
      <c r="AR738" s="11">
        <v>24551.432609612399</v>
      </c>
      <c r="AS738" s="11">
        <v>22830</v>
      </c>
      <c r="AT738" s="11">
        <v>10334160</v>
      </c>
      <c r="AW738" s="11">
        <v>0.06</v>
      </c>
      <c r="AX738" s="11">
        <v>6.8859253041690383E-2</v>
      </c>
    </row>
    <row r="739" spans="1:50">
      <c r="A739"/>
      <c r="B739"/>
      <c r="C739"/>
      <c r="D739"/>
      <c r="E739"/>
      <c r="F739"/>
      <c r="G739"/>
      <c r="H739"/>
      <c r="I739"/>
      <c r="J739"/>
      <c r="K739"/>
      <c r="L739"/>
      <c r="M739"/>
      <c r="N739"/>
      <c r="O739"/>
      <c r="P739"/>
      <c r="Q739"/>
      <c r="R739"/>
      <c r="S739"/>
      <c r="T739"/>
      <c r="U739"/>
      <c r="V739"/>
      <c r="W739"/>
      <c r="X739"/>
      <c r="Y739"/>
      <c r="Z739"/>
      <c r="AA739" s="11">
        <v>3.8834951456310683E-2</v>
      </c>
      <c r="AB739" s="11">
        <v>7.9999998211860657E-2</v>
      </c>
      <c r="AC739" s="11">
        <v>0.64200000000000002</v>
      </c>
      <c r="AD739" s="11">
        <v>0.8</v>
      </c>
      <c r="AE739" s="11">
        <v>0.71299999999999997</v>
      </c>
      <c r="AF739" s="11">
        <v>0.45600000000000002</v>
      </c>
      <c r="AG739" s="11">
        <v>0.7</v>
      </c>
      <c r="AH739" s="11">
        <v>0.80299999999999994</v>
      </c>
      <c r="AI739" s="11">
        <v>0.86</v>
      </c>
      <c r="AJ739" s="11">
        <v>0.70605325233180594</v>
      </c>
      <c r="AK739" s="11">
        <v>0.70838319268278394</v>
      </c>
      <c r="AL739" s="11">
        <v>0.57112182740245621</v>
      </c>
      <c r="AM739" s="11">
        <v>1</v>
      </c>
      <c r="AN739" s="11">
        <v>0.83239785714285719</v>
      </c>
      <c r="AO739" s="11">
        <v>0.67853083054978303</v>
      </c>
      <c r="AP739" s="11">
        <v>0.66099999999999992</v>
      </c>
      <c r="AQ739" s="11">
        <v>0.57112182740245621</v>
      </c>
      <c r="AR739" s="11">
        <v>25858.2833514187</v>
      </c>
      <c r="AS739" s="11">
        <v>24020</v>
      </c>
      <c r="AT739" s="11">
        <v>10424336</v>
      </c>
      <c r="AW739" s="11">
        <v>7.0000000000000007E-2</v>
      </c>
      <c r="AX739" s="11">
        <v>5.8919575167710264E-2</v>
      </c>
    </row>
    <row r="740" spans="1:50">
      <c r="A740"/>
      <c r="B740"/>
      <c r="C740"/>
      <c r="D740"/>
      <c r="E740"/>
      <c r="F740"/>
      <c r="G740"/>
      <c r="H740"/>
      <c r="I740"/>
      <c r="J740"/>
      <c r="K740"/>
      <c r="L740"/>
      <c r="M740"/>
      <c r="N740"/>
      <c r="O740"/>
      <c r="P740"/>
      <c r="Q740"/>
      <c r="R740"/>
      <c r="S740"/>
      <c r="T740"/>
      <c r="U740"/>
      <c r="V740"/>
      <c r="W740"/>
      <c r="X740"/>
      <c r="Y740"/>
      <c r="Z740"/>
      <c r="AA740" s="11">
        <v>3.8834951456310683E-2</v>
      </c>
      <c r="AB740" s="11">
        <v>9.9999997764825821E-2</v>
      </c>
      <c r="AC740" s="11">
        <v>0.65099999999999991</v>
      </c>
      <c r="AD740" s="11">
        <v>0.8</v>
      </c>
      <c r="AE740" s="11">
        <v>0.80200000000000005</v>
      </c>
      <c r="AF740" s="11">
        <v>0.43</v>
      </c>
      <c r="AG740" s="11">
        <v>0.7</v>
      </c>
      <c r="AH740" s="11">
        <v>0.79700000000000004</v>
      </c>
      <c r="AI740" s="11">
        <v>0.85799999999999998</v>
      </c>
      <c r="AJ740" s="11">
        <v>0.68386534797867804</v>
      </c>
      <c r="AK740" s="11">
        <v>0.71166434677507806</v>
      </c>
      <c r="AL740" s="11">
        <v>0.59197204836617412</v>
      </c>
      <c r="AM740" s="11">
        <v>1</v>
      </c>
      <c r="AN740" s="11">
        <v>0.81574990037211081</v>
      </c>
      <c r="AO740" s="11">
        <v>0.69269420634446077</v>
      </c>
      <c r="AP740" s="11">
        <v>0.67799999999999994</v>
      </c>
      <c r="AQ740" s="11">
        <v>0.59197204836617412</v>
      </c>
      <c r="AR740" s="11">
        <v>25580.522543849402</v>
      </c>
      <c r="AS740" s="11">
        <v>23940</v>
      </c>
      <c r="AT740" s="11">
        <v>10489970</v>
      </c>
      <c r="AW740" s="11">
        <v>0.08</v>
      </c>
      <c r="AX740" s="11">
        <v>5.9375645959904494E-2</v>
      </c>
    </row>
    <row r="741" spans="1:50">
      <c r="A741"/>
      <c r="B741"/>
      <c r="C741"/>
      <c r="D741"/>
      <c r="E741"/>
      <c r="F741"/>
      <c r="G741"/>
      <c r="H741"/>
      <c r="I741"/>
      <c r="J741"/>
      <c r="K741"/>
      <c r="L741"/>
      <c r="M741"/>
      <c r="N741"/>
      <c r="O741"/>
      <c r="P741"/>
      <c r="Q741"/>
      <c r="R741"/>
      <c r="S741"/>
      <c r="T741"/>
      <c r="U741"/>
      <c r="V741"/>
      <c r="W741"/>
      <c r="X741"/>
      <c r="Y741"/>
      <c r="Z741"/>
      <c r="AA741" s="11">
        <v>3.8834951456310683E-2</v>
      </c>
      <c r="AB741" s="11">
        <v>0.11999999731779099</v>
      </c>
      <c r="AC741" s="11">
        <v>0.65500000000000003</v>
      </c>
      <c r="AD741" s="11">
        <v>0.8</v>
      </c>
      <c r="AE741" s="11">
        <v>0.80099999999999993</v>
      </c>
      <c r="AF741" s="11">
        <v>0.45600000000000002</v>
      </c>
      <c r="AG741" s="11">
        <v>0.7</v>
      </c>
      <c r="AH741" s="11">
        <v>0.75599999999999989</v>
      </c>
      <c r="AI741" s="11">
        <v>0.875</v>
      </c>
      <c r="AJ741" s="11">
        <v>0.68202669453998832</v>
      </c>
      <c r="AK741" s="11">
        <v>0.7095477033546379</v>
      </c>
      <c r="AL741" s="11">
        <v>0.59105232790306972</v>
      </c>
      <c r="AM741" s="11">
        <v>1</v>
      </c>
      <c r="AN741" s="11">
        <v>0.79910194360136455</v>
      </c>
      <c r="AO741" s="11">
        <v>0.69076726432408675</v>
      </c>
      <c r="AP741" s="11">
        <v>0.76400000000000001</v>
      </c>
      <c r="AQ741" s="11">
        <v>0.59105232790306972</v>
      </c>
      <c r="AS741" s="11">
        <v>25638</v>
      </c>
      <c r="AW741" s="11">
        <v>0.08</v>
      </c>
      <c r="AX741" s="11">
        <v>5.363770195702855E-2</v>
      </c>
    </row>
    <row r="742" spans="1:50">
      <c r="A742"/>
      <c r="B742"/>
      <c r="C742"/>
      <c r="D742"/>
      <c r="E742"/>
      <c r="F742"/>
      <c r="G742"/>
      <c r="H742"/>
      <c r="I742"/>
      <c r="J742"/>
      <c r="K742"/>
      <c r="L742"/>
      <c r="M742"/>
      <c r="N742"/>
      <c r="O742"/>
      <c r="P742"/>
      <c r="Q742"/>
      <c r="R742"/>
      <c r="S742"/>
      <c r="T742"/>
      <c r="U742"/>
      <c r="V742"/>
      <c r="W742"/>
      <c r="X742"/>
      <c r="Y742"/>
      <c r="Z742"/>
      <c r="AA742" s="11">
        <v>0</v>
      </c>
      <c r="AB742" s="11">
        <v>0</v>
      </c>
      <c r="AC742" s="11">
        <v>0.83300000037997957</v>
      </c>
      <c r="AD742" s="11">
        <v>0.68600000031292441</v>
      </c>
      <c r="AE742" s="11">
        <v>0.308700000140816</v>
      </c>
      <c r="AF742" s="11">
        <v>5.0740000184625392E-2</v>
      </c>
      <c r="AG742" s="11">
        <v>0.68600000031292441</v>
      </c>
      <c r="AH742" s="11">
        <v>0.8957200004085899</v>
      </c>
      <c r="AI742" s="11">
        <v>0.76244000034779302</v>
      </c>
      <c r="AJ742" s="11">
        <v>0.73348880698931984</v>
      </c>
      <c r="AK742" s="11">
        <v>0.78521320466690014</v>
      </c>
      <c r="AL742" s="11">
        <v>0.93543202976225825</v>
      </c>
      <c r="AM742" s="11">
        <v>0.17475643968375446</v>
      </c>
      <c r="AN742" s="11">
        <v>0.64938814285714286</v>
      </c>
      <c r="AO742" s="11">
        <v>0.85837154442254382</v>
      </c>
      <c r="AP742" s="11">
        <v>0.79920000446587802</v>
      </c>
      <c r="AQ742" s="11">
        <v>0.93543202976225825</v>
      </c>
      <c r="AR742" s="11">
        <v>22993.139794920899</v>
      </c>
      <c r="AS742" s="11">
        <v>22750</v>
      </c>
      <c r="AT742" s="11">
        <v>5228000</v>
      </c>
      <c r="AW742" s="11">
        <v>0.02</v>
      </c>
      <c r="AX742" s="11">
        <v>7.3930570238909615E-2</v>
      </c>
    </row>
    <row r="743" spans="1:50">
      <c r="A743"/>
      <c r="B743"/>
      <c r="C743"/>
      <c r="D743"/>
      <c r="E743"/>
      <c r="F743"/>
      <c r="G743"/>
      <c r="H743"/>
      <c r="I743"/>
      <c r="J743"/>
      <c r="K743"/>
      <c r="L743"/>
      <c r="M743"/>
      <c r="N743"/>
      <c r="O743"/>
      <c r="P743"/>
      <c r="Q743"/>
      <c r="R743"/>
      <c r="S743"/>
      <c r="T743"/>
      <c r="U743"/>
      <c r="V743"/>
      <c r="W743"/>
      <c r="X743"/>
      <c r="Y743"/>
      <c r="Z743"/>
      <c r="AA743" s="11">
        <v>0</v>
      </c>
      <c r="AB743" s="11">
        <v>0</v>
      </c>
      <c r="AC743" s="11">
        <v>0.85</v>
      </c>
      <c r="AD743" s="11">
        <v>0.7</v>
      </c>
      <c r="AE743" s="11">
        <v>0.315</v>
      </c>
      <c r="AF743" s="11">
        <v>5.1920000158250337E-2</v>
      </c>
      <c r="AG743" s="11">
        <v>0.7</v>
      </c>
      <c r="AH743" s="11">
        <v>0.91400000000000003</v>
      </c>
      <c r="AI743" s="11">
        <v>0.77800000000000002</v>
      </c>
      <c r="AJ743" s="11">
        <v>0.73825388457429797</v>
      </c>
      <c r="AK743" s="11">
        <v>0.79103388218040593</v>
      </c>
      <c r="AL743" s="11">
        <v>0.94431839751391067</v>
      </c>
      <c r="AM743" s="11">
        <v>0.27800836183960442</v>
      </c>
      <c r="AN743" s="11">
        <v>0.68238271428571429</v>
      </c>
      <c r="AO743" s="11">
        <v>0.86568524924394874</v>
      </c>
      <c r="AP743" s="11">
        <v>0.81918000401929025</v>
      </c>
      <c r="AQ743" s="11">
        <v>0.94431839751391067</v>
      </c>
      <c r="AR743" s="11">
        <v>24049.186488421899</v>
      </c>
      <c r="AS743" s="11">
        <v>23740</v>
      </c>
      <c r="AT743" s="11">
        <v>5262000</v>
      </c>
      <c r="AW743" s="11">
        <v>0.04</v>
      </c>
      <c r="AX743" s="11">
        <v>7.2526173139938838E-2</v>
      </c>
    </row>
    <row r="744" spans="1:50">
      <c r="A744"/>
      <c r="B744"/>
      <c r="C744"/>
      <c r="D744"/>
      <c r="E744"/>
      <c r="F744"/>
      <c r="G744"/>
      <c r="H744"/>
      <c r="I744"/>
      <c r="J744"/>
      <c r="K744"/>
      <c r="L744"/>
      <c r="M744"/>
      <c r="N744"/>
      <c r="O744"/>
      <c r="P744"/>
      <c r="Q744"/>
      <c r="R744"/>
      <c r="S744"/>
      <c r="T744"/>
      <c r="U744"/>
      <c r="V744"/>
      <c r="W744"/>
      <c r="X744"/>
      <c r="Y744"/>
      <c r="Z744"/>
      <c r="AA744" s="11">
        <v>0</v>
      </c>
      <c r="AB744" s="11">
        <v>0</v>
      </c>
      <c r="AC744" s="11">
        <v>0.85</v>
      </c>
      <c r="AD744" s="11">
        <v>0.7</v>
      </c>
      <c r="AE744" s="11">
        <v>0.30599999999999999</v>
      </c>
      <c r="AF744" s="11">
        <v>5.3100000131875283E-2</v>
      </c>
      <c r="AG744" s="11">
        <v>0.7</v>
      </c>
      <c r="AH744" s="11">
        <v>0.91</v>
      </c>
      <c r="AI744" s="11">
        <v>0.77800000000000002</v>
      </c>
      <c r="AJ744" s="11">
        <v>0.74725884147281096</v>
      </c>
      <c r="AK744" s="11">
        <v>0.79493721064355594</v>
      </c>
      <c r="AL744" s="11">
        <v>0.94971548052700572</v>
      </c>
      <c r="AM744" s="11">
        <v>0.30363274470446444</v>
      </c>
      <c r="AN744" s="11">
        <v>0.71673500000000001</v>
      </c>
      <c r="AO744" s="11">
        <v>0.86598839116366688</v>
      </c>
      <c r="AP744" s="11">
        <v>0.83916000357270248</v>
      </c>
      <c r="AQ744" s="11">
        <v>0.94971548052700572</v>
      </c>
      <c r="AR744" s="11">
        <v>25259.945714571</v>
      </c>
      <c r="AS744" s="11">
        <v>24900</v>
      </c>
      <c r="AT744" s="11">
        <v>5284220</v>
      </c>
      <c r="AU744" s="11">
        <v>24.7</v>
      </c>
      <c r="AW744" s="11">
        <v>0.04</v>
      </c>
      <c r="AX744" s="11">
        <v>7.0375471295396841E-2</v>
      </c>
    </row>
    <row r="745" spans="1:50">
      <c r="A745"/>
      <c r="B745"/>
      <c r="C745"/>
      <c r="D745"/>
      <c r="E745"/>
      <c r="F745"/>
      <c r="G745"/>
      <c r="H745"/>
      <c r="I745"/>
      <c r="J745"/>
      <c r="K745"/>
      <c r="L745"/>
      <c r="M745"/>
      <c r="N745"/>
      <c r="O745"/>
      <c r="P745"/>
      <c r="Q745"/>
      <c r="R745"/>
      <c r="S745"/>
      <c r="T745"/>
      <c r="U745"/>
      <c r="V745"/>
      <c r="W745"/>
      <c r="X745"/>
      <c r="Y745"/>
      <c r="Z745"/>
      <c r="AA745" s="11">
        <v>0</v>
      </c>
      <c r="AB745" s="11">
        <v>0</v>
      </c>
      <c r="AC745" s="11">
        <v>0.85</v>
      </c>
      <c r="AD745" s="11">
        <v>0.7</v>
      </c>
      <c r="AE745" s="11">
        <v>0.30599999999999999</v>
      </c>
      <c r="AF745" s="11">
        <v>5.4280000105500222E-2</v>
      </c>
      <c r="AG745" s="11">
        <v>0.7</v>
      </c>
      <c r="AH745" s="11">
        <v>0.90799999999999992</v>
      </c>
      <c r="AI745" s="11">
        <v>0.77800000000000002</v>
      </c>
      <c r="AJ745" s="11">
        <v>0.75626379837132396</v>
      </c>
      <c r="AK745" s="11">
        <v>0.79884053910670594</v>
      </c>
      <c r="AL745" s="11">
        <v>0.95511256354010077</v>
      </c>
      <c r="AM745" s="11">
        <v>0.40476660588148999</v>
      </c>
      <c r="AN745" s="11">
        <v>0.75108728571428574</v>
      </c>
      <c r="AO745" s="11">
        <v>0.86629153308338491</v>
      </c>
      <c r="AP745" s="11">
        <v>0.8591400031261146</v>
      </c>
      <c r="AQ745" s="11">
        <v>0.95511256354010077</v>
      </c>
      <c r="AR745" s="11">
        <v>26148.604162901302</v>
      </c>
      <c r="AS745" s="11">
        <v>25850</v>
      </c>
      <c r="AT745" s="11">
        <v>5301000</v>
      </c>
      <c r="AW745" s="11">
        <v>0.05</v>
      </c>
      <c r="AX745" s="11">
        <v>6.8036994237675924E-2</v>
      </c>
    </row>
    <row r="746" spans="1:50">
      <c r="A746"/>
      <c r="B746"/>
      <c r="C746"/>
      <c r="D746"/>
      <c r="E746"/>
      <c r="F746"/>
      <c r="G746"/>
      <c r="H746"/>
      <c r="I746"/>
      <c r="J746"/>
      <c r="K746"/>
      <c r="L746"/>
      <c r="M746"/>
      <c r="N746"/>
      <c r="O746"/>
      <c r="P746"/>
      <c r="Q746"/>
      <c r="R746"/>
      <c r="S746"/>
      <c r="T746"/>
      <c r="U746"/>
      <c r="V746"/>
      <c r="W746"/>
      <c r="X746"/>
      <c r="Y746"/>
      <c r="Z746"/>
      <c r="AA746" s="11">
        <v>0</v>
      </c>
      <c r="AB746" s="11">
        <v>0</v>
      </c>
      <c r="AC746" s="11">
        <v>0.85</v>
      </c>
      <c r="AD746" s="11">
        <v>0.7</v>
      </c>
      <c r="AE746" s="11">
        <v>0.30299999999999999</v>
      </c>
      <c r="AF746" s="11">
        <v>5.5460000079125174E-2</v>
      </c>
      <c r="AG746" s="11">
        <v>0.7</v>
      </c>
      <c r="AH746" s="11">
        <v>0.90700000000000003</v>
      </c>
      <c r="AI746" s="11">
        <v>0.77800000000000002</v>
      </c>
      <c r="AJ746" s="11">
        <v>0.75876597015346392</v>
      </c>
      <c r="AK746" s="11">
        <v>0.80662731539278298</v>
      </c>
      <c r="AL746" s="11">
        <v>0.95145946645994728</v>
      </c>
      <c r="AM746" s="11">
        <v>0.54908611608218005</v>
      </c>
      <c r="AN746" s="11">
        <v>0.80128771428571421</v>
      </c>
      <c r="AO746" s="11">
        <v>0.86044682713989606</v>
      </c>
      <c r="AP746" s="11">
        <v>0.87912000267952695</v>
      </c>
      <c r="AQ746" s="11">
        <v>0.95145946645994728</v>
      </c>
      <c r="AR746" s="11">
        <v>26935.3455550078</v>
      </c>
      <c r="AS746" s="11">
        <v>26710</v>
      </c>
      <c r="AT746" s="11">
        <v>5319111</v>
      </c>
      <c r="AW746" s="11">
        <v>0.06</v>
      </c>
      <c r="AX746" s="11">
        <v>6.607920010054455E-2</v>
      </c>
    </row>
    <row r="747" spans="1:50">
      <c r="A747"/>
      <c r="B747"/>
      <c r="C747"/>
      <c r="D747"/>
      <c r="E747"/>
      <c r="F747"/>
      <c r="G747"/>
      <c r="H747"/>
      <c r="I747"/>
      <c r="J747"/>
      <c r="K747"/>
      <c r="L747"/>
      <c r="M747"/>
      <c r="N747"/>
      <c r="O747"/>
      <c r="P747"/>
      <c r="Q747"/>
      <c r="R747"/>
      <c r="S747"/>
      <c r="T747"/>
      <c r="U747"/>
      <c r="V747"/>
      <c r="W747"/>
      <c r="X747"/>
      <c r="Y747"/>
      <c r="Z747"/>
      <c r="AA747" s="11">
        <v>0</v>
      </c>
      <c r="AB747" s="11">
        <v>0</v>
      </c>
      <c r="AC747" s="11">
        <v>0.85</v>
      </c>
      <c r="AD747" s="11">
        <v>0.7</v>
      </c>
      <c r="AE747" s="11">
        <v>0.30499999999999999</v>
      </c>
      <c r="AF747" s="11">
        <v>5.6640000052750113E-2</v>
      </c>
      <c r="AG747" s="11">
        <v>0.7</v>
      </c>
      <c r="AH747" s="11">
        <v>0.91099999999999992</v>
      </c>
      <c r="AI747" s="11">
        <v>0.77800000000000002</v>
      </c>
      <c r="AJ747" s="11">
        <v>0.76126814193560399</v>
      </c>
      <c r="AK747" s="11">
        <v>0.81441409167886003</v>
      </c>
      <c r="AL747" s="11">
        <v>0.94780636937979368</v>
      </c>
      <c r="AM747" s="11">
        <v>0.70021343949350112</v>
      </c>
      <c r="AN747" s="11">
        <v>0.82231442857142856</v>
      </c>
      <c r="AO747" s="11">
        <v>0.85460212119640711</v>
      </c>
      <c r="AP747" s="11">
        <v>0.89910000223293907</v>
      </c>
      <c r="AQ747" s="11">
        <v>0.94780636937979368</v>
      </c>
      <c r="AR747" s="11">
        <v>28825.8768221147</v>
      </c>
      <c r="AS747" s="11">
        <v>28220</v>
      </c>
      <c r="AT747" s="11">
        <v>5337344</v>
      </c>
      <c r="AW747" s="11">
        <v>7.0000000000000007E-2</v>
      </c>
      <c r="AX747" s="11">
        <v>6.397476035630692E-2</v>
      </c>
    </row>
    <row r="748" spans="1:50">
      <c r="A748"/>
      <c r="B748"/>
      <c r="C748"/>
      <c r="D748"/>
      <c r="E748"/>
      <c r="F748"/>
      <c r="G748"/>
      <c r="H748"/>
      <c r="I748"/>
      <c r="J748"/>
      <c r="K748"/>
      <c r="L748"/>
      <c r="M748"/>
      <c r="N748"/>
      <c r="O748"/>
      <c r="P748"/>
      <c r="Q748"/>
      <c r="R748"/>
      <c r="S748"/>
      <c r="T748"/>
      <c r="U748"/>
      <c r="V748"/>
      <c r="W748"/>
      <c r="X748"/>
      <c r="Y748"/>
      <c r="Z748"/>
      <c r="AA748" s="11">
        <v>0</v>
      </c>
      <c r="AB748" s="11">
        <v>0</v>
      </c>
      <c r="AC748" s="11">
        <v>0.85</v>
      </c>
      <c r="AD748" s="11">
        <v>0.7</v>
      </c>
      <c r="AE748" s="11">
        <v>0.316</v>
      </c>
      <c r="AF748" s="11">
        <v>5.7820000026375065E-2</v>
      </c>
      <c r="AG748" s="11">
        <v>0.7</v>
      </c>
      <c r="AH748" s="11">
        <v>0.90300000000000002</v>
      </c>
      <c r="AI748" s="11">
        <v>0.78</v>
      </c>
      <c r="AJ748" s="11">
        <v>0.76661206093691003</v>
      </c>
      <c r="AK748" s="11">
        <v>0.81074768863909308</v>
      </c>
      <c r="AL748" s="11">
        <v>0.95861219024098188</v>
      </c>
      <c r="AM748" s="11">
        <v>0.82168365177850344</v>
      </c>
      <c r="AN748" s="11">
        <v>0.86042200000000002</v>
      </c>
      <c r="AO748" s="11">
        <v>0.85980033637323883</v>
      </c>
      <c r="AP748" s="11">
        <v>0.91908000178635119</v>
      </c>
      <c r="AQ748" s="11">
        <v>0.95861219024098188</v>
      </c>
      <c r="AR748" s="11">
        <v>29448.066750063899</v>
      </c>
      <c r="AS748" s="11">
        <v>29030</v>
      </c>
      <c r="AT748" s="11">
        <v>5355082</v>
      </c>
      <c r="AW748" s="11">
        <v>0.08</v>
      </c>
      <c r="AX748" s="11">
        <v>6.2597123515683945E-2</v>
      </c>
    </row>
    <row r="749" spans="1:50">
      <c r="A749"/>
      <c r="B749"/>
      <c r="C749"/>
      <c r="D749"/>
      <c r="E749"/>
      <c r="F749"/>
      <c r="G749"/>
      <c r="H749"/>
      <c r="I749"/>
      <c r="J749"/>
      <c r="K749"/>
      <c r="L749"/>
      <c r="M749"/>
      <c r="N749"/>
      <c r="O749"/>
      <c r="P749"/>
      <c r="Q749"/>
      <c r="R749"/>
      <c r="S749"/>
      <c r="T749"/>
      <c r="U749"/>
      <c r="V749"/>
      <c r="W749"/>
      <c r="X749"/>
      <c r="Y749"/>
      <c r="Z749"/>
      <c r="AA749" s="11">
        <v>0</v>
      </c>
      <c r="AB749" s="11">
        <v>0</v>
      </c>
      <c r="AC749" s="11">
        <v>0.85</v>
      </c>
      <c r="AD749" s="11">
        <v>0.9</v>
      </c>
      <c r="AE749" s="11">
        <v>0.32200000000000001</v>
      </c>
      <c r="AF749" s="11">
        <v>5.9000000000000004E-2</v>
      </c>
      <c r="AG749" s="11">
        <v>0.7</v>
      </c>
      <c r="AH749" s="11">
        <v>0.89599999999999991</v>
      </c>
      <c r="AI749" s="11">
        <v>0.79599999999999993</v>
      </c>
      <c r="AJ749" s="11">
        <v>0.77195597993821596</v>
      </c>
      <c r="AK749" s="11">
        <v>0.80708128559932601</v>
      </c>
      <c r="AL749" s="11">
        <v>0.96941801110217019</v>
      </c>
      <c r="AM749" s="11">
        <v>0.92576180326389446</v>
      </c>
      <c r="AN749" s="11">
        <v>0.90647300000000008</v>
      </c>
      <c r="AO749" s="11">
        <v>0.86499855155007077</v>
      </c>
      <c r="AP749" s="11">
        <v>0.93906000133976353</v>
      </c>
      <c r="AQ749" s="11">
        <v>0.96941801110217019</v>
      </c>
      <c r="AR749" s="11">
        <v>30766.318846788101</v>
      </c>
      <c r="AS749" s="11">
        <v>30400</v>
      </c>
      <c r="AT749" s="11">
        <v>5374255</v>
      </c>
      <c r="AW749" s="11">
        <v>0.11</v>
      </c>
      <c r="AX749" s="11">
        <v>6.1541582013216245E-2</v>
      </c>
    </row>
    <row r="750" spans="1:50">
      <c r="A750"/>
      <c r="B750"/>
      <c r="C750"/>
      <c r="D750"/>
      <c r="E750"/>
      <c r="F750"/>
      <c r="G750"/>
      <c r="H750"/>
      <c r="I750"/>
      <c r="J750"/>
      <c r="K750"/>
      <c r="L750"/>
      <c r="M750"/>
      <c r="N750"/>
      <c r="O750"/>
      <c r="P750"/>
      <c r="Q750"/>
      <c r="R750"/>
      <c r="S750"/>
      <c r="T750"/>
      <c r="U750"/>
      <c r="V750"/>
      <c r="W750"/>
      <c r="X750"/>
      <c r="Y750"/>
      <c r="Z750"/>
      <c r="AA750" s="11">
        <v>0</v>
      </c>
      <c r="AB750" s="11">
        <v>0</v>
      </c>
      <c r="AC750" s="11">
        <v>1</v>
      </c>
      <c r="AD750" s="11">
        <v>0.9</v>
      </c>
      <c r="AE750" s="11">
        <v>0.32600000000000001</v>
      </c>
      <c r="AF750" s="11">
        <v>9.9000000000000005E-2</v>
      </c>
      <c r="AG750" s="11">
        <v>0.7</v>
      </c>
      <c r="AH750" s="11">
        <v>0.89900000000000002</v>
      </c>
      <c r="AI750" s="11">
        <v>0.81400000000000006</v>
      </c>
      <c r="AJ750" s="11">
        <v>0.74687683520444204</v>
      </c>
      <c r="AK750" s="11">
        <v>0.81977090429940402</v>
      </c>
      <c r="AL750" s="11">
        <v>0.95371563634032763</v>
      </c>
      <c r="AM750" s="11">
        <v>0.98322010348612765</v>
      </c>
      <c r="AN750" s="11">
        <v>0.96053828571428568</v>
      </c>
      <c r="AO750" s="11">
        <v>0.86707384446861513</v>
      </c>
      <c r="AP750" s="11">
        <v>0.95904000089317565</v>
      </c>
      <c r="AQ750" s="11">
        <v>0.95371563634032763</v>
      </c>
      <c r="AR750" s="11">
        <v>30443.4765674999</v>
      </c>
      <c r="AS750" s="11">
        <v>30260</v>
      </c>
      <c r="AT750" s="11">
        <v>5387174</v>
      </c>
      <c r="AW750" s="11">
        <v>0.13</v>
      </c>
      <c r="AX750" s="11">
        <v>6.6463836465988413E-2</v>
      </c>
    </row>
    <row r="751" spans="1:50">
      <c r="A751"/>
      <c r="B751"/>
      <c r="C751"/>
      <c r="D751"/>
      <c r="E751"/>
      <c r="F751"/>
      <c r="G751"/>
      <c r="H751"/>
      <c r="I751"/>
      <c r="J751"/>
      <c r="K751"/>
      <c r="L751"/>
      <c r="M751"/>
      <c r="N751"/>
      <c r="O751"/>
      <c r="P751"/>
      <c r="Q751"/>
      <c r="R751"/>
      <c r="S751"/>
      <c r="T751"/>
      <c r="U751"/>
      <c r="V751"/>
      <c r="W751"/>
      <c r="X751"/>
      <c r="Y751"/>
      <c r="Z751"/>
      <c r="AA751" s="11">
        <v>0</v>
      </c>
      <c r="AB751" s="11">
        <v>0</v>
      </c>
      <c r="AC751" s="11">
        <v>1</v>
      </c>
      <c r="AD751" s="11">
        <v>0.9</v>
      </c>
      <c r="AE751" s="11">
        <v>0.33600000000000002</v>
      </c>
      <c r="AF751" s="11">
        <v>8.3000000000000004E-2</v>
      </c>
      <c r="AG751" s="11">
        <v>0.7</v>
      </c>
      <c r="AH751" s="11">
        <v>0.85099999999999998</v>
      </c>
      <c r="AI751" s="11">
        <v>0.79799999999999993</v>
      </c>
      <c r="AJ751" s="11">
        <v>0.72230886507459202</v>
      </c>
      <c r="AK751" s="11">
        <v>0.86533724404895196</v>
      </c>
      <c r="AL751" s="11">
        <v>0.9588948532054602</v>
      </c>
      <c r="AM751" s="11">
        <v>1</v>
      </c>
      <c r="AN751" s="11">
        <v>1</v>
      </c>
      <c r="AO751" s="11">
        <v>0.87550594489149025</v>
      </c>
      <c r="AP751" s="11">
        <v>0.97902000044658788</v>
      </c>
      <c r="AQ751" s="11">
        <v>0.9588948532054602</v>
      </c>
      <c r="AR751" s="11">
        <v>32312.241766318999</v>
      </c>
      <c r="AS751" s="11">
        <v>32460</v>
      </c>
      <c r="AT751" s="11">
        <v>5401177</v>
      </c>
      <c r="AW751" s="11">
        <v>0.13</v>
      </c>
      <c r="AX751" s="11">
        <v>6.6719996930413056E-2</v>
      </c>
    </row>
    <row r="752" spans="1:50">
      <c r="A752"/>
      <c r="B752"/>
      <c r="C752"/>
      <c r="D752"/>
      <c r="E752"/>
      <c r="F752"/>
      <c r="G752"/>
      <c r="H752"/>
      <c r="I752"/>
      <c r="J752"/>
      <c r="K752"/>
      <c r="L752"/>
      <c r="M752"/>
      <c r="N752"/>
      <c r="O752"/>
      <c r="P752"/>
      <c r="Q752"/>
      <c r="R752"/>
      <c r="S752"/>
      <c r="T752"/>
      <c r="U752"/>
      <c r="V752"/>
      <c r="W752"/>
      <c r="X752"/>
      <c r="Y752"/>
      <c r="Z752"/>
      <c r="AA752" s="11">
        <v>0</v>
      </c>
      <c r="AB752" s="11">
        <v>0</v>
      </c>
      <c r="AC752" s="11">
        <v>1</v>
      </c>
      <c r="AD752" s="11">
        <v>0.9</v>
      </c>
      <c r="AE752" s="11">
        <v>0.33899999999999997</v>
      </c>
      <c r="AF752" s="11">
        <v>8.3000000000000004E-2</v>
      </c>
      <c r="AG752" s="11">
        <v>0.7</v>
      </c>
      <c r="AH752" s="11">
        <v>0.85599999999999998</v>
      </c>
      <c r="AI752" s="11">
        <v>0.80200000000000005</v>
      </c>
      <c r="AJ752" s="11">
        <v>0.71297940216608602</v>
      </c>
      <c r="AK752" s="11">
        <v>0.85636020535878399</v>
      </c>
      <c r="AL752" s="11">
        <v>0.9364154524709154</v>
      </c>
      <c r="AM752" s="11">
        <v>1</v>
      </c>
      <c r="AN752" s="11">
        <v>1</v>
      </c>
      <c r="AO752" s="11">
        <v>0.87737750994504216</v>
      </c>
      <c r="AP752" s="11">
        <v>0.99900000000000011</v>
      </c>
      <c r="AQ752" s="11">
        <v>0.9364154524709154</v>
      </c>
      <c r="AR752" s="11">
        <v>33214.406031969404</v>
      </c>
      <c r="AS752" s="11">
        <v>33680</v>
      </c>
      <c r="AT752" s="11">
        <v>5415978</v>
      </c>
      <c r="AW752" s="11">
        <v>0.13</v>
      </c>
      <c r="AX752" s="11">
        <v>6.6407028310847355E-2</v>
      </c>
    </row>
    <row r="753" spans="1:50">
      <c r="A753"/>
      <c r="B753"/>
      <c r="C753"/>
      <c r="D753"/>
      <c r="E753"/>
      <c r="F753"/>
      <c r="G753"/>
      <c r="H753"/>
      <c r="I753"/>
      <c r="J753"/>
      <c r="K753"/>
      <c r="L753"/>
      <c r="M753"/>
      <c r="N753"/>
      <c r="O753"/>
      <c r="P753"/>
      <c r="Q753"/>
      <c r="R753"/>
      <c r="S753"/>
      <c r="T753"/>
      <c r="U753"/>
      <c r="V753"/>
      <c r="W753"/>
      <c r="X753"/>
      <c r="Y753"/>
      <c r="Z753"/>
      <c r="AA753" s="11">
        <v>0</v>
      </c>
      <c r="AB753" s="11">
        <v>0</v>
      </c>
      <c r="AC753" s="11">
        <v>0.94599999999999995</v>
      </c>
      <c r="AD753" s="11">
        <v>0.9</v>
      </c>
      <c r="AE753" s="11">
        <v>0.35499999999999998</v>
      </c>
      <c r="AF753" s="11">
        <v>9.3000000000000013E-2</v>
      </c>
      <c r="AG753" s="11">
        <v>0.7</v>
      </c>
      <c r="AH753" s="11">
        <v>0.872</v>
      </c>
      <c r="AI753" s="11">
        <v>0.82400000000000007</v>
      </c>
      <c r="AJ753" s="11">
        <v>0.70799591456917399</v>
      </c>
      <c r="AK753" s="11">
        <v>0.82445501016709</v>
      </c>
      <c r="AL753" s="11">
        <v>0.98717069122825296</v>
      </c>
      <c r="AM753" s="11">
        <v>1</v>
      </c>
      <c r="AN753" s="11">
        <v>1</v>
      </c>
      <c r="AO753" s="11">
        <v>0.87023590950230933</v>
      </c>
      <c r="AP753" s="11">
        <v>0.99900000000000011</v>
      </c>
      <c r="AQ753" s="11">
        <v>0.98717069122825296</v>
      </c>
      <c r="AR753" s="11">
        <v>36024.060661732903</v>
      </c>
      <c r="AS753" s="11">
        <v>36700</v>
      </c>
      <c r="AT753" s="11">
        <v>5437272</v>
      </c>
      <c r="AW753" s="11">
        <v>0.13</v>
      </c>
      <c r="AX753" s="11">
        <v>5.0392041445975949E-2</v>
      </c>
    </row>
    <row r="754" spans="1:50">
      <c r="A754"/>
      <c r="B754"/>
      <c r="C754"/>
      <c r="D754"/>
      <c r="E754"/>
      <c r="F754"/>
      <c r="G754"/>
      <c r="H754"/>
      <c r="I754"/>
      <c r="J754"/>
      <c r="K754"/>
      <c r="L754"/>
      <c r="M754"/>
      <c r="N754"/>
      <c r="O754"/>
      <c r="P754"/>
      <c r="Q754"/>
      <c r="R754"/>
      <c r="S754"/>
      <c r="T754"/>
      <c r="U754"/>
      <c r="V754"/>
      <c r="W754"/>
      <c r="X754"/>
      <c r="Y754"/>
      <c r="Z754"/>
      <c r="AA754" s="11">
        <v>0</v>
      </c>
      <c r="AB754" s="11">
        <v>0</v>
      </c>
      <c r="AC754" s="11">
        <v>0.94799999999999995</v>
      </c>
      <c r="AD754" s="11">
        <v>0.9</v>
      </c>
      <c r="AE754" s="11">
        <v>0.34200000000000003</v>
      </c>
      <c r="AF754" s="11">
        <v>0.128</v>
      </c>
      <c r="AG754" s="11">
        <v>0.8</v>
      </c>
      <c r="AH754" s="11">
        <v>0.86799999999999999</v>
      </c>
      <c r="AI754" s="11">
        <v>0.86599999999999999</v>
      </c>
      <c r="AJ754" s="11">
        <v>0.71074470935733591</v>
      </c>
      <c r="AK754" s="11">
        <v>0.79775196747885802</v>
      </c>
      <c r="AL754" s="11">
        <v>0.985192932290475</v>
      </c>
      <c r="AM754" s="11">
        <v>1</v>
      </c>
      <c r="AN754" s="11">
        <v>1</v>
      </c>
      <c r="AO754" s="11">
        <v>0.8928089052505026</v>
      </c>
      <c r="AP754" s="11">
        <v>0.99900000000000011</v>
      </c>
      <c r="AQ754" s="11">
        <v>0.985192932290475</v>
      </c>
      <c r="AR754" s="11">
        <v>37636.427754669901</v>
      </c>
      <c r="AS754" s="11">
        <v>38020</v>
      </c>
      <c r="AT754" s="11">
        <v>5461438</v>
      </c>
      <c r="AW754" s="11">
        <v>0.13</v>
      </c>
      <c r="AX754" s="11">
        <v>5.8490963742100832E-2</v>
      </c>
    </row>
    <row r="755" spans="1:50">
      <c r="A755"/>
      <c r="B755"/>
      <c r="C755"/>
      <c r="D755"/>
      <c r="E755"/>
      <c r="F755"/>
      <c r="G755"/>
      <c r="H755"/>
      <c r="I755"/>
      <c r="J755"/>
      <c r="K755"/>
      <c r="L755"/>
      <c r="M755"/>
      <c r="N755"/>
      <c r="O755"/>
      <c r="P755"/>
      <c r="Q755"/>
      <c r="R755"/>
      <c r="S755"/>
      <c r="T755"/>
      <c r="U755"/>
      <c r="V755"/>
      <c r="W755"/>
      <c r="X755"/>
      <c r="Y755"/>
      <c r="Z755"/>
      <c r="AA755" s="11">
        <v>0</v>
      </c>
      <c r="AB755" s="11">
        <v>0</v>
      </c>
      <c r="AC755" s="11">
        <v>0.99900000000000011</v>
      </c>
      <c r="AD755" s="11">
        <v>0.9</v>
      </c>
      <c r="AE755" s="11">
        <v>0.35</v>
      </c>
      <c r="AF755" s="11">
        <v>0.19800000000000001</v>
      </c>
      <c r="AG755" s="11">
        <v>0.9</v>
      </c>
      <c r="AH755" s="11">
        <v>0.86499999999999999</v>
      </c>
      <c r="AI755" s="11">
        <v>0.86</v>
      </c>
      <c r="AJ755" s="11">
        <v>0.70699463878024393</v>
      </c>
      <c r="AK755" s="11">
        <v>0.8184852185823599</v>
      </c>
      <c r="AL755" s="11">
        <v>0.98528977536669249</v>
      </c>
      <c r="AM755" s="11">
        <v>1</v>
      </c>
      <c r="AN755" s="11">
        <v>1</v>
      </c>
      <c r="AO755" s="11">
        <v>0.88267926927272244</v>
      </c>
      <c r="AP755" s="11">
        <v>1</v>
      </c>
      <c r="AQ755" s="11">
        <v>0.98528977536669249</v>
      </c>
      <c r="AR755" s="11">
        <v>39405.469212452103</v>
      </c>
      <c r="AS755" s="11">
        <v>39870</v>
      </c>
      <c r="AT755" s="11">
        <v>5493621</v>
      </c>
      <c r="AW755" s="11">
        <v>0.15</v>
      </c>
      <c r="AX755" s="11">
        <v>6.0296794415021643E-2</v>
      </c>
    </row>
    <row r="756" spans="1:50">
      <c r="A756"/>
      <c r="B756"/>
      <c r="C756"/>
      <c r="D756"/>
      <c r="E756"/>
      <c r="F756"/>
      <c r="G756"/>
      <c r="H756"/>
      <c r="I756"/>
      <c r="J756"/>
      <c r="K756"/>
      <c r="L756"/>
      <c r="M756"/>
      <c r="N756"/>
      <c r="O756"/>
      <c r="P756"/>
      <c r="Q756"/>
      <c r="R756"/>
      <c r="S756"/>
      <c r="T756"/>
      <c r="U756"/>
      <c r="V756"/>
      <c r="W756"/>
      <c r="X756"/>
      <c r="Y756"/>
      <c r="Z756"/>
      <c r="AA756" s="11">
        <v>0</v>
      </c>
      <c r="AB756" s="11">
        <v>1.9999999552965164E-2</v>
      </c>
      <c r="AC756" s="11">
        <v>0.99900000000000011</v>
      </c>
      <c r="AD756" s="11">
        <v>0.9</v>
      </c>
      <c r="AE756" s="11">
        <v>0.35399999999999998</v>
      </c>
      <c r="AF756" s="11">
        <v>0.20399999999999999</v>
      </c>
      <c r="AG756" s="11">
        <v>0.9</v>
      </c>
      <c r="AH756" s="11">
        <v>0.86599999999999999</v>
      </c>
      <c r="AI756" s="11">
        <v>0.85799999999999998</v>
      </c>
      <c r="AJ756" s="11">
        <v>0.70712441517115399</v>
      </c>
      <c r="AK756" s="11">
        <v>0.81203050164173196</v>
      </c>
      <c r="AL756" s="11">
        <v>0.9842551468812839</v>
      </c>
      <c r="AM756" s="11">
        <v>1</v>
      </c>
      <c r="AN756" s="11">
        <v>1</v>
      </c>
      <c r="AO756" s="11">
        <v>0.87436719826201992</v>
      </c>
      <c r="AP756" s="11">
        <v>0.99400000000000011</v>
      </c>
      <c r="AQ756" s="11">
        <v>0.9842551468812839</v>
      </c>
      <c r="AR756" s="11">
        <v>37720.448123962502</v>
      </c>
      <c r="AS756" s="11">
        <v>38780</v>
      </c>
      <c r="AT756" s="11">
        <v>5529270</v>
      </c>
      <c r="AW756" s="11">
        <v>0.15</v>
      </c>
      <c r="AX756" s="11">
        <v>6.1547715501838574E-2</v>
      </c>
    </row>
    <row r="757" spans="1:50">
      <c r="A757"/>
      <c r="B757"/>
      <c r="C757"/>
      <c r="D757"/>
      <c r="E757"/>
      <c r="F757"/>
      <c r="G757"/>
      <c r="H757"/>
      <c r="I757"/>
      <c r="J757"/>
      <c r="K757"/>
      <c r="L757"/>
      <c r="M757"/>
      <c r="N757"/>
      <c r="O757"/>
      <c r="P757"/>
      <c r="Q757"/>
      <c r="R757"/>
      <c r="S757"/>
      <c r="T757"/>
      <c r="U757"/>
      <c r="V757"/>
      <c r="W757"/>
      <c r="X757"/>
      <c r="Y757"/>
      <c r="Z757"/>
      <c r="AA757" s="11">
        <v>0</v>
      </c>
      <c r="AB757" s="11">
        <v>3.9999999105930328E-2</v>
      </c>
      <c r="AC757" s="11">
        <v>0.97900000000000009</v>
      </c>
      <c r="AD757" s="11">
        <v>0.9</v>
      </c>
      <c r="AE757" s="11">
        <v>0.35899999999999999</v>
      </c>
      <c r="AF757" s="11">
        <v>0.22</v>
      </c>
      <c r="AG757" s="11">
        <v>0.9</v>
      </c>
      <c r="AH757" s="11">
        <v>0.79299999999999993</v>
      </c>
      <c r="AI757" s="11">
        <v>0.875</v>
      </c>
      <c r="AJ757" s="11">
        <v>0.70505317106573839</v>
      </c>
      <c r="AK757" s="11">
        <v>0.80891019669505904</v>
      </c>
      <c r="AL757" s="11">
        <v>0.97941259552071036</v>
      </c>
      <c r="AM757" s="11">
        <v>1</v>
      </c>
      <c r="AN757" s="11">
        <v>1</v>
      </c>
      <c r="AO757" s="11">
        <v>0.87062352636307738</v>
      </c>
      <c r="AP757" s="11">
        <v>0.93700000000000006</v>
      </c>
      <c r="AQ757" s="11">
        <v>0.97941259552071036</v>
      </c>
      <c r="AS757" s="11">
        <v>41394</v>
      </c>
      <c r="AW757" s="11">
        <v>0.14000000000000001</v>
      </c>
      <c r="AX757" s="11">
        <v>5.7366512278685222E-2</v>
      </c>
    </row>
    <row r="758" spans="1:50">
      <c r="A758"/>
      <c r="B758"/>
      <c r="C758"/>
      <c r="D758"/>
      <c r="E758"/>
      <c r="F758"/>
      <c r="G758"/>
      <c r="H758"/>
      <c r="I758"/>
      <c r="J758"/>
      <c r="K758"/>
      <c r="L758"/>
      <c r="M758"/>
      <c r="N758"/>
      <c r="O758"/>
      <c r="P758"/>
      <c r="Q758"/>
      <c r="R758"/>
      <c r="S758"/>
      <c r="T758"/>
      <c r="U758"/>
      <c r="V758"/>
      <c r="W758"/>
      <c r="X758"/>
      <c r="Y758"/>
      <c r="Z758"/>
      <c r="AA758" s="11">
        <v>0.25884383088869717</v>
      </c>
      <c r="AB758" s="11">
        <v>0.59499999899417166</v>
      </c>
      <c r="AC758" s="11">
        <v>0.52800000049173834</v>
      </c>
      <c r="AD758" s="11">
        <v>0.48000000044703484</v>
      </c>
      <c r="AE758" s="11">
        <v>0.80736000075191261</v>
      </c>
      <c r="AF758" s="11">
        <v>0.42720000039786099</v>
      </c>
      <c r="AG758" s="11">
        <v>0.48000000044703484</v>
      </c>
      <c r="AH758" s="11">
        <v>0.72480000067502259</v>
      </c>
      <c r="AI758" s="11">
        <v>0.48960000045597551</v>
      </c>
      <c r="AJ758" s="11">
        <v>0.54167851844936332</v>
      </c>
      <c r="AK758" s="11">
        <v>0.35928362232289002</v>
      </c>
      <c r="AL758" s="11">
        <v>0.36512514389704565</v>
      </c>
      <c r="AM758" s="11">
        <v>1.8665115288975934E-4</v>
      </c>
      <c r="AN758" s="11">
        <v>3.070760001400752E-3</v>
      </c>
      <c r="AO758" s="11">
        <v>0.45200549297826847</v>
      </c>
      <c r="AP758" s="11">
        <v>0.47760000266879798</v>
      </c>
      <c r="AQ758" s="11">
        <v>0.36512514389704565</v>
      </c>
      <c r="AR758" s="11">
        <v>1718.04810719288</v>
      </c>
      <c r="AS758" s="11">
        <v>1780</v>
      </c>
      <c r="AT758" s="11">
        <v>623798</v>
      </c>
      <c r="AW758" s="11">
        <v>-0.03</v>
      </c>
      <c r="AX758" s="11">
        <v>-5.8058550853849755E-2</v>
      </c>
    </row>
    <row r="759" spans="1:50">
      <c r="A759"/>
      <c r="B759"/>
      <c r="C759"/>
      <c r="D759"/>
      <c r="E759"/>
      <c r="F759"/>
      <c r="G759"/>
      <c r="H759"/>
      <c r="I759"/>
      <c r="J759"/>
      <c r="K759"/>
      <c r="L759"/>
      <c r="M759"/>
      <c r="N759"/>
      <c r="O759"/>
      <c r="P759"/>
      <c r="Q759"/>
      <c r="R759"/>
      <c r="S759"/>
      <c r="T759"/>
      <c r="U759"/>
      <c r="V759"/>
      <c r="W759"/>
      <c r="X759"/>
      <c r="Y759"/>
      <c r="Z759"/>
      <c r="AA759" s="11">
        <v>0.25884383088869717</v>
      </c>
      <c r="AB759" s="11">
        <v>0.5859999991953373</v>
      </c>
      <c r="AC759" s="11">
        <v>0.53900000024586914</v>
      </c>
      <c r="AD759" s="11">
        <v>0.49000000022351742</v>
      </c>
      <c r="AE759" s="11">
        <v>0.82418000037595618</v>
      </c>
      <c r="AF759" s="11">
        <v>0.43610000019893053</v>
      </c>
      <c r="AG759" s="11">
        <v>0.49000000022351742</v>
      </c>
      <c r="AH759" s="11">
        <v>0.73990000033751135</v>
      </c>
      <c r="AI759" s="11">
        <v>0.49980000022798776</v>
      </c>
      <c r="AJ759" s="11">
        <v>0.54252910043913405</v>
      </c>
      <c r="AK759" s="11">
        <v>0.35641185957865201</v>
      </c>
      <c r="AL759" s="11">
        <v>0.36225546617585758</v>
      </c>
      <c r="AM759" s="11">
        <v>1.9046036000471112E-4</v>
      </c>
      <c r="AN759" s="11">
        <v>3.1334285714285717E-3</v>
      </c>
      <c r="AO759" s="11">
        <v>0.45102601326547093</v>
      </c>
      <c r="AP759" s="11">
        <v>0.4895400024019182</v>
      </c>
      <c r="AQ759" s="11">
        <v>0.36225546617585758</v>
      </c>
      <c r="AR759" s="11">
        <v>1631.95513802759</v>
      </c>
      <c r="AS759" s="11">
        <v>1680</v>
      </c>
      <c r="AT759" s="11">
        <v>641720</v>
      </c>
      <c r="AU759" s="11">
        <v>36.770000000000003</v>
      </c>
      <c r="AV759" s="11">
        <v>15.11</v>
      </c>
      <c r="AW759" s="11">
        <v>-0.02</v>
      </c>
      <c r="AX759" s="11">
        <v>-4.3328512620532944E-2</v>
      </c>
    </row>
    <row r="760" spans="1:50">
      <c r="A760"/>
      <c r="B760"/>
      <c r="C760"/>
      <c r="D760"/>
      <c r="E760"/>
      <c r="F760"/>
      <c r="G760"/>
      <c r="H760"/>
      <c r="I760"/>
      <c r="J760"/>
      <c r="K760"/>
      <c r="L760"/>
      <c r="M760"/>
      <c r="N760"/>
      <c r="O760"/>
      <c r="P760"/>
      <c r="Q760"/>
      <c r="R760"/>
      <c r="S760"/>
      <c r="T760"/>
      <c r="U760"/>
      <c r="V760"/>
      <c r="W760"/>
      <c r="X760"/>
      <c r="Y760"/>
      <c r="Z760"/>
      <c r="AA760" s="11">
        <v>0.25884383088869717</v>
      </c>
      <c r="AB760" s="11">
        <v>0.57699999939650293</v>
      </c>
      <c r="AC760" s="11">
        <v>0.55000000000000004</v>
      </c>
      <c r="AD760" s="11">
        <v>0.5</v>
      </c>
      <c r="AE760" s="11">
        <v>0.84099999999999997</v>
      </c>
      <c r="AF760" s="11">
        <v>0.44500000000000001</v>
      </c>
      <c r="AG760" s="11">
        <v>0.5</v>
      </c>
      <c r="AH760" s="11">
        <v>0.755</v>
      </c>
      <c r="AI760" s="11">
        <v>0.51</v>
      </c>
      <c r="AJ760" s="11">
        <v>0.41442572700783398</v>
      </c>
      <c r="AK760" s="11">
        <v>0.32242826122613799</v>
      </c>
      <c r="AL760" s="11">
        <v>0.35938578845466945</v>
      </c>
      <c r="AM760" s="11">
        <v>3.4014391941638889E-4</v>
      </c>
      <c r="AN760" s="11">
        <v>3.7730000000000003E-3</v>
      </c>
      <c r="AO760" s="11">
        <v>0.40450609725777742</v>
      </c>
      <c r="AP760" s="11">
        <v>0.50148000213503841</v>
      </c>
      <c r="AQ760" s="11">
        <v>0.35938578845466945</v>
      </c>
      <c r="AR760" s="11">
        <v>1595.3098876162901</v>
      </c>
      <c r="AS760" s="11">
        <v>1630</v>
      </c>
      <c r="AT760" s="11">
        <v>663118</v>
      </c>
      <c r="AW760" s="11">
        <v>-0.03</v>
      </c>
      <c r="AX760" s="11">
        <v>-3.9571306611954349E-2</v>
      </c>
    </row>
    <row r="761" spans="1:50">
      <c r="A761"/>
      <c r="B761"/>
      <c r="C761"/>
      <c r="D761"/>
      <c r="E761"/>
      <c r="F761"/>
      <c r="G761"/>
      <c r="H761"/>
      <c r="I761"/>
      <c r="J761"/>
      <c r="K761"/>
      <c r="L761"/>
      <c r="M761"/>
      <c r="N761"/>
      <c r="O761"/>
      <c r="P761"/>
      <c r="Q761"/>
      <c r="R761"/>
      <c r="S761"/>
      <c r="T761"/>
      <c r="U761"/>
      <c r="V761"/>
      <c r="W761"/>
      <c r="X761"/>
      <c r="Y761"/>
      <c r="Z761"/>
      <c r="AA761" s="11">
        <v>0.25884383088869717</v>
      </c>
      <c r="AB761" s="11">
        <v>0.56799999959766867</v>
      </c>
      <c r="AC761" s="11">
        <v>0.55000000000000004</v>
      </c>
      <c r="AD761" s="11">
        <v>0.5</v>
      </c>
      <c r="AE761" s="11">
        <v>0.84699999999999998</v>
      </c>
      <c r="AF761" s="11">
        <v>0.55100000000000005</v>
      </c>
      <c r="AG761" s="11">
        <v>0.5</v>
      </c>
      <c r="AH761" s="11">
        <v>0.77200000000000002</v>
      </c>
      <c r="AI761" s="11">
        <v>0.51</v>
      </c>
      <c r="AJ761" s="11">
        <v>0.28632235357653402</v>
      </c>
      <c r="AK761" s="11">
        <v>0.28844466287362402</v>
      </c>
      <c r="AL761" s="11">
        <v>0.35651611073348138</v>
      </c>
      <c r="AM761" s="11">
        <v>3.5612172434786672E-4</v>
      </c>
      <c r="AN761" s="11">
        <v>3.7992142857142855E-3</v>
      </c>
      <c r="AO761" s="11">
        <v>0.35798618125008391</v>
      </c>
      <c r="AP761" s="11">
        <v>0.51342000186815862</v>
      </c>
      <c r="AQ761" s="11">
        <v>0.35651611073348138</v>
      </c>
      <c r="AR761" s="11">
        <v>1560.16517278934</v>
      </c>
      <c r="AS761" s="11">
        <v>1590</v>
      </c>
      <c r="AT761" s="11">
        <v>686407</v>
      </c>
      <c r="AW761" s="11">
        <v>-0.04</v>
      </c>
      <c r="AX761" s="11">
        <v>-3.9246071915864655E-2</v>
      </c>
    </row>
    <row r="762" spans="1:50">
      <c r="A762"/>
      <c r="B762"/>
      <c r="C762"/>
      <c r="D762"/>
      <c r="E762"/>
      <c r="F762"/>
      <c r="G762"/>
      <c r="H762"/>
      <c r="I762"/>
      <c r="J762"/>
      <c r="K762"/>
      <c r="L762"/>
      <c r="M762"/>
      <c r="N762"/>
      <c r="O762"/>
      <c r="P762"/>
      <c r="Q762"/>
      <c r="R762"/>
      <c r="S762"/>
      <c r="T762"/>
      <c r="U762"/>
      <c r="V762"/>
      <c r="W762"/>
      <c r="X762"/>
      <c r="Y762"/>
      <c r="Z762"/>
      <c r="AA762" s="11">
        <v>0.25884383088869717</v>
      </c>
      <c r="AB762" s="11">
        <v>0.5589999997988343</v>
      </c>
      <c r="AC762" s="11">
        <v>0.55000000000000004</v>
      </c>
      <c r="AD762" s="11">
        <v>0.5</v>
      </c>
      <c r="AE762" s="11">
        <v>0.84900000000000009</v>
      </c>
      <c r="AF762" s="11">
        <v>0.63900000000000001</v>
      </c>
      <c r="AG762" s="11">
        <v>0.5</v>
      </c>
      <c r="AH762" s="11">
        <v>0.79099999999999993</v>
      </c>
      <c r="AI762" s="11">
        <v>0.51</v>
      </c>
      <c r="AJ762" s="11">
        <v>0.34337859666703902</v>
      </c>
      <c r="AK762" s="11">
        <v>0.332440619626303</v>
      </c>
      <c r="AL762" s="11">
        <v>0.33762258895336417</v>
      </c>
      <c r="AM762" s="11">
        <v>4.3871606609571112E-4</v>
      </c>
      <c r="AN762" s="11">
        <v>3.8254285714285716E-3</v>
      </c>
      <c r="AO762" s="11">
        <v>0.35014289680363675</v>
      </c>
      <c r="AP762" s="11">
        <v>0.52536000160127883</v>
      </c>
      <c r="AQ762" s="11">
        <v>0.33762258895336417</v>
      </c>
      <c r="AR762" s="11">
        <v>1565.6716168289499</v>
      </c>
      <c r="AS762" s="11">
        <v>1600</v>
      </c>
      <c r="AT762" s="11">
        <v>709140</v>
      </c>
      <c r="AW762" s="11">
        <v>-0.02</v>
      </c>
      <c r="AX762" s="11">
        <v>-3.541059243482586E-2</v>
      </c>
    </row>
    <row r="763" spans="1:50">
      <c r="A763"/>
      <c r="B763"/>
      <c r="C763"/>
      <c r="D763"/>
      <c r="E763"/>
      <c r="F763"/>
      <c r="G763"/>
      <c r="H763"/>
      <c r="I763"/>
      <c r="J763"/>
      <c r="K763"/>
      <c r="L763"/>
      <c r="M763"/>
      <c r="N763"/>
      <c r="O763"/>
      <c r="P763"/>
      <c r="Q763"/>
      <c r="R763"/>
      <c r="S763"/>
      <c r="T763"/>
      <c r="U763"/>
      <c r="V763"/>
      <c r="W763"/>
      <c r="X763"/>
      <c r="Y763"/>
      <c r="Z763"/>
      <c r="AA763" s="11">
        <v>0.25884383088869717</v>
      </c>
      <c r="AB763" s="11">
        <v>0.55000000000000004</v>
      </c>
      <c r="AC763" s="11">
        <v>0.55000000000000004</v>
      </c>
      <c r="AD763" s="11">
        <v>0.3</v>
      </c>
      <c r="AE763" s="11">
        <v>0.86</v>
      </c>
      <c r="AF763" s="11">
        <v>0.63300000000000001</v>
      </c>
      <c r="AG763" s="11">
        <v>0.5</v>
      </c>
      <c r="AH763" s="11">
        <v>0.80200000000000005</v>
      </c>
      <c r="AI763" s="11">
        <v>0.51</v>
      </c>
      <c r="AJ763" s="11">
        <v>0.40043483975754401</v>
      </c>
      <c r="AK763" s="11">
        <v>0.37643657637898198</v>
      </c>
      <c r="AL763" s="11">
        <v>0.31872906717324695</v>
      </c>
      <c r="AM763" s="11">
        <v>3.5028675539886667E-4</v>
      </c>
      <c r="AN763" s="11">
        <v>4.0068571428571427E-3</v>
      </c>
      <c r="AO763" s="11">
        <v>0.34229961235718959</v>
      </c>
      <c r="AP763" s="11">
        <v>0.53730000133439904</v>
      </c>
      <c r="AQ763" s="11">
        <v>0.31872906717324695</v>
      </c>
      <c r="AR763" s="11">
        <v>1561.2447822408501</v>
      </c>
      <c r="AS763" s="11">
        <v>1610</v>
      </c>
      <c r="AT763" s="11">
        <v>729561</v>
      </c>
      <c r="AW763" s="11">
        <v>-0.02</v>
      </c>
      <c r="AX763" s="11">
        <v>-2.2808256303839036E-2</v>
      </c>
    </row>
    <row r="764" spans="1:50">
      <c r="A764"/>
      <c r="B764"/>
      <c r="C764"/>
      <c r="D764"/>
      <c r="E764"/>
      <c r="F764"/>
      <c r="G764"/>
      <c r="H764"/>
      <c r="I764"/>
      <c r="J764"/>
      <c r="K764"/>
      <c r="L764"/>
      <c r="M764"/>
      <c r="N764"/>
      <c r="O764"/>
      <c r="P764"/>
      <c r="Q764"/>
      <c r="R764"/>
      <c r="S764"/>
      <c r="T764"/>
      <c r="U764"/>
      <c r="V764"/>
      <c r="W764"/>
      <c r="X764"/>
      <c r="Y764"/>
      <c r="Z764"/>
      <c r="AA764" s="11">
        <v>0.25884383088869717</v>
      </c>
      <c r="AB764" s="11">
        <v>0.55000000000000004</v>
      </c>
      <c r="AC764" s="11">
        <v>0.55000000000000004</v>
      </c>
      <c r="AD764" s="11">
        <v>0.5</v>
      </c>
      <c r="AE764" s="11">
        <v>0.871</v>
      </c>
      <c r="AF764" s="11">
        <v>0.67299999999999993</v>
      </c>
      <c r="AG764" s="11">
        <v>0.5</v>
      </c>
      <c r="AH764" s="11">
        <v>0.84</v>
      </c>
      <c r="AI764" s="11">
        <v>0.51</v>
      </c>
      <c r="AJ764" s="11">
        <v>0.41102107256489695</v>
      </c>
      <c r="AK764" s="11">
        <v>0.37829822140624303</v>
      </c>
      <c r="AL764" s="11">
        <v>0.33942158199413142</v>
      </c>
      <c r="AM764" s="11">
        <v>4.4608007137281113E-3</v>
      </c>
      <c r="AN764" s="11">
        <v>1.0115285714285714E-2</v>
      </c>
      <c r="AO764" s="11">
        <v>0.34375460471940777</v>
      </c>
      <c r="AP764" s="11">
        <v>0.54924000106751913</v>
      </c>
      <c r="AQ764" s="11">
        <v>0.33942158199413142</v>
      </c>
      <c r="AR764" s="11">
        <v>1590.7659666346699</v>
      </c>
      <c r="AS764" s="11">
        <v>1630</v>
      </c>
      <c r="AT764" s="11">
        <v>747250</v>
      </c>
      <c r="AW764" s="11">
        <v>0</v>
      </c>
      <c r="AX764" s="11">
        <v>-1.6844485742100235E-2</v>
      </c>
    </row>
    <row r="765" spans="1:50">
      <c r="A765"/>
      <c r="B765"/>
      <c r="C765"/>
      <c r="D765"/>
      <c r="E765"/>
      <c r="F765"/>
      <c r="G765"/>
      <c r="H765"/>
      <c r="I765"/>
      <c r="J765"/>
      <c r="K765"/>
      <c r="L765"/>
      <c r="M765"/>
      <c r="N765"/>
      <c r="O765"/>
      <c r="P765"/>
      <c r="Q765"/>
      <c r="R765"/>
      <c r="S765"/>
      <c r="T765"/>
      <c r="U765"/>
      <c r="V765"/>
      <c r="W765"/>
      <c r="X765"/>
      <c r="Y765"/>
      <c r="Z765"/>
      <c r="AA765" s="11">
        <v>0.25884383088869717</v>
      </c>
      <c r="AB765" s="11">
        <v>0.5589999997988343</v>
      </c>
      <c r="AC765" s="11">
        <v>0.55000000000000004</v>
      </c>
      <c r="AD765" s="11">
        <v>0.5</v>
      </c>
      <c r="AE765" s="11">
        <v>0.78799999999999992</v>
      </c>
      <c r="AF765" s="11">
        <v>0.67299999999999993</v>
      </c>
      <c r="AG765" s="11">
        <v>0.5</v>
      </c>
      <c r="AH765" s="11">
        <v>0.878</v>
      </c>
      <c r="AI765" s="11">
        <v>0.51</v>
      </c>
      <c r="AJ765" s="11">
        <v>0.42160730537225</v>
      </c>
      <c r="AK765" s="11">
        <v>0.38015986643350397</v>
      </c>
      <c r="AL765" s="11">
        <v>0.36011409681501588</v>
      </c>
      <c r="AM765" s="11">
        <v>2.1847093069490335E-2</v>
      </c>
      <c r="AN765" s="11">
        <v>1.4395999999999999E-2</v>
      </c>
      <c r="AO765" s="11">
        <v>0.34520959708162602</v>
      </c>
      <c r="AP765" s="11">
        <v>0.56118000080063946</v>
      </c>
      <c r="AQ765" s="11">
        <v>0.36011409681501588</v>
      </c>
      <c r="AR765" s="11">
        <v>1624.95657119572</v>
      </c>
      <c r="AS765" s="11">
        <v>1670</v>
      </c>
      <c r="AT765" s="11">
        <v>762878</v>
      </c>
      <c r="AU765" s="11">
        <v>39.85</v>
      </c>
      <c r="AV765" s="11">
        <v>41.2</v>
      </c>
      <c r="AW765" s="11">
        <v>0</v>
      </c>
      <c r="AX765" s="11">
        <v>-3.62853957049451E-2</v>
      </c>
    </row>
    <row r="766" spans="1:50">
      <c r="A766"/>
      <c r="B766"/>
      <c r="C766"/>
      <c r="D766"/>
      <c r="E766"/>
      <c r="F766"/>
      <c r="G766"/>
      <c r="H766"/>
      <c r="I766"/>
      <c r="J766"/>
      <c r="K766"/>
      <c r="L766"/>
      <c r="M766"/>
      <c r="N766"/>
      <c r="O766"/>
      <c r="P766"/>
      <c r="Q766"/>
      <c r="R766"/>
      <c r="S766"/>
      <c r="T766"/>
      <c r="U766"/>
      <c r="V766"/>
      <c r="W766"/>
      <c r="X766"/>
      <c r="Y766"/>
      <c r="Z766"/>
      <c r="AA766" s="11">
        <v>0.25884383088869717</v>
      </c>
      <c r="AB766" s="11">
        <v>0.56799999959766867</v>
      </c>
      <c r="AC766" s="11">
        <v>0.55000000000000004</v>
      </c>
      <c r="AD766" s="11">
        <v>0.5</v>
      </c>
      <c r="AE766" s="11">
        <v>0.80099999999999993</v>
      </c>
      <c r="AF766" s="11">
        <v>0.67900000000000005</v>
      </c>
      <c r="AG766" s="11">
        <v>0.5</v>
      </c>
      <c r="AH766" s="11">
        <v>0.87</v>
      </c>
      <c r="AI766" s="11">
        <v>0.51</v>
      </c>
      <c r="AJ766" s="11">
        <v>0.316035838386788</v>
      </c>
      <c r="AK766" s="11">
        <v>0.37554704534634398</v>
      </c>
      <c r="AL766" s="11">
        <v>0.3393310542217774</v>
      </c>
      <c r="AM766" s="11">
        <v>3.2887027769091332E-2</v>
      </c>
      <c r="AN766" s="11">
        <v>1.7404571428571429E-2</v>
      </c>
      <c r="AO766" s="11">
        <v>0.33466955562624739</v>
      </c>
      <c r="AP766" s="11">
        <v>0.57312000053375955</v>
      </c>
      <c r="AQ766" s="11">
        <v>0.3393310542217774</v>
      </c>
      <c r="AR766" s="11">
        <v>1681.80987473353</v>
      </c>
      <c r="AS766" s="11">
        <v>1820</v>
      </c>
      <c r="AT766" s="11">
        <v>777071</v>
      </c>
      <c r="AW766" s="11">
        <v>-0.01</v>
      </c>
      <c r="AX766" s="11">
        <v>-3.75479763693643E-2</v>
      </c>
    </row>
    <row r="767" spans="1:50">
      <c r="A767"/>
      <c r="B767"/>
      <c r="C767"/>
      <c r="D767"/>
      <c r="E767"/>
      <c r="F767"/>
      <c r="G767"/>
      <c r="H767"/>
      <c r="I767"/>
      <c r="J767"/>
      <c r="K767"/>
      <c r="L767"/>
      <c r="M767"/>
      <c r="N767"/>
      <c r="O767"/>
      <c r="P767"/>
      <c r="Q767"/>
      <c r="R767"/>
      <c r="S767"/>
      <c r="T767"/>
      <c r="U767"/>
      <c r="V767"/>
      <c r="W767"/>
      <c r="X767"/>
      <c r="Y767"/>
      <c r="Z767"/>
      <c r="AA767" s="11">
        <v>0.25884383088869717</v>
      </c>
      <c r="AB767" s="11">
        <v>0.57699999939650293</v>
      </c>
      <c r="AC767" s="11">
        <v>0.55000000000000004</v>
      </c>
      <c r="AD767" s="11">
        <v>0.5</v>
      </c>
      <c r="AE767" s="11">
        <v>0.80500000000000005</v>
      </c>
      <c r="AF767" s="11">
        <v>0.73499999999999999</v>
      </c>
      <c r="AG767" s="11">
        <v>0.5</v>
      </c>
      <c r="AH767" s="11">
        <v>0.88700000000000001</v>
      </c>
      <c r="AI767" s="11">
        <v>0.43</v>
      </c>
      <c r="AJ767" s="11">
        <v>0.45366387007388403</v>
      </c>
      <c r="AK767" s="11">
        <v>0.36395546506397397</v>
      </c>
      <c r="AL767" s="11">
        <v>0.40817560456772722</v>
      </c>
      <c r="AM767" s="11">
        <v>4.8446132654902004E-2</v>
      </c>
      <c r="AN767" s="11">
        <v>2.1184714285714286E-2</v>
      </c>
      <c r="AO767" s="11">
        <v>0.35052574567512257</v>
      </c>
      <c r="AP767" s="11">
        <v>0.58506000026687988</v>
      </c>
      <c r="AQ767" s="11">
        <v>0.40817560456772722</v>
      </c>
      <c r="AR767" s="11">
        <v>1764.38770611477</v>
      </c>
      <c r="AS767" s="11">
        <v>1940</v>
      </c>
      <c r="AT767" s="11">
        <v>790844</v>
      </c>
      <c r="AW767" s="11">
        <v>0.01</v>
      </c>
      <c r="AX767" s="11">
        <v>-3.9578986554678564E-2</v>
      </c>
    </row>
    <row r="768" spans="1:50">
      <c r="A768"/>
      <c r="B768"/>
      <c r="C768"/>
      <c r="D768"/>
      <c r="E768"/>
      <c r="F768"/>
      <c r="G768"/>
      <c r="H768"/>
      <c r="I768"/>
      <c r="J768"/>
      <c r="K768"/>
      <c r="L768"/>
      <c r="M768"/>
      <c r="N768"/>
      <c r="O768"/>
      <c r="P768"/>
      <c r="Q768"/>
      <c r="R768"/>
      <c r="S768"/>
      <c r="T768"/>
      <c r="U768"/>
      <c r="V768"/>
      <c r="W768"/>
      <c r="X768"/>
      <c r="Y768"/>
      <c r="Z768"/>
      <c r="AA768" s="11">
        <v>0.25884383088869717</v>
      </c>
      <c r="AB768" s="11">
        <v>0.5859999991953373</v>
      </c>
      <c r="AC768" s="11">
        <v>0.55000000000000004</v>
      </c>
      <c r="AD768" s="11">
        <v>0.5</v>
      </c>
      <c r="AE768" s="11">
        <v>0.80299999999999994</v>
      </c>
      <c r="AF768" s="11">
        <v>0.67500000000000004</v>
      </c>
      <c r="AG768" s="11">
        <v>0.5</v>
      </c>
      <c r="AH768" s="11">
        <v>0.86900000000000011</v>
      </c>
      <c r="AI768" s="11">
        <v>0.43</v>
      </c>
      <c r="AJ768" s="11">
        <v>0.37437963889055398</v>
      </c>
      <c r="AK768" s="11">
        <v>0.29037974628859203</v>
      </c>
      <c r="AL768" s="11">
        <v>0.36323054447667086</v>
      </c>
      <c r="AM768" s="11">
        <v>6.0809225256264782E-2</v>
      </c>
      <c r="AN768" s="11">
        <v>3.0806714285714288E-2</v>
      </c>
      <c r="AO768" s="11">
        <v>0.31821992830667301</v>
      </c>
      <c r="AP768" s="11">
        <v>0.59699999999999998</v>
      </c>
      <c r="AQ768" s="11">
        <v>0.36323054447667086</v>
      </c>
      <c r="AR768" s="11">
        <v>1848.0729175896499</v>
      </c>
      <c r="AS768" s="11">
        <v>2020</v>
      </c>
      <c r="AT768" s="11">
        <v>804940</v>
      </c>
      <c r="AW768" s="11">
        <v>-0.02</v>
      </c>
      <c r="AX768" s="11">
        <v>-4.3159614027412696E-2</v>
      </c>
    </row>
    <row r="769" spans="1:50">
      <c r="A769"/>
      <c r="B769"/>
      <c r="C769"/>
      <c r="D769"/>
      <c r="E769"/>
      <c r="F769"/>
      <c r="G769"/>
      <c r="H769"/>
      <c r="I769"/>
      <c r="J769"/>
      <c r="K769"/>
      <c r="L769"/>
      <c r="M769"/>
      <c r="N769"/>
      <c r="O769"/>
      <c r="P769"/>
      <c r="Q769"/>
      <c r="R769"/>
      <c r="S769"/>
      <c r="T769"/>
      <c r="U769"/>
      <c r="V769"/>
      <c r="W769"/>
      <c r="X769"/>
      <c r="Y769"/>
      <c r="Z769"/>
      <c r="AA769" s="11">
        <v>0.25884383088869717</v>
      </c>
      <c r="AB769" s="11">
        <v>0.59499999899417166</v>
      </c>
      <c r="AC769" s="11">
        <v>0.38299999999999995</v>
      </c>
      <c r="AD769" s="11">
        <v>0.7</v>
      </c>
      <c r="AE769" s="11">
        <v>0.80299999999999994</v>
      </c>
      <c r="AF769" s="11">
        <v>0.6</v>
      </c>
      <c r="AG769" s="11">
        <v>0.5</v>
      </c>
      <c r="AH769" s="11">
        <v>0.84799999999999998</v>
      </c>
      <c r="AI769" s="11">
        <v>0.28600000000000003</v>
      </c>
      <c r="AJ769" s="11">
        <v>0.45330093780276803</v>
      </c>
      <c r="AK769" s="11">
        <v>0.28278663683549798</v>
      </c>
      <c r="AL769" s="11">
        <v>0.37358966601627613</v>
      </c>
      <c r="AM769" s="11">
        <v>6.0764619770649002E-2</v>
      </c>
      <c r="AN769" s="11">
        <v>3.4028714285714287E-2</v>
      </c>
      <c r="AO769" s="11">
        <v>0.37122434192099496</v>
      </c>
      <c r="AP769" s="11">
        <v>0.59899999999999998</v>
      </c>
      <c r="AQ769" s="11">
        <v>0.37358966601627613</v>
      </c>
      <c r="AR769" s="11">
        <v>1964.2399841219701</v>
      </c>
      <c r="AS769" s="11">
        <v>2180</v>
      </c>
      <c r="AT769" s="11">
        <v>819501</v>
      </c>
      <c r="AW769" s="11">
        <v>-0.02</v>
      </c>
      <c r="AX769" s="11">
        <v>-4.5323675634169946E-2</v>
      </c>
    </row>
    <row r="770" spans="1:50">
      <c r="A770"/>
      <c r="B770"/>
      <c r="C770"/>
      <c r="D770"/>
      <c r="E770"/>
      <c r="F770"/>
      <c r="G770"/>
      <c r="H770"/>
      <c r="I770"/>
      <c r="J770"/>
      <c r="K770"/>
      <c r="L770"/>
      <c r="M770"/>
      <c r="N770"/>
      <c r="O770"/>
      <c r="P770"/>
      <c r="Q770"/>
      <c r="R770"/>
      <c r="S770"/>
      <c r="T770"/>
      <c r="U770"/>
      <c r="V770"/>
      <c r="W770"/>
      <c r="X770"/>
      <c r="Y770"/>
      <c r="Z770"/>
      <c r="AA770" s="11">
        <v>0.25884383088869717</v>
      </c>
      <c r="AB770" s="11">
        <v>0.60399999879300592</v>
      </c>
      <c r="AC770" s="11">
        <v>0.38299999999999995</v>
      </c>
      <c r="AD770" s="11">
        <v>0.6</v>
      </c>
      <c r="AE770" s="11">
        <v>0.80500000000000005</v>
      </c>
      <c r="AF770" s="11">
        <v>0.6</v>
      </c>
      <c r="AG770" s="11">
        <v>0.5</v>
      </c>
      <c r="AH770" s="11">
        <v>0.79</v>
      </c>
      <c r="AI770" s="11">
        <v>0.36399999999999999</v>
      </c>
      <c r="AJ770" s="11">
        <v>0.48608289071272581</v>
      </c>
      <c r="AK770" s="11">
        <v>0.26153749590085196</v>
      </c>
      <c r="AL770" s="11">
        <v>0.40785304542429213</v>
      </c>
      <c r="AM770" s="11">
        <v>9.2612236684269114E-2</v>
      </c>
      <c r="AN770" s="11">
        <v>3.7562857142857141E-2</v>
      </c>
      <c r="AO770" s="11">
        <v>0.37508114024941613</v>
      </c>
      <c r="AP770" s="11">
        <v>0.59299999999999997</v>
      </c>
      <c r="AQ770" s="11">
        <v>0.40785304542429213</v>
      </c>
      <c r="AR770" s="11">
        <v>2097.30725973568</v>
      </c>
      <c r="AS770" s="11">
        <v>2310</v>
      </c>
      <c r="AT770" s="11">
        <v>834291</v>
      </c>
      <c r="AW770" s="11">
        <v>-0.02</v>
      </c>
      <c r="AX770" s="11">
        <v>-3.7791996024202024E-2</v>
      </c>
    </row>
    <row r="771" spans="1:50">
      <c r="A771"/>
      <c r="B771"/>
      <c r="C771"/>
      <c r="D771"/>
      <c r="E771"/>
      <c r="F771"/>
      <c r="G771"/>
      <c r="H771"/>
      <c r="I771"/>
      <c r="J771"/>
      <c r="K771"/>
      <c r="L771"/>
      <c r="M771"/>
      <c r="N771"/>
      <c r="O771"/>
      <c r="P771"/>
      <c r="Q771"/>
      <c r="R771"/>
      <c r="S771"/>
      <c r="T771"/>
      <c r="U771"/>
      <c r="V771"/>
      <c r="W771"/>
      <c r="X771"/>
      <c r="Y771"/>
      <c r="Z771"/>
      <c r="AA771" s="11">
        <v>0.25884383088869717</v>
      </c>
      <c r="AB771" s="11">
        <v>0.61299999859184029</v>
      </c>
      <c r="AC771" s="11">
        <v>0.377</v>
      </c>
      <c r="AD771" s="11">
        <v>0.6</v>
      </c>
      <c r="AE771" s="11">
        <v>0.80799999999999994</v>
      </c>
      <c r="AF771" s="11">
        <v>0.57799999999999996</v>
      </c>
      <c r="AG771" s="11">
        <v>0.5</v>
      </c>
      <c r="AH771" s="11">
        <v>0.78299999999999992</v>
      </c>
      <c r="AI771" s="11">
        <v>0.28199999999999997</v>
      </c>
      <c r="AJ771" s="11">
        <v>0.56840220325064394</v>
      </c>
      <c r="AK771" s="11">
        <v>0.27422007934873199</v>
      </c>
      <c r="AL771" s="11">
        <v>0.4660700843418536</v>
      </c>
      <c r="AM771" s="11">
        <v>0.14764486887372555</v>
      </c>
      <c r="AN771" s="11">
        <v>4.3554214285714286E-2</v>
      </c>
      <c r="AO771" s="11">
        <v>0.38077639562181975</v>
      </c>
      <c r="AP771" s="11">
        <v>0.59599999999999997</v>
      </c>
      <c r="AQ771" s="11">
        <v>0.4660700843418536</v>
      </c>
      <c r="AR771" s="11">
        <v>2227.53259578606</v>
      </c>
      <c r="AS771" s="11">
        <v>2430</v>
      </c>
      <c r="AT771" s="11">
        <v>849245</v>
      </c>
      <c r="AW771" s="11">
        <v>-0.01</v>
      </c>
      <c r="AX771" s="11">
        <v>-4.4505634225034452E-2</v>
      </c>
    </row>
    <row r="772" spans="1:50">
      <c r="A772"/>
      <c r="B772"/>
      <c r="C772"/>
      <c r="D772"/>
      <c r="E772"/>
      <c r="F772"/>
      <c r="G772"/>
      <c r="H772"/>
      <c r="I772"/>
      <c r="J772"/>
      <c r="K772"/>
      <c r="L772"/>
      <c r="M772"/>
      <c r="N772"/>
      <c r="O772"/>
      <c r="P772"/>
      <c r="Q772"/>
      <c r="R772"/>
      <c r="S772"/>
      <c r="T772"/>
      <c r="U772"/>
      <c r="V772"/>
      <c r="W772"/>
      <c r="X772"/>
      <c r="Y772"/>
      <c r="Z772"/>
      <c r="AA772" s="11">
        <v>0.25884383088869717</v>
      </c>
      <c r="AB772" s="11">
        <v>0.62199999839067455</v>
      </c>
      <c r="AC772" s="11">
        <v>0.38100000000000001</v>
      </c>
      <c r="AD772" s="11">
        <v>0.6</v>
      </c>
      <c r="AE772" s="11">
        <v>0.80799999999999994</v>
      </c>
      <c r="AF772" s="11">
        <v>0.59399999999999997</v>
      </c>
      <c r="AG772" s="11">
        <v>0.5</v>
      </c>
      <c r="AH772" s="11">
        <v>0.7659999999999999</v>
      </c>
      <c r="AI772" s="11">
        <v>0.318</v>
      </c>
      <c r="AJ772" s="11">
        <v>0.59502568479560403</v>
      </c>
      <c r="AK772" s="11">
        <v>0.27890741687852599</v>
      </c>
      <c r="AL772" s="11">
        <v>0.44806010570279309</v>
      </c>
      <c r="AM772" s="11">
        <v>0.16556828663257445</v>
      </c>
      <c r="AN772" s="11">
        <v>4.9545571428571425E-2</v>
      </c>
      <c r="AO772" s="11">
        <v>0.37020494562086859</v>
      </c>
      <c r="AP772" s="11">
        <v>0.57899999999999996</v>
      </c>
      <c r="AQ772" s="11">
        <v>0.44806010570279309</v>
      </c>
      <c r="AR772" s="11">
        <v>2319.46472129529</v>
      </c>
      <c r="AS772" s="11">
        <v>2480</v>
      </c>
      <c r="AT772" s="11">
        <v>864202</v>
      </c>
      <c r="AW772" s="11">
        <v>-0.01</v>
      </c>
      <c r="AX772" s="11">
        <v>-4.8940527868875983E-2</v>
      </c>
    </row>
    <row r="773" spans="1:50">
      <c r="A773"/>
      <c r="B773"/>
      <c r="C773"/>
      <c r="D773"/>
      <c r="E773"/>
      <c r="F773"/>
      <c r="G773"/>
      <c r="H773"/>
      <c r="I773"/>
      <c r="J773"/>
      <c r="K773"/>
      <c r="L773"/>
      <c r="M773"/>
      <c r="N773"/>
      <c r="O773"/>
      <c r="P773"/>
      <c r="Q773"/>
      <c r="R773"/>
      <c r="S773"/>
      <c r="T773"/>
      <c r="U773"/>
      <c r="V773"/>
      <c r="W773"/>
      <c r="X773"/>
      <c r="Y773"/>
      <c r="Z773"/>
      <c r="AA773" s="11">
        <v>0.25884383088869717</v>
      </c>
      <c r="AB773" s="11">
        <v>0.63099999818950891</v>
      </c>
      <c r="AC773" s="11">
        <v>0.35700000000000004</v>
      </c>
      <c r="AD773" s="11">
        <v>0.6</v>
      </c>
      <c r="AE773" s="11">
        <v>0.78200000000000003</v>
      </c>
      <c r="AF773" s="11">
        <v>0.58899999999999997</v>
      </c>
      <c r="AG773" s="11">
        <v>0.6</v>
      </c>
      <c r="AH773" s="11">
        <v>0.70499999999999996</v>
      </c>
      <c r="AI773" s="11">
        <v>0.31900000000000001</v>
      </c>
      <c r="AJ773" s="11">
        <v>0.59407542796888779</v>
      </c>
      <c r="AK773" s="11">
        <v>0.28111834266032265</v>
      </c>
      <c r="AL773" s="11">
        <v>0.44857950463415569</v>
      </c>
      <c r="AM773" s="11">
        <v>0.16391260380325612</v>
      </c>
      <c r="AN773" s="11">
        <v>4.9050115725360013E-2</v>
      </c>
      <c r="AO773" s="11">
        <v>0.37150289613564841</v>
      </c>
      <c r="AP773" s="11">
        <v>0.55299999999999994</v>
      </c>
      <c r="AQ773" s="11">
        <v>0.44857950463415569</v>
      </c>
      <c r="AS773" s="11">
        <v>2602</v>
      </c>
      <c r="AW773" s="11">
        <v>-0.01</v>
      </c>
      <c r="AX773" s="11">
        <v>-5.2754139689042023E-2</v>
      </c>
    </row>
    <row r="774" spans="1:50">
      <c r="A774"/>
      <c r="B774"/>
      <c r="C774"/>
      <c r="D774"/>
      <c r="E774"/>
      <c r="F774"/>
      <c r="G774"/>
      <c r="H774"/>
      <c r="I774"/>
      <c r="J774"/>
      <c r="K774"/>
      <c r="L774"/>
      <c r="M774"/>
      <c r="N774"/>
      <c r="O774"/>
      <c r="P774"/>
      <c r="Q774"/>
      <c r="R774"/>
      <c r="S774"/>
      <c r="T774"/>
      <c r="U774"/>
      <c r="V774"/>
      <c r="W774"/>
      <c r="X774"/>
      <c r="Y774"/>
      <c r="Z774"/>
      <c r="AA774" s="11">
        <v>1</v>
      </c>
      <c r="AB774" s="11">
        <v>0.49700000760000007</v>
      </c>
      <c r="AC774" s="11">
        <v>0.55008000478148456</v>
      </c>
      <c r="AD774" s="11">
        <v>0.21600000187754631</v>
      </c>
      <c r="AE774" s="11">
        <v>0.48528000421822071</v>
      </c>
      <c r="AF774" s="11">
        <v>0.37584000326693057</v>
      </c>
      <c r="AG774" s="11">
        <v>0.43200000375509262</v>
      </c>
      <c r="AH774" s="11">
        <v>0.57456000499427318</v>
      </c>
      <c r="AI774" s="11">
        <v>0.53424000464379784</v>
      </c>
      <c r="AJ774" s="11">
        <v>0.62156408317644851</v>
      </c>
      <c r="AK774" s="11">
        <v>0.73710789493861562</v>
      </c>
      <c r="AL774" s="11">
        <v>0.59540669130356061</v>
      </c>
      <c r="AM774" s="11">
        <v>6.9542382279311841E-3</v>
      </c>
      <c r="AN774" s="11">
        <v>4.9477142857142858E-2</v>
      </c>
      <c r="AO774" s="11">
        <v>0.59466961918721828</v>
      </c>
      <c r="AP774" s="11">
        <v>0.50400000438094139</v>
      </c>
      <c r="AQ774" s="11">
        <v>0.59540669130356061</v>
      </c>
      <c r="AR774" s="11">
        <v>5038.5280647355903</v>
      </c>
      <c r="AS774" s="11">
        <v>4740</v>
      </c>
      <c r="AT774" s="11">
        <v>73000</v>
      </c>
      <c r="AW774" s="11">
        <v>-7.0000000000000007E-2</v>
      </c>
      <c r="AX774" s="11">
        <v>-6.8820005096788595E-2</v>
      </c>
    </row>
    <row r="775" spans="1:50">
      <c r="A775"/>
      <c r="B775"/>
      <c r="C775"/>
      <c r="D775"/>
      <c r="E775"/>
      <c r="F775"/>
      <c r="G775"/>
      <c r="H775"/>
      <c r="I775"/>
      <c r="J775"/>
      <c r="K775"/>
      <c r="L775"/>
      <c r="M775"/>
      <c r="N775"/>
      <c r="O775"/>
      <c r="P775"/>
      <c r="Q775"/>
      <c r="R775"/>
      <c r="S775"/>
      <c r="T775"/>
      <c r="U775"/>
      <c r="V775"/>
      <c r="W775"/>
      <c r="X775"/>
      <c r="Y775"/>
      <c r="Z775"/>
      <c r="AA775" s="11">
        <v>1</v>
      </c>
      <c r="AB775" s="11">
        <v>0.49599998470000006</v>
      </c>
      <c r="AC775" s="11">
        <v>0.56536000443995005</v>
      </c>
      <c r="AD775" s="11">
        <v>0.22200000174343587</v>
      </c>
      <c r="AE775" s="11">
        <v>0.49876000391691933</v>
      </c>
      <c r="AF775" s="11">
        <v>0.38628000303357846</v>
      </c>
      <c r="AG775" s="11">
        <v>0.44400000348687174</v>
      </c>
      <c r="AH775" s="11">
        <v>0.5905200046375394</v>
      </c>
      <c r="AI775" s="11">
        <v>0.54908000431209802</v>
      </c>
      <c r="AJ775" s="11">
        <v>0.62415055296976441</v>
      </c>
      <c r="AK775" s="11">
        <v>0.74194683145965001</v>
      </c>
      <c r="AL775" s="11">
        <v>0.59743662085749549</v>
      </c>
      <c r="AM775" s="11">
        <v>7.0961614538356662E-3</v>
      </c>
      <c r="AN775" s="11">
        <v>4.9477142857142858E-2</v>
      </c>
      <c r="AO775" s="11">
        <v>0.59668386635607185</v>
      </c>
      <c r="AP775" s="11">
        <v>0.51800000406801705</v>
      </c>
      <c r="AQ775" s="11">
        <v>0.59743662085749549</v>
      </c>
      <c r="AR775" s="11">
        <v>5330.1801759639302</v>
      </c>
      <c r="AS775" s="11">
        <v>4910</v>
      </c>
      <c r="AT775" s="11">
        <v>72183</v>
      </c>
      <c r="AW775" s="11">
        <v>-7.0000000000000007E-2</v>
      </c>
      <c r="AX775" s="11">
        <v>-7.3081686112140443E-2</v>
      </c>
    </row>
    <row r="776" spans="1:50">
      <c r="A776"/>
      <c r="B776"/>
      <c r="C776"/>
      <c r="D776"/>
      <c r="E776"/>
      <c r="F776"/>
      <c r="G776"/>
      <c r="H776"/>
      <c r="I776"/>
      <c r="J776"/>
      <c r="K776"/>
      <c r="L776"/>
      <c r="M776"/>
      <c r="N776"/>
      <c r="O776"/>
      <c r="P776"/>
      <c r="Q776"/>
      <c r="R776"/>
      <c r="S776"/>
      <c r="T776"/>
      <c r="U776"/>
      <c r="V776"/>
      <c r="W776"/>
      <c r="X776"/>
      <c r="Y776"/>
      <c r="Z776"/>
      <c r="AA776" s="11">
        <v>1</v>
      </c>
      <c r="AB776" s="11">
        <v>0.49599998470000006</v>
      </c>
      <c r="AC776" s="11">
        <v>0.58064000409841543</v>
      </c>
      <c r="AD776" s="11">
        <v>0.2280000016093254</v>
      </c>
      <c r="AE776" s="11">
        <v>0.51224000361561783</v>
      </c>
      <c r="AF776" s="11">
        <v>0.39672000280022623</v>
      </c>
      <c r="AG776" s="11">
        <v>0.45600000321865081</v>
      </c>
      <c r="AH776" s="11">
        <v>0.60648000428080562</v>
      </c>
      <c r="AI776" s="11">
        <v>0.56392000398039821</v>
      </c>
      <c r="AJ776" s="11">
        <v>0.62673702276308019</v>
      </c>
      <c r="AK776" s="11">
        <v>0.72401048870407403</v>
      </c>
      <c r="AL776" s="11">
        <v>0.59946655041143027</v>
      </c>
      <c r="AM776" s="11">
        <v>8.5752446875125565E-3</v>
      </c>
      <c r="AN776" s="11">
        <v>4.9477142857142858E-2</v>
      </c>
      <c r="AO776" s="11">
        <v>0.59869811352492552</v>
      </c>
      <c r="AP776" s="11">
        <v>0.5320000037550926</v>
      </c>
      <c r="AQ776" s="11">
        <v>0.59946655041143027</v>
      </c>
      <c r="AR776" s="11">
        <v>5516.3438603674103</v>
      </c>
      <c r="AS776" s="11">
        <v>5100</v>
      </c>
      <c r="AT776" s="11">
        <v>72042</v>
      </c>
      <c r="AW776" s="11">
        <v>-0.06</v>
      </c>
      <c r="AX776" s="11">
        <v>-7.4477157166975394E-2</v>
      </c>
    </row>
    <row r="777" spans="1:50">
      <c r="A777"/>
      <c r="B777"/>
      <c r="C777"/>
      <c r="D777"/>
      <c r="E777"/>
      <c r="F777"/>
      <c r="G777"/>
      <c r="H777"/>
      <c r="I777"/>
      <c r="J777"/>
      <c r="K777"/>
      <c r="L777"/>
      <c r="M777"/>
      <c r="N777"/>
      <c r="O777"/>
      <c r="P777"/>
      <c r="Q777"/>
      <c r="R777"/>
      <c r="S777"/>
      <c r="T777"/>
      <c r="U777"/>
      <c r="V777"/>
      <c r="W777"/>
      <c r="X777"/>
      <c r="Y777"/>
      <c r="Z777"/>
      <c r="AA777" s="11">
        <v>1</v>
      </c>
      <c r="AB777" s="11">
        <v>0.49599998470000006</v>
      </c>
      <c r="AC777" s="11">
        <v>0.59592000375688081</v>
      </c>
      <c r="AD777" s="11">
        <v>0.23400000147521496</v>
      </c>
      <c r="AE777" s="11">
        <v>0.52572000331431634</v>
      </c>
      <c r="AF777" s="11">
        <v>0.40716000256687407</v>
      </c>
      <c r="AG777" s="11">
        <v>0.46800000295042993</v>
      </c>
      <c r="AH777" s="11">
        <v>0.62244000392407173</v>
      </c>
      <c r="AI777" s="11">
        <v>0.5787600036486984</v>
      </c>
      <c r="AJ777" s="11">
        <v>0.62932349255639597</v>
      </c>
      <c r="AK777" s="11">
        <v>0.70607414594849804</v>
      </c>
      <c r="AL777" s="11">
        <v>0.60149647996536504</v>
      </c>
      <c r="AM777" s="11">
        <v>1.0057824755556222E-2</v>
      </c>
      <c r="AN777" s="11">
        <v>4.9477142857142858E-2</v>
      </c>
      <c r="AO777" s="11">
        <v>0.6007123606937792</v>
      </c>
      <c r="AP777" s="11">
        <v>0.54600000344216826</v>
      </c>
      <c r="AQ777" s="11">
        <v>0.60149647996536504</v>
      </c>
      <c r="AR777" s="11">
        <v>5875.6237233645297</v>
      </c>
      <c r="AS777" s="11">
        <v>5540</v>
      </c>
      <c r="AT777" s="11">
        <v>71807</v>
      </c>
      <c r="AW777" s="11">
        <v>-0.06</v>
      </c>
      <c r="AX777" s="11">
        <v>-7.598095293723145E-2</v>
      </c>
    </row>
    <row r="778" spans="1:50">
      <c r="A778"/>
      <c r="B778"/>
      <c r="C778"/>
      <c r="D778"/>
      <c r="E778"/>
      <c r="F778"/>
      <c r="G778"/>
      <c r="H778"/>
      <c r="I778"/>
      <c r="J778"/>
      <c r="K778"/>
      <c r="L778"/>
      <c r="M778"/>
      <c r="N778"/>
      <c r="O778"/>
      <c r="P778"/>
      <c r="Q778"/>
      <c r="R778"/>
      <c r="S778"/>
      <c r="T778"/>
      <c r="U778"/>
      <c r="V778"/>
      <c r="W778"/>
      <c r="X778"/>
      <c r="Y778"/>
      <c r="Z778"/>
      <c r="AA778" s="11">
        <v>1</v>
      </c>
      <c r="AB778" s="11">
        <v>0.49599998470000006</v>
      </c>
      <c r="AC778" s="11">
        <v>0.61120000341534619</v>
      </c>
      <c r="AD778" s="11">
        <v>0.2400000013411045</v>
      </c>
      <c r="AE778" s="11">
        <v>0.53920000301301485</v>
      </c>
      <c r="AF778" s="11">
        <v>0.41760000233352185</v>
      </c>
      <c r="AG778" s="11">
        <v>0.48000000268220899</v>
      </c>
      <c r="AH778" s="11">
        <v>0.63840000356733795</v>
      </c>
      <c r="AI778" s="11">
        <v>0.59360000331699847</v>
      </c>
      <c r="AJ778" s="11">
        <v>0.60710817203482192</v>
      </c>
      <c r="AK778" s="11">
        <v>0.70607940672592007</v>
      </c>
      <c r="AL778" s="11">
        <v>0.5935702604667682</v>
      </c>
      <c r="AM778" s="11">
        <v>1.2426798390729557E-2</v>
      </c>
      <c r="AN778" s="11">
        <v>4.9477142857142858E-2</v>
      </c>
      <c r="AO778" s="11">
        <v>0.59822255042145489</v>
      </c>
      <c r="AP778" s="11">
        <v>0.56000000312924381</v>
      </c>
      <c r="AQ778" s="11">
        <v>0.5935702604667682</v>
      </c>
      <c r="AR778" s="11">
        <v>6025.7161220358303</v>
      </c>
      <c r="AS778" s="11">
        <v>5450</v>
      </c>
      <c r="AT778" s="11">
        <v>71530</v>
      </c>
      <c r="AW778" s="11">
        <v>-0.06</v>
      </c>
      <c r="AX778" s="11">
        <v>-7.3363868837119595E-2</v>
      </c>
    </row>
    <row r="779" spans="1:50">
      <c r="A779"/>
      <c r="B779"/>
      <c r="C779"/>
      <c r="D779"/>
      <c r="E779"/>
      <c r="F779"/>
      <c r="G779"/>
      <c r="H779"/>
      <c r="I779"/>
      <c r="J779"/>
      <c r="K779"/>
      <c r="L779"/>
      <c r="M779"/>
      <c r="N779"/>
      <c r="O779"/>
      <c r="P779"/>
      <c r="Q779"/>
      <c r="R779"/>
      <c r="S779"/>
      <c r="T779"/>
      <c r="U779"/>
      <c r="V779"/>
      <c r="W779"/>
      <c r="X779"/>
      <c r="Y779"/>
      <c r="Z779"/>
      <c r="AA779" s="11">
        <v>1</v>
      </c>
      <c r="AB779" s="11">
        <v>0.49599998470000006</v>
      </c>
      <c r="AC779" s="11">
        <v>0.62648000307381158</v>
      </c>
      <c r="AD779" s="11">
        <v>0.24600000120699406</v>
      </c>
      <c r="AE779" s="11">
        <v>0.55268000271171336</v>
      </c>
      <c r="AF779" s="11">
        <v>0.42804000210016968</v>
      </c>
      <c r="AG779" s="11">
        <v>0.49200000241398811</v>
      </c>
      <c r="AH779" s="11">
        <v>0.65436000321060417</v>
      </c>
      <c r="AI779" s="11">
        <v>0.60844000298529866</v>
      </c>
      <c r="AJ779" s="11">
        <v>0.58489285151324799</v>
      </c>
      <c r="AK779" s="11">
        <v>0.70608466750334198</v>
      </c>
      <c r="AL779" s="11">
        <v>0.58564404096817135</v>
      </c>
      <c r="AM779" s="11">
        <v>1.8693510547813333E-2</v>
      </c>
      <c r="AN779" s="11">
        <v>4.9477142857142858E-2</v>
      </c>
      <c r="AO779" s="11">
        <v>0.59573274014913069</v>
      </c>
      <c r="AP779" s="11">
        <v>0.57400000281631947</v>
      </c>
      <c r="AQ779" s="11">
        <v>0.58564404096817135</v>
      </c>
      <c r="AR779" s="11">
        <v>6215.4483128581296</v>
      </c>
      <c r="AS779" s="11">
        <v>5310</v>
      </c>
      <c r="AT779" s="11">
        <v>71326</v>
      </c>
      <c r="AW779" s="11">
        <v>-0.06</v>
      </c>
      <c r="AX779" s="11">
        <v>-7.8183291305735536E-2</v>
      </c>
    </row>
    <row r="780" spans="1:50">
      <c r="A780"/>
      <c r="B780"/>
      <c r="C780"/>
      <c r="D780"/>
      <c r="E780"/>
      <c r="F780"/>
      <c r="G780"/>
      <c r="H780"/>
      <c r="I780"/>
      <c r="J780"/>
      <c r="K780"/>
      <c r="L780"/>
      <c r="M780"/>
      <c r="N780"/>
      <c r="O780"/>
      <c r="P780"/>
      <c r="Q780"/>
      <c r="R780"/>
      <c r="S780"/>
      <c r="T780"/>
      <c r="U780"/>
      <c r="V780"/>
      <c r="W780"/>
      <c r="X780"/>
      <c r="Y780"/>
      <c r="Z780"/>
      <c r="AA780" s="11">
        <v>1</v>
      </c>
      <c r="AB780" s="11">
        <v>0.49599998470000006</v>
      </c>
      <c r="AC780" s="11">
        <v>0.64176000273227696</v>
      </c>
      <c r="AD780" s="11">
        <v>0.25200000107288362</v>
      </c>
      <c r="AE780" s="11">
        <v>0.56616000241041187</v>
      </c>
      <c r="AF780" s="11">
        <v>0.43848000186681751</v>
      </c>
      <c r="AG780" s="11">
        <v>0.50400000214576723</v>
      </c>
      <c r="AH780" s="11">
        <v>0.67032000285387039</v>
      </c>
      <c r="AI780" s="11">
        <v>0.62328000265359884</v>
      </c>
      <c r="AJ780" s="11">
        <v>0.58848808940755304</v>
      </c>
      <c r="AK780" s="11">
        <v>0.71325371308801699</v>
      </c>
      <c r="AL780" s="11">
        <v>0.5963886325641361</v>
      </c>
      <c r="AM780" s="11">
        <v>0.12052317374564445</v>
      </c>
      <c r="AN780" s="11">
        <v>4.9477142857142858E-2</v>
      </c>
      <c r="AO780" s="11">
        <v>0.61071084094555173</v>
      </c>
      <c r="AP780" s="11">
        <v>0.58800000250339512</v>
      </c>
      <c r="AQ780" s="11">
        <v>0.5963886325641361</v>
      </c>
      <c r="AR780" s="11">
        <v>6139.21770533364</v>
      </c>
      <c r="AS780" s="11">
        <v>5560</v>
      </c>
      <c r="AT780" s="11">
        <v>71079</v>
      </c>
      <c r="AW780" s="11">
        <v>-0.04</v>
      </c>
      <c r="AX780" s="11">
        <v>-7.2339559631320438E-2</v>
      </c>
    </row>
    <row r="781" spans="1:50">
      <c r="A781"/>
      <c r="B781"/>
      <c r="C781"/>
      <c r="D781"/>
      <c r="E781"/>
      <c r="F781"/>
      <c r="G781"/>
      <c r="H781"/>
      <c r="I781"/>
      <c r="J781"/>
      <c r="K781"/>
      <c r="L781"/>
      <c r="M781"/>
      <c r="N781"/>
      <c r="O781"/>
      <c r="P781"/>
      <c r="Q781"/>
      <c r="R781"/>
      <c r="S781"/>
      <c r="T781"/>
      <c r="U781"/>
      <c r="V781"/>
      <c r="W781"/>
      <c r="X781"/>
      <c r="Y781"/>
      <c r="Z781"/>
      <c r="AA781" s="11">
        <v>1</v>
      </c>
      <c r="AB781" s="11">
        <v>0.50607998478069449</v>
      </c>
      <c r="AC781" s="11">
        <v>0.65704000239074234</v>
      </c>
      <c r="AD781" s="11">
        <v>0.25800000093877318</v>
      </c>
      <c r="AE781" s="11">
        <v>0.57964000210911037</v>
      </c>
      <c r="AF781" s="11">
        <v>0.44892000163346529</v>
      </c>
      <c r="AG781" s="11">
        <v>0.51600000187754635</v>
      </c>
      <c r="AH781" s="11">
        <v>0.6862800024971365</v>
      </c>
      <c r="AI781" s="11">
        <v>0.63812000232189892</v>
      </c>
      <c r="AJ781" s="11">
        <v>0.59208332730185798</v>
      </c>
      <c r="AK781" s="11">
        <v>0.72042275867269201</v>
      </c>
      <c r="AL781" s="11">
        <v>0.60713322416010085</v>
      </c>
      <c r="AM781" s="11">
        <v>0.19028905240022445</v>
      </c>
      <c r="AN781" s="11">
        <v>4.9477142857142858E-2</v>
      </c>
      <c r="AO781" s="11">
        <v>0.62568894174197287</v>
      </c>
      <c r="AP781" s="11">
        <v>0.60200000219047067</v>
      </c>
      <c r="AQ781" s="11">
        <v>0.60713322416010085</v>
      </c>
      <c r="AR781" s="11">
        <v>5988.7199472684497</v>
      </c>
      <c r="AS781" s="11">
        <v>5330</v>
      </c>
      <c r="AT781" s="11">
        <v>71079</v>
      </c>
      <c r="AW781" s="11">
        <v>-0.03</v>
      </c>
      <c r="AX781" s="11">
        <v>-6.9423646683786477E-2</v>
      </c>
    </row>
    <row r="782" spans="1:50">
      <c r="A782"/>
      <c r="B782"/>
      <c r="C782"/>
      <c r="D782"/>
      <c r="E782"/>
      <c r="F782"/>
      <c r="G782"/>
      <c r="H782"/>
      <c r="I782"/>
      <c r="J782"/>
      <c r="K782"/>
      <c r="L782"/>
      <c r="M782"/>
      <c r="N782"/>
      <c r="O782"/>
      <c r="P782"/>
      <c r="Q782"/>
      <c r="R782"/>
      <c r="S782"/>
      <c r="T782"/>
      <c r="U782"/>
      <c r="V782"/>
      <c r="W782"/>
      <c r="X782"/>
      <c r="Y782"/>
      <c r="Z782"/>
      <c r="AA782" s="11">
        <v>1</v>
      </c>
      <c r="AB782" s="11">
        <v>0.51615998486138892</v>
      </c>
      <c r="AC782" s="11">
        <v>0.67232000204920783</v>
      </c>
      <c r="AD782" s="11">
        <v>0.26400000080466268</v>
      </c>
      <c r="AE782" s="11">
        <v>0.59312000180780888</v>
      </c>
      <c r="AF782" s="11">
        <v>0.45936000140011318</v>
      </c>
      <c r="AG782" s="11">
        <v>0.52800000160932536</v>
      </c>
      <c r="AH782" s="11">
        <v>0.70224000214040272</v>
      </c>
      <c r="AI782" s="11">
        <v>0.6529600019901991</v>
      </c>
      <c r="AJ782" s="11">
        <v>0.63324192373630006</v>
      </c>
      <c r="AK782" s="11">
        <v>0.71769047435043798</v>
      </c>
      <c r="AL782" s="11">
        <v>0.6137970929704103</v>
      </c>
      <c r="AM782" s="11">
        <v>0.37112539301846004</v>
      </c>
      <c r="AN782" s="11">
        <v>4.9477142857142858E-2</v>
      </c>
      <c r="AO782" s="11">
        <v>0.63980781905679329</v>
      </c>
      <c r="AP782" s="11">
        <v>0.61600000187754633</v>
      </c>
      <c r="AQ782" s="11">
        <v>0.6137970929704103</v>
      </c>
      <c r="AR782" s="11">
        <v>6239.7163111877499</v>
      </c>
      <c r="AS782" s="11">
        <v>5600</v>
      </c>
      <c r="AT782" s="11">
        <v>71212.828294867795</v>
      </c>
      <c r="AW782" s="11">
        <v>-0.01</v>
      </c>
      <c r="AX782" s="11">
        <v>-6.6572723203024375E-2</v>
      </c>
    </row>
    <row r="783" spans="1:50">
      <c r="A783"/>
      <c r="B783"/>
      <c r="C783"/>
      <c r="D783"/>
      <c r="E783"/>
      <c r="F783"/>
      <c r="G783"/>
      <c r="H783"/>
      <c r="I783"/>
      <c r="J783"/>
      <c r="K783"/>
      <c r="L783"/>
      <c r="M783"/>
      <c r="N783"/>
      <c r="O783"/>
      <c r="P783"/>
      <c r="Q783"/>
      <c r="R783"/>
      <c r="S783"/>
      <c r="T783"/>
      <c r="U783"/>
      <c r="V783"/>
      <c r="W783"/>
      <c r="X783"/>
      <c r="Y783"/>
      <c r="Z783"/>
      <c r="AA783" s="11">
        <v>1</v>
      </c>
      <c r="AB783" s="11">
        <v>0.52623998494208335</v>
      </c>
      <c r="AC783" s="11">
        <v>0.6876000017076731</v>
      </c>
      <c r="AD783" s="11">
        <v>0.27000000067055224</v>
      </c>
      <c r="AE783" s="11">
        <v>0.6066000015065075</v>
      </c>
      <c r="AF783" s="11">
        <v>0.46980000116676096</v>
      </c>
      <c r="AG783" s="11">
        <v>0.54000000134110449</v>
      </c>
      <c r="AH783" s="11">
        <v>0.71820000178366894</v>
      </c>
      <c r="AI783" s="11">
        <v>0.66780000165849929</v>
      </c>
      <c r="AJ783" s="11">
        <v>0.72249765584168801</v>
      </c>
      <c r="AK783" s="11">
        <v>0.69829565417967598</v>
      </c>
      <c r="AL783" s="11">
        <v>0.63745989995857788</v>
      </c>
      <c r="AM783" s="11">
        <v>0.65042697970738661</v>
      </c>
      <c r="AN783" s="11">
        <v>4.9477142857142858E-2</v>
      </c>
      <c r="AO783" s="11">
        <v>0.62529555564082051</v>
      </c>
      <c r="AP783" s="11">
        <v>0.63000000156462188</v>
      </c>
      <c r="AQ783" s="11">
        <v>0.63745989995857788</v>
      </c>
      <c r="AR783" s="11">
        <v>6794.9399521055402</v>
      </c>
      <c r="AS783" s="11">
        <v>6000</v>
      </c>
      <c r="AT783" s="11">
        <v>71471</v>
      </c>
      <c r="AW783" s="11">
        <v>0.02</v>
      </c>
      <c r="AX783" s="11">
        <v>-6.8234851472972202E-2</v>
      </c>
    </row>
    <row r="784" spans="1:50">
      <c r="A784"/>
      <c r="B784"/>
      <c r="C784"/>
      <c r="D784"/>
      <c r="E784"/>
      <c r="F784"/>
      <c r="G784"/>
      <c r="H784"/>
      <c r="I784"/>
      <c r="J784"/>
      <c r="K784"/>
      <c r="L784"/>
      <c r="M784"/>
      <c r="N784"/>
      <c r="O784"/>
      <c r="P784"/>
      <c r="Q784"/>
      <c r="R784"/>
      <c r="S784"/>
      <c r="T784"/>
      <c r="U784"/>
      <c r="V784"/>
      <c r="W784"/>
      <c r="X784"/>
      <c r="Y784"/>
      <c r="Z784"/>
      <c r="AA784" s="11">
        <v>1</v>
      </c>
      <c r="AB784" s="11">
        <v>0.53631998502277778</v>
      </c>
      <c r="AC784" s="11">
        <v>0.70288000136613848</v>
      </c>
      <c r="AD784" s="11">
        <v>0.2760000005364418</v>
      </c>
      <c r="AE784" s="11">
        <v>0.62008000120520601</v>
      </c>
      <c r="AF784" s="11">
        <v>0.48024000093340874</v>
      </c>
      <c r="AG784" s="11">
        <v>0.55200000107288361</v>
      </c>
      <c r="AH784" s="11">
        <v>0.73416000142693516</v>
      </c>
      <c r="AI784" s="11">
        <v>0.68264000132679936</v>
      </c>
      <c r="AJ784" s="11">
        <v>0.680790997484372</v>
      </c>
      <c r="AK784" s="11">
        <v>0.69135587258600606</v>
      </c>
      <c r="AL784" s="11">
        <v>0.64415142453265284</v>
      </c>
      <c r="AM784" s="11">
        <v>0.80246913580246892</v>
      </c>
      <c r="AN784" s="11">
        <v>4.9477142857142858E-2</v>
      </c>
      <c r="AO784" s="11">
        <v>0.62415089796418299</v>
      </c>
      <c r="AP784" s="11">
        <v>0.64400000125169754</v>
      </c>
      <c r="AQ784" s="11">
        <v>0.64415142453265284</v>
      </c>
      <c r="AR784" s="11">
        <v>7205.1483062591196</v>
      </c>
      <c r="AS784" s="11">
        <v>6510</v>
      </c>
      <c r="AT784" s="11">
        <v>72000</v>
      </c>
      <c r="AW784" s="11">
        <v>0.02</v>
      </c>
      <c r="AX784" s="11">
        <v>-7.5453985231232923E-2</v>
      </c>
    </row>
    <row r="785" spans="1:50">
      <c r="A785"/>
      <c r="B785"/>
      <c r="C785"/>
      <c r="D785"/>
      <c r="E785"/>
      <c r="F785"/>
      <c r="G785"/>
      <c r="H785"/>
      <c r="I785"/>
      <c r="J785"/>
      <c r="K785"/>
      <c r="L785"/>
      <c r="M785"/>
      <c r="N785"/>
      <c r="O785"/>
      <c r="P785"/>
      <c r="Q785"/>
      <c r="R785"/>
      <c r="S785"/>
      <c r="T785"/>
      <c r="U785"/>
      <c r="V785"/>
      <c r="W785"/>
      <c r="X785"/>
      <c r="Y785"/>
      <c r="Z785"/>
      <c r="AA785" s="11">
        <v>1</v>
      </c>
      <c r="AB785" s="11">
        <v>0.54639998510347221</v>
      </c>
      <c r="AC785" s="11">
        <v>0.71816000102460398</v>
      </c>
      <c r="AD785" s="11">
        <v>0.28200000040233136</v>
      </c>
      <c r="AE785" s="11">
        <v>0.63356000090390452</v>
      </c>
      <c r="AF785" s="11">
        <v>0.49068000070005657</v>
      </c>
      <c r="AG785" s="11">
        <v>0.56400000080466273</v>
      </c>
      <c r="AH785" s="11">
        <v>0.75012000107020138</v>
      </c>
      <c r="AI785" s="11">
        <v>0.69748000099509955</v>
      </c>
      <c r="AJ785" s="11">
        <v>0.6946226177114101</v>
      </c>
      <c r="AK785" s="11">
        <v>0.70624187388120796</v>
      </c>
      <c r="AL785" s="11">
        <v>0.63581490511338112</v>
      </c>
      <c r="AM785" s="11">
        <v>1</v>
      </c>
      <c r="AN785" s="11">
        <v>4.9477142857142858E-2</v>
      </c>
      <c r="AO785" s="11">
        <v>0.6395364156762986</v>
      </c>
      <c r="AP785" s="11">
        <v>0.6580000009387732</v>
      </c>
      <c r="AQ785" s="11">
        <v>0.63581490511338112</v>
      </c>
      <c r="AR785" s="11">
        <v>7861.3364826240804</v>
      </c>
      <c r="AS785" s="11">
        <v>7490</v>
      </c>
      <c r="AT785" s="11">
        <v>72395.628219046805</v>
      </c>
      <c r="AW785" s="11">
        <v>0.04</v>
      </c>
      <c r="AX785" s="11">
        <v>-8.6654764888456304E-2</v>
      </c>
    </row>
    <row r="786" spans="1:50">
      <c r="A786"/>
      <c r="B786"/>
      <c r="C786"/>
      <c r="D786"/>
      <c r="E786"/>
      <c r="F786"/>
      <c r="G786"/>
      <c r="H786"/>
      <c r="I786"/>
      <c r="J786"/>
      <c r="K786"/>
      <c r="L786"/>
      <c r="M786"/>
      <c r="N786"/>
      <c r="O786"/>
      <c r="P786"/>
      <c r="Q786"/>
      <c r="R786"/>
      <c r="S786"/>
      <c r="T786"/>
      <c r="U786"/>
      <c r="V786"/>
      <c r="W786"/>
      <c r="X786"/>
      <c r="Y786"/>
      <c r="Z786"/>
      <c r="AA786" s="11">
        <v>1</v>
      </c>
      <c r="AB786" s="11">
        <v>0.55647998518416664</v>
      </c>
      <c r="AC786" s="11">
        <v>0.73344000068306925</v>
      </c>
      <c r="AD786" s="11">
        <v>0.28800000026822092</v>
      </c>
      <c r="AE786" s="11">
        <v>0.64704000060260303</v>
      </c>
      <c r="AF786" s="11">
        <v>0.50112000046670435</v>
      </c>
      <c r="AG786" s="11">
        <v>0.57600000053644185</v>
      </c>
      <c r="AH786" s="11">
        <v>0.76608000071346749</v>
      </c>
      <c r="AI786" s="11">
        <v>0.71232000066339973</v>
      </c>
      <c r="AJ786" s="11">
        <v>0.66788944886599</v>
      </c>
      <c r="AK786" s="11">
        <v>0.70862111863395205</v>
      </c>
      <c r="AL786" s="11">
        <v>0.63693922031078654</v>
      </c>
      <c r="AM786" s="11">
        <v>1</v>
      </c>
      <c r="AN786" s="11">
        <v>4.9477142857142858E-2</v>
      </c>
      <c r="AO786" s="11">
        <v>0.63427567185002742</v>
      </c>
      <c r="AP786" s="11">
        <v>0.67200000062584875</v>
      </c>
      <c r="AQ786" s="11">
        <v>0.63693922031078654</v>
      </c>
      <c r="AR786" s="11">
        <v>8479.0187651081396</v>
      </c>
      <c r="AS786" s="11">
        <v>8000</v>
      </c>
      <c r="AT786" s="11">
        <v>72793.430350422903</v>
      </c>
      <c r="AW786" s="11">
        <v>0.04</v>
      </c>
      <c r="AX786" s="11">
        <v>-8.4302142025395821E-2</v>
      </c>
    </row>
    <row r="787" spans="1:50">
      <c r="A787"/>
      <c r="B787"/>
      <c r="C787"/>
      <c r="D787"/>
      <c r="E787"/>
      <c r="F787"/>
      <c r="G787"/>
      <c r="H787"/>
      <c r="I787"/>
      <c r="J787"/>
      <c r="K787"/>
      <c r="L787"/>
      <c r="M787"/>
      <c r="N787"/>
      <c r="O787"/>
      <c r="P787"/>
      <c r="Q787"/>
      <c r="R787"/>
      <c r="S787"/>
      <c r="T787"/>
      <c r="U787"/>
      <c r="V787"/>
      <c r="W787"/>
      <c r="X787"/>
      <c r="Y787"/>
      <c r="Z787"/>
      <c r="AA787" s="11">
        <v>1</v>
      </c>
      <c r="AB787" s="11">
        <v>0.56655998526486107</v>
      </c>
      <c r="AC787" s="11">
        <v>0.74872000034153474</v>
      </c>
      <c r="AD787" s="11">
        <v>0.29400000013411043</v>
      </c>
      <c r="AE787" s="11">
        <v>0.66052000030130165</v>
      </c>
      <c r="AF787" s="11">
        <v>0.51156000023335224</v>
      </c>
      <c r="AG787" s="11">
        <v>0.58800000026822086</v>
      </c>
      <c r="AH787" s="11">
        <v>0.78204000035673371</v>
      </c>
      <c r="AI787" s="11">
        <v>0.72716000033169992</v>
      </c>
      <c r="AJ787" s="11">
        <v>0.7016915794149361</v>
      </c>
      <c r="AK787" s="11">
        <v>0.70156701338584193</v>
      </c>
      <c r="AL787" s="11">
        <v>0.64273759897906935</v>
      </c>
      <c r="AM787" s="11">
        <v>1</v>
      </c>
      <c r="AN787" s="11">
        <v>4.9477142857142858E-2</v>
      </c>
      <c r="AO787" s="11">
        <v>0.6266113226403679</v>
      </c>
      <c r="AP787" s="11">
        <v>0.68600000031292441</v>
      </c>
      <c r="AQ787" s="11">
        <v>0.64273759897906935</v>
      </c>
      <c r="AR787" s="11">
        <v>8922.6522351346703</v>
      </c>
      <c r="AS787" s="11">
        <v>8430</v>
      </c>
      <c r="AT787" s="11">
        <v>73193.418339420794</v>
      </c>
      <c r="AW787" s="11">
        <v>0.04</v>
      </c>
      <c r="AX787" s="11">
        <v>-0.10505452702458729</v>
      </c>
    </row>
    <row r="788" spans="1:50">
      <c r="A788"/>
      <c r="B788"/>
      <c r="C788"/>
      <c r="D788"/>
      <c r="E788"/>
      <c r="F788"/>
      <c r="G788"/>
      <c r="H788"/>
      <c r="I788"/>
      <c r="J788"/>
      <c r="K788"/>
      <c r="L788"/>
      <c r="M788"/>
      <c r="N788"/>
      <c r="O788"/>
      <c r="P788"/>
      <c r="Q788"/>
      <c r="R788"/>
      <c r="S788"/>
      <c r="T788"/>
      <c r="U788"/>
      <c r="V788"/>
      <c r="W788"/>
      <c r="X788"/>
      <c r="Y788"/>
      <c r="Z788"/>
      <c r="AA788" s="11">
        <v>1</v>
      </c>
      <c r="AB788" s="11">
        <v>0.57663998534555549</v>
      </c>
      <c r="AC788" s="11">
        <v>0.76400000000000001</v>
      </c>
      <c r="AD788" s="11">
        <v>0.3</v>
      </c>
      <c r="AE788" s="11">
        <v>0.67400000000000004</v>
      </c>
      <c r="AF788" s="11">
        <v>0.52200000000000002</v>
      </c>
      <c r="AG788" s="11">
        <v>0.6</v>
      </c>
      <c r="AH788" s="11">
        <v>0.79799999999999993</v>
      </c>
      <c r="AI788" s="11">
        <v>0.74199999999999999</v>
      </c>
      <c r="AJ788" s="11">
        <v>0.65013102636249998</v>
      </c>
      <c r="AK788" s="11">
        <v>0.69712895048156409</v>
      </c>
      <c r="AL788" s="11">
        <v>0.65445083573363139</v>
      </c>
      <c r="AM788" s="11">
        <v>1</v>
      </c>
      <c r="AN788" s="11">
        <v>4.9477142857142858E-2</v>
      </c>
      <c r="AO788" s="11">
        <v>0.63785647656821498</v>
      </c>
      <c r="AP788" s="11">
        <v>0.7</v>
      </c>
      <c r="AQ788" s="11">
        <v>0.65445083573363139</v>
      </c>
      <c r="AR788" s="11">
        <v>8882.8869508171792</v>
      </c>
      <c r="AS788" s="11">
        <v>8460</v>
      </c>
      <c r="AT788" s="11">
        <v>73595.604196970497</v>
      </c>
      <c r="AW788" s="11">
        <v>0.05</v>
      </c>
      <c r="AX788" s="11">
        <v>-0.10704719456169115</v>
      </c>
    </row>
    <row r="789" spans="1:50">
      <c r="A789"/>
      <c r="B789"/>
      <c r="C789"/>
      <c r="D789"/>
      <c r="E789"/>
      <c r="F789"/>
      <c r="G789"/>
      <c r="H789"/>
      <c r="I789"/>
      <c r="J789"/>
      <c r="K789"/>
      <c r="L789"/>
      <c r="M789"/>
      <c r="N789"/>
      <c r="O789"/>
      <c r="P789"/>
      <c r="Q789"/>
      <c r="R789"/>
      <c r="S789"/>
      <c r="T789"/>
      <c r="U789"/>
      <c r="V789"/>
      <c r="W789"/>
      <c r="X789"/>
      <c r="Y789"/>
      <c r="Z789"/>
      <c r="AA789" s="11">
        <v>1</v>
      </c>
      <c r="AB789" s="11">
        <v>0.58671998542624992</v>
      </c>
      <c r="AC789" s="11">
        <v>0.754</v>
      </c>
      <c r="AD789" s="11">
        <v>0.3</v>
      </c>
      <c r="AE789" s="11">
        <v>0.67700000000000005</v>
      </c>
      <c r="AF789" s="11">
        <v>0.498</v>
      </c>
      <c r="AG789" s="11">
        <v>0.65</v>
      </c>
      <c r="AH789" s="11">
        <v>0.8</v>
      </c>
      <c r="AI789" s="11">
        <v>0.74299999999999999</v>
      </c>
      <c r="AJ789" s="11">
        <v>0.64862971613243192</v>
      </c>
      <c r="AK789" s="11">
        <v>0.69515766102081011</v>
      </c>
      <c r="AL789" s="11">
        <v>0.65290632741081756</v>
      </c>
      <c r="AM789" s="11">
        <v>1</v>
      </c>
      <c r="AN789" s="11">
        <v>4.9477142857142858E-2</v>
      </c>
      <c r="AO789" s="11">
        <v>0.63647791183334612</v>
      </c>
      <c r="AP789" s="11">
        <v>0.65200000000000002</v>
      </c>
      <c r="AQ789" s="11">
        <v>0.65290632741081756</v>
      </c>
      <c r="AS789" s="11">
        <v>8934.6666666666279</v>
      </c>
      <c r="AW789" s="11">
        <v>0.04</v>
      </c>
      <c r="AX789" s="11">
        <v>-0.111633564354575</v>
      </c>
    </row>
    <row r="790" spans="1:50">
      <c r="A790"/>
      <c r="B790"/>
      <c r="C790"/>
      <c r="D790"/>
      <c r="E790"/>
      <c r="F790"/>
      <c r="G790"/>
      <c r="H790"/>
      <c r="I790"/>
      <c r="J790"/>
      <c r="K790"/>
      <c r="L790"/>
      <c r="M790"/>
      <c r="N790"/>
      <c r="O790"/>
      <c r="P790"/>
      <c r="Q790"/>
      <c r="R790"/>
      <c r="S790"/>
      <c r="T790"/>
      <c r="U790"/>
      <c r="V790"/>
      <c r="W790"/>
      <c r="X790"/>
      <c r="Y790"/>
      <c r="Z790"/>
      <c r="AA790" s="11">
        <v>0.18625827814569537</v>
      </c>
      <c r="AB790" s="11">
        <v>0.50700000760000008</v>
      </c>
      <c r="AC790" s="11">
        <v>0.55000000000000004</v>
      </c>
      <c r="AD790" s="11">
        <v>0.5</v>
      </c>
      <c r="AE790" s="11">
        <v>0.84299999999999997</v>
      </c>
      <c r="AF790" s="11">
        <v>0.95299999999999996</v>
      </c>
      <c r="AG790" s="11">
        <v>0.5</v>
      </c>
      <c r="AH790" s="11">
        <v>0.76200000000000001</v>
      </c>
      <c r="AI790" s="11">
        <v>0.31</v>
      </c>
      <c r="AJ790" s="11">
        <v>0.40577689617838369</v>
      </c>
      <c r="AK790" s="11">
        <v>0.54526163083298429</v>
      </c>
      <c r="AL790" s="11">
        <v>0.44831038079228547</v>
      </c>
      <c r="AM790" s="11">
        <v>7.6565058860611108E-3</v>
      </c>
      <c r="AN790" s="11">
        <v>0.30277124599626343</v>
      </c>
      <c r="AO790" s="11">
        <v>0.39820224117406855</v>
      </c>
      <c r="AP790" s="11">
        <v>0.45520000254362819</v>
      </c>
      <c r="AQ790" s="11">
        <v>0.44831038079228547</v>
      </c>
      <c r="AR790" s="11">
        <v>3572.7347890055798</v>
      </c>
      <c r="AS790" s="11">
        <v>3400</v>
      </c>
      <c r="AT790" s="11">
        <v>8123665</v>
      </c>
      <c r="AW790" s="11">
        <v>-0.02</v>
      </c>
      <c r="AX790" s="11">
        <v>4.0665906791674422E-2</v>
      </c>
    </row>
    <row r="791" spans="1:50">
      <c r="A791"/>
      <c r="B791"/>
      <c r="C791"/>
      <c r="D791"/>
      <c r="E791"/>
      <c r="F791"/>
      <c r="G791"/>
      <c r="H791"/>
      <c r="I791"/>
      <c r="J791"/>
      <c r="K791"/>
      <c r="L791"/>
      <c r="M791"/>
      <c r="N791"/>
      <c r="O791"/>
      <c r="P791"/>
      <c r="Q791"/>
      <c r="R791"/>
      <c r="S791"/>
      <c r="T791"/>
      <c r="U791"/>
      <c r="V791"/>
      <c r="W791"/>
      <c r="X791"/>
      <c r="Y791"/>
      <c r="Z791"/>
      <c r="AA791" s="11">
        <v>0.18625827814569537</v>
      </c>
      <c r="AB791" s="11">
        <v>0.50599998470000007</v>
      </c>
      <c r="AC791" s="11">
        <v>0.55000000000000004</v>
      </c>
      <c r="AD791" s="11">
        <v>0.5</v>
      </c>
      <c r="AE791" s="11">
        <v>0.85400000000000009</v>
      </c>
      <c r="AF791" s="11">
        <v>0.89300000000000002</v>
      </c>
      <c r="AG791" s="11">
        <v>0.5</v>
      </c>
      <c r="AH791" s="11">
        <v>0.78</v>
      </c>
      <c r="AI791" s="11">
        <v>0.55000000000000004</v>
      </c>
      <c r="AJ791" s="11">
        <v>0.40385397573608606</v>
      </c>
      <c r="AK791" s="11">
        <v>0.54618533756360998</v>
      </c>
      <c r="AL791" s="11">
        <v>0.44725549062843273</v>
      </c>
      <c r="AM791" s="11">
        <v>1.1093111530769889E-2</v>
      </c>
      <c r="AN791" s="11">
        <v>0.30907898014098883</v>
      </c>
      <c r="AO791" s="11">
        <v>0.39612473593929021</v>
      </c>
      <c r="AP791" s="11">
        <v>0.46658000228926538</v>
      </c>
      <c r="AQ791" s="11">
        <v>0.44725549062843273</v>
      </c>
      <c r="AR791" s="11">
        <v>3832.57009242083</v>
      </c>
      <c r="AS791" s="11">
        <v>3680</v>
      </c>
      <c r="AT791" s="11">
        <v>8268094</v>
      </c>
      <c r="AU791" s="11">
        <v>48.71</v>
      </c>
      <c r="AV791" s="11">
        <v>15.75</v>
      </c>
      <c r="AW791" s="11">
        <v>-0.01</v>
      </c>
      <c r="AX791" s="11">
        <v>3.932392449970451E-2</v>
      </c>
    </row>
    <row r="792" spans="1:50">
      <c r="A792"/>
      <c r="B792"/>
      <c r="C792"/>
      <c r="D792"/>
      <c r="E792"/>
      <c r="F792"/>
      <c r="G792"/>
      <c r="H792"/>
      <c r="I792"/>
      <c r="J792"/>
      <c r="K792"/>
      <c r="L792"/>
      <c r="M792"/>
      <c r="N792"/>
      <c r="O792"/>
      <c r="P792"/>
      <c r="Q792"/>
      <c r="R792"/>
      <c r="S792"/>
      <c r="T792"/>
      <c r="U792"/>
      <c r="V792"/>
      <c r="W792"/>
      <c r="X792"/>
      <c r="Y792"/>
      <c r="Z792"/>
      <c r="AA792" s="11">
        <v>0.18625827814569537</v>
      </c>
      <c r="AB792" s="11">
        <v>0.50599998470000007</v>
      </c>
      <c r="AC792" s="11">
        <v>0.55000000000000004</v>
      </c>
      <c r="AD792" s="11">
        <v>0.5</v>
      </c>
      <c r="AE792" s="11">
        <v>0.85699999999999998</v>
      </c>
      <c r="AF792" s="11">
        <v>0.89599999999999991</v>
      </c>
      <c r="AG792" s="11">
        <v>0.5</v>
      </c>
      <c r="AH792" s="11">
        <v>0.74199999999999999</v>
      </c>
      <c r="AI792" s="11">
        <v>0.17</v>
      </c>
      <c r="AJ792" s="11">
        <v>0.41682670920166098</v>
      </c>
      <c r="AK792" s="11">
        <v>0.51860061285702608</v>
      </c>
      <c r="AL792" s="11">
        <v>0.42822922090123799</v>
      </c>
      <c r="AM792" s="11">
        <v>1.8706868306921001E-2</v>
      </c>
      <c r="AN792" s="11">
        <v>0.3153867142857143</v>
      </c>
      <c r="AO792" s="11">
        <v>0.39859771935391974</v>
      </c>
      <c r="AP792" s="11">
        <v>0.47796000203490258</v>
      </c>
      <c r="AQ792" s="11">
        <v>0.42822922090123799</v>
      </c>
      <c r="AR792" s="11">
        <v>4141.6638095809603</v>
      </c>
      <c r="AS792" s="11">
        <v>3970</v>
      </c>
      <c r="AT792" s="11">
        <v>8409983</v>
      </c>
      <c r="AU792" s="11">
        <v>49.58</v>
      </c>
      <c r="AV792" s="11">
        <v>15.22</v>
      </c>
      <c r="AW792" s="11">
        <v>-0.04</v>
      </c>
      <c r="AX792" s="11">
        <v>3.63077210104506E-2</v>
      </c>
    </row>
    <row r="793" spans="1:50">
      <c r="A793"/>
      <c r="B793"/>
      <c r="C793"/>
      <c r="D793"/>
      <c r="E793"/>
      <c r="F793"/>
      <c r="G793"/>
      <c r="H793"/>
      <c r="I793"/>
      <c r="J793"/>
      <c r="K793"/>
      <c r="L793"/>
      <c r="M793"/>
      <c r="N793"/>
      <c r="O793"/>
      <c r="P793"/>
      <c r="Q793"/>
      <c r="R793"/>
      <c r="S793"/>
      <c r="T793"/>
      <c r="U793"/>
      <c r="V793"/>
      <c r="W793"/>
      <c r="X793"/>
      <c r="Y793"/>
      <c r="Z793"/>
      <c r="AA793" s="11">
        <v>0.18625827814569537</v>
      </c>
      <c r="AB793" s="11">
        <v>0.50599998470000007</v>
      </c>
      <c r="AC793" s="11">
        <v>0.55000000000000004</v>
      </c>
      <c r="AD793" s="11">
        <v>0.5</v>
      </c>
      <c r="AE793" s="11">
        <v>0.85699999999999998</v>
      </c>
      <c r="AF793" s="11">
        <v>0.91799999999999993</v>
      </c>
      <c r="AG793" s="11">
        <v>0.5</v>
      </c>
      <c r="AH793" s="11">
        <v>0.77800000000000002</v>
      </c>
      <c r="AI793" s="11">
        <v>0.52200000000000002</v>
      </c>
      <c r="AJ793" s="11">
        <v>0.42979944266723596</v>
      </c>
      <c r="AK793" s="11">
        <v>0.49101588815044223</v>
      </c>
      <c r="AL793" s="11">
        <v>0.40920295117404326</v>
      </c>
      <c r="AM793" s="11">
        <v>2.7209938088632112E-2</v>
      </c>
      <c r="AN793" s="11">
        <v>0.34142111904761907</v>
      </c>
      <c r="AO793" s="11">
        <v>0.40107070276854923</v>
      </c>
      <c r="AP793" s="11">
        <v>0.48934000178053977</v>
      </c>
      <c r="AQ793" s="11">
        <v>0.40920295117404326</v>
      </c>
      <c r="AR793" s="11">
        <v>4408.6776912326004</v>
      </c>
      <c r="AS793" s="11">
        <v>4220</v>
      </c>
      <c r="AT793" s="11">
        <v>8550144</v>
      </c>
      <c r="AW793" s="11">
        <v>-0.03</v>
      </c>
      <c r="AX793" s="11">
        <v>3.7809437904124776E-2</v>
      </c>
    </row>
    <row r="794" spans="1:50">
      <c r="A794"/>
      <c r="B794"/>
      <c r="C794"/>
      <c r="D794"/>
      <c r="E794"/>
      <c r="F794"/>
      <c r="G794"/>
      <c r="H794"/>
      <c r="I794"/>
      <c r="J794"/>
      <c r="K794"/>
      <c r="L794"/>
      <c r="M794"/>
      <c r="N794"/>
      <c r="O794"/>
      <c r="P794"/>
      <c r="Q794"/>
      <c r="R794"/>
      <c r="S794"/>
      <c r="T794"/>
      <c r="U794"/>
      <c r="V794"/>
      <c r="W794"/>
      <c r="X794"/>
      <c r="Y794"/>
      <c r="Z794"/>
      <c r="AA794" s="11">
        <v>0.18625827814569537</v>
      </c>
      <c r="AB794" s="11">
        <v>0.50599998470000007</v>
      </c>
      <c r="AC794" s="11">
        <v>0.55000000000000004</v>
      </c>
      <c r="AD794" s="11">
        <v>0.5</v>
      </c>
      <c r="AE794" s="11">
        <v>0.85799999999999998</v>
      </c>
      <c r="AF794" s="11">
        <v>0.91200000000000003</v>
      </c>
      <c r="AG794" s="11">
        <v>0.5</v>
      </c>
      <c r="AH794" s="11">
        <v>0.77099999999999991</v>
      </c>
      <c r="AI794" s="11">
        <v>0.54200000000000004</v>
      </c>
      <c r="AJ794" s="11">
        <v>0.47436259719468199</v>
      </c>
      <c r="AK794" s="11">
        <v>0.51250288662172705</v>
      </c>
      <c r="AL794" s="11">
        <v>0.42224169698554859</v>
      </c>
      <c r="AM794" s="11">
        <v>5.4269775615395116E-2</v>
      </c>
      <c r="AN794" s="11">
        <v>0.36745552380952379</v>
      </c>
      <c r="AO794" s="11">
        <v>0.40312513514948745</v>
      </c>
      <c r="AP794" s="11">
        <v>0.50072000152617691</v>
      </c>
      <c r="AQ794" s="11">
        <v>0.42224169698554859</v>
      </c>
      <c r="AR794" s="11">
        <v>4696.9697344296301</v>
      </c>
      <c r="AS794" s="11">
        <v>4490</v>
      </c>
      <c r="AT794" s="11">
        <v>8689797</v>
      </c>
      <c r="AW794" s="11">
        <v>-0.02</v>
      </c>
      <c r="AX794" s="11">
        <v>3.2157884835388117E-2</v>
      </c>
    </row>
    <row r="795" spans="1:50">
      <c r="A795"/>
      <c r="B795"/>
      <c r="C795"/>
      <c r="D795"/>
      <c r="E795"/>
      <c r="F795"/>
      <c r="G795"/>
      <c r="H795"/>
      <c r="I795"/>
      <c r="J795"/>
      <c r="K795"/>
      <c r="L795"/>
      <c r="M795"/>
      <c r="N795"/>
      <c r="O795"/>
      <c r="P795"/>
      <c r="Q795"/>
      <c r="R795"/>
      <c r="S795"/>
      <c r="T795"/>
      <c r="U795"/>
      <c r="V795"/>
      <c r="W795"/>
      <c r="X795"/>
      <c r="Y795"/>
      <c r="Z795"/>
      <c r="AA795" s="11">
        <v>0.18625827814569537</v>
      </c>
      <c r="AB795" s="11">
        <v>0.50599998470000007</v>
      </c>
      <c r="AC795" s="11">
        <v>0.55000000000000004</v>
      </c>
      <c r="AD795" s="11">
        <v>0.5</v>
      </c>
      <c r="AE795" s="11">
        <v>0.85299999999999998</v>
      </c>
      <c r="AF795" s="11">
        <v>0.93299999999999994</v>
      </c>
      <c r="AG795" s="11">
        <v>0.5</v>
      </c>
      <c r="AH795" s="11">
        <v>0.79900000000000004</v>
      </c>
      <c r="AI795" s="11">
        <v>0.57799999999999996</v>
      </c>
      <c r="AJ795" s="11">
        <v>0.51892575172212796</v>
      </c>
      <c r="AK795" s="11">
        <v>0.53398988509301204</v>
      </c>
      <c r="AL795" s="11">
        <v>0.43528044279705391</v>
      </c>
      <c r="AM795" s="11">
        <v>8.876867516032555E-2</v>
      </c>
      <c r="AN795" s="11">
        <v>0.39348992857142856</v>
      </c>
      <c r="AO795" s="11">
        <v>0.40517956753042572</v>
      </c>
      <c r="AP795" s="11">
        <v>0.5121000012718141</v>
      </c>
      <c r="AQ795" s="11">
        <v>0.43528044279705391</v>
      </c>
      <c r="AR795" s="11">
        <v>4989.6244179673904</v>
      </c>
      <c r="AS795" s="11">
        <v>4770</v>
      </c>
      <c r="AT795" s="11">
        <v>8829829</v>
      </c>
      <c r="AU795" s="11">
        <v>52.11</v>
      </c>
      <c r="AV795" s="11">
        <v>12.37</v>
      </c>
      <c r="AW795" s="11">
        <v>0</v>
      </c>
      <c r="AX795" s="11">
        <v>3.4084947580958591E-2</v>
      </c>
    </row>
    <row r="796" spans="1:50">
      <c r="A796"/>
      <c r="B796"/>
      <c r="C796"/>
      <c r="D796"/>
      <c r="E796"/>
      <c r="F796"/>
      <c r="G796"/>
      <c r="H796"/>
      <c r="I796"/>
      <c r="J796"/>
      <c r="K796"/>
      <c r="L796"/>
      <c r="M796"/>
      <c r="N796"/>
      <c r="O796"/>
      <c r="P796"/>
      <c r="Q796"/>
      <c r="R796"/>
      <c r="S796"/>
      <c r="T796"/>
      <c r="U796"/>
      <c r="V796"/>
      <c r="W796"/>
      <c r="X796"/>
      <c r="Y796"/>
      <c r="Z796"/>
      <c r="AA796" s="11">
        <v>0.18625827814569537</v>
      </c>
      <c r="AB796" s="11">
        <v>0.50599998470000007</v>
      </c>
      <c r="AC796" s="11">
        <v>0.55000000000000004</v>
      </c>
      <c r="AD796" s="11">
        <v>0.5</v>
      </c>
      <c r="AE796" s="11">
        <v>0.85299999999999998</v>
      </c>
      <c r="AF796" s="11">
        <v>0.93299999999999994</v>
      </c>
      <c r="AG796" s="11">
        <v>0.5</v>
      </c>
      <c r="AH796" s="11">
        <v>0.79200000000000004</v>
      </c>
      <c r="AI796" s="11">
        <v>0.59399999999999997</v>
      </c>
      <c r="AJ796" s="11">
        <v>0.52617651119243503</v>
      </c>
      <c r="AK796" s="11">
        <v>0.539002457923901</v>
      </c>
      <c r="AL796" s="11">
        <v>0.43339753108684553</v>
      </c>
      <c r="AM796" s="11">
        <v>0.15731806807454002</v>
      </c>
      <c r="AN796" s="11">
        <v>0.41952433333333328</v>
      </c>
      <c r="AO796" s="11">
        <v>0.40511511241450132</v>
      </c>
      <c r="AP796" s="11">
        <v>0.52348000101745129</v>
      </c>
      <c r="AQ796" s="11">
        <v>0.43339753108684553</v>
      </c>
      <c r="AR796" s="11">
        <v>5113.6707597090299</v>
      </c>
      <c r="AS796" s="11">
        <v>4890</v>
      </c>
      <c r="AT796" s="11">
        <v>8970376</v>
      </c>
      <c r="AW796" s="11">
        <v>0.01</v>
      </c>
      <c r="AX796" s="11">
        <v>3.4201319780074346E-2</v>
      </c>
    </row>
    <row r="797" spans="1:50">
      <c r="A797"/>
      <c r="B797"/>
      <c r="C797"/>
      <c r="D797"/>
      <c r="E797"/>
      <c r="F797"/>
      <c r="G797"/>
      <c r="H797"/>
      <c r="I797"/>
      <c r="J797"/>
      <c r="K797"/>
      <c r="L797"/>
      <c r="M797"/>
      <c r="N797"/>
      <c r="O797"/>
      <c r="P797"/>
      <c r="Q797"/>
      <c r="R797"/>
      <c r="S797"/>
      <c r="T797"/>
      <c r="U797"/>
      <c r="V797"/>
      <c r="W797"/>
      <c r="X797"/>
      <c r="Y797"/>
      <c r="Z797"/>
      <c r="AA797" s="11">
        <v>0.18625827814569537</v>
      </c>
      <c r="AB797" s="11">
        <v>0.51587998478516484</v>
      </c>
      <c r="AC797" s="11">
        <v>0.55000000000000004</v>
      </c>
      <c r="AD797" s="11">
        <v>0.5</v>
      </c>
      <c r="AE797" s="11">
        <v>0.85299999999999998</v>
      </c>
      <c r="AF797" s="11">
        <v>0.93299999999999994</v>
      </c>
      <c r="AG797" s="11">
        <v>0.5</v>
      </c>
      <c r="AH797" s="11">
        <v>0.73099999999999998</v>
      </c>
      <c r="AI797" s="11">
        <v>0.60799999999999998</v>
      </c>
      <c r="AJ797" s="11">
        <v>0.53342727066274198</v>
      </c>
      <c r="AK797" s="11">
        <v>0.54401503075478996</v>
      </c>
      <c r="AL797" s="11">
        <v>0.43151461937663721</v>
      </c>
      <c r="AM797" s="11">
        <v>0.20739075217017999</v>
      </c>
      <c r="AN797" s="11">
        <v>0.4455587380952381</v>
      </c>
      <c r="AO797" s="11">
        <v>0.40505065729857703</v>
      </c>
      <c r="AP797" s="11">
        <v>0.53486000076308848</v>
      </c>
      <c r="AQ797" s="11">
        <v>0.43151461937663721</v>
      </c>
      <c r="AR797" s="11">
        <v>5412.6107908187696</v>
      </c>
      <c r="AS797" s="11">
        <v>5180</v>
      </c>
      <c r="AT797" s="11">
        <v>9111137</v>
      </c>
      <c r="AW797" s="11">
        <v>0.01</v>
      </c>
      <c r="AX797" s="11">
        <v>3.3457414025406418E-2</v>
      </c>
    </row>
    <row r="798" spans="1:50">
      <c r="A798"/>
      <c r="B798"/>
      <c r="C798"/>
      <c r="D798"/>
      <c r="E798"/>
      <c r="F798"/>
      <c r="G798"/>
      <c r="H798"/>
      <c r="I798"/>
      <c r="J798"/>
      <c r="K798"/>
      <c r="L798"/>
      <c r="M798"/>
      <c r="N798"/>
      <c r="O798"/>
      <c r="P798"/>
      <c r="Q798"/>
      <c r="R798"/>
      <c r="S798"/>
      <c r="T798"/>
      <c r="U798"/>
      <c r="V798"/>
      <c r="W798"/>
      <c r="X798"/>
      <c r="Y798"/>
      <c r="Z798"/>
      <c r="AA798" s="11">
        <v>0.18625827814569537</v>
      </c>
      <c r="AB798" s="11">
        <v>0.5257599848703296</v>
      </c>
      <c r="AC798" s="11">
        <v>0.55000000000000004</v>
      </c>
      <c r="AD798" s="11">
        <v>0.5</v>
      </c>
      <c r="AE798" s="11">
        <v>0.85299999999999998</v>
      </c>
      <c r="AF798" s="11">
        <v>0.93500000000000005</v>
      </c>
      <c r="AG798" s="11">
        <v>0.5</v>
      </c>
      <c r="AH798" s="11">
        <v>0.71700000000000008</v>
      </c>
      <c r="AI798" s="11">
        <v>0.53400000000000003</v>
      </c>
      <c r="AJ798" s="11">
        <v>0.444571817653726</v>
      </c>
      <c r="AK798" s="11">
        <v>0.49794871984592814</v>
      </c>
      <c r="AL798" s="11">
        <v>0.41501843962178231</v>
      </c>
      <c r="AM798" s="11">
        <v>0.25122571846243663</v>
      </c>
      <c r="AN798" s="11">
        <v>0.47159314285714282</v>
      </c>
      <c r="AO798" s="11">
        <v>0.40126749744879026</v>
      </c>
      <c r="AP798" s="11">
        <v>0.54624000050872556</v>
      </c>
      <c r="AQ798" s="11">
        <v>0.41501843962178231</v>
      </c>
      <c r="AR798" s="11">
        <v>5431.2733465772199</v>
      </c>
      <c r="AS798" s="11">
        <v>5080</v>
      </c>
      <c r="AT798" s="11">
        <v>9252034</v>
      </c>
      <c r="AU798" s="11">
        <v>51.88</v>
      </c>
      <c r="AV798" s="11">
        <v>16.3</v>
      </c>
      <c r="AW798" s="11">
        <v>-0.01</v>
      </c>
      <c r="AX798" s="11">
        <v>3.5489568057833709E-2</v>
      </c>
    </row>
    <row r="799" spans="1:50">
      <c r="A799"/>
      <c r="B799"/>
      <c r="C799"/>
      <c r="D799"/>
      <c r="E799"/>
      <c r="F799"/>
      <c r="G799"/>
      <c r="H799"/>
      <c r="I799"/>
      <c r="J799"/>
      <c r="K799"/>
      <c r="L799"/>
      <c r="M799"/>
      <c r="N799"/>
      <c r="O799"/>
      <c r="P799"/>
      <c r="Q799"/>
      <c r="R799"/>
      <c r="S799"/>
      <c r="T799"/>
      <c r="U799"/>
      <c r="V799"/>
      <c r="W799"/>
      <c r="X799"/>
      <c r="Y799"/>
      <c r="Z799"/>
      <c r="AA799" s="11">
        <v>0.18625827814569537</v>
      </c>
      <c r="AB799" s="11">
        <v>0.53563998495549447</v>
      </c>
      <c r="AC799" s="11">
        <v>0.55000000000000004</v>
      </c>
      <c r="AD799" s="11">
        <v>0.3</v>
      </c>
      <c r="AE799" s="11">
        <v>0.85</v>
      </c>
      <c r="AF799" s="11">
        <v>0.92799999999999994</v>
      </c>
      <c r="AG799" s="11">
        <v>0.5</v>
      </c>
      <c r="AH799" s="11">
        <v>0.69099999999999995</v>
      </c>
      <c r="AI799" s="11">
        <v>0.44400000000000001</v>
      </c>
      <c r="AJ799" s="11">
        <v>0.46610736202042002</v>
      </c>
      <c r="AK799" s="11">
        <v>0.50880114312375802</v>
      </c>
      <c r="AL799" s="11">
        <v>0.41437434337815626</v>
      </c>
      <c r="AM799" s="11">
        <v>0.29976197432665225</v>
      </c>
      <c r="AN799" s="11">
        <v>0.4750227142857143</v>
      </c>
      <c r="AO799" s="11">
        <v>0.37880349301894761</v>
      </c>
      <c r="AP799" s="11">
        <v>0.55762000025436276</v>
      </c>
      <c r="AQ799" s="11">
        <v>0.41437434337815626</v>
      </c>
      <c r="AR799" s="11">
        <v>5573.6586292272004</v>
      </c>
      <c r="AS799" s="11">
        <v>5110</v>
      </c>
      <c r="AT799" s="11">
        <v>9392871</v>
      </c>
      <c r="AW799" s="11">
        <v>-0.02</v>
      </c>
      <c r="AX799" s="11">
        <v>3.5563250687670911E-2</v>
      </c>
    </row>
    <row r="800" spans="1:50">
      <c r="A800"/>
      <c r="B800"/>
      <c r="C800"/>
      <c r="D800"/>
      <c r="E800"/>
      <c r="F800"/>
      <c r="G800"/>
      <c r="H800"/>
      <c r="I800"/>
      <c r="J800"/>
      <c r="K800"/>
      <c r="L800"/>
      <c r="M800"/>
      <c r="N800"/>
      <c r="O800"/>
      <c r="P800"/>
      <c r="Q800"/>
      <c r="R800"/>
      <c r="S800"/>
      <c r="T800"/>
      <c r="U800"/>
      <c r="V800"/>
      <c r="W800"/>
      <c r="X800"/>
      <c r="Y800"/>
      <c r="Z800"/>
      <c r="AA800" s="11">
        <v>0.18625827814569537</v>
      </c>
      <c r="AB800" s="11">
        <v>0.54551998504065913</v>
      </c>
      <c r="AC800" s="11">
        <v>0.55000000000000004</v>
      </c>
      <c r="AD800" s="11">
        <v>0.3</v>
      </c>
      <c r="AE800" s="11">
        <v>0.84900000000000009</v>
      </c>
      <c r="AF800" s="11">
        <v>0.89700000000000002</v>
      </c>
      <c r="AG800" s="11">
        <v>0.5</v>
      </c>
      <c r="AH800" s="11">
        <v>0.56499999999999995</v>
      </c>
      <c r="AI800" s="11">
        <v>0.64800000000000002</v>
      </c>
      <c r="AJ800" s="11">
        <v>0.47576341110731801</v>
      </c>
      <c r="AK800" s="11">
        <v>0.487775201607825</v>
      </c>
      <c r="AL800" s="11">
        <v>0.38954215608063614</v>
      </c>
      <c r="AM800" s="11">
        <v>0.42228994173003448</v>
      </c>
      <c r="AN800" s="11">
        <v>0.46552226021235166</v>
      </c>
      <c r="AO800" s="11">
        <v>0.3595032872910417</v>
      </c>
      <c r="AP800" s="11">
        <v>0.56899999999999995</v>
      </c>
      <c r="AQ800" s="11">
        <v>0.38954215608063614</v>
      </c>
      <c r="AR800" s="11">
        <v>6200.2205139548796</v>
      </c>
      <c r="AS800" s="11">
        <v>5850</v>
      </c>
      <c r="AT800" s="11">
        <v>9533442</v>
      </c>
      <c r="AU800" s="11">
        <v>49.97</v>
      </c>
      <c r="AV800" s="11">
        <v>15.09</v>
      </c>
      <c r="AW800" s="11">
        <v>-0.02</v>
      </c>
      <c r="AX800" s="11">
        <v>2.8187035113347636E-2</v>
      </c>
    </row>
    <row r="801" spans="1:50">
      <c r="A801"/>
      <c r="B801"/>
      <c r="C801"/>
      <c r="D801"/>
      <c r="E801"/>
      <c r="F801"/>
      <c r="G801"/>
      <c r="H801"/>
      <c r="I801"/>
      <c r="J801"/>
      <c r="K801"/>
      <c r="L801"/>
      <c r="M801"/>
      <c r="N801"/>
      <c r="O801"/>
      <c r="P801"/>
      <c r="Q801"/>
      <c r="R801"/>
      <c r="S801"/>
      <c r="T801"/>
      <c r="U801"/>
      <c r="V801"/>
      <c r="W801"/>
      <c r="X801"/>
      <c r="Y801"/>
      <c r="Z801"/>
      <c r="AA801" s="11">
        <v>0.18625827814569537</v>
      </c>
      <c r="AB801" s="11">
        <v>0.555399985125824</v>
      </c>
      <c r="AC801" s="11">
        <v>0.56999999999999995</v>
      </c>
      <c r="AD801" s="11">
        <v>0.5</v>
      </c>
      <c r="AE801" s="11">
        <v>0.85400000000000009</v>
      </c>
      <c r="AF801" s="11">
        <v>0.90099999999999991</v>
      </c>
      <c r="AG801" s="11">
        <v>0.5</v>
      </c>
      <c r="AH801" s="11">
        <v>0.49299999999999999</v>
      </c>
      <c r="AI801" s="11">
        <v>0.67400000000000004</v>
      </c>
      <c r="AJ801" s="11">
        <v>0.49749050831304442</v>
      </c>
      <c r="AK801" s="11">
        <v>0.53587347115863804</v>
      </c>
      <c r="AL801" s="11">
        <v>0.37926367537455857</v>
      </c>
      <c r="AM801" s="11">
        <v>0.52899819034996109</v>
      </c>
      <c r="AN801" s="11">
        <v>0.45602180613898913</v>
      </c>
      <c r="AO801" s="11">
        <v>0.39514965981798966</v>
      </c>
      <c r="AP801" s="11">
        <v>0.54500000000000004</v>
      </c>
      <c r="AQ801" s="11">
        <v>0.37926367537455857</v>
      </c>
      <c r="AR801" s="11">
        <v>6982.2745741731696</v>
      </c>
      <c r="AS801" s="11">
        <v>6620</v>
      </c>
      <c r="AT801" s="11">
        <v>9673755</v>
      </c>
      <c r="AU801" s="11">
        <v>51.91</v>
      </c>
      <c r="AV801" s="11">
        <v>13.54</v>
      </c>
      <c r="AW801" s="11">
        <v>-0.01</v>
      </c>
      <c r="AX801" s="11">
        <v>2.0689222301679078E-2</v>
      </c>
    </row>
    <row r="802" spans="1:50">
      <c r="A802"/>
      <c r="B802"/>
      <c r="C802"/>
      <c r="D802"/>
      <c r="E802"/>
      <c r="F802"/>
      <c r="G802"/>
      <c r="H802"/>
      <c r="I802"/>
      <c r="J802"/>
      <c r="K802"/>
      <c r="L802"/>
      <c r="M802"/>
      <c r="N802"/>
      <c r="O802"/>
      <c r="P802"/>
      <c r="Q802"/>
      <c r="R802"/>
      <c r="S802"/>
      <c r="T802"/>
      <c r="U802"/>
      <c r="V802"/>
      <c r="W802"/>
      <c r="X802"/>
      <c r="Y802"/>
      <c r="Z802"/>
      <c r="AA802" s="11">
        <v>0.18625827814569537</v>
      </c>
      <c r="AB802" s="11">
        <v>0.56527998521098866</v>
      </c>
      <c r="AC802" s="11">
        <v>0.56700000000000006</v>
      </c>
      <c r="AD802" s="11">
        <v>0.4</v>
      </c>
      <c r="AE802" s="11">
        <v>0.79700000000000004</v>
      </c>
      <c r="AF802" s="11">
        <v>0.90200000000000002</v>
      </c>
      <c r="AG802" s="11">
        <v>0.5</v>
      </c>
      <c r="AH802" s="11">
        <v>0.63200000000000001</v>
      </c>
      <c r="AI802" s="11">
        <v>0.73799999999999999</v>
      </c>
      <c r="AJ802" s="11">
        <v>0.49596065635201958</v>
      </c>
      <c r="AK802" s="11">
        <v>0.54301761464849196</v>
      </c>
      <c r="AL802" s="11">
        <v>0.37163297398611955</v>
      </c>
      <c r="AM802" s="11">
        <v>0.62416903178773886</v>
      </c>
      <c r="AN802" s="11">
        <v>0.44652135206562654</v>
      </c>
      <c r="AO802" s="11">
        <v>0.39062752879214885</v>
      </c>
      <c r="AP802" s="11">
        <v>0.54200000000000004</v>
      </c>
      <c r="AQ802" s="11">
        <v>0.37163297398611955</v>
      </c>
      <c r="AR802" s="11">
        <v>7721.83681852464</v>
      </c>
      <c r="AS802" s="11">
        <v>7330</v>
      </c>
      <c r="AT802" s="11">
        <v>9813686</v>
      </c>
      <c r="AU802" s="11">
        <v>48.44</v>
      </c>
      <c r="AV802" s="11">
        <v>13.63</v>
      </c>
      <c r="AW802" s="11">
        <v>-0.01</v>
      </c>
      <c r="AX802" s="11">
        <v>1.790200949787607E-2</v>
      </c>
    </row>
    <row r="803" spans="1:50">
      <c r="A803"/>
      <c r="B803"/>
      <c r="C803"/>
      <c r="D803"/>
      <c r="E803"/>
      <c r="F803"/>
      <c r="G803"/>
      <c r="H803"/>
      <c r="I803"/>
      <c r="J803"/>
      <c r="K803"/>
      <c r="L803"/>
      <c r="M803"/>
      <c r="N803"/>
      <c r="O803"/>
      <c r="P803"/>
      <c r="Q803"/>
      <c r="R803"/>
      <c r="S803"/>
      <c r="T803"/>
      <c r="U803"/>
      <c r="V803"/>
      <c r="W803"/>
      <c r="X803"/>
      <c r="Y803"/>
      <c r="Z803"/>
      <c r="AA803" s="11">
        <v>0.18625827814569537</v>
      </c>
      <c r="AB803" s="11">
        <v>0.57515998529615353</v>
      </c>
      <c r="AC803" s="11">
        <v>0.626</v>
      </c>
      <c r="AD803" s="11">
        <v>0.4</v>
      </c>
      <c r="AE803" s="11">
        <v>0.80400000000000005</v>
      </c>
      <c r="AF803" s="11">
        <v>0.88800000000000001</v>
      </c>
      <c r="AG803" s="11">
        <v>0.5</v>
      </c>
      <c r="AH803" s="11">
        <v>0.69299999999999995</v>
      </c>
      <c r="AI803" s="11">
        <v>0.73</v>
      </c>
      <c r="AJ803" s="11">
        <v>0.50307549410484564</v>
      </c>
      <c r="AK803" s="11">
        <v>0.52824711080780795</v>
      </c>
      <c r="AL803" s="11">
        <v>0.37569390338615716</v>
      </c>
      <c r="AM803" s="11">
        <v>0.80497140706464565</v>
      </c>
      <c r="AN803" s="11">
        <v>0.43702089799226396</v>
      </c>
      <c r="AO803" s="11">
        <v>0.38167286498741609</v>
      </c>
      <c r="AP803" s="11">
        <v>0.54899999999999993</v>
      </c>
      <c r="AQ803" s="11">
        <v>0.37569390338615716</v>
      </c>
      <c r="AR803" s="11">
        <v>8189.33680808184</v>
      </c>
      <c r="AS803" s="11">
        <v>7860</v>
      </c>
      <c r="AT803" s="11">
        <v>9952711</v>
      </c>
      <c r="AW803" s="11">
        <v>0</v>
      </c>
      <c r="AX803" s="11">
        <v>1.5122476629099213E-2</v>
      </c>
    </row>
    <row r="804" spans="1:50">
      <c r="A804"/>
      <c r="B804"/>
      <c r="C804"/>
      <c r="D804"/>
      <c r="E804"/>
      <c r="F804"/>
      <c r="G804"/>
      <c r="H804"/>
      <c r="I804"/>
      <c r="J804"/>
      <c r="K804"/>
      <c r="L804"/>
      <c r="M804"/>
      <c r="N804"/>
      <c r="O804"/>
      <c r="P804"/>
      <c r="Q804"/>
      <c r="R804"/>
      <c r="S804"/>
      <c r="T804"/>
      <c r="U804"/>
      <c r="V804"/>
      <c r="W804"/>
      <c r="X804"/>
      <c r="Y804"/>
      <c r="Z804"/>
      <c r="AA804" s="11">
        <v>0.18625827814569537</v>
      </c>
      <c r="AB804" s="11">
        <v>0.58503998538131829</v>
      </c>
      <c r="AC804" s="11">
        <v>0.63700000000000001</v>
      </c>
      <c r="AD804" s="11">
        <v>0.4</v>
      </c>
      <c r="AE804" s="11">
        <v>0.85199999999999998</v>
      </c>
      <c r="AF804" s="11">
        <v>0.91099999999999992</v>
      </c>
      <c r="AG804" s="11">
        <v>0.5</v>
      </c>
      <c r="AH804" s="11">
        <v>0.74099999999999999</v>
      </c>
      <c r="AI804" s="11">
        <v>0.73</v>
      </c>
      <c r="AJ804" s="11">
        <v>0.52472528376767602</v>
      </c>
      <c r="AK804" s="11">
        <v>0.52307659545360008</v>
      </c>
      <c r="AL804" s="11">
        <v>0.36494309714076484</v>
      </c>
      <c r="AM804" s="11">
        <v>0.95030127233312334</v>
      </c>
      <c r="AN804" s="11">
        <v>0.42752044391890137</v>
      </c>
      <c r="AO804" s="11">
        <v>0.35598470455689912</v>
      </c>
      <c r="AP804" s="11">
        <v>0.55100000000000005</v>
      </c>
      <c r="AQ804" s="11">
        <v>0.36494309714076484</v>
      </c>
      <c r="AR804" s="11">
        <v>8433.32242396318</v>
      </c>
      <c r="AS804" s="11">
        <v>8110</v>
      </c>
      <c r="AT804" s="11">
        <v>10090151</v>
      </c>
      <c r="AW804" s="11">
        <v>0.01</v>
      </c>
      <c r="AX804" s="11">
        <v>1.0041912050208213E-2</v>
      </c>
    </row>
    <row r="805" spans="1:50">
      <c r="A805"/>
      <c r="B805"/>
      <c r="C805"/>
      <c r="D805"/>
      <c r="E805"/>
      <c r="F805"/>
      <c r="G805"/>
      <c r="H805"/>
      <c r="I805"/>
      <c r="J805"/>
      <c r="K805"/>
      <c r="L805"/>
      <c r="M805"/>
      <c r="N805"/>
      <c r="O805"/>
      <c r="P805"/>
      <c r="Q805"/>
      <c r="R805"/>
      <c r="S805"/>
      <c r="T805"/>
      <c r="U805"/>
      <c r="V805"/>
      <c r="W805"/>
      <c r="X805"/>
      <c r="Y805"/>
      <c r="Z805"/>
      <c r="AA805" s="11">
        <v>0.18625827814569537</v>
      </c>
      <c r="AB805" s="11">
        <v>0.59491998546648306</v>
      </c>
      <c r="AC805" s="11">
        <v>0.624</v>
      </c>
      <c r="AD805" s="11">
        <v>0.4</v>
      </c>
      <c r="AE805" s="11">
        <v>0.85299999999999998</v>
      </c>
      <c r="AF805" s="11">
        <v>0.90200000000000002</v>
      </c>
      <c r="AG805" s="11">
        <v>0.55000000000000004</v>
      </c>
      <c r="AH805" s="11">
        <v>0.70799999999999996</v>
      </c>
      <c r="AI805" s="11">
        <v>0.8</v>
      </c>
      <c r="AJ805" s="11">
        <v>0.5244780309355257</v>
      </c>
      <c r="AK805" s="11">
        <v>0.52284582950422198</v>
      </c>
      <c r="AL805" s="11">
        <v>0.36629366613916964</v>
      </c>
      <c r="AM805" s="11">
        <v>0.940798259822201</v>
      </c>
      <c r="AN805" s="11">
        <v>0.41801998984553879</v>
      </c>
      <c r="AO805" s="11">
        <v>0.35742485747914021</v>
      </c>
      <c r="AP805" s="11">
        <v>0.59599999999999997</v>
      </c>
      <c r="AQ805" s="11">
        <v>0.36629366613916964</v>
      </c>
      <c r="AS805" s="11">
        <v>8312</v>
      </c>
      <c r="AW805" s="11">
        <v>0.01</v>
      </c>
      <c r="AX805" s="11">
        <v>3.2170711685378106E-3</v>
      </c>
    </row>
    <row r="806" spans="1:50">
      <c r="A806"/>
      <c r="B806"/>
      <c r="C806"/>
      <c r="D806"/>
      <c r="E806"/>
      <c r="F806"/>
      <c r="G806"/>
      <c r="H806"/>
      <c r="I806"/>
      <c r="J806"/>
      <c r="K806"/>
      <c r="L806"/>
      <c r="M806"/>
      <c r="N806"/>
      <c r="O806"/>
      <c r="P806"/>
      <c r="Q806"/>
      <c r="R806"/>
      <c r="S806"/>
      <c r="T806"/>
      <c r="U806"/>
      <c r="V806"/>
      <c r="W806"/>
      <c r="X806"/>
      <c r="Y806"/>
      <c r="Z806"/>
      <c r="AA806" s="11">
        <v>4.3346337234503679E-2</v>
      </c>
      <c r="AB806" s="11">
        <v>0.87300000190000004</v>
      </c>
      <c r="AC806" s="11">
        <v>0.55000000000000004</v>
      </c>
      <c r="AD806" s="11">
        <v>0.5</v>
      </c>
      <c r="AE806" s="11">
        <v>0.81799999999999995</v>
      </c>
      <c r="AF806" s="11">
        <v>0.94900000000000007</v>
      </c>
      <c r="AG806" s="11">
        <v>0.7</v>
      </c>
      <c r="AH806" s="11">
        <v>0.46299999999999997</v>
      </c>
      <c r="AI806" s="11">
        <v>0.61</v>
      </c>
      <c r="AJ806" s="11">
        <v>0.3479365830802833</v>
      </c>
      <c r="AK806" s="11">
        <v>0.52652452044207254</v>
      </c>
      <c r="AL806" s="11">
        <v>0.29601485279932188</v>
      </c>
      <c r="AM806" s="11">
        <v>5.2970520142454442E-3</v>
      </c>
      <c r="AN806" s="11">
        <v>0.25535157142857146</v>
      </c>
      <c r="AO806" s="11">
        <v>0.41723556453473254</v>
      </c>
      <c r="AP806" s="11">
        <v>0.31840000177919864</v>
      </c>
      <c r="AQ806" s="11">
        <v>0.29601485279932188</v>
      </c>
      <c r="AR806" s="11">
        <v>4607.8649507394202</v>
      </c>
      <c r="AS806" s="11">
        <v>4400</v>
      </c>
      <c r="AT806" s="11">
        <v>11406764</v>
      </c>
      <c r="AW806" s="11">
        <v>-7.0000000000000007E-2</v>
      </c>
      <c r="AX806" s="11">
        <v>8.3558448610799474E-2</v>
      </c>
    </row>
    <row r="807" spans="1:50">
      <c r="A807"/>
      <c r="B807"/>
      <c r="C807"/>
      <c r="D807"/>
      <c r="E807"/>
      <c r="F807"/>
      <c r="G807"/>
      <c r="H807"/>
      <c r="I807"/>
      <c r="J807"/>
      <c r="K807"/>
      <c r="L807"/>
      <c r="M807"/>
      <c r="N807"/>
      <c r="O807"/>
      <c r="P807"/>
      <c r="Q807"/>
      <c r="R807"/>
      <c r="S807"/>
      <c r="T807"/>
      <c r="U807"/>
      <c r="V807"/>
      <c r="W807"/>
      <c r="X807"/>
      <c r="Y807"/>
      <c r="Z807"/>
      <c r="AA807" s="11">
        <v>4.3346337234503679E-2</v>
      </c>
      <c r="AB807" s="11">
        <v>0.86699999810000006</v>
      </c>
      <c r="AC807" s="11">
        <v>0.55000000000000004</v>
      </c>
      <c r="AD807" s="11">
        <v>0.5</v>
      </c>
      <c r="AE807" s="11">
        <v>0.79</v>
      </c>
      <c r="AF807" s="11">
        <v>0.92500000000000004</v>
      </c>
      <c r="AG807" s="11">
        <v>0.7</v>
      </c>
      <c r="AH807" s="11">
        <v>0.53</v>
      </c>
      <c r="AI807" s="11">
        <v>0.61</v>
      </c>
      <c r="AJ807" s="11">
        <v>0.34483324811188598</v>
      </c>
      <c r="AK807" s="11">
        <v>0.52706583717344202</v>
      </c>
      <c r="AL807" s="11">
        <v>0.29185189070650136</v>
      </c>
      <c r="AM807" s="11">
        <v>5.722927662879778E-3</v>
      </c>
      <c r="AN807" s="11">
        <v>0.25795878571428571</v>
      </c>
      <c r="AO807" s="11">
        <v>0.41554649446172059</v>
      </c>
      <c r="AP807" s="11">
        <v>0.32636000160127876</v>
      </c>
      <c r="AQ807" s="11">
        <v>0.29185189070650136</v>
      </c>
      <c r="AR807" s="11">
        <v>4726.11098220859</v>
      </c>
      <c r="AS807" s="11">
        <v>4500</v>
      </c>
      <c r="AT807" s="11">
        <v>11606142</v>
      </c>
      <c r="AW807" s="11">
        <v>-7.0000000000000007E-2</v>
      </c>
      <c r="AX807" s="11">
        <v>8.3785791501244211E-2</v>
      </c>
    </row>
    <row r="808" spans="1:50">
      <c r="A808"/>
      <c r="B808"/>
      <c r="C808"/>
      <c r="D808"/>
      <c r="E808"/>
      <c r="F808"/>
      <c r="G808"/>
      <c r="H808"/>
      <c r="I808"/>
      <c r="J808"/>
      <c r="K808"/>
      <c r="L808"/>
      <c r="M808"/>
      <c r="N808"/>
      <c r="O808"/>
      <c r="P808"/>
      <c r="Q808"/>
      <c r="R808"/>
      <c r="S808"/>
      <c r="T808"/>
      <c r="U808"/>
      <c r="V808"/>
      <c r="W808"/>
      <c r="X808"/>
      <c r="Y808"/>
      <c r="Z808"/>
      <c r="AA808" s="11">
        <v>4.3346337234503679E-2</v>
      </c>
      <c r="AB808" s="11">
        <v>0.81100000380000004</v>
      </c>
      <c r="AC808" s="11">
        <v>0.55000000000000004</v>
      </c>
      <c r="AD808" s="11">
        <v>0.5</v>
      </c>
      <c r="AE808" s="11">
        <v>0.78200000000000003</v>
      </c>
      <c r="AF808" s="11">
        <v>0.91</v>
      </c>
      <c r="AG808" s="11">
        <v>0.7</v>
      </c>
      <c r="AH808" s="11">
        <v>0.57700000000000007</v>
      </c>
      <c r="AI808" s="11">
        <v>0.67</v>
      </c>
      <c r="AJ808" s="11">
        <v>0.389557082217941</v>
      </c>
      <c r="AK808" s="11">
        <v>0.50931590940828808</v>
      </c>
      <c r="AL808" s="11">
        <v>0.3051656524730354</v>
      </c>
      <c r="AM808" s="11">
        <v>1.1917199106548778E-2</v>
      </c>
      <c r="AN808" s="11">
        <v>0.26056599999999996</v>
      </c>
      <c r="AO808" s="11">
        <v>0.39108821111232983</v>
      </c>
      <c r="AP808" s="11">
        <v>0.33432000142335888</v>
      </c>
      <c r="AQ808" s="11">
        <v>0.3051656524730354</v>
      </c>
      <c r="AR808" s="11">
        <v>4924.81248693001</v>
      </c>
      <c r="AS808" s="11">
        <v>4710</v>
      </c>
      <c r="AT808" s="11">
        <v>11794811</v>
      </c>
      <c r="AW808" s="11">
        <v>-0.06</v>
      </c>
      <c r="AX808" s="11">
        <v>8.1349006823679015E-2</v>
      </c>
    </row>
    <row r="809" spans="1:50">
      <c r="A809"/>
      <c r="B809"/>
      <c r="C809"/>
      <c r="D809"/>
      <c r="E809"/>
      <c r="F809"/>
      <c r="G809"/>
      <c r="H809"/>
      <c r="I809"/>
      <c r="J809"/>
      <c r="K809"/>
      <c r="L809"/>
      <c r="M809"/>
      <c r="N809"/>
      <c r="O809"/>
      <c r="P809"/>
      <c r="Q809"/>
      <c r="R809"/>
      <c r="S809"/>
      <c r="T809"/>
      <c r="U809"/>
      <c r="V809"/>
      <c r="W809"/>
      <c r="X809"/>
      <c r="Y809"/>
      <c r="Z809"/>
      <c r="AA809" s="11">
        <v>4.3346337234503679E-2</v>
      </c>
      <c r="AB809" s="11">
        <v>0.81100000380000004</v>
      </c>
      <c r="AC809" s="11">
        <v>0.55000000000000004</v>
      </c>
      <c r="AD809" s="11">
        <v>0.5</v>
      </c>
      <c r="AE809" s="11">
        <v>0.86900000000000011</v>
      </c>
      <c r="AF809" s="11">
        <v>0.90900000000000003</v>
      </c>
      <c r="AG809" s="11">
        <v>0.7</v>
      </c>
      <c r="AH809" s="11">
        <v>0.63800000000000001</v>
      </c>
      <c r="AI809" s="11">
        <v>0.67</v>
      </c>
      <c r="AJ809" s="11">
        <v>0.43428091632399601</v>
      </c>
      <c r="AK809" s="11">
        <v>0.4915659816431342</v>
      </c>
      <c r="AL809" s="11">
        <v>0.31847941423956944</v>
      </c>
      <c r="AM809" s="11">
        <v>2.2531653390212E-2</v>
      </c>
      <c r="AN809" s="11">
        <v>0.28496838571428568</v>
      </c>
      <c r="AO809" s="11">
        <v>0.36662992776293901</v>
      </c>
      <c r="AP809" s="11">
        <v>0.34228000124543906</v>
      </c>
      <c r="AQ809" s="11">
        <v>0.31847941423956944</v>
      </c>
      <c r="AR809" s="11">
        <v>5009.69390172776</v>
      </c>
      <c r="AS809" s="11">
        <v>4760</v>
      </c>
      <c r="AT809" s="11">
        <v>11973871</v>
      </c>
      <c r="AU809" s="11">
        <v>53.53</v>
      </c>
      <c r="AV809" s="11">
        <v>27.73</v>
      </c>
      <c r="AW809" s="11">
        <v>-0.05</v>
      </c>
      <c r="AX809" s="11">
        <v>7.7133997358272921E-2</v>
      </c>
    </row>
    <row r="810" spans="1:50">
      <c r="A810"/>
      <c r="B810"/>
      <c r="C810"/>
      <c r="D810"/>
      <c r="E810"/>
      <c r="F810"/>
      <c r="G810"/>
      <c r="H810"/>
      <c r="I810"/>
      <c r="J810"/>
      <c r="K810"/>
      <c r="L810"/>
      <c r="M810"/>
      <c r="N810"/>
      <c r="O810"/>
      <c r="P810"/>
      <c r="Q810"/>
      <c r="R810"/>
      <c r="S810"/>
      <c r="T810"/>
      <c r="U810"/>
      <c r="V810"/>
      <c r="W810"/>
      <c r="X810"/>
      <c r="Y810"/>
      <c r="Z810"/>
      <c r="AA810" s="11">
        <v>4.3346337234503679E-2</v>
      </c>
      <c r="AB810" s="11">
        <v>0.81100000380000004</v>
      </c>
      <c r="AC810" s="11">
        <v>0.55000000000000004</v>
      </c>
      <c r="AD810" s="11">
        <v>0.5</v>
      </c>
      <c r="AE810" s="11">
        <v>0.87</v>
      </c>
      <c r="AF810" s="11">
        <v>0.91400000000000003</v>
      </c>
      <c r="AG810" s="11">
        <v>0.7</v>
      </c>
      <c r="AH810" s="11">
        <v>0.61299999999999999</v>
      </c>
      <c r="AI810" s="11">
        <v>0.69</v>
      </c>
      <c r="AJ810" s="11">
        <v>0.37608191604058999</v>
      </c>
      <c r="AK810" s="11">
        <v>0.45831098875162513</v>
      </c>
      <c r="AL810" s="11">
        <v>0.31638665714285191</v>
      </c>
      <c r="AM810" s="11">
        <v>3.5055962191360111E-2</v>
      </c>
      <c r="AN810" s="11">
        <v>0.30937077142857139</v>
      </c>
      <c r="AO810" s="11">
        <v>0.36442226080224827</v>
      </c>
      <c r="AP810" s="11">
        <v>0.35024000106751912</v>
      </c>
      <c r="AQ810" s="11">
        <v>0.31638665714285191</v>
      </c>
      <c r="AR810" s="11">
        <v>4695.7233119561497</v>
      </c>
      <c r="AS810" s="11">
        <v>4330</v>
      </c>
      <c r="AT810" s="11">
        <v>12145184</v>
      </c>
      <c r="AW810" s="11">
        <v>-0.05</v>
      </c>
      <c r="AX810" s="11">
        <v>8.9996240381760434E-2</v>
      </c>
    </row>
    <row r="811" spans="1:50">
      <c r="A811"/>
      <c r="B811"/>
      <c r="C811"/>
      <c r="D811"/>
      <c r="E811"/>
      <c r="F811"/>
      <c r="G811"/>
      <c r="H811"/>
      <c r="I811"/>
      <c r="J811"/>
      <c r="K811"/>
      <c r="L811"/>
      <c r="M811"/>
      <c r="N811"/>
      <c r="O811"/>
      <c r="P811"/>
      <c r="Q811"/>
      <c r="R811"/>
      <c r="S811"/>
      <c r="T811"/>
      <c r="U811"/>
      <c r="V811"/>
      <c r="W811"/>
      <c r="X811"/>
      <c r="Y811"/>
      <c r="Z811"/>
      <c r="AA811" s="11">
        <v>4.3346337234503679E-2</v>
      </c>
      <c r="AB811" s="11">
        <v>0.81100000380000004</v>
      </c>
      <c r="AC811" s="11">
        <v>0.55000000000000004</v>
      </c>
      <c r="AD811" s="11">
        <v>0.5</v>
      </c>
      <c r="AE811" s="11">
        <v>0.86599999999999999</v>
      </c>
      <c r="AF811" s="11">
        <v>0.78099999999999992</v>
      </c>
      <c r="AG811" s="11">
        <v>0.7</v>
      </c>
      <c r="AH811" s="11">
        <v>0.58299999999999996</v>
      </c>
      <c r="AI811" s="11">
        <v>0.67</v>
      </c>
      <c r="AJ811" s="11">
        <v>0.31788291575718397</v>
      </c>
      <c r="AK811" s="11">
        <v>0.425055995860116</v>
      </c>
      <c r="AL811" s="11">
        <v>0.31429390004613439</v>
      </c>
      <c r="AM811" s="11">
        <v>4.3523846932110893E-2</v>
      </c>
      <c r="AN811" s="11">
        <v>0.3337731571428571</v>
      </c>
      <c r="AO811" s="11">
        <v>0.36221459384155752</v>
      </c>
      <c r="AP811" s="11">
        <v>0.3582000008895993</v>
      </c>
      <c r="AQ811" s="11">
        <v>0.31429390004613439</v>
      </c>
      <c r="AR811" s="11">
        <v>4865.6280091835697</v>
      </c>
      <c r="AS811" s="11">
        <v>4430</v>
      </c>
      <c r="AT811" s="11">
        <v>12310314</v>
      </c>
      <c r="AW811" s="11">
        <v>-7.0000000000000007E-2</v>
      </c>
      <c r="AX811" s="11">
        <v>9.3521915945880996E-2</v>
      </c>
    </row>
    <row r="812" spans="1:50">
      <c r="A812"/>
      <c r="B812"/>
      <c r="C812"/>
      <c r="D812"/>
      <c r="E812"/>
      <c r="F812"/>
      <c r="G812"/>
      <c r="H812"/>
      <c r="I812"/>
      <c r="J812"/>
      <c r="K812"/>
      <c r="L812"/>
      <c r="M812"/>
      <c r="N812"/>
      <c r="O812"/>
      <c r="P812"/>
      <c r="Q812"/>
      <c r="R812"/>
      <c r="S812"/>
      <c r="T812"/>
      <c r="U812"/>
      <c r="V812"/>
      <c r="W812"/>
      <c r="X812"/>
      <c r="Y812"/>
      <c r="Z812"/>
      <c r="AA812" s="11">
        <v>4.3346337234503679E-2</v>
      </c>
      <c r="AB812" s="11">
        <v>0.83129999160000001</v>
      </c>
      <c r="AC812" s="11">
        <v>0.55000000000000004</v>
      </c>
      <c r="AD812" s="11">
        <v>0.3</v>
      </c>
      <c r="AE812" s="11">
        <v>0.90799999999999992</v>
      </c>
      <c r="AF812" s="11">
        <v>0.85499999999999998</v>
      </c>
      <c r="AG812" s="11">
        <v>0.7</v>
      </c>
      <c r="AH812" s="11">
        <v>0.51900000000000002</v>
      </c>
      <c r="AI812" s="11">
        <v>0.59</v>
      </c>
      <c r="AJ812" s="11">
        <v>0.33205458149845202</v>
      </c>
      <c r="AK812" s="11">
        <v>0.45391676516277479</v>
      </c>
      <c r="AL812" s="11">
        <v>0.29751145992256101</v>
      </c>
      <c r="AM812" s="11">
        <v>7.6553787894705114E-2</v>
      </c>
      <c r="AN812" s="11">
        <v>0.35817554285714281</v>
      </c>
      <c r="AO812" s="11">
        <v>0.36397153461739534</v>
      </c>
      <c r="AP812" s="11">
        <v>0.36616000071167948</v>
      </c>
      <c r="AQ812" s="11">
        <v>0.29751145992256101</v>
      </c>
      <c r="AR812" s="11">
        <v>5174.4367813581903</v>
      </c>
      <c r="AS812" s="11">
        <v>4850</v>
      </c>
      <c r="AT812" s="11">
        <v>12469838</v>
      </c>
      <c r="AW812" s="11">
        <v>-0.08</v>
      </c>
      <c r="AX812" s="11">
        <v>8.4679197347790724E-2</v>
      </c>
    </row>
    <row r="813" spans="1:50">
      <c r="A813"/>
      <c r="B813"/>
      <c r="C813"/>
      <c r="D813"/>
      <c r="E813"/>
      <c r="F813"/>
      <c r="G813"/>
      <c r="H813"/>
      <c r="I813"/>
      <c r="J813"/>
      <c r="K813"/>
      <c r="L813"/>
      <c r="M813"/>
      <c r="N813"/>
      <c r="O813"/>
      <c r="P813"/>
      <c r="Q813"/>
      <c r="R813"/>
      <c r="S813"/>
      <c r="T813"/>
      <c r="U813"/>
      <c r="V813"/>
      <c r="W813"/>
      <c r="X813"/>
      <c r="Y813"/>
      <c r="Z813"/>
      <c r="AA813" s="11">
        <v>4.3346337234503679E-2</v>
      </c>
      <c r="AB813" s="11">
        <v>0.83129999160000001</v>
      </c>
      <c r="AC813" s="11">
        <v>0.55000000000000004</v>
      </c>
      <c r="AD813" s="11">
        <v>0.3</v>
      </c>
      <c r="AE813" s="11">
        <v>0.86699999999999999</v>
      </c>
      <c r="AF813" s="11">
        <v>0.84099999999999997</v>
      </c>
      <c r="AG813" s="11">
        <v>0.7</v>
      </c>
      <c r="AH813" s="11">
        <v>0.33399999999999996</v>
      </c>
      <c r="AI813" s="11">
        <v>0.624</v>
      </c>
      <c r="AJ813" s="11">
        <v>0.34622624723972001</v>
      </c>
      <c r="AK813" s="11">
        <v>0.48277753446543359</v>
      </c>
      <c r="AL813" s="11">
        <v>0.28072901979898762</v>
      </c>
      <c r="AM813" s="11">
        <v>0.13738089804358444</v>
      </c>
      <c r="AN813" s="11">
        <v>0.38257792857142853</v>
      </c>
      <c r="AO813" s="11">
        <v>0.36572847539323311</v>
      </c>
      <c r="AP813" s="11">
        <v>0.37412000053375954</v>
      </c>
      <c r="AQ813" s="11">
        <v>0.28072901979898762</v>
      </c>
      <c r="AR813" s="11">
        <v>5414.8588623023297</v>
      </c>
      <c r="AS813" s="11">
        <v>5130</v>
      </c>
      <c r="AT813" s="11">
        <v>12623953</v>
      </c>
      <c r="AW813" s="11">
        <v>-0.08</v>
      </c>
      <c r="AX813" s="11">
        <v>8.7620878366657551E-2</v>
      </c>
    </row>
    <row r="814" spans="1:50">
      <c r="A814"/>
      <c r="B814"/>
      <c r="C814"/>
      <c r="D814"/>
      <c r="E814"/>
      <c r="F814"/>
      <c r="G814"/>
      <c r="H814"/>
      <c r="I814"/>
      <c r="J814"/>
      <c r="K814"/>
      <c r="L814"/>
      <c r="M814"/>
      <c r="N814"/>
      <c r="O814"/>
      <c r="P814"/>
      <c r="Q814"/>
      <c r="R814"/>
      <c r="S814"/>
      <c r="T814"/>
      <c r="U814"/>
      <c r="V814"/>
      <c r="W814"/>
      <c r="X814"/>
      <c r="Y814"/>
      <c r="Z814"/>
      <c r="AA814" s="11">
        <v>4.3346337234503679E-2</v>
      </c>
      <c r="AB814" s="11">
        <v>0.85060000420000004</v>
      </c>
      <c r="AC814" s="11">
        <v>0.55000000000000004</v>
      </c>
      <c r="AD814" s="11">
        <v>0.5</v>
      </c>
      <c r="AE814" s="11">
        <v>0.86299999999999999</v>
      </c>
      <c r="AF814" s="11">
        <v>0.85699999999999998</v>
      </c>
      <c r="AG814" s="11">
        <v>0.5</v>
      </c>
      <c r="AH814" s="11">
        <v>0.43799999999999994</v>
      </c>
      <c r="AI814" s="11">
        <v>0.628</v>
      </c>
      <c r="AJ814" s="11">
        <v>0.31569697420453602</v>
      </c>
      <c r="AK814" s="11">
        <v>0.47936145285130599</v>
      </c>
      <c r="AL814" s="11">
        <v>0.33244003242811015</v>
      </c>
      <c r="AM814" s="11">
        <v>0.20860567463634666</v>
      </c>
      <c r="AN814" s="11">
        <v>0.4069803142857143</v>
      </c>
      <c r="AO814" s="11">
        <v>0.36890014785210617</v>
      </c>
      <c r="AP814" s="11">
        <v>0.38208000035583972</v>
      </c>
      <c r="AQ814" s="11">
        <v>0.33244003242811015</v>
      </c>
      <c r="AR814" s="11">
        <v>5662.2922008733103</v>
      </c>
      <c r="AS814" s="11">
        <v>5360</v>
      </c>
      <c r="AT814" s="11">
        <v>12773494</v>
      </c>
      <c r="AU814" s="11">
        <v>61.78</v>
      </c>
      <c r="AV814" s="11">
        <v>22.4</v>
      </c>
      <c r="AW814" s="11">
        <v>-7.0000000000000007E-2</v>
      </c>
      <c r="AX814" s="11">
        <v>8.6932082031249608E-2</v>
      </c>
    </row>
    <row r="815" spans="1:50">
      <c r="A815"/>
      <c r="B815"/>
      <c r="C815"/>
      <c r="D815"/>
      <c r="E815"/>
      <c r="F815"/>
      <c r="G815"/>
      <c r="H815"/>
      <c r="I815"/>
      <c r="J815"/>
      <c r="K815"/>
      <c r="L815"/>
      <c r="M815"/>
      <c r="N815"/>
      <c r="O815"/>
      <c r="P815"/>
      <c r="Q815"/>
      <c r="R815"/>
      <c r="S815"/>
      <c r="T815"/>
      <c r="U815"/>
      <c r="V815"/>
      <c r="W815"/>
      <c r="X815"/>
      <c r="Y815"/>
      <c r="Z815"/>
      <c r="AA815" s="11">
        <v>4.3346337234503679E-2</v>
      </c>
      <c r="AB815" s="11">
        <v>0.85029999730000005</v>
      </c>
      <c r="AC815" s="11">
        <v>0.55000000000000004</v>
      </c>
      <c r="AD815" s="11">
        <v>0.5</v>
      </c>
      <c r="AE815" s="11">
        <v>0.85400000000000009</v>
      </c>
      <c r="AF815" s="11">
        <v>0.76800000000000002</v>
      </c>
      <c r="AG815" s="11">
        <v>0.5</v>
      </c>
      <c r="AH815" s="11">
        <v>0.57600000000000007</v>
      </c>
      <c r="AI815" s="11">
        <v>0.624</v>
      </c>
      <c r="AJ815" s="11">
        <v>0.331527271188648</v>
      </c>
      <c r="AK815" s="11">
        <v>0.44223597896460998</v>
      </c>
      <c r="AL815" s="11">
        <v>0.34976342353234957</v>
      </c>
      <c r="AM815" s="11">
        <v>0.30481164824904333</v>
      </c>
      <c r="AN815" s="11">
        <v>0.43138269999999995</v>
      </c>
      <c r="AO815" s="11">
        <v>0.34856371784208484</v>
      </c>
      <c r="AP815" s="11">
        <v>0.39004000017791979</v>
      </c>
      <c r="AQ815" s="11">
        <v>0.34976342353234957</v>
      </c>
      <c r="AR815" s="11">
        <v>6217.6577660408502</v>
      </c>
      <c r="AS815" s="11">
        <v>5860</v>
      </c>
      <c r="AT815" s="11">
        <v>12919359</v>
      </c>
      <c r="AW815" s="11">
        <v>-7.0000000000000007E-2</v>
      </c>
      <c r="AX815" s="11">
        <v>8.9932662088976656E-2</v>
      </c>
    </row>
    <row r="816" spans="1:50">
      <c r="A816"/>
      <c r="B816"/>
      <c r="C816"/>
      <c r="D816"/>
      <c r="E816"/>
      <c r="F816"/>
      <c r="G816"/>
      <c r="H816"/>
      <c r="I816"/>
      <c r="J816"/>
      <c r="K816"/>
      <c r="L816"/>
      <c r="M816"/>
      <c r="N816"/>
      <c r="O816"/>
      <c r="P816"/>
      <c r="Q816"/>
      <c r="R816"/>
      <c r="S816"/>
      <c r="T816"/>
      <c r="U816"/>
      <c r="V816"/>
      <c r="W816"/>
      <c r="X816"/>
      <c r="Y816"/>
      <c r="Z816"/>
      <c r="AA816" s="11">
        <v>4.3346337234503679E-2</v>
      </c>
      <c r="AB816" s="11">
        <v>0.85107168194999994</v>
      </c>
      <c r="AC816" s="11">
        <v>0.55000000000000004</v>
      </c>
      <c r="AD816" s="11">
        <v>0.5</v>
      </c>
      <c r="AE816" s="11">
        <v>0.85</v>
      </c>
      <c r="AF816" s="11">
        <v>0.84499999999999997</v>
      </c>
      <c r="AG816" s="11">
        <v>0.3</v>
      </c>
      <c r="AH816" s="11">
        <v>0.68299999999999994</v>
      </c>
      <c r="AI816" s="11">
        <v>0.64</v>
      </c>
      <c r="AJ816" s="11">
        <v>0.32925448972581595</v>
      </c>
      <c r="AK816" s="11">
        <v>0.42101948427508595</v>
      </c>
      <c r="AL816" s="11">
        <v>0.34200905049762004</v>
      </c>
      <c r="AM816" s="11">
        <v>0.53131982160001112</v>
      </c>
      <c r="AN816" s="11">
        <v>0.45578508571428572</v>
      </c>
      <c r="AO816" s="11">
        <v>0.31948445386040358</v>
      </c>
      <c r="AP816" s="11">
        <v>0.39799999999999996</v>
      </c>
      <c r="AQ816" s="11">
        <v>0.34200905049762004</v>
      </c>
      <c r="AR816" s="11">
        <v>6736.0602060761803</v>
      </c>
      <c r="AS816" s="11">
        <v>6380</v>
      </c>
      <c r="AT816" s="11">
        <v>13062507</v>
      </c>
      <c r="AU816" s="11">
        <v>53.65</v>
      </c>
      <c r="AV816" s="11">
        <v>20.39</v>
      </c>
      <c r="AW816" s="11">
        <v>-0.06</v>
      </c>
      <c r="AX816" s="11">
        <v>8.2859665839136148E-2</v>
      </c>
    </row>
    <row r="817" spans="1:50">
      <c r="A817"/>
      <c r="B817"/>
      <c r="C817"/>
      <c r="D817"/>
      <c r="E817"/>
      <c r="F817"/>
      <c r="G817"/>
      <c r="H817"/>
      <c r="I817"/>
      <c r="J817"/>
      <c r="K817"/>
      <c r="L817"/>
      <c r="M817"/>
      <c r="N817"/>
      <c r="O817"/>
      <c r="P817"/>
      <c r="Q817"/>
      <c r="R817"/>
      <c r="S817"/>
      <c r="T817"/>
      <c r="U817"/>
      <c r="V817"/>
      <c r="W817"/>
      <c r="X817"/>
      <c r="Y817"/>
      <c r="Z817"/>
      <c r="AA817" s="11">
        <v>4.3346337234503679E-2</v>
      </c>
      <c r="AB817" s="11">
        <v>0.85184336660000004</v>
      </c>
      <c r="AC817" s="11">
        <v>0.58200000000000007</v>
      </c>
      <c r="AD817" s="11">
        <v>0.5</v>
      </c>
      <c r="AE817" s="11">
        <v>0.86199999999999999</v>
      </c>
      <c r="AF817" s="11">
        <v>0.84499999999999997</v>
      </c>
      <c r="AG817" s="11">
        <v>0.3</v>
      </c>
      <c r="AH817" s="11">
        <v>0.7609999999999999</v>
      </c>
      <c r="AI817" s="11">
        <v>0.67</v>
      </c>
      <c r="AJ817" s="11">
        <v>0.32187587367206805</v>
      </c>
      <c r="AK817" s="11">
        <v>0.43922540005814198</v>
      </c>
      <c r="AL817" s="11">
        <v>0.33189816932272426</v>
      </c>
      <c r="AM817" s="11">
        <v>0.71406545473347338</v>
      </c>
      <c r="AN817" s="11">
        <v>0.48018747142857138</v>
      </c>
      <c r="AO817" s="11">
        <v>0.27979120485583742</v>
      </c>
      <c r="AP817" s="11">
        <v>0.39700000000000002</v>
      </c>
      <c r="AQ817" s="11">
        <v>0.33189816932272426</v>
      </c>
      <c r="AR817" s="11">
        <v>7148.4869255454496</v>
      </c>
      <c r="AS817" s="11">
        <v>6810</v>
      </c>
      <c r="AT817" s="11">
        <v>13203038</v>
      </c>
      <c r="AW817" s="11">
        <v>-0.05</v>
      </c>
      <c r="AX817" s="11">
        <v>8.2722293753612869E-2</v>
      </c>
    </row>
    <row r="818" spans="1:50">
      <c r="A818"/>
      <c r="B818"/>
      <c r="C818"/>
      <c r="D818"/>
      <c r="E818"/>
      <c r="F818"/>
      <c r="G818"/>
      <c r="H818"/>
      <c r="I818"/>
      <c r="J818"/>
      <c r="K818"/>
      <c r="L818"/>
      <c r="M818"/>
      <c r="N818"/>
      <c r="O818"/>
      <c r="P818"/>
      <c r="Q818"/>
      <c r="R818"/>
      <c r="S818"/>
      <c r="T818"/>
      <c r="U818"/>
      <c r="V818"/>
      <c r="W818"/>
      <c r="X818"/>
      <c r="Y818"/>
      <c r="Z818"/>
      <c r="AA818" s="11">
        <v>4.3346337234503679E-2</v>
      </c>
      <c r="AB818" s="11">
        <v>0.85184337069999994</v>
      </c>
      <c r="AC818" s="11">
        <v>0.58799999999999997</v>
      </c>
      <c r="AD818" s="11">
        <v>0.6</v>
      </c>
      <c r="AE818" s="11">
        <v>0.86499999999999999</v>
      </c>
      <c r="AF818" s="11">
        <v>0.81700000000000006</v>
      </c>
      <c r="AG818" s="11">
        <v>0.3</v>
      </c>
      <c r="AH818" s="11">
        <v>0.745</v>
      </c>
      <c r="AI818" s="11">
        <v>0.67</v>
      </c>
      <c r="AJ818" s="11">
        <v>0.32526871105702199</v>
      </c>
      <c r="AK818" s="11">
        <v>0.45980826775511802</v>
      </c>
      <c r="AL818" s="11">
        <v>0.31370024877490565</v>
      </c>
      <c r="AM818" s="11">
        <v>0.82780470522784777</v>
      </c>
      <c r="AN818" s="11">
        <v>0.50458985714285709</v>
      </c>
      <c r="AO818" s="11">
        <v>0.27378003965064279</v>
      </c>
      <c r="AP818" s="11">
        <v>0.39799999999999996</v>
      </c>
      <c r="AQ818" s="11">
        <v>0.31370024877490565</v>
      </c>
      <c r="AR818" s="11">
        <v>7607.0768881869199</v>
      </c>
      <c r="AS818" s="11">
        <v>7270</v>
      </c>
      <c r="AT818" s="11">
        <v>13341817</v>
      </c>
      <c r="AU818" s="11">
        <v>54.37</v>
      </c>
      <c r="AV818" s="11">
        <v>12.82</v>
      </c>
      <c r="AW818" s="11">
        <v>-0.04</v>
      </c>
      <c r="AX818" s="11">
        <v>8.3596643516501673E-2</v>
      </c>
    </row>
    <row r="819" spans="1:50">
      <c r="A819"/>
      <c r="B819"/>
      <c r="C819"/>
      <c r="D819"/>
      <c r="E819"/>
      <c r="F819"/>
      <c r="G819"/>
      <c r="H819"/>
      <c r="I819"/>
      <c r="J819"/>
      <c r="K819"/>
      <c r="L819"/>
      <c r="M819"/>
      <c r="N819"/>
      <c r="O819"/>
      <c r="P819"/>
      <c r="Q819"/>
      <c r="R819"/>
      <c r="S819"/>
      <c r="T819"/>
      <c r="U819"/>
      <c r="V819"/>
      <c r="W819"/>
      <c r="X819"/>
      <c r="Y819"/>
      <c r="Z819"/>
      <c r="AA819" s="11">
        <v>4.3346337234503679E-2</v>
      </c>
      <c r="AB819" s="11">
        <v>0.85480650321976881</v>
      </c>
      <c r="AC819" s="11">
        <v>0.58700000000000008</v>
      </c>
      <c r="AD819" s="11">
        <v>0.5</v>
      </c>
      <c r="AE819" s="11">
        <v>0.8640000000000001</v>
      </c>
      <c r="AF819" s="11">
        <v>0.82299999999999995</v>
      </c>
      <c r="AG819" s="11">
        <v>0.4</v>
      </c>
      <c r="AH819" s="11">
        <v>0.74099999999999999</v>
      </c>
      <c r="AI819" s="11">
        <v>0.67599999999999993</v>
      </c>
      <c r="AJ819" s="11">
        <v>0.34044229566411799</v>
      </c>
      <c r="AK819" s="11">
        <v>0.45544978726491597</v>
      </c>
      <c r="AL819" s="11">
        <v>0.33051199139326776</v>
      </c>
      <c r="AM819" s="11">
        <v>0.96365092194019442</v>
      </c>
      <c r="AN819" s="11">
        <v>0.60587671428571421</v>
      </c>
      <c r="AO819" s="11">
        <v>0.24779827905943352</v>
      </c>
      <c r="AP819" s="11">
        <v>0.40299999999999997</v>
      </c>
      <c r="AQ819" s="11">
        <v>0.33051199139326776</v>
      </c>
      <c r="AR819" s="11">
        <v>8250.1630801498104</v>
      </c>
      <c r="AS819" s="11">
        <v>8010</v>
      </c>
      <c r="AT819" s="11">
        <v>13481424</v>
      </c>
      <c r="AW819" s="11">
        <v>-0.03</v>
      </c>
      <c r="AX819" s="11">
        <v>8.031924016529654E-2</v>
      </c>
    </row>
    <row r="820" spans="1:50">
      <c r="A820"/>
      <c r="B820"/>
      <c r="C820"/>
      <c r="D820"/>
      <c r="E820"/>
      <c r="F820"/>
      <c r="G820"/>
      <c r="H820"/>
      <c r="I820"/>
      <c r="J820"/>
      <c r="K820"/>
      <c r="L820"/>
      <c r="M820"/>
      <c r="N820"/>
      <c r="O820"/>
      <c r="P820"/>
      <c r="Q820"/>
      <c r="R820"/>
      <c r="S820"/>
      <c r="T820"/>
      <c r="U820"/>
      <c r="V820"/>
      <c r="W820"/>
      <c r="X820"/>
      <c r="Y820"/>
      <c r="Z820"/>
      <c r="AA820" s="11">
        <v>4.3346337234503679E-2</v>
      </c>
      <c r="AB820" s="11">
        <v>0.85776963573953768</v>
      </c>
      <c r="AC820" s="11">
        <v>0.54</v>
      </c>
      <c r="AD820" s="11">
        <v>0.4</v>
      </c>
      <c r="AE820" s="11">
        <v>0.85799999999999998</v>
      </c>
      <c r="AF820" s="11">
        <v>0.83099999999999996</v>
      </c>
      <c r="AG820" s="11">
        <v>0.3</v>
      </c>
      <c r="AH820" s="11">
        <v>0.75</v>
      </c>
      <c r="AI820" s="11">
        <v>0.72599999999999998</v>
      </c>
      <c r="AJ820" s="11">
        <v>0.35024557301307002</v>
      </c>
      <c r="AK820" s="11">
        <v>0.44749197031515403</v>
      </c>
      <c r="AL820" s="11">
        <v>0.31516412283334072</v>
      </c>
      <c r="AM820" s="11">
        <v>1</v>
      </c>
      <c r="AN820" s="11">
        <v>0.59375918027084806</v>
      </c>
      <c r="AO820" s="11">
        <v>0.24340056905152174</v>
      </c>
      <c r="AP820" s="11">
        <v>0.38299999999999995</v>
      </c>
      <c r="AQ820" s="11">
        <v>0.31516412283334072</v>
      </c>
      <c r="AR820" s="11">
        <v>8267.73023464383</v>
      </c>
      <c r="AS820" s="11">
        <v>8100</v>
      </c>
      <c r="AT820" s="11">
        <v>13625069</v>
      </c>
      <c r="AU820" s="11">
        <v>48.980000000000004</v>
      </c>
      <c r="AV820" s="11">
        <v>13.36</v>
      </c>
      <c r="AW820" s="11">
        <v>-0.04</v>
      </c>
      <c r="AX820" s="11">
        <v>7.7761745571897328E-2</v>
      </c>
    </row>
    <row r="821" spans="1:50">
      <c r="A821"/>
      <c r="B821"/>
      <c r="C821"/>
      <c r="D821"/>
      <c r="E821"/>
      <c r="F821"/>
      <c r="G821"/>
      <c r="H821"/>
      <c r="I821"/>
      <c r="J821"/>
      <c r="K821"/>
      <c r="L821"/>
      <c r="M821"/>
      <c r="N821"/>
      <c r="O821"/>
      <c r="P821"/>
      <c r="Q821"/>
      <c r="R821"/>
      <c r="S821"/>
      <c r="T821"/>
      <c r="U821"/>
      <c r="V821"/>
      <c r="W821"/>
      <c r="X821"/>
      <c r="Y821"/>
      <c r="Z821"/>
      <c r="AA821" s="11">
        <v>4.3346337234503679E-2</v>
      </c>
      <c r="AB821" s="11">
        <v>0.86073276825930645</v>
      </c>
      <c r="AC821" s="11">
        <v>0.52900000000000003</v>
      </c>
      <c r="AD821" s="11">
        <v>0.4</v>
      </c>
      <c r="AE821" s="11">
        <v>0.79299999999999993</v>
      </c>
      <c r="AF821" s="11">
        <v>0.77500000000000002</v>
      </c>
      <c r="AG821" s="11">
        <v>0.25</v>
      </c>
      <c r="AH821" s="11">
        <v>0.63900000000000001</v>
      </c>
      <c r="AI821" s="11">
        <v>0.71799999999999997</v>
      </c>
      <c r="AJ821" s="11">
        <v>0.35174311724946661</v>
      </c>
      <c r="AK821" s="11">
        <v>0.44801705060026598</v>
      </c>
      <c r="AL821" s="11">
        <v>0.31701248156369322</v>
      </c>
      <c r="AM821" s="11">
        <v>1</v>
      </c>
      <c r="AN821" s="11">
        <v>0.58164164625598169</v>
      </c>
      <c r="AO821" s="11">
        <v>0.24596656330365207</v>
      </c>
      <c r="AP821" s="11">
        <v>0.42200000000000004</v>
      </c>
      <c r="AQ821" s="11">
        <v>0.31701248156369322</v>
      </c>
      <c r="AS821" s="11">
        <v>8577.3333333333721</v>
      </c>
      <c r="AW821" s="11">
        <v>-0.06</v>
      </c>
      <c r="AX821" s="11">
        <v>7.2402709562691653E-2</v>
      </c>
    </row>
    <row r="822" spans="1:50">
      <c r="A822"/>
      <c r="B822"/>
      <c r="C822"/>
      <c r="D822"/>
      <c r="E822"/>
      <c r="F822"/>
      <c r="G822"/>
      <c r="H822"/>
      <c r="I822"/>
      <c r="J822"/>
      <c r="K822"/>
      <c r="L822"/>
      <c r="M822"/>
      <c r="N822"/>
      <c r="O822"/>
      <c r="P822"/>
      <c r="Q822"/>
      <c r="R822"/>
      <c r="S822"/>
      <c r="T822"/>
      <c r="U822"/>
      <c r="V822"/>
      <c r="W822"/>
      <c r="X822"/>
      <c r="Y822"/>
      <c r="Z822"/>
      <c r="AA822" s="11">
        <v>6.0274247827615656E-3</v>
      </c>
      <c r="AB822" s="11">
        <v>0.21999999999999997</v>
      </c>
      <c r="AC822" s="11">
        <v>0.55000000000000004</v>
      </c>
      <c r="AD822" s="11">
        <v>0.5</v>
      </c>
      <c r="AE822" s="11">
        <v>0.46</v>
      </c>
      <c r="AF822" s="11">
        <v>0.53700000000000003</v>
      </c>
      <c r="AG822" s="11">
        <v>0.5</v>
      </c>
      <c r="AH822" s="11">
        <v>0.72</v>
      </c>
      <c r="AI822" s="11">
        <v>0.25</v>
      </c>
      <c r="AJ822" s="11">
        <v>0.31439178159796277</v>
      </c>
      <c r="AK822" s="11">
        <v>0.30414472684401422</v>
      </c>
      <c r="AL822" s="11">
        <v>0.46428348635059213</v>
      </c>
      <c r="AM822" s="11">
        <v>1.2820171918296667E-4</v>
      </c>
      <c r="AN822" s="11">
        <v>0.46238845232728343</v>
      </c>
      <c r="AO822" s="11">
        <v>0.51246071209096489</v>
      </c>
      <c r="AP822" s="11">
        <v>0.47760000266879798</v>
      </c>
      <c r="AQ822" s="11">
        <v>0.46428348635059213</v>
      </c>
      <c r="AR822" s="11">
        <v>2776.21427035746</v>
      </c>
      <c r="AS822" s="11">
        <v>2780</v>
      </c>
      <c r="AT822" s="11">
        <v>63857698</v>
      </c>
      <c r="AW822" s="11">
        <v>-0.06</v>
      </c>
      <c r="AX822" s="11">
        <v>9.3252896270501651E-2</v>
      </c>
    </row>
    <row r="823" spans="1:50">
      <c r="A823"/>
      <c r="B823"/>
      <c r="C823"/>
      <c r="D823"/>
      <c r="E823"/>
      <c r="F823"/>
      <c r="G823"/>
      <c r="H823"/>
      <c r="I823"/>
      <c r="J823"/>
      <c r="K823"/>
      <c r="L823"/>
      <c r="M823"/>
      <c r="N823"/>
      <c r="O823"/>
      <c r="P823"/>
      <c r="Q823"/>
      <c r="R823"/>
      <c r="S823"/>
      <c r="T823"/>
      <c r="U823"/>
      <c r="V823"/>
      <c r="W823"/>
      <c r="X823"/>
      <c r="Y823"/>
      <c r="Z823"/>
      <c r="AA823" s="11">
        <v>6.0274247827615656E-3</v>
      </c>
      <c r="AB823" s="11">
        <v>0.21900001530000002</v>
      </c>
      <c r="AC823" s="11">
        <v>0.55000000000000004</v>
      </c>
      <c r="AD823" s="11">
        <v>0.5</v>
      </c>
      <c r="AE823" s="11">
        <v>0.56200000000000006</v>
      </c>
      <c r="AF823" s="11">
        <v>0.61799999999999999</v>
      </c>
      <c r="AG823" s="11">
        <v>0.5</v>
      </c>
      <c r="AH823" s="11">
        <v>0.70299999999999996</v>
      </c>
      <c r="AI823" s="11">
        <v>0.25</v>
      </c>
      <c r="AJ823" s="11">
        <v>0.310603858859826</v>
      </c>
      <c r="AK823" s="11">
        <v>0.30014768054424001</v>
      </c>
      <c r="AL823" s="11">
        <v>0.4635545779253924</v>
      </c>
      <c r="AM823" s="11">
        <v>1.2581932729792221E-4</v>
      </c>
      <c r="AN823" s="11">
        <v>0.47244037495974833</v>
      </c>
      <c r="AO823" s="11">
        <v>0.51271501233191918</v>
      </c>
      <c r="AP823" s="11">
        <v>0.4895400024019182</v>
      </c>
      <c r="AQ823" s="11">
        <v>0.4635545779253924</v>
      </c>
      <c r="AR823" s="11">
        <v>2914.8507093263602</v>
      </c>
      <c r="AS823" s="11">
        <v>2940</v>
      </c>
      <c r="AT823" s="11">
        <v>65075676</v>
      </c>
      <c r="AU823" s="11">
        <v>30.13</v>
      </c>
      <c r="AV823" s="11">
        <v>26.31</v>
      </c>
      <c r="AW823" s="11">
        <v>-0.05</v>
      </c>
      <c r="AX823" s="11">
        <v>8.7491730158885506E-2</v>
      </c>
    </row>
    <row r="824" spans="1:50">
      <c r="A824"/>
      <c r="B824"/>
      <c r="C824"/>
      <c r="D824"/>
      <c r="E824"/>
      <c r="F824"/>
      <c r="G824"/>
      <c r="H824"/>
      <c r="I824"/>
      <c r="J824"/>
      <c r="K824"/>
      <c r="L824"/>
      <c r="M824"/>
      <c r="N824"/>
      <c r="O824"/>
      <c r="P824"/>
      <c r="Q824"/>
      <c r="R824"/>
      <c r="S824"/>
      <c r="T824"/>
      <c r="U824"/>
      <c r="V824"/>
      <c r="W824"/>
      <c r="X824"/>
      <c r="Y824"/>
      <c r="Z824"/>
      <c r="AA824" s="11">
        <v>6.0274247827615656E-3</v>
      </c>
      <c r="AB824" s="11">
        <v>0.21900001530000002</v>
      </c>
      <c r="AC824" s="11">
        <v>0.55000000000000004</v>
      </c>
      <c r="AD824" s="11">
        <v>0.5</v>
      </c>
      <c r="AE824" s="11">
        <v>0.55899999999999994</v>
      </c>
      <c r="AF824" s="11">
        <v>0.72299999999999998</v>
      </c>
      <c r="AG824" s="11">
        <v>0.5</v>
      </c>
      <c r="AH824" s="11">
        <v>0.66700000000000004</v>
      </c>
      <c r="AI824" s="11">
        <v>0.41</v>
      </c>
      <c r="AJ824" s="11">
        <v>0.36124316504466003</v>
      </c>
      <c r="AK824" s="11">
        <v>0.31539361322388898</v>
      </c>
      <c r="AL824" s="11">
        <v>0.44594348403188633</v>
      </c>
      <c r="AM824" s="11">
        <v>1.0954476738150667E-3</v>
      </c>
      <c r="AN824" s="11">
        <v>0.48249229759221307</v>
      </c>
      <c r="AO824" s="11">
        <v>0.49684849266491415</v>
      </c>
      <c r="AP824" s="11">
        <v>0.50148000213503841</v>
      </c>
      <c r="AQ824" s="11">
        <v>0.44594348403188633</v>
      </c>
      <c r="AR824" s="11">
        <v>3071.0506330058602</v>
      </c>
      <c r="AS824" s="11">
        <v>3110</v>
      </c>
      <c r="AT824" s="11">
        <v>66312818</v>
      </c>
      <c r="AW824" s="11">
        <v>-0.03</v>
      </c>
      <c r="AX824" s="11">
        <v>8.9101506615268833E-2</v>
      </c>
    </row>
    <row r="825" spans="1:50">
      <c r="A825"/>
      <c r="B825"/>
      <c r="C825"/>
      <c r="D825"/>
      <c r="E825"/>
      <c r="F825"/>
      <c r="G825"/>
      <c r="H825"/>
      <c r="I825"/>
      <c r="J825"/>
      <c r="K825"/>
      <c r="L825"/>
      <c r="M825"/>
      <c r="N825"/>
      <c r="O825"/>
      <c r="P825"/>
      <c r="Q825"/>
      <c r="R825"/>
      <c r="S825"/>
      <c r="T825"/>
      <c r="U825"/>
      <c r="V825"/>
      <c r="W825"/>
      <c r="X825"/>
      <c r="Y825"/>
      <c r="Z825"/>
      <c r="AA825" s="11">
        <v>6.0274247827615656E-3</v>
      </c>
      <c r="AB825" s="11">
        <v>0.21900001530000002</v>
      </c>
      <c r="AC825" s="11">
        <v>0.55000000000000004</v>
      </c>
      <c r="AD825" s="11">
        <v>0.7</v>
      </c>
      <c r="AE825" s="11">
        <v>0.56499999999999995</v>
      </c>
      <c r="AF825" s="11">
        <v>0.76500000000000001</v>
      </c>
      <c r="AG825" s="11">
        <v>0.5</v>
      </c>
      <c r="AH825" s="11">
        <v>0.70599999999999996</v>
      </c>
      <c r="AI825" s="11">
        <v>0.45600000000000002</v>
      </c>
      <c r="AJ825" s="11">
        <v>0.41188247122949395</v>
      </c>
      <c r="AK825" s="11">
        <v>0.33063954590353795</v>
      </c>
      <c r="AL825" s="11">
        <v>0.42833239013838015</v>
      </c>
      <c r="AM825" s="11">
        <v>1.4927979994553333E-3</v>
      </c>
      <c r="AN825" s="11">
        <v>0.49254422022467798</v>
      </c>
      <c r="AO825" s="11">
        <v>0.48098197299790912</v>
      </c>
      <c r="AP825" s="11">
        <v>0.51342000186815862</v>
      </c>
      <c r="AQ825" s="11">
        <v>0.42833239013838015</v>
      </c>
      <c r="AR825" s="11">
        <v>3170.8765848512498</v>
      </c>
      <c r="AS825" s="11">
        <v>3220</v>
      </c>
      <c r="AT825" s="11">
        <v>67573331</v>
      </c>
      <c r="AW825" s="11">
        <v>-0.01</v>
      </c>
      <c r="AX825" s="11">
        <v>9.2611788188957489E-2</v>
      </c>
    </row>
    <row r="826" spans="1:50">
      <c r="A826"/>
      <c r="B826"/>
      <c r="C826"/>
      <c r="D826"/>
      <c r="E826"/>
      <c r="F826"/>
      <c r="G826"/>
      <c r="H826"/>
      <c r="I826"/>
      <c r="J826"/>
      <c r="K826"/>
      <c r="L826"/>
      <c r="M826"/>
      <c r="N826"/>
      <c r="O826"/>
      <c r="P826"/>
      <c r="Q826"/>
      <c r="R826"/>
      <c r="S826"/>
      <c r="T826"/>
      <c r="U826"/>
      <c r="V826"/>
      <c r="W826"/>
      <c r="X826"/>
      <c r="Y826"/>
      <c r="Z826"/>
      <c r="AA826" s="11">
        <v>6.0274247827615656E-3</v>
      </c>
      <c r="AB826" s="11">
        <v>0.21900001530000002</v>
      </c>
      <c r="AC826" s="11">
        <v>0.55000000000000004</v>
      </c>
      <c r="AD826" s="11">
        <v>0.7</v>
      </c>
      <c r="AE826" s="11">
        <v>0.64900000000000002</v>
      </c>
      <c r="AF826" s="11">
        <v>0.74199999999999999</v>
      </c>
      <c r="AG826" s="11">
        <v>0.5</v>
      </c>
      <c r="AH826" s="11">
        <v>0.74199999999999999</v>
      </c>
      <c r="AI826" s="11">
        <v>0.55799999999999994</v>
      </c>
      <c r="AJ826" s="11">
        <v>0.42912467001943899</v>
      </c>
      <c r="AK826" s="11">
        <v>0.33178249456149</v>
      </c>
      <c r="AL826" s="11">
        <v>0.41409710017799473</v>
      </c>
      <c r="AM826" s="11">
        <v>7.7609237384884443E-3</v>
      </c>
      <c r="AN826" s="11">
        <v>0.50259614285714294</v>
      </c>
      <c r="AO826" s="11">
        <v>0.48607178274296919</v>
      </c>
      <c r="AP826" s="11">
        <v>0.52536000160127883</v>
      </c>
      <c r="AQ826" s="11">
        <v>0.41409710017799473</v>
      </c>
      <c r="AR826" s="11">
        <v>3350.0048084837199</v>
      </c>
      <c r="AS826" s="11">
        <v>3390</v>
      </c>
      <c r="AT826" s="11">
        <v>68859787</v>
      </c>
      <c r="AW826" s="11">
        <v>0</v>
      </c>
      <c r="AX826" s="11">
        <v>9.2056940061934822E-2</v>
      </c>
    </row>
    <row r="827" spans="1:50">
      <c r="A827"/>
      <c r="B827"/>
      <c r="C827"/>
      <c r="D827"/>
      <c r="E827"/>
      <c r="F827"/>
      <c r="G827"/>
      <c r="H827"/>
      <c r="I827"/>
      <c r="J827"/>
      <c r="K827"/>
      <c r="L827"/>
      <c r="M827"/>
      <c r="N827"/>
      <c r="O827"/>
      <c r="P827"/>
      <c r="Q827"/>
      <c r="R827"/>
      <c r="S827"/>
      <c r="T827"/>
      <c r="U827"/>
      <c r="V827"/>
      <c r="W827"/>
      <c r="X827"/>
      <c r="Y827"/>
      <c r="Z827"/>
      <c r="AA827" s="11">
        <v>6.0274247827615656E-3</v>
      </c>
      <c r="AB827" s="11">
        <v>0.21900001530000002</v>
      </c>
      <c r="AC827" s="11">
        <v>0.55000000000000004</v>
      </c>
      <c r="AD827" s="11">
        <v>0.3</v>
      </c>
      <c r="AE827" s="11">
        <v>0.65300000000000002</v>
      </c>
      <c r="AF827" s="11">
        <v>0.54400000000000004</v>
      </c>
      <c r="AG827" s="11">
        <v>0.5</v>
      </c>
      <c r="AH827" s="11">
        <v>0.76800000000000002</v>
      </c>
      <c r="AI827" s="11">
        <v>0.55000000000000004</v>
      </c>
      <c r="AJ827" s="11">
        <v>0.44636686880938398</v>
      </c>
      <c r="AK827" s="11">
        <v>0.33292544321944201</v>
      </c>
      <c r="AL827" s="11">
        <v>0.39986181021760936</v>
      </c>
      <c r="AM827" s="11">
        <v>2.1532254925995E-2</v>
      </c>
      <c r="AN827" s="11">
        <v>0.47210221428571436</v>
      </c>
      <c r="AO827" s="11">
        <v>0.49116159248802926</v>
      </c>
      <c r="AP827" s="11">
        <v>0.53730000133439904</v>
      </c>
      <c r="AQ827" s="11">
        <v>0.39986181021760936</v>
      </c>
      <c r="AR827" s="11">
        <v>3538.6777935434402</v>
      </c>
      <c r="AS827" s="11">
        <v>3570</v>
      </c>
      <c r="AT827" s="11">
        <v>70173793</v>
      </c>
      <c r="AU827" s="11">
        <v>32.76</v>
      </c>
      <c r="AV827" s="11">
        <v>19.37</v>
      </c>
      <c r="AW827" s="11">
        <v>-0.04</v>
      </c>
      <c r="AX827" s="11">
        <v>9.1912656329222797E-2</v>
      </c>
    </row>
    <row r="828" spans="1:50">
      <c r="A828"/>
      <c r="B828"/>
      <c r="C828"/>
      <c r="D828"/>
      <c r="E828"/>
      <c r="F828"/>
      <c r="G828"/>
      <c r="H828"/>
      <c r="I828"/>
      <c r="J828"/>
      <c r="K828"/>
      <c r="L828"/>
      <c r="M828"/>
      <c r="N828"/>
      <c r="O828"/>
      <c r="P828"/>
      <c r="Q828"/>
      <c r="R828"/>
      <c r="S828"/>
      <c r="T828"/>
      <c r="U828"/>
      <c r="V828"/>
      <c r="W828"/>
      <c r="X828"/>
      <c r="Y828"/>
      <c r="Z828"/>
      <c r="AA828" s="11">
        <v>6.0274247827615656E-3</v>
      </c>
      <c r="AB828" s="11">
        <v>0.21175001147499994</v>
      </c>
      <c r="AC828" s="11">
        <v>0.55000000000000004</v>
      </c>
      <c r="AD828" s="11">
        <v>0.3</v>
      </c>
      <c r="AE828" s="11">
        <v>0.66099999999999992</v>
      </c>
      <c r="AF828" s="11">
        <v>0.54400000000000004</v>
      </c>
      <c r="AG828" s="11">
        <v>0.5</v>
      </c>
      <c r="AH828" s="11">
        <v>0.78299999999999992</v>
      </c>
      <c r="AI828" s="11">
        <v>0.47200000000000003</v>
      </c>
      <c r="AJ828" s="11">
        <v>0.41149577107889196</v>
      </c>
      <c r="AK828" s="11">
        <v>0.31080580172876598</v>
      </c>
      <c r="AL828" s="11">
        <v>0.41269363024654188</v>
      </c>
      <c r="AM828" s="11">
        <v>4.3404560173076444E-2</v>
      </c>
      <c r="AN828" s="11">
        <v>0.44160828571428568</v>
      </c>
      <c r="AO828" s="11">
        <v>0.491969075848394</v>
      </c>
      <c r="AP828" s="11">
        <v>0.54924000106751913</v>
      </c>
      <c r="AQ828" s="11">
        <v>0.41269363024654188</v>
      </c>
      <c r="AR828" s="11">
        <v>3676.4001302634101</v>
      </c>
      <c r="AS828" s="11">
        <v>3720</v>
      </c>
      <c r="AT828" s="11">
        <v>71518343</v>
      </c>
      <c r="AW828" s="11">
        <v>-0.05</v>
      </c>
      <c r="AX828" s="11">
        <v>9.4604602437262431E-2</v>
      </c>
    </row>
    <row r="829" spans="1:50">
      <c r="A829"/>
      <c r="B829"/>
      <c r="C829"/>
      <c r="D829"/>
      <c r="E829"/>
      <c r="F829"/>
      <c r="G829"/>
      <c r="H829"/>
      <c r="I829"/>
      <c r="J829"/>
      <c r="K829"/>
      <c r="L829"/>
      <c r="M829"/>
      <c r="N829"/>
      <c r="O829"/>
      <c r="P829"/>
      <c r="Q829"/>
      <c r="R829"/>
      <c r="S829"/>
      <c r="T829"/>
      <c r="U829"/>
      <c r="V829"/>
      <c r="W829"/>
      <c r="X829"/>
      <c r="Y829"/>
      <c r="Z829"/>
      <c r="AA829" s="11">
        <v>6.0274247827615656E-3</v>
      </c>
      <c r="AB829" s="11">
        <v>0.20450000764999998</v>
      </c>
      <c r="AC829" s="11">
        <v>0.55000000000000004</v>
      </c>
      <c r="AD829" s="11">
        <v>0.3</v>
      </c>
      <c r="AE829" s="11">
        <v>0.65599999999999992</v>
      </c>
      <c r="AF829" s="11">
        <v>0.71200000000000008</v>
      </c>
      <c r="AG829" s="11">
        <v>0.5</v>
      </c>
      <c r="AH829" s="11">
        <v>0.79200000000000004</v>
      </c>
      <c r="AI829" s="11">
        <v>0.55000000000000004</v>
      </c>
      <c r="AJ829" s="11">
        <v>0.3766246733484</v>
      </c>
      <c r="AK829" s="11">
        <v>0.28868616023809002</v>
      </c>
      <c r="AL829" s="11">
        <v>0.42552545027547445</v>
      </c>
      <c r="AM829" s="11">
        <v>6.8511950001808888E-2</v>
      </c>
      <c r="AN829" s="11">
        <v>0.41111435714285716</v>
      </c>
      <c r="AO829" s="11">
        <v>0.49277655920875879</v>
      </c>
      <c r="AP829" s="11">
        <v>0.56118000080063946</v>
      </c>
      <c r="AQ829" s="11">
        <v>0.42552545027547445</v>
      </c>
      <c r="AR829" s="11">
        <v>3752.5097672370598</v>
      </c>
      <c r="AS829" s="11">
        <v>3760</v>
      </c>
      <c r="AT829" s="11">
        <v>72894015</v>
      </c>
      <c r="AW829" s="11">
        <v>-0.04</v>
      </c>
      <c r="AX829" s="11">
        <v>9.5644309397318328E-2</v>
      </c>
    </row>
    <row r="830" spans="1:50">
      <c r="A830"/>
      <c r="B830"/>
      <c r="C830"/>
      <c r="D830"/>
      <c r="E830"/>
      <c r="F830"/>
      <c r="G830"/>
      <c r="H830"/>
      <c r="I830"/>
      <c r="J830"/>
      <c r="K830"/>
      <c r="L830"/>
      <c r="M830"/>
      <c r="N830"/>
      <c r="O830"/>
      <c r="P830"/>
      <c r="Q830"/>
      <c r="R830"/>
      <c r="S830"/>
      <c r="T830"/>
      <c r="U830"/>
      <c r="V830"/>
      <c r="W830"/>
      <c r="X830"/>
      <c r="Y830"/>
      <c r="Z830"/>
      <c r="AA830" s="11">
        <v>6.0274247827615656E-3</v>
      </c>
      <c r="AB830" s="11">
        <v>0.19725000382500002</v>
      </c>
      <c r="AC830" s="11">
        <v>0.55000000000000004</v>
      </c>
      <c r="AD830" s="11">
        <v>0.3</v>
      </c>
      <c r="AE830" s="11">
        <v>0.66099999999999992</v>
      </c>
      <c r="AF830" s="11">
        <v>0.72799999999999998</v>
      </c>
      <c r="AG830" s="11">
        <v>0.5</v>
      </c>
      <c r="AH830" s="11">
        <v>0.80099999999999993</v>
      </c>
      <c r="AI830" s="11">
        <v>0.57600000000000007</v>
      </c>
      <c r="AJ830" s="11">
        <v>0.343453637964446</v>
      </c>
      <c r="AK830" s="11">
        <v>0.29509428420512596</v>
      </c>
      <c r="AL830" s="11">
        <v>0.39397413157225436</v>
      </c>
      <c r="AM830" s="11">
        <v>8.6702814980645221E-2</v>
      </c>
      <c r="AN830" s="11">
        <v>0.38062042857142853</v>
      </c>
      <c r="AO830" s="11">
        <v>0.49319529275369056</v>
      </c>
      <c r="AP830" s="11">
        <v>0.57312000053375955</v>
      </c>
      <c r="AQ830" s="11">
        <v>0.39397413157225436</v>
      </c>
      <c r="AR830" s="11">
        <v>3881.1465988763098</v>
      </c>
      <c r="AS830" s="11">
        <v>3880</v>
      </c>
      <c r="AT830" s="11">
        <v>74296319</v>
      </c>
      <c r="AW830" s="11">
        <v>-0.05</v>
      </c>
      <c r="AX830" s="11">
        <v>0.10088986351509666</v>
      </c>
    </row>
    <row r="831" spans="1:50">
      <c r="A831"/>
      <c r="B831"/>
      <c r="C831"/>
      <c r="D831"/>
      <c r="E831"/>
      <c r="F831"/>
      <c r="G831"/>
      <c r="H831"/>
      <c r="I831"/>
      <c r="J831"/>
      <c r="K831"/>
      <c r="L831"/>
      <c r="M831"/>
      <c r="N831"/>
      <c r="O831"/>
      <c r="P831"/>
      <c r="Q831"/>
      <c r="R831"/>
      <c r="S831"/>
      <c r="T831"/>
      <c r="U831"/>
      <c r="V831"/>
      <c r="W831"/>
      <c r="X831"/>
      <c r="Y831"/>
      <c r="Z831"/>
      <c r="AA831" s="11">
        <v>6.0274247827615656E-3</v>
      </c>
      <c r="AB831" s="11">
        <v>0.18999999999999995</v>
      </c>
      <c r="AC831" s="11">
        <v>0.55000000000000004</v>
      </c>
      <c r="AD831" s="11">
        <v>0.3</v>
      </c>
      <c r="AE831" s="11">
        <v>0.66099999999999992</v>
      </c>
      <c r="AF831" s="11">
        <v>0.76800000000000002</v>
      </c>
      <c r="AG831" s="11">
        <v>0.5</v>
      </c>
      <c r="AH831" s="11">
        <v>0.79799999999999993</v>
      </c>
      <c r="AI831" s="11">
        <v>0.57399999999999995</v>
      </c>
      <c r="AJ831" s="11">
        <v>0.32261818391689601</v>
      </c>
      <c r="AK831" s="11">
        <v>0.30257505287657599</v>
      </c>
      <c r="AL831" s="11">
        <v>0.3910579986268129</v>
      </c>
      <c r="AM831" s="11">
        <v>0.11215627080260222</v>
      </c>
      <c r="AN831" s="11">
        <v>0.3909015714285714</v>
      </c>
      <c r="AO831" s="11">
        <v>0.50207302638669393</v>
      </c>
      <c r="AP831" s="11">
        <v>0.58506000026687988</v>
      </c>
      <c r="AQ831" s="11">
        <v>0.3910579986268129</v>
      </c>
      <c r="AR831" s="11">
        <v>4076.4576111479901</v>
      </c>
      <c r="AS831" s="11">
        <v>4070</v>
      </c>
      <c r="AT831" s="11">
        <v>75718360</v>
      </c>
      <c r="AW831" s="11">
        <v>-0.04</v>
      </c>
      <c r="AX831" s="11">
        <v>0.10621838736639611</v>
      </c>
    </row>
    <row r="832" spans="1:50">
      <c r="A832"/>
      <c r="B832"/>
      <c r="C832"/>
      <c r="D832"/>
      <c r="E832"/>
      <c r="F832"/>
      <c r="G832"/>
      <c r="H832"/>
      <c r="I832"/>
      <c r="J832"/>
      <c r="K832"/>
      <c r="L832"/>
      <c r="M832"/>
      <c r="N832"/>
      <c r="O832"/>
      <c r="P832"/>
      <c r="Q832"/>
      <c r="R832"/>
      <c r="S832"/>
      <c r="T832"/>
      <c r="U832"/>
      <c r="V832"/>
      <c r="W832"/>
      <c r="X832"/>
      <c r="Y832"/>
      <c r="Z832"/>
      <c r="AA832" s="11">
        <v>6.0274247827615656E-3</v>
      </c>
      <c r="AB832" s="11">
        <v>0.17527500000000007</v>
      </c>
      <c r="AC832" s="11">
        <v>0.55000000000000004</v>
      </c>
      <c r="AD832" s="11">
        <v>0.3</v>
      </c>
      <c r="AE832" s="11">
        <v>0.66099999999999992</v>
      </c>
      <c r="AF832" s="11">
        <v>0.78599999999999992</v>
      </c>
      <c r="AG832" s="11">
        <v>0.5</v>
      </c>
      <c r="AH832" s="11">
        <v>0.77599999999999991</v>
      </c>
      <c r="AI832" s="11">
        <v>0.58200000000000007</v>
      </c>
      <c r="AJ832" s="11">
        <v>0.33333693348283799</v>
      </c>
      <c r="AK832" s="11">
        <v>0.313872381712264</v>
      </c>
      <c r="AL832" s="11">
        <v>0.39053966822684771</v>
      </c>
      <c r="AM832" s="11">
        <v>0.19628174745298332</v>
      </c>
      <c r="AN832" s="11">
        <v>0.41247028571428573</v>
      </c>
      <c r="AO832" s="11">
        <v>0.49871292463198935</v>
      </c>
      <c r="AP832" s="11">
        <v>0.59699999999999998</v>
      </c>
      <c r="AQ832" s="11">
        <v>0.39053966822684771</v>
      </c>
      <c r="AR832" s="11">
        <v>4318.8511945323999</v>
      </c>
      <c r="AS832" s="11">
        <v>4310</v>
      </c>
      <c r="AT832" s="11">
        <v>77154409</v>
      </c>
      <c r="AU832" s="11">
        <v>32.14</v>
      </c>
      <c r="AV832" s="11">
        <v>18.46</v>
      </c>
      <c r="AW832" s="11">
        <v>-0.04</v>
      </c>
      <c r="AX832" s="11">
        <v>0.10494159899782723</v>
      </c>
    </row>
    <row r="833" spans="1:50">
      <c r="A833"/>
      <c r="B833"/>
      <c r="C833"/>
      <c r="D833"/>
      <c r="E833"/>
      <c r="F833"/>
      <c r="G833"/>
      <c r="H833"/>
      <c r="I833"/>
      <c r="J833"/>
      <c r="K833"/>
      <c r="L833"/>
      <c r="M833"/>
      <c r="N833"/>
      <c r="O833"/>
      <c r="P833"/>
      <c r="Q833"/>
      <c r="R833"/>
      <c r="S833"/>
      <c r="T833"/>
      <c r="U833"/>
      <c r="V833"/>
      <c r="W833"/>
      <c r="X833"/>
      <c r="Y833"/>
      <c r="Z833"/>
      <c r="AA833" s="11">
        <v>6.0274247827615656E-3</v>
      </c>
      <c r="AB833" s="11">
        <v>0.16055000000000008</v>
      </c>
      <c r="AC833" s="11">
        <v>0.39799999999999996</v>
      </c>
      <c r="AD833" s="11">
        <v>0.3</v>
      </c>
      <c r="AE833" s="11">
        <v>0.64700000000000002</v>
      </c>
      <c r="AF833" s="11">
        <v>0.72099999999999997</v>
      </c>
      <c r="AG833" s="11">
        <v>0.5</v>
      </c>
      <c r="AH833" s="11">
        <v>0.73599999999999999</v>
      </c>
      <c r="AI833" s="11">
        <v>0.57600000000000007</v>
      </c>
      <c r="AJ833" s="11">
        <v>0.32441537917845398</v>
      </c>
      <c r="AK833" s="11">
        <v>0.25489999484212</v>
      </c>
      <c r="AL833" s="11">
        <v>0.37974547029208477</v>
      </c>
      <c r="AM833" s="11">
        <v>0.25446182384012112</v>
      </c>
      <c r="AN833" s="11">
        <v>0.41026971428571429</v>
      </c>
      <c r="AO833" s="11">
        <v>0.45844531332603261</v>
      </c>
      <c r="AP833" s="11">
        <v>0.621</v>
      </c>
      <c r="AQ833" s="11">
        <v>0.37974547029208477</v>
      </c>
      <c r="AR833" s="11">
        <v>4676.76047428929</v>
      </c>
      <c r="AS833" s="11">
        <v>4700</v>
      </c>
      <c r="AT833" s="11">
        <v>78602081</v>
      </c>
      <c r="AW833" s="11">
        <v>-0.06</v>
      </c>
      <c r="AX833" s="11">
        <v>0.10343498109529933</v>
      </c>
    </row>
    <row r="834" spans="1:50">
      <c r="A834"/>
      <c r="B834"/>
      <c r="C834"/>
      <c r="D834"/>
      <c r="E834"/>
      <c r="F834"/>
      <c r="G834"/>
      <c r="H834"/>
      <c r="I834"/>
      <c r="J834"/>
      <c r="K834"/>
      <c r="L834"/>
      <c r="M834"/>
      <c r="N834"/>
      <c r="O834"/>
      <c r="P834"/>
      <c r="Q834"/>
      <c r="R834"/>
      <c r="S834"/>
      <c r="T834"/>
      <c r="U834"/>
      <c r="V834"/>
      <c r="W834"/>
      <c r="X834"/>
      <c r="Y834"/>
      <c r="Z834"/>
      <c r="AA834" s="11">
        <v>6.0274247827615656E-3</v>
      </c>
      <c r="AB834" s="11">
        <v>0.14582499999999998</v>
      </c>
      <c r="AC834" s="11">
        <v>0.40899999999999997</v>
      </c>
      <c r="AD834" s="11">
        <v>0.3</v>
      </c>
      <c r="AE834" s="11">
        <v>0.90400000000000003</v>
      </c>
      <c r="AF834" s="11">
        <v>0.72799999999999998</v>
      </c>
      <c r="AG834" s="11">
        <v>0.5</v>
      </c>
      <c r="AH834" s="11">
        <v>0.66799999999999993</v>
      </c>
      <c r="AI834" s="11">
        <v>0.57200000000000006</v>
      </c>
      <c r="AJ834" s="11">
        <v>0.37534912920220204</v>
      </c>
      <c r="AK834" s="11">
        <v>0.25943358525729199</v>
      </c>
      <c r="AL834" s="11">
        <v>0.36988537029141944</v>
      </c>
      <c r="AM834" s="11">
        <v>0.41725704628577892</v>
      </c>
      <c r="AN834" s="11">
        <v>0.4133242857142857</v>
      </c>
      <c r="AO834" s="11">
        <v>0.46124870925151995</v>
      </c>
      <c r="AP834" s="11">
        <v>0.621</v>
      </c>
      <c r="AQ834" s="11">
        <v>0.36988537029141944</v>
      </c>
      <c r="AR834" s="11">
        <v>5085.4967185107498</v>
      </c>
      <c r="AS834" s="11">
        <v>5130</v>
      </c>
      <c r="AT834" s="11">
        <v>80060540</v>
      </c>
      <c r="AW834" s="11">
        <v>-0.04</v>
      </c>
      <c r="AX834" s="11">
        <v>0.10003014403498389</v>
      </c>
    </row>
    <row r="835" spans="1:50">
      <c r="A835"/>
      <c r="B835"/>
      <c r="C835"/>
      <c r="D835"/>
      <c r="E835"/>
      <c r="F835"/>
      <c r="G835"/>
      <c r="H835"/>
      <c r="I835"/>
      <c r="J835"/>
      <c r="K835"/>
      <c r="L835"/>
      <c r="M835"/>
      <c r="N835"/>
      <c r="O835"/>
      <c r="P835"/>
      <c r="Q835"/>
      <c r="R835"/>
      <c r="S835"/>
      <c r="T835"/>
      <c r="U835"/>
      <c r="V835"/>
      <c r="W835"/>
      <c r="X835"/>
      <c r="Y835"/>
      <c r="Z835"/>
      <c r="AA835" s="11">
        <v>6.0274247827615656E-3</v>
      </c>
      <c r="AB835" s="11">
        <v>0.13109999999999999</v>
      </c>
      <c r="AC835" s="11">
        <v>0.60199999999999998</v>
      </c>
      <c r="AD835" s="11">
        <v>0.4</v>
      </c>
      <c r="AE835" s="11">
        <v>0.90799999999999992</v>
      </c>
      <c r="AF835" s="11">
        <v>0.73</v>
      </c>
      <c r="AG835" s="11">
        <v>0.5</v>
      </c>
      <c r="AH835" s="11">
        <v>0.69900000000000007</v>
      </c>
      <c r="AI835" s="11">
        <v>0.66</v>
      </c>
      <c r="AJ835" s="11">
        <v>0.39814170290147199</v>
      </c>
      <c r="AK835" s="11">
        <v>0.26761495060266399</v>
      </c>
      <c r="AL835" s="11">
        <v>0.36335311312539476</v>
      </c>
      <c r="AM835" s="11">
        <v>0.56249102105764437</v>
      </c>
      <c r="AN835" s="11">
        <v>0.40646685714285713</v>
      </c>
      <c r="AO835" s="11">
        <v>0.48962385227560501</v>
      </c>
      <c r="AP835" s="11">
        <v>0.622</v>
      </c>
      <c r="AQ835" s="11">
        <v>0.36335311312539476</v>
      </c>
      <c r="AR835" s="11">
        <v>5468.3851075349103</v>
      </c>
      <c r="AS835" s="11">
        <v>5510</v>
      </c>
      <c r="AT835" s="11">
        <v>81527172</v>
      </c>
      <c r="AW835" s="11">
        <v>-0.01</v>
      </c>
      <c r="AX835" s="11">
        <v>9.7759091299119666E-2</v>
      </c>
    </row>
    <row r="836" spans="1:50">
      <c r="A836"/>
      <c r="B836"/>
      <c r="C836"/>
      <c r="D836"/>
      <c r="E836"/>
      <c r="F836"/>
      <c r="G836"/>
      <c r="H836"/>
      <c r="I836"/>
      <c r="J836"/>
      <c r="K836"/>
      <c r="L836"/>
      <c r="M836"/>
      <c r="N836"/>
      <c r="O836"/>
      <c r="P836"/>
      <c r="Q836"/>
      <c r="R836"/>
      <c r="S836"/>
      <c r="T836"/>
      <c r="U836"/>
      <c r="V836"/>
      <c r="W836"/>
      <c r="X836"/>
      <c r="Y836"/>
      <c r="Z836"/>
      <c r="AA836" s="11">
        <v>6.0274247827615656E-3</v>
      </c>
      <c r="AB836" s="11">
        <v>0.14847799961157138</v>
      </c>
      <c r="AC836" s="11">
        <v>0.64700000000000002</v>
      </c>
      <c r="AD836" s="11">
        <v>0.5</v>
      </c>
      <c r="AE836" s="11">
        <v>0.89500000000000002</v>
      </c>
      <c r="AF836" s="11">
        <v>0.66099999999999992</v>
      </c>
      <c r="AG836" s="11">
        <v>0.5</v>
      </c>
      <c r="AH836" s="11">
        <v>0.65900000000000003</v>
      </c>
      <c r="AI836" s="11">
        <v>0.63400000000000001</v>
      </c>
      <c r="AJ836" s="11">
        <v>0.37422610482892199</v>
      </c>
      <c r="AK836" s="11">
        <v>0.276451625268686</v>
      </c>
      <c r="AL836" s="11">
        <v>0.41732920692784958</v>
      </c>
      <c r="AM836" s="11">
        <v>0.74099915405405437</v>
      </c>
      <c r="AN836" s="11">
        <v>0.39833752018170482</v>
      </c>
      <c r="AO836" s="11">
        <v>0.49479771941198614</v>
      </c>
      <c r="AP836" s="11">
        <v>0.61299999999999999</v>
      </c>
      <c r="AQ836" s="11">
        <v>0.41732920692784958</v>
      </c>
      <c r="AR836" s="11">
        <v>5672.5516155472897</v>
      </c>
      <c r="AS836" s="11">
        <v>5680</v>
      </c>
      <c r="AT836" s="11">
        <v>82999393</v>
      </c>
      <c r="AW836" s="11">
        <v>0</v>
      </c>
      <c r="AX836" s="11">
        <v>8.4011064208018904E-2</v>
      </c>
    </row>
    <row r="837" spans="1:50">
      <c r="A837"/>
      <c r="B837"/>
      <c r="C837"/>
      <c r="D837"/>
      <c r="E837"/>
      <c r="F837"/>
      <c r="G837"/>
      <c r="H837"/>
      <c r="I837"/>
      <c r="J837"/>
      <c r="K837"/>
      <c r="L837"/>
      <c r="M837"/>
      <c r="N837"/>
      <c r="O837"/>
      <c r="P837"/>
      <c r="Q837"/>
      <c r="R837"/>
      <c r="S837"/>
      <c r="T837"/>
      <c r="U837"/>
      <c r="V837"/>
      <c r="W837"/>
      <c r="X837"/>
      <c r="Y837"/>
      <c r="Z837"/>
      <c r="AA837" s="11">
        <v>6.0274247827615656E-3</v>
      </c>
      <c r="AB837" s="11">
        <v>0.16585599922314287</v>
      </c>
      <c r="AC837" s="11">
        <v>0.65</v>
      </c>
      <c r="AD837" s="11">
        <v>0.5</v>
      </c>
      <c r="AE837" s="11">
        <v>0.89700000000000002</v>
      </c>
      <c r="AF837" s="11">
        <v>0.7340000000000001</v>
      </c>
      <c r="AG837" s="11">
        <v>0.5</v>
      </c>
      <c r="AH837" s="11">
        <v>0.64200000000000002</v>
      </c>
      <c r="AI837" s="11">
        <v>0.74</v>
      </c>
      <c r="AJ837" s="11">
        <v>0.37548384375252014</v>
      </c>
      <c r="AK837" s="11">
        <v>0.27868710896603216</v>
      </c>
      <c r="AL837" s="11">
        <v>0.41815591484009279</v>
      </c>
      <c r="AM837" s="11">
        <v>0.73358916267913998</v>
      </c>
      <c r="AN837" s="11">
        <v>0.39020818322055256</v>
      </c>
      <c r="AO837" s="11">
        <v>0.49484974221670353</v>
      </c>
      <c r="AP837" s="11">
        <v>0.55600000000000005</v>
      </c>
      <c r="AQ837" s="11">
        <v>0.41815591484009279</v>
      </c>
      <c r="AS837" s="11">
        <v>5802</v>
      </c>
      <c r="AW837" s="11">
        <v>0</v>
      </c>
      <c r="AX837" s="11">
        <v>7.7729253209692095E-2</v>
      </c>
    </row>
    <row r="838" spans="1:50">
      <c r="A838"/>
      <c r="B838"/>
      <c r="C838"/>
      <c r="D838"/>
      <c r="E838"/>
      <c r="F838"/>
      <c r="G838"/>
      <c r="H838"/>
      <c r="I838"/>
      <c r="J838"/>
      <c r="K838"/>
      <c r="L838"/>
      <c r="M838"/>
      <c r="N838"/>
      <c r="O838"/>
      <c r="P838"/>
      <c r="Q838"/>
      <c r="R838"/>
      <c r="S838"/>
      <c r="T838"/>
      <c r="U838"/>
      <c r="V838"/>
      <c r="W838"/>
      <c r="X838"/>
      <c r="Y838"/>
      <c r="Z838"/>
      <c r="AA838" s="11">
        <v>0.36196911196911197</v>
      </c>
      <c r="AB838" s="11">
        <v>0.8</v>
      </c>
      <c r="AC838" s="11">
        <v>0.7</v>
      </c>
      <c r="AD838" s="11">
        <v>0.7</v>
      </c>
      <c r="AE838" s="11">
        <v>0.83799999999999997</v>
      </c>
      <c r="AF838" s="11">
        <v>0.93599999999999994</v>
      </c>
      <c r="AG838" s="11">
        <v>0.7</v>
      </c>
      <c r="AH838" s="11">
        <v>0.69400000000000006</v>
      </c>
      <c r="AI838" s="11">
        <v>0.65</v>
      </c>
      <c r="AJ838" s="11">
        <v>0.44289602809155298</v>
      </c>
      <c r="AK838" s="11">
        <v>0.49746148270360091</v>
      </c>
      <c r="AL838" s="11">
        <v>0.29816570743032494</v>
      </c>
      <c r="AM838" s="11">
        <v>2.6137104679928888E-3</v>
      </c>
      <c r="AN838" s="11">
        <v>0.30477271428571429</v>
      </c>
      <c r="AO838" s="11">
        <v>0.31736470231782477</v>
      </c>
      <c r="AP838" s="11">
        <v>0.5448000030443072</v>
      </c>
      <c r="AQ838" s="11">
        <v>0.29816570743032494</v>
      </c>
      <c r="AR838" s="11">
        <v>3772.7039270527298</v>
      </c>
      <c r="AS838" s="11">
        <v>3730</v>
      </c>
      <c r="AT838" s="11">
        <v>5728340</v>
      </c>
      <c r="AU838" s="11">
        <v>49.86</v>
      </c>
      <c r="AV838" s="11">
        <v>25.2</v>
      </c>
      <c r="AW838" s="11">
        <v>0</v>
      </c>
      <c r="AX838" s="11">
        <v>3.7677487661019471E-2</v>
      </c>
    </row>
    <row r="839" spans="1:50">
      <c r="A839"/>
      <c r="B839"/>
      <c r="C839"/>
      <c r="D839"/>
      <c r="E839"/>
      <c r="F839"/>
      <c r="G839"/>
      <c r="H839"/>
      <c r="I839"/>
      <c r="J839"/>
      <c r="K839"/>
      <c r="L839"/>
      <c r="M839"/>
      <c r="N839"/>
      <c r="O839"/>
      <c r="P839"/>
      <c r="Q839"/>
      <c r="R839"/>
      <c r="S839"/>
      <c r="T839"/>
      <c r="U839"/>
      <c r="V839"/>
      <c r="W839"/>
      <c r="X839"/>
      <c r="Y839"/>
      <c r="Z839"/>
      <c r="AA839" s="11">
        <v>0.36196911196911197</v>
      </c>
      <c r="AB839" s="11">
        <v>0.80100000380000003</v>
      </c>
      <c r="AC839" s="11">
        <v>0.7</v>
      </c>
      <c r="AD839" s="11">
        <v>0.7</v>
      </c>
      <c r="AE839" s="11">
        <v>0.83700000000000008</v>
      </c>
      <c r="AF839" s="11">
        <v>0.92</v>
      </c>
      <c r="AG839" s="11">
        <v>0.7</v>
      </c>
      <c r="AH839" s="11">
        <v>0.72499999999999998</v>
      </c>
      <c r="AI839" s="11">
        <v>0.73</v>
      </c>
      <c r="AJ839" s="11">
        <v>0.44173064093632802</v>
      </c>
      <c r="AK839" s="11">
        <v>0.49740967622934579</v>
      </c>
      <c r="AL839" s="11">
        <v>0.29404664032897271</v>
      </c>
      <c r="AM839" s="11">
        <v>4.4673012077358892E-3</v>
      </c>
      <c r="AN839" s="11">
        <v>0.2956192857142857</v>
      </c>
      <c r="AO839" s="11">
        <v>0.31363745142972993</v>
      </c>
      <c r="AP839" s="11">
        <v>0.55842000273987646</v>
      </c>
      <c r="AQ839" s="11">
        <v>0.29404664032897271</v>
      </c>
      <c r="AR839" s="11">
        <v>3870.3159599342198</v>
      </c>
      <c r="AS839" s="11">
        <v>3830</v>
      </c>
      <c r="AT839" s="11">
        <v>5787735</v>
      </c>
      <c r="AU839" s="11">
        <v>52.25</v>
      </c>
      <c r="AV839" s="11">
        <v>27.73</v>
      </c>
      <c r="AW839" s="11">
        <v>0</v>
      </c>
      <c r="AX839" s="11">
        <v>3.9412812116509766E-2</v>
      </c>
    </row>
    <row r="840" spans="1:50">
      <c r="A840"/>
      <c r="B840"/>
      <c r="C840"/>
      <c r="D840"/>
      <c r="E840"/>
      <c r="F840"/>
      <c r="G840"/>
      <c r="H840"/>
      <c r="I840"/>
      <c r="J840"/>
      <c r="K840"/>
      <c r="L840"/>
      <c r="M840"/>
      <c r="N840"/>
      <c r="O840"/>
      <c r="P840"/>
      <c r="Q840"/>
      <c r="R840"/>
      <c r="S840"/>
      <c r="T840"/>
      <c r="U840"/>
      <c r="V840"/>
      <c r="W840"/>
      <c r="X840"/>
      <c r="Y840"/>
      <c r="Z840"/>
      <c r="AA840" s="11">
        <v>0.36196911196911197</v>
      </c>
      <c r="AB840" s="11">
        <v>0.80200000760000001</v>
      </c>
      <c r="AC840" s="11">
        <v>0.7</v>
      </c>
      <c r="AD840" s="11">
        <v>0.7</v>
      </c>
      <c r="AE840" s="11">
        <v>0.83599999999999997</v>
      </c>
      <c r="AF840" s="11">
        <v>0.92</v>
      </c>
      <c r="AG840" s="11">
        <v>0.7</v>
      </c>
      <c r="AH840" s="11">
        <v>0.74099999999999999</v>
      </c>
      <c r="AI840" s="11">
        <v>0.75</v>
      </c>
      <c r="AJ840" s="11">
        <v>0.45495998656276404</v>
      </c>
      <c r="AK840" s="11">
        <v>0.49272109198438485</v>
      </c>
      <c r="AL840" s="11">
        <v>0.32823617730560789</v>
      </c>
      <c r="AM840" s="11">
        <v>7.6446753816688884E-3</v>
      </c>
      <c r="AN840" s="11">
        <v>0.30440671428571431</v>
      </c>
      <c r="AO840" s="11">
        <v>0.34481900969206797</v>
      </c>
      <c r="AP840" s="11">
        <v>0.57204000243544573</v>
      </c>
      <c r="AQ840" s="11">
        <v>0.32823617730560789</v>
      </c>
      <c r="AR840" s="11">
        <v>4071.2082857468199</v>
      </c>
      <c r="AS840" s="11">
        <v>4010</v>
      </c>
      <c r="AT840" s="11">
        <v>5837469</v>
      </c>
      <c r="AU840" s="11">
        <v>50.79</v>
      </c>
      <c r="AV840" s="11">
        <v>25.82</v>
      </c>
      <c r="AW840" s="11">
        <v>0.01</v>
      </c>
      <c r="AX840" s="11">
        <v>3.3298892887168752E-2</v>
      </c>
    </row>
    <row r="841" spans="1:50">
      <c r="A841"/>
      <c r="B841"/>
      <c r="C841"/>
      <c r="D841"/>
      <c r="E841"/>
      <c r="F841"/>
      <c r="G841"/>
      <c r="H841"/>
      <c r="I841"/>
      <c r="J841"/>
      <c r="K841"/>
      <c r="L841"/>
      <c r="M841"/>
      <c r="N841"/>
      <c r="O841"/>
      <c r="P841"/>
      <c r="Q841"/>
      <c r="R841"/>
      <c r="S841"/>
      <c r="T841"/>
      <c r="U841"/>
      <c r="V841"/>
      <c r="W841"/>
      <c r="X841"/>
      <c r="Y841"/>
      <c r="Z841"/>
      <c r="AA841" s="11">
        <v>0.36196911196911197</v>
      </c>
      <c r="AB841" s="11">
        <v>0.80200000760000001</v>
      </c>
      <c r="AC841" s="11">
        <v>0.7</v>
      </c>
      <c r="AD841" s="11">
        <v>0.7</v>
      </c>
      <c r="AE841" s="11">
        <v>0.83499999999999996</v>
      </c>
      <c r="AF841" s="11">
        <v>0.91900000000000004</v>
      </c>
      <c r="AG841" s="11">
        <v>0.7</v>
      </c>
      <c r="AH841" s="11">
        <v>0.75099999999999989</v>
      </c>
      <c r="AI841" s="11">
        <v>0.71</v>
      </c>
      <c r="AJ841" s="11">
        <v>0.4681893321892</v>
      </c>
      <c r="AK841" s="11">
        <v>0.48803250773942403</v>
      </c>
      <c r="AL841" s="11">
        <v>0.36242571428224302</v>
      </c>
      <c r="AM841" s="11">
        <v>2.5914769789585998E-2</v>
      </c>
      <c r="AN841" s="11">
        <v>0.31319414285714287</v>
      </c>
      <c r="AO841" s="11">
        <v>0.37600056795440606</v>
      </c>
      <c r="AP841" s="11">
        <v>0.58566000213101499</v>
      </c>
      <c r="AQ841" s="11">
        <v>0.36242571428224302</v>
      </c>
      <c r="AR841" s="11">
        <v>4241.5716735878004</v>
      </c>
      <c r="AS841" s="11">
        <v>4180</v>
      </c>
      <c r="AT841" s="11">
        <v>5878844</v>
      </c>
      <c r="AU841" s="11">
        <v>52.17</v>
      </c>
      <c r="AV841" s="11">
        <v>25.45</v>
      </c>
      <c r="AW841" s="11">
        <v>0.02</v>
      </c>
      <c r="AX841" s="11">
        <v>3.8321655143634226E-2</v>
      </c>
    </row>
    <row r="842" spans="1:50">
      <c r="A842"/>
      <c r="B842"/>
      <c r="C842"/>
      <c r="D842"/>
      <c r="E842"/>
      <c r="F842"/>
      <c r="G842"/>
      <c r="H842"/>
      <c r="I842"/>
      <c r="J842"/>
      <c r="K842"/>
      <c r="L842"/>
      <c r="M842"/>
      <c r="N842"/>
      <c r="O842"/>
      <c r="P842"/>
      <c r="Q842"/>
      <c r="R842"/>
      <c r="S842"/>
      <c r="T842"/>
      <c r="U842"/>
      <c r="V842"/>
      <c r="W842"/>
      <c r="X842"/>
      <c r="Y842"/>
      <c r="Z842"/>
      <c r="AA842" s="11">
        <v>0.36196911196911197</v>
      </c>
      <c r="AB842" s="11">
        <v>0.80200000760000001</v>
      </c>
      <c r="AC842" s="11">
        <v>0.7</v>
      </c>
      <c r="AD842" s="11">
        <v>0.7</v>
      </c>
      <c r="AE842" s="11">
        <v>0.83599999999999997</v>
      </c>
      <c r="AF842" s="11">
        <v>0.90300000000000002</v>
      </c>
      <c r="AG842" s="11">
        <v>0.9</v>
      </c>
      <c r="AH842" s="11">
        <v>0.79099999999999993</v>
      </c>
      <c r="AI842" s="11">
        <v>0.73</v>
      </c>
      <c r="AJ842" s="11">
        <v>0.50683118929703896</v>
      </c>
      <c r="AK842" s="11">
        <v>0.48455640380147791</v>
      </c>
      <c r="AL842" s="11">
        <v>0.3916512206879173</v>
      </c>
      <c r="AM842" s="11">
        <v>9.6071704080552003E-2</v>
      </c>
      <c r="AN842" s="11">
        <v>0.31785585714285713</v>
      </c>
      <c r="AO842" s="11">
        <v>0.364148316177418</v>
      </c>
      <c r="AP842" s="11">
        <v>0.59928000182658425</v>
      </c>
      <c r="AQ842" s="11">
        <v>0.3916512206879173</v>
      </c>
      <c r="AR842" s="11">
        <v>4425.5800677144698</v>
      </c>
      <c r="AS842" s="11">
        <v>4330</v>
      </c>
      <c r="AT842" s="11">
        <v>5914159</v>
      </c>
      <c r="AW842" s="11">
        <v>0.04</v>
      </c>
      <c r="AX842" s="11">
        <v>3.9786758787720533E-2</v>
      </c>
    </row>
    <row r="843" spans="1:50">
      <c r="A843"/>
      <c r="B843"/>
      <c r="C843"/>
      <c r="D843"/>
      <c r="E843"/>
      <c r="F843"/>
      <c r="G843"/>
      <c r="H843"/>
      <c r="I843"/>
      <c r="J843"/>
      <c r="K843"/>
      <c r="L843"/>
      <c r="M843"/>
      <c r="N843"/>
      <c r="O843"/>
      <c r="P843"/>
      <c r="Q843"/>
      <c r="R843"/>
      <c r="S843"/>
      <c r="T843"/>
      <c r="U843"/>
      <c r="V843"/>
      <c r="W843"/>
      <c r="X843"/>
      <c r="Y843"/>
      <c r="Z843"/>
      <c r="AA843" s="11">
        <v>0.36196911196911197</v>
      </c>
      <c r="AB843" s="11">
        <v>0.80200000760000001</v>
      </c>
      <c r="AC843" s="11">
        <v>0.85</v>
      </c>
      <c r="AD843" s="11">
        <v>0.7</v>
      </c>
      <c r="AE843" s="11">
        <v>0.83700000000000008</v>
      </c>
      <c r="AF843" s="11">
        <v>0.94099999999999995</v>
      </c>
      <c r="AG843" s="11">
        <v>0.9</v>
      </c>
      <c r="AH843" s="11">
        <v>0.82900000000000007</v>
      </c>
      <c r="AI843" s="11">
        <v>0.75</v>
      </c>
      <c r="AJ843" s="11">
        <v>0.54547304640487804</v>
      </c>
      <c r="AK843" s="11">
        <v>0.48108029986353185</v>
      </c>
      <c r="AL843" s="11">
        <v>0.42087672709359153</v>
      </c>
      <c r="AM843" s="11">
        <v>0.13897548832691889</v>
      </c>
      <c r="AN843" s="11">
        <v>0.30941985714285714</v>
      </c>
      <c r="AO843" s="11">
        <v>0.35229606440042993</v>
      </c>
      <c r="AP843" s="11">
        <v>0.61290000152215351</v>
      </c>
      <c r="AQ843" s="11">
        <v>0.42087672709359153</v>
      </c>
      <c r="AR843" s="11">
        <v>4594.4645208878101</v>
      </c>
      <c r="AS843" s="11">
        <v>4510</v>
      </c>
      <c r="AT843" s="11">
        <v>5945317</v>
      </c>
      <c r="AU843" s="11">
        <v>51.92</v>
      </c>
      <c r="AV843" s="11">
        <v>22.22</v>
      </c>
      <c r="AW843" s="11">
        <v>0.06</v>
      </c>
      <c r="AX843" s="11">
        <v>3.1070224792295487E-2</v>
      </c>
    </row>
    <row r="844" spans="1:50">
      <c r="A844"/>
      <c r="B844"/>
      <c r="C844"/>
      <c r="D844"/>
      <c r="E844"/>
      <c r="F844"/>
      <c r="G844"/>
      <c r="H844"/>
      <c r="I844"/>
      <c r="J844"/>
      <c r="K844"/>
      <c r="L844"/>
      <c r="M844"/>
      <c r="N844"/>
      <c r="O844"/>
      <c r="P844"/>
      <c r="Q844"/>
      <c r="R844"/>
      <c r="S844"/>
      <c r="T844"/>
      <c r="U844"/>
      <c r="V844"/>
      <c r="W844"/>
      <c r="X844"/>
      <c r="Y844"/>
      <c r="Z844"/>
      <c r="AA844" s="11">
        <v>0.36196911196911197</v>
      </c>
      <c r="AB844" s="11">
        <v>0.80200000760000001</v>
      </c>
      <c r="AC844" s="11">
        <v>0.85</v>
      </c>
      <c r="AD844" s="11">
        <v>0.7</v>
      </c>
      <c r="AE844" s="11">
        <v>0.83700000000000008</v>
      </c>
      <c r="AF844" s="11">
        <v>0.94099999999999995</v>
      </c>
      <c r="AG844" s="11">
        <v>0.7</v>
      </c>
      <c r="AH844" s="11">
        <v>0.87599999999999989</v>
      </c>
      <c r="AI844" s="11">
        <v>0.77200000000000002</v>
      </c>
      <c r="AJ844" s="11">
        <v>0.54963715611559905</v>
      </c>
      <c r="AK844" s="11">
        <v>0.50068169356374492</v>
      </c>
      <c r="AL844" s="11">
        <v>0.39574288018722559</v>
      </c>
      <c r="AM844" s="11">
        <v>0.15957883103876777</v>
      </c>
      <c r="AN844" s="11">
        <v>0.29773685714285714</v>
      </c>
      <c r="AO844" s="11">
        <v>0.37091443765261617</v>
      </c>
      <c r="AP844" s="11">
        <v>0.62652000121772278</v>
      </c>
      <c r="AQ844" s="11">
        <v>0.39574288018722559</v>
      </c>
      <c r="AR844" s="11">
        <v>4757.1550981962</v>
      </c>
      <c r="AS844" s="11">
        <v>4670</v>
      </c>
      <c r="AT844" s="11">
        <v>5972541</v>
      </c>
      <c r="AW844" s="11">
        <v>0.05</v>
      </c>
      <c r="AX844" s="11">
        <v>3.0050280088562753E-2</v>
      </c>
    </row>
    <row r="845" spans="1:50">
      <c r="A845"/>
      <c r="B845"/>
      <c r="C845"/>
      <c r="D845"/>
      <c r="E845"/>
      <c r="F845"/>
      <c r="G845"/>
      <c r="H845"/>
      <c r="I845"/>
      <c r="J845"/>
      <c r="K845"/>
      <c r="L845"/>
      <c r="M845"/>
      <c r="N845"/>
      <c r="O845"/>
      <c r="P845"/>
      <c r="Q845"/>
      <c r="R845"/>
      <c r="S845"/>
      <c r="T845"/>
      <c r="U845"/>
      <c r="V845"/>
      <c r="W845"/>
      <c r="X845"/>
      <c r="Y845"/>
      <c r="Z845"/>
      <c r="AA845" s="11">
        <v>0.36196911196911197</v>
      </c>
      <c r="AB845" s="11">
        <v>0.80596000735948714</v>
      </c>
      <c r="AC845" s="11">
        <v>0.85</v>
      </c>
      <c r="AD845" s="11">
        <v>0.7</v>
      </c>
      <c r="AE845" s="11">
        <v>0.83700000000000008</v>
      </c>
      <c r="AF845" s="11">
        <v>0.93299999999999994</v>
      </c>
      <c r="AG845" s="11">
        <v>0.7</v>
      </c>
      <c r="AH845" s="11">
        <v>0.86299999999999999</v>
      </c>
      <c r="AI845" s="11">
        <v>0.77400000000000002</v>
      </c>
      <c r="AJ845" s="11">
        <v>0.55380126582631994</v>
      </c>
      <c r="AK845" s="11">
        <v>0.520283087263958</v>
      </c>
      <c r="AL845" s="11">
        <v>0.37060903328085965</v>
      </c>
      <c r="AM845" s="11">
        <v>0.16471004253372776</v>
      </c>
      <c r="AN845" s="11">
        <v>0.30748785714285715</v>
      </c>
      <c r="AO845" s="11">
        <v>0.38953281090480246</v>
      </c>
      <c r="AP845" s="11">
        <v>0.64014000091329204</v>
      </c>
      <c r="AQ845" s="11">
        <v>0.37060903328085965</v>
      </c>
      <c r="AR845" s="11">
        <v>4928.3451583199703</v>
      </c>
      <c r="AS845" s="11">
        <v>4820</v>
      </c>
      <c r="AT845" s="11">
        <v>5995843</v>
      </c>
      <c r="AU845" s="11">
        <v>52.32</v>
      </c>
      <c r="AV845" s="11">
        <v>23.7</v>
      </c>
      <c r="AW845" s="11">
        <v>0.05</v>
      </c>
      <c r="AX845" s="11">
        <v>3.0293975661349337E-2</v>
      </c>
    </row>
    <row r="846" spans="1:50">
      <c r="A846"/>
      <c r="B846"/>
      <c r="C846"/>
      <c r="D846"/>
      <c r="E846"/>
      <c r="F846"/>
      <c r="G846"/>
      <c r="H846"/>
      <c r="I846"/>
      <c r="J846"/>
      <c r="K846"/>
      <c r="L846"/>
      <c r="M846"/>
      <c r="N846"/>
      <c r="O846"/>
      <c r="P846"/>
      <c r="Q846"/>
      <c r="R846"/>
      <c r="S846"/>
      <c r="T846"/>
      <c r="U846"/>
      <c r="V846"/>
      <c r="W846"/>
      <c r="X846"/>
      <c r="Y846"/>
      <c r="Z846"/>
      <c r="AA846" s="11">
        <v>0.36196911196911197</v>
      </c>
      <c r="AB846" s="11">
        <v>0.80992000711897427</v>
      </c>
      <c r="AC846" s="11">
        <v>0.85</v>
      </c>
      <c r="AD846" s="11">
        <v>0.7</v>
      </c>
      <c r="AE846" s="11">
        <v>0.83700000000000008</v>
      </c>
      <c r="AF846" s="11">
        <v>0.93099999999999994</v>
      </c>
      <c r="AG846" s="11">
        <v>0.7</v>
      </c>
      <c r="AH846" s="11">
        <v>0.83799999999999997</v>
      </c>
      <c r="AI846" s="11">
        <v>0.72</v>
      </c>
      <c r="AJ846" s="11">
        <v>0.46618508186216595</v>
      </c>
      <c r="AK846" s="11">
        <v>0.52420912853836199</v>
      </c>
      <c r="AL846" s="11">
        <v>0.41320407105335261</v>
      </c>
      <c r="AM846" s="11">
        <v>0.21233053943949443</v>
      </c>
      <c r="AN846" s="11">
        <v>0.31560671428571424</v>
      </c>
      <c r="AO846" s="11">
        <v>0.39427870355963385</v>
      </c>
      <c r="AP846" s="11">
        <v>0.65376000060886141</v>
      </c>
      <c r="AQ846" s="11">
        <v>0.41320407105335261</v>
      </c>
      <c r="AR846" s="11">
        <v>5132.4512670342001</v>
      </c>
      <c r="AS846" s="11">
        <v>4990</v>
      </c>
      <c r="AT846" s="11">
        <v>6016772</v>
      </c>
      <c r="AU846" s="11">
        <v>49.37</v>
      </c>
      <c r="AV846" s="11">
        <v>25.33</v>
      </c>
      <c r="AW846" s="11">
        <v>0.05</v>
      </c>
      <c r="AX846" s="11">
        <v>2.8830002611107741E-2</v>
      </c>
    </row>
    <row r="847" spans="1:50">
      <c r="A847"/>
      <c r="B847"/>
      <c r="C847"/>
      <c r="D847"/>
      <c r="E847"/>
      <c r="F847"/>
      <c r="G847"/>
      <c r="H847"/>
      <c r="I847"/>
      <c r="J847"/>
      <c r="K847"/>
      <c r="L847"/>
      <c r="M847"/>
      <c r="N847"/>
      <c r="O847"/>
      <c r="P847"/>
      <c r="Q847"/>
      <c r="R847"/>
      <c r="S847"/>
      <c r="T847"/>
      <c r="U847"/>
      <c r="V847"/>
      <c r="W847"/>
      <c r="X847"/>
      <c r="Y847"/>
      <c r="Z847"/>
      <c r="AA847" s="11">
        <v>0.36196911196911197</v>
      </c>
      <c r="AB847" s="11">
        <v>0.81388000687846129</v>
      </c>
      <c r="AC847" s="11">
        <v>0.85</v>
      </c>
      <c r="AD847" s="11">
        <v>0.7</v>
      </c>
      <c r="AE847" s="11">
        <v>0.83599999999999997</v>
      </c>
      <c r="AF847" s="11">
        <v>0.90799999999999992</v>
      </c>
      <c r="AG847" s="11">
        <v>0.7</v>
      </c>
      <c r="AH847" s="11">
        <v>0.85199999999999998</v>
      </c>
      <c r="AI847" s="11">
        <v>0.72199999999999998</v>
      </c>
      <c r="AJ847" s="11">
        <v>0.49637881056629479</v>
      </c>
      <c r="AK847" s="11">
        <v>0.52399065016848401</v>
      </c>
      <c r="AL847" s="11">
        <v>0.42308928483204528</v>
      </c>
      <c r="AM847" s="11">
        <v>0.3372757093591644</v>
      </c>
      <c r="AN847" s="11">
        <v>0.3240418571428571</v>
      </c>
      <c r="AO847" s="11">
        <v>0.41501590609799638</v>
      </c>
      <c r="AP847" s="11">
        <v>0.66738000030443057</v>
      </c>
      <c r="AQ847" s="11">
        <v>0.42308928483204528</v>
      </c>
      <c r="AR847" s="11">
        <v>5357.4201606320903</v>
      </c>
      <c r="AS847" s="11">
        <v>5200</v>
      </c>
      <c r="AT847" s="11">
        <v>6037194</v>
      </c>
      <c r="AW847" s="11">
        <v>0.06</v>
      </c>
      <c r="AX847" s="11">
        <v>2.9022350274783892E-2</v>
      </c>
    </row>
    <row r="848" spans="1:50">
      <c r="A848"/>
      <c r="B848"/>
      <c r="C848"/>
      <c r="D848"/>
      <c r="E848"/>
      <c r="F848"/>
      <c r="G848"/>
      <c r="H848"/>
      <c r="I848"/>
      <c r="J848"/>
      <c r="K848"/>
      <c r="L848"/>
      <c r="M848"/>
      <c r="N848"/>
      <c r="O848"/>
      <c r="P848"/>
      <c r="Q848"/>
      <c r="R848"/>
      <c r="S848"/>
      <c r="T848"/>
      <c r="U848"/>
      <c r="V848"/>
      <c r="W848"/>
      <c r="X848"/>
      <c r="Y848"/>
      <c r="Z848"/>
      <c r="AA848" s="11">
        <v>0.36196911196911197</v>
      </c>
      <c r="AB848" s="11">
        <v>0.81784000663794842</v>
      </c>
      <c r="AC848" s="11">
        <v>0.85</v>
      </c>
      <c r="AD848" s="11">
        <v>0.7</v>
      </c>
      <c r="AE848" s="11">
        <v>0.83499999999999996</v>
      </c>
      <c r="AF848" s="11">
        <v>0.92700000000000005</v>
      </c>
      <c r="AG848" s="11">
        <v>0.7</v>
      </c>
      <c r="AH848" s="11">
        <v>0.85599999999999998</v>
      </c>
      <c r="AI848" s="11">
        <v>0.72799999999999998</v>
      </c>
      <c r="AJ848" s="11">
        <v>0.49947432353082244</v>
      </c>
      <c r="AK848" s="11">
        <v>0.50335551562006076</v>
      </c>
      <c r="AL848" s="11">
        <v>0.41440443293418394</v>
      </c>
      <c r="AM848" s="11">
        <v>0.44230257841863219</v>
      </c>
      <c r="AN848" s="11">
        <v>0.32673042857142859</v>
      </c>
      <c r="AO848" s="11">
        <v>0.40854495386790213</v>
      </c>
      <c r="AP848" s="11">
        <v>0.68099999999999994</v>
      </c>
      <c r="AQ848" s="11">
        <v>0.41440443293418394</v>
      </c>
      <c r="AR848" s="11">
        <v>5686.7331022738899</v>
      </c>
      <c r="AS848" s="11">
        <v>5490</v>
      </c>
      <c r="AT848" s="11">
        <v>6058580</v>
      </c>
      <c r="AU848" s="11">
        <v>49.7</v>
      </c>
      <c r="AV848" s="11">
        <v>20.48</v>
      </c>
      <c r="AW848" s="11">
        <v>0.06</v>
      </c>
      <c r="AX848" s="11">
        <v>3.1691503756118178E-2</v>
      </c>
    </row>
    <row r="849" spans="1:50">
      <c r="A849"/>
      <c r="B849"/>
      <c r="C849"/>
      <c r="D849"/>
      <c r="E849"/>
      <c r="F849"/>
      <c r="G849"/>
      <c r="H849"/>
      <c r="I849"/>
      <c r="J849"/>
      <c r="K849"/>
      <c r="L849"/>
      <c r="M849"/>
      <c r="N849"/>
      <c r="O849"/>
      <c r="P849"/>
      <c r="Q849"/>
      <c r="R849"/>
      <c r="S849"/>
      <c r="T849"/>
      <c r="U849"/>
      <c r="V849"/>
      <c r="W849"/>
      <c r="X849"/>
      <c r="Y849"/>
      <c r="Z849"/>
      <c r="AA849" s="11">
        <v>0.36196911196911197</v>
      </c>
      <c r="AB849" s="11">
        <v>0.82180000639743556</v>
      </c>
      <c r="AC849" s="11">
        <v>0.57899999999999996</v>
      </c>
      <c r="AD849" s="11">
        <v>0.7</v>
      </c>
      <c r="AE849" s="11">
        <v>0.86199999999999999</v>
      </c>
      <c r="AF849" s="11">
        <v>0.92200000000000004</v>
      </c>
      <c r="AG849" s="11">
        <v>0.7</v>
      </c>
      <c r="AH849" s="11">
        <v>0.82900000000000007</v>
      </c>
      <c r="AI849" s="11">
        <v>0.76400000000000001</v>
      </c>
      <c r="AJ849" s="11">
        <v>0.47515455997226397</v>
      </c>
      <c r="AK849" s="11">
        <v>0.51950008115852064</v>
      </c>
      <c r="AL849" s="11">
        <v>0.46132533835914913</v>
      </c>
      <c r="AM849" s="11">
        <v>0.70367917962744664</v>
      </c>
      <c r="AN849" s="11">
        <v>0.32887042857142856</v>
      </c>
      <c r="AO849" s="11">
        <v>0.3799034443552422</v>
      </c>
      <c r="AP849" s="11">
        <v>0.68599999999999994</v>
      </c>
      <c r="AQ849" s="11">
        <v>0.46132533835914913</v>
      </c>
      <c r="AR849" s="11">
        <v>6094.1226662761701</v>
      </c>
      <c r="AS849" s="11">
        <v>5920</v>
      </c>
      <c r="AT849" s="11">
        <v>6081703</v>
      </c>
      <c r="AW849" s="11">
        <v>0.06</v>
      </c>
      <c r="AX849" s="11">
        <v>2.5805153571882122E-2</v>
      </c>
    </row>
    <row r="850" spans="1:50">
      <c r="A850"/>
      <c r="B850"/>
      <c r="C850"/>
      <c r="D850"/>
      <c r="E850"/>
      <c r="F850"/>
      <c r="G850"/>
      <c r="H850"/>
      <c r="I850"/>
      <c r="J850"/>
      <c r="K850"/>
      <c r="L850"/>
      <c r="M850"/>
      <c r="N850"/>
      <c r="O850"/>
      <c r="P850"/>
      <c r="Q850"/>
      <c r="R850"/>
      <c r="S850"/>
      <c r="T850"/>
      <c r="U850"/>
      <c r="V850"/>
      <c r="W850"/>
      <c r="X850"/>
      <c r="Y850"/>
      <c r="Z850"/>
      <c r="AA850" s="11">
        <v>0.36196911196911197</v>
      </c>
      <c r="AB850" s="11">
        <v>0.82576000615692269</v>
      </c>
      <c r="AC850" s="11">
        <v>0.60199999999999998</v>
      </c>
      <c r="AD850" s="11">
        <v>0.7</v>
      </c>
      <c r="AE850" s="11">
        <v>0.83499999999999996</v>
      </c>
      <c r="AF850" s="11">
        <v>0.9</v>
      </c>
      <c r="AG850" s="11">
        <v>0.7</v>
      </c>
      <c r="AH850" s="11">
        <v>0.77700000000000002</v>
      </c>
      <c r="AI850" s="11">
        <v>0.7659999999999999</v>
      </c>
      <c r="AJ850" s="11">
        <v>0.50328845877259198</v>
      </c>
      <c r="AK850" s="11">
        <v>0.51738033909597714</v>
      </c>
      <c r="AL850" s="11">
        <v>0.44355298439291202</v>
      </c>
      <c r="AM850" s="11">
        <v>1</v>
      </c>
      <c r="AN850" s="11">
        <v>0.34193628571428569</v>
      </c>
      <c r="AO850" s="11">
        <v>0.36835659679703203</v>
      </c>
      <c r="AP850" s="11">
        <v>0.69</v>
      </c>
      <c r="AQ850" s="11">
        <v>0.44355298439291202</v>
      </c>
      <c r="AR850" s="11">
        <v>6566.2528847247504</v>
      </c>
      <c r="AS850" s="11">
        <v>6380</v>
      </c>
      <c r="AT850" s="11">
        <v>6106761</v>
      </c>
      <c r="AU850" s="11">
        <v>46.93</v>
      </c>
      <c r="AW850" s="11">
        <v>7.0000000000000007E-2</v>
      </c>
      <c r="AX850" s="11">
        <v>2.6132467546639282E-2</v>
      </c>
    </row>
    <row r="851" spans="1:50">
      <c r="A851"/>
      <c r="B851"/>
      <c r="C851"/>
      <c r="D851"/>
      <c r="E851"/>
      <c r="F851"/>
      <c r="G851"/>
      <c r="H851"/>
      <c r="I851"/>
      <c r="J851"/>
      <c r="K851"/>
      <c r="L851"/>
      <c r="M851"/>
      <c r="N851"/>
      <c r="O851"/>
      <c r="P851"/>
      <c r="Q851"/>
      <c r="R851"/>
      <c r="S851"/>
      <c r="T851"/>
      <c r="U851"/>
      <c r="V851"/>
      <c r="W851"/>
      <c r="X851"/>
      <c r="Y851"/>
      <c r="Z851"/>
      <c r="AA851" s="11">
        <v>0.36196911196911197</v>
      </c>
      <c r="AB851" s="11">
        <v>0.82972000591640982</v>
      </c>
      <c r="AC851" s="11">
        <v>0.59499999999999997</v>
      </c>
      <c r="AD851" s="11">
        <v>0.7</v>
      </c>
      <c r="AE851" s="11">
        <v>0.83400000000000007</v>
      </c>
      <c r="AF851" s="11">
        <v>0.88700000000000001</v>
      </c>
      <c r="AG851" s="11">
        <v>0.7</v>
      </c>
      <c r="AH851" s="11">
        <v>0.76800000000000002</v>
      </c>
      <c r="AI851" s="11">
        <v>0.7659999999999999</v>
      </c>
      <c r="AJ851" s="11">
        <v>0.52009480508670802</v>
      </c>
      <c r="AK851" s="11">
        <v>0.52215199314345206</v>
      </c>
      <c r="AL851" s="11">
        <v>0.42711459109374295</v>
      </c>
      <c r="AM851" s="11">
        <v>1</v>
      </c>
      <c r="AN851" s="11">
        <v>0.3509052857142857</v>
      </c>
      <c r="AO851" s="11">
        <v>0.35454252721560414</v>
      </c>
      <c r="AP851" s="11">
        <v>0.69900000000000007</v>
      </c>
      <c r="AQ851" s="11">
        <v>0.42711459109374295</v>
      </c>
      <c r="AR851" s="11">
        <v>6842.6614924057403</v>
      </c>
      <c r="AS851" s="11">
        <v>6680</v>
      </c>
      <c r="AT851" s="11">
        <v>6133910</v>
      </c>
      <c r="AV851" s="11">
        <v>15.22</v>
      </c>
      <c r="AW851" s="11">
        <v>0.06</v>
      </c>
      <c r="AX851" s="11">
        <v>2.3260708314024547E-2</v>
      </c>
    </row>
    <row r="852" spans="1:50">
      <c r="A852"/>
      <c r="B852"/>
      <c r="C852"/>
      <c r="D852"/>
      <c r="E852"/>
      <c r="F852"/>
      <c r="G852"/>
      <c r="H852"/>
      <c r="I852"/>
      <c r="J852"/>
      <c r="K852"/>
      <c r="L852"/>
      <c r="M852"/>
      <c r="N852"/>
      <c r="O852"/>
      <c r="P852"/>
      <c r="Q852"/>
      <c r="R852"/>
      <c r="S852"/>
      <c r="T852"/>
      <c r="U852"/>
      <c r="V852"/>
      <c r="W852"/>
      <c r="X852"/>
      <c r="Y852"/>
      <c r="Z852"/>
      <c r="AA852" s="11">
        <v>0.36196911196911197</v>
      </c>
      <c r="AB852" s="11">
        <v>0.83368000567589684</v>
      </c>
      <c r="AC852" s="11">
        <v>0.67299999999999993</v>
      </c>
      <c r="AD852" s="11">
        <v>0.7</v>
      </c>
      <c r="AE852" s="11">
        <v>0.85699999999999998</v>
      </c>
      <c r="AF852" s="11">
        <v>0.879</v>
      </c>
      <c r="AG852" s="11">
        <v>0.7</v>
      </c>
      <c r="AH852" s="11">
        <v>0.77400000000000002</v>
      </c>
      <c r="AI852" s="11">
        <v>0.81799999999999995</v>
      </c>
      <c r="AJ852" s="11">
        <v>0.50600737724203737</v>
      </c>
      <c r="AK852" s="11">
        <v>0.5156351139809916</v>
      </c>
      <c r="AL852" s="11">
        <v>0.465502644564663</v>
      </c>
      <c r="AM852" s="11">
        <v>1</v>
      </c>
      <c r="AN852" s="11">
        <v>0.34388718015686681</v>
      </c>
      <c r="AO852" s="11">
        <v>0.34340616164455268</v>
      </c>
      <c r="AP852" s="11">
        <v>0.67500000000000004</v>
      </c>
      <c r="AQ852" s="11">
        <v>0.465502644564663</v>
      </c>
      <c r="AR852" s="11">
        <v>6629.3327203250801</v>
      </c>
      <c r="AS852" s="11">
        <v>6420</v>
      </c>
      <c r="AT852" s="11">
        <v>6163050</v>
      </c>
      <c r="AW852" s="11">
        <v>7.0000000000000007E-2</v>
      </c>
      <c r="AX852" s="11">
        <v>2.1258207578236987E-2</v>
      </c>
    </row>
    <row r="853" spans="1:50">
      <c r="A853"/>
      <c r="B853"/>
      <c r="C853"/>
      <c r="D853"/>
      <c r="E853"/>
      <c r="F853"/>
      <c r="G853"/>
      <c r="H853"/>
      <c r="I853"/>
      <c r="J853"/>
      <c r="K853"/>
      <c r="L853"/>
      <c r="M853"/>
      <c r="N853"/>
      <c r="O853"/>
      <c r="P853"/>
      <c r="Q853"/>
      <c r="R853"/>
      <c r="S853"/>
      <c r="T853"/>
      <c r="U853"/>
      <c r="V853"/>
      <c r="W853"/>
      <c r="X853"/>
      <c r="Y853"/>
      <c r="Z853"/>
      <c r="AA853" s="11">
        <v>0.36196911196911197</v>
      </c>
      <c r="AB853" s="11">
        <v>0.83764000543538397</v>
      </c>
      <c r="AC853" s="11">
        <v>0.67400000000000004</v>
      </c>
      <c r="AD853" s="11">
        <v>0.7</v>
      </c>
      <c r="AE853" s="11">
        <v>0.85699999999999998</v>
      </c>
      <c r="AF853" s="11">
        <v>0.89200000000000002</v>
      </c>
      <c r="AG853" s="11">
        <v>0.75</v>
      </c>
      <c r="AH853" s="11">
        <v>0.74099999999999999</v>
      </c>
      <c r="AI853" s="11">
        <v>0.83799999999999997</v>
      </c>
      <c r="AJ853" s="11">
        <v>0.50594730347095973</v>
      </c>
      <c r="AK853" s="11">
        <v>0.51547876284467642</v>
      </c>
      <c r="AL853" s="11">
        <v>0.46584761811130565</v>
      </c>
      <c r="AM853" s="11">
        <v>1</v>
      </c>
      <c r="AN853" s="11">
        <v>0.33686907459944804</v>
      </c>
      <c r="AO853" s="11">
        <v>0.34497209999310574</v>
      </c>
      <c r="AP853" s="11">
        <v>0.64500000000000002</v>
      </c>
      <c r="AQ853" s="11">
        <v>0.46584761811130565</v>
      </c>
      <c r="AS853" s="11">
        <v>6912.6666666666279</v>
      </c>
      <c r="AW853" s="11">
        <v>7.0000000000000007E-2</v>
      </c>
      <c r="AX853" s="11">
        <v>1.6049097859029804E-2</v>
      </c>
    </row>
    <row r="854" spans="1:50">
      <c r="A854"/>
      <c r="B854"/>
      <c r="C854"/>
      <c r="D854"/>
      <c r="E854"/>
      <c r="F854"/>
      <c r="G854"/>
      <c r="H854"/>
      <c r="I854"/>
      <c r="J854"/>
      <c r="K854"/>
      <c r="L854"/>
      <c r="M854"/>
      <c r="N854"/>
      <c r="O854"/>
      <c r="P854"/>
      <c r="Q854"/>
      <c r="R854"/>
      <c r="S854"/>
      <c r="T854"/>
      <c r="U854"/>
      <c r="V854"/>
      <c r="W854"/>
      <c r="X854"/>
      <c r="Y854"/>
      <c r="Z854"/>
      <c r="AA854" s="11">
        <v>0</v>
      </c>
      <c r="AB854" s="11">
        <v>0.5</v>
      </c>
      <c r="AC854" s="11">
        <v>0.50600000098347664</v>
      </c>
      <c r="AD854" s="11">
        <v>9.2000000178813934E-2</v>
      </c>
      <c r="AE854" s="11">
        <v>0.82156000159680842</v>
      </c>
      <c r="AF854" s="11">
        <v>0.74888000145554545</v>
      </c>
      <c r="AG854" s="11">
        <v>0.2760000005364418</v>
      </c>
      <c r="AH854" s="11">
        <v>0.60720000118017192</v>
      </c>
      <c r="AI854" s="11">
        <v>0.50048000097274781</v>
      </c>
      <c r="AJ854" s="11">
        <v>0.33318857944093383</v>
      </c>
      <c r="AK854" s="11">
        <v>0.17100554233713247</v>
      </c>
      <c r="AL854" s="11">
        <v>0.2900075090658823</v>
      </c>
      <c r="AM854" s="11">
        <v>1.4220007161686103E-4</v>
      </c>
      <c r="AN854" s="11">
        <v>4.6556142857142858E-2</v>
      </c>
      <c r="AO854" s="11">
        <v>0.25737205401031782</v>
      </c>
      <c r="AP854" s="11">
        <v>0.37920000211894511</v>
      </c>
      <c r="AQ854" s="11">
        <v>0.2900075090658823</v>
      </c>
      <c r="AR854" s="11">
        <v>1883.4408275829301</v>
      </c>
      <c r="AS854" s="11">
        <v>1760</v>
      </c>
      <c r="AT854" s="11">
        <v>451987</v>
      </c>
      <c r="AW854" s="11">
        <v>-0.12</v>
      </c>
      <c r="AX854" s="11">
        <v>-7.3091501370515732E-2</v>
      </c>
    </row>
    <row r="855" spans="1:50">
      <c r="A855"/>
      <c r="B855"/>
      <c r="C855"/>
      <c r="D855"/>
      <c r="E855"/>
      <c r="F855"/>
      <c r="G855"/>
      <c r="H855"/>
      <c r="I855"/>
      <c r="J855"/>
      <c r="K855"/>
      <c r="L855"/>
      <c r="M855"/>
      <c r="N855"/>
      <c r="O855"/>
      <c r="P855"/>
      <c r="Q855"/>
      <c r="R855"/>
      <c r="S855"/>
      <c r="T855"/>
      <c r="U855"/>
      <c r="V855"/>
      <c r="W855"/>
      <c r="X855"/>
      <c r="Y855"/>
      <c r="Z855"/>
      <c r="AA855" s="11">
        <v>0</v>
      </c>
      <c r="AB855" s="11">
        <v>0.5</v>
      </c>
      <c r="AC855" s="11">
        <v>0.51700000073760743</v>
      </c>
      <c r="AD855" s="11">
        <v>9.4000000134110445E-2</v>
      </c>
      <c r="AE855" s="11">
        <v>0.8394200011976064</v>
      </c>
      <c r="AF855" s="11">
        <v>0.76516000109165916</v>
      </c>
      <c r="AG855" s="11">
        <v>0.28200000040233136</v>
      </c>
      <c r="AH855" s="11">
        <v>0.62040000088512892</v>
      </c>
      <c r="AI855" s="11">
        <v>0.51136000072956089</v>
      </c>
      <c r="AJ855" s="11">
        <v>0.32978426481329198</v>
      </c>
      <c r="AK855" s="11">
        <v>0.164291369884904</v>
      </c>
      <c r="AL855" s="11">
        <v>0.28572194812415513</v>
      </c>
      <c r="AM855" s="11">
        <v>1.4510211382856667E-4</v>
      </c>
      <c r="AN855" s="11">
        <v>4.6556142857142858E-2</v>
      </c>
      <c r="AO855" s="11">
        <v>0.25242046338876994</v>
      </c>
      <c r="AP855" s="11">
        <v>0.3886800019070506</v>
      </c>
      <c r="AQ855" s="11">
        <v>0.28572194812415513</v>
      </c>
      <c r="AR855" s="11">
        <v>2398.5976556928199</v>
      </c>
      <c r="AS855" s="11">
        <v>1890</v>
      </c>
      <c r="AT855" s="11">
        <v>467104</v>
      </c>
      <c r="AW855" s="11">
        <v>-0.14000000000000001</v>
      </c>
      <c r="AX855" s="11">
        <v>-8.9922742703984038E-2</v>
      </c>
    </row>
    <row r="856" spans="1:50">
      <c r="A856"/>
      <c r="B856"/>
      <c r="C856"/>
      <c r="D856"/>
      <c r="E856"/>
      <c r="F856"/>
      <c r="G856"/>
      <c r="H856"/>
      <c r="I856"/>
      <c r="J856"/>
      <c r="K856"/>
      <c r="L856"/>
      <c r="M856"/>
      <c r="N856"/>
      <c r="O856"/>
      <c r="P856"/>
      <c r="Q856"/>
      <c r="R856"/>
      <c r="S856"/>
      <c r="T856"/>
      <c r="U856"/>
      <c r="V856"/>
      <c r="W856"/>
      <c r="X856"/>
      <c r="Y856"/>
      <c r="Z856"/>
      <c r="AA856" s="11">
        <v>0</v>
      </c>
      <c r="AB856" s="11">
        <v>0.5</v>
      </c>
      <c r="AC856" s="11">
        <v>0.52800000049173834</v>
      </c>
      <c r="AD856" s="11">
        <v>9.600000008940697E-2</v>
      </c>
      <c r="AE856" s="11">
        <v>0.85728000079840416</v>
      </c>
      <c r="AF856" s="11">
        <v>0.78144000072777275</v>
      </c>
      <c r="AG856" s="11">
        <v>0.28800000026822092</v>
      </c>
      <c r="AH856" s="11">
        <v>0.63360000059008603</v>
      </c>
      <c r="AI856" s="11">
        <v>0.52224000048637387</v>
      </c>
      <c r="AJ856" s="11">
        <v>0.390052510140727</v>
      </c>
      <c r="AK856" s="11">
        <v>0.17537210945590997</v>
      </c>
      <c r="AL856" s="11">
        <v>0.25799550414506084</v>
      </c>
      <c r="AM856" s="11">
        <v>6.9103820197387777E-4</v>
      </c>
      <c r="AN856" s="11">
        <v>4.6556142857142858E-2</v>
      </c>
      <c r="AO856" s="11">
        <v>0.23946119978739855</v>
      </c>
      <c r="AP856" s="11">
        <v>0.39816000169515608</v>
      </c>
      <c r="AQ856" s="11">
        <v>0.25799550414506084</v>
      </c>
      <c r="AR856" s="11">
        <v>4046.7007436814802</v>
      </c>
      <c r="AS856" s="11">
        <v>3380</v>
      </c>
      <c r="AT856" s="11">
        <v>482366</v>
      </c>
      <c r="AW856" s="11">
        <v>-0.17</v>
      </c>
      <c r="AX856" s="11">
        <v>-0.13002969169282502</v>
      </c>
    </row>
    <row r="857" spans="1:50">
      <c r="A857"/>
      <c r="B857"/>
      <c r="C857"/>
      <c r="D857"/>
      <c r="E857"/>
      <c r="F857"/>
      <c r="G857"/>
      <c r="H857"/>
      <c r="I857"/>
      <c r="J857"/>
      <c r="K857"/>
      <c r="L857"/>
      <c r="M857"/>
      <c r="N857"/>
      <c r="O857"/>
      <c r="P857"/>
      <c r="Q857"/>
      <c r="R857"/>
      <c r="S857"/>
      <c r="T857"/>
      <c r="U857"/>
      <c r="V857"/>
      <c r="W857"/>
      <c r="X857"/>
      <c r="Y857"/>
      <c r="Z857"/>
      <c r="AA857" s="11">
        <v>0</v>
      </c>
      <c r="AB857" s="11">
        <v>0.5</v>
      </c>
      <c r="AC857" s="11">
        <v>0.53900000024586914</v>
      </c>
      <c r="AD857" s="11">
        <v>9.8000000044703481E-2</v>
      </c>
      <c r="AE857" s="11">
        <v>0.87514000039920203</v>
      </c>
      <c r="AF857" s="11">
        <v>0.79772000036388646</v>
      </c>
      <c r="AG857" s="11">
        <v>0.29400000013411043</v>
      </c>
      <c r="AH857" s="11">
        <v>0.64680000029504303</v>
      </c>
      <c r="AI857" s="11">
        <v>0.53312000024318695</v>
      </c>
      <c r="AJ857" s="11">
        <v>0.45032075546816203</v>
      </c>
      <c r="AK857" s="11">
        <v>0.186452849026916</v>
      </c>
      <c r="AL857" s="11">
        <v>0.23026906016596649</v>
      </c>
      <c r="AM857" s="11">
        <v>6.6297543374665556E-4</v>
      </c>
      <c r="AN857" s="11">
        <v>4.6556142857142858E-2</v>
      </c>
      <c r="AO857" s="11">
        <v>0.22650193618602713</v>
      </c>
      <c r="AP857" s="11">
        <v>0.40764000148326152</v>
      </c>
      <c r="AQ857" s="11">
        <v>0.23026906016596649</v>
      </c>
      <c r="AR857" s="11">
        <v>4834.9148842169197</v>
      </c>
      <c r="AS857" s="11">
        <v>4300</v>
      </c>
      <c r="AT857" s="11">
        <v>497756</v>
      </c>
      <c r="AW857" s="11">
        <v>-0.18</v>
      </c>
      <c r="AX857" s="11">
        <v>-0.14310809177484174</v>
      </c>
    </row>
    <row r="858" spans="1:50">
      <c r="A858"/>
      <c r="B858"/>
      <c r="C858"/>
      <c r="D858"/>
      <c r="E858"/>
      <c r="F858"/>
      <c r="G858"/>
      <c r="H858"/>
      <c r="I858"/>
      <c r="J858"/>
      <c r="K858"/>
      <c r="L858"/>
      <c r="M858"/>
      <c r="N858"/>
      <c r="O858"/>
      <c r="P858"/>
      <c r="Q858"/>
      <c r="R858"/>
      <c r="S858"/>
      <c r="T858"/>
      <c r="U858"/>
      <c r="V858"/>
      <c r="W858"/>
      <c r="X858"/>
      <c r="Y858"/>
      <c r="Z858"/>
      <c r="AA858" s="11">
        <v>0</v>
      </c>
      <c r="AB858" s="11">
        <v>0.5</v>
      </c>
      <c r="AC858" s="11">
        <v>0.55000000000000004</v>
      </c>
      <c r="AD858" s="11">
        <v>0.1</v>
      </c>
      <c r="AE858" s="11">
        <v>0.89300000000000002</v>
      </c>
      <c r="AF858" s="11">
        <v>0.81400000000000006</v>
      </c>
      <c r="AG858" s="11">
        <v>0.3</v>
      </c>
      <c r="AH858" s="11">
        <v>0.66</v>
      </c>
      <c r="AI858" s="11">
        <v>0.54400000000000004</v>
      </c>
      <c r="AJ858" s="11">
        <v>0.46497761983202696</v>
      </c>
      <c r="AK858" s="11">
        <v>0.18110685441464502</v>
      </c>
      <c r="AL858" s="11">
        <v>0.20104623546982642</v>
      </c>
      <c r="AM858" s="11">
        <v>1.2988792620287778E-3</v>
      </c>
      <c r="AN858" s="11">
        <v>4.6556142857142858E-2</v>
      </c>
      <c r="AO858" s="11">
        <v>0.24017866797775325</v>
      </c>
      <c r="AP858" s="11">
        <v>0.41712000127136706</v>
      </c>
      <c r="AQ858" s="11">
        <v>0.20104623546982642</v>
      </c>
      <c r="AR858" s="11">
        <v>6729.3969288537101</v>
      </c>
      <c r="AS858" s="11">
        <v>3210</v>
      </c>
      <c r="AT858" s="11">
        <v>513263</v>
      </c>
      <c r="AW858" s="11">
        <v>-0.2</v>
      </c>
      <c r="AX858" s="11">
        <v>-0.16211158528252068</v>
      </c>
    </row>
    <row r="859" spans="1:50">
      <c r="A859"/>
      <c r="B859"/>
      <c r="C859"/>
      <c r="D859"/>
      <c r="E859"/>
      <c r="F859"/>
      <c r="G859"/>
      <c r="H859"/>
      <c r="I859"/>
      <c r="J859"/>
      <c r="K859"/>
      <c r="L859"/>
      <c r="M859"/>
      <c r="N859"/>
      <c r="O859"/>
      <c r="P859"/>
      <c r="Q859"/>
      <c r="R859"/>
      <c r="S859"/>
      <c r="T859"/>
      <c r="U859"/>
      <c r="V859"/>
      <c r="W859"/>
      <c r="X859"/>
      <c r="Y859"/>
      <c r="Z859"/>
      <c r="AA859" s="11">
        <v>0</v>
      </c>
      <c r="AB859" s="11">
        <v>0.5</v>
      </c>
      <c r="AC859" s="11">
        <v>0.55000000000000004</v>
      </c>
      <c r="AD859" s="11">
        <v>0.1</v>
      </c>
      <c r="AE859" s="11">
        <v>0.89400000000000002</v>
      </c>
      <c r="AF859" s="11">
        <v>0.81299999999999994</v>
      </c>
      <c r="AG859" s="11">
        <v>0.3</v>
      </c>
      <c r="AH859" s="11">
        <v>0.64</v>
      </c>
      <c r="AI859" s="11">
        <v>0.61</v>
      </c>
      <c r="AJ859" s="11">
        <v>0.479634484195892</v>
      </c>
      <c r="AK859" s="11">
        <v>0.17576085980237402</v>
      </c>
      <c r="AL859" s="11">
        <v>0.17182341077368629</v>
      </c>
      <c r="AM859" s="11">
        <v>1.0504338501888E-2</v>
      </c>
      <c r="AN859" s="11">
        <v>4.6556142857142858E-2</v>
      </c>
      <c r="AO859" s="11">
        <v>0.25385539976947941</v>
      </c>
      <c r="AP859" s="11">
        <v>0.42660000105947254</v>
      </c>
      <c r="AQ859" s="11">
        <v>0.17182341077368629</v>
      </c>
      <c r="AR859" s="11">
        <v>7571.5006516817002</v>
      </c>
      <c r="AS859" s="11">
        <v>5340</v>
      </c>
      <c r="AT859" s="11">
        <v>528882</v>
      </c>
      <c r="AW859" s="11">
        <v>-0.21</v>
      </c>
      <c r="AX859" s="11">
        <v>-0.15982187951714466</v>
      </c>
    </row>
    <row r="860" spans="1:50">
      <c r="A860"/>
      <c r="B860"/>
      <c r="C860"/>
      <c r="D860"/>
      <c r="E860"/>
      <c r="F860"/>
      <c r="G860"/>
      <c r="H860"/>
      <c r="I860"/>
      <c r="J860"/>
      <c r="K860"/>
      <c r="L860"/>
      <c r="M860"/>
      <c r="N860"/>
      <c r="O860"/>
      <c r="P860"/>
      <c r="Q860"/>
      <c r="R860"/>
      <c r="S860"/>
      <c r="T860"/>
      <c r="U860"/>
      <c r="V860"/>
      <c r="W860"/>
      <c r="X860"/>
      <c r="Y860"/>
      <c r="Z860"/>
      <c r="AA860" s="11">
        <v>0</v>
      </c>
      <c r="AB860" s="11">
        <v>0.5</v>
      </c>
      <c r="AC860" s="11">
        <v>0.55000000000000004</v>
      </c>
      <c r="AD860" s="11">
        <v>0.1</v>
      </c>
      <c r="AE860" s="11">
        <v>0.89500000000000002</v>
      </c>
      <c r="AF860" s="11">
        <v>0.90300000000000002</v>
      </c>
      <c r="AG860" s="11">
        <v>0.3</v>
      </c>
      <c r="AH860" s="11">
        <v>0.75099999999999989</v>
      </c>
      <c r="AI860" s="11">
        <v>0.61</v>
      </c>
      <c r="AJ860" s="11">
        <v>0.42703312539391103</v>
      </c>
      <c r="AK860" s="11">
        <v>0.176091951382574</v>
      </c>
      <c r="AL860" s="11">
        <v>0.19274892511179487</v>
      </c>
      <c r="AM860" s="11">
        <v>3.0603782015381442E-2</v>
      </c>
      <c r="AN860" s="11">
        <v>4.6556142857142858E-2</v>
      </c>
      <c r="AO860" s="11">
        <v>0.2463897728138969</v>
      </c>
      <c r="AP860" s="11">
        <v>0.43608000084757803</v>
      </c>
      <c r="AQ860" s="11">
        <v>0.19274892511179487</v>
      </c>
      <c r="AR860" s="11">
        <v>12174.273179567799</v>
      </c>
      <c r="AS860" s="11">
        <v>6050</v>
      </c>
      <c r="AT860" s="11">
        <v>544595</v>
      </c>
      <c r="AW860" s="11">
        <v>-0.24</v>
      </c>
      <c r="AX860" s="11">
        <v>-0.1923391815436381</v>
      </c>
    </row>
    <row r="861" spans="1:50">
      <c r="A861"/>
      <c r="B861"/>
      <c r="C861"/>
      <c r="D861"/>
      <c r="E861"/>
      <c r="F861"/>
      <c r="G861"/>
      <c r="H861"/>
      <c r="I861"/>
      <c r="J861"/>
      <c r="K861"/>
      <c r="L861"/>
      <c r="M861"/>
      <c r="N861"/>
      <c r="O861"/>
      <c r="P861"/>
      <c r="Q861"/>
      <c r="R861"/>
      <c r="S861"/>
      <c r="T861"/>
      <c r="U861"/>
      <c r="V861"/>
      <c r="W861"/>
      <c r="X861"/>
      <c r="Y861"/>
      <c r="Z861"/>
      <c r="AA861" s="11">
        <v>0</v>
      </c>
      <c r="AB861" s="11">
        <v>0.5</v>
      </c>
      <c r="AC861" s="11">
        <v>0.55000000000000004</v>
      </c>
      <c r="AD861" s="11">
        <v>0.1</v>
      </c>
      <c r="AE861" s="11">
        <v>0.89599999999999991</v>
      </c>
      <c r="AF861" s="11">
        <v>0.92299999999999993</v>
      </c>
      <c r="AG861" s="11">
        <v>0.3</v>
      </c>
      <c r="AH861" s="11">
        <v>0.72299999999999998</v>
      </c>
      <c r="AI861" s="11">
        <v>0.48200000000000004</v>
      </c>
      <c r="AJ861" s="11">
        <v>0.37443176659193</v>
      </c>
      <c r="AK861" s="11">
        <v>0.176423042962774</v>
      </c>
      <c r="AL861" s="11">
        <v>0.21367443944990344</v>
      </c>
      <c r="AM861" s="11">
        <v>6.3446517955959444E-2</v>
      </c>
      <c r="AN861" s="11">
        <v>4.6556142857142858E-2</v>
      </c>
      <c r="AO861" s="11">
        <v>0.23892414585831431</v>
      </c>
      <c r="AP861" s="11">
        <v>0.44556000063568357</v>
      </c>
      <c r="AQ861" s="11">
        <v>0.21367443944990344</v>
      </c>
      <c r="AR861" s="11">
        <v>14363.1116870648</v>
      </c>
      <c r="AS861" s="11">
        <v>7770</v>
      </c>
      <c r="AT861" s="11">
        <v>560402</v>
      </c>
      <c r="AW861" s="11">
        <v>-0.26</v>
      </c>
      <c r="AX861" s="11">
        <v>-0.20076831191353539</v>
      </c>
    </row>
    <row r="862" spans="1:50">
      <c r="A862"/>
      <c r="B862"/>
      <c r="C862"/>
      <c r="D862"/>
      <c r="E862"/>
      <c r="F862"/>
      <c r="G862"/>
      <c r="H862"/>
      <c r="I862"/>
      <c r="J862"/>
      <c r="K862"/>
      <c r="L862"/>
      <c r="M862"/>
      <c r="N862"/>
      <c r="O862"/>
      <c r="P862"/>
      <c r="Q862"/>
      <c r="R862"/>
      <c r="S862"/>
      <c r="T862"/>
      <c r="U862"/>
      <c r="V862"/>
      <c r="W862"/>
      <c r="X862"/>
      <c r="Y862"/>
      <c r="Z862"/>
      <c r="AA862" s="11">
        <v>0</v>
      </c>
      <c r="AB862" s="11">
        <v>0.5</v>
      </c>
      <c r="AC862" s="11">
        <v>0.55000000000000004</v>
      </c>
      <c r="AD862" s="11">
        <v>0.3</v>
      </c>
      <c r="AE862" s="11">
        <v>0.89700000000000002</v>
      </c>
      <c r="AF862" s="11">
        <v>0.96700000000000008</v>
      </c>
      <c r="AG862" s="11">
        <v>0.5</v>
      </c>
      <c r="AH862" s="11">
        <v>0.68200000000000005</v>
      </c>
      <c r="AI862" s="11">
        <v>0.48200000000000004</v>
      </c>
      <c r="AJ862" s="11">
        <v>0.46548228835037203</v>
      </c>
      <c r="AK862" s="11">
        <v>0.15578195080198398</v>
      </c>
      <c r="AL862" s="11">
        <v>0.18330634652964845</v>
      </c>
      <c r="AM862" s="11">
        <v>8.0006508481268224E-2</v>
      </c>
      <c r="AN862" s="11">
        <v>4.6556142857142858E-2</v>
      </c>
      <c r="AO862" s="11">
        <v>0.24022135428171762</v>
      </c>
      <c r="AP862" s="11">
        <v>0.455040000423789</v>
      </c>
      <c r="AQ862" s="11">
        <v>0.18330634652964845</v>
      </c>
      <c r="AR862" s="11">
        <v>16257.8648341527</v>
      </c>
      <c r="AS862" s="11">
        <v>7660</v>
      </c>
      <c r="AT862" s="11">
        <v>576342</v>
      </c>
      <c r="AW862" s="11">
        <v>-0.24</v>
      </c>
      <c r="AX862" s="11">
        <v>-0.20485859281141489</v>
      </c>
    </row>
    <row r="863" spans="1:50">
      <c r="A863"/>
      <c r="B863"/>
      <c r="C863"/>
      <c r="D863"/>
      <c r="E863"/>
      <c r="F863"/>
      <c r="G863"/>
      <c r="H863"/>
      <c r="I863"/>
      <c r="J863"/>
      <c r="K863"/>
      <c r="L863"/>
      <c r="M863"/>
      <c r="N863"/>
      <c r="O863"/>
      <c r="P863"/>
      <c r="Q863"/>
      <c r="R863"/>
      <c r="S863"/>
      <c r="T863"/>
      <c r="U863"/>
      <c r="V863"/>
      <c r="W863"/>
      <c r="X863"/>
      <c r="Y863"/>
      <c r="Z863"/>
      <c r="AA863" s="11">
        <v>0</v>
      </c>
      <c r="AB863" s="11">
        <v>0.5</v>
      </c>
      <c r="AC863" s="11">
        <v>0.55000000000000004</v>
      </c>
      <c r="AD863" s="11">
        <v>0.3</v>
      </c>
      <c r="AE863" s="11">
        <v>0.89700000000000002</v>
      </c>
      <c r="AF863" s="11">
        <v>0.99299999999999999</v>
      </c>
      <c r="AG863" s="11">
        <v>0.5</v>
      </c>
      <c r="AH863" s="11">
        <v>0.67500000000000004</v>
      </c>
      <c r="AI863" s="11">
        <v>0.48200000000000004</v>
      </c>
      <c r="AJ863" s="11">
        <v>0.42386406249120601</v>
      </c>
      <c r="AK863" s="11">
        <v>0.16638766550490799</v>
      </c>
      <c r="AL863" s="11">
        <v>0.16104922541580016</v>
      </c>
      <c r="AM863" s="11">
        <v>0.11608729914928111</v>
      </c>
      <c r="AN863" s="11">
        <v>4.6556142857142858E-2</v>
      </c>
      <c r="AO863" s="11">
        <v>0.22679895663350752</v>
      </c>
      <c r="AP863" s="11">
        <v>0.46452000021189449</v>
      </c>
      <c r="AQ863" s="11">
        <v>0.16104922541580016</v>
      </c>
      <c r="AR863" s="11">
        <v>22443.705346041501</v>
      </c>
      <c r="AS863" s="11">
        <v>9900</v>
      </c>
      <c r="AT863" s="11">
        <v>592466</v>
      </c>
      <c r="AW863" s="11">
        <v>-0.27</v>
      </c>
      <c r="AX863" s="11">
        <v>-0.22443696558747611</v>
      </c>
    </row>
    <row r="864" spans="1:50">
      <c r="A864"/>
      <c r="B864"/>
      <c r="C864"/>
      <c r="D864"/>
      <c r="E864"/>
      <c r="F864"/>
      <c r="G864"/>
      <c r="H864"/>
      <c r="I864"/>
      <c r="J864"/>
      <c r="K864"/>
      <c r="L864"/>
      <c r="M864"/>
      <c r="N864"/>
      <c r="O864"/>
      <c r="P864"/>
      <c r="Q864"/>
      <c r="R864"/>
      <c r="S864"/>
      <c r="T864"/>
      <c r="U864"/>
      <c r="V864"/>
      <c r="W864"/>
      <c r="X864"/>
      <c r="Y864"/>
      <c r="Z864"/>
      <c r="AA864" s="11">
        <v>0</v>
      </c>
      <c r="AB864" s="11">
        <v>0.5</v>
      </c>
      <c r="AC864" s="11">
        <v>0.55000000000000004</v>
      </c>
      <c r="AD864" s="11">
        <v>0.5</v>
      </c>
      <c r="AE864" s="11">
        <v>0.92700000000000005</v>
      </c>
      <c r="AF864" s="11">
        <v>0.93299999999999994</v>
      </c>
      <c r="AG864" s="11">
        <v>0.3</v>
      </c>
      <c r="AH864" s="11">
        <v>0.67299999999999993</v>
      </c>
      <c r="AI864" s="11">
        <v>0.56999999999999995</v>
      </c>
      <c r="AJ864" s="11">
        <v>0.3688922592742</v>
      </c>
      <c r="AK864" s="11">
        <v>0.15998806541584001</v>
      </c>
      <c r="AL864" s="11">
        <v>0.17388072737565116</v>
      </c>
      <c r="AM864" s="11">
        <v>0.17684860171888112</v>
      </c>
      <c r="AN864" s="11">
        <v>4.6556142857142858E-2</v>
      </c>
      <c r="AO864" s="11">
        <v>0.21348915318746159</v>
      </c>
      <c r="AP864" s="11">
        <v>0.47399999999999998</v>
      </c>
      <c r="AQ864" s="11">
        <v>0.17388072737565116</v>
      </c>
      <c r="AR864" s="11">
        <v>24769.877617517399</v>
      </c>
      <c r="AS864" s="11">
        <v>12580</v>
      </c>
      <c r="AT864" s="11">
        <v>608807</v>
      </c>
      <c r="AW864" s="11">
        <v>-0.27</v>
      </c>
      <c r="AX864" s="11">
        <v>-0.22700922989191263</v>
      </c>
    </row>
    <row r="865" spans="1:50">
      <c r="A865"/>
      <c r="B865"/>
      <c r="C865"/>
      <c r="D865"/>
      <c r="E865"/>
      <c r="F865"/>
      <c r="G865"/>
      <c r="H865"/>
      <c r="I865"/>
      <c r="J865"/>
      <c r="K865"/>
      <c r="L865"/>
      <c r="M865"/>
      <c r="N865"/>
      <c r="O865"/>
      <c r="P865"/>
      <c r="Q865"/>
      <c r="R865"/>
      <c r="S865"/>
      <c r="T865"/>
      <c r="U865"/>
      <c r="V865"/>
      <c r="W865"/>
      <c r="X865"/>
      <c r="Y865"/>
      <c r="Z865"/>
      <c r="AA865" s="11">
        <v>0</v>
      </c>
      <c r="AB865" s="11">
        <v>0.5</v>
      </c>
      <c r="AC865" s="11">
        <v>0.48200000000000004</v>
      </c>
      <c r="AD865" s="11">
        <v>0.5</v>
      </c>
      <c r="AE865" s="11">
        <v>0.754</v>
      </c>
      <c r="AF865" s="11">
        <v>0.96700000000000008</v>
      </c>
      <c r="AG865" s="11">
        <v>0.3</v>
      </c>
      <c r="AH865" s="11">
        <v>0.70299999999999996</v>
      </c>
      <c r="AI865" s="11">
        <v>0.56999999999999995</v>
      </c>
      <c r="AJ865" s="11">
        <v>0.44711062127124401</v>
      </c>
      <c r="AK865" s="11">
        <v>0.12652475054239201</v>
      </c>
      <c r="AL865" s="11">
        <v>0.17905928228321061</v>
      </c>
      <c r="AM865" s="11">
        <v>0.24873208818049999</v>
      </c>
      <c r="AN865" s="11">
        <v>4.6556142857142858E-2</v>
      </c>
      <c r="AO865" s="11">
        <v>0.23031911734131696</v>
      </c>
      <c r="AP865" s="11">
        <v>0.47499999999999998</v>
      </c>
      <c r="AQ865" s="11">
        <v>0.17905928228321061</v>
      </c>
      <c r="AR865" s="11">
        <v>25210.840671493599</v>
      </c>
      <c r="AS865" s="11">
        <v>13550</v>
      </c>
      <c r="AT865" s="11">
        <v>625394</v>
      </c>
      <c r="AW865" s="11">
        <v>-0.27</v>
      </c>
      <c r="AX865" s="11">
        <v>-0.2266484913632143</v>
      </c>
    </row>
    <row r="866" spans="1:50">
      <c r="A866"/>
      <c r="B866"/>
      <c r="C866"/>
      <c r="D866"/>
      <c r="E866"/>
      <c r="F866"/>
      <c r="G866"/>
      <c r="H866"/>
      <c r="I866"/>
      <c r="J866"/>
      <c r="K866"/>
      <c r="L866"/>
      <c r="M866"/>
      <c r="N866"/>
      <c r="O866"/>
      <c r="P866"/>
      <c r="Q866"/>
      <c r="R866"/>
      <c r="S866"/>
      <c r="T866"/>
      <c r="U866"/>
      <c r="V866"/>
      <c r="W866"/>
      <c r="X866"/>
      <c r="Y866"/>
      <c r="Z866"/>
      <c r="AA866" s="11">
        <v>0</v>
      </c>
      <c r="AB866" s="11">
        <v>0.5</v>
      </c>
      <c r="AC866" s="11">
        <v>0.48200000000000004</v>
      </c>
      <c r="AD866" s="11">
        <v>0.6</v>
      </c>
      <c r="AE866" s="11">
        <v>0.754</v>
      </c>
      <c r="AF866" s="11">
        <v>0.84099999999999997</v>
      </c>
      <c r="AG866" s="11">
        <v>0.3</v>
      </c>
      <c r="AH866" s="11">
        <v>0.80099999999999993</v>
      </c>
      <c r="AI866" s="11">
        <v>0.57600000000000007</v>
      </c>
      <c r="AJ866" s="11">
        <v>0.46889941461828799</v>
      </c>
      <c r="AK866" s="11">
        <v>0.12868424024561201</v>
      </c>
      <c r="AL866" s="11">
        <v>0.17451646152823708</v>
      </c>
      <c r="AM866" s="11">
        <v>0.38063008119531666</v>
      </c>
      <c r="AN866" s="11">
        <v>4.6556142857142858E-2</v>
      </c>
      <c r="AO866" s="11">
        <v>0.24097474288349732</v>
      </c>
      <c r="AP866" s="11">
        <v>0.47</v>
      </c>
      <c r="AQ866" s="11">
        <v>0.17451646152823708</v>
      </c>
      <c r="AR866" s="11">
        <v>30836.650966200999</v>
      </c>
      <c r="AS866" s="11">
        <v>16360</v>
      </c>
      <c r="AT866" s="11">
        <v>642210</v>
      </c>
      <c r="AW866" s="11">
        <v>-0.27</v>
      </c>
      <c r="AX866" s="11">
        <v>-0.23937292621878842</v>
      </c>
    </row>
    <row r="867" spans="1:50">
      <c r="A867"/>
      <c r="B867"/>
      <c r="C867"/>
      <c r="D867"/>
      <c r="E867"/>
      <c r="F867"/>
      <c r="G867"/>
      <c r="H867"/>
      <c r="I867"/>
      <c r="J867"/>
      <c r="K867"/>
      <c r="L867"/>
      <c r="M867"/>
      <c r="N867"/>
      <c r="O867"/>
      <c r="P867"/>
      <c r="Q867"/>
      <c r="R867"/>
      <c r="S867"/>
      <c r="T867"/>
      <c r="U867"/>
      <c r="V867"/>
      <c r="W867"/>
      <c r="X867"/>
      <c r="Y867"/>
      <c r="Z867"/>
      <c r="AA867" s="11">
        <v>0</v>
      </c>
      <c r="AB867" s="11">
        <v>0.5</v>
      </c>
      <c r="AC867" s="11">
        <v>0.47100000000000003</v>
      </c>
      <c r="AD867" s="11">
        <v>0.5</v>
      </c>
      <c r="AE867" s="11">
        <v>0.754</v>
      </c>
      <c r="AF867" s="11">
        <v>0.82</v>
      </c>
      <c r="AG867" s="11">
        <v>0.3</v>
      </c>
      <c r="AH867" s="11">
        <v>0.81099999999999994</v>
      </c>
      <c r="AI867" s="11">
        <v>0.52200000000000002</v>
      </c>
      <c r="AJ867" s="11">
        <v>0.46707043338933002</v>
      </c>
      <c r="AK867" s="11">
        <v>0.11912787138960801</v>
      </c>
      <c r="AL867" s="11">
        <v>0.18278821580481402</v>
      </c>
      <c r="AM867" s="11">
        <v>0.58320114388330668</v>
      </c>
      <c r="AN867" s="11">
        <v>4.6556142857142858E-2</v>
      </c>
      <c r="AO867" s="11">
        <v>0.24583674289406776</v>
      </c>
      <c r="AP867" s="11">
        <v>0.47200000000000003</v>
      </c>
      <c r="AQ867" s="11">
        <v>0.18278821580481402</v>
      </c>
      <c r="AR867" s="11">
        <v>34165.963737207101</v>
      </c>
      <c r="AS867" s="11">
        <v>21890</v>
      </c>
      <c r="AT867" s="11">
        <v>659197</v>
      </c>
      <c r="AW867" s="11">
        <v>-0.28000000000000003</v>
      </c>
      <c r="AX867" s="11">
        <v>-0.24406008998351847</v>
      </c>
    </row>
    <row r="868" spans="1:50">
      <c r="A868"/>
      <c r="B868"/>
      <c r="C868"/>
      <c r="D868"/>
      <c r="E868"/>
      <c r="F868"/>
      <c r="G868"/>
      <c r="H868"/>
      <c r="I868"/>
      <c r="J868"/>
      <c r="K868"/>
      <c r="L868"/>
      <c r="M868"/>
      <c r="N868"/>
      <c r="O868"/>
      <c r="P868"/>
      <c r="Q868"/>
      <c r="R868"/>
      <c r="S868"/>
      <c r="T868"/>
      <c r="U868"/>
      <c r="V868"/>
      <c r="W868"/>
      <c r="X868"/>
      <c r="Y868"/>
      <c r="Z868"/>
      <c r="AA868" s="11">
        <v>0</v>
      </c>
      <c r="AB868" s="11">
        <v>0.5</v>
      </c>
      <c r="AC868" s="11">
        <v>0.45700000000000002</v>
      </c>
      <c r="AD868" s="11">
        <v>0.4</v>
      </c>
      <c r="AE868" s="11">
        <v>0.755</v>
      </c>
      <c r="AF868" s="11">
        <v>0.86299999999999999</v>
      </c>
      <c r="AG868" s="11">
        <v>0.3</v>
      </c>
      <c r="AH868" s="11">
        <v>0.81400000000000006</v>
      </c>
      <c r="AI868" s="11">
        <v>0.59399999999999997</v>
      </c>
      <c r="AJ868" s="11">
        <v>0.49513544389025821</v>
      </c>
      <c r="AK868" s="11">
        <v>0.13521615933000999</v>
      </c>
      <c r="AL868" s="11">
        <v>0.18312344604805064</v>
      </c>
      <c r="AM868" s="11">
        <v>0.73113142834986</v>
      </c>
      <c r="AN868" s="11">
        <v>4.6556142857142858E-2</v>
      </c>
      <c r="AO868" s="11">
        <v>0.24573496433562475</v>
      </c>
      <c r="AP868" s="11">
        <v>0.46100000000000002</v>
      </c>
      <c r="AQ868" s="11">
        <v>0.18312344604805064</v>
      </c>
      <c r="AR868" s="11">
        <v>31779.1335257711</v>
      </c>
      <c r="AS868" s="11">
        <v>19330</v>
      </c>
      <c r="AT868" s="11">
        <v>676273</v>
      </c>
      <c r="AW868" s="11">
        <v>-0.26</v>
      </c>
      <c r="AX868" s="11">
        <v>-0.23992057673850131</v>
      </c>
    </row>
    <row r="869" spans="1:50">
      <c r="A869"/>
      <c r="B869"/>
      <c r="C869"/>
      <c r="D869"/>
      <c r="E869"/>
      <c r="F869"/>
      <c r="G869"/>
      <c r="H869"/>
      <c r="I869"/>
      <c r="J869"/>
      <c r="K869"/>
      <c r="L869"/>
      <c r="M869"/>
      <c r="N869"/>
      <c r="O869"/>
      <c r="P869"/>
      <c r="Q869"/>
      <c r="R869"/>
      <c r="S869"/>
      <c r="T869"/>
      <c r="U869"/>
      <c r="V869"/>
      <c r="W869"/>
      <c r="X869"/>
      <c r="Y869"/>
      <c r="Z869"/>
      <c r="AA869" s="11">
        <v>0</v>
      </c>
      <c r="AB869" s="11">
        <v>0.5</v>
      </c>
      <c r="AC869" s="11">
        <v>0.44799999999999995</v>
      </c>
      <c r="AD869" s="11">
        <v>0.4</v>
      </c>
      <c r="AE869" s="11">
        <v>0.755</v>
      </c>
      <c r="AF869" s="11">
        <v>0.83900000000000008</v>
      </c>
      <c r="AG869" s="11">
        <v>0.2</v>
      </c>
      <c r="AH869" s="11">
        <v>0.80900000000000005</v>
      </c>
      <c r="AI869" s="11">
        <v>0.58899999999999997</v>
      </c>
      <c r="AJ869" s="11">
        <v>0.49518408945026832</v>
      </c>
      <c r="AK869" s="11">
        <v>0.13886399765517435</v>
      </c>
      <c r="AL869" s="11">
        <v>0.18629221151674269</v>
      </c>
      <c r="AM869" s="11">
        <v>0.7238201142297821</v>
      </c>
      <c r="AN869" s="11">
        <v>4.6556142857142858E-2</v>
      </c>
      <c r="AO869" s="11">
        <v>0.24827761463543582</v>
      </c>
      <c r="AP869" s="11">
        <v>0.44799999999999995</v>
      </c>
      <c r="AQ869" s="11">
        <v>0.18629221151674269</v>
      </c>
      <c r="AS869" s="11">
        <v>22046</v>
      </c>
      <c r="AW869" s="11">
        <v>-0.28000000000000003</v>
      </c>
      <c r="AX869" s="11">
        <v>-0.25219558651530444</v>
      </c>
    </row>
    <row r="870" spans="1:50">
      <c r="A870"/>
      <c r="B870"/>
      <c r="C870"/>
      <c r="D870"/>
      <c r="E870"/>
      <c r="F870"/>
      <c r="G870"/>
      <c r="H870"/>
      <c r="I870"/>
      <c r="J870"/>
      <c r="K870"/>
      <c r="L870"/>
      <c r="M870"/>
      <c r="N870"/>
      <c r="O870"/>
      <c r="P870"/>
      <c r="Q870"/>
      <c r="R870"/>
      <c r="S870"/>
      <c r="T870"/>
      <c r="U870"/>
      <c r="V870"/>
      <c r="W870"/>
      <c r="X870"/>
      <c r="Y870"/>
      <c r="Z870"/>
      <c r="AA870" s="11">
        <v>1.4851485148514851E-2</v>
      </c>
      <c r="AB870" s="11">
        <v>0.78600000380000001</v>
      </c>
      <c r="AC870" s="11">
        <v>0.13176000114530326</v>
      </c>
      <c r="AD870" s="11">
        <v>0.14400000125169754</v>
      </c>
      <c r="AE870" s="11">
        <v>0.62208000540733333</v>
      </c>
      <c r="AF870" s="11">
        <v>7.1280000619590278E-2</v>
      </c>
      <c r="AG870" s="11">
        <v>0.1</v>
      </c>
      <c r="AH870" s="11">
        <v>0.42480000369250775</v>
      </c>
      <c r="AI870" s="11">
        <v>0.49824000433087351</v>
      </c>
      <c r="AJ870" s="11">
        <v>0.55517554979198658</v>
      </c>
      <c r="AK870" s="11">
        <v>0.28590889446805928</v>
      </c>
      <c r="AL870" s="11">
        <v>0.65500882203458111</v>
      </c>
      <c r="AM870" s="11">
        <v>4.2312935687372991E-3</v>
      </c>
      <c r="AN870" s="11">
        <v>1.2541428571428571E-2</v>
      </c>
      <c r="AO870" s="11">
        <v>0.44420270649367566</v>
      </c>
      <c r="AP870" s="11">
        <v>0.53208000462502236</v>
      </c>
      <c r="AQ870" s="11">
        <v>0.65500882203458111</v>
      </c>
      <c r="AR870" s="11">
        <v>612.23811206757296</v>
      </c>
      <c r="AS870" s="11">
        <v>620</v>
      </c>
      <c r="AT870" s="11">
        <v>3206108</v>
      </c>
      <c r="AW870" s="11">
        <v>-0.03</v>
      </c>
      <c r="AX870" s="11">
        <v>2.8352856011255589E-3</v>
      </c>
    </row>
    <row r="871" spans="1:50">
      <c r="A871"/>
      <c r="B871"/>
      <c r="C871"/>
      <c r="D871"/>
      <c r="E871"/>
      <c r="F871"/>
      <c r="G871"/>
      <c r="H871"/>
      <c r="I871"/>
      <c r="J871"/>
      <c r="K871"/>
      <c r="L871"/>
      <c r="M871"/>
      <c r="N871"/>
      <c r="O871"/>
      <c r="P871"/>
      <c r="Q871"/>
      <c r="R871"/>
      <c r="S871"/>
      <c r="T871"/>
      <c r="U871"/>
      <c r="V871"/>
      <c r="W871"/>
      <c r="X871"/>
      <c r="Y871"/>
      <c r="Z871"/>
      <c r="AA871" s="11">
        <v>1.4851485148514851E-2</v>
      </c>
      <c r="AB871" s="11">
        <v>0.78200000759999999</v>
      </c>
      <c r="AC871" s="11">
        <v>0.13542000106349586</v>
      </c>
      <c r="AD871" s="11">
        <v>0.14800000116229056</v>
      </c>
      <c r="AE871" s="11">
        <v>0.63936000502109536</v>
      </c>
      <c r="AF871" s="11">
        <v>7.3260000575333828E-2</v>
      </c>
      <c r="AG871" s="11">
        <v>0.1</v>
      </c>
      <c r="AH871" s="11">
        <v>0.43660000342875721</v>
      </c>
      <c r="AI871" s="11">
        <v>0.51208000402152531</v>
      </c>
      <c r="AJ871" s="11">
        <v>0.55630158139471197</v>
      </c>
      <c r="AK871" s="11">
        <v>0.28153968833236598</v>
      </c>
      <c r="AL871" s="11">
        <v>0.65830688199944731</v>
      </c>
      <c r="AM871" s="11">
        <v>4.3344958480885133E-3</v>
      </c>
      <c r="AN871" s="11">
        <v>1.1653142857142857E-2</v>
      </c>
      <c r="AO871" s="11">
        <v>0.44306398624400822</v>
      </c>
      <c r="AP871" s="11">
        <v>0.54686000429466375</v>
      </c>
      <c r="AQ871" s="11">
        <v>0.65830688199944731</v>
      </c>
      <c r="AR871" s="11">
        <v>671.35712336967504</v>
      </c>
      <c r="AS871" s="11">
        <v>660</v>
      </c>
      <c r="AT871" s="11">
        <v>3255574</v>
      </c>
      <c r="AW871" s="11">
        <v>-0.03</v>
      </c>
      <c r="AX871" s="11">
        <v>-9.7423309447818851E-3</v>
      </c>
    </row>
    <row r="872" spans="1:50">
      <c r="A872"/>
      <c r="B872"/>
      <c r="C872"/>
      <c r="D872"/>
      <c r="E872"/>
      <c r="F872"/>
      <c r="G872"/>
      <c r="H872"/>
      <c r="I872"/>
      <c r="J872"/>
      <c r="K872"/>
      <c r="L872"/>
      <c r="M872"/>
      <c r="N872"/>
      <c r="O872"/>
      <c r="P872"/>
      <c r="Q872"/>
      <c r="R872"/>
      <c r="S872"/>
      <c r="T872"/>
      <c r="U872"/>
      <c r="V872"/>
      <c r="W872"/>
      <c r="X872"/>
      <c r="Y872"/>
      <c r="Z872"/>
      <c r="AA872" s="11">
        <v>1.4851485148514851E-2</v>
      </c>
      <c r="AB872" s="11">
        <v>0.78200000759999999</v>
      </c>
      <c r="AC872" s="11">
        <v>0.13908000098168849</v>
      </c>
      <c r="AD872" s="11">
        <v>0.15200000107288361</v>
      </c>
      <c r="AE872" s="11">
        <v>0.65664000463485717</v>
      </c>
      <c r="AF872" s="11">
        <v>7.5240000531077392E-2</v>
      </c>
      <c r="AG872" s="11">
        <v>0.1</v>
      </c>
      <c r="AH872" s="11">
        <v>0.44840000316500661</v>
      </c>
      <c r="AI872" s="11">
        <v>0.52592000371217729</v>
      </c>
      <c r="AJ872" s="11">
        <v>0.38773276022780501</v>
      </c>
      <c r="AK872" s="11">
        <v>0.27239617337541799</v>
      </c>
      <c r="AL872" s="11">
        <v>0.66160494196431352</v>
      </c>
      <c r="AM872" s="11">
        <v>4.4376981274397266E-3</v>
      </c>
      <c r="AN872" s="11">
        <v>1.1380928571428571E-2</v>
      </c>
      <c r="AO872" s="11">
        <v>0.45071628066664687</v>
      </c>
      <c r="AP872" s="11">
        <v>0.56164000396430491</v>
      </c>
      <c r="AQ872" s="11">
        <v>0.66160494196431352</v>
      </c>
      <c r="AR872" s="11">
        <v>721.51684051819996</v>
      </c>
      <c r="AS872" s="11">
        <v>720</v>
      </c>
      <c r="AT872" s="11">
        <v>3326784</v>
      </c>
      <c r="AW872" s="11">
        <v>-0.05</v>
      </c>
      <c r="AX872" s="11">
        <v>-9.6308631712934134E-3</v>
      </c>
    </row>
    <row r="873" spans="1:50">
      <c r="A873"/>
      <c r="B873"/>
      <c r="C873"/>
      <c r="D873"/>
      <c r="E873"/>
      <c r="F873"/>
      <c r="G873"/>
      <c r="H873"/>
      <c r="I873"/>
      <c r="J873"/>
      <c r="K873"/>
      <c r="L873"/>
      <c r="M873"/>
      <c r="N873"/>
      <c r="O873"/>
      <c r="P873"/>
      <c r="Q873"/>
      <c r="R873"/>
      <c r="S873"/>
      <c r="T873"/>
      <c r="U873"/>
      <c r="V873"/>
      <c r="W873"/>
      <c r="X873"/>
      <c r="Y873"/>
      <c r="Z873"/>
      <c r="AA873" s="11">
        <v>1.4851485148514851E-2</v>
      </c>
      <c r="AB873" s="11">
        <v>0.78200000759999999</v>
      </c>
      <c r="AC873" s="11">
        <v>0.14274000089988115</v>
      </c>
      <c r="AD873" s="11">
        <v>0.15600000098347663</v>
      </c>
      <c r="AE873" s="11">
        <v>0.6739200042486192</v>
      </c>
      <c r="AF873" s="11">
        <v>7.7220000486820942E-2</v>
      </c>
      <c r="AG873" s="11">
        <v>0.1</v>
      </c>
      <c r="AH873" s="11">
        <v>0.46020000290125607</v>
      </c>
      <c r="AI873" s="11">
        <v>0.53976000340282926</v>
      </c>
      <c r="AJ873" s="11">
        <v>0.21916393906089801</v>
      </c>
      <c r="AK873" s="11">
        <v>0.26325265841847001</v>
      </c>
      <c r="AL873" s="11">
        <v>0.66490300192917962</v>
      </c>
      <c r="AM873" s="11">
        <v>4.54090040679094E-3</v>
      </c>
      <c r="AN873" s="11">
        <v>1.1108714285714286E-2</v>
      </c>
      <c r="AO873" s="11">
        <v>0.45836857508928552</v>
      </c>
      <c r="AP873" s="11">
        <v>0.57642000363394619</v>
      </c>
      <c r="AQ873" s="11">
        <v>0.66490300192917962</v>
      </c>
      <c r="AR873" s="11">
        <v>722.56175289859698</v>
      </c>
      <c r="AS873" s="11">
        <v>730</v>
      </c>
      <c r="AT873" s="11">
        <v>3419101</v>
      </c>
      <c r="AW873" s="11">
        <v>-0.06</v>
      </c>
      <c r="AX873" s="11">
        <v>-8.4322463022765137E-3</v>
      </c>
    </row>
    <row r="874" spans="1:50">
      <c r="A874"/>
      <c r="B874"/>
      <c r="C874"/>
      <c r="D874"/>
      <c r="E874"/>
      <c r="F874"/>
      <c r="G874"/>
      <c r="H874"/>
      <c r="I874"/>
      <c r="J874"/>
      <c r="K874"/>
      <c r="L874"/>
      <c r="M874"/>
      <c r="N874"/>
      <c r="O874"/>
      <c r="P874"/>
      <c r="Q874"/>
      <c r="R874"/>
      <c r="S874"/>
      <c r="T874"/>
      <c r="U874"/>
      <c r="V874"/>
      <c r="W874"/>
      <c r="X874"/>
      <c r="Y874"/>
      <c r="Z874"/>
      <c r="AA874" s="11">
        <v>1.4851485148514851E-2</v>
      </c>
      <c r="AB874" s="11">
        <v>0.78200000759999999</v>
      </c>
      <c r="AC874" s="11">
        <v>0.14640000081807375</v>
      </c>
      <c r="AD874" s="11">
        <v>0.16000000089406968</v>
      </c>
      <c r="AE874" s="11">
        <v>0.69120000386238101</v>
      </c>
      <c r="AF874" s="11">
        <v>7.9200000442564492E-2</v>
      </c>
      <c r="AG874" s="11">
        <v>0.1</v>
      </c>
      <c r="AH874" s="11">
        <v>0.47200000263750552</v>
      </c>
      <c r="AI874" s="11">
        <v>0.55360000309348112</v>
      </c>
      <c r="AJ874" s="11">
        <v>0.23416812562529499</v>
      </c>
      <c r="AK874" s="11">
        <v>0.24124015105522298</v>
      </c>
      <c r="AL874" s="11">
        <v>0.65121766828953154</v>
      </c>
      <c r="AM874" s="11">
        <v>4.6441026861421542E-3</v>
      </c>
      <c r="AN874" s="11">
        <v>1.384057142857143E-2</v>
      </c>
      <c r="AO874" s="11">
        <v>0.43690783914021231</v>
      </c>
      <c r="AP874" s="11">
        <v>0.59120000330358746</v>
      </c>
      <c r="AQ874" s="11">
        <v>0.65121766828953154</v>
      </c>
      <c r="AR874" s="11">
        <v>710.19422715827</v>
      </c>
      <c r="AS874" s="11">
        <v>720</v>
      </c>
      <c r="AT874" s="11">
        <v>3530100</v>
      </c>
      <c r="AW874" s="11">
        <v>-0.06</v>
      </c>
      <c r="AX874" s="11">
        <v>1.4523485607371656E-2</v>
      </c>
    </row>
    <row r="875" spans="1:50">
      <c r="A875"/>
      <c r="B875"/>
      <c r="C875"/>
      <c r="D875"/>
      <c r="E875"/>
      <c r="F875"/>
      <c r="G875"/>
      <c r="H875"/>
      <c r="I875"/>
      <c r="J875"/>
      <c r="K875"/>
      <c r="L875"/>
      <c r="M875"/>
      <c r="N875"/>
      <c r="O875"/>
      <c r="P875"/>
      <c r="Q875"/>
      <c r="R875"/>
      <c r="S875"/>
      <c r="T875"/>
      <c r="U875"/>
      <c r="V875"/>
      <c r="W875"/>
      <c r="X875"/>
      <c r="Y875"/>
      <c r="Z875"/>
      <c r="AA875" s="11">
        <v>1.4851485148514851E-2</v>
      </c>
      <c r="AB875" s="11">
        <v>0.78200000759999999</v>
      </c>
      <c r="AC875" s="11">
        <v>0.15006000073626638</v>
      </c>
      <c r="AD875" s="11">
        <v>0.1640000008046627</v>
      </c>
      <c r="AE875" s="11">
        <v>0.70848000347614293</v>
      </c>
      <c r="AF875" s="11">
        <v>8.1180000398308041E-2</v>
      </c>
      <c r="AG875" s="11">
        <v>0.1</v>
      </c>
      <c r="AH875" s="11">
        <v>0.48380000237375498</v>
      </c>
      <c r="AI875" s="11">
        <v>0.56744000278413298</v>
      </c>
      <c r="AJ875" s="11">
        <v>0.24917231218969199</v>
      </c>
      <c r="AK875" s="11">
        <v>0.219227643691976</v>
      </c>
      <c r="AL875" s="11">
        <v>0.63753233464988346</v>
      </c>
      <c r="AM875" s="11">
        <v>4.7473049654933675E-3</v>
      </c>
      <c r="AN875" s="11">
        <v>1.3883857142857142E-2</v>
      </c>
      <c r="AO875" s="11">
        <v>0.41544710319113909</v>
      </c>
      <c r="AP875" s="11">
        <v>0.60598000297322874</v>
      </c>
      <c r="AQ875" s="11">
        <v>0.63753233464988346</v>
      </c>
      <c r="AR875" s="11">
        <v>608.43568294576301</v>
      </c>
      <c r="AS875" s="11">
        <v>610</v>
      </c>
      <c r="AT875" s="11">
        <v>3657325</v>
      </c>
      <c r="AW875" s="11">
        <v>-0.04</v>
      </c>
      <c r="AX875" s="11">
        <v>1.4637750134955718E-2</v>
      </c>
    </row>
    <row r="876" spans="1:50">
      <c r="A876"/>
      <c r="B876"/>
      <c r="C876"/>
      <c r="D876"/>
      <c r="E876"/>
      <c r="F876"/>
      <c r="G876"/>
      <c r="H876"/>
      <c r="I876"/>
      <c r="J876"/>
      <c r="K876"/>
      <c r="L876"/>
      <c r="M876"/>
      <c r="N876"/>
      <c r="O876"/>
      <c r="P876"/>
      <c r="Q876"/>
      <c r="R876"/>
      <c r="S876"/>
      <c r="T876"/>
      <c r="U876"/>
      <c r="V876"/>
      <c r="W876"/>
      <c r="X876"/>
      <c r="Y876"/>
      <c r="Z876"/>
      <c r="AA876" s="11">
        <v>1.4851485148514851E-2</v>
      </c>
      <c r="AB876" s="11">
        <v>0.78200000759999999</v>
      </c>
      <c r="AC876" s="11">
        <v>0.15372000065445901</v>
      </c>
      <c r="AD876" s="11">
        <v>0.16800000071525573</v>
      </c>
      <c r="AE876" s="11">
        <v>0.72576000308990485</v>
      </c>
      <c r="AF876" s="11">
        <v>8.3160000354051591E-2</v>
      </c>
      <c r="AG876" s="11">
        <v>0.1</v>
      </c>
      <c r="AH876" s="11">
        <v>0.49560000211000443</v>
      </c>
      <c r="AI876" s="11">
        <v>0.58128000247478484</v>
      </c>
      <c r="AJ876" s="11">
        <v>0.33216563898013696</v>
      </c>
      <c r="AK876" s="11">
        <v>0.18409029550678699</v>
      </c>
      <c r="AL876" s="11">
        <v>0.58206935539439897</v>
      </c>
      <c r="AM876" s="11">
        <v>4.8505072448445808E-3</v>
      </c>
      <c r="AN876" s="11">
        <v>1.7985428571428572E-2</v>
      </c>
      <c r="AO876" s="11">
        <v>0.41829147320169524</v>
      </c>
      <c r="AP876" s="11">
        <v>0.62076000264287001</v>
      </c>
      <c r="AQ876" s="11">
        <v>0.58206935539439897</v>
      </c>
      <c r="AR876" s="11">
        <v>651.70363846564101</v>
      </c>
      <c r="AS876" s="11">
        <v>650</v>
      </c>
      <c r="AT876" s="11">
        <v>3801913</v>
      </c>
      <c r="AW876" s="11">
        <v>-0.04</v>
      </c>
      <c r="AX876" s="11">
        <v>6.5665564003242749E-3</v>
      </c>
    </row>
    <row r="877" spans="1:50">
      <c r="A877"/>
      <c r="B877"/>
      <c r="C877"/>
      <c r="D877"/>
      <c r="E877"/>
      <c r="F877"/>
      <c r="G877"/>
      <c r="H877"/>
      <c r="I877"/>
      <c r="J877"/>
      <c r="K877"/>
      <c r="L877"/>
      <c r="M877"/>
      <c r="N877"/>
      <c r="O877"/>
      <c r="P877"/>
      <c r="Q877"/>
      <c r="R877"/>
      <c r="S877"/>
      <c r="T877"/>
      <c r="U877"/>
      <c r="V877"/>
      <c r="W877"/>
      <c r="X877"/>
      <c r="Y877"/>
      <c r="Z877"/>
      <c r="AA877" s="11">
        <v>1.4851485148514851E-2</v>
      </c>
      <c r="AB877" s="11">
        <v>0.78636000735054645</v>
      </c>
      <c r="AC877" s="11">
        <v>0.15738000057265164</v>
      </c>
      <c r="AD877" s="11">
        <v>0.17200000062584878</v>
      </c>
      <c r="AE877" s="11">
        <v>0.74304000270366677</v>
      </c>
      <c r="AF877" s="11">
        <v>8.5140000309795155E-2</v>
      </c>
      <c r="AG877" s="11">
        <v>0.1</v>
      </c>
      <c r="AH877" s="11">
        <v>0.50740000184625389</v>
      </c>
      <c r="AI877" s="11">
        <v>0.59512000216543681</v>
      </c>
      <c r="AJ877" s="11">
        <v>0.41515896577058198</v>
      </c>
      <c r="AK877" s="11">
        <v>0.14895294732159797</v>
      </c>
      <c r="AL877" s="11">
        <v>0.52660637613891459</v>
      </c>
      <c r="AM877" s="11">
        <v>4.953709524195795E-3</v>
      </c>
      <c r="AN877" s="11">
        <v>1.7584285714285715E-2</v>
      </c>
      <c r="AO877" s="11">
        <v>0.42113584321225128</v>
      </c>
      <c r="AP877" s="11">
        <v>0.63554000231251129</v>
      </c>
      <c r="AQ877" s="11">
        <v>0.52660637613891459</v>
      </c>
      <c r="AR877" s="11">
        <v>654.43558545537201</v>
      </c>
      <c r="AS877" s="11">
        <v>650</v>
      </c>
      <c r="AT877" s="11">
        <v>3963184</v>
      </c>
      <c r="AW877" s="11">
        <v>-0.04</v>
      </c>
      <c r="AX877" s="11">
        <v>1.7035296223511298E-2</v>
      </c>
    </row>
    <row r="878" spans="1:50">
      <c r="A878"/>
      <c r="B878"/>
      <c r="C878"/>
      <c r="D878"/>
      <c r="E878"/>
      <c r="F878"/>
      <c r="G878"/>
      <c r="H878"/>
      <c r="I878"/>
      <c r="J878"/>
      <c r="K878"/>
      <c r="L878"/>
      <c r="M878"/>
      <c r="N878"/>
      <c r="O878"/>
      <c r="P878"/>
      <c r="Q878"/>
      <c r="R878"/>
      <c r="S878"/>
      <c r="T878"/>
      <c r="U878"/>
      <c r="V878"/>
      <c r="W878"/>
      <c r="X878"/>
      <c r="Y878"/>
      <c r="Z878"/>
      <c r="AA878" s="11">
        <v>1.4851485148514851E-2</v>
      </c>
      <c r="AB878" s="11">
        <v>0.7907200071010928</v>
      </c>
      <c r="AC878" s="11">
        <v>0.16104000049084427</v>
      </c>
      <c r="AD878" s="11">
        <v>0.1760000005364418</v>
      </c>
      <c r="AE878" s="11">
        <v>0.76032000231742869</v>
      </c>
      <c r="AF878" s="11">
        <v>8.7120000265538705E-2</v>
      </c>
      <c r="AG878" s="11">
        <v>0.1</v>
      </c>
      <c r="AH878" s="11">
        <v>0.51920000158250335</v>
      </c>
      <c r="AI878" s="11">
        <v>0.60896000185608867</v>
      </c>
      <c r="AJ878" s="11">
        <v>0.35075454800614397</v>
      </c>
      <c r="AK878" s="11">
        <v>0.13384500119272</v>
      </c>
      <c r="AL878" s="11">
        <v>0.52087909430719936</v>
      </c>
      <c r="AM878" s="11">
        <v>5.0569118035470092E-3</v>
      </c>
      <c r="AN878" s="11">
        <v>1.8024285714285715E-2</v>
      </c>
      <c r="AO878" s="11">
        <v>0.41671845364112936</v>
      </c>
      <c r="AP878" s="11">
        <v>0.65032000198215256</v>
      </c>
      <c r="AQ878" s="11">
        <v>0.52087909430719936</v>
      </c>
      <c r="AR878" s="11">
        <v>623.84060761722003</v>
      </c>
      <c r="AS878" s="11">
        <v>620</v>
      </c>
      <c r="AT878" s="11">
        <v>4134377</v>
      </c>
      <c r="AW878" s="11">
        <v>-0.04</v>
      </c>
      <c r="AX878" s="11">
        <v>1.4868330288954068E-3</v>
      </c>
    </row>
    <row r="879" spans="1:50">
      <c r="A879"/>
      <c r="B879"/>
      <c r="C879"/>
      <c r="D879"/>
      <c r="E879"/>
      <c r="F879"/>
      <c r="G879"/>
      <c r="H879"/>
      <c r="I879"/>
      <c r="J879"/>
      <c r="K879"/>
      <c r="L879"/>
      <c r="M879"/>
      <c r="N879"/>
      <c r="O879"/>
      <c r="P879"/>
      <c r="Q879"/>
      <c r="R879"/>
      <c r="S879"/>
      <c r="T879"/>
      <c r="U879"/>
      <c r="V879"/>
      <c r="W879"/>
      <c r="X879"/>
      <c r="Y879"/>
      <c r="Z879"/>
      <c r="AA879" s="11">
        <v>1.4851485148514851E-2</v>
      </c>
      <c r="AB879" s="11">
        <v>0.79508000685163926</v>
      </c>
      <c r="AC879" s="11">
        <v>0.16470000040903687</v>
      </c>
      <c r="AD879" s="11">
        <v>0.18000000044703485</v>
      </c>
      <c r="AE879" s="11">
        <v>0.7776000019311905</v>
      </c>
      <c r="AF879" s="11">
        <v>8.9100000221282241E-2</v>
      </c>
      <c r="AG879" s="11">
        <v>0.1</v>
      </c>
      <c r="AH879" s="11">
        <v>0.5310000013187528</v>
      </c>
      <c r="AI879" s="11">
        <v>0.62280000154674053</v>
      </c>
      <c r="AJ879" s="11">
        <v>0.37648610291056805</v>
      </c>
      <c r="AK879" s="11">
        <v>0.130303183685928</v>
      </c>
      <c r="AL879" s="11">
        <v>0.48491836863143167</v>
      </c>
      <c r="AM879" s="11">
        <v>5.1601140828982225E-3</v>
      </c>
      <c r="AN879" s="11">
        <v>1.4328857142857143E-2</v>
      </c>
      <c r="AO879" s="11">
        <v>0.36974501648220925</v>
      </c>
      <c r="AP879" s="11">
        <v>0.66510000165179373</v>
      </c>
      <c r="AQ879" s="11">
        <v>0.48491836863143167</v>
      </c>
      <c r="AR879" s="11">
        <v>624.81887871038396</v>
      </c>
      <c r="AS879" s="11">
        <v>610</v>
      </c>
      <c r="AT879" s="11">
        <v>4306537</v>
      </c>
      <c r="AW879" s="11">
        <v>-0.04</v>
      </c>
      <c r="AX879" s="11">
        <v>-1.7810420390250659E-2</v>
      </c>
    </row>
    <row r="880" spans="1:50">
      <c r="A880"/>
      <c r="B880"/>
      <c r="C880"/>
      <c r="D880"/>
      <c r="E880"/>
      <c r="F880"/>
      <c r="G880"/>
      <c r="H880"/>
      <c r="I880"/>
      <c r="J880"/>
      <c r="K880"/>
      <c r="L880"/>
      <c r="M880"/>
      <c r="N880"/>
      <c r="O880"/>
      <c r="P880"/>
      <c r="Q880"/>
      <c r="R880"/>
      <c r="S880"/>
      <c r="T880"/>
      <c r="U880"/>
      <c r="V880"/>
      <c r="W880"/>
      <c r="X880"/>
      <c r="Y880"/>
      <c r="Z880"/>
      <c r="AA880" s="11">
        <v>1.4851485148514851E-2</v>
      </c>
      <c r="AB880" s="11">
        <v>0.79944000660218562</v>
      </c>
      <c r="AC880" s="11">
        <v>0.1683600003272295</v>
      </c>
      <c r="AD880" s="11">
        <v>0.18400000035762787</v>
      </c>
      <c r="AE880" s="11">
        <v>0.79488000154495242</v>
      </c>
      <c r="AF880" s="11">
        <v>9.1080000177025791E-2</v>
      </c>
      <c r="AG880" s="11">
        <v>0.1</v>
      </c>
      <c r="AH880" s="11">
        <v>0.54280000105500226</v>
      </c>
      <c r="AI880" s="11">
        <v>0.63664000123739239</v>
      </c>
      <c r="AJ880" s="11">
        <v>0.35852584831695999</v>
      </c>
      <c r="AK880" s="11">
        <v>0.10411523813601402</v>
      </c>
      <c r="AL880" s="11">
        <v>0.48180877927989768</v>
      </c>
      <c r="AM880" s="11">
        <v>1.0044687158345111E-2</v>
      </c>
      <c r="AN880" s="11">
        <v>1.7154342857142856E-2</v>
      </c>
      <c r="AO880" s="11">
        <v>0.34455806133552291</v>
      </c>
      <c r="AP880" s="11">
        <v>0.679880001321435</v>
      </c>
      <c r="AQ880" s="11">
        <v>0.48180877927989768</v>
      </c>
      <c r="AR880" s="11">
        <v>637.61245431060502</v>
      </c>
      <c r="AS880" s="11">
        <v>630</v>
      </c>
      <c r="AT880" s="11">
        <v>4473122</v>
      </c>
      <c r="AW880" s="11">
        <v>-0.04</v>
      </c>
      <c r="AX880" s="11">
        <v>-4.7644703981835068E-3</v>
      </c>
    </row>
    <row r="881" spans="1:50">
      <c r="A881"/>
      <c r="B881"/>
      <c r="C881"/>
      <c r="D881"/>
      <c r="E881"/>
      <c r="F881"/>
      <c r="G881"/>
      <c r="H881"/>
      <c r="I881"/>
      <c r="J881"/>
      <c r="K881"/>
      <c r="L881"/>
      <c r="M881"/>
      <c r="N881"/>
      <c r="O881"/>
      <c r="P881"/>
      <c r="Q881"/>
      <c r="R881"/>
      <c r="S881"/>
      <c r="T881"/>
      <c r="U881"/>
      <c r="V881"/>
      <c r="W881"/>
      <c r="X881"/>
      <c r="Y881"/>
      <c r="Z881"/>
      <c r="AA881" s="11">
        <v>1.4851485148514851E-2</v>
      </c>
      <c r="AB881" s="11">
        <v>0.80380000635273208</v>
      </c>
      <c r="AC881" s="11">
        <v>0.17202000024542211</v>
      </c>
      <c r="AD881" s="11">
        <v>0.18800000026822089</v>
      </c>
      <c r="AE881" s="11">
        <v>0.81216000115871434</v>
      </c>
      <c r="AF881" s="11">
        <v>9.3060000132769341E-2</v>
      </c>
      <c r="AG881" s="11">
        <v>0.1</v>
      </c>
      <c r="AH881" s="11">
        <v>0.55460000079125171</v>
      </c>
      <c r="AI881" s="11">
        <v>0.65048000092804426</v>
      </c>
      <c r="AJ881" s="11">
        <v>0.31670062120755799</v>
      </c>
      <c r="AK881" s="11">
        <v>0.10150647763627001</v>
      </c>
      <c r="AL881" s="11">
        <v>0.46496613504056955</v>
      </c>
      <c r="AM881" s="11">
        <v>1.4874791283616112E-2</v>
      </c>
      <c r="AN881" s="11">
        <v>1.9979828571428569E-2</v>
      </c>
      <c r="AO881" s="11">
        <v>0.28789835565470046</v>
      </c>
      <c r="AP881" s="11">
        <v>0.69466000099107628</v>
      </c>
      <c r="AQ881" s="11">
        <v>0.46496613504056955</v>
      </c>
      <c r="AR881" s="11">
        <v>629.74999386087597</v>
      </c>
      <c r="AS881" s="11">
        <v>630</v>
      </c>
      <c r="AT881" s="11">
        <v>4630952</v>
      </c>
      <c r="AW881" s="11">
        <v>-0.04</v>
      </c>
      <c r="AX881" s="11">
        <v>2.6312766173061553E-2</v>
      </c>
    </row>
    <row r="882" spans="1:50">
      <c r="A882"/>
      <c r="B882"/>
      <c r="C882"/>
      <c r="D882"/>
      <c r="E882"/>
      <c r="F882"/>
      <c r="G882"/>
      <c r="H882"/>
      <c r="I882"/>
      <c r="J882"/>
      <c r="K882"/>
      <c r="L882"/>
      <c r="M882"/>
      <c r="N882"/>
      <c r="O882"/>
      <c r="P882"/>
      <c r="Q882"/>
      <c r="R882"/>
      <c r="S882"/>
      <c r="T882"/>
      <c r="U882"/>
      <c r="V882"/>
      <c r="W882"/>
      <c r="X882"/>
      <c r="Y882"/>
      <c r="Z882"/>
      <c r="AA882" s="11">
        <v>1.4851485148514851E-2</v>
      </c>
      <c r="AB882" s="11">
        <v>0.80816000610327854</v>
      </c>
      <c r="AC882" s="11">
        <v>0.17568000016361476</v>
      </c>
      <c r="AD882" s="11">
        <v>0.19200000017881394</v>
      </c>
      <c r="AE882" s="11">
        <v>0.82944000077247626</v>
      </c>
      <c r="AF882" s="11">
        <v>9.5040000088512905E-2</v>
      </c>
      <c r="AG882" s="11">
        <v>0.1</v>
      </c>
      <c r="AH882" s="11">
        <v>0.56640000052750106</v>
      </c>
      <c r="AI882" s="11">
        <v>0.66432000061869634</v>
      </c>
      <c r="AJ882" s="11">
        <v>0.29438672859751203</v>
      </c>
      <c r="AK882" s="11">
        <v>8.0198127199126029E-2</v>
      </c>
      <c r="AL882" s="11">
        <v>0.41734347209770528</v>
      </c>
      <c r="AM882" s="11">
        <v>1.9601900706710002E-2</v>
      </c>
      <c r="AN882" s="11">
        <v>2.2805314285714289E-2</v>
      </c>
      <c r="AO882" s="11">
        <v>0.25974933053356897</v>
      </c>
      <c r="AP882" s="11">
        <v>0.70944000066071755</v>
      </c>
      <c r="AQ882" s="11">
        <v>0.41734347209770528</v>
      </c>
      <c r="AR882" s="11">
        <v>639.22576669149396</v>
      </c>
      <c r="AS882" s="11">
        <v>630</v>
      </c>
      <c r="AT882" s="11">
        <v>4781169</v>
      </c>
      <c r="AW882" s="11">
        <v>-0.05</v>
      </c>
      <c r="AX882" s="11">
        <v>3.3386672385372185E-2</v>
      </c>
    </row>
    <row r="883" spans="1:50">
      <c r="A883"/>
      <c r="B883"/>
      <c r="C883"/>
      <c r="D883"/>
      <c r="E883"/>
      <c r="F883"/>
      <c r="G883"/>
      <c r="H883"/>
      <c r="I883"/>
      <c r="J883"/>
      <c r="K883"/>
      <c r="L883"/>
      <c r="M883"/>
      <c r="N883"/>
      <c r="O883"/>
      <c r="P883"/>
      <c r="Q883"/>
      <c r="R883"/>
      <c r="S883"/>
      <c r="T883"/>
      <c r="U883"/>
      <c r="V883"/>
      <c r="W883"/>
      <c r="X883"/>
      <c r="Y883"/>
      <c r="Z883"/>
      <c r="AA883" s="11">
        <v>1.4851485148514851E-2</v>
      </c>
      <c r="AB883" s="11">
        <v>0.81252000585382489</v>
      </c>
      <c r="AC883" s="11">
        <v>0.17934000008180739</v>
      </c>
      <c r="AD883" s="11">
        <v>0.19600000008940696</v>
      </c>
      <c r="AE883" s="11">
        <v>0.84672000038623818</v>
      </c>
      <c r="AF883" s="11">
        <v>9.7020000044256455E-2</v>
      </c>
      <c r="AG883" s="11">
        <v>0.1</v>
      </c>
      <c r="AH883" s="11">
        <v>0.57820000026375051</v>
      </c>
      <c r="AI883" s="11">
        <v>0.6781600003093482</v>
      </c>
      <c r="AJ883" s="11">
        <v>0.35913648195357195</v>
      </c>
      <c r="AK883" s="11">
        <v>6.9909380835397966E-2</v>
      </c>
      <c r="AL883" s="11">
        <v>0.44988029936719032</v>
      </c>
      <c r="AM883" s="11">
        <v>2.4498503029629332E-2</v>
      </c>
      <c r="AN883" s="11">
        <v>2.5630800000000002E-2</v>
      </c>
      <c r="AO883" s="11">
        <v>0.25946431050444252</v>
      </c>
      <c r="AP883" s="11">
        <v>0.72422000033035883</v>
      </c>
      <c r="AQ883" s="11">
        <v>0.44988029936719032</v>
      </c>
      <c r="AR883" s="11">
        <v>571.76177651467299</v>
      </c>
      <c r="AS883" s="11">
        <v>570</v>
      </c>
      <c r="AT883" s="11">
        <v>4926877</v>
      </c>
      <c r="AW883" s="11">
        <v>-0.02</v>
      </c>
      <c r="AX883" s="11">
        <v>4.7321179025594351E-2</v>
      </c>
    </row>
    <row r="884" spans="1:50">
      <c r="A884"/>
      <c r="B884"/>
      <c r="C884"/>
      <c r="D884"/>
      <c r="E884"/>
      <c r="F884"/>
      <c r="G884"/>
      <c r="H884"/>
      <c r="I884"/>
      <c r="J884"/>
      <c r="K884"/>
      <c r="L884"/>
      <c r="M884"/>
      <c r="N884"/>
      <c r="O884"/>
      <c r="P884"/>
      <c r="Q884"/>
      <c r="R884"/>
      <c r="S884"/>
      <c r="T884"/>
      <c r="U884"/>
      <c r="V884"/>
      <c r="W884"/>
      <c r="X884"/>
      <c r="Y884"/>
      <c r="Z884"/>
      <c r="AA884" s="11">
        <v>1.4851485148514851E-2</v>
      </c>
      <c r="AB884" s="11">
        <v>0.81688000560437124</v>
      </c>
      <c r="AC884" s="11">
        <v>0.183</v>
      </c>
      <c r="AD884" s="11">
        <v>0.2</v>
      </c>
      <c r="AE884" s="11">
        <v>0.8640000000000001</v>
      </c>
      <c r="AF884" s="11">
        <v>9.9000000000000005E-2</v>
      </c>
      <c r="AG884" s="11">
        <v>0.1</v>
      </c>
      <c r="AH884" s="11">
        <v>0.59</v>
      </c>
      <c r="AI884" s="11">
        <v>0.69200000000000006</v>
      </c>
      <c r="AJ884" s="11">
        <v>0.34030213121513198</v>
      </c>
      <c r="AK884" s="11">
        <v>6.8100863646895965E-2</v>
      </c>
      <c r="AL884" s="11">
        <v>0.43348508238428785</v>
      </c>
      <c r="AM884" s="11">
        <v>3.0909222834208668E-2</v>
      </c>
      <c r="AN884" s="11">
        <v>2.8456285714285715E-2</v>
      </c>
      <c r="AO884" s="11">
        <v>0.25117825834842483</v>
      </c>
      <c r="AP884" s="11">
        <v>0.7390000000000001</v>
      </c>
      <c r="AQ884" s="11">
        <v>0.43348508238428785</v>
      </c>
      <c r="AR884" s="11">
        <v>580.51918314802401</v>
      </c>
      <c r="AS884" s="11">
        <v>580</v>
      </c>
      <c r="AT884" s="11">
        <v>5073279</v>
      </c>
      <c r="AW884" s="11">
        <v>-0.03</v>
      </c>
      <c r="AX884" s="11">
        <v>4.2626826630419556E-2</v>
      </c>
    </row>
    <row r="885" spans="1:50">
      <c r="A885"/>
      <c r="B885"/>
      <c r="C885"/>
      <c r="D885"/>
      <c r="E885"/>
      <c r="F885"/>
      <c r="G885"/>
      <c r="H885"/>
      <c r="I885"/>
      <c r="J885"/>
      <c r="K885"/>
      <c r="L885"/>
      <c r="M885"/>
      <c r="N885"/>
      <c r="O885"/>
      <c r="P885"/>
      <c r="Q885"/>
      <c r="R885"/>
      <c r="S885"/>
      <c r="T885"/>
      <c r="U885"/>
      <c r="V885"/>
      <c r="W885"/>
      <c r="X885"/>
      <c r="Y885"/>
      <c r="Z885"/>
      <c r="AA885" s="11">
        <v>1.4851485148514851E-2</v>
      </c>
      <c r="AB885" s="11">
        <v>0.8212400053549177</v>
      </c>
      <c r="AC885" s="11">
        <v>0.18</v>
      </c>
      <c r="AD885" s="11">
        <v>0.2</v>
      </c>
      <c r="AE885" s="11">
        <v>0.73</v>
      </c>
      <c r="AF885" s="11">
        <v>6.9000000000000006E-2</v>
      </c>
      <c r="AG885" s="11">
        <v>0.1</v>
      </c>
      <c r="AH885" s="11">
        <v>0.59</v>
      </c>
      <c r="AI885" s="11">
        <v>0.69099999999999995</v>
      </c>
      <c r="AJ885" s="11">
        <v>0.34189910986728539</v>
      </c>
      <c r="AK885" s="11">
        <v>7.2419854913889997E-2</v>
      </c>
      <c r="AL885" s="11">
        <v>0.4341502315455778</v>
      </c>
      <c r="AM885" s="11">
        <v>3.0600130612775327E-2</v>
      </c>
      <c r="AN885" s="11">
        <v>2.8171722863503331E-2</v>
      </c>
      <c r="AO885" s="11">
        <v>0.2536664757093246</v>
      </c>
      <c r="AP885" s="11">
        <v>0.70799999999999996</v>
      </c>
      <c r="AQ885" s="11">
        <v>0.4341502315455778</v>
      </c>
      <c r="AS885" s="11">
        <v>588.66666666666606</v>
      </c>
      <c r="AW885" s="11">
        <v>-0.03</v>
      </c>
      <c r="AX885" s="11">
        <v>4.2082405839313719E-2</v>
      </c>
    </row>
    <row r="886" spans="1:50">
      <c r="A886"/>
      <c r="B886"/>
      <c r="C886"/>
      <c r="D886"/>
      <c r="E886"/>
      <c r="F886"/>
      <c r="G886"/>
      <c r="H886"/>
      <c r="I886"/>
      <c r="J886"/>
      <c r="K886"/>
      <c r="L886"/>
      <c r="M886"/>
      <c r="N886"/>
      <c r="O886"/>
      <c r="P886"/>
      <c r="Q886"/>
      <c r="R886"/>
      <c r="S886"/>
      <c r="T886"/>
      <c r="U886"/>
      <c r="V886"/>
      <c r="W886"/>
      <c r="X886"/>
      <c r="Y886"/>
      <c r="Z886"/>
      <c r="AA886" s="11">
        <v>0</v>
      </c>
      <c r="AB886" s="11">
        <v>0.45999999999999996</v>
      </c>
      <c r="AC886" s="11">
        <v>0.85</v>
      </c>
      <c r="AD886" s="11">
        <v>0.7</v>
      </c>
      <c r="AE886" s="11">
        <v>0.82</v>
      </c>
      <c r="AF886" s="11">
        <v>0.63300000000000001</v>
      </c>
      <c r="AG886" s="11">
        <v>0.9</v>
      </c>
      <c r="AH886" s="11">
        <v>0.16954000007733705</v>
      </c>
      <c r="AI886" s="11">
        <v>0.77</v>
      </c>
      <c r="AJ886" s="11">
        <v>0.63114833241289037</v>
      </c>
      <c r="AK886" s="11">
        <v>0.67917186302106958</v>
      </c>
      <c r="AL886" s="11">
        <v>0.45829343715698706</v>
      </c>
      <c r="AM886" s="11">
        <v>2.3545967679579331E-2</v>
      </c>
      <c r="AN886" s="11">
        <v>0.36138314285714285</v>
      </c>
      <c r="AO886" s="11">
        <v>0.63808284665197712</v>
      </c>
      <c r="AP886" s="11">
        <v>0.37920000211894511</v>
      </c>
      <c r="AQ886" s="11">
        <v>0.45829343715698706</v>
      </c>
      <c r="AR886" s="11">
        <v>6320.4144989084098</v>
      </c>
      <c r="AS886" s="11">
        <v>6320</v>
      </c>
      <c r="AT886" s="11">
        <v>1437000</v>
      </c>
      <c r="AU886" s="11">
        <v>30.06</v>
      </c>
      <c r="AV886" s="11">
        <v>1.82</v>
      </c>
      <c r="AW886" s="11">
        <v>0.02</v>
      </c>
      <c r="AX886" s="11">
        <v>4.8315548608752701E-2</v>
      </c>
    </row>
    <row r="887" spans="1:50">
      <c r="A887"/>
      <c r="B887"/>
      <c r="C887"/>
      <c r="D887"/>
      <c r="E887"/>
      <c r="F887"/>
      <c r="G887"/>
      <c r="H887"/>
      <c r="I887"/>
      <c r="J887"/>
      <c r="K887"/>
      <c r="L887"/>
      <c r="M887"/>
      <c r="N887"/>
      <c r="O887"/>
      <c r="P887"/>
      <c r="Q887"/>
      <c r="R887"/>
      <c r="S887"/>
      <c r="T887"/>
      <c r="U887"/>
      <c r="V887"/>
      <c r="W887"/>
      <c r="X887"/>
      <c r="Y887"/>
      <c r="Z887"/>
      <c r="AA887" s="11">
        <v>0</v>
      </c>
      <c r="AB887" s="11">
        <v>0.46799999240000001</v>
      </c>
      <c r="AC887" s="11">
        <v>0.85</v>
      </c>
      <c r="AD887" s="11">
        <v>0.7</v>
      </c>
      <c r="AE887" s="11">
        <v>0.73199999999999998</v>
      </c>
      <c r="AF887" s="11">
        <v>0.59200000000000008</v>
      </c>
      <c r="AG887" s="11">
        <v>0.9</v>
      </c>
      <c r="AH887" s="11">
        <v>0.17300000000000001</v>
      </c>
      <c r="AI887" s="11">
        <v>0.74</v>
      </c>
      <c r="AJ887" s="11">
        <v>0.6338248289317</v>
      </c>
      <c r="AK887" s="11">
        <v>0.68282843157075401</v>
      </c>
      <c r="AL887" s="11">
        <v>0.45744228283266519</v>
      </c>
      <c r="AM887" s="11">
        <v>5.4535467671060892E-2</v>
      </c>
      <c r="AN887" s="11">
        <v>0.57111228571428574</v>
      </c>
      <c r="AO887" s="11">
        <v>0.64090086386631584</v>
      </c>
      <c r="AP887" s="11">
        <v>0.3886800019070506</v>
      </c>
      <c r="AQ887" s="11">
        <v>0.45744228283266519</v>
      </c>
      <c r="AR887" s="11">
        <v>6931.8669362502396</v>
      </c>
      <c r="AS887" s="11">
        <v>6940</v>
      </c>
      <c r="AT887" s="11">
        <v>1416000</v>
      </c>
      <c r="AW887" s="11">
        <v>0.03</v>
      </c>
      <c r="AX887" s="11">
        <v>4.0842388961750353E-2</v>
      </c>
    </row>
    <row r="888" spans="1:50">
      <c r="A888"/>
      <c r="B888"/>
      <c r="C888"/>
      <c r="D888"/>
      <c r="E888"/>
      <c r="F888"/>
      <c r="G888"/>
      <c r="H888"/>
      <c r="I888"/>
      <c r="J888"/>
      <c r="K888"/>
      <c r="L888"/>
      <c r="M888"/>
      <c r="N888"/>
      <c r="O888"/>
      <c r="P888"/>
      <c r="Q888"/>
      <c r="R888"/>
      <c r="S888"/>
      <c r="T888"/>
      <c r="U888"/>
      <c r="V888"/>
      <c r="W888"/>
      <c r="X888"/>
      <c r="Y888"/>
      <c r="Z888"/>
      <c r="AA888" s="11">
        <v>0</v>
      </c>
      <c r="AB888" s="11">
        <v>0.49200000760000007</v>
      </c>
      <c r="AC888" s="11">
        <v>0.85</v>
      </c>
      <c r="AD888" s="11">
        <v>0.7</v>
      </c>
      <c r="AE888" s="11">
        <v>0.71400000000000008</v>
      </c>
      <c r="AF888" s="11">
        <v>0.55500000000000005</v>
      </c>
      <c r="AG888" s="11">
        <v>0.9</v>
      </c>
      <c r="AH888" s="11">
        <v>0.55500000000000005</v>
      </c>
      <c r="AI888" s="11">
        <v>0.74</v>
      </c>
      <c r="AJ888" s="11">
        <v>0.634453967083627</v>
      </c>
      <c r="AK888" s="11">
        <v>0.69090141284789897</v>
      </c>
      <c r="AL888" s="11">
        <v>0.53819286509178976</v>
      </c>
      <c r="AM888" s="11">
        <v>0.11444444444444445</v>
      </c>
      <c r="AN888" s="11">
        <v>0.63227657142857141</v>
      </c>
      <c r="AO888" s="11">
        <v>0.63504986926872431</v>
      </c>
      <c r="AP888" s="11">
        <v>0.39816000169515608</v>
      </c>
      <c r="AQ888" s="11">
        <v>0.53819286509178976</v>
      </c>
      <c r="AR888" s="11">
        <v>7988.0717536099801</v>
      </c>
      <c r="AS888" s="11">
        <v>7760</v>
      </c>
      <c r="AT888" s="11">
        <v>1400000</v>
      </c>
      <c r="AW888" s="11">
        <v>0.05</v>
      </c>
      <c r="AX888" s="11">
        <v>3.3248099820680332E-2</v>
      </c>
    </row>
    <row r="889" spans="1:50">
      <c r="A889"/>
      <c r="B889"/>
      <c r="C889"/>
      <c r="D889"/>
      <c r="E889"/>
      <c r="F889"/>
      <c r="G889"/>
      <c r="H889"/>
      <c r="I889"/>
      <c r="J889"/>
      <c r="K889"/>
      <c r="L889"/>
      <c r="M889"/>
      <c r="N889"/>
      <c r="O889"/>
      <c r="P889"/>
      <c r="Q889"/>
      <c r="R889"/>
      <c r="S889"/>
      <c r="T889"/>
      <c r="U889"/>
      <c r="V889"/>
      <c r="W889"/>
      <c r="X889"/>
      <c r="Y889"/>
      <c r="Z889"/>
      <c r="AA889" s="11">
        <v>0</v>
      </c>
      <c r="AB889" s="11">
        <v>0.77899999620000004</v>
      </c>
      <c r="AC889" s="11">
        <v>0.85</v>
      </c>
      <c r="AD889" s="11">
        <v>0.7</v>
      </c>
      <c r="AE889" s="11">
        <v>0.72199999999999998</v>
      </c>
      <c r="AF889" s="11">
        <v>0.501</v>
      </c>
      <c r="AG889" s="11">
        <v>0.9</v>
      </c>
      <c r="AH889" s="11">
        <v>0.623</v>
      </c>
      <c r="AI889" s="11">
        <v>0.83</v>
      </c>
      <c r="AJ889" s="11">
        <v>0.635083105235554</v>
      </c>
      <c r="AK889" s="11">
        <v>0.69897439412504403</v>
      </c>
      <c r="AL889" s="11">
        <v>0.61894344735091433</v>
      </c>
      <c r="AM889" s="11">
        <v>0.19798329566039891</v>
      </c>
      <c r="AN889" s="11">
        <v>0.68340871428571437</v>
      </c>
      <c r="AO889" s="11">
        <v>0.62919887467113256</v>
      </c>
      <c r="AP889" s="11">
        <v>0.40764000148326152</v>
      </c>
      <c r="AQ889" s="11">
        <v>0.61894344735091433</v>
      </c>
      <c r="AR889" s="11">
        <v>8459.0552318816899</v>
      </c>
      <c r="AS889" s="11">
        <v>8330</v>
      </c>
      <c r="AT889" s="11">
        <v>1386200</v>
      </c>
      <c r="AU889" s="11">
        <v>37.64</v>
      </c>
      <c r="AV889" s="11">
        <v>0.75</v>
      </c>
      <c r="AW889" s="11">
        <v>7.0000000000000007E-2</v>
      </c>
      <c r="AX889" s="11">
        <v>1.4234509187046773E-2</v>
      </c>
    </row>
    <row r="890" spans="1:50">
      <c r="A890"/>
      <c r="B890"/>
      <c r="C890"/>
      <c r="D890"/>
      <c r="E890"/>
      <c r="F890"/>
      <c r="G890"/>
      <c r="H890"/>
      <c r="I890"/>
      <c r="J890"/>
      <c r="K890"/>
      <c r="L890"/>
      <c r="M890"/>
      <c r="N890"/>
      <c r="O890"/>
      <c r="P890"/>
      <c r="Q890"/>
      <c r="R890"/>
      <c r="S890"/>
      <c r="T890"/>
      <c r="U890"/>
      <c r="V890"/>
      <c r="W890"/>
      <c r="X890"/>
      <c r="Y890"/>
      <c r="Z890"/>
      <c r="AA890" s="11">
        <v>0</v>
      </c>
      <c r="AB890" s="11">
        <v>0.7870000076</v>
      </c>
      <c r="AC890" s="11">
        <v>0.85</v>
      </c>
      <c r="AD890" s="11">
        <v>0.7</v>
      </c>
      <c r="AE890" s="11">
        <v>0.72799999999999998</v>
      </c>
      <c r="AF890" s="11">
        <v>0.50800000000000001</v>
      </c>
      <c r="AG890" s="11">
        <v>0.9</v>
      </c>
      <c r="AH890" s="11">
        <v>0.70200000000000007</v>
      </c>
      <c r="AI890" s="11">
        <v>0.85</v>
      </c>
      <c r="AJ890" s="11">
        <v>0.64812199112762503</v>
      </c>
      <c r="AK890" s="11">
        <v>0.69540741087731006</v>
      </c>
      <c r="AL890" s="11">
        <v>0.63554914920056915</v>
      </c>
      <c r="AM890" s="11">
        <v>0.31257965922509778</v>
      </c>
      <c r="AN890" s="11">
        <v>0.72025528571428576</v>
      </c>
      <c r="AO890" s="11">
        <v>0.63006038885850979</v>
      </c>
      <c r="AP890" s="11">
        <v>0.41712000127136706</v>
      </c>
      <c r="AQ890" s="11">
        <v>0.63554914920056915</v>
      </c>
      <c r="AR890" s="11">
        <v>8774.8537266185594</v>
      </c>
      <c r="AS890" s="11">
        <v>8620</v>
      </c>
      <c r="AT890" s="11">
        <v>1375649.3338881801</v>
      </c>
      <c r="AW890" s="11">
        <v>0.09</v>
      </c>
      <c r="AX890" s="11">
        <v>1.3601957666447895E-2</v>
      </c>
    </row>
    <row r="891" spans="1:50">
      <c r="A891"/>
      <c r="B891"/>
      <c r="C891"/>
      <c r="D891"/>
      <c r="E891"/>
      <c r="F891"/>
      <c r="G891"/>
      <c r="H891"/>
      <c r="I891"/>
      <c r="J891"/>
      <c r="K891"/>
      <c r="L891"/>
      <c r="M891"/>
      <c r="N891"/>
      <c r="O891"/>
      <c r="P891"/>
      <c r="Q891"/>
      <c r="R891"/>
      <c r="S891"/>
      <c r="T891"/>
      <c r="U891"/>
      <c r="V891"/>
      <c r="W891"/>
      <c r="X891"/>
      <c r="Y891"/>
      <c r="Z891"/>
      <c r="AA891" s="11">
        <v>0</v>
      </c>
      <c r="AB891" s="11">
        <v>0.79899999619999995</v>
      </c>
      <c r="AC891" s="11">
        <v>0.85</v>
      </c>
      <c r="AD891" s="11">
        <v>0.7</v>
      </c>
      <c r="AE891" s="11">
        <v>0.72499999999999998</v>
      </c>
      <c r="AF891" s="11">
        <v>0.25</v>
      </c>
      <c r="AG891" s="11">
        <v>0.9</v>
      </c>
      <c r="AH891" s="11">
        <v>0.74900000000000011</v>
      </c>
      <c r="AI891" s="11">
        <v>0.85</v>
      </c>
      <c r="AJ891" s="11">
        <v>0.66116087701969595</v>
      </c>
      <c r="AK891" s="11">
        <v>0.69184042762957598</v>
      </c>
      <c r="AL891" s="11">
        <v>0.65215485105022408</v>
      </c>
      <c r="AM891" s="11">
        <v>0.45190448207772116</v>
      </c>
      <c r="AN891" s="11">
        <v>0.79469985714285718</v>
      </c>
      <c r="AO891" s="11">
        <v>0.63092190304588691</v>
      </c>
      <c r="AP891" s="11">
        <v>0.42660000105947254</v>
      </c>
      <c r="AQ891" s="11">
        <v>0.65215485105022408</v>
      </c>
      <c r="AR891" s="11">
        <v>9880.4343343546007</v>
      </c>
      <c r="AS891" s="11">
        <v>9530</v>
      </c>
      <c r="AT891" s="11">
        <v>1369512.61479732</v>
      </c>
      <c r="AU891" s="11">
        <v>37</v>
      </c>
      <c r="AV891" s="11">
        <v>2.59</v>
      </c>
      <c r="AW891" s="11">
        <v>0.09</v>
      </c>
      <c r="AX891" s="11">
        <v>6.1537442323885139E-3</v>
      </c>
    </row>
    <row r="892" spans="1:50">
      <c r="A892"/>
      <c r="B892"/>
      <c r="C892"/>
      <c r="D892"/>
      <c r="E892"/>
      <c r="F892"/>
      <c r="G892"/>
      <c r="H892"/>
      <c r="I892"/>
      <c r="J892"/>
      <c r="K892"/>
      <c r="L892"/>
      <c r="M892"/>
      <c r="N892"/>
      <c r="O892"/>
      <c r="P892"/>
      <c r="Q892"/>
      <c r="R892"/>
      <c r="S892"/>
      <c r="T892"/>
      <c r="U892"/>
      <c r="V892"/>
      <c r="W892"/>
      <c r="X892"/>
      <c r="Y892"/>
      <c r="Z892"/>
      <c r="AA892" s="11">
        <v>0</v>
      </c>
      <c r="AB892" s="11">
        <v>0.80299999239999997</v>
      </c>
      <c r="AC892" s="11">
        <v>0.85</v>
      </c>
      <c r="AD892" s="11">
        <v>0.7</v>
      </c>
      <c r="AE892" s="11">
        <v>0.79599999999999993</v>
      </c>
      <c r="AF892" s="11">
        <v>0.67299999999999993</v>
      </c>
      <c r="AG892" s="11">
        <v>0.9</v>
      </c>
      <c r="AH892" s="11">
        <v>0.80599999999999994</v>
      </c>
      <c r="AI892" s="11">
        <v>0.85</v>
      </c>
      <c r="AJ892" s="11">
        <v>0.67359872293144607</v>
      </c>
      <c r="AK892" s="11">
        <v>0.70164862676730499</v>
      </c>
      <c r="AL892" s="11">
        <v>0.64872772361625475</v>
      </c>
      <c r="AM892" s="11">
        <v>0.53042803239275227</v>
      </c>
      <c r="AN892" s="11">
        <v>0.85297671428571431</v>
      </c>
      <c r="AO892" s="11">
        <v>0.64581706400842054</v>
      </c>
      <c r="AP892" s="11">
        <v>0.43608000084757803</v>
      </c>
      <c r="AQ892" s="11">
        <v>0.64872772361625475</v>
      </c>
      <c r="AR892" s="11">
        <v>10715.7875596383</v>
      </c>
      <c r="AS892" s="11">
        <v>10230</v>
      </c>
      <c r="AT892" s="11">
        <v>1364097.50497463</v>
      </c>
      <c r="AU892" s="11">
        <v>36.9</v>
      </c>
      <c r="AV892" s="11">
        <v>2.46</v>
      </c>
      <c r="AW892" s="11">
        <v>0.13</v>
      </c>
      <c r="AX892" s="11">
        <v>5.0557281331985449E-3</v>
      </c>
    </row>
    <row r="893" spans="1:50">
      <c r="A893"/>
      <c r="B893"/>
      <c r="C893"/>
      <c r="D893"/>
      <c r="E893"/>
      <c r="F893"/>
      <c r="G893"/>
      <c r="H893"/>
      <c r="I893"/>
      <c r="J893"/>
      <c r="K893"/>
      <c r="L893"/>
      <c r="M893"/>
      <c r="N893"/>
      <c r="O893"/>
      <c r="P893"/>
      <c r="Q893"/>
      <c r="R893"/>
      <c r="S893"/>
      <c r="T893"/>
      <c r="U893"/>
      <c r="V893"/>
      <c r="W893"/>
      <c r="X893"/>
      <c r="Y893"/>
      <c r="Z893"/>
      <c r="AA893" s="11">
        <v>0</v>
      </c>
      <c r="AB893" s="11">
        <v>0.75200000759999996</v>
      </c>
      <c r="AC893" s="11">
        <v>0.85</v>
      </c>
      <c r="AD893" s="11">
        <v>0.9</v>
      </c>
      <c r="AE893" s="11">
        <v>0.8</v>
      </c>
      <c r="AF893" s="11">
        <v>0.54400000000000004</v>
      </c>
      <c r="AG893" s="11">
        <v>0.9</v>
      </c>
      <c r="AH893" s="11">
        <v>0.87</v>
      </c>
      <c r="AI893" s="11">
        <v>0.85</v>
      </c>
      <c r="AJ893" s="11">
        <v>0.68603656884319597</v>
      </c>
      <c r="AK893" s="11">
        <v>0.71145682590503401</v>
      </c>
      <c r="AL893" s="11">
        <v>0.64530059618228541</v>
      </c>
      <c r="AM893" s="11">
        <v>0.72049119525709449</v>
      </c>
      <c r="AN893" s="11">
        <v>0.88639714285714288</v>
      </c>
      <c r="AO893" s="11">
        <v>0.66071222497095428</v>
      </c>
      <c r="AP893" s="11">
        <v>0.44556000063568357</v>
      </c>
      <c r="AQ893" s="11">
        <v>0.64530059618228541</v>
      </c>
      <c r="AR893" s="11">
        <v>11989.214730039401</v>
      </c>
      <c r="AS893" s="11">
        <v>11460</v>
      </c>
      <c r="AT893" s="11">
        <v>1358641.01509192</v>
      </c>
      <c r="AU893" s="11">
        <v>36.81</v>
      </c>
      <c r="AV893" s="11">
        <v>2.5499999999999998</v>
      </c>
      <c r="AW893" s="11">
        <v>0.15</v>
      </c>
      <c r="AX893" s="11">
        <v>-7.7982240043628082E-3</v>
      </c>
    </row>
    <row r="894" spans="1:50">
      <c r="A894"/>
      <c r="B894"/>
      <c r="C894"/>
      <c r="D894"/>
      <c r="E894"/>
      <c r="F894"/>
      <c r="G894"/>
      <c r="H894"/>
      <c r="I894"/>
      <c r="J894"/>
      <c r="K894"/>
      <c r="L894"/>
      <c r="M894"/>
      <c r="N894"/>
      <c r="O894"/>
      <c r="P894"/>
      <c r="Q894"/>
      <c r="R894"/>
      <c r="S894"/>
      <c r="T894"/>
      <c r="U894"/>
      <c r="V894"/>
      <c r="W894"/>
      <c r="X894"/>
      <c r="Y894"/>
      <c r="Z894"/>
      <c r="AA894" s="11">
        <v>0</v>
      </c>
      <c r="AB894" s="11">
        <v>0.7660000038</v>
      </c>
      <c r="AC894" s="11">
        <v>0.85</v>
      </c>
      <c r="AD894" s="11">
        <v>0.9</v>
      </c>
      <c r="AE894" s="11">
        <v>0.80400000000000005</v>
      </c>
      <c r="AF894" s="11">
        <v>0.58299999999999996</v>
      </c>
      <c r="AG894" s="11">
        <v>0.9</v>
      </c>
      <c r="AH894" s="11">
        <v>0.85699999999999998</v>
      </c>
      <c r="AI894" s="11">
        <v>0.84200000000000008</v>
      </c>
      <c r="AJ894" s="11">
        <v>0.691349043596032</v>
      </c>
      <c r="AK894" s="11">
        <v>0.72491109926407404</v>
      </c>
      <c r="AL894" s="11">
        <v>0.67138579258527997</v>
      </c>
      <c r="AM894" s="11">
        <v>0.86214781871416446</v>
      </c>
      <c r="AN894" s="11">
        <v>0.91625857142857137</v>
      </c>
      <c r="AO894" s="11">
        <v>0.66150142980702575</v>
      </c>
      <c r="AP894" s="11">
        <v>0.455040000423789</v>
      </c>
      <c r="AQ894" s="11">
        <v>0.67138579258527997</v>
      </c>
      <c r="AR894" s="11">
        <v>13394.623322060999</v>
      </c>
      <c r="AS894" s="11">
        <v>12680</v>
      </c>
      <c r="AT894" s="11">
        <v>1353520.1494621299</v>
      </c>
      <c r="AU894" s="11">
        <v>35.78</v>
      </c>
      <c r="AV894" s="11">
        <v>2.72</v>
      </c>
      <c r="AW894" s="11">
        <v>0.16</v>
      </c>
      <c r="AX894" s="11">
        <v>-9.2441600764892051E-3</v>
      </c>
    </row>
    <row r="895" spans="1:50">
      <c r="A895"/>
      <c r="B895"/>
      <c r="C895"/>
      <c r="D895"/>
      <c r="E895"/>
      <c r="F895"/>
      <c r="G895"/>
      <c r="H895"/>
      <c r="I895"/>
      <c r="J895"/>
      <c r="K895"/>
      <c r="L895"/>
      <c r="M895"/>
      <c r="N895"/>
      <c r="O895"/>
      <c r="P895"/>
      <c r="Q895"/>
      <c r="R895"/>
      <c r="S895"/>
      <c r="T895"/>
      <c r="U895"/>
      <c r="V895"/>
      <c r="W895"/>
      <c r="X895"/>
      <c r="Y895"/>
      <c r="Z895"/>
      <c r="AA895" s="11">
        <v>0</v>
      </c>
      <c r="AB895" s="11">
        <v>0.77860000610000002</v>
      </c>
      <c r="AC895" s="11">
        <v>0.85</v>
      </c>
      <c r="AD895" s="11">
        <v>0.9</v>
      </c>
      <c r="AE895" s="11">
        <v>0.83799999999999997</v>
      </c>
      <c r="AF895" s="11">
        <v>0.55500000000000005</v>
      </c>
      <c r="AG895" s="11">
        <v>0.9</v>
      </c>
      <c r="AH895" s="11">
        <v>0.82099999999999995</v>
      </c>
      <c r="AI895" s="11">
        <v>0.84200000000000008</v>
      </c>
      <c r="AJ895" s="11">
        <v>0.65041247061309393</v>
      </c>
      <c r="AK895" s="11">
        <v>0.71902909762132805</v>
      </c>
      <c r="AL895" s="11">
        <v>0.7058743438881826</v>
      </c>
      <c r="AM895" s="11">
        <v>1</v>
      </c>
      <c r="AN895" s="11">
        <v>0.92917714285714281</v>
      </c>
      <c r="AO895" s="11">
        <v>0.68670086076826387</v>
      </c>
      <c r="AP895" s="11">
        <v>0.46452000021189449</v>
      </c>
      <c r="AQ895" s="11">
        <v>0.7058743438881826</v>
      </c>
      <c r="AR895" s="11">
        <v>14781.4089206063</v>
      </c>
      <c r="AS895" s="11">
        <v>14000</v>
      </c>
      <c r="AT895" s="11">
        <v>1348998.5174195</v>
      </c>
      <c r="AU895" s="11">
        <v>36</v>
      </c>
      <c r="AV895" s="11">
        <v>1.54</v>
      </c>
      <c r="AW895" s="11">
        <v>0.16</v>
      </c>
      <c r="AX895" s="11">
        <v>-1.3081068328056833E-2</v>
      </c>
    </row>
    <row r="896" spans="1:50">
      <c r="A896"/>
      <c r="B896"/>
      <c r="C896"/>
      <c r="D896"/>
      <c r="E896"/>
      <c r="F896"/>
      <c r="G896"/>
      <c r="H896"/>
      <c r="I896"/>
      <c r="J896"/>
      <c r="K896"/>
      <c r="L896"/>
      <c r="M896"/>
      <c r="N896"/>
      <c r="O896"/>
      <c r="P896"/>
      <c r="Q896"/>
      <c r="R896"/>
      <c r="S896"/>
      <c r="T896"/>
      <c r="U896"/>
      <c r="V896"/>
      <c r="W896"/>
      <c r="X896"/>
      <c r="Y896"/>
      <c r="Z896"/>
      <c r="AA896" s="11">
        <v>0</v>
      </c>
      <c r="AB896" s="11">
        <v>0.77329999920000003</v>
      </c>
      <c r="AC896" s="11">
        <v>0.85</v>
      </c>
      <c r="AD896" s="11">
        <v>0.9</v>
      </c>
      <c r="AE896" s="11">
        <v>0.82900000000000007</v>
      </c>
      <c r="AF896" s="11">
        <v>0.61599999999999999</v>
      </c>
      <c r="AG896" s="11">
        <v>0.9</v>
      </c>
      <c r="AH896" s="11">
        <v>0.85499999999999998</v>
      </c>
      <c r="AI896" s="11">
        <v>0.84799999999999998</v>
      </c>
      <c r="AJ896" s="11">
        <v>0.63072169187387395</v>
      </c>
      <c r="AK896" s="11">
        <v>0.70192091364508802</v>
      </c>
      <c r="AL896" s="11">
        <v>0.70091917422471162</v>
      </c>
      <c r="AM896" s="11">
        <v>1</v>
      </c>
      <c r="AN896" s="11">
        <v>0.94230342857142857</v>
      </c>
      <c r="AO896" s="11">
        <v>0.68688143806424407</v>
      </c>
      <c r="AP896" s="11">
        <v>0.47399999999999998</v>
      </c>
      <c r="AQ896" s="11">
        <v>0.70091917422471162</v>
      </c>
      <c r="AR896" s="11">
        <v>16547.923716635702</v>
      </c>
      <c r="AS896" s="11">
        <v>15870</v>
      </c>
      <c r="AT896" s="11">
        <v>1346100</v>
      </c>
      <c r="AW896" s="11">
        <v>0.15</v>
      </c>
      <c r="AX896" s="11">
        <v>-2.2486710846443048E-2</v>
      </c>
    </row>
    <row r="897" spans="1:50">
      <c r="A897"/>
      <c r="B897"/>
      <c r="C897"/>
      <c r="D897"/>
      <c r="E897"/>
      <c r="F897"/>
      <c r="G897"/>
      <c r="H897"/>
      <c r="I897"/>
      <c r="J897"/>
      <c r="K897"/>
      <c r="L897"/>
      <c r="M897"/>
      <c r="N897"/>
      <c r="O897"/>
      <c r="P897"/>
      <c r="Q897"/>
      <c r="R897"/>
      <c r="S897"/>
      <c r="T897"/>
      <c r="U897"/>
      <c r="V897"/>
      <c r="W897"/>
      <c r="X897"/>
      <c r="Y897"/>
      <c r="Z897"/>
      <c r="AA897" s="11">
        <v>0</v>
      </c>
      <c r="AB897" s="11">
        <v>0.74363775254999998</v>
      </c>
      <c r="AC897" s="11">
        <v>0.81900000000000006</v>
      </c>
      <c r="AD897" s="11">
        <v>0.9</v>
      </c>
      <c r="AE897" s="11">
        <v>0.83799999999999997</v>
      </c>
      <c r="AF897" s="11">
        <v>0.57399999999999995</v>
      </c>
      <c r="AG897" s="11">
        <v>0.9</v>
      </c>
      <c r="AH897" s="11">
        <v>0.84699999999999998</v>
      </c>
      <c r="AI897" s="11">
        <v>0.82400000000000007</v>
      </c>
      <c r="AJ897" s="11">
        <v>0.65678602247030604</v>
      </c>
      <c r="AK897" s="11">
        <v>0.70296958152354594</v>
      </c>
      <c r="AL897" s="11">
        <v>0.69232522859811652</v>
      </c>
      <c r="AM897" s="11">
        <v>1</v>
      </c>
      <c r="AN897" s="11">
        <v>0.93525171428571419</v>
      </c>
      <c r="AO897" s="11">
        <v>0.71382008439924804</v>
      </c>
      <c r="AP897" s="11">
        <v>0.49299999999999999</v>
      </c>
      <c r="AQ897" s="11">
        <v>0.69232522859811652</v>
      </c>
      <c r="AR897" s="11">
        <v>18920.119572928601</v>
      </c>
      <c r="AS897" s="11">
        <v>17930</v>
      </c>
      <c r="AT897" s="11">
        <v>1343547</v>
      </c>
      <c r="AW897" s="11">
        <v>0.14000000000000001</v>
      </c>
      <c r="AX897" s="11">
        <v>-2.6886782053452463E-2</v>
      </c>
    </row>
    <row r="898" spans="1:50">
      <c r="A898"/>
      <c r="B898"/>
      <c r="C898"/>
      <c r="D898"/>
      <c r="E898"/>
      <c r="F898"/>
      <c r="G898"/>
      <c r="H898"/>
      <c r="I898"/>
      <c r="J898"/>
      <c r="K898"/>
      <c r="L898"/>
      <c r="M898"/>
      <c r="N898"/>
      <c r="O898"/>
      <c r="P898"/>
      <c r="Q898"/>
      <c r="R898"/>
      <c r="S898"/>
      <c r="T898"/>
      <c r="U898"/>
      <c r="V898"/>
      <c r="W898"/>
      <c r="X898"/>
      <c r="Y898"/>
      <c r="Z898"/>
      <c r="AA898" s="11">
        <v>0</v>
      </c>
      <c r="AB898" s="11">
        <v>0.71397550590000003</v>
      </c>
      <c r="AC898" s="11">
        <v>0.79900000000000004</v>
      </c>
      <c r="AD898" s="11">
        <v>0.9</v>
      </c>
      <c r="AE898" s="11">
        <v>0.84499999999999997</v>
      </c>
      <c r="AF898" s="11">
        <v>0.61799999999999999</v>
      </c>
      <c r="AG898" s="11">
        <v>0.9</v>
      </c>
      <c r="AH898" s="11">
        <v>0.83</v>
      </c>
      <c r="AI898" s="11">
        <v>0.86599999999999999</v>
      </c>
      <c r="AJ898" s="11">
        <v>0.62990045498103808</v>
      </c>
      <c r="AK898" s="11">
        <v>0.71318101428869995</v>
      </c>
      <c r="AL898" s="11">
        <v>0.68998211409026788</v>
      </c>
      <c r="AM898" s="11">
        <v>1</v>
      </c>
      <c r="AN898" s="11">
        <v>0.92892600000000003</v>
      </c>
      <c r="AO898" s="11">
        <v>0.7265155355324312</v>
      </c>
      <c r="AP898" s="11">
        <v>0.49700000000000005</v>
      </c>
      <c r="AQ898" s="11">
        <v>0.68998211409026788</v>
      </c>
      <c r="AR898" s="11">
        <v>21003.717886694001</v>
      </c>
      <c r="AS898" s="11">
        <v>19580</v>
      </c>
      <c r="AT898" s="11">
        <v>1341672</v>
      </c>
      <c r="AW898" s="11">
        <v>0.14000000000000001</v>
      </c>
      <c r="AX898" s="11">
        <v>-4.2298911610408607E-2</v>
      </c>
    </row>
    <row r="899" spans="1:50">
      <c r="A899"/>
      <c r="B899"/>
      <c r="C899"/>
      <c r="D899"/>
      <c r="E899"/>
      <c r="F899"/>
      <c r="G899"/>
      <c r="H899"/>
      <c r="I899"/>
      <c r="J899"/>
      <c r="K899"/>
      <c r="L899"/>
      <c r="M899"/>
      <c r="N899"/>
      <c r="O899"/>
      <c r="P899"/>
      <c r="Q899"/>
      <c r="R899"/>
      <c r="S899"/>
      <c r="T899"/>
      <c r="U899"/>
      <c r="V899"/>
      <c r="W899"/>
      <c r="X899"/>
      <c r="Y899"/>
      <c r="Z899"/>
      <c r="AA899" s="11">
        <v>0</v>
      </c>
      <c r="AB899" s="11">
        <v>0.71225488510000001</v>
      </c>
      <c r="AC899" s="11">
        <v>0.85299999999999998</v>
      </c>
      <c r="AD899" s="11">
        <v>0.8</v>
      </c>
      <c r="AE899" s="11">
        <v>0.86</v>
      </c>
      <c r="AF899" s="11">
        <v>0.62</v>
      </c>
      <c r="AG899" s="11">
        <v>0.9</v>
      </c>
      <c r="AH899" s="11">
        <v>0.82</v>
      </c>
      <c r="AI899" s="11">
        <v>0.86</v>
      </c>
      <c r="AJ899" s="11">
        <v>0.62116835269021198</v>
      </c>
      <c r="AK899" s="11">
        <v>0.71845605562686998</v>
      </c>
      <c r="AL899" s="11">
        <v>0.6916528860672353</v>
      </c>
      <c r="AM899" s="11">
        <v>1</v>
      </c>
      <c r="AN899" s="11">
        <v>0.9100947142857142</v>
      </c>
      <c r="AO899" s="11">
        <v>0.73227090867534483</v>
      </c>
      <c r="AP899" s="11">
        <v>0.50700000000000001</v>
      </c>
      <c r="AQ899" s="11">
        <v>0.6916528860672353</v>
      </c>
      <c r="AR899" s="11">
        <v>21760.686936407401</v>
      </c>
      <c r="AS899" s="11">
        <v>20360</v>
      </c>
      <c r="AT899" s="11">
        <v>1340675</v>
      </c>
      <c r="AW899" s="11">
        <v>0.14000000000000001</v>
      </c>
      <c r="AX899" s="11">
        <v>-3.5872151770725169E-2</v>
      </c>
    </row>
    <row r="900" spans="1:50">
      <c r="A900"/>
      <c r="B900"/>
      <c r="C900"/>
      <c r="D900"/>
      <c r="E900"/>
      <c r="F900"/>
      <c r="G900"/>
      <c r="H900"/>
      <c r="I900"/>
      <c r="J900"/>
      <c r="K900"/>
      <c r="L900"/>
      <c r="M900"/>
      <c r="N900"/>
      <c r="O900"/>
      <c r="P900"/>
      <c r="Q900"/>
      <c r="R900"/>
      <c r="S900"/>
      <c r="T900"/>
      <c r="U900"/>
      <c r="V900"/>
      <c r="W900"/>
      <c r="X900"/>
      <c r="Y900"/>
      <c r="Z900"/>
      <c r="AA900" s="11">
        <v>0</v>
      </c>
      <c r="AB900" s="11">
        <v>0.71800978726936793</v>
      </c>
      <c r="AC900" s="11">
        <v>0.75900000000000001</v>
      </c>
      <c r="AD900" s="11">
        <v>0.8</v>
      </c>
      <c r="AE900" s="11">
        <v>0.81499999999999995</v>
      </c>
      <c r="AF900" s="11">
        <v>0.67299999999999993</v>
      </c>
      <c r="AG900" s="11">
        <v>0.9</v>
      </c>
      <c r="AH900" s="11">
        <v>0.79700000000000004</v>
      </c>
      <c r="AI900" s="11">
        <v>0.85799999999999998</v>
      </c>
      <c r="AJ900" s="11">
        <v>0.61705031044506797</v>
      </c>
      <c r="AK900" s="11">
        <v>0.72169320817288796</v>
      </c>
      <c r="AL900" s="11">
        <v>0.70072227392534603</v>
      </c>
      <c r="AM900" s="11">
        <v>1</v>
      </c>
      <c r="AN900" s="11">
        <v>0.89189282040684403</v>
      </c>
      <c r="AO900" s="11">
        <v>0.72597772378428638</v>
      </c>
      <c r="AP900" s="11">
        <v>0.48499999999999999</v>
      </c>
      <c r="AQ900" s="11">
        <v>0.70072227392534603</v>
      </c>
      <c r="AR900" s="11">
        <v>19693.4723596277</v>
      </c>
      <c r="AS900" s="11">
        <v>19120</v>
      </c>
      <c r="AT900" s="11">
        <v>1340345</v>
      </c>
      <c r="AW900" s="11">
        <v>0.14000000000000001</v>
      </c>
      <c r="AX900" s="11">
        <v>-2.8649636656677246E-2</v>
      </c>
    </row>
    <row r="901" spans="1:50">
      <c r="A901"/>
      <c r="B901"/>
      <c r="C901"/>
      <c r="D901"/>
      <c r="E901"/>
      <c r="F901"/>
      <c r="G901"/>
      <c r="H901"/>
      <c r="I901"/>
      <c r="J901"/>
      <c r="K901"/>
      <c r="L901"/>
      <c r="M901"/>
      <c r="N901"/>
      <c r="O901"/>
      <c r="P901"/>
      <c r="Q901"/>
      <c r="R901"/>
      <c r="S901"/>
      <c r="T901"/>
      <c r="U901"/>
      <c r="V901"/>
      <c r="W901"/>
      <c r="X901"/>
      <c r="Y901"/>
      <c r="Z901"/>
      <c r="AA901" s="11">
        <v>0</v>
      </c>
      <c r="AB901" s="11">
        <v>0.72376468943873584</v>
      </c>
      <c r="AC901" s="11">
        <v>0.83099999999999996</v>
      </c>
      <c r="AD901" s="11">
        <v>0.8</v>
      </c>
      <c r="AE901" s="11">
        <v>0.80200000000000005</v>
      </c>
      <c r="AF901" s="11">
        <v>0.622</v>
      </c>
      <c r="AG901" s="11">
        <v>0.9</v>
      </c>
      <c r="AH901" s="11">
        <v>0.71099999999999997</v>
      </c>
      <c r="AI901" s="11">
        <v>0.875</v>
      </c>
      <c r="AJ901" s="11">
        <v>0.61587980736678005</v>
      </c>
      <c r="AK901" s="11">
        <v>0.71947627614071141</v>
      </c>
      <c r="AL901" s="11">
        <v>0.69871505123095756</v>
      </c>
      <c r="AM901" s="11">
        <v>1</v>
      </c>
      <c r="AN901" s="11">
        <v>0.87369092652797375</v>
      </c>
      <c r="AO901" s="11">
        <v>0.72371794659695343</v>
      </c>
      <c r="AP901" s="11">
        <v>0.47</v>
      </c>
      <c r="AQ901" s="11">
        <v>0.69871505123095756</v>
      </c>
      <c r="AS901" s="11">
        <v>22257.333333333489</v>
      </c>
      <c r="AW901" s="11">
        <v>0.13</v>
      </c>
      <c r="AX901" s="11">
        <v>-3.6836497499462217E-2</v>
      </c>
    </row>
    <row r="902" spans="1:50">
      <c r="A902"/>
      <c r="B902"/>
      <c r="C902"/>
      <c r="D902"/>
      <c r="E902"/>
      <c r="F902"/>
      <c r="G902"/>
      <c r="H902"/>
      <c r="I902"/>
      <c r="J902"/>
      <c r="K902"/>
      <c r="L902"/>
      <c r="M902"/>
      <c r="N902"/>
      <c r="O902"/>
      <c r="P902"/>
      <c r="Q902"/>
      <c r="R902"/>
      <c r="S902"/>
      <c r="T902"/>
      <c r="U902"/>
      <c r="V902"/>
      <c r="W902"/>
      <c r="X902"/>
      <c r="Y902"/>
      <c r="Z902"/>
      <c r="AA902" s="11">
        <v>0.03</v>
      </c>
      <c r="AB902" s="11">
        <v>0.84499999999999997</v>
      </c>
      <c r="AC902" s="11">
        <v>0.55000000000000004</v>
      </c>
      <c r="AD902" s="11">
        <v>0.3</v>
      </c>
      <c r="AE902" s="11">
        <v>0.41</v>
      </c>
      <c r="AF902" s="11">
        <v>0.88500000000000001</v>
      </c>
      <c r="AG902" s="11">
        <v>0.1</v>
      </c>
      <c r="AH902" s="11">
        <v>0.72</v>
      </c>
      <c r="AI902" s="11">
        <v>0.27</v>
      </c>
      <c r="AJ902" s="11">
        <v>0.31142207706802327</v>
      </c>
      <c r="AK902" s="11">
        <v>0.33689123133734472</v>
      </c>
      <c r="AL902" s="11">
        <v>0.28767289055506001</v>
      </c>
      <c r="AM902" s="11">
        <v>1.0801103709567879E-4</v>
      </c>
      <c r="AN902" s="11">
        <v>9.4959999999999992E-3</v>
      </c>
      <c r="AO902" s="11">
        <v>0.31331146235740237</v>
      </c>
      <c r="AP902" s="11">
        <v>0.49280000275373459</v>
      </c>
      <c r="AQ902" s="11">
        <v>0.28767289055506001</v>
      </c>
      <c r="AR902" s="11">
        <v>396.17318997134799</v>
      </c>
      <c r="AS902" s="11">
        <v>390</v>
      </c>
      <c r="AT902" s="11">
        <v>56982906</v>
      </c>
      <c r="AU902" s="11">
        <v>39.96</v>
      </c>
      <c r="AV902" s="11">
        <v>84.59</v>
      </c>
      <c r="AW902" s="11">
        <v>0.01</v>
      </c>
      <c r="AX902" s="11">
        <v>-6.2490071155169025E-2</v>
      </c>
    </row>
    <row r="903" spans="1:50">
      <c r="A903"/>
      <c r="B903"/>
      <c r="C903"/>
      <c r="D903"/>
      <c r="E903"/>
      <c r="F903"/>
      <c r="G903"/>
      <c r="H903"/>
      <c r="I903"/>
      <c r="J903"/>
      <c r="K903"/>
      <c r="L903"/>
      <c r="M903"/>
      <c r="N903"/>
      <c r="O903"/>
      <c r="P903"/>
      <c r="Q903"/>
      <c r="R903"/>
      <c r="S903"/>
      <c r="T903"/>
      <c r="U903"/>
      <c r="V903"/>
      <c r="W903"/>
      <c r="X903"/>
      <c r="Y903"/>
      <c r="Z903"/>
      <c r="AA903" s="11">
        <v>0.03</v>
      </c>
      <c r="AB903" s="11">
        <v>0.84699999810000004</v>
      </c>
      <c r="AC903" s="11">
        <v>0.55000000000000004</v>
      </c>
      <c r="AD903" s="11">
        <v>0.3</v>
      </c>
      <c r="AE903" s="11">
        <v>0.48799999999999999</v>
      </c>
      <c r="AF903" s="11">
        <v>0.88500000000000001</v>
      </c>
      <c r="AG903" s="11">
        <v>0.3</v>
      </c>
      <c r="AH903" s="11">
        <v>0.7340000000000001</v>
      </c>
      <c r="AI903" s="11">
        <v>0.27</v>
      </c>
      <c r="AJ903" s="11">
        <v>0.30757354811637205</v>
      </c>
      <c r="AK903" s="11">
        <v>0.333562481032396</v>
      </c>
      <c r="AL903" s="11">
        <v>0.2833396843386885</v>
      </c>
      <c r="AM903" s="11">
        <v>1.1035910306245076E-4</v>
      </c>
      <c r="AN903" s="11">
        <v>9.9107142857142849E-3</v>
      </c>
      <c r="AO903" s="11">
        <v>0.30950149228832841</v>
      </c>
      <c r="AP903" s="11">
        <v>0.50512000247836109</v>
      </c>
      <c r="AQ903" s="11">
        <v>0.2833396843386885</v>
      </c>
      <c r="AR903" s="11">
        <v>440.60675074812201</v>
      </c>
      <c r="AS903" s="11">
        <v>440</v>
      </c>
      <c r="AT903" s="11">
        <v>58704453</v>
      </c>
      <c r="AW903" s="11">
        <v>0.02</v>
      </c>
      <c r="AX903" s="11">
        <v>-6.675982738609465E-2</v>
      </c>
    </row>
    <row r="904" spans="1:50">
      <c r="A904"/>
      <c r="B904"/>
      <c r="C904"/>
      <c r="D904"/>
      <c r="E904"/>
      <c r="F904"/>
      <c r="G904"/>
      <c r="H904"/>
      <c r="I904"/>
      <c r="J904"/>
      <c r="K904"/>
      <c r="L904"/>
      <c r="M904"/>
      <c r="N904"/>
      <c r="O904"/>
      <c r="P904"/>
      <c r="Q904"/>
      <c r="R904"/>
      <c r="S904"/>
      <c r="T904"/>
      <c r="U904"/>
      <c r="V904"/>
      <c r="W904"/>
      <c r="X904"/>
      <c r="Y904"/>
      <c r="Z904"/>
      <c r="AA904" s="11">
        <v>0.03</v>
      </c>
      <c r="AB904" s="11">
        <v>0.84699999810000004</v>
      </c>
      <c r="AC904" s="11">
        <v>0.55000000000000004</v>
      </c>
      <c r="AD904" s="11">
        <v>0.3</v>
      </c>
      <c r="AE904" s="11">
        <v>0.48700000000000004</v>
      </c>
      <c r="AF904" s="11">
        <v>0.79900000000000004</v>
      </c>
      <c r="AG904" s="11">
        <v>0.3</v>
      </c>
      <c r="AH904" s="11">
        <v>0.71200000000000008</v>
      </c>
      <c r="AI904" s="11">
        <v>0.57999999999999996</v>
      </c>
      <c r="AJ904" s="11">
        <v>0.32022901175711399</v>
      </c>
      <c r="AK904" s="11">
        <v>0.332524161739293</v>
      </c>
      <c r="AL904" s="11">
        <v>0.33841502557272862</v>
      </c>
      <c r="AM904" s="11">
        <v>1.1270716902922272E-4</v>
      </c>
      <c r="AN904" s="11">
        <v>1.1645428571428572E-2</v>
      </c>
      <c r="AO904" s="11">
        <v>0.33297779925971066</v>
      </c>
      <c r="AP904" s="11">
        <v>0.51744000220298769</v>
      </c>
      <c r="AQ904" s="11">
        <v>0.33841502557272862</v>
      </c>
      <c r="AR904" s="11">
        <v>449.47577728154499</v>
      </c>
      <c r="AS904" s="11">
        <v>440</v>
      </c>
      <c r="AT904" s="11">
        <v>60402030</v>
      </c>
      <c r="AW904" s="11">
        <v>0.04</v>
      </c>
      <c r="AX904" s="11">
        <v>-6.5595364730212213E-2</v>
      </c>
    </row>
    <row r="905" spans="1:50">
      <c r="A905"/>
      <c r="B905"/>
      <c r="C905"/>
      <c r="D905"/>
      <c r="E905"/>
      <c r="F905"/>
      <c r="G905"/>
      <c r="H905"/>
      <c r="I905"/>
      <c r="J905"/>
      <c r="K905"/>
      <c r="L905"/>
      <c r="M905"/>
      <c r="N905"/>
      <c r="O905"/>
      <c r="P905"/>
      <c r="Q905"/>
      <c r="R905"/>
      <c r="S905"/>
      <c r="T905"/>
      <c r="U905"/>
      <c r="V905"/>
      <c r="W905"/>
      <c r="X905"/>
      <c r="Y905"/>
      <c r="Z905"/>
      <c r="AA905" s="11">
        <v>0.03</v>
      </c>
      <c r="AB905" s="11">
        <v>0.86</v>
      </c>
      <c r="AC905" s="11">
        <v>0.55000000000000004</v>
      </c>
      <c r="AD905" s="11">
        <v>0.3</v>
      </c>
      <c r="AE905" s="11">
        <v>0.48399999999999999</v>
      </c>
      <c r="AF905" s="11">
        <v>0.80599999999999994</v>
      </c>
      <c r="AG905" s="11">
        <v>0.3</v>
      </c>
      <c r="AH905" s="11">
        <v>0.86799999999999999</v>
      </c>
      <c r="AI905" s="11">
        <v>0.52200000000000002</v>
      </c>
      <c r="AJ905" s="11">
        <v>0.33288447539785598</v>
      </c>
      <c r="AK905" s="11">
        <v>0.33148584244619</v>
      </c>
      <c r="AL905" s="11">
        <v>0.39349036680676874</v>
      </c>
      <c r="AM905" s="11">
        <v>1.150552349959947E-4</v>
      </c>
      <c r="AN905" s="11">
        <v>1.2255142857142857E-2</v>
      </c>
      <c r="AO905" s="11">
        <v>0.35645410623109297</v>
      </c>
      <c r="AP905" s="11">
        <v>0.52976000192761419</v>
      </c>
      <c r="AQ905" s="11">
        <v>0.39349036680676874</v>
      </c>
      <c r="AR905" s="11">
        <v>426.91582304855802</v>
      </c>
      <c r="AS905" s="11">
        <v>420</v>
      </c>
      <c r="AT905" s="11">
        <v>62089193</v>
      </c>
      <c r="AW905" s="11">
        <v>0.06</v>
      </c>
      <c r="AX905" s="11">
        <v>-6.1105141437063581E-2</v>
      </c>
    </row>
    <row r="906" spans="1:50">
      <c r="A906"/>
      <c r="B906"/>
      <c r="C906"/>
      <c r="D906"/>
      <c r="E906"/>
      <c r="F906"/>
      <c r="G906"/>
      <c r="H906"/>
      <c r="I906"/>
      <c r="J906"/>
      <c r="K906"/>
      <c r="L906"/>
      <c r="M906"/>
      <c r="N906"/>
      <c r="O906"/>
      <c r="P906"/>
      <c r="Q906"/>
      <c r="R906"/>
      <c r="S906"/>
      <c r="T906"/>
      <c r="U906"/>
      <c r="V906"/>
      <c r="W906"/>
      <c r="X906"/>
      <c r="Y906"/>
      <c r="Z906"/>
      <c r="AA906" s="11">
        <v>0.03</v>
      </c>
      <c r="AB906" s="11">
        <v>0.86699999810000006</v>
      </c>
      <c r="AC906" s="11">
        <v>0.55000000000000004</v>
      </c>
      <c r="AD906" s="11">
        <v>0.3</v>
      </c>
      <c r="AE906" s="11">
        <v>0.48299999999999998</v>
      </c>
      <c r="AF906" s="11">
        <v>0.78900000000000003</v>
      </c>
      <c r="AG906" s="11">
        <v>0.3</v>
      </c>
      <c r="AH906" s="11">
        <v>0.82900000000000007</v>
      </c>
      <c r="AI906" s="11">
        <v>0.35</v>
      </c>
      <c r="AJ906" s="11">
        <v>0.289026019422923</v>
      </c>
      <c r="AK906" s="11">
        <v>0.31657069928292797</v>
      </c>
      <c r="AL906" s="11">
        <v>0.40230272238450598</v>
      </c>
      <c r="AM906" s="11">
        <v>1.1740330096276666E-4</v>
      </c>
      <c r="AN906" s="11">
        <v>1.3723571428571429E-2</v>
      </c>
      <c r="AO906" s="11">
        <v>0.34530327965573671</v>
      </c>
      <c r="AP906" s="11">
        <v>0.54208000165224079</v>
      </c>
      <c r="AQ906" s="11">
        <v>0.40230272238450598</v>
      </c>
      <c r="AR906" s="11">
        <v>443.40481383307599</v>
      </c>
      <c r="AS906" s="11">
        <v>440</v>
      </c>
      <c r="AT906" s="11">
        <v>63787720</v>
      </c>
      <c r="AW906" s="11">
        <v>0.04</v>
      </c>
      <c r="AX906" s="11">
        <v>-6.3655444501361069E-2</v>
      </c>
    </row>
    <row r="907" spans="1:50">
      <c r="A907"/>
      <c r="B907"/>
      <c r="C907"/>
      <c r="D907"/>
      <c r="E907"/>
      <c r="F907"/>
      <c r="G907"/>
      <c r="H907"/>
      <c r="I907"/>
      <c r="J907"/>
      <c r="K907"/>
      <c r="L907"/>
      <c r="M907"/>
      <c r="N907"/>
      <c r="O907"/>
      <c r="P907"/>
      <c r="Q907"/>
      <c r="R907"/>
      <c r="S907"/>
      <c r="T907"/>
      <c r="U907"/>
      <c r="V907"/>
      <c r="W907"/>
      <c r="X907"/>
      <c r="Y907"/>
      <c r="Z907"/>
      <c r="AA907" s="11">
        <v>0.03</v>
      </c>
      <c r="AB907" s="11">
        <v>0.88</v>
      </c>
      <c r="AC907" s="11">
        <v>0.55000000000000004</v>
      </c>
      <c r="AD907" s="11">
        <v>0.3</v>
      </c>
      <c r="AE907" s="11">
        <v>0.66599999999999993</v>
      </c>
      <c r="AF907" s="11">
        <v>0.82700000000000007</v>
      </c>
      <c r="AG907" s="11">
        <v>0.3</v>
      </c>
      <c r="AH907" s="11">
        <v>0.81400000000000006</v>
      </c>
      <c r="AI907" s="11">
        <v>0.46</v>
      </c>
      <c r="AJ907" s="11">
        <v>0.24516756344799001</v>
      </c>
      <c r="AK907" s="11">
        <v>0.30165555611966599</v>
      </c>
      <c r="AL907" s="11">
        <v>0.41111507796224317</v>
      </c>
      <c r="AM907" s="11">
        <v>3.0115412701889999E-4</v>
      </c>
      <c r="AN907" s="11">
        <v>1.7308428571428572E-2</v>
      </c>
      <c r="AO907" s="11">
        <v>0.33415245308038044</v>
      </c>
      <c r="AP907" s="11">
        <v>0.55440000137686729</v>
      </c>
      <c r="AQ907" s="11">
        <v>0.41111507796224317</v>
      </c>
      <c r="AR907" s="11">
        <v>467.84241957158599</v>
      </c>
      <c r="AS907" s="11">
        <v>460</v>
      </c>
      <c r="AT907" s="11">
        <v>65514626</v>
      </c>
      <c r="AU907" s="11">
        <v>30</v>
      </c>
      <c r="AV907" s="11">
        <v>86.41</v>
      </c>
      <c r="AW907" s="11">
        <v>0.05</v>
      </c>
      <c r="AX907" s="11">
        <v>-6.8920262517350506E-2</v>
      </c>
    </row>
    <row r="908" spans="1:50">
      <c r="A908"/>
      <c r="B908"/>
      <c r="C908"/>
      <c r="D908"/>
      <c r="E908"/>
      <c r="F908"/>
      <c r="G908"/>
      <c r="H908"/>
      <c r="I908"/>
      <c r="J908"/>
      <c r="K908"/>
      <c r="L908"/>
      <c r="M908"/>
      <c r="N908"/>
      <c r="O908"/>
      <c r="P908"/>
      <c r="Q908"/>
      <c r="R908"/>
      <c r="S908"/>
      <c r="T908"/>
      <c r="U908"/>
      <c r="V908"/>
      <c r="W908"/>
      <c r="X908"/>
      <c r="Y908"/>
      <c r="Z908"/>
      <c r="AA908" s="11">
        <v>0.03</v>
      </c>
      <c r="AB908" s="11">
        <v>0.88</v>
      </c>
      <c r="AC908" s="11">
        <v>0.55000000000000004</v>
      </c>
      <c r="AD908" s="11">
        <v>0.3</v>
      </c>
      <c r="AE908" s="11">
        <v>0.66700000000000004</v>
      </c>
      <c r="AF908" s="11">
        <v>0.78099999999999992</v>
      </c>
      <c r="AG908" s="11">
        <v>0.3</v>
      </c>
      <c r="AH908" s="11">
        <v>0.74400000000000011</v>
      </c>
      <c r="AI908" s="11">
        <v>0.46</v>
      </c>
      <c r="AJ908" s="11">
        <v>0.24886784922820998</v>
      </c>
      <c r="AK908" s="11">
        <v>0.277143868327351</v>
      </c>
      <c r="AL908" s="11">
        <v>0.39752925577607356</v>
      </c>
      <c r="AM908" s="11">
        <v>4.5420687972824448E-4</v>
      </c>
      <c r="AN908" s="11">
        <v>2.1714428571428572E-2</v>
      </c>
      <c r="AO908" s="11">
        <v>0.33167468340010253</v>
      </c>
      <c r="AP908" s="11">
        <v>0.56672000110149379</v>
      </c>
      <c r="AQ908" s="11">
        <v>0.39752925577607356</v>
      </c>
      <c r="AR908" s="11">
        <v>504.62840937043802</v>
      </c>
      <c r="AS908" s="11">
        <v>500</v>
      </c>
      <c r="AT908" s="11">
        <v>67272331</v>
      </c>
      <c r="AW908" s="11">
        <v>0.04</v>
      </c>
      <c r="AX908" s="11">
        <v>-7.228839544199428E-2</v>
      </c>
    </row>
    <row r="909" spans="1:50">
      <c r="A909"/>
      <c r="B909"/>
      <c r="C909"/>
      <c r="D909"/>
      <c r="E909"/>
      <c r="F909"/>
      <c r="G909"/>
      <c r="H909"/>
      <c r="I909"/>
      <c r="J909"/>
      <c r="K909"/>
      <c r="L909"/>
      <c r="M909"/>
      <c r="N909"/>
      <c r="O909"/>
      <c r="P909"/>
      <c r="Q909"/>
      <c r="R909"/>
      <c r="S909"/>
      <c r="T909"/>
      <c r="U909"/>
      <c r="V909"/>
      <c r="W909"/>
      <c r="X909"/>
      <c r="Y909"/>
      <c r="Z909"/>
      <c r="AA909" s="11">
        <v>0.03</v>
      </c>
      <c r="AB909" s="11">
        <v>0.88</v>
      </c>
      <c r="AC909" s="11">
        <v>0.55000000000000004</v>
      </c>
      <c r="AD909" s="11">
        <v>0.3</v>
      </c>
      <c r="AE909" s="11">
        <v>0.70299999999999996</v>
      </c>
      <c r="AF909" s="11">
        <v>0.71200000000000008</v>
      </c>
      <c r="AG909" s="11">
        <v>0.3</v>
      </c>
      <c r="AH909" s="11">
        <v>0.79700000000000004</v>
      </c>
      <c r="AI909" s="11">
        <v>0.5</v>
      </c>
      <c r="AJ909" s="11">
        <v>0.25256813500843001</v>
      </c>
      <c r="AK909" s="11">
        <v>0.252632180535036</v>
      </c>
      <c r="AL909" s="11">
        <v>0.38394343358990407</v>
      </c>
      <c r="AM909" s="11">
        <v>8.1040656180476672E-4</v>
      </c>
      <c r="AN909" s="11">
        <v>2.4527285714285713E-2</v>
      </c>
      <c r="AO909" s="11">
        <v>0.32919691371982468</v>
      </c>
      <c r="AP909" s="11">
        <v>0.57904000082612039</v>
      </c>
      <c r="AQ909" s="11">
        <v>0.38394343358990407</v>
      </c>
      <c r="AR909" s="11">
        <v>507.128498824573</v>
      </c>
      <c r="AS909" s="11">
        <v>500</v>
      </c>
      <c r="AT909" s="11">
        <v>69058616</v>
      </c>
      <c r="AW909" s="11">
        <v>0.04</v>
      </c>
      <c r="AX909" s="11">
        <v>-6.4258037245742416E-2</v>
      </c>
    </row>
    <row r="910" spans="1:50">
      <c r="A910"/>
      <c r="B910"/>
      <c r="C910"/>
      <c r="D910"/>
      <c r="E910"/>
      <c r="F910"/>
      <c r="G910"/>
      <c r="H910"/>
      <c r="I910"/>
      <c r="J910"/>
      <c r="K910"/>
      <c r="L910"/>
      <c r="M910"/>
      <c r="N910"/>
      <c r="O910"/>
      <c r="P910"/>
      <c r="Q910"/>
      <c r="R910"/>
      <c r="S910"/>
      <c r="T910"/>
      <c r="U910"/>
      <c r="V910"/>
      <c r="W910"/>
      <c r="X910"/>
      <c r="Y910"/>
      <c r="Z910"/>
      <c r="AA910" s="11">
        <v>0.03</v>
      </c>
      <c r="AB910" s="11">
        <v>0.87100000379999998</v>
      </c>
      <c r="AC910" s="11">
        <v>0.55000000000000004</v>
      </c>
      <c r="AD910" s="11">
        <v>0.3</v>
      </c>
      <c r="AE910" s="11">
        <v>0.69900000000000007</v>
      </c>
      <c r="AF910" s="11">
        <v>0.67099999999999993</v>
      </c>
      <c r="AG910" s="11">
        <v>0.3</v>
      </c>
      <c r="AH910" s="11">
        <v>0.76500000000000001</v>
      </c>
      <c r="AI910" s="11">
        <v>0.48799999999999999</v>
      </c>
      <c r="AJ910" s="11">
        <v>0.23037383775321399</v>
      </c>
      <c r="AK910" s="11">
        <v>0.26520277363278799</v>
      </c>
      <c r="AL910" s="11">
        <v>0.37753735998407217</v>
      </c>
      <c r="AM910" s="11">
        <v>8.0454482613107785E-4</v>
      </c>
      <c r="AN910" s="11">
        <v>3.4500285714285719E-2</v>
      </c>
      <c r="AO910" s="11">
        <v>0.35145508772796885</v>
      </c>
      <c r="AP910" s="11">
        <v>0.591360000550747</v>
      </c>
      <c r="AQ910" s="11">
        <v>0.37753735998407217</v>
      </c>
      <c r="AR910" s="11">
        <v>493.83402598508701</v>
      </c>
      <c r="AS910" s="11">
        <v>490</v>
      </c>
      <c r="AT910" s="11">
        <v>70880658</v>
      </c>
      <c r="AW910" s="11">
        <v>0.04</v>
      </c>
      <c r="AX910" s="11">
        <v>-6.6010107539445473E-2</v>
      </c>
    </row>
    <row r="911" spans="1:50">
      <c r="A911"/>
      <c r="B911"/>
      <c r="C911"/>
      <c r="D911"/>
      <c r="E911"/>
      <c r="F911"/>
      <c r="G911"/>
      <c r="H911"/>
      <c r="I911"/>
      <c r="J911"/>
      <c r="K911"/>
      <c r="L911"/>
      <c r="M911"/>
      <c r="N911"/>
      <c r="O911"/>
      <c r="P911"/>
      <c r="Q911"/>
      <c r="R911"/>
      <c r="S911"/>
      <c r="T911"/>
      <c r="U911"/>
      <c r="V911"/>
      <c r="W911"/>
      <c r="X911"/>
      <c r="Y911"/>
      <c r="Z911"/>
      <c r="AA911" s="11">
        <v>0.03</v>
      </c>
      <c r="AB911" s="11">
        <v>0.80860000610000005</v>
      </c>
      <c r="AC911" s="11">
        <v>0.55000000000000004</v>
      </c>
      <c r="AD911" s="11">
        <v>0.3</v>
      </c>
      <c r="AE911" s="11">
        <v>0.70200000000000007</v>
      </c>
      <c r="AF911" s="11">
        <v>0.7340000000000001</v>
      </c>
      <c r="AG911" s="11">
        <v>0.5</v>
      </c>
      <c r="AH911" s="11">
        <v>0.84299999999999997</v>
      </c>
      <c r="AI911" s="11">
        <v>0.63</v>
      </c>
      <c r="AJ911" s="11">
        <v>0.27155277299972197</v>
      </c>
      <c r="AK911" s="11">
        <v>0.275273295387578</v>
      </c>
      <c r="AL911" s="11">
        <v>0.36398430890988676</v>
      </c>
      <c r="AM911" s="11">
        <v>2.3755948237253331E-3</v>
      </c>
      <c r="AN911" s="11">
        <v>3.8786285714285718E-2</v>
      </c>
      <c r="AO911" s="11">
        <v>0.35588123149988082</v>
      </c>
      <c r="AP911" s="11">
        <v>0.6036800002753735</v>
      </c>
      <c r="AQ911" s="11">
        <v>0.36398430890988676</v>
      </c>
      <c r="AR911" s="11">
        <v>561.96604810426697</v>
      </c>
      <c r="AS911" s="11">
        <v>560</v>
      </c>
      <c r="AT911" s="11">
        <v>72746225</v>
      </c>
      <c r="AW911" s="11">
        <v>0.06</v>
      </c>
      <c r="AX911" s="11">
        <v>-7.0156257350209472E-2</v>
      </c>
    </row>
    <row r="912" spans="1:50">
      <c r="A912"/>
      <c r="B912"/>
      <c r="C912"/>
      <c r="D912"/>
      <c r="E912"/>
      <c r="F912"/>
      <c r="G912"/>
      <c r="H912"/>
      <c r="I912"/>
      <c r="J912"/>
      <c r="K912"/>
      <c r="L912"/>
      <c r="M912"/>
      <c r="N912"/>
      <c r="O912"/>
      <c r="P912"/>
      <c r="Q912"/>
      <c r="R912"/>
      <c r="S912"/>
      <c r="T912"/>
      <c r="U912"/>
      <c r="V912"/>
      <c r="W912"/>
      <c r="X912"/>
      <c r="Y912"/>
      <c r="Z912"/>
      <c r="AA912" s="11">
        <v>0.03</v>
      </c>
      <c r="AB912" s="11">
        <v>0.88952088740000002</v>
      </c>
      <c r="AC912" s="11">
        <v>0.55000000000000004</v>
      </c>
      <c r="AD912" s="11">
        <v>0.3</v>
      </c>
      <c r="AE912" s="11">
        <v>0.73499999999999999</v>
      </c>
      <c r="AF912" s="11">
        <v>0.65300000000000002</v>
      </c>
      <c r="AG912" s="11">
        <v>0.5</v>
      </c>
      <c r="AH912" s="11">
        <v>0.68500000000000005</v>
      </c>
      <c r="AI912" s="11">
        <v>0.52</v>
      </c>
      <c r="AJ912" s="11">
        <v>0.19492919838662001</v>
      </c>
      <c r="AK912" s="11">
        <v>0.26818588688563799</v>
      </c>
      <c r="AL912" s="11">
        <v>0.34693667672244777</v>
      </c>
      <c r="AM912" s="11">
        <v>6.1110373628568884E-3</v>
      </c>
      <c r="AN912" s="11">
        <v>4.1580571428571425E-2</v>
      </c>
      <c r="AO912" s="11">
        <v>0.32865033140855843</v>
      </c>
      <c r="AP912" s="11">
        <v>0.61599999999999999</v>
      </c>
      <c r="AQ912" s="11">
        <v>0.34693667672244777</v>
      </c>
      <c r="AR912" s="11">
        <v>632.68614780553901</v>
      </c>
      <c r="AS912" s="11">
        <v>630</v>
      </c>
      <c r="AT912" s="11">
        <v>74660901</v>
      </c>
      <c r="AU912" s="11">
        <v>29.76</v>
      </c>
      <c r="AV912" s="11">
        <v>77.569999999999993</v>
      </c>
      <c r="AW912" s="11">
        <v>0.03</v>
      </c>
      <c r="AX912" s="11">
        <v>-7.5216002222445066E-2</v>
      </c>
    </row>
    <row r="913" spans="1:50">
      <c r="A913"/>
      <c r="B913"/>
      <c r="C913"/>
      <c r="D913"/>
      <c r="E913"/>
      <c r="F913"/>
      <c r="G913"/>
      <c r="H913"/>
      <c r="I913"/>
      <c r="J913"/>
      <c r="K913"/>
      <c r="L913"/>
      <c r="M913"/>
      <c r="N913"/>
      <c r="O913"/>
      <c r="P913"/>
      <c r="Q913"/>
      <c r="R913"/>
      <c r="S913"/>
      <c r="T913"/>
      <c r="U913"/>
      <c r="V913"/>
      <c r="W913"/>
      <c r="X913"/>
      <c r="Y913"/>
      <c r="Z913"/>
      <c r="AA913" s="11">
        <v>0.03</v>
      </c>
      <c r="AB913" s="11">
        <v>0.8836845244</v>
      </c>
      <c r="AC913" s="11">
        <v>0.54400000000000004</v>
      </c>
      <c r="AD913" s="11">
        <v>0.3</v>
      </c>
      <c r="AE913" s="11">
        <v>0.70799999999999996</v>
      </c>
      <c r="AF913" s="11">
        <v>0.61299999999999999</v>
      </c>
      <c r="AG913" s="11">
        <v>0.5</v>
      </c>
      <c r="AH913" s="11">
        <v>0.69799999999999995</v>
      </c>
      <c r="AI913" s="11">
        <v>0.57999999999999996</v>
      </c>
      <c r="AJ913" s="11">
        <v>0.15616127320557599</v>
      </c>
      <c r="AK913" s="11">
        <v>0.27429089583456201</v>
      </c>
      <c r="AL913" s="11">
        <v>0.37561652784565958</v>
      </c>
      <c r="AM913" s="11">
        <v>1.2567257502205777E-2</v>
      </c>
      <c r="AN913" s="11">
        <v>3.7782000000000003E-2</v>
      </c>
      <c r="AO913" s="11">
        <v>0.38119514302136115</v>
      </c>
      <c r="AP913" s="11">
        <v>0.62</v>
      </c>
      <c r="AQ913" s="11">
        <v>0.37561652784565958</v>
      </c>
      <c r="AR913" s="11">
        <v>705.45928512044202</v>
      </c>
      <c r="AS913" s="11">
        <v>700</v>
      </c>
      <c r="AT913" s="11">
        <v>76627697</v>
      </c>
      <c r="AW913" s="11">
        <v>0.03</v>
      </c>
      <c r="AX913" s="11">
        <v>-7.7181994060519732E-2</v>
      </c>
    </row>
    <row r="914" spans="1:50">
      <c r="A914"/>
      <c r="B914"/>
      <c r="C914"/>
      <c r="D914"/>
      <c r="E914"/>
      <c r="F914"/>
      <c r="G914"/>
      <c r="H914"/>
      <c r="I914"/>
      <c r="J914"/>
      <c r="K914"/>
      <c r="L914"/>
      <c r="M914"/>
      <c r="N914"/>
      <c r="O914"/>
      <c r="P914"/>
      <c r="Q914"/>
      <c r="R914"/>
      <c r="S914"/>
      <c r="T914"/>
      <c r="U914"/>
      <c r="V914"/>
      <c r="W914"/>
      <c r="X914"/>
      <c r="Y914"/>
      <c r="Z914"/>
      <c r="AA914" s="11">
        <v>0.03</v>
      </c>
      <c r="AB914" s="11">
        <v>0.86325210220000004</v>
      </c>
      <c r="AC914" s="11">
        <v>0.59399999999999997</v>
      </c>
      <c r="AD914" s="11">
        <v>0.2</v>
      </c>
      <c r="AE914" s="11">
        <v>0.77200000000000002</v>
      </c>
      <c r="AF914" s="11">
        <v>0.81299999999999994</v>
      </c>
      <c r="AG914" s="11">
        <v>0.5</v>
      </c>
      <c r="AH914" s="11">
        <v>0.71799999999999997</v>
      </c>
      <c r="AI914" s="11">
        <v>0.63</v>
      </c>
      <c r="AJ914" s="11">
        <v>0.14012083491981203</v>
      </c>
      <c r="AK914" s="11">
        <v>0.26251941686001801</v>
      </c>
      <c r="AL914" s="11">
        <v>0.37484186968178224</v>
      </c>
      <c r="AM914" s="11">
        <v>1.7073638457516336E-2</v>
      </c>
      <c r="AN914" s="11">
        <v>5.1538428571428568E-2</v>
      </c>
      <c r="AO914" s="11">
        <v>0.38583874266939056</v>
      </c>
      <c r="AP914" s="11">
        <v>0.61499999999999999</v>
      </c>
      <c r="AQ914" s="11">
        <v>0.37484186968178224</v>
      </c>
      <c r="AR914" s="11">
        <v>792.34898865591401</v>
      </c>
      <c r="AS914" s="11">
        <v>790</v>
      </c>
      <c r="AT914" s="11">
        <v>78646128</v>
      </c>
      <c r="AW914" s="11">
        <v>0.03</v>
      </c>
      <c r="AX914" s="11">
        <v>-8.0480419097544109E-2</v>
      </c>
    </row>
    <row r="915" spans="1:50">
      <c r="A915"/>
      <c r="B915"/>
      <c r="C915"/>
      <c r="D915"/>
      <c r="E915"/>
      <c r="F915"/>
      <c r="G915"/>
      <c r="H915"/>
      <c r="I915"/>
      <c r="J915"/>
      <c r="K915"/>
      <c r="L915"/>
      <c r="M915"/>
      <c r="N915"/>
      <c r="O915"/>
      <c r="P915"/>
      <c r="Q915"/>
      <c r="R915"/>
      <c r="S915"/>
      <c r="T915"/>
      <c r="U915"/>
      <c r="V915"/>
      <c r="W915"/>
      <c r="X915"/>
      <c r="Y915"/>
      <c r="Z915"/>
      <c r="AA915" s="11">
        <v>0.03</v>
      </c>
      <c r="AB915" s="11">
        <v>0.86598706009486892</v>
      </c>
      <c r="AC915" s="11">
        <v>0.58799999999999997</v>
      </c>
      <c r="AD915" s="11">
        <v>0.2</v>
      </c>
      <c r="AE915" s="11">
        <v>0.77200000000000002</v>
      </c>
      <c r="AF915" s="11">
        <v>0.80900000000000005</v>
      </c>
      <c r="AG915" s="11">
        <v>0.4</v>
      </c>
      <c r="AH915" s="11">
        <v>0.69400000000000006</v>
      </c>
      <c r="AI915" s="11">
        <v>0.63</v>
      </c>
      <c r="AJ915" s="11">
        <v>0.15394499842680598</v>
      </c>
      <c r="AK915" s="11">
        <v>0.24597535138598201</v>
      </c>
      <c r="AL915" s="11">
        <v>0.36528947968740005</v>
      </c>
      <c r="AM915" s="11">
        <v>2.6906260321753445E-2</v>
      </c>
      <c r="AN915" s="11">
        <v>5.1401857142857138E-2</v>
      </c>
      <c r="AO915" s="11">
        <v>0.37268664492315912</v>
      </c>
      <c r="AP915" s="11">
        <v>0.61899999999999999</v>
      </c>
      <c r="AQ915" s="11">
        <v>0.36528947968740005</v>
      </c>
      <c r="AR915" s="11">
        <v>873.96544339598995</v>
      </c>
      <c r="AS915" s="11">
        <v>880</v>
      </c>
      <c r="AT915" s="11">
        <v>80713434</v>
      </c>
      <c r="AW915" s="11">
        <v>0.02</v>
      </c>
      <c r="AX915" s="11">
        <v>-8.242576741058516E-2</v>
      </c>
    </row>
    <row r="916" spans="1:50">
      <c r="A916"/>
      <c r="B916"/>
      <c r="C916"/>
      <c r="D916"/>
      <c r="E916"/>
      <c r="F916"/>
      <c r="G916"/>
      <c r="H916"/>
      <c r="I916"/>
      <c r="J916"/>
      <c r="K916"/>
      <c r="L916"/>
      <c r="M916"/>
      <c r="N916"/>
      <c r="O916"/>
      <c r="P916"/>
      <c r="Q916"/>
      <c r="R916"/>
      <c r="S916"/>
      <c r="T916"/>
      <c r="U916"/>
      <c r="V916"/>
      <c r="W916"/>
      <c r="X916"/>
      <c r="Y916"/>
      <c r="Z916"/>
      <c r="AA916" s="11">
        <v>0.03</v>
      </c>
      <c r="AB916" s="11">
        <v>0.86872201798973792</v>
      </c>
      <c r="AC916" s="11">
        <v>0.626</v>
      </c>
      <c r="AD916" s="11">
        <v>0.2</v>
      </c>
      <c r="AE916" s="11">
        <v>0.77400000000000002</v>
      </c>
      <c r="AF916" s="11">
        <v>0.82700000000000007</v>
      </c>
      <c r="AG916" s="11">
        <v>0.4</v>
      </c>
      <c r="AH916" s="11">
        <v>0.65500000000000003</v>
      </c>
      <c r="AI916" s="11">
        <v>0.68599999999999994</v>
      </c>
      <c r="AJ916" s="11">
        <v>0.15320556301447003</v>
      </c>
      <c r="AK916" s="11">
        <v>0.24760906419044598</v>
      </c>
      <c r="AL916" s="11">
        <v>0.35705889453141842</v>
      </c>
      <c r="AM916" s="11">
        <v>5.4354443576373104E-2</v>
      </c>
      <c r="AN916" s="11">
        <v>5.0373820022978417E-2</v>
      </c>
      <c r="AO916" s="11">
        <v>0.34537436479833766</v>
      </c>
      <c r="AP916" s="11">
        <v>0.59399999999999997</v>
      </c>
      <c r="AQ916" s="11">
        <v>0.35705889453141842</v>
      </c>
      <c r="AR916" s="11">
        <v>934.40319272776003</v>
      </c>
      <c r="AS916" s="11">
        <v>930</v>
      </c>
      <c r="AT916" s="11">
        <v>82824732</v>
      </c>
      <c r="AW916" s="11">
        <v>0.01</v>
      </c>
      <c r="AX916" s="11">
        <v>-8.8181327560541756E-2</v>
      </c>
    </row>
    <row r="917" spans="1:50">
      <c r="A917"/>
      <c r="B917"/>
      <c r="C917"/>
      <c r="D917"/>
      <c r="E917"/>
      <c r="F917"/>
      <c r="G917"/>
      <c r="H917"/>
      <c r="I917"/>
      <c r="J917"/>
      <c r="K917"/>
      <c r="L917"/>
      <c r="M917"/>
      <c r="N917"/>
      <c r="O917"/>
      <c r="P917"/>
      <c r="Q917"/>
      <c r="R917"/>
      <c r="S917"/>
      <c r="T917"/>
      <c r="U917"/>
      <c r="V917"/>
      <c r="W917"/>
      <c r="X917"/>
      <c r="Y917"/>
      <c r="Z917"/>
      <c r="AA917" s="11">
        <v>0.03</v>
      </c>
      <c r="AB917" s="11">
        <v>0.8714569758846068</v>
      </c>
      <c r="AC917" s="11">
        <v>0.66299999999999992</v>
      </c>
      <c r="AD917" s="11">
        <v>0.2</v>
      </c>
      <c r="AE917" s="11">
        <v>0.77700000000000002</v>
      </c>
      <c r="AF917" s="11">
        <v>0.82900000000000007</v>
      </c>
      <c r="AG917" s="11">
        <v>0.25</v>
      </c>
      <c r="AH917" s="11">
        <v>0.60399999999999998</v>
      </c>
      <c r="AI917" s="11">
        <v>0.61899999999999999</v>
      </c>
      <c r="AJ917" s="11">
        <v>0.15667350730681071</v>
      </c>
      <c r="AK917" s="11">
        <v>0.25013297349212776</v>
      </c>
      <c r="AL917" s="11">
        <v>0.35848830555415445</v>
      </c>
      <c r="AM917" s="11">
        <v>5.3810899152758544E-2</v>
      </c>
      <c r="AN917" s="11">
        <v>4.934578290309969E-2</v>
      </c>
      <c r="AO917" s="11">
        <v>0.34692062111579275</v>
      </c>
      <c r="AP917" s="11">
        <v>0.61499999999999999</v>
      </c>
      <c r="AQ917" s="11">
        <v>0.35848830555415445</v>
      </c>
      <c r="AS917" s="11">
        <v>945.33333333332848</v>
      </c>
      <c r="AW917" s="11">
        <v>0</v>
      </c>
      <c r="AX917" s="11">
        <v>-9.3546984604604866E-2</v>
      </c>
    </row>
    <row r="918" spans="1:50">
      <c r="A918"/>
      <c r="B918"/>
      <c r="C918"/>
      <c r="D918"/>
      <c r="E918"/>
      <c r="F918"/>
      <c r="G918"/>
      <c r="H918"/>
      <c r="I918"/>
      <c r="J918"/>
      <c r="K918"/>
      <c r="L918"/>
      <c r="M918"/>
      <c r="N918"/>
      <c r="O918"/>
      <c r="P918"/>
      <c r="Q918"/>
      <c r="R918"/>
      <c r="S918"/>
      <c r="T918"/>
      <c r="U918"/>
      <c r="V918"/>
      <c r="W918"/>
      <c r="X918"/>
      <c r="Y918"/>
      <c r="Z918"/>
      <c r="AA918" s="11">
        <v>0.16420361247947454</v>
      </c>
      <c r="AB918" s="11">
        <v>0.50900001530000005</v>
      </c>
      <c r="AC918" s="11">
        <v>0.55000000000000004</v>
      </c>
      <c r="AD918" s="11">
        <v>0.5</v>
      </c>
      <c r="AE918" s="11">
        <v>0.57100000000000006</v>
      </c>
      <c r="AF918" s="11">
        <v>0.72499999999999998</v>
      </c>
      <c r="AG918" s="11">
        <v>0.5</v>
      </c>
      <c r="AH918" s="11">
        <v>0.755</v>
      </c>
      <c r="AI918" s="11">
        <v>0.52600000000000002</v>
      </c>
      <c r="AJ918" s="11">
        <v>0.64965477113392434</v>
      </c>
      <c r="AK918" s="11">
        <v>0.44887205570873129</v>
      </c>
      <c r="AL918" s="11">
        <v>0.53777599528801701</v>
      </c>
      <c r="AM918" s="11">
        <v>3.1831356316730001E-3</v>
      </c>
      <c r="AN918" s="11">
        <v>0.18609972079231482</v>
      </c>
      <c r="AO918" s="11">
        <v>0.54754576972470514</v>
      </c>
      <c r="AP918" s="11">
        <v>0.66880000373721116</v>
      </c>
      <c r="AQ918" s="11">
        <v>0.53777599528801701</v>
      </c>
      <c r="AR918" s="11">
        <v>3015.5228484969798</v>
      </c>
      <c r="AS918" s="11">
        <v>2960</v>
      </c>
      <c r="AT918" s="11">
        <v>767936</v>
      </c>
      <c r="AW918" s="11">
        <v>0.01</v>
      </c>
      <c r="AX918" s="11">
        <v>2.3226292255180636E-2</v>
      </c>
    </row>
    <row r="919" spans="1:50">
      <c r="A919"/>
      <c r="B919"/>
      <c r="C919"/>
      <c r="D919"/>
      <c r="E919"/>
      <c r="F919"/>
      <c r="G919"/>
      <c r="H919"/>
      <c r="I919"/>
      <c r="J919"/>
      <c r="K919"/>
      <c r="L919"/>
      <c r="M919"/>
      <c r="N919"/>
      <c r="O919"/>
      <c r="P919"/>
      <c r="Q919"/>
      <c r="R919"/>
      <c r="S919"/>
      <c r="T919"/>
      <c r="U919"/>
      <c r="V919"/>
      <c r="W919"/>
      <c r="X919"/>
      <c r="Y919"/>
      <c r="Z919"/>
      <c r="AA919" s="11">
        <v>0.16420361247947454</v>
      </c>
      <c r="AB919" s="11">
        <v>0.50799999240000004</v>
      </c>
      <c r="AC919" s="11">
        <v>0.55000000000000004</v>
      </c>
      <c r="AD919" s="11">
        <v>0.5</v>
      </c>
      <c r="AE919" s="11">
        <v>0.67400000000000004</v>
      </c>
      <c r="AF919" s="11">
        <v>0.74400000000000011</v>
      </c>
      <c r="AG919" s="11">
        <v>0.5</v>
      </c>
      <c r="AH919" s="11">
        <v>0.80500000000000005</v>
      </c>
      <c r="AI919" s="11">
        <v>0.59</v>
      </c>
      <c r="AJ919" s="11">
        <v>0.65270895006699803</v>
      </c>
      <c r="AK919" s="11">
        <v>0.44782862829801395</v>
      </c>
      <c r="AL919" s="11">
        <v>0.53857973984950136</v>
      </c>
      <c r="AM919" s="11">
        <v>5.2981649734017778E-3</v>
      </c>
      <c r="AN919" s="11">
        <v>0.19053066640756119</v>
      </c>
      <c r="AO919" s="11">
        <v>0.54851609153369063</v>
      </c>
      <c r="AP919" s="11">
        <v>0.68552000336349006</v>
      </c>
      <c r="AQ919" s="11">
        <v>0.53857973984950136</v>
      </c>
      <c r="AR919" s="11">
        <v>3187.4345431952502</v>
      </c>
      <c r="AS919" s="11">
        <v>3150</v>
      </c>
      <c r="AT919" s="11">
        <v>775950</v>
      </c>
      <c r="AW919" s="11">
        <v>0.02</v>
      </c>
      <c r="AX919" s="11">
        <v>2.6279949675093228E-2</v>
      </c>
    </row>
    <row r="920" spans="1:50">
      <c r="A920"/>
      <c r="B920"/>
      <c r="C920"/>
      <c r="D920"/>
      <c r="E920"/>
      <c r="F920"/>
      <c r="G920"/>
      <c r="H920"/>
      <c r="I920"/>
      <c r="J920"/>
      <c r="K920"/>
      <c r="L920"/>
      <c r="M920"/>
      <c r="N920"/>
      <c r="O920"/>
      <c r="P920"/>
      <c r="Q920"/>
      <c r="R920"/>
      <c r="S920"/>
      <c r="T920"/>
      <c r="U920"/>
      <c r="V920"/>
      <c r="W920"/>
      <c r="X920"/>
      <c r="Y920"/>
      <c r="Z920"/>
      <c r="AA920" s="11">
        <v>0.16420361247947454</v>
      </c>
      <c r="AB920" s="11">
        <v>0.50799999240000004</v>
      </c>
      <c r="AC920" s="11">
        <v>0.55000000000000004</v>
      </c>
      <c r="AD920" s="11">
        <v>0.5</v>
      </c>
      <c r="AE920" s="11">
        <v>0.71</v>
      </c>
      <c r="AF920" s="11">
        <v>0.77500000000000002</v>
      </c>
      <c r="AG920" s="11">
        <v>0.5</v>
      </c>
      <c r="AH920" s="11">
        <v>0.80799999999999994</v>
      </c>
      <c r="AI920" s="11">
        <v>0.57600000000000007</v>
      </c>
      <c r="AJ920" s="11">
        <v>0.66026645098751702</v>
      </c>
      <c r="AK920" s="11">
        <v>0.47516486758479248</v>
      </c>
      <c r="AL920" s="11">
        <v>0.5393834844109856</v>
      </c>
      <c r="AM920" s="11">
        <v>7.3775566780792225E-3</v>
      </c>
      <c r="AN920" s="11">
        <v>0.19496161202280757</v>
      </c>
      <c r="AO920" s="11">
        <v>0.52989661961210077</v>
      </c>
      <c r="AP920" s="11">
        <v>0.70224000298976885</v>
      </c>
      <c r="AQ920" s="11">
        <v>0.5393834844109856</v>
      </c>
      <c r="AR920" s="11">
        <v>3143.3959783945502</v>
      </c>
      <c r="AS920" s="11">
        <v>3090</v>
      </c>
      <c r="AT920" s="11">
        <v>783156</v>
      </c>
      <c r="AW920" s="11">
        <v>0.03</v>
      </c>
      <c r="AX920" s="11">
        <v>2.5667897044093058E-2</v>
      </c>
    </row>
    <row r="921" spans="1:50">
      <c r="A921"/>
      <c r="B921"/>
      <c r="C921"/>
      <c r="D921"/>
      <c r="E921"/>
      <c r="F921"/>
      <c r="G921"/>
      <c r="H921"/>
      <c r="I921"/>
      <c r="J921"/>
      <c r="K921"/>
      <c r="L921"/>
      <c r="M921"/>
      <c r="N921"/>
      <c r="O921"/>
      <c r="P921"/>
      <c r="Q921"/>
      <c r="R921"/>
      <c r="S921"/>
      <c r="T921"/>
      <c r="U921"/>
      <c r="V921"/>
      <c r="W921"/>
      <c r="X921"/>
      <c r="Y921"/>
      <c r="Z921"/>
      <c r="AA921" s="11">
        <v>0.16420361247947454</v>
      </c>
      <c r="AB921" s="11">
        <v>0.50799999240000004</v>
      </c>
      <c r="AC921" s="11">
        <v>0.55000000000000004</v>
      </c>
      <c r="AD921" s="11">
        <v>0.5</v>
      </c>
      <c r="AE921" s="11">
        <v>0.70900000000000007</v>
      </c>
      <c r="AF921" s="11">
        <v>0.79599999999999993</v>
      </c>
      <c r="AG921" s="11">
        <v>0.5</v>
      </c>
      <c r="AH921" s="11">
        <v>0.79700000000000004</v>
      </c>
      <c r="AI921" s="11">
        <v>0.58399999999999996</v>
      </c>
      <c r="AJ921" s="11">
        <v>0.66782395190803601</v>
      </c>
      <c r="AK921" s="11">
        <v>0.50250110687157101</v>
      </c>
      <c r="AL921" s="11">
        <v>0.54018722897246996</v>
      </c>
      <c r="AM921" s="11">
        <v>1.1256317608257667E-2</v>
      </c>
      <c r="AN921" s="11">
        <v>0.19939255763805391</v>
      </c>
      <c r="AO921" s="11">
        <v>0.51127714769051091</v>
      </c>
      <c r="AP921" s="11">
        <v>0.71896000261604787</v>
      </c>
      <c r="AQ921" s="11">
        <v>0.54018722897246996</v>
      </c>
      <c r="AR921" s="11">
        <v>3193.67491478593</v>
      </c>
      <c r="AS921" s="11">
        <v>3090</v>
      </c>
      <c r="AT921" s="11">
        <v>789680</v>
      </c>
      <c r="AW921" s="11">
        <v>0.04</v>
      </c>
      <c r="AX921" s="11">
        <v>2.5713164457967452E-2</v>
      </c>
    </row>
    <row r="922" spans="1:50">
      <c r="A922"/>
      <c r="B922"/>
      <c r="C922"/>
      <c r="D922"/>
      <c r="E922"/>
      <c r="F922"/>
      <c r="G922"/>
      <c r="H922"/>
      <c r="I922"/>
      <c r="J922"/>
      <c r="K922"/>
      <c r="L922"/>
      <c r="M922"/>
      <c r="N922"/>
      <c r="O922"/>
      <c r="P922"/>
      <c r="Q922"/>
      <c r="R922"/>
      <c r="S922"/>
      <c r="T922"/>
      <c r="U922"/>
      <c r="V922"/>
      <c r="W922"/>
      <c r="X922"/>
      <c r="Y922"/>
      <c r="Z922"/>
      <c r="AA922" s="11">
        <v>0.16420361247947454</v>
      </c>
      <c r="AB922" s="11">
        <v>0.50799999240000004</v>
      </c>
      <c r="AC922" s="11">
        <v>0.7</v>
      </c>
      <c r="AD922" s="11">
        <v>0.5</v>
      </c>
      <c r="AE922" s="11">
        <v>0.71099999999999997</v>
      </c>
      <c r="AF922" s="11">
        <v>0.73</v>
      </c>
      <c r="AG922" s="11">
        <v>0.5</v>
      </c>
      <c r="AH922" s="11">
        <v>0.78599999999999992</v>
      </c>
      <c r="AI922" s="11">
        <v>0.53</v>
      </c>
      <c r="AJ922" s="11">
        <v>0.58039325312896062</v>
      </c>
      <c r="AK922" s="11">
        <v>0.44425250135584049</v>
      </c>
      <c r="AL922" s="11">
        <v>0.53422244335108793</v>
      </c>
      <c r="AM922" s="11">
        <v>3.2644093373835441E-2</v>
      </c>
      <c r="AN922" s="11">
        <v>0.20382350325330029</v>
      </c>
      <c r="AO922" s="11">
        <v>0.44924029547515038</v>
      </c>
      <c r="AP922" s="11">
        <v>0.73568000224232666</v>
      </c>
      <c r="AQ922" s="11">
        <v>0.53422244335108793</v>
      </c>
      <c r="AR922" s="11">
        <v>3498.58201907796</v>
      </c>
      <c r="AS922" s="11">
        <v>3380</v>
      </c>
      <c r="AT922" s="11">
        <v>795788</v>
      </c>
      <c r="AW922" s="11">
        <v>0.01</v>
      </c>
      <c r="AX922" s="11">
        <v>1.7355523280002838E-2</v>
      </c>
    </row>
    <row r="923" spans="1:50">
      <c r="A923"/>
      <c r="B923"/>
      <c r="C923"/>
      <c r="D923"/>
      <c r="E923"/>
      <c r="F923"/>
      <c r="G923"/>
      <c r="H923"/>
      <c r="I923"/>
      <c r="J923"/>
      <c r="K923"/>
      <c r="L923"/>
      <c r="M923"/>
      <c r="N923"/>
      <c r="O923"/>
      <c r="P923"/>
      <c r="Q923"/>
      <c r="R923"/>
      <c r="S923"/>
      <c r="T923"/>
      <c r="U923"/>
      <c r="V923"/>
      <c r="W923"/>
      <c r="X923"/>
      <c r="Y923"/>
      <c r="Z923"/>
      <c r="AA923" s="11">
        <v>0.16420361247947454</v>
      </c>
      <c r="AB923" s="11">
        <v>0.50799999240000004</v>
      </c>
      <c r="AC923" s="11">
        <v>0.7</v>
      </c>
      <c r="AD923" s="11">
        <v>0.5</v>
      </c>
      <c r="AE923" s="11">
        <v>0.70799999999999996</v>
      </c>
      <c r="AF923" s="11">
        <v>0.63300000000000001</v>
      </c>
      <c r="AG923" s="11">
        <v>0.5</v>
      </c>
      <c r="AH923" s="11">
        <v>0.76</v>
      </c>
      <c r="AI923" s="11">
        <v>0.60199999999999998</v>
      </c>
      <c r="AJ923" s="11">
        <v>0.49296255434988517</v>
      </c>
      <c r="AK923" s="11">
        <v>0.38600389584011002</v>
      </c>
      <c r="AL923" s="11">
        <v>0.52825765772970601</v>
      </c>
      <c r="AM923" s="11">
        <v>7.630771397157278E-2</v>
      </c>
      <c r="AN923" s="11">
        <v>0.20825444886854663</v>
      </c>
      <c r="AO923" s="11">
        <v>0.38720344325979</v>
      </c>
      <c r="AP923" s="11">
        <v>0.75240000186860556</v>
      </c>
      <c r="AQ923" s="11">
        <v>0.52825765772970601</v>
      </c>
      <c r="AR923" s="11">
        <v>3487.68680310748</v>
      </c>
      <c r="AS923" s="11">
        <v>3560</v>
      </c>
      <c r="AT923" s="11">
        <v>801681</v>
      </c>
      <c r="AW923" s="11">
        <v>-0.01</v>
      </c>
      <c r="AX923" s="11">
        <v>1.9737972766731282E-2</v>
      </c>
    </row>
    <row r="924" spans="1:50">
      <c r="A924"/>
      <c r="B924"/>
      <c r="C924"/>
      <c r="D924"/>
      <c r="E924"/>
      <c r="F924"/>
      <c r="G924"/>
      <c r="H924"/>
      <c r="I924"/>
      <c r="J924"/>
      <c r="K924"/>
      <c r="L924"/>
      <c r="M924"/>
      <c r="N924"/>
      <c r="O924"/>
      <c r="P924"/>
      <c r="Q924"/>
      <c r="R924"/>
      <c r="S924"/>
      <c r="T924"/>
      <c r="U924"/>
      <c r="V924"/>
      <c r="W924"/>
      <c r="X924"/>
      <c r="Y924"/>
      <c r="Z924"/>
      <c r="AA924" s="11">
        <v>0.16420361247947454</v>
      </c>
      <c r="AB924" s="11">
        <v>0.50799999240000004</v>
      </c>
      <c r="AC924" s="11">
        <v>0.7</v>
      </c>
      <c r="AD924" s="11">
        <v>0.5</v>
      </c>
      <c r="AE924" s="11">
        <v>0.70700000000000007</v>
      </c>
      <c r="AF924" s="11">
        <v>0.63300000000000001</v>
      </c>
      <c r="AG924" s="11">
        <v>0.3</v>
      </c>
      <c r="AH924" s="11">
        <v>0.79</v>
      </c>
      <c r="AI924" s="11">
        <v>0.60199999999999998</v>
      </c>
      <c r="AJ924" s="11">
        <v>0.5330610189377466</v>
      </c>
      <c r="AK924" s="11">
        <v>0.45322514018879601</v>
      </c>
      <c r="AL924" s="11">
        <v>0.52142236937015929</v>
      </c>
      <c r="AM924" s="11">
        <v>0.11138650482709667</v>
      </c>
      <c r="AN924" s="11">
        <v>0.21268539448379298</v>
      </c>
      <c r="AO924" s="11">
        <v>0.40382799377220324</v>
      </c>
      <c r="AP924" s="11">
        <v>0.76912000149488446</v>
      </c>
      <c r="AQ924" s="11">
        <v>0.52142236937015929</v>
      </c>
      <c r="AR924" s="11">
        <v>3612.6409267317699</v>
      </c>
      <c r="AS924" s="11">
        <v>3580</v>
      </c>
      <c r="AT924" s="11">
        <v>807329</v>
      </c>
      <c r="AW924" s="11">
        <v>0</v>
      </c>
      <c r="AX924" s="11">
        <v>1.8454493186257637E-2</v>
      </c>
    </row>
    <row r="925" spans="1:50">
      <c r="A925"/>
      <c r="B925"/>
      <c r="C925"/>
      <c r="D925"/>
      <c r="E925"/>
      <c r="F925"/>
      <c r="G925"/>
      <c r="H925"/>
      <c r="I925"/>
      <c r="J925"/>
      <c r="K925"/>
      <c r="L925"/>
      <c r="M925"/>
      <c r="N925"/>
      <c r="O925"/>
      <c r="P925"/>
      <c r="Q925"/>
      <c r="R925"/>
      <c r="S925"/>
      <c r="T925"/>
      <c r="U925"/>
      <c r="V925"/>
      <c r="W925"/>
      <c r="X925"/>
      <c r="Y925"/>
      <c r="Z925"/>
      <c r="AA925" s="11">
        <v>0.16420361247947454</v>
      </c>
      <c r="AB925" s="11">
        <v>0.51783999233205891</v>
      </c>
      <c r="AC925" s="11">
        <v>0.7</v>
      </c>
      <c r="AD925" s="11">
        <v>0.5</v>
      </c>
      <c r="AE925" s="11">
        <v>0.70900000000000007</v>
      </c>
      <c r="AF925" s="11">
        <v>0.76500000000000001</v>
      </c>
      <c r="AG925" s="11">
        <v>0.3</v>
      </c>
      <c r="AH925" s="11">
        <v>0.81700000000000006</v>
      </c>
      <c r="AI925" s="11">
        <v>0.46200000000000002</v>
      </c>
      <c r="AJ925" s="11">
        <v>0.57315948352560797</v>
      </c>
      <c r="AK925" s="11">
        <v>0.52044638453748204</v>
      </c>
      <c r="AL925" s="11">
        <v>0.51458708101061246</v>
      </c>
      <c r="AM925" s="11">
        <v>0.12291626845350555</v>
      </c>
      <c r="AN925" s="11">
        <v>0.21711634009903935</v>
      </c>
      <c r="AO925" s="11">
        <v>0.42045254428461643</v>
      </c>
      <c r="AP925" s="11">
        <v>0.78584000112116326</v>
      </c>
      <c r="AQ925" s="11">
        <v>0.51458708101061246</v>
      </c>
      <c r="AR925" s="11">
        <v>3763.9681623301399</v>
      </c>
      <c r="AS925" s="11">
        <v>3790</v>
      </c>
      <c r="AT925" s="11">
        <v>812658</v>
      </c>
      <c r="AW925" s="11">
        <v>0.01</v>
      </c>
      <c r="AX925" s="11">
        <v>1.6923629562493769E-2</v>
      </c>
    </row>
    <row r="926" spans="1:50">
      <c r="A926"/>
      <c r="B926"/>
      <c r="C926"/>
      <c r="D926"/>
      <c r="E926"/>
      <c r="F926"/>
      <c r="G926"/>
      <c r="H926"/>
      <c r="I926"/>
      <c r="J926"/>
      <c r="K926"/>
      <c r="L926"/>
      <c r="M926"/>
      <c r="N926"/>
      <c r="O926"/>
      <c r="P926"/>
      <c r="Q926"/>
      <c r="R926"/>
      <c r="S926"/>
      <c r="T926"/>
      <c r="U926"/>
      <c r="V926"/>
      <c r="W926"/>
      <c r="X926"/>
      <c r="Y926"/>
      <c r="Z926"/>
      <c r="AA926" s="11">
        <v>0.16420361247947454</v>
      </c>
      <c r="AB926" s="11">
        <v>0.52767999226411777</v>
      </c>
      <c r="AC926" s="11">
        <v>0.7</v>
      </c>
      <c r="AD926" s="11">
        <v>0.7</v>
      </c>
      <c r="AE926" s="11">
        <v>0.754</v>
      </c>
      <c r="AF926" s="11">
        <v>0.74400000000000011</v>
      </c>
      <c r="AG926" s="11">
        <v>0.3</v>
      </c>
      <c r="AH926" s="11">
        <v>0.78500000000000003</v>
      </c>
      <c r="AI926" s="11">
        <v>0.33799999999999997</v>
      </c>
      <c r="AJ926" s="11">
        <v>0.58491148586694797</v>
      </c>
      <c r="AK926" s="11">
        <v>0.52303507714936803</v>
      </c>
      <c r="AL926" s="11">
        <v>0.44920991969703189</v>
      </c>
      <c r="AM926" s="11">
        <v>0.1492937817989089</v>
      </c>
      <c r="AN926" s="11">
        <v>0.22154728571428572</v>
      </c>
      <c r="AO926" s="11">
        <v>0.48568047670300196</v>
      </c>
      <c r="AP926" s="11">
        <v>0.80256000074744227</v>
      </c>
      <c r="AQ926" s="11">
        <v>0.44920991969703189</v>
      </c>
      <c r="AR926" s="11">
        <v>3859.1710444308601</v>
      </c>
      <c r="AS926" s="11">
        <v>3860</v>
      </c>
      <c r="AT926" s="11">
        <v>817791</v>
      </c>
      <c r="AW926" s="11">
        <v>0.02</v>
      </c>
      <c r="AX926" s="11">
        <v>2.4718150907227787E-2</v>
      </c>
    </row>
    <row r="927" spans="1:50">
      <c r="A927"/>
      <c r="B927"/>
      <c r="C927"/>
      <c r="D927"/>
      <c r="E927"/>
      <c r="F927"/>
      <c r="G927"/>
      <c r="H927"/>
      <c r="I927"/>
      <c r="J927"/>
      <c r="K927"/>
      <c r="L927"/>
      <c r="M927"/>
      <c r="N927"/>
      <c r="O927"/>
      <c r="P927"/>
      <c r="Q927"/>
      <c r="R927"/>
      <c r="S927"/>
      <c r="T927"/>
      <c r="U927"/>
      <c r="V927"/>
      <c r="W927"/>
      <c r="X927"/>
      <c r="Y927"/>
      <c r="Z927"/>
      <c r="AA927" s="11">
        <v>0.16420361247947454</v>
      </c>
      <c r="AB927" s="11">
        <v>0.53751999219617663</v>
      </c>
      <c r="AC927" s="11">
        <v>0.7</v>
      </c>
      <c r="AD927" s="11">
        <v>0.7</v>
      </c>
      <c r="AE927" s="11">
        <v>0.78299999999999992</v>
      </c>
      <c r="AF927" s="11">
        <v>0.71700000000000008</v>
      </c>
      <c r="AG927" s="11">
        <v>0.3</v>
      </c>
      <c r="AH927" s="11">
        <v>0.81799999999999995</v>
      </c>
      <c r="AI927" s="11">
        <v>0.60199999999999998</v>
      </c>
      <c r="AJ927" s="11">
        <v>0.560231049028174</v>
      </c>
      <c r="AK927" s="11">
        <v>0.5135442915005638</v>
      </c>
      <c r="AL927" s="11">
        <v>0.48594118114083179</v>
      </c>
      <c r="AM927" s="11">
        <v>0.19199388600945333</v>
      </c>
      <c r="AN927" s="11">
        <v>0.22088742857142857</v>
      </c>
      <c r="AO927" s="11">
        <v>0.49189023090999806</v>
      </c>
      <c r="AP927" s="11">
        <v>0.81928000037372106</v>
      </c>
      <c r="AQ927" s="11">
        <v>0.48594118114083179</v>
      </c>
      <c r="AR927" s="11">
        <v>4153.02660199406</v>
      </c>
      <c r="AS927" s="11">
        <v>4150</v>
      </c>
      <c r="AT927" s="11">
        <v>822885</v>
      </c>
      <c r="AW927" s="11">
        <v>0.03</v>
      </c>
      <c r="AX927" s="11">
        <v>1.3457741262208389E-2</v>
      </c>
    </row>
    <row r="928" spans="1:50">
      <c r="A928"/>
      <c r="B928"/>
      <c r="C928"/>
      <c r="D928"/>
      <c r="E928"/>
      <c r="F928"/>
      <c r="G928"/>
      <c r="H928"/>
      <c r="I928"/>
      <c r="J928"/>
      <c r="K928"/>
      <c r="L928"/>
      <c r="M928"/>
      <c r="N928"/>
      <c r="O928"/>
      <c r="P928"/>
      <c r="Q928"/>
      <c r="R928"/>
      <c r="S928"/>
      <c r="T928"/>
      <c r="U928"/>
      <c r="V928"/>
      <c r="W928"/>
      <c r="X928"/>
      <c r="Y928"/>
      <c r="Z928"/>
      <c r="AA928" s="11">
        <v>0.16420361247947454</v>
      </c>
      <c r="AB928" s="11">
        <v>0.5473599921282355</v>
      </c>
      <c r="AC928" s="11">
        <v>0.7</v>
      </c>
      <c r="AD928" s="11">
        <v>0.5</v>
      </c>
      <c r="AE928" s="11">
        <v>0.78500000000000003</v>
      </c>
      <c r="AF928" s="11">
        <v>0.71499999999999997</v>
      </c>
      <c r="AG928" s="11">
        <v>0.3</v>
      </c>
      <c r="AH928" s="11">
        <v>0.78400000000000003</v>
      </c>
      <c r="AI928" s="11">
        <v>0.60199999999999998</v>
      </c>
      <c r="AJ928" s="11">
        <v>0.575409232193556</v>
      </c>
      <c r="AK928" s="11">
        <v>0.535003431357716</v>
      </c>
      <c r="AL928" s="11">
        <v>0.3757804430669035</v>
      </c>
      <c r="AM928" s="11">
        <v>0.27507865236687112</v>
      </c>
      <c r="AN928" s="11">
        <v>0.22017314285714285</v>
      </c>
      <c r="AO928" s="11">
        <v>0.48810166492276769</v>
      </c>
      <c r="AP928" s="11">
        <v>0.83599999999999997</v>
      </c>
      <c r="AQ928" s="11">
        <v>0.3757804430669035</v>
      </c>
      <c r="AR928" s="11">
        <v>4294.6213541348397</v>
      </c>
      <c r="AS928" s="11">
        <v>4360</v>
      </c>
      <c r="AT928" s="11">
        <v>828046</v>
      </c>
      <c r="AW928" s="11">
        <v>0.02</v>
      </c>
      <c r="AX928" s="11">
        <v>1.0474067302385648E-2</v>
      </c>
    </row>
    <row r="929" spans="1:50">
      <c r="A929"/>
      <c r="B929"/>
      <c r="C929"/>
      <c r="D929"/>
      <c r="E929"/>
      <c r="F929"/>
      <c r="G929"/>
      <c r="H929"/>
      <c r="I929"/>
      <c r="J929"/>
      <c r="K929"/>
      <c r="L929"/>
      <c r="M929"/>
      <c r="N929"/>
      <c r="O929"/>
      <c r="P929"/>
      <c r="Q929"/>
      <c r="R929"/>
      <c r="S929"/>
      <c r="T929"/>
      <c r="U929"/>
      <c r="V929"/>
      <c r="W929"/>
      <c r="X929"/>
      <c r="Y929"/>
      <c r="Z929"/>
      <c r="AA929" s="11">
        <v>0.16420361247947454</v>
      </c>
      <c r="AB929" s="11">
        <v>0.55719999206029436</v>
      </c>
      <c r="AC929" s="11">
        <v>0.70799999999999996</v>
      </c>
      <c r="AD929" s="11">
        <v>0.5</v>
      </c>
      <c r="AE929" s="11">
        <v>0.76900000000000002</v>
      </c>
      <c r="AF929" s="11">
        <v>0.71900000000000008</v>
      </c>
      <c r="AG929" s="11">
        <v>0.3</v>
      </c>
      <c r="AH929" s="11">
        <v>0.79099999999999993</v>
      </c>
      <c r="AI929" s="11">
        <v>0.60199999999999998</v>
      </c>
      <c r="AJ929" s="11">
        <v>0.49484097362579138</v>
      </c>
      <c r="AK929" s="11">
        <v>0.44059168018610595</v>
      </c>
      <c r="AL929" s="11">
        <v>0.43501062663381163</v>
      </c>
      <c r="AM929" s="11">
        <v>0.37954951819807337</v>
      </c>
      <c r="AN929" s="11">
        <v>0.21576968009842507</v>
      </c>
      <c r="AO929" s="11">
        <v>0.48180915718435413</v>
      </c>
      <c r="AP929" s="11">
        <v>0.84799999999999998</v>
      </c>
      <c r="AQ929" s="11">
        <v>0.43501062663381163</v>
      </c>
      <c r="AR929" s="11">
        <v>4489.9056112554499</v>
      </c>
      <c r="AS929" s="11">
        <v>4310</v>
      </c>
      <c r="AT929" s="11">
        <v>833330</v>
      </c>
      <c r="AW929" s="11">
        <v>0.01</v>
      </c>
      <c r="AX929" s="11">
        <v>9.6243411944934576E-3</v>
      </c>
    </row>
    <row r="930" spans="1:50">
      <c r="A930"/>
      <c r="B930"/>
      <c r="C930"/>
      <c r="D930"/>
      <c r="E930"/>
      <c r="F930"/>
      <c r="G930"/>
      <c r="H930"/>
      <c r="I930"/>
      <c r="J930"/>
      <c r="K930"/>
      <c r="L930"/>
      <c r="M930"/>
      <c r="N930"/>
      <c r="O930"/>
      <c r="P930"/>
      <c r="Q930"/>
      <c r="R930"/>
      <c r="S930"/>
      <c r="T930"/>
      <c r="U930"/>
      <c r="V930"/>
      <c r="W930"/>
      <c r="X930"/>
      <c r="Y930"/>
      <c r="Z930"/>
      <c r="AA930" s="11">
        <v>0.16420361247947454</v>
      </c>
      <c r="AB930" s="11">
        <v>0.56703999199235311</v>
      </c>
      <c r="AC930" s="11">
        <v>0.70400000000000007</v>
      </c>
      <c r="AD930" s="11">
        <v>0.6</v>
      </c>
      <c r="AE930" s="11">
        <v>0.755</v>
      </c>
      <c r="AF930" s="11">
        <v>0.71</v>
      </c>
      <c r="AG930" s="11">
        <v>0.3</v>
      </c>
      <c r="AH930" s="11">
        <v>0.747</v>
      </c>
      <c r="AI930" s="11">
        <v>0.71799999999999997</v>
      </c>
      <c r="AJ930" s="11">
        <v>0.50957950996159584</v>
      </c>
      <c r="AK930" s="11">
        <v>0.41691009795384604</v>
      </c>
      <c r="AL930" s="11">
        <v>0.41784128007070576</v>
      </c>
      <c r="AM930" s="11">
        <v>0.70220928154465667</v>
      </c>
      <c r="AN930" s="11">
        <v>0.21136621733970726</v>
      </c>
      <c r="AO930" s="11">
        <v>0.3818417218312683</v>
      </c>
      <c r="AP930" s="11">
        <v>0.84699999999999998</v>
      </c>
      <c r="AQ930" s="11">
        <v>0.41784128007070576</v>
      </c>
      <c r="AR930" s="11">
        <v>4572.5069170659799</v>
      </c>
      <c r="AS930" s="11">
        <v>4470</v>
      </c>
      <c r="AT930" s="11">
        <v>838699</v>
      </c>
      <c r="AW930" s="11">
        <v>0.02</v>
      </c>
      <c r="AX930" s="11">
        <v>1.0962348191170923E-2</v>
      </c>
    </row>
    <row r="931" spans="1:50">
      <c r="A931"/>
      <c r="B931"/>
      <c r="C931"/>
      <c r="D931"/>
      <c r="E931"/>
      <c r="F931"/>
      <c r="G931"/>
      <c r="H931"/>
      <c r="I931"/>
      <c r="J931"/>
      <c r="K931"/>
      <c r="L931"/>
      <c r="M931"/>
      <c r="N931"/>
      <c r="O931"/>
      <c r="P931"/>
      <c r="Q931"/>
      <c r="R931"/>
      <c r="S931"/>
      <c r="T931"/>
      <c r="U931"/>
      <c r="V931"/>
      <c r="W931"/>
      <c r="X931"/>
      <c r="Y931"/>
      <c r="Z931"/>
      <c r="AA931" s="11">
        <v>0.16420361247947454</v>
      </c>
      <c r="AB931" s="11">
        <v>0.57687999192441208</v>
      </c>
      <c r="AC931" s="11">
        <v>0.69799999999999995</v>
      </c>
      <c r="AD931" s="11">
        <v>0.6</v>
      </c>
      <c r="AE931" s="11">
        <v>0.745</v>
      </c>
      <c r="AF931" s="11">
        <v>0.753</v>
      </c>
      <c r="AG931" s="11">
        <v>0.3</v>
      </c>
      <c r="AH931" s="11">
        <v>0.78900000000000003</v>
      </c>
      <c r="AI931" s="11">
        <v>0.74199999999999999</v>
      </c>
      <c r="AJ931" s="11">
        <v>0.50180624571895438</v>
      </c>
      <c r="AK931" s="11">
        <v>0.40412917833544598</v>
      </c>
      <c r="AL931" s="11">
        <v>0.41373241693643081</v>
      </c>
      <c r="AM931" s="11">
        <v>0.78984636698315769</v>
      </c>
      <c r="AN931" s="11">
        <v>0.20696275458098948</v>
      </c>
      <c r="AO931" s="11">
        <v>0.39080105171003743</v>
      </c>
      <c r="AP931" s="11">
        <v>0.85</v>
      </c>
      <c r="AQ931" s="11">
        <v>0.41373241693643081</v>
      </c>
      <c r="AR931" s="11">
        <v>4652.1534913940204</v>
      </c>
      <c r="AS931" s="11">
        <v>4620</v>
      </c>
      <c r="AT931" s="11">
        <v>844046</v>
      </c>
      <c r="AW931" s="11">
        <v>0.03</v>
      </c>
      <c r="AX931" s="11">
        <v>1.2537053129566045E-2</v>
      </c>
    </row>
    <row r="932" spans="1:50">
      <c r="A932"/>
      <c r="B932"/>
      <c r="C932"/>
      <c r="D932"/>
      <c r="E932"/>
      <c r="F932"/>
      <c r="G932"/>
      <c r="H932"/>
      <c r="I932"/>
      <c r="J932"/>
      <c r="K932"/>
      <c r="L932"/>
      <c r="M932"/>
      <c r="N932"/>
      <c r="O932"/>
      <c r="P932"/>
      <c r="Q932"/>
      <c r="R932"/>
      <c r="S932"/>
      <c r="T932"/>
      <c r="U932"/>
      <c r="V932"/>
      <c r="W932"/>
      <c r="X932"/>
      <c r="Y932"/>
      <c r="Z932"/>
      <c r="AA932" s="11">
        <v>0.16420361247947454</v>
      </c>
      <c r="AB932" s="11">
        <v>0.58671999185647095</v>
      </c>
      <c r="AC932" s="11">
        <v>0.66</v>
      </c>
      <c r="AD932" s="11">
        <v>0.6</v>
      </c>
      <c r="AE932" s="11">
        <v>0.76</v>
      </c>
      <c r="AF932" s="11">
        <v>0.76</v>
      </c>
      <c r="AG932" s="11">
        <v>0.3</v>
      </c>
      <c r="AH932" s="11">
        <v>0.77300000000000002</v>
      </c>
      <c r="AI932" s="11">
        <v>0.69599999999999995</v>
      </c>
      <c r="AJ932" s="11">
        <v>0.455934611787158</v>
      </c>
      <c r="AK932" s="11">
        <v>0.35621606357679603</v>
      </c>
      <c r="AL932" s="11">
        <v>0.35265650659892828</v>
      </c>
      <c r="AM932" s="11">
        <v>0.83737168914355442</v>
      </c>
      <c r="AN932" s="11">
        <v>0.20255929182227167</v>
      </c>
      <c r="AO932" s="11">
        <v>0.34891632337589129</v>
      </c>
      <c r="AP932" s="11">
        <v>0.84799999999999998</v>
      </c>
      <c r="AQ932" s="11">
        <v>0.35265650659892828</v>
      </c>
      <c r="AR932" s="11">
        <v>4526.17584568251</v>
      </c>
      <c r="AS932" s="11">
        <v>4530</v>
      </c>
      <c r="AT932" s="11">
        <v>849218</v>
      </c>
      <c r="AW932" s="11">
        <v>0.01</v>
      </c>
      <c r="AX932" s="11">
        <v>8.1659650547125096E-3</v>
      </c>
    </row>
    <row r="933" spans="1:50">
      <c r="A933"/>
      <c r="B933"/>
      <c r="C933"/>
      <c r="D933"/>
      <c r="E933"/>
      <c r="F933"/>
      <c r="G933"/>
      <c r="H933"/>
      <c r="I933"/>
      <c r="J933"/>
      <c r="K933"/>
      <c r="L933"/>
      <c r="M933"/>
      <c r="N933"/>
      <c r="O933"/>
      <c r="P933"/>
      <c r="Q933"/>
      <c r="R933"/>
      <c r="S933"/>
      <c r="T933"/>
      <c r="U933"/>
      <c r="V933"/>
      <c r="W933"/>
      <c r="X933"/>
      <c r="Y933"/>
      <c r="Z933"/>
      <c r="AA933" s="11">
        <v>0.16420361247947454</v>
      </c>
      <c r="AB933" s="11">
        <v>0.59655999178852981</v>
      </c>
      <c r="AC933" s="11">
        <v>0.63500000000000001</v>
      </c>
      <c r="AD933" s="11">
        <v>0.6</v>
      </c>
      <c r="AE933" s="11">
        <v>0.75700000000000001</v>
      </c>
      <c r="AF933" s="11">
        <v>0.80599999999999994</v>
      </c>
      <c r="AG933" s="11">
        <v>0.25</v>
      </c>
      <c r="AH933" s="11">
        <v>0.73599999999999999</v>
      </c>
      <c r="AI933" s="11">
        <v>0.71</v>
      </c>
      <c r="AJ933" s="11">
        <v>0.45637526565943698</v>
      </c>
      <c r="AK933" s="11">
        <v>0.35765390290888982</v>
      </c>
      <c r="AL933" s="11">
        <v>0.35412994150000515</v>
      </c>
      <c r="AM933" s="11">
        <v>0.82899797243928597</v>
      </c>
      <c r="AN933" s="11">
        <v>0.19815582906355389</v>
      </c>
      <c r="AO933" s="11">
        <v>0.35042716010836256</v>
      </c>
      <c r="AP933" s="11">
        <v>0.84</v>
      </c>
      <c r="AQ933" s="11">
        <v>0.35412994150000515</v>
      </c>
      <c r="AS933" s="11">
        <v>4822</v>
      </c>
      <c r="AW933" s="11">
        <v>0.01</v>
      </c>
      <c r="AX933" s="11">
        <v>5.560425272808811E-3</v>
      </c>
    </row>
    <row r="934" spans="1:50">
      <c r="A934"/>
      <c r="B934"/>
      <c r="C934"/>
      <c r="D934"/>
      <c r="E934"/>
      <c r="F934"/>
      <c r="G934"/>
      <c r="H934"/>
      <c r="I934"/>
      <c r="J934"/>
      <c r="K934"/>
      <c r="L934"/>
      <c r="M934"/>
      <c r="N934"/>
      <c r="O934"/>
      <c r="P934"/>
      <c r="Q934"/>
      <c r="R934"/>
      <c r="S934"/>
      <c r="T934"/>
      <c r="U934"/>
      <c r="V934"/>
      <c r="W934"/>
      <c r="X934"/>
      <c r="Y934"/>
      <c r="Z934"/>
      <c r="AA934" s="11">
        <v>0</v>
      </c>
      <c r="AB934" s="11">
        <v>0.37</v>
      </c>
      <c r="AC934" s="11">
        <v>0.53900000024586914</v>
      </c>
      <c r="AD934" s="11">
        <v>0.49000000022351742</v>
      </c>
      <c r="AE934" s="11">
        <v>0.57232000026106833</v>
      </c>
      <c r="AF934" s="11">
        <v>0.24640000075101853</v>
      </c>
      <c r="AG934" s="11">
        <v>0.68600000031292441</v>
      </c>
      <c r="AH934" s="11">
        <v>0.80654000036790963</v>
      </c>
      <c r="AI934" s="11">
        <v>0.76244000034779302</v>
      </c>
      <c r="AJ934" s="11">
        <v>0.73653197477815024</v>
      </c>
      <c r="AK934" s="11">
        <v>0.77250065469797902</v>
      </c>
      <c r="AL934" s="11">
        <v>0.93524007163269318</v>
      </c>
      <c r="AM934" s="11">
        <v>0.22603454276516111</v>
      </c>
      <c r="AN934" s="11">
        <v>0.95715957142857144</v>
      </c>
      <c r="AO934" s="11">
        <v>0.87509061293949908</v>
      </c>
      <c r="AP934" s="11">
        <v>0.39920000223070384</v>
      </c>
      <c r="AQ934" s="11">
        <v>0.93524007163269318</v>
      </c>
      <c r="AR934" s="11">
        <v>18780.2757866016</v>
      </c>
      <c r="AS934" s="11">
        <v>18160</v>
      </c>
      <c r="AT934" s="11">
        <v>5108000</v>
      </c>
      <c r="AW934" s="11">
        <v>0.05</v>
      </c>
      <c r="AX934" s="11">
        <v>3.6943392659376545E-2</v>
      </c>
    </row>
    <row r="935" spans="1:50">
      <c r="A935"/>
      <c r="B935"/>
      <c r="C935"/>
      <c r="D935"/>
      <c r="E935"/>
      <c r="F935"/>
      <c r="G935"/>
      <c r="H935"/>
      <c r="I935"/>
      <c r="J935"/>
      <c r="K935"/>
      <c r="L935"/>
      <c r="M935"/>
      <c r="N935"/>
      <c r="O935"/>
      <c r="P935"/>
      <c r="Q935"/>
      <c r="R935"/>
      <c r="S935"/>
      <c r="T935"/>
      <c r="U935"/>
      <c r="V935"/>
      <c r="W935"/>
      <c r="X935"/>
      <c r="Y935"/>
      <c r="Z935"/>
      <c r="AA935" s="11">
        <v>0</v>
      </c>
      <c r="AB935" s="11">
        <v>0.36</v>
      </c>
      <c r="AC935" s="11">
        <v>0.55000000000000004</v>
      </c>
      <c r="AD935" s="11">
        <v>0.5</v>
      </c>
      <c r="AE935" s="11">
        <v>0.58399999999999996</v>
      </c>
      <c r="AF935" s="11">
        <v>0.25200000062584876</v>
      </c>
      <c r="AG935" s="11">
        <v>0.7</v>
      </c>
      <c r="AH935" s="11">
        <v>0.82299999999999995</v>
      </c>
      <c r="AI935" s="11">
        <v>0.77800000000000002</v>
      </c>
      <c r="AJ935" s="11">
        <v>0.74135915782678996</v>
      </c>
      <c r="AK935" s="11">
        <v>0.77806189242211798</v>
      </c>
      <c r="AL935" s="11">
        <v>0.94412252187158663</v>
      </c>
      <c r="AM935" s="11">
        <v>0.32563750677506775</v>
      </c>
      <c r="AN935" s="11">
        <v>1</v>
      </c>
      <c r="AO935" s="11">
        <v>0.88274552323305977</v>
      </c>
      <c r="AP935" s="11">
        <v>0.40918000200763344</v>
      </c>
      <c r="AQ935" s="11">
        <v>0.94412252187158663</v>
      </c>
      <c r="AR935" s="11">
        <v>19241.866160768499</v>
      </c>
      <c r="AS935" s="11">
        <v>18740</v>
      </c>
      <c r="AT935" s="11">
        <v>5125000</v>
      </c>
      <c r="AW935" s="11">
        <v>0.06</v>
      </c>
      <c r="AX935" s="11">
        <v>3.3215175212432363E-2</v>
      </c>
    </row>
    <row r="936" spans="1:50">
      <c r="A936"/>
      <c r="B936"/>
      <c r="C936"/>
      <c r="D936"/>
      <c r="E936"/>
      <c r="F936"/>
      <c r="G936"/>
      <c r="H936"/>
      <c r="I936"/>
      <c r="J936"/>
      <c r="K936"/>
      <c r="L936"/>
      <c r="M936"/>
      <c r="N936"/>
      <c r="O936"/>
      <c r="P936"/>
      <c r="Q936"/>
      <c r="R936"/>
      <c r="S936"/>
      <c r="T936"/>
      <c r="U936"/>
      <c r="V936"/>
      <c r="W936"/>
      <c r="X936"/>
      <c r="Y936"/>
      <c r="Z936"/>
      <c r="AA936" s="11">
        <v>0</v>
      </c>
      <c r="AB936" s="11">
        <v>0.36</v>
      </c>
      <c r="AC936" s="11">
        <v>0.7</v>
      </c>
      <c r="AD936" s="11">
        <v>0.5</v>
      </c>
      <c r="AE936" s="11">
        <v>0.54899999999999993</v>
      </c>
      <c r="AF936" s="11">
        <v>0.25760000050067899</v>
      </c>
      <c r="AG936" s="11">
        <v>0.7</v>
      </c>
      <c r="AH936" s="11">
        <v>0.83299999999999996</v>
      </c>
      <c r="AI936" s="11">
        <v>0.77800000000000002</v>
      </c>
      <c r="AJ936" s="11">
        <v>0.74847683515934205</v>
      </c>
      <c r="AK936" s="11">
        <v>0.78832046402955602</v>
      </c>
      <c r="AL936" s="11">
        <v>0.95131273058492327</v>
      </c>
      <c r="AM936" s="11">
        <v>0.46749749748775998</v>
      </c>
      <c r="AN936" s="11">
        <v>1</v>
      </c>
      <c r="AO936" s="11">
        <v>0.88535031735138436</v>
      </c>
      <c r="AP936" s="11">
        <v>0.41916000178456309</v>
      </c>
      <c r="AQ936" s="11">
        <v>0.95131273058492327</v>
      </c>
      <c r="AR936" s="11">
        <v>20932.404002728901</v>
      </c>
      <c r="AS936" s="11">
        <v>20560</v>
      </c>
      <c r="AT936" s="11">
        <v>5139835</v>
      </c>
      <c r="AW936" s="11">
        <v>0.08</v>
      </c>
      <c r="AX936" s="11">
        <v>2.8642983896280727E-2</v>
      </c>
    </row>
    <row r="937" spans="1:50">
      <c r="A937"/>
      <c r="B937"/>
      <c r="C937"/>
      <c r="D937"/>
      <c r="E937"/>
      <c r="F937"/>
      <c r="G937"/>
      <c r="H937"/>
      <c r="I937"/>
      <c r="J937"/>
      <c r="K937"/>
      <c r="L937"/>
      <c r="M937"/>
      <c r="N937"/>
      <c r="O937"/>
      <c r="P937"/>
      <c r="Q937"/>
      <c r="R937"/>
      <c r="S937"/>
      <c r="T937"/>
      <c r="U937"/>
      <c r="V937"/>
      <c r="W937"/>
      <c r="X937"/>
      <c r="Y937"/>
      <c r="Z937"/>
      <c r="AA937" s="11">
        <v>0</v>
      </c>
      <c r="AB937" s="11">
        <v>0.36</v>
      </c>
      <c r="AC937" s="11">
        <v>0.7</v>
      </c>
      <c r="AD937" s="11">
        <v>0.5</v>
      </c>
      <c r="AE937" s="11">
        <v>0.38500000000000001</v>
      </c>
      <c r="AF937" s="11">
        <v>0.26320000037550928</v>
      </c>
      <c r="AG937" s="11">
        <v>0.7</v>
      </c>
      <c r="AH937" s="11">
        <v>0.89500000000000002</v>
      </c>
      <c r="AI937" s="11">
        <v>0.73199999999999998</v>
      </c>
      <c r="AJ937" s="11">
        <v>0.75559451249189402</v>
      </c>
      <c r="AK937" s="11">
        <v>0.79857903563699395</v>
      </c>
      <c r="AL937" s="11">
        <v>0.95850293929826014</v>
      </c>
      <c r="AM937" s="11">
        <v>0.6136630226189711</v>
      </c>
      <c r="AN937" s="11">
        <v>1</v>
      </c>
      <c r="AO937" s="11">
        <v>0.88795511146970885</v>
      </c>
      <c r="AP937" s="11">
        <v>0.42914000156149262</v>
      </c>
      <c r="AQ937" s="11">
        <v>0.95850293929826014</v>
      </c>
      <c r="AR937" s="11">
        <v>22550.965600043899</v>
      </c>
      <c r="AS937" s="11">
        <v>22030</v>
      </c>
      <c r="AT937" s="11">
        <v>5153000</v>
      </c>
      <c r="AW937" s="11">
        <v>0.08</v>
      </c>
      <c r="AX937" s="11">
        <v>2.2418548404133348E-2</v>
      </c>
    </row>
    <row r="938" spans="1:50">
      <c r="A938"/>
      <c r="B938"/>
      <c r="C938"/>
      <c r="D938"/>
      <c r="E938"/>
      <c r="F938"/>
      <c r="G938"/>
      <c r="H938"/>
      <c r="I938"/>
      <c r="J938"/>
      <c r="K938"/>
      <c r="L938"/>
      <c r="M938"/>
      <c r="N938"/>
      <c r="O938"/>
      <c r="P938"/>
      <c r="Q938"/>
      <c r="R938"/>
      <c r="S938"/>
      <c r="T938"/>
      <c r="U938"/>
      <c r="V938"/>
      <c r="W938"/>
      <c r="X938"/>
      <c r="Y938"/>
      <c r="Z938"/>
      <c r="AA938" s="11">
        <v>0</v>
      </c>
      <c r="AB938" s="11">
        <v>0.35499999999999998</v>
      </c>
      <c r="AC938" s="11">
        <v>0.7</v>
      </c>
      <c r="AD938" s="11">
        <v>0.5</v>
      </c>
      <c r="AE938" s="11">
        <v>0.38400000000000001</v>
      </c>
      <c r="AF938" s="11">
        <v>0.26880000025033951</v>
      </c>
      <c r="AG938" s="11">
        <v>0.7</v>
      </c>
      <c r="AH938" s="11">
        <v>0.8859999999999999</v>
      </c>
      <c r="AI938" s="11">
        <v>0.73199999999999998</v>
      </c>
      <c r="AJ938" s="11">
        <v>0.77227188439811001</v>
      </c>
      <c r="AK938" s="11">
        <v>0.81384197681731707</v>
      </c>
      <c r="AL938" s="11">
        <v>0.96581419051278827</v>
      </c>
      <c r="AM938" s="11">
        <v>0.70413034881865111</v>
      </c>
      <c r="AN938" s="11">
        <v>1</v>
      </c>
      <c r="AO938" s="11">
        <v>0.8840906952278168</v>
      </c>
      <c r="AP938" s="11">
        <v>0.43912000133842227</v>
      </c>
      <c r="AQ938" s="11">
        <v>0.96581419051278827</v>
      </c>
      <c r="AR938" s="11">
        <v>23594.391632569401</v>
      </c>
      <c r="AS938" s="11">
        <v>23290</v>
      </c>
      <c r="AT938" s="11">
        <v>5165446.6873640297</v>
      </c>
      <c r="AW938" s="11">
        <v>0.08</v>
      </c>
      <c r="AX938" s="11">
        <v>2.0187493182021732E-2</v>
      </c>
    </row>
    <row r="939" spans="1:50">
      <c r="A939"/>
      <c r="B939"/>
      <c r="C939"/>
      <c r="D939"/>
      <c r="E939"/>
      <c r="F939"/>
      <c r="G939"/>
      <c r="H939"/>
      <c r="I939"/>
      <c r="J939"/>
      <c r="K939"/>
      <c r="L939"/>
      <c r="M939"/>
      <c r="N939"/>
      <c r="O939"/>
      <c r="P939"/>
      <c r="Q939"/>
      <c r="R939"/>
      <c r="S939"/>
      <c r="T939"/>
      <c r="U939"/>
      <c r="V939"/>
      <c r="W939"/>
      <c r="X939"/>
      <c r="Y939"/>
      <c r="Z939"/>
      <c r="AA939" s="11">
        <v>0</v>
      </c>
      <c r="AB939" s="11">
        <v>0.38</v>
      </c>
      <c r="AC939" s="11">
        <v>0.7</v>
      </c>
      <c r="AD939" s="11">
        <v>0.5</v>
      </c>
      <c r="AE939" s="11">
        <v>0.37200000000000005</v>
      </c>
      <c r="AF939" s="11">
        <v>0.27440000012516974</v>
      </c>
      <c r="AG939" s="11">
        <v>0.7</v>
      </c>
      <c r="AH939" s="11">
        <v>0.878</v>
      </c>
      <c r="AI939" s="11">
        <v>0.78</v>
      </c>
      <c r="AJ939" s="11">
        <v>0.78894925630432611</v>
      </c>
      <c r="AK939" s="11">
        <v>0.82910491799764008</v>
      </c>
      <c r="AL939" s="11">
        <v>0.9731254417273163</v>
      </c>
      <c r="AM939" s="11">
        <v>0.80037837080479779</v>
      </c>
      <c r="AN939" s="11">
        <v>1</v>
      </c>
      <c r="AO939" s="11">
        <v>0.88022627898592454</v>
      </c>
      <c r="AP939" s="11">
        <v>0.44910000111535192</v>
      </c>
      <c r="AQ939" s="11">
        <v>0.9731254417273163</v>
      </c>
      <c r="AR939" s="11">
        <v>25650.020924689699</v>
      </c>
      <c r="AS939" s="11">
        <v>25450</v>
      </c>
      <c r="AT939" s="11">
        <v>5176197.6807305198</v>
      </c>
      <c r="AU939" s="11">
        <v>26.88</v>
      </c>
      <c r="AW939" s="11">
        <v>0.09</v>
      </c>
      <c r="AX939" s="11">
        <v>1.5807696520956926E-2</v>
      </c>
    </row>
    <row r="940" spans="1:50">
      <c r="A940"/>
      <c r="B940"/>
      <c r="C940"/>
      <c r="D940"/>
      <c r="E940"/>
      <c r="F940"/>
      <c r="G940"/>
      <c r="H940"/>
      <c r="I940"/>
      <c r="J940"/>
      <c r="K940"/>
      <c r="L940"/>
      <c r="M940"/>
      <c r="N940"/>
      <c r="O940"/>
      <c r="P940"/>
      <c r="Q940"/>
      <c r="R940"/>
      <c r="S940"/>
      <c r="T940"/>
      <c r="U940"/>
      <c r="V940"/>
      <c r="W940"/>
      <c r="X940"/>
      <c r="Y940"/>
      <c r="Z940"/>
      <c r="AA940" s="11">
        <v>0</v>
      </c>
      <c r="AB940" s="11">
        <v>0.36</v>
      </c>
      <c r="AC940" s="11">
        <v>0.7</v>
      </c>
      <c r="AD940" s="11">
        <v>0.5</v>
      </c>
      <c r="AE940" s="11">
        <v>0.55600000000000005</v>
      </c>
      <c r="AF940" s="11">
        <v>0.28000000000000003</v>
      </c>
      <c r="AG940" s="11">
        <v>0.7</v>
      </c>
      <c r="AH940" s="11">
        <v>0.879</v>
      </c>
      <c r="AI940" s="11">
        <v>0.78</v>
      </c>
      <c r="AJ940" s="11">
        <v>0.80151889256086695</v>
      </c>
      <c r="AK940" s="11">
        <v>0.82158767084280393</v>
      </c>
      <c r="AL940" s="11">
        <v>0.97883758571278734</v>
      </c>
      <c r="AM940" s="11">
        <v>0.89428396578857339</v>
      </c>
      <c r="AN940" s="11">
        <v>1</v>
      </c>
      <c r="AO940" s="11">
        <v>0.87312945822130428</v>
      </c>
      <c r="AP940" s="11">
        <v>0.45908000089228151</v>
      </c>
      <c r="AQ940" s="11">
        <v>0.97883758571278734</v>
      </c>
      <c r="AR940" s="11">
        <v>26518.3166663876</v>
      </c>
      <c r="AS940" s="11">
        <v>26480</v>
      </c>
      <c r="AT940" s="11">
        <v>5187995.4115245696</v>
      </c>
      <c r="AW940" s="11">
        <v>0.1</v>
      </c>
      <c r="AX940" s="11">
        <v>1.7325828004046612E-2</v>
      </c>
    </row>
    <row r="941" spans="1:50">
      <c r="A941"/>
      <c r="B941"/>
      <c r="C941"/>
      <c r="D941"/>
      <c r="E941"/>
      <c r="F941"/>
      <c r="G941"/>
      <c r="H941"/>
      <c r="I941"/>
      <c r="J941"/>
      <c r="K941"/>
      <c r="L941"/>
      <c r="M941"/>
      <c r="N941"/>
      <c r="O941"/>
      <c r="P941"/>
      <c r="Q941"/>
      <c r="R941"/>
      <c r="S941"/>
      <c r="T941"/>
      <c r="U941"/>
      <c r="V941"/>
      <c r="W941"/>
      <c r="X941"/>
      <c r="Y941"/>
      <c r="Z941"/>
      <c r="AA941" s="11">
        <v>0</v>
      </c>
      <c r="AB941" s="11">
        <v>0.36</v>
      </c>
      <c r="AC941" s="11">
        <v>0.85</v>
      </c>
      <c r="AD941" s="11">
        <v>0.7</v>
      </c>
      <c r="AE941" s="11">
        <v>0.55600000000000005</v>
      </c>
      <c r="AF941" s="11">
        <v>0.28000000000000003</v>
      </c>
      <c r="AG941" s="11">
        <v>0.7</v>
      </c>
      <c r="AH941" s="11">
        <v>0.84599999999999997</v>
      </c>
      <c r="AI941" s="11">
        <v>0.79599999999999993</v>
      </c>
      <c r="AJ941" s="11">
        <v>0.8140885288174079</v>
      </c>
      <c r="AK941" s="11">
        <v>0.814070423687968</v>
      </c>
      <c r="AL941" s="11">
        <v>0.98454972969825827</v>
      </c>
      <c r="AM941" s="11">
        <v>0.96501145443632452</v>
      </c>
      <c r="AN941" s="11">
        <v>1</v>
      </c>
      <c r="AO941" s="11">
        <v>0.86603263745668391</v>
      </c>
      <c r="AP941" s="11">
        <v>0.46906000066921116</v>
      </c>
      <c r="AQ941" s="11">
        <v>0.98454972969825827</v>
      </c>
      <c r="AR941" s="11">
        <v>27511.2347613112</v>
      </c>
      <c r="AS941" s="11">
        <v>27560</v>
      </c>
      <c r="AT941" s="11">
        <v>5200596.8763210196</v>
      </c>
      <c r="AW941" s="11">
        <v>0.13</v>
      </c>
      <c r="AX941" s="11">
        <v>1.5192970053815036E-2</v>
      </c>
    </row>
    <row r="942" spans="1:50">
      <c r="A942"/>
      <c r="B942"/>
      <c r="C942"/>
      <c r="D942"/>
      <c r="E942"/>
      <c r="F942"/>
      <c r="G942"/>
      <c r="H942"/>
      <c r="I942"/>
      <c r="J942"/>
      <c r="K942"/>
      <c r="L942"/>
      <c r="M942"/>
      <c r="N942"/>
      <c r="O942"/>
      <c r="P942"/>
      <c r="Q942"/>
      <c r="R942"/>
      <c r="S942"/>
      <c r="T942"/>
      <c r="U942"/>
      <c r="V942"/>
      <c r="W942"/>
      <c r="X942"/>
      <c r="Y942"/>
      <c r="Z942"/>
      <c r="AA942" s="11">
        <v>0</v>
      </c>
      <c r="AB942" s="11">
        <v>0.35400001530000003</v>
      </c>
      <c r="AC942" s="11">
        <v>0.85</v>
      </c>
      <c r="AD942" s="11">
        <v>0.7</v>
      </c>
      <c r="AE942" s="11">
        <v>0.54899999999999993</v>
      </c>
      <c r="AF942" s="11">
        <v>0.28000000000000003</v>
      </c>
      <c r="AG942" s="11">
        <v>0.7</v>
      </c>
      <c r="AH942" s="11">
        <v>0.84699999999999998</v>
      </c>
      <c r="AI942" s="11">
        <v>0.81400000000000006</v>
      </c>
      <c r="AJ942" s="11">
        <v>0.81537440490428992</v>
      </c>
      <c r="AK942" s="11">
        <v>0.81426774231059407</v>
      </c>
      <c r="AL942" s="11">
        <v>0.96214784177012969</v>
      </c>
      <c r="AM942" s="11">
        <v>1</v>
      </c>
      <c r="AN942" s="11">
        <v>1</v>
      </c>
      <c r="AO942" s="11">
        <v>0.8703079147269781</v>
      </c>
      <c r="AP942" s="11">
        <v>0.4790400004461407</v>
      </c>
      <c r="AQ942" s="11">
        <v>0.96214784177012969</v>
      </c>
      <c r="AR942" s="11">
        <v>27592.2259331317</v>
      </c>
      <c r="AS942" s="11">
        <v>27380</v>
      </c>
      <c r="AT942" s="11">
        <v>5212995.6944160201</v>
      </c>
      <c r="AW942" s="11">
        <v>0.12</v>
      </c>
      <c r="AX942" s="11">
        <v>1.5383225138443368E-2</v>
      </c>
    </row>
    <row r="943" spans="1:50">
      <c r="A943"/>
      <c r="B943"/>
      <c r="C943"/>
      <c r="D943"/>
      <c r="E943"/>
      <c r="F943"/>
      <c r="G943"/>
      <c r="H943"/>
      <c r="I943"/>
      <c r="J943"/>
      <c r="K943"/>
      <c r="L943"/>
      <c r="M943"/>
      <c r="N943"/>
      <c r="O943"/>
      <c r="P943"/>
      <c r="Q943"/>
      <c r="R943"/>
      <c r="S943"/>
      <c r="T943"/>
      <c r="U943"/>
      <c r="V943"/>
      <c r="W943"/>
      <c r="X943"/>
      <c r="Y943"/>
      <c r="Z943"/>
      <c r="AA943" s="11">
        <v>0</v>
      </c>
      <c r="AB943" s="11">
        <v>0.35300003050000006</v>
      </c>
      <c r="AC943" s="11">
        <v>0.85</v>
      </c>
      <c r="AD943" s="11">
        <v>0.7</v>
      </c>
      <c r="AE943" s="11">
        <v>0.57499999999999996</v>
      </c>
      <c r="AF943" s="11">
        <v>0.25</v>
      </c>
      <c r="AG943" s="11">
        <v>0.7</v>
      </c>
      <c r="AH943" s="11">
        <v>0.86</v>
      </c>
      <c r="AI943" s="11">
        <v>0.79799999999999993</v>
      </c>
      <c r="AJ943" s="11">
        <v>0.79500395249656397</v>
      </c>
      <c r="AK943" s="11">
        <v>0.86288034506606992</v>
      </c>
      <c r="AL943" s="11">
        <v>0.96226967972962585</v>
      </c>
      <c r="AM943" s="11">
        <v>1</v>
      </c>
      <c r="AN943" s="11">
        <v>1</v>
      </c>
      <c r="AO943" s="11">
        <v>0.87291227542621963</v>
      </c>
      <c r="AP943" s="11">
        <v>0.48902000022307035</v>
      </c>
      <c r="AQ943" s="11">
        <v>0.96226967972962585</v>
      </c>
      <c r="AR943" s="11">
        <v>29850.5722826321</v>
      </c>
      <c r="AS943" s="11">
        <v>30080</v>
      </c>
      <c r="AT943" s="11">
        <v>5228143.1713372199</v>
      </c>
      <c r="AW943" s="11">
        <v>0.12</v>
      </c>
      <c r="AX943" s="11">
        <v>1.2844401085695095E-2</v>
      </c>
    </row>
    <row r="944" spans="1:50">
      <c r="A944"/>
      <c r="B944"/>
      <c r="C944"/>
      <c r="D944"/>
      <c r="E944"/>
      <c r="F944"/>
      <c r="G944"/>
      <c r="H944"/>
      <c r="I944"/>
      <c r="J944"/>
      <c r="K944"/>
      <c r="L944"/>
      <c r="M944"/>
      <c r="N944"/>
      <c r="O944"/>
      <c r="P944"/>
      <c r="Q944"/>
      <c r="R944"/>
      <c r="S944"/>
      <c r="T944"/>
      <c r="U944"/>
      <c r="V944"/>
      <c r="W944"/>
      <c r="X944"/>
      <c r="Y944"/>
      <c r="Z944"/>
      <c r="AA944" s="11">
        <v>0</v>
      </c>
      <c r="AB944" s="11">
        <v>0.34959999080000004</v>
      </c>
      <c r="AC944" s="11">
        <v>0.85</v>
      </c>
      <c r="AD944" s="11">
        <v>0.7</v>
      </c>
      <c r="AE944" s="11">
        <v>0.57999999999999996</v>
      </c>
      <c r="AF944" s="11">
        <v>0.223</v>
      </c>
      <c r="AG944" s="11">
        <v>0.7</v>
      </c>
      <c r="AH944" s="11">
        <v>0.88</v>
      </c>
      <c r="AI944" s="11">
        <v>0.80200000000000005</v>
      </c>
      <c r="AJ944" s="11">
        <v>0.78690520100670402</v>
      </c>
      <c r="AK944" s="11">
        <v>0.84408930515430602</v>
      </c>
      <c r="AL944" s="11">
        <v>0.94394445617125</v>
      </c>
      <c r="AM944" s="11">
        <v>1</v>
      </c>
      <c r="AN944" s="11">
        <v>1</v>
      </c>
      <c r="AO944" s="11">
        <v>0.87763135012740645</v>
      </c>
      <c r="AP944" s="11">
        <v>0.499</v>
      </c>
      <c r="AQ944" s="11">
        <v>0.94394445617125</v>
      </c>
      <c r="AR944" s="11">
        <v>30684.125284701899</v>
      </c>
      <c r="AS944" s="11">
        <v>30830</v>
      </c>
      <c r="AT944" s="11">
        <v>5246100</v>
      </c>
      <c r="AW944" s="11">
        <v>0.12</v>
      </c>
      <c r="AX944" s="11">
        <v>1.2327131954205983E-2</v>
      </c>
    </row>
    <row r="945" spans="1:50">
      <c r="A945"/>
      <c r="B945"/>
      <c r="C945"/>
      <c r="D945"/>
      <c r="E945"/>
      <c r="F945"/>
      <c r="G945"/>
      <c r="H945"/>
      <c r="I945"/>
      <c r="J945"/>
      <c r="K945"/>
      <c r="L945"/>
      <c r="M945"/>
      <c r="N945"/>
      <c r="O945"/>
      <c r="P945"/>
      <c r="Q945"/>
      <c r="R945"/>
      <c r="S945"/>
      <c r="T945"/>
      <c r="U945"/>
      <c r="V945"/>
      <c r="W945"/>
      <c r="X945"/>
      <c r="Y945"/>
      <c r="Z945"/>
      <c r="AA945" s="11">
        <v>0</v>
      </c>
      <c r="AB945" s="11">
        <v>0.34724667789999997</v>
      </c>
      <c r="AC945" s="11">
        <v>0.95400000000000007</v>
      </c>
      <c r="AD945" s="11">
        <v>0.7</v>
      </c>
      <c r="AE945" s="11">
        <v>0.61899999999999999</v>
      </c>
      <c r="AF945" s="11">
        <v>0.24399999999999999</v>
      </c>
      <c r="AG945" s="11">
        <v>0.7</v>
      </c>
      <c r="AH945" s="11">
        <v>0.90799999999999992</v>
      </c>
      <c r="AI945" s="11">
        <v>0.82400000000000007</v>
      </c>
      <c r="AJ945" s="11">
        <v>0.78257888313360002</v>
      </c>
      <c r="AK945" s="11">
        <v>0.8104951042595101</v>
      </c>
      <c r="AL945" s="11">
        <v>0.99331110135765643</v>
      </c>
      <c r="AM945" s="11">
        <v>1</v>
      </c>
      <c r="AN945" s="11">
        <v>1</v>
      </c>
      <c r="AO945" s="11">
        <v>0.88641355215957596</v>
      </c>
      <c r="AP945" s="11">
        <v>0.47399999999999998</v>
      </c>
      <c r="AQ945" s="11">
        <v>0.99331110135765643</v>
      </c>
      <c r="AR945" s="11">
        <v>33095.231954082199</v>
      </c>
      <c r="AS945" s="11">
        <v>33410</v>
      </c>
      <c r="AT945" s="11">
        <v>5266268</v>
      </c>
      <c r="AW945" s="11">
        <v>0.13</v>
      </c>
      <c r="AX945" s="11">
        <v>-7.6738979266388341E-3</v>
      </c>
    </row>
    <row r="946" spans="1:50">
      <c r="A946"/>
      <c r="B946"/>
      <c r="C946"/>
      <c r="D946"/>
      <c r="E946"/>
      <c r="F946"/>
      <c r="G946"/>
      <c r="H946"/>
      <c r="I946"/>
      <c r="J946"/>
      <c r="K946"/>
      <c r="L946"/>
      <c r="M946"/>
      <c r="N946"/>
      <c r="O946"/>
      <c r="P946"/>
      <c r="Q946"/>
      <c r="R946"/>
      <c r="S946"/>
      <c r="T946"/>
      <c r="U946"/>
      <c r="V946"/>
      <c r="W946"/>
      <c r="X946"/>
      <c r="Y946"/>
      <c r="Z946"/>
      <c r="AA946" s="11">
        <v>0</v>
      </c>
      <c r="AB946" s="11">
        <v>0.34637275160000003</v>
      </c>
      <c r="AC946" s="11">
        <v>0.95299999999999996</v>
      </c>
      <c r="AD946" s="11">
        <v>0.8</v>
      </c>
      <c r="AE946" s="11">
        <v>0.63100000000000001</v>
      </c>
      <c r="AF946" s="11">
        <v>0.23499999999999999</v>
      </c>
      <c r="AG946" s="11">
        <v>0.7</v>
      </c>
      <c r="AH946" s="11">
        <v>0.89900000000000002</v>
      </c>
      <c r="AI946" s="11">
        <v>0.86599999999999999</v>
      </c>
      <c r="AJ946" s="11">
        <v>0.780798656245558</v>
      </c>
      <c r="AK946" s="11">
        <v>0.79776112703733193</v>
      </c>
      <c r="AL946" s="11">
        <v>0.98165761941613849</v>
      </c>
      <c r="AM946" s="11">
        <v>1</v>
      </c>
      <c r="AN946" s="11">
        <v>1</v>
      </c>
      <c r="AO946" s="11">
        <v>0.87223283981565092</v>
      </c>
      <c r="AP946" s="11">
        <v>0.45600000000000002</v>
      </c>
      <c r="AQ946" s="11">
        <v>0.98165761941613849</v>
      </c>
      <c r="AR946" s="11">
        <v>36149.192927969001</v>
      </c>
      <c r="AS946" s="11">
        <v>36160</v>
      </c>
      <c r="AT946" s="11">
        <v>5288720</v>
      </c>
      <c r="AW946" s="11">
        <v>0.13</v>
      </c>
      <c r="AX946" s="11">
        <v>1.7403483938166486E-5</v>
      </c>
    </row>
    <row r="947" spans="1:50">
      <c r="A947"/>
      <c r="B947"/>
      <c r="C947"/>
      <c r="D947"/>
      <c r="E947"/>
      <c r="F947"/>
      <c r="G947"/>
      <c r="H947"/>
      <c r="I947"/>
      <c r="J947"/>
      <c r="K947"/>
      <c r="L947"/>
      <c r="M947"/>
      <c r="N947"/>
      <c r="O947"/>
      <c r="P947"/>
      <c r="Q947"/>
      <c r="R947"/>
      <c r="S947"/>
      <c r="T947"/>
      <c r="U947"/>
      <c r="V947"/>
      <c r="W947"/>
      <c r="X947"/>
      <c r="Y947"/>
      <c r="Z947"/>
      <c r="AA947" s="11">
        <v>0</v>
      </c>
      <c r="AB947" s="11">
        <v>0.34530000000000005</v>
      </c>
      <c r="AC947" s="11">
        <v>0.95200000000000007</v>
      </c>
      <c r="AD947" s="11">
        <v>0.8</v>
      </c>
      <c r="AE947" s="11">
        <v>0.64300000000000002</v>
      </c>
      <c r="AF947" s="11">
        <v>0.29100000000000004</v>
      </c>
      <c r="AG947" s="11">
        <v>0.7</v>
      </c>
      <c r="AH947" s="11">
        <v>0.88500000000000001</v>
      </c>
      <c r="AI947" s="11">
        <v>0.86</v>
      </c>
      <c r="AJ947" s="11">
        <v>0.77552147305139196</v>
      </c>
      <c r="AK947" s="11">
        <v>0.80349723397182193</v>
      </c>
      <c r="AL947" s="11">
        <v>0.97192519621464424</v>
      </c>
      <c r="AM947" s="11">
        <v>1</v>
      </c>
      <c r="AN947" s="11">
        <v>1</v>
      </c>
      <c r="AO947" s="11">
        <v>0.87275114286769606</v>
      </c>
      <c r="AP947" s="11">
        <v>0.46399999999999997</v>
      </c>
      <c r="AQ947" s="11">
        <v>0.97192519621464424</v>
      </c>
      <c r="AR947" s="11">
        <v>37795.244211049801</v>
      </c>
      <c r="AS947" s="11">
        <v>37990</v>
      </c>
      <c r="AT947" s="11">
        <v>5313399</v>
      </c>
      <c r="AW947" s="11">
        <v>0.13</v>
      </c>
      <c r="AX947" s="11">
        <v>-1.1774746255742985E-3</v>
      </c>
    </row>
    <row r="948" spans="1:50">
      <c r="A948"/>
      <c r="B948"/>
      <c r="C948"/>
      <c r="D948"/>
      <c r="E948"/>
      <c r="F948"/>
      <c r="G948"/>
      <c r="H948"/>
      <c r="I948"/>
      <c r="J948"/>
      <c r="K948"/>
      <c r="L948"/>
      <c r="M948"/>
      <c r="N948"/>
      <c r="O948"/>
      <c r="P948"/>
      <c r="Q948"/>
      <c r="R948"/>
      <c r="S948"/>
      <c r="T948"/>
      <c r="U948"/>
      <c r="V948"/>
      <c r="W948"/>
      <c r="X948"/>
      <c r="Y948"/>
      <c r="Z948"/>
      <c r="AA948" s="11">
        <v>0</v>
      </c>
      <c r="AB948" s="11">
        <v>0.35839399970732633</v>
      </c>
      <c r="AC948" s="11">
        <v>0.95099999999999996</v>
      </c>
      <c r="AD948" s="11">
        <v>0.8</v>
      </c>
      <c r="AE948" s="11">
        <v>0.64300000000000002</v>
      </c>
      <c r="AF948" s="11">
        <v>0.28600000000000003</v>
      </c>
      <c r="AG948" s="11">
        <v>0.7</v>
      </c>
      <c r="AH948" s="11">
        <v>0.87400000000000011</v>
      </c>
      <c r="AI948" s="11">
        <v>0.85799999999999998</v>
      </c>
      <c r="AJ948" s="11">
        <v>0.77143057038682605</v>
      </c>
      <c r="AK948" s="11">
        <v>0.80595173374085005</v>
      </c>
      <c r="AL948" s="11">
        <v>0.9442337795060034</v>
      </c>
      <c r="AM948" s="11">
        <v>1</v>
      </c>
      <c r="AN948" s="11">
        <v>1</v>
      </c>
      <c r="AO948" s="11">
        <v>0.88738995978494584</v>
      </c>
      <c r="AP948" s="11">
        <v>0.44799999999999995</v>
      </c>
      <c r="AQ948" s="11">
        <v>0.9442337795060034</v>
      </c>
      <c r="AR948" s="11">
        <v>35265.393395200997</v>
      </c>
      <c r="AS948" s="11">
        <v>35280</v>
      </c>
      <c r="AT948" s="11">
        <v>5338395</v>
      </c>
      <c r="AW948" s="11">
        <v>0.13</v>
      </c>
      <c r="AX948" s="11">
        <v>2.032785998950154E-3</v>
      </c>
    </row>
    <row r="949" spans="1:50">
      <c r="A949"/>
      <c r="B949"/>
      <c r="C949"/>
      <c r="D949"/>
      <c r="E949"/>
      <c r="F949"/>
      <c r="G949"/>
      <c r="H949"/>
      <c r="I949"/>
      <c r="J949"/>
      <c r="K949"/>
      <c r="L949"/>
      <c r="M949"/>
      <c r="N949"/>
      <c r="O949"/>
      <c r="P949"/>
      <c r="Q949"/>
      <c r="R949"/>
      <c r="S949"/>
      <c r="T949"/>
      <c r="U949"/>
      <c r="V949"/>
      <c r="W949"/>
      <c r="X949"/>
      <c r="Y949"/>
      <c r="Z949"/>
      <c r="AA949" s="11">
        <v>0</v>
      </c>
      <c r="AB949" s="11">
        <v>0.3714879994146526</v>
      </c>
      <c r="AC949" s="11">
        <v>0.95</v>
      </c>
      <c r="AD949" s="11">
        <v>0.8</v>
      </c>
      <c r="AE949" s="11">
        <v>0.65400000000000003</v>
      </c>
      <c r="AF949" s="11">
        <v>0.32899999999999996</v>
      </c>
      <c r="AG949" s="11">
        <v>0.75</v>
      </c>
      <c r="AH949" s="11">
        <v>0.78900000000000003</v>
      </c>
      <c r="AI949" s="11">
        <v>0.875</v>
      </c>
      <c r="AJ949" s="11">
        <v>0.7687162647436272</v>
      </c>
      <c r="AK949" s="11">
        <v>0.80289221647182707</v>
      </c>
      <c r="AL949" s="11">
        <v>0.93979144181023722</v>
      </c>
      <c r="AM949" s="11">
        <v>1</v>
      </c>
      <c r="AN949" s="11">
        <v>1</v>
      </c>
      <c r="AO949" s="11">
        <v>0.88351606027368468</v>
      </c>
      <c r="AP949" s="11">
        <v>0.43799999999999994</v>
      </c>
      <c r="AQ949" s="11">
        <v>0.93979144181023722</v>
      </c>
      <c r="AS949" s="11">
        <v>38758</v>
      </c>
      <c r="AW949" s="11">
        <v>0.13</v>
      </c>
      <c r="AX949" s="11">
        <v>-3.8692307347281407E-3</v>
      </c>
    </row>
    <row r="950" spans="1:50">
      <c r="A950"/>
      <c r="B950"/>
      <c r="C950"/>
      <c r="D950"/>
      <c r="E950"/>
      <c r="F950"/>
      <c r="G950"/>
      <c r="H950"/>
      <c r="I950"/>
      <c r="J950"/>
      <c r="K950"/>
      <c r="L950"/>
      <c r="M950"/>
      <c r="N950"/>
      <c r="O950"/>
      <c r="P950"/>
      <c r="Q950"/>
      <c r="R950"/>
      <c r="S950"/>
      <c r="T950"/>
      <c r="U950"/>
      <c r="V950"/>
      <c r="W950"/>
      <c r="X950"/>
      <c r="Y950"/>
      <c r="Z950"/>
      <c r="AA950" s="11">
        <v>6.8473140269510277E-2</v>
      </c>
      <c r="AB950" s="11">
        <v>1.9999999552965164E-2</v>
      </c>
      <c r="AC950" s="11">
        <v>0.85</v>
      </c>
      <c r="AD950" s="11">
        <v>0.5</v>
      </c>
      <c r="AE950" s="11">
        <v>0.60799999999999998</v>
      </c>
      <c r="AF950" s="11">
        <v>0.157</v>
      </c>
      <c r="AG950" s="11">
        <v>0.5</v>
      </c>
      <c r="AH950" s="11">
        <v>0.80500000000000005</v>
      </c>
      <c r="AI950" s="11">
        <v>0.77800000000000002</v>
      </c>
      <c r="AJ950" s="11">
        <v>0.67326595621925578</v>
      </c>
      <c r="AK950" s="11">
        <v>0.69876802154361606</v>
      </c>
      <c r="AL950" s="11">
        <v>0.76517650443800567</v>
      </c>
      <c r="AM950" s="11">
        <v>2.5019324005562889E-2</v>
      </c>
      <c r="AN950" s="11">
        <v>0.72261657142857139</v>
      </c>
      <c r="AO950" s="11">
        <v>0.79792047421601375</v>
      </c>
      <c r="AP950" s="11">
        <v>0.43440000242739912</v>
      </c>
      <c r="AQ950" s="11">
        <v>0.76517650443800567</v>
      </c>
      <c r="AR950" s="11">
        <v>20213.6063474691</v>
      </c>
      <c r="AS950" s="11">
        <v>20250</v>
      </c>
      <c r="AT950" s="11">
        <v>57844000</v>
      </c>
      <c r="AU950" s="11">
        <v>32.74</v>
      </c>
      <c r="AW950" s="11">
        <v>-0.03</v>
      </c>
      <c r="AX950" s="11">
        <v>8.6253629897413059E-2</v>
      </c>
    </row>
    <row r="951" spans="1:50">
      <c r="A951"/>
      <c r="B951"/>
      <c r="C951"/>
      <c r="D951"/>
      <c r="E951"/>
      <c r="F951"/>
      <c r="G951"/>
      <c r="H951"/>
      <c r="I951"/>
      <c r="J951"/>
      <c r="K951"/>
      <c r="L951"/>
      <c r="M951"/>
      <c r="N951"/>
      <c r="O951"/>
      <c r="P951"/>
      <c r="Q951"/>
      <c r="R951"/>
      <c r="S951"/>
      <c r="T951"/>
      <c r="U951"/>
      <c r="V951"/>
      <c r="W951"/>
      <c r="X951"/>
      <c r="Y951"/>
      <c r="Z951"/>
      <c r="AA951" s="11">
        <v>6.8473140269510277E-2</v>
      </c>
      <c r="AB951" s="11">
        <v>0</v>
      </c>
      <c r="AC951" s="11">
        <v>0.85</v>
      </c>
      <c r="AD951" s="11">
        <v>0.5</v>
      </c>
      <c r="AE951" s="11">
        <v>0.60599999999999998</v>
      </c>
      <c r="AF951" s="11">
        <v>8.3000000000000004E-2</v>
      </c>
      <c r="AG951" s="11">
        <v>0.5</v>
      </c>
      <c r="AH951" s="11">
        <v>0.81400000000000006</v>
      </c>
      <c r="AI951" s="11">
        <v>0.77800000000000002</v>
      </c>
      <c r="AJ951" s="11">
        <v>0.67680199606144797</v>
      </c>
      <c r="AK951" s="11">
        <v>0.70282451168668003</v>
      </c>
      <c r="AL951" s="11">
        <v>0.77058826971126859</v>
      </c>
      <c r="AM951" s="11">
        <v>4.7157021565045552E-2</v>
      </c>
      <c r="AN951" s="11">
        <v>0.74078328571428576</v>
      </c>
      <c r="AO951" s="11">
        <v>0.80400048375521926</v>
      </c>
      <c r="AP951" s="11">
        <v>0.44526000218465922</v>
      </c>
      <c r="AQ951" s="11">
        <v>0.77058826971126859</v>
      </c>
      <c r="AR951" s="11">
        <v>20803.994514525399</v>
      </c>
      <c r="AS951" s="11">
        <v>20910</v>
      </c>
      <c r="AT951" s="11">
        <v>58026000</v>
      </c>
      <c r="AW951" s="11">
        <v>-0.03</v>
      </c>
      <c r="AX951" s="11">
        <v>8.6679719815981243E-2</v>
      </c>
    </row>
    <row r="952" spans="1:50">
      <c r="A952"/>
      <c r="B952"/>
      <c r="C952"/>
      <c r="D952"/>
      <c r="E952"/>
      <c r="F952"/>
      <c r="G952"/>
      <c r="H952"/>
      <c r="I952"/>
      <c r="J952"/>
      <c r="K952"/>
      <c r="L952"/>
      <c r="M952"/>
      <c r="N952"/>
      <c r="O952"/>
      <c r="P952"/>
      <c r="Q952"/>
      <c r="R952"/>
      <c r="S952"/>
      <c r="T952"/>
      <c r="U952"/>
      <c r="V952"/>
      <c r="W952"/>
      <c r="X952"/>
      <c r="Y952"/>
      <c r="Z952"/>
      <c r="AA952" s="11">
        <v>6.8473140269510277E-2</v>
      </c>
      <c r="AB952" s="11">
        <v>0</v>
      </c>
      <c r="AC952" s="11">
        <v>0.85</v>
      </c>
      <c r="AD952" s="11">
        <v>0.5</v>
      </c>
      <c r="AE952" s="11">
        <v>0.38100000000000001</v>
      </c>
      <c r="AF952" s="11">
        <v>9.6000000000000002E-2</v>
      </c>
      <c r="AG952" s="11">
        <v>0.5</v>
      </c>
      <c r="AH952" s="11">
        <v>0.81499999999999995</v>
      </c>
      <c r="AI952" s="11">
        <v>0.77800000000000002</v>
      </c>
      <c r="AJ952" s="11">
        <v>0.66402532399366598</v>
      </c>
      <c r="AK952" s="11">
        <v>0.71226068640052698</v>
      </c>
      <c r="AL952" s="11">
        <v>0.77590933351620106</v>
      </c>
      <c r="AM952" s="11">
        <v>0.11104430089792923</v>
      </c>
      <c r="AN952" s="11">
        <v>0.74316700000000002</v>
      </c>
      <c r="AO952" s="11">
        <v>0.78803377846054001</v>
      </c>
      <c r="AP952" s="11">
        <v>0.45612000194191926</v>
      </c>
      <c r="AQ952" s="11">
        <v>0.77590933351620106</v>
      </c>
      <c r="AR952" s="11">
        <v>21743.602198680499</v>
      </c>
      <c r="AS952" s="11">
        <v>21890</v>
      </c>
      <c r="AT952" s="11">
        <v>58208000</v>
      </c>
      <c r="AW952" s="11">
        <v>-0.04</v>
      </c>
      <c r="AX952" s="11">
        <v>8.5257314574530035E-2</v>
      </c>
    </row>
    <row r="953" spans="1:50">
      <c r="A953"/>
      <c r="B953"/>
      <c r="C953"/>
      <c r="D953"/>
      <c r="E953"/>
      <c r="F953"/>
      <c r="G953"/>
      <c r="H953"/>
      <c r="I953"/>
      <c r="J953"/>
      <c r="K953"/>
      <c r="L953"/>
      <c r="M953"/>
      <c r="N953"/>
      <c r="O953"/>
      <c r="P953"/>
      <c r="Q953"/>
      <c r="R953"/>
      <c r="S953"/>
      <c r="T953"/>
      <c r="U953"/>
      <c r="V953"/>
      <c r="W953"/>
      <c r="X953"/>
      <c r="Y953"/>
      <c r="Z953"/>
      <c r="AA953" s="11">
        <v>6.8473140269510277E-2</v>
      </c>
      <c r="AB953" s="11">
        <v>0</v>
      </c>
      <c r="AC953" s="11">
        <v>0.85</v>
      </c>
      <c r="AD953" s="11">
        <v>0.5</v>
      </c>
      <c r="AE953" s="11">
        <v>0.38200000000000001</v>
      </c>
      <c r="AF953" s="11">
        <v>8.5999999999999993E-2</v>
      </c>
      <c r="AG953" s="11">
        <v>0.5</v>
      </c>
      <c r="AH953" s="11">
        <v>0.81200000000000006</v>
      </c>
      <c r="AI953" s="11">
        <v>0.77800000000000002</v>
      </c>
      <c r="AJ953" s="11">
        <v>0.65124865192588399</v>
      </c>
      <c r="AK953" s="11">
        <v>0.72169686111437392</v>
      </c>
      <c r="AL953" s="11">
        <v>0.78123039732113353</v>
      </c>
      <c r="AM953" s="11">
        <v>0.21328926789730221</v>
      </c>
      <c r="AN953" s="11">
        <v>0.7441565714285715</v>
      </c>
      <c r="AO953" s="11">
        <v>0.77206707316586087</v>
      </c>
      <c r="AP953" s="11">
        <v>0.46698000169917941</v>
      </c>
      <c r="AQ953" s="11">
        <v>0.78123039732113353</v>
      </c>
      <c r="AR953" s="11">
        <v>22793.055288782201</v>
      </c>
      <c r="AS953" s="11">
        <v>22960</v>
      </c>
      <c r="AT953" s="11">
        <v>58398000</v>
      </c>
      <c r="AW953" s="11">
        <v>-0.04</v>
      </c>
      <c r="AX953" s="11">
        <v>8.3067745835691292E-2</v>
      </c>
    </row>
    <row r="954" spans="1:50">
      <c r="A954"/>
      <c r="B954"/>
      <c r="C954"/>
      <c r="D954"/>
      <c r="E954"/>
      <c r="F954"/>
      <c r="G954"/>
      <c r="H954"/>
      <c r="I954"/>
      <c r="J954"/>
      <c r="K954"/>
      <c r="L954"/>
      <c r="M954"/>
      <c r="N954"/>
      <c r="O954"/>
      <c r="P954"/>
      <c r="Q954"/>
      <c r="R954"/>
      <c r="S954"/>
      <c r="T954"/>
      <c r="U954"/>
      <c r="V954"/>
      <c r="W954"/>
      <c r="X954"/>
      <c r="Y954"/>
      <c r="Z954"/>
      <c r="AA954" s="11">
        <v>6.8473140269510277E-2</v>
      </c>
      <c r="AB954" s="11">
        <v>0</v>
      </c>
      <c r="AC954" s="11">
        <v>0.85</v>
      </c>
      <c r="AD954" s="11">
        <v>0.5</v>
      </c>
      <c r="AE954" s="11">
        <v>0.42399999999999999</v>
      </c>
      <c r="AF954" s="11">
        <v>7.5999999999999998E-2</v>
      </c>
      <c r="AG954" s="11">
        <v>0.5</v>
      </c>
      <c r="AH954" s="11">
        <v>0.82400000000000007</v>
      </c>
      <c r="AI954" s="11">
        <v>0.77800000000000002</v>
      </c>
      <c r="AJ954" s="11">
        <v>0.6576798323786599</v>
      </c>
      <c r="AK954" s="11">
        <v>0.72340364184581107</v>
      </c>
      <c r="AL954" s="11">
        <v>0.77486340399310194</v>
      </c>
      <c r="AM954" s="11">
        <v>0.40624323623176223</v>
      </c>
      <c r="AN954" s="11">
        <v>0.75124099999999994</v>
      </c>
      <c r="AO954" s="11">
        <v>0.77464083088201197</v>
      </c>
      <c r="AP954" s="11">
        <v>0.47784000145643946</v>
      </c>
      <c r="AQ954" s="11">
        <v>0.77486340399310194</v>
      </c>
      <c r="AR954" s="11">
        <v>23634.8381150477</v>
      </c>
      <c r="AS954" s="11">
        <v>24000</v>
      </c>
      <c r="AT954" s="11">
        <v>58622514.483942099</v>
      </c>
      <c r="AW954" s="11">
        <v>-0.02</v>
      </c>
      <c r="AX954" s="11">
        <v>8.1286241757059036E-2</v>
      </c>
    </row>
    <row r="955" spans="1:50">
      <c r="A955"/>
      <c r="B955"/>
      <c r="C955"/>
      <c r="D955"/>
      <c r="E955"/>
      <c r="F955"/>
      <c r="G955"/>
      <c r="H955"/>
      <c r="I955"/>
      <c r="J955"/>
      <c r="K955"/>
      <c r="L955"/>
      <c r="M955"/>
      <c r="N955"/>
      <c r="O955"/>
      <c r="P955"/>
      <c r="Q955"/>
      <c r="R955"/>
      <c r="S955"/>
      <c r="T955"/>
      <c r="U955"/>
      <c r="V955"/>
      <c r="W955"/>
      <c r="X955"/>
      <c r="Y955"/>
      <c r="Z955"/>
      <c r="AA955" s="11">
        <v>6.8473140269510277E-2</v>
      </c>
      <c r="AB955" s="11">
        <v>0</v>
      </c>
      <c r="AC955" s="11">
        <v>0.7</v>
      </c>
      <c r="AD955" s="11">
        <v>0.5</v>
      </c>
      <c r="AE955" s="11">
        <v>0.35100000000000003</v>
      </c>
      <c r="AF955" s="11">
        <v>0.125</v>
      </c>
      <c r="AG955" s="11">
        <v>0.5</v>
      </c>
      <c r="AH955" s="11">
        <v>0.83900000000000008</v>
      </c>
      <c r="AI955" s="11">
        <v>0.77800000000000002</v>
      </c>
      <c r="AJ955" s="11">
        <v>0.66411101283143603</v>
      </c>
      <c r="AK955" s="11">
        <v>0.725110422577248</v>
      </c>
      <c r="AL955" s="11">
        <v>0.76849641066507046</v>
      </c>
      <c r="AM955" s="11">
        <v>0.54809605029156994</v>
      </c>
      <c r="AN955" s="11">
        <v>0.76137328571428564</v>
      </c>
      <c r="AO955" s="11">
        <v>0.77721458859816317</v>
      </c>
      <c r="AP955" s="11">
        <v>0.48870000121369955</v>
      </c>
      <c r="AQ955" s="11">
        <v>0.76849641066507046</v>
      </c>
      <c r="AR955" s="11">
        <v>25325.092928710001</v>
      </c>
      <c r="AS955" s="11">
        <v>25670</v>
      </c>
      <c r="AT955" s="11">
        <v>58895516.548290797</v>
      </c>
      <c r="AW955" s="11">
        <v>-0.03</v>
      </c>
      <c r="AX955" s="11">
        <v>7.9235472587746408E-2</v>
      </c>
    </row>
    <row r="956" spans="1:50">
      <c r="A956"/>
      <c r="B956"/>
      <c r="C956"/>
      <c r="D956"/>
      <c r="E956"/>
      <c r="F956"/>
      <c r="G956"/>
      <c r="H956"/>
      <c r="I956"/>
      <c r="J956"/>
      <c r="K956"/>
      <c r="L956"/>
      <c r="M956"/>
      <c r="N956"/>
      <c r="O956"/>
      <c r="P956"/>
      <c r="Q956"/>
      <c r="R956"/>
      <c r="S956"/>
      <c r="T956"/>
      <c r="U956"/>
      <c r="V956"/>
      <c r="W956"/>
      <c r="X956"/>
      <c r="Y956"/>
      <c r="Z956"/>
      <c r="AA956" s="11">
        <v>6.8473140269510277E-2</v>
      </c>
      <c r="AB956" s="11">
        <v>0</v>
      </c>
      <c r="AC956" s="11">
        <v>0.7</v>
      </c>
      <c r="AD956" s="11">
        <v>0.5</v>
      </c>
      <c r="AE956" s="11">
        <v>0.33899999999999997</v>
      </c>
      <c r="AF956" s="11">
        <v>0.18899999999999997</v>
      </c>
      <c r="AG956" s="11">
        <v>0.5</v>
      </c>
      <c r="AH956" s="11">
        <v>0.85</v>
      </c>
      <c r="AI956" s="11">
        <v>0.78</v>
      </c>
      <c r="AJ956" s="11">
        <v>0.67666061900866303</v>
      </c>
      <c r="AK956" s="11">
        <v>0.72287869786564607</v>
      </c>
      <c r="AL956" s="11">
        <v>0.76280109779513172</v>
      </c>
      <c r="AM956" s="11">
        <v>0.69448468285822662</v>
      </c>
      <c r="AN956" s="11">
        <v>0.7707398571428572</v>
      </c>
      <c r="AO956" s="11">
        <v>0.76600473660049428</v>
      </c>
      <c r="AP956" s="11">
        <v>0.49956000097095965</v>
      </c>
      <c r="AQ956" s="11">
        <v>0.76280109779513172</v>
      </c>
      <c r="AR956" s="11">
        <v>26749.706643668102</v>
      </c>
      <c r="AS956" s="11">
        <v>27070</v>
      </c>
      <c r="AT956" s="11">
        <v>59192410.195480302</v>
      </c>
      <c r="AW956" s="11">
        <v>-0.02</v>
      </c>
      <c r="AX956" s="11">
        <v>7.8586070682306136E-2</v>
      </c>
    </row>
    <row r="957" spans="1:50">
      <c r="A957"/>
      <c r="B957"/>
      <c r="C957"/>
      <c r="D957"/>
      <c r="E957"/>
      <c r="F957"/>
      <c r="G957"/>
      <c r="H957"/>
      <c r="I957"/>
      <c r="J957"/>
      <c r="K957"/>
      <c r="L957"/>
      <c r="M957"/>
      <c r="N957"/>
      <c r="O957"/>
      <c r="P957"/>
      <c r="Q957"/>
      <c r="R957"/>
      <c r="S957"/>
      <c r="T957"/>
      <c r="U957"/>
      <c r="V957"/>
      <c r="W957"/>
      <c r="X957"/>
      <c r="Y957"/>
      <c r="Z957"/>
      <c r="AA957" s="11">
        <v>6.8473140269510277E-2</v>
      </c>
      <c r="AB957" s="11">
        <v>0</v>
      </c>
      <c r="AC957" s="11">
        <v>0.7</v>
      </c>
      <c r="AD957" s="11">
        <v>0.5</v>
      </c>
      <c r="AE957" s="11">
        <v>0.37200000000000005</v>
      </c>
      <c r="AF957" s="11">
        <v>0.157</v>
      </c>
      <c r="AG957" s="11">
        <v>0.5</v>
      </c>
      <c r="AH957" s="11">
        <v>0.82700000000000007</v>
      </c>
      <c r="AI957" s="11">
        <v>0.79599999999999993</v>
      </c>
      <c r="AJ957" s="11">
        <v>0.68921022518588992</v>
      </c>
      <c r="AK957" s="11">
        <v>0.72064697315404402</v>
      </c>
      <c r="AL957" s="11">
        <v>0.75710578492519287</v>
      </c>
      <c r="AM957" s="11">
        <v>0.71935510950226444</v>
      </c>
      <c r="AN957" s="11">
        <v>0.76580057142857139</v>
      </c>
      <c r="AO957" s="11">
        <v>0.7547948846028254</v>
      </c>
      <c r="AP957" s="11">
        <v>0.51042000072821969</v>
      </c>
      <c r="AQ957" s="11">
        <v>0.75710578492519287</v>
      </c>
      <c r="AR957" s="11">
        <v>27888.3555562035</v>
      </c>
      <c r="AS957" s="11">
        <v>27960</v>
      </c>
      <c r="AT957" s="11">
        <v>59598597.395408601</v>
      </c>
      <c r="AW957" s="11">
        <v>-0.02</v>
      </c>
      <c r="AX957" s="11">
        <v>7.8697021203380124E-2</v>
      </c>
    </row>
    <row r="958" spans="1:50">
      <c r="A958"/>
      <c r="B958"/>
      <c r="C958"/>
      <c r="D958"/>
      <c r="E958"/>
      <c r="F958"/>
      <c r="G958"/>
      <c r="H958"/>
      <c r="I958"/>
      <c r="J958"/>
      <c r="K958"/>
      <c r="L958"/>
      <c r="M958"/>
      <c r="N958"/>
      <c r="O958"/>
      <c r="P958"/>
      <c r="Q958"/>
      <c r="R958"/>
      <c r="S958"/>
      <c r="T958"/>
      <c r="U958"/>
      <c r="V958"/>
      <c r="W958"/>
      <c r="X958"/>
      <c r="Y958"/>
      <c r="Z958"/>
      <c r="AA958" s="11">
        <v>6.8473140269510277E-2</v>
      </c>
      <c r="AB958" s="11">
        <v>0</v>
      </c>
      <c r="AC958" s="11">
        <v>0.7</v>
      </c>
      <c r="AD958" s="11">
        <v>0.5</v>
      </c>
      <c r="AE958" s="11">
        <v>0.41299999999999998</v>
      </c>
      <c r="AF958" s="11">
        <v>0.157</v>
      </c>
      <c r="AG958" s="11">
        <v>0.5</v>
      </c>
      <c r="AH958" s="11">
        <v>0.87</v>
      </c>
      <c r="AI958" s="11">
        <v>0.81400000000000006</v>
      </c>
      <c r="AJ958" s="11">
        <v>0.60509025006889394</v>
      </c>
      <c r="AK958" s="11">
        <v>0.71605888871686596</v>
      </c>
      <c r="AL958" s="11">
        <v>0.78354949058792212</v>
      </c>
      <c r="AM958" s="11">
        <v>0.77027130456287773</v>
      </c>
      <c r="AN958" s="11">
        <v>0.78948300000000005</v>
      </c>
      <c r="AO958" s="11">
        <v>0.77527830411837173</v>
      </c>
      <c r="AP958" s="11">
        <v>0.52128000048547984</v>
      </c>
      <c r="AQ958" s="11">
        <v>0.78354949058792212</v>
      </c>
      <c r="AR958" s="11">
        <v>27441.908885108402</v>
      </c>
      <c r="AS958" s="11">
        <v>27610</v>
      </c>
      <c r="AT958" s="11">
        <v>60154851</v>
      </c>
      <c r="AW958" s="11">
        <v>-0.01</v>
      </c>
      <c r="AX958" s="11">
        <v>7.9208796240470364E-2</v>
      </c>
    </row>
    <row r="959" spans="1:50">
      <c r="A959"/>
      <c r="B959"/>
      <c r="C959"/>
      <c r="D959"/>
      <c r="E959"/>
      <c r="F959"/>
      <c r="G959"/>
      <c r="H959"/>
      <c r="I959"/>
      <c r="J959"/>
      <c r="K959"/>
      <c r="L959"/>
      <c r="M959"/>
      <c r="N959"/>
      <c r="O959"/>
      <c r="P959"/>
      <c r="Q959"/>
      <c r="R959"/>
      <c r="S959"/>
      <c r="T959"/>
      <c r="U959"/>
      <c r="V959"/>
      <c r="W959"/>
      <c r="X959"/>
      <c r="Y959"/>
      <c r="Z959"/>
      <c r="AA959" s="11">
        <v>6.8473140269510277E-2</v>
      </c>
      <c r="AB959" s="11">
        <v>0</v>
      </c>
      <c r="AC959" s="11">
        <v>0.7</v>
      </c>
      <c r="AD959" s="11">
        <v>0.5</v>
      </c>
      <c r="AE959" s="11">
        <v>0.44299999999999995</v>
      </c>
      <c r="AF959" s="11">
        <v>0.14499999999999999</v>
      </c>
      <c r="AG959" s="11">
        <v>0.7</v>
      </c>
      <c r="AH959" s="11">
        <v>0.8640000000000001</v>
      </c>
      <c r="AI959" s="11">
        <v>0.79799999999999993</v>
      </c>
      <c r="AJ959" s="11">
        <v>0.60681595578867797</v>
      </c>
      <c r="AK959" s="11">
        <v>0.78672653272206006</v>
      </c>
      <c r="AL959" s="11">
        <v>0.78138840531835174</v>
      </c>
      <c r="AM959" s="11">
        <v>0.81778584636313334</v>
      </c>
      <c r="AN959" s="11">
        <v>0.79173742857142848</v>
      </c>
      <c r="AO959" s="11">
        <v>0.78874128045524883</v>
      </c>
      <c r="AP959" s="11">
        <v>0.53214000024273989</v>
      </c>
      <c r="AQ959" s="11">
        <v>0.78138840531835174</v>
      </c>
      <c r="AR959" s="11">
        <v>28344.102538187199</v>
      </c>
      <c r="AS959" s="11">
        <v>28570</v>
      </c>
      <c r="AT959" s="11">
        <v>60521142</v>
      </c>
      <c r="AW959" s="11">
        <v>0.01</v>
      </c>
      <c r="AX959" s="11">
        <v>7.7346230403456451E-2</v>
      </c>
    </row>
    <row r="960" spans="1:50">
      <c r="A960"/>
      <c r="B960"/>
      <c r="C960"/>
      <c r="D960"/>
      <c r="E960"/>
      <c r="F960"/>
      <c r="G960"/>
      <c r="H960"/>
      <c r="I960"/>
      <c r="J960"/>
      <c r="K960"/>
      <c r="L960"/>
      <c r="M960"/>
      <c r="N960"/>
      <c r="O960"/>
      <c r="P960"/>
      <c r="Q960"/>
      <c r="R960"/>
      <c r="S960"/>
      <c r="T960"/>
      <c r="U960"/>
      <c r="V960"/>
      <c r="W960"/>
      <c r="X960"/>
      <c r="Y960"/>
      <c r="Z960"/>
      <c r="AA960" s="11">
        <v>6.8473140269510277E-2</v>
      </c>
      <c r="AB960" s="11">
        <v>0</v>
      </c>
      <c r="AC960" s="11">
        <v>0.7</v>
      </c>
      <c r="AD960" s="11">
        <v>0.5</v>
      </c>
      <c r="AE960" s="11">
        <v>0.44799999999999995</v>
      </c>
      <c r="AF960" s="11">
        <v>0.109</v>
      </c>
      <c r="AG960" s="11">
        <v>0.7</v>
      </c>
      <c r="AH960" s="11">
        <v>0.86</v>
      </c>
      <c r="AI960" s="11">
        <v>0.80200000000000005</v>
      </c>
      <c r="AJ960" s="11">
        <v>0.60746617266584402</v>
      </c>
      <c r="AK960" s="11">
        <v>0.79425415382687803</v>
      </c>
      <c r="AL960" s="11">
        <v>0.77293710613831257</v>
      </c>
      <c r="AM960" s="11">
        <v>0.87774729537087226</v>
      </c>
      <c r="AN960" s="11">
        <v>0.79045657142857151</v>
      </c>
      <c r="AO960" s="11">
        <v>0.77362822422164856</v>
      </c>
      <c r="AP960" s="11">
        <v>0.54299999999999993</v>
      </c>
      <c r="AQ960" s="11">
        <v>0.77293710613831257</v>
      </c>
      <c r="AR960" s="11">
        <v>29808.720312795998</v>
      </c>
      <c r="AS960" s="11">
        <v>30000</v>
      </c>
      <c r="AT960" s="11">
        <v>60873000</v>
      </c>
      <c r="AW960" s="11">
        <v>0.01</v>
      </c>
      <c r="AX960" s="11">
        <v>7.4582941007438952E-2</v>
      </c>
    </row>
    <row r="961" spans="1:50">
      <c r="A961"/>
      <c r="B961"/>
      <c r="C961"/>
      <c r="D961"/>
      <c r="E961"/>
      <c r="F961"/>
      <c r="G961"/>
      <c r="H961"/>
      <c r="I961"/>
      <c r="J961"/>
      <c r="K961"/>
      <c r="L961"/>
      <c r="M961"/>
      <c r="N961"/>
      <c r="O961"/>
      <c r="P961"/>
      <c r="Q961"/>
      <c r="R961"/>
      <c r="S961"/>
      <c r="T961"/>
      <c r="U961"/>
      <c r="V961"/>
      <c r="W961"/>
      <c r="X961"/>
      <c r="Y961"/>
      <c r="Z961"/>
      <c r="AA961" s="11">
        <v>6.8473140269510277E-2</v>
      </c>
      <c r="AB961" s="11">
        <v>0</v>
      </c>
      <c r="AC961" s="11">
        <v>0.88</v>
      </c>
      <c r="AD961" s="11">
        <v>0.5</v>
      </c>
      <c r="AE961" s="11">
        <v>0.46600000000000003</v>
      </c>
      <c r="AF961" s="11">
        <v>0.11199999999999999</v>
      </c>
      <c r="AG961" s="11">
        <v>0.5</v>
      </c>
      <c r="AH961" s="11">
        <v>0.85599999999999998</v>
      </c>
      <c r="AI961" s="11">
        <v>0.82400000000000007</v>
      </c>
      <c r="AJ961" s="11">
        <v>0.61503644107875999</v>
      </c>
      <c r="AK961" s="11">
        <v>0.75910576595893198</v>
      </c>
      <c r="AL961" s="11">
        <v>0.79587280873857524</v>
      </c>
      <c r="AM961" s="11">
        <v>0.93561231992396665</v>
      </c>
      <c r="AN961" s="11">
        <v>0.78919300000000003</v>
      </c>
      <c r="AO961" s="11">
        <v>0.7822959459279325</v>
      </c>
      <c r="AP961" s="11">
        <v>0.56499999999999995</v>
      </c>
      <c r="AQ961" s="11">
        <v>0.79587280873857524</v>
      </c>
      <c r="AR961" s="11">
        <v>31640.4831264475</v>
      </c>
      <c r="AS961" s="11">
        <v>31950</v>
      </c>
      <c r="AT961" s="11">
        <v>61352572</v>
      </c>
      <c r="AW961" s="11">
        <v>0.02</v>
      </c>
      <c r="AX961" s="11">
        <v>5.8396765271402584E-2</v>
      </c>
    </row>
    <row r="962" spans="1:50">
      <c r="A962"/>
      <c r="B962"/>
      <c r="C962"/>
      <c r="D962"/>
      <c r="E962"/>
      <c r="F962"/>
      <c r="G962"/>
      <c r="H962"/>
      <c r="I962"/>
      <c r="J962"/>
      <c r="K962"/>
      <c r="L962"/>
      <c r="M962"/>
      <c r="N962"/>
      <c r="O962"/>
      <c r="P962"/>
      <c r="Q962"/>
      <c r="R962"/>
      <c r="S962"/>
      <c r="T962"/>
      <c r="U962"/>
      <c r="V962"/>
      <c r="W962"/>
      <c r="X962"/>
      <c r="Y962"/>
      <c r="Z962"/>
      <c r="AA962" s="11">
        <v>6.8473140269510277E-2</v>
      </c>
      <c r="AB962" s="11">
        <v>0</v>
      </c>
      <c r="AC962" s="11">
        <v>0.872</v>
      </c>
      <c r="AD962" s="11">
        <v>0.6</v>
      </c>
      <c r="AE962" s="11">
        <v>0.46299999999999997</v>
      </c>
      <c r="AF962" s="11">
        <v>0.13500000000000001</v>
      </c>
      <c r="AG962" s="11">
        <v>0.5</v>
      </c>
      <c r="AH962" s="11">
        <v>0.81</v>
      </c>
      <c r="AI962" s="11">
        <v>0.81599999999999995</v>
      </c>
      <c r="AJ962" s="11">
        <v>0.61389770303107993</v>
      </c>
      <c r="AK962" s="11">
        <v>0.750152964255004</v>
      </c>
      <c r="AL962" s="11">
        <v>0.78653648678954424</v>
      </c>
      <c r="AM962" s="11">
        <v>0.99306627946085335</v>
      </c>
      <c r="AN962" s="11">
        <v>0.78092442857142852</v>
      </c>
      <c r="AO962" s="11">
        <v>0.77564491444678341</v>
      </c>
      <c r="AP962" s="11">
        <v>0.56100000000000005</v>
      </c>
      <c r="AQ962" s="11">
        <v>0.78653648678954424</v>
      </c>
      <c r="AR962" s="11">
        <v>33278.915230301798</v>
      </c>
      <c r="AS962" s="11">
        <v>33660</v>
      </c>
      <c r="AT962" s="11">
        <v>61938464</v>
      </c>
      <c r="AW962" s="11">
        <v>0.02</v>
      </c>
      <c r="AX962" s="11">
        <v>5.8798915884075348E-2</v>
      </c>
    </row>
    <row r="963" spans="1:50">
      <c r="A963"/>
      <c r="B963"/>
      <c r="C963"/>
      <c r="D963"/>
      <c r="E963"/>
      <c r="F963"/>
      <c r="G963"/>
      <c r="H963"/>
      <c r="I963"/>
      <c r="J963"/>
      <c r="K963"/>
      <c r="L963"/>
      <c r="M963"/>
      <c r="N963"/>
      <c r="O963"/>
      <c r="P963"/>
      <c r="Q963"/>
      <c r="R963"/>
      <c r="S963"/>
      <c r="T963"/>
      <c r="U963"/>
      <c r="V963"/>
      <c r="W963"/>
      <c r="X963"/>
      <c r="Y963"/>
      <c r="Z963"/>
      <c r="AA963" s="11">
        <v>6.8473140269510277E-2</v>
      </c>
      <c r="AB963" s="11">
        <v>0</v>
      </c>
      <c r="AC963" s="11">
        <v>0.88</v>
      </c>
      <c r="AD963" s="11">
        <v>0.7</v>
      </c>
      <c r="AE963" s="11">
        <v>0.53200000000000003</v>
      </c>
      <c r="AF963" s="11">
        <v>0.13200000000000001</v>
      </c>
      <c r="AG963" s="11">
        <v>0.6</v>
      </c>
      <c r="AH963" s="11">
        <v>0.81200000000000006</v>
      </c>
      <c r="AI963" s="11">
        <v>0.81</v>
      </c>
      <c r="AJ963" s="11">
        <v>0.61660524401217198</v>
      </c>
      <c r="AK963" s="11">
        <v>0.75550573188830206</v>
      </c>
      <c r="AL963" s="11">
        <v>0.77915801016003472</v>
      </c>
      <c r="AM963" s="11">
        <v>1</v>
      </c>
      <c r="AN963" s="11">
        <v>0.7796912857142857</v>
      </c>
      <c r="AO963" s="11">
        <v>0.7854541618919999</v>
      </c>
      <c r="AP963" s="11">
        <v>0.56399999999999995</v>
      </c>
      <c r="AQ963" s="11">
        <v>0.77915801016003472</v>
      </c>
      <c r="AR963" s="11">
        <v>34211.6910564891</v>
      </c>
      <c r="AS963" s="11">
        <v>34550</v>
      </c>
      <c r="AT963" s="11">
        <v>62277432</v>
      </c>
      <c r="AW963" s="11">
        <v>0.03</v>
      </c>
      <c r="AX963" s="11">
        <v>5.4248776851934855E-2</v>
      </c>
    </row>
    <row r="964" spans="1:50">
      <c r="A964"/>
      <c r="B964"/>
      <c r="C964"/>
      <c r="D964"/>
      <c r="E964"/>
      <c r="F964"/>
      <c r="G964"/>
      <c r="H964"/>
      <c r="I964"/>
      <c r="J964"/>
      <c r="K964"/>
      <c r="L964"/>
      <c r="M964"/>
      <c r="N964"/>
      <c r="O964"/>
      <c r="P964"/>
      <c r="Q964"/>
      <c r="R964"/>
      <c r="S964"/>
      <c r="T964"/>
      <c r="U964"/>
      <c r="V964"/>
      <c r="W964"/>
      <c r="X964"/>
      <c r="Y964"/>
      <c r="Z964"/>
      <c r="AA964" s="11">
        <v>6.8473140269510277E-2</v>
      </c>
      <c r="AB964" s="11">
        <v>1.9999999552965164E-2</v>
      </c>
      <c r="AC964" s="11">
        <v>0.87400000000000011</v>
      </c>
      <c r="AD964" s="11">
        <v>0.7</v>
      </c>
      <c r="AE964" s="11">
        <v>0.50900000000000001</v>
      </c>
      <c r="AF964" s="11">
        <v>0.14499999999999999</v>
      </c>
      <c r="AG964" s="11">
        <v>0.6</v>
      </c>
      <c r="AH964" s="11">
        <v>0.71700000000000008</v>
      </c>
      <c r="AI964" s="11">
        <v>0.80799999999999994</v>
      </c>
      <c r="AJ964" s="11">
        <v>0.60931013617821195</v>
      </c>
      <c r="AK964" s="11">
        <v>0.75209484482046796</v>
      </c>
      <c r="AL964" s="11">
        <v>0.78196824427885347</v>
      </c>
      <c r="AM964" s="11">
        <v>1</v>
      </c>
      <c r="AN964" s="11">
        <v>0.76409746034854908</v>
      </c>
      <c r="AO964" s="11">
        <v>0.78507426269092062</v>
      </c>
      <c r="AP964" s="11">
        <v>0.54500000000000004</v>
      </c>
      <c r="AQ964" s="11">
        <v>0.78196824427885347</v>
      </c>
      <c r="AR964" s="11">
        <v>33674.387796961601</v>
      </c>
      <c r="AS964" s="11">
        <v>33950</v>
      </c>
      <c r="AT964" s="11">
        <v>62616488</v>
      </c>
      <c r="AW964" s="11">
        <v>0.03</v>
      </c>
      <c r="AX964" s="11">
        <v>5.4121021709882061E-2</v>
      </c>
    </row>
    <row r="965" spans="1:50">
      <c r="A965"/>
      <c r="B965"/>
      <c r="C965"/>
      <c r="D965"/>
      <c r="E965"/>
      <c r="F965"/>
      <c r="G965"/>
      <c r="H965"/>
      <c r="I965"/>
      <c r="J965"/>
      <c r="K965"/>
      <c r="L965"/>
      <c r="M965"/>
      <c r="N965"/>
      <c r="O965"/>
      <c r="P965"/>
      <c r="Q965"/>
      <c r="R965"/>
      <c r="S965"/>
      <c r="T965"/>
      <c r="U965"/>
      <c r="V965"/>
      <c r="W965"/>
      <c r="X965"/>
      <c r="Y965"/>
      <c r="Z965"/>
      <c r="AA965" s="11">
        <v>6.8473140269510277E-2</v>
      </c>
      <c r="AB965" s="11">
        <v>3.9999999105930328E-2</v>
      </c>
      <c r="AC965" s="11">
        <v>0.86299999999999999</v>
      </c>
      <c r="AD965" s="11">
        <v>0.7</v>
      </c>
      <c r="AE965" s="11">
        <v>0.51900000000000002</v>
      </c>
      <c r="AF965" s="11">
        <v>0.17899999999999999</v>
      </c>
      <c r="AG965" s="11">
        <v>0.5</v>
      </c>
      <c r="AH965" s="11">
        <v>0.79700000000000004</v>
      </c>
      <c r="AI965" s="11">
        <v>0.82499999999999996</v>
      </c>
      <c r="AJ965" s="11">
        <v>0.60821703484086265</v>
      </c>
      <c r="AK965" s="11">
        <v>0.74957389642861094</v>
      </c>
      <c r="AL965" s="11">
        <v>0.77914856189908976</v>
      </c>
      <c r="AM965" s="11">
        <v>1</v>
      </c>
      <c r="AN965" s="11">
        <v>0.74850363498281258</v>
      </c>
      <c r="AO965" s="11">
        <v>0.78222352012773055</v>
      </c>
      <c r="AP965" s="11">
        <v>0.54700000000000004</v>
      </c>
      <c r="AQ965" s="11">
        <v>0.77914856189908976</v>
      </c>
      <c r="AS965" s="11">
        <v>35760</v>
      </c>
      <c r="AW965" s="11">
        <v>0.03</v>
      </c>
      <c r="AX965" s="11">
        <v>4.8920269369516794E-2</v>
      </c>
    </row>
    <row r="966" spans="1:50">
      <c r="A966"/>
      <c r="B966"/>
      <c r="C966"/>
      <c r="D966"/>
      <c r="E966"/>
      <c r="F966"/>
      <c r="G966"/>
      <c r="H966"/>
      <c r="I966"/>
      <c r="J966"/>
      <c r="K966"/>
      <c r="L966"/>
      <c r="M966"/>
      <c r="N966"/>
      <c r="O966"/>
      <c r="P966"/>
      <c r="Q966"/>
      <c r="R966"/>
      <c r="S966"/>
      <c r="T966"/>
      <c r="U966"/>
      <c r="V966"/>
      <c r="W966"/>
      <c r="X966"/>
      <c r="Y966"/>
      <c r="Z966"/>
      <c r="AA966" s="11">
        <v>0</v>
      </c>
      <c r="AB966" s="11">
        <v>0.91800000190999997</v>
      </c>
      <c r="AC966" s="11">
        <v>0.7</v>
      </c>
      <c r="AD966" s="11">
        <v>0.5</v>
      </c>
      <c r="AE966" s="11">
        <v>0.49399999999999999</v>
      </c>
      <c r="AF966" s="11">
        <v>0.76</v>
      </c>
      <c r="AG966" s="11">
        <v>0.7</v>
      </c>
      <c r="AH966" s="11">
        <v>0.78900000000000003</v>
      </c>
      <c r="AI966" s="11">
        <v>0.23600000000000002</v>
      </c>
      <c r="AJ966" s="11">
        <v>0.45298756675541013</v>
      </c>
      <c r="AK966" s="11">
        <v>0.41924925914203887</v>
      </c>
      <c r="AL966" s="11">
        <v>0.28309589013520425</v>
      </c>
      <c r="AM966" s="11">
        <v>4.0983509977384446E-3</v>
      </c>
      <c r="AN966" s="11">
        <v>0.100797</v>
      </c>
      <c r="AO966" s="11">
        <v>0.33180502189667299</v>
      </c>
      <c r="AP966" s="11">
        <v>0.48160000269114972</v>
      </c>
      <c r="AQ966" s="11">
        <v>0.28309589013520425</v>
      </c>
      <c r="AR966" s="11">
        <v>12145.5721598452</v>
      </c>
      <c r="AS966" s="11">
        <v>10520</v>
      </c>
      <c r="AT966" s="11">
        <v>1084447</v>
      </c>
      <c r="AW966" s="11">
        <v>-0.19</v>
      </c>
      <c r="AX966" s="11">
        <v>-0.12491625157101233</v>
      </c>
    </row>
    <row r="967" spans="1:50">
      <c r="A967"/>
      <c r="B967"/>
      <c r="C967"/>
      <c r="D967"/>
      <c r="E967"/>
      <c r="F967"/>
      <c r="G967"/>
      <c r="H967"/>
      <c r="I967"/>
      <c r="J967"/>
      <c r="K967"/>
      <c r="L967"/>
      <c r="M967"/>
      <c r="N967"/>
      <c r="O967"/>
      <c r="P967"/>
      <c r="Q967"/>
      <c r="R967"/>
      <c r="S967"/>
      <c r="T967"/>
      <c r="U967"/>
      <c r="V967"/>
      <c r="W967"/>
      <c r="X967"/>
      <c r="Y967"/>
      <c r="Z967"/>
      <c r="AA967" s="11">
        <v>0</v>
      </c>
      <c r="AB967" s="11">
        <v>0.90100000381000001</v>
      </c>
      <c r="AC967" s="11">
        <v>0.7</v>
      </c>
      <c r="AD967" s="11">
        <v>0.5</v>
      </c>
      <c r="AE967" s="11">
        <v>0.52500000000000002</v>
      </c>
      <c r="AF967" s="11">
        <v>0.755</v>
      </c>
      <c r="AG967" s="11">
        <v>0.7</v>
      </c>
      <c r="AH967" s="11">
        <v>0.59499999999999997</v>
      </c>
      <c r="AI967" s="11">
        <v>0.23600000000000002</v>
      </c>
      <c r="AJ967" s="11">
        <v>0.45202812936413805</v>
      </c>
      <c r="AK967" s="11">
        <v>0.41760128487640202</v>
      </c>
      <c r="AL967" s="11">
        <v>0.27866927574912942</v>
      </c>
      <c r="AM967" s="11">
        <v>6.7734521317150001E-3</v>
      </c>
      <c r="AN967" s="11">
        <v>0.100797</v>
      </c>
      <c r="AO967" s="11">
        <v>0.328372471401425</v>
      </c>
      <c r="AP967" s="11">
        <v>0.49364000242203476</v>
      </c>
      <c r="AQ967" s="11">
        <v>0.27866927574912942</v>
      </c>
      <c r="AR967" s="11">
        <v>12469.8376982973</v>
      </c>
      <c r="AS967" s="11">
        <v>10800</v>
      </c>
      <c r="AT967" s="11">
        <v>1115466</v>
      </c>
      <c r="AW967" s="11">
        <v>-0.2</v>
      </c>
      <c r="AX967" s="11">
        <v>-0.11484597634149818</v>
      </c>
    </row>
    <row r="968" spans="1:50">
      <c r="A968"/>
      <c r="B968"/>
      <c r="C968"/>
      <c r="D968"/>
      <c r="E968"/>
      <c r="F968"/>
      <c r="G968"/>
      <c r="H968"/>
      <c r="I968"/>
      <c r="J968"/>
      <c r="K968"/>
      <c r="L968"/>
      <c r="M968"/>
      <c r="N968"/>
      <c r="O968"/>
      <c r="P968"/>
      <c r="Q968"/>
      <c r="R968"/>
      <c r="S968"/>
      <c r="T968"/>
      <c r="U968"/>
      <c r="V968"/>
      <c r="W968"/>
      <c r="X968"/>
      <c r="Y968"/>
      <c r="Z968"/>
      <c r="AA968" s="11">
        <v>0</v>
      </c>
      <c r="AB968" s="11">
        <v>0.90100000381000001</v>
      </c>
      <c r="AC968" s="11">
        <v>0.7</v>
      </c>
      <c r="AD968" s="11">
        <v>0.7</v>
      </c>
      <c r="AE968" s="11">
        <v>0.499</v>
      </c>
      <c r="AF968" s="11">
        <v>0.80500000000000005</v>
      </c>
      <c r="AG968" s="11">
        <v>0.7</v>
      </c>
      <c r="AH968" s="11">
        <v>0.65300000000000002</v>
      </c>
      <c r="AI968" s="11">
        <v>0.23600000000000002</v>
      </c>
      <c r="AJ968" s="11">
        <v>0.47413119133514564</v>
      </c>
      <c r="AK968" s="11">
        <v>0.42331366186976799</v>
      </c>
      <c r="AL968" s="11">
        <v>0.31817125117066025</v>
      </c>
      <c r="AM968" s="11">
        <v>9.2119309438747771E-3</v>
      </c>
      <c r="AN968" s="11">
        <v>0.100797</v>
      </c>
      <c r="AO968" s="11">
        <v>0.38582371490560163</v>
      </c>
      <c r="AP968" s="11">
        <v>0.50568000215291986</v>
      </c>
      <c r="AQ968" s="11">
        <v>0.31817125117066025</v>
      </c>
      <c r="AR968" s="11">
        <v>13063.2976431196</v>
      </c>
      <c r="AS968" s="11">
        <v>11310</v>
      </c>
      <c r="AT968" s="11">
        <v>1145857</v>
      </c>
      <c r="AW968" s="11">
        <v>-0.17</v>
      </c>
      <c r="AX968" s="11">
        <v>-0.11789380994604753</v>
      </c>
    </row>
    <row r="969" spans="1:50">
      <c r="A969"/>
      <c r="B969"/>
      <c r="C969"/>
      <c r="D969"/>
      <c r="E969"/>
      <c r="F969"/>
      <c r="G969"/>
      <c r="H969"/>
      <c r="I969"/>
      <c r="J969"/>
      <c r="K969"/>
      <c r="L969"/>
      <c r="M969"/>
      <c r="N969"/>
      <c r="O969"/>
      <c r="P969"/>
      <c r="Q969"/>
      <c r="R969"/>
      <c r="S969"/>
      <c r="T969"/>
      <c r="U969"/>
      <c r="V969"/>
      <c r="W969"/>
      <c r="X969"/>
      <c r="Y969"/>
      <c r="Z969"/>
      <c r="AA969" s="11">
        <v>0</v>
      </c>
      <c r="AB969" s="11">
        <v>0.90100000381000001</v>
      </c>
      <c r="AC969" s="11">
        <v>0.7</v>
      </c>
      <c r="AD969" s="11">
        <v>0.7</v>
      </c>
      <c r="AE969" s="11">
        <v>0.495</v>
      </c>
      <c r="AF969" s="11">
        <v>0.78599999999999992</v>
      </c>
      <c r="AG969" s="11">
        <v>0.7</v>
      </c>
      <c r="AH969" s="11">
        <v>0.74400000000000011</v>
      </c>
      <c r="AI969" s="11">
        <v>0.2</v>
      </c>
      <c r="AJ969" s="11">
        <v>0.49623425330615323</v>
      </c>
      <c r="AK969" s="11">
        <v>0.42902603886313406</v>
      </c>
      <c r="AL969" s="11">
        <v>0.35767322659219103</v>
      </c>
      <c r="AM969" s="11">
        <v>9.1621699352854441E-3</v>
      </c>
      <c r="AN969" s="11">
        <v>0.100797</v>
      </c>
      <c r="AO969" s="11">
        <v>0.44327495840977826</v>
      </c>
      <c r="AP969" s="11">
        <v>0.51772000188380485</v>
      </c>
      <c r="AQ969" s="11">
        <v>0.35767322659219103</v>
      </c>
      <c r="AR969" s="11">
        <v>13324.577177814501</v>
      </c>
      <c r="AS969" s="11">
        <v>11790</v>
      </c>
      <c r="AT969" s="11">
        <v>1175607</v>
      </c>
      <c r="AW969" s="11">
        <v>-0.16</v>
      </c>
      <c r="AX969" s="11">
        <v>-0.11990387792126861</v>
      </c>
    </row>
    <row r="970" spans="1:50">
      <c r="A970"/>
      <c r="B970"/>
      <c r="C970"/>
      <c r="D970"/>
      <c r="E970"/>
      <c r="F970"/>
      <c r="G970"/>
      <c r="H970"/>
      <c r="I970"/>
      <c r="J970"/>
      <c r="K970"/>
      <c r="L970"/>
      <c r="M970"/>
      <c r="N970"/>
      <c r="O970"/>
      <c r="P970"/>
      <c r="Q970"/>
      <c r="R970"/>
      <c r="S970"/>
      <c r="T970"/>
      <c r="U970"/>
      <c r="V970"/>
      <c r="W970"/>
      <c r="X970"/>
      <c r="Y970"/>
      <c r="Z970"/>
      <c r="AA970" s="11">
        <v>0</v>
      </c>
      <c r="AB970" s="11">
        <v>0.90100000381000001</v>
      </c>
      <c r="AC970" s="11">
        <v>0.7</v>
      </c>
      <c r="AD970" s="11">
        <v>0.7</v>
      </c>
      <c r="AE970" s="11">
        <v>0.53500000000000003</v>
      </c>
      <c r="AF970" s="11">
        <v>0.83299999999999996</v>
      </c>
      <c r="AG970" s="11">
        <v>0.7</v>
      </c>
      <c r="AH970" s="11">
        <v>0.77800000000000002</v>
      </c>
      <c r="AI970" s="11">
        <v>0.2</v>
      </c>
      <c r="AJ970" s="11">
        <v>0.52378916815416965</v>
      </c>
      <c r="AK970" s="11">
        <v>0.42004148014359294</v>
      </c>
      <c r="AL970" s="11">
        <v>0.38620041287239021</v>
      </c>
      <c r="AM970" s="11">
        <v>8.1997927318165544E-3</v>
      </c>
      <c r="AN970" s="11">
        <v>0.100797</v>
      </c>
      <c r="AO970" s="11">
        <v>0.44981989629518615</v>
      </c>
      <c r="AP970" s="11">
        <v>0.52976000161468983</v>
      </c>
      <c r="AQ970" s="11">
        <v>0.38620041287239021</v>
      </c>
      <c r="AR970" s="11">
        <v>12014.118385998099</v>
      </c>
      <c r="AS970" s="11">
        <v>10550</v>
      </c>
      <c r="AT970" s="11">
        <v>1204773</v>
      </c>
      <c r="AW970" s="11">
        <v>-0.14000000000000001</v>
      </c>
      <c r="AX970" s="11">
        <v>-0.11471223911416334</v>
      </c>
    </row>
    <row r="971" spans="1:50">
      <c r="A971"/>
      <c r="B971"/>
      <c r="C971"/>
      <c r="D971"/>
      <c r="E971"/>
      <c r="F971"/>
      <c r="G971"/>
      <c r="H971"/>
      <c r="I971"/>
      <c r="J971"/>
      <c r="K971"/>
      <c r="L971"/>
      <c r="M971"/>
      <c r="N971"/>
      <c r="O971"/>
      <c r="P971"/>
      <c r="Q971"/>
      <c r="R971"/>
      <c r="S971"/>
      <c r="T971"/>
      <c r="U971"/>
      <c r="V971"/>
      <c r="W971"/>
      <c r="X971"/>
      <c r="Y971"/>
      <c r="Z971"/>
      <c r="AA971" s="11">
        <v>0</v>
      </c>
      <c r="AB971" s="11">
        <v>0.90100000381000001</v>
      </c>
      <c r="AC971" s="11">
        <v>0.7</v>
      </c>
      <c r="AD971" s="11">
        <v>0.7</v>
      </c>
      <c r="AE971" s="11">
        <v>0.53100000000000003</v>
      </c>
      <c r="AF971" s="11">
        <v>0.79700000000000004</v>
      </c>
      <c r="AG971" s="11">
        <v>0.5</v>
      </c>
      <c r="AH971" s="11">
        <v>0.81099999999999994</v>
      </c>
      <c r="AI971" s="11">
        <v>0.2</v>
      </c>
      <c r="AJ971" s="11">
        <v>0.55134408300218607</v>
      </c>
      <c r="AK971" s="11">
        <v>0.41105692142405204</v>
      </c>
      <c r="AL971" s="11">
        <v>0.41472759915258939</v>
      </c>
      <c r="AM971" s="11">
        <v>0.10810138829207912</v>
      </c>
      <c r="AN971" s="11">
        <v>0.100797</v>
      </c>
      <c r="AO971" s="11">
        <v>0.45636483418059404</v>
      </c>
      <c r="AP971" s="11">
        <v>0.54180000134557493</v>
      </c>
      <c r="AQ971" s="11">
        <v>0.41472759915258939</v>
      </c>
      <c r="AR971" s="11">
        <v>11763.327355218</v>
      </c>
      <c r="AS971" s="11">
        <v>9960</v>
      </c>
      <c r="AT971" s="11">
        <v>1233410</v>
      </c>
      <c r="AW971" s="11">
        <v>-0.13</v>
      </c>
      <c r="AX971" s="11">
        <v>-0.10295516999467191</v>
      </c>
    </row>
    <row r="972" spans="1:50">
      <c r="A972"/>
      <c r="B972"/>
      <c r="C972"/>
      <c r="D972"/>
      <c r="E972"/>
      <c r="F972"/>
      <c r="G972"/>
      <c r="H972"/>
      <c r="I972"/>
      <c r="J972"/>
      <c r="K972"/>
      <c r="L972"/>
      <c r="M972"/>
      <c r="N972"/>
      <c r="O972"/>
      <c r="P972"/>
      <c r="Q972"/>
      <c r="R972"/>
      <c r="S972"/>
      <c r="T972"/>
      <c r="U972"/>
      <c r="V972"/>
      <c r="W972"/>
      <c r="X972"/>
      <c r="Y972"/>
      <c r="Z972"/>
      <c r="AA972" s="11">
        <v>0</v>
      </c>
      <c r="AB972" s="11">
        <v>0.90022500275750006</v>
      </c>
      <c r="AC972" s="11">
        <v>0.55000000000000004</v>
      </c>
      <c r="AD972" s="11">
        <v>0.5</v>
      </c>
      <c r="AE972" s="11">
        <v>0.52200000000000002</v>
      </c>
      <c r="AF972" s="11">
        <v>0.63300000000000001</v>
      </c>
      <c r="AG972" s="11">
        <v>0.5</v>
      </c>
      <c r="AH972" s="11">
        <v>0.85299999999999998</v>
      </c>
      <c r="AI972" s="11">
        <v>0.39</v>
      </c>
      <c r="AJ972" s="11">
        <v>0.54042185985631908</v>
      </c>
      <c r="AK972" s="11">
        <v>0.40333244823064601</v>
      </c>
      <c r="AL972" s="11">
        <v>0.41890519855512587</v>
      </c>
      <c r="AM972" s="11">
        <v>0.13211962956826778</v>
      </c>
      <c r="AN972" s="11">
        <v>0.100797</v>
      </c>
      <c r="AO972" s="11">
        <v>0.45319285998728509</v>
      </c>
      <c r="AP972" s="11">
        <v>0.55384000107645992</v>
      </c>
      <c r="AQ972" s="11">
        <v>0.41890519855512587</v>
      </c>
      <c r="AR972" s="11">
        <v>12013.037464772</v>
      </c>
      <c r="AS972" s="11">
        <v>10410</v>
      </c>
      <c r="AT972" s="11">
        <v>1261483</v>
      </c>
      <c r="AW972" s="11">
        <v>-0.15</v>
      </c>
      <c r="AX972" s="11">
        <v>-0.10915890950909923</v>
      </c>
    </row>
    <row r="973" spans="1:50">
      <c r="A973"/>
      <c r="B973"/>
      <c r="C973"/>
      <c r="D973"/>
      <c r="E973"/>
      <c r="F973"/>
      <c r="G973"/>
      <c r="H973"/>
      <c r="I973"/>
      <c r="J973"/>
      <c r="K973"/>
      <c r="L973"/>
      <c r="M973"/>
      <c r="N973"/>
      <c r="O973"/>
      <c r="P973"/>
      <c r="Q973"/>
      <c r="R973"/>
      <c r="S973"/>
      <c r="T973"/>
      <c r="U973"/>
      <c r="V973"/>
      <c r="W973"/>
      <c r="X973"/>
      <c r="Y973"/>
      <c r="Z973"/>
      <c r="AA973" s="11">
        <v>0</v>
      </c>
      <c r="AB973" s="11">
        <v>0.899450001705</v>
      </c>
      <c r="AC973" s="11">
        <v>0.55000000000000004</v>
      </c>
      <c r="AD973" s="11">
        <v>0.5</v>
      </c>
      <c r="AE973" s="11">
        <v>0.53200000000000003</v>
      </c>
      <c r="AF973" s="11">
        <v>0.76500000000000001</v>
      </c>
      <c r="AG973" s="11">
        <v>0.5</v>
      </c>
      <c r="AH973" s="11">
        <v>0.89500000000000002</v>
      </c>
      <c r="AI973" s="11">
        <v>0.48200000000000004</v>
      </c>
      <c r="AJ973" s="11">
        <v>0.52949963671045208</v>
      </c>
      <c r="AK973" s="11">
        <v>0.39560797503723999</v>
      </c>
      <c r="AL973" s="11">
        <v>0.42308279795766229</v>
      </c>
      <c r="AM973" s="11">
        <v>0.24075085503107224</v>
      </c>
      <c r="AN973" s="11">
        <v>0.100797</v>
      </c>
      <c r="AO973" s="11">
        <v>0.45002088579397598</v>
      </c>
      <c r="AP973" s="11">
        <v>0.56588000080734491</v>
      </c>
      <c r="AQ973" s="11">
        <v>0.42308279795766229</v>
      </c>
      <c r="AR973" s="11">
        <v>11915.922499834</v>
      </c>
      <c r="AS973" s="11">
        <v>10760</v>
      </c>
      <c r="AT973" s="11">
        <v>1288972</v>
      </c>
      <c r="AW973" s="11">
        <v>-0.13</v>
      </c>
      <c r="AX973" s="11">
        <v>-0.10805554700737779</v>
      </c>
    </row>
    <row r="974" spans="1:50">
      <c r="A974"/>
      <c r="B974"/>
      <c r="C974"/>
      <c r="D974"/>
      <c r="E974"/>
      <c r="F974"/>
      <c r="G974"/>
      <c r="H974"/>
      <c r="I974"/>
      <c r="J974"/>
      <c r="K974"/>
      <c r="L974"/>
      <c r="M974"/>
      <c r="N974"/>
      <c r="O974"/>
      <c r="P974"/>
      <c r="Q974"/>
      <c r="R974"/>
      <c r="S974"/>
      <c r="T974"/>
      <c r="U974"/>
      <c r="V974"/>
      <c r="W974"/>
      <c r="X974"/>
      <c r="Y974"/>
      <c r="Z974"/>
      <c r="AA974" s="11">
        <v>0</v>
      </c>
      <c r="AB974" s="11">
        <v>0.89867500065249994</v>
      </c>
      <c r="AC974" s="11">
        <v>0.55000000000000004</v>
      </c>
      <c r="AD974" s="11">
        <v>0.5</v>
      </c>
      <c r="AE974" s="11">
        <v>0.56399999999999995</v>
      </c>
      <c r="AF974" s="11">
        <v>0.85699999999999998</v>
      </c>
      <c r="AG974" s="11">
        <v>0.5</v>
      </c>
      <c r="AH974" s="11">
        <v>0.82599999999999996</v>
      </c>
      <c r="AI974" s="11">
        <v>0.48200000000000004</v>
      </c>
      <c r="AJ974" s="11">
        <v>0.51380646917165795</v>
      </c>
      <c r="AK974" s="11">
        <v>0.35895172486808596</v>
      </c>
      <c r="AL974" s="11">
        <v>0.42781848183076815</v>
      </c>
      <c r="AM974" s="11">
        <v>0.25329396131998555</v>
      </c>
      <c r="AN974" s="11">
        <v>0.100797</v>
      </c>
      <c r="AO974" s="11">
        <v>0.40774905602470718</v>
      </c>
      <c r="AP974" s="11">
        <v>0.57792000053823001</v>
      </c>
      <c r="AQ974" s="11">
        <v>0.42781848183076815</v>
      </c>
      <c r="AR974" s="11">
        <v>12217.918106544301</v>
      </c>
      <c r="AS974" s="11">
        <v>10780</v>
      </c>
      <c r="AT974" s="11">
        <v>1315994</v>
      </c>
      <c r="AW974" s="11">
        <v>-0.13</v>
      </c>
      <c r="AX974" s="11">
        <v>-8.4228492005375688E-2</v>
      </c>
    </row>
    <row r="975" spans="1:50">
      <c r="A975"/>
      <c r="B975"/>
      <c r="C975"/>
      <c r="D975"/>
      <c r="E975"/>
      <c r="F975"/>
      <c r="G975"/>
      <c r="H975"/>
      <c r="I975"/>
      <c r="J975"/>
      <c r="K975"/>
      <c r="L975"/>
      <c r="M975"/>
      <c r="N975"/>
      <c r="O975"/>
      <c r="P975"/>
      <c r="Q975"/>
      <c r="R975"/>
      <c r="S975"/>
      <c r="T975"/>
      <c r="U975"/>
      <c r="V975"/>
      <c r="W975"/>
      <c r="X975"/>
      <c r="Y975"/>
      <c r="Z975"/>
      <c r="AA975" s="11">
        <v>0</v>
      </c>
      <c r="AB975" s="11">
        <v>0.8978999996</v>
      </c>
      <c r="AC975" s="11">
        <v>0.55000000000000004</v>
      </c>
      <c r="AD975" s="11">
        <v>0.5</v>
      </c>
      <c r="AE975" s="11">
        <v>0.61499999999999999</v>
      </c>
      <c r="AF975" s="11">
        <v>0.84099999999999997</v>
      </c>
      <c r="AG975" s="11">
        <v>0.5</v>
      </c>
      <c r="AH975" s="11">
        <v>0.85299999999999998</v>
      </c>
      <c r="AI975" s="11">
        <v>0.48200000000000004</v>
      </c>
      <c r="AJ975" s="11">
        <v>0.51794415554190842</v>
      </c>
      <c r="AK975" s="11">
        <v>0.34154485458824596</v>
      </c>
      <c r="AL975" s="11">
        <v>0.37578508434166735</v>
      </c>
      <c r="AM975" s="11">
        <v>0.40496068082999226</v>
      </c>
      <c r="AN975" s="11">
        <v>0.100797</v>
      </c>
      <c r="AO975" s="11">
        <v>0.37630904444452618</v>
      </c>
      <c r="AP975" s="11">
        <v>0.58996000026911499</v>
      </c>
      <c r="AQ975" s="11">
        <v>0.37578508434166735</v>
      </c>
      <c r="AR975" s="11">
        <v>12480.087180317099</v>
      </c>
      <c r="AS975" s="11">
        <v>10410</v>
      </c>
      <c r="AT975" s="11">
        <v>1342701</v>
      </c>
      <c r="AW975" s="11">
        <v>-0.13</v>
      </c>
      <c r="AX975" s="11">
        <v>-9.7030182717347924E-2</v>
      </c>
    </row>
    <row r="976" spans="1:50">
      <c r="A976"/>
      <c r="B976"/>
      <c r="C976"/>
      <c r="D976"/>
      <c r="E976"/>
      <c r="F976"/>
      <c r="G976"/>
      <c r="H976"/>
      <c r="I976"/>
      <c r="J976"/>
      <c r="K976"/>
      <c r="L976"/>
      <c r="M976"/>
      <c r="N976"/>
      <c r="O976"/>
      <c r="P976"/>
      <c r="Q976"/>
      <c r="R976"/>
      <c r="S976"/>
      <c r="T976"/>
      <c r="U976"/>
      <c r="V976"/>
      <c r="W976"/>
      <c r="X976"/>
      <c r="Y976"/>
      <c r="Z976"/>
      <c r="AA976" s="11">
        <v>0</v>
      </c>
      <c r="AB976" s="11">
        <v>0.89994199956235776</v>
      </c>
      <c r="AC976" s="11">
        <v>0.55000000000000004</v>
      </c>
      <c r="AD976" s="11">
        <v>0.3</v>
      </c>
      <c r="AE976" s="11">
        <v>0.61199999999999999</v>
      </c>
      <c r="AF976" s="11">
        <v>0.7609999999999999</v>
      </c>
      <c r="AG976" s="11">
        <v>0.5</v>
      </c>
      <c r="AH976" s="11">
        <v>0.81900000000000006</v>
      </c>
      <c r="AI976" s="11">
        <v>0.53400000000000003</v>
      </c>
      <c r="AJ976" s="11">
        <v>0.51784209346788868</v>
      </c>
      <c r="AK976" s="11">
        <v>0.32933456983204801</v>
      </c>
      <c r="AL976" s="11">
        <v>0.39856442654314017</v>
      </c>
      <c r="AM976" s="11">
        <v>0.59781413075858336</v>
      </c>
      <c r="AN976" s="11">
        <v>0.100797</v>
      </c>
      <c r="AO976" s="11">
        <v>0.40883655014172443</v>
      </c>
      <c r="AP976" s="11">
        <v>0.60199999999999998</v>
      </c>
      <c r="AQ976" s="11">
        <v>0.39856442654314017</v>
      </c>
      <c r="AR976" s="11">
        <v>13028.5213548023</v>
      </c>
      <c r="AS976" s="11">
        <v>11590</v>
      </c>
      <c r="AT976" s="11">
        <v>1369229</v>
      </c>
      <c r="AU976" s="11">
        <v>41.45</v>
      </c>
      <c r="AV976" s="11">
        <v>19.59</v>
      </c>
      <c r="AW976" s="11">
        <v>-0.13</v>
      </c>
      <c r="AX976" s="11">
        <v>-9.9425438251431908E-2</v>
      </c>
    </row>
    <row r="977" spans="1:50">
      <c r="A977"/>
      <c r="B977"/>
      <c r="C977"/>
      <c r="D977"/>
      <c r="E977"/>
      <c r="F977"/>
      <c r="G977"/>
      <c r="H977"/>
      <c r="I977"/>
      <c r="J977"/>
      <c r="K977"/>
      <c r="L977"/>
      <c r="M977"/>
      <c r="N977"/>
      <c r="O977"/>
      <c r="P977"/>
      <c r="Q977"/>
      <c r="R977"/>
      <c r="S977"/>
      <c r="T977"/>
      <c r="U977"/>
      <c r="V977"/>
      <c r="W977"/>
      <c r="X977"/>
      <c r="Y977"/>
      <c r="Z977"/>
      <c r="AA977" s="11">
        <v>0</v>
      </c>
      <c r="AB977" s="11">
        <v>0.90198399952471542</v>
      </c>
      <c r="AC977" s="11">
        <v>0.53299999999999992</v>
      </c>
      <c r="AD977" s="11">
        <v>0.3</v>
      </c>
      <c r="AE977" s="11">
        <v>0.59699999999999998</v>
      </c>
      <c r="AF977" s="11">
        <v>0.84900000000000009</v>
      </c>
      <c r="AG977" s="11">
        <v>0.5</v>
      </c>
      <c r="AH977" s="11">
        <v>0.84299999999999997</v>
      </c>
      <c r="AI977" s="11">
        <v>0.55200000000000005</v>
      </c>
      <c r="AJ977" s="11">
        <v>0.52108208268182399</v>
      </c>
      <c r="AK977" s="11">
        <v>0.31378899835954999</v>
      </c>
      <c r="AL977" s="11">
        <v>0.32251068651173981</v>
      </c>
      <c r="AM977" s="11">
        <v>0.71492837436548218</v>
      </c>
      <c r="AN977" s="11">
        <v>0.100797</v>
      </c>
      <c r="AO977" s="11">
        <v>0.37140843039819804</v>
      </c>
      <c r="AP977" s="11">
        <v>0.60199999999999998</v>
      </c>
      <c r="AQ977" s="11">
        <v>0.32251068651173981</v>
      </c>
      <c r="AR977" s="11">
        <v>13353.8559116051</v>
      </c>
      <c r="AS977" s="11">
        <v>11050</v>
      </c>
      <c r="AT977" s="11">
        <v>1395613</v>
      </c>
      <c r="AW977" s="11">
        <v>-0.13</v>
      </c>
      <c r="AX977" s="11">
        <v>-9.5371067641343954E-2</v>
      </c>
    </row>
    <row r="978" spans="1:50">
      <c r="A978"/>
      <c r="B978"/>
      <c r="C978"/>
      <c r="D978"/>
      <c r="E978"/>
      <c r="F978"/>
      <c r="G978"/>
      <c r="H978"/>
      <c r="I978"/>
      <c r="J978"/>
      <c r="K978"/>
      <c r="L978"/>
      <c r="M978"/>
      <c r="N978"/>
      <c r="O978"/>
      <c r="P978"/>
      <c r="Q978"/>
      <c r="R978"/>
      <c r="S978"/>
      <c r="T978"/>
      <c r="U978"/>
      <c r="V978"/>
      <c r="W978"/>
      <c r="X978"/>
      <c r="Y978"/>
      <c r="Z978"/>
      <c r="AA978" s="11">
        <v>0</v>
      </c>
      <c r="AB978" s="11">
        <v>0.90402599948707318</v>
      </c>
      <c r="AC978" s="11">
        <v>0.53299999999999992</v>
      </c>
      <c r="AD978" s="11">
        <v>0.4</v>
      </c>
      <c r="AE978" s="11">
        <v>0.61299999999999999</v>
      </c>
      <c r="AF978" s="11">
        <v>0.8590000000000001</v>
      </c>
      <c r="AG978" s="11">
        <v>0.4</v>
      </c>
      <c r="AH978" s="11">
        <v>0.81599999999999995</v>
      </c>
      <c r="AI978" s="11">
        <v>0.56399999999999995</v>
      </c>
      <c r="AJ978" s="11">
        <v>0.54116382426870002</v>
      </c>
      <c r="AK978" s="11">
        <v>0.31885368868882996</v>
      </c>
      <c r="AL978" s="11">
        <v>0.3035044382176465</v>
      </c>
      <c r="AM978" s="11">
        <v>0.91349977627460544</v>
      </c>
      <c r="AN978" s="11">
        <v>0.100797</v>
      </c>
      <c r="AO978" s="11">
        <v>0.38693437445021839</v>
      </c>
      <c r="AP978" s="11">
        <v>0.60099999999999998</v>
      </c>
      <c r="AQ978" s="11">
        <v>0.3035044382176465</v>
      </c>
      <c r="AR978" s="11">
        <v>14309.115422200101</v>
      </c>
      <c r="AS978" s="11">
        <v>12420</v>
      </c>
      <c r="AT978" s="11">
        <v>1421882</v>
      </c>
      <c r="AW978" s="11">
        <v>-0.12</v>
      </c>
      <c r="AX978" s="11">
        <v>-9.6964476835832036E-2</v>
      </c>
    </row>
    <row r="979" spans="1:50">
      <c r="A979"/>
      <c r="B979"/>
      <c r="C979"/>
      <c r="D979"/>
      <c r="E979"/>
      <c r="F979"/>
      <c r="G979"/>
      <c r="H979"/>
      <c r="I979"/>
      <c r="J979"/>
      <c r="K979"/>
      <c r="L979"/>
      <c r="M979"/>
      <c r="N979"/>
      <c r="O979"/>
      <c r="P979"/>
      <c r="Q979"/>
      <c r="R979"/>
      <c r="S979"/>
      <c r="T979"/>
      <c r="U979"/>
      <c r="V979"/>
      <c r="W979"/>
      <c r="X979"/>
      <c r="Y979"/>
      <c r="Z979"/>
      <c r="AA979" s="11">
        <v>0</v>
      </c>
      <c r="AB979" s="11">
        <v>0.90606799944943095</v>
      </c>
      <c r="AC979" s="11">
        <v>0.53200000000000003</v>
      </c>
      <c r="AD979" s="11">
        <v>0.4</v>
      </c>
      <c r="AE979" s="11">
        <v>0.61699999999999999</v>
      </c>
      <c r="AF979" s="11">
        <v>0.85599999999999998</v>
      </c>
      <c r="AG979" s="11">
        <v>0.4</v>
      </c>
      <c r="AH979" s="11">
        <v>0.746</v>
      </c>
      <c r="AI979" s="11">
        <v>0.56399999999999995</v>
      </c>
      <c r="AJ979" s="11">
        <v>0.54364749992372396</v>
      </c>
      <c r="AK979" s="11">
        <v>0.31909550291039002</v>
      </c>
      <c r="AL979" s="11">
        <v>0.30318582426207896</v>
      </c>
      <c r="AM979" s="11">
        <v>0.99743498085807225</v>
      </c>
      <c r="AN979" s="11">
        <v>0.100797</v>
      </c>
      <c r="AO979" s="11">
        <v>0.3984565782780054</v>
      </c>
      <c r="AP979" s="11">
        <v>0.60099999999999998</v>
      </c>
      <c r="AQ979" s="11">
        <v>0.30318582426207896</v>
      </c>
      <c r="AR979" s="11">
        <v>14689.4779024625</v>
      </c>
      <c r="AS979" s="11">
        <v>12500</v>
      </c>
      <c r="AT979" s="11">
        <v>1448159</v>
      </c>
      <c r="AW979" s="11">
        <v>-0.12</v>
      </c>
      <c r="AX979" s="11">
        <v>-9.6200911825814528E-2</v>
      </c>
    </row>
    <row r="980" spans="1:50">
      <c r="A980"/>
      <c r="B980"/>
      <c r="C980"/>
      <c r="D980"/>
      <c r="E980"/>
      <c r="F980"/>
      <c r="G980"/>
      <c r="H980"/>
      <c r="I980"/>
      <c r="J980"/>
      <c r="K980"/>
      <c r="L980"/>
      <c r="M980"/>
      <c r="N980"/>
      <c r="O980"/>
      <c r="P980"/>
      <c r="Q980"/>
      <c r="R980"/>
      <c r="S980"/>
      <c r="T980"/>
      <c r="U980"/>
      <c r="V980"/>
      <c r="W980"/>
      <c r="X980"/>
      <c r="Y980"/>
      <c r="Z980"/>
      <c r="AA980" s="11">
        <v>0</v>
      </c>
      <c r="AB980" s="11">
        <v>0.90810999941178872</v>
      </c>
      <c r="AC980" s="11">
        <v>0.59899999999999998</v>
      </c>
      <c r="AD980" s="11">
        <v>0.4</v>
      </c>
      <c r="AE980" s="11">
        <v>0.61699999999999999</v>
      </c>
      <c r="AF980" s="11">
        <v>0.84799999999999998</v>
      </c>
      <c r="AG980" s="11">
        <v>0.4</v>
      </c>
      <c r="AH980" s="11">
        <v>0.73799999999999999</v>
      </c>
      <c r="AI980" s="11">
        <v>0.56999999999999995</v>
      </c>
      <c r="AJ980" s="11">
        <v>0.52307273457077397</v>
      </c>
      <c r="AK980" s="11">
        <v>0.28923187504046399</v>
      </c>
      <c r="AL980" s="11">
        <v>0.31526165659795724</v>
      </c>
      <c r="AM980" s="11">
        <v>1</v>
      </c>
      <c r="AN980" s="11">
        <v>0.100797</v>
      </c>
      <c r="AO980" s="11">
        <v>0.40761753022414143</v>
      </c>
      <c r="AP980" s="11">
        <v>0.6</v>
      </c>
      <c r="AQ980" s="11">
        <v>0.31526165659795724</v>
      </c>
      <c r="AR980" s="11">
        <v>14419.225043651801</v>
      </c>
      <c r="AS980" s="11">
        <v>12450</v>
      </c>
      <c r="AT980" s="11">
        <v>1474586</v>
      </c>
      <c r="AW980" s="11">
        <v>-0.12</v>
      </c>
      <c r="AX980" s="11">
        <v>-9.6559003758335094E-2</v>
      </c>
    </row>
    <row r="981" spans="1:50">
      <c r="A981"/>
      <c r="B981"/>
      <c r="C981"/>
      <c r="D981"/>
      <c r="E981"/>
      <c r="F981"/>
      <c r="G981"/>
      <c r="H981"/>
      <c r="I981"/>
      <c r="J981"/>
      <c r="K981"/>
      <c r="L981"/>
      <c r="M981"/>
      <c r="N981"/>
      <c r="O981"/>
      <c r="P981"/>
      <c r="Q981"/>
      <c r="R981"/>
      <c r="S981"/>
      <c r="T981"/>
      <c r="U981"/>
      <c r="V981"/>
      <c r="W981"/>
      <c r="X981"/>
      <c r="Y981"/>
      <c r="Z981"/>
      <c r="AA981" s="11">
        <v>0</v>
      </c>
      <c r="AB981" s="11">
        <v>0.91015199937414648</v>
      </c>
      <c r="AC981" s="11">
        <v>0.58799999999999997</v>
      </c>
      <c r="AD981" s="11">
        <v>0.4</v>
      </c>
      <c r="AE981" s="11">
        <v>0.61499999999999999</v>
      </c>
      <c r="AF981" s="11">
        <v>0.8640000000000001</v>
      </c>
      <c r="AG981" s="11">
        <v>0.45</v>
      </c>
      <c r="AH981" s="11">
        <v>0.71400000000000008</v>
      </c>
      <c r="AI981" s="11">
        <v>0.621</v>
      </c>
      <c r="AJ981" s="11">
        <v>0.52284200723022345</v>
      </c>
      <c r="AK981" s="11">
        <v>0.29133955624294899</v>
      </c>
      <c r="AL981" s="11">
        <v>0.31710903999068546</v>
      </c>
      <c r="AM981" s="11">
        <v>1</v>
      </c>
      <c r="AN981" s="11">
        <v>0.100797</v>
      </c>
      <c r="AO981" s="11">
        <v>0.40854135490125093</v>
      </c>
      <c r="AP981" s="11">
        <v>0.57399999999999995</v>
      </c>
      <c r="AQ981" s="11">
        <v>0.31710903999068546</v>
      </c>
      <c r="AS981" s="11">
        <v>12810.666666666628</v>
      </c>
      <c r="AW981" s="11">
        <v>-0.11</v>
      </c>
      <c r="AX981" s="11">
        <v>-9.8594073027798157E-2</v>
      </c>
    </row>
    <row r="982" spans="1:50">
      <c r="A982"/>
      <c r="B982"/>
      <c r="C982"/>
      <c r="D982"/>
      <c r="E982"/>
      <c r="F982"/>
      <c r="G982"/>
      <c r="H982"/>
      <c r="I982"/>
      <c r="J982"/>
      <c r="K982"/>
      <c r="L982"/>
      <c r="M982"/>
      <c r="N982"/>
      <c r="O982"/>
      <c r="P982"/>
      <c r="Q982"/>
      <c r="R982"/>
      <c r="S982"/>
      <c r="T982"/>
      <c r="U982"/>
      <c r="V982"/>
      <c r="W982"/>
      <c r="X982"/>
      <c r="Y982"/>
      <c r="Z982"/>
      <c r="AA982" s="11">
        <v>0.45</v>
      </c>
      <c r="AB982" s="11">
        <v>0.83771200191306305</v>
      </c>
      <c r="AC982" s="11">
        <v>0.52800000049173834</v>
      </c>
      <c r="AD982" s="11">
        <v>0.28800000026822092</v>
      </c>
      <c r="AE982" s="11">
        <v>0.69600000064820056</v>
      </c>
      <c r="AF982" s="11">
        <v>0.77568000072240817</v>
      </c>
      <c r="AG982" s="11">
        <v>0.28800000026822092</v>
      </c>
      <c r="AH982" s="11">
        <v>0.67104000062495472</v>
      </c>
      <c r="AI982" s="11">
        <v>0.55680000051856038</v>
      </c>
      <c r="AJ982" s="11">
        <v>0.52130576090723668</v>
      </c>
      <c r="AK982" s="11">
        <v>0.24516964622475176</v>
      </c>
      <c r="AL982" s="11">
        <v>0.57010201422074613</v>
      </c>
      <c r="AM982" s="11">
        <v>1.4768549585046666E-3</v>
      </c>
      <c r="AN982" s="11">
        <v>2.5503285714285714E-2</v>
      </c>
      <c r="AO982" s="11">
        <v>0.57561220815013558</v>
      </c>
      <c r="AP982" s="11">
        <v>0.6008000033572316</v>
      </c>
      <c r="AQ982" s="11">
        <v>0.57010201422074613</v>
      </c>
      <c r="AR982" s="11">
        <v>853.81879458583001</v>
      </c>
      <c r="AS982" s="11">
        <v>840</v>
      </c>
      <c r="AT982" s="11">
        <v>1084888</v>
      </c>
      <c r="AW982" s="11">
        <v>0.05</v>
      </c>
      <c r="AX982" s="11">
        <v>-2.7003781485869238E-3</v>
      </c>
    </row>
    <row r="983" spans="1:50">
      <c r="A983"/>
      <c r="B983"/>
      <c r="C983"/>
      <c r="D983"/>
      <c r="E983"/>
      <c r="F983"/>
      <c r="G983"/>
      <c r="H983"/>
      <c r="I983"/>
      <c r="J983"/>
      <c r="K983"/>
      <c r="L983"/>
      <c r="M983"/>
      <c r="N983"/>
      <c r="O983"/>
      <c r="P983"/>
      <c r="Q983"/>
      <c r="R983"/>
      <c r="S983"/>
      <c r="T983"/>
      <c r="U983"/>
      <c r="V983"/>
      <c r="W983"/>
      <c r="X983"/>
      <c r="Y983"/>
      <c r="Z983"/>
      <c r="AA983" s="11">
        <v>0.45</v>
      </c>
      <c r="AB983" s="11">
        <v>0.83384800206143006</v>
      </c>
      <c r="AC983" s="11">
        <v>0.53900000024586914</v>
      </c>
      <c r="AD983" s="11">
        <v>0.29400000013411043</v>
      </c>
      <c r="AE983" s="11">
        <v>0.71050000032410021</v>
      </c>
      <c r="AF983" s="11">
        <v>0.79184000036120405</v>
      </c>
      <c r="AG983" s="11">
        <v>0.29400000013411043</v>
      </c>
      <c r="AH983" s="11">
        <v>0.68502000031247745</v>
      </c>
      <c r="AI983" s="11">
        <v>0.56840000025928017</v>
      </c>
      <c r="AJ983" s="11">
        <v>0.52174057234440596</v>
      </c>
      <c r="AK983" s="11">
        <v>0.239969026878566</v>
      </c>
      <c r="AL983" s="11">
        <v>0.57153266753955978</v>
      </c>
      <c r="AM983" s="11">
        <v>3.0536329799463334E-3</v>
      </c>
      <c r="AN983" s="11">
        <v>2.3103857142857141E-2</v>
      </c>
      <c r="AO983" s="11">
        <v>0.57715531440371881</v>
      </c>
      <c r="AP983" s="11">
        <v>0.61582000302150841</v>
      </c>
      <c r="AQ983" s="11">
        <v>0.57153266753955978</v>
      </c>
      <c r="AR983" s="11">
        <v>856.61569651486195</v>
      </c>
      <c r="AS983" s="11">
        <v>840</v>
      </c>
      <c r="AT983" s="11">
        <v>1126527</v>
      </c>
      <c r="AW983" s="11">
        <v>0.06</v>
      </c>
      <c r="AX983" s="11">
        <v>-2.4785005657687598E-3</v>
      </c>
    </row>
    <row r="984" spans="1:50">
      <c r="A984"/>
      <c r="B984"/>
      <c r="C984"/>
      <c r="D984"/>
      <c r="E984"/>
      <c r="F984"/>
      <c r="G984"/>
      <c r="H984"/>
      <c r="I984"/>
      <c r="J984"/>
      <c r="K984"/>
      <c r="L984"/>
      <c r="M984"/>
      <c r="N984"/>
      <c r="O984"/>
      <c r="P984"/>
      <c r="Q984"/>
      <c r="R984"/>
      <c r="S984"/>
      <c r="T984"/>
      <c r="U984"/>
      <c r="V984"/>
      <c r="W984"/>
      <c r="X984"/>
      <c r="Y984"/>
      <c r="Z984"/>
      <c r="AA984" s="11">
        <v>0.45</v>
      </c>
      <c r="AB984" s="11">
        <v>0.82998400220979718</v>
      </c>
      <c r="AC984" s="11">
        <v>0.55000000000000004</v>
      </c>
      <c r="AD984" s="11">
        <v>0.3</v>
      </c>
      <c r="AE984" s="11">
        <v>0.72499999999999998</v>
      </c>
      <c r="AF984" s="11">
        <v>0.80799999999999994</v>
      </c>
      <c r="AG984" s="11">
        <v>0.3</v>
      </c>
      <c r="AH984" s="11">
        <v>0.69900000000000007</v>
      </c>
      <c r="AI984" s="11">
        <v>0.57999999999999996</v>
      </c>
      <c r="AJ984" s="11">
        <v>0.57233241941262702</v>
      </c>
      <c r="AK984" s="11">
        <v>0.27091964066179897</v>
      </c>
      <c r="AL984" s="11">
        <v>0.48207013397963572</v>
      </c>
      <c r="AM984" s="11">
        <v>4.4982947529016663E-3</v>
      </c>
      <c r="AN984" s="11">
        <v>2.0704428571428572E-2</v>
      </c>
      <c r="AO984" s="11">
        <v>0.5416023418691015</v>
      </c>
      <c r="AP984" s="11">
        <v>0.63084000268578522</v>
      </c>
      <c r="AQ984" s="11">
        <v>0.48207013397963572</v>
      </c>
      <c r="AR984" s="11">
        <v>881.04641394988198</v>
      </c>
      <c r="AS984" s="11">
        <v>860</v>
      </c>
      <c r="AT984" s="11">
        <v>1169332</v>
      </c>
      <c r="AW984" s="11">
        <v>0.06</v>
      </c>
      <c r="AX984" s="11">
        <v>-3.3149084644845672E-4</v>
      </c>
    </row>
    <row r="985" spans="1:50">
      <c r="A985"/>
      <c r="B985"/>
      <c r="C985"/>
      <c r="D985"/>
      <c r="E985"/>
      <c r="F985"/>
      <c r="G985"/>
      <c r="H985"/>
      <c r="I985"/>
      <c r="J985"/>
      <c r="K985"/>
      <c r="L985"/>
      <c r="M985"/>
      <c r="N985"/>
      <c r="O985"/>
      <c r="P985"/>
      <c r="Q985"/>
      <c r="R985"/>
      <c r="S985"/>
      <c r="T985"/>
      <c r="U985"/>
      <c r="V985"/>
      <c r="W985"/>
      <c r="X985"/>
      <c r="Y985"/>
      <c r="Z985"/>
      <c r="AA985" s="11">
        <v>0.45</v>
      </c>
      <c r="AB985" s="11">
        <v>0.8261200023581643</v>
      </c>
      <c r="AC985" s="11">
        <v>0.55000000000000004</v>
      </c>
      <c r="AD985" s="11">
        <v>0.3</v>
      </c>
      <c r="AE985" s="11">
        <v>0.72799999999999998</v>
      </c>
      <c r="AF985" s="11">
        <v>0.80200000000000005</v>
      </c>
      <c r="AG985" s="11">
        <v>0.3</v>
      </c>
      <c r="AH985" s="11">
        <v>0.748</v>
      </c>
      <c r="AI985" s="11">
        <v>0.57999999999999996</v>
      </c>
      <c r="AJ985" s="11">
        <v>0.62292426648084798</v>
      </c>
      <c r="AK985" s="11">
        <v>0.30187025444503196</v>
      </c>
      <c r="AL985" s="11">
        <v>0.39260760041971154</v>
      </c>
      <c r="AM985" s="11">
        <v>4.6238437184790001E-3</v>
      </c>
      <c r="AN985" s="11">
        <v>1.8305000000000002E-2</v>
      </c>
      <c r="AO985" s="11">
        <v>0.50604936933448408</v>
      </c>
      <c r="AP985" s="11">
        <v>0.64586000235006213</v>
      </c>
      <c r="AQ985" s="11">
        <v>0.39260760041971154</v>
      </c>
      <c r="AR985" s="11">
        <v>888.97245393688604</v>
      </c>
      <c r="AS985" s="11">
        <v>850</v>
      </c>
      <c r="AT985" s="11">
        <v>1213036</v>
      </c>
      <c r="AU985" s="11">
        <v>50.23</v>
      </c>
      <c r="AV985" s="11">
        <v>81.98</v>
      </c>
      <c r="AW985" s="11">
        <v>0.06</v>
      </c>
      <c r="AX985" s="11">
        <v>1.7371888446665096E-2</v>
      </c>
    </row>
    <row r="986" spans="1:50">
      <c r="A986"/>
      <c r="B986"/>
      <c r="C986"/>
      <c r="D986"/>
      <c r="E986"/>
      <c r="F986"/>
      <c r="G986"/>
      <c r="H986"/>
      <c r="I986"/>
      <c r="J986"/>
      <c r="K986"/>
      <c r="L986"/>
      <c r="M986"/>
      <c r="N986"/>
      <c r="O986"/>
      <c r="P986"/>
      <c r="Q986"/>
      <c r="R986"/>
      <c r="S986"/>
      <c r="T986"/>
      <c r="U986"/>
      <c r="V986"/>
      <c r="W986"/>
      <c r="X986"/>
      <c r="Y986"/>
      <c r="Z986"/>
      <c r="AA986" s="11">
        <v>0.45</v>
      </c>
      <c r="AB986" s="11">
        <v>0.82225600250653152</v>
      </c>
      <c r="AC986" s="11">
        <v>0.55000000000000004</v>
      </c>
      <c r="AD986" s="11">
        <v>0.3</v>
      </c>
      <c r="AE986" s="11">
        <v>0.70499999999999996</v>
      </c>
      <c r="AF986" s="11">
        <v>0.72499999999999998</v>
      </c>
      <c r="AG986" s="11">
        <v>0.3</v>
      </c>
      <c r="AH986" s="11">
        <v>0.745</v>
      </c>
      <c r="AI986" s="11">
        <v>0.56399999999999995</v>
      </c>
      <c r="AJ986" s="11">
        <v>0.60795418357370901</v>
      </c>
      <c r="AK986" s="11">
        <v>0.29379580915766101</v>
      </c>
      <c r="AL986" s="11">
        <v>0.40825186161692695</v>
      </c>
      <c r="AM986" s="11">
        <v>4.6899925527478887E-3</v>
      </c>
      <c r="AN986" s="11">
        <v>1.5905571428571429E-2</v>
      </c>
      <c r="AO986" s="11">
        <v>0.49110885375067326</v>
      </c>
      <c r="AP986" s="11">
        <v>0.66088000201433883</v>
      </c>
      <c r="AQ986" s="11">
        <v>0.40825186161692695</v>
      </c>
      <c r="AR986" s="11">
        <v>925.95077833357004</v>
      </c>
      <c r="AS986" s="11">
        <v>880</v>
      </c>
      <c r="AT986" s="11">
        <v>1257287</v>
      </c>
      <c r="AW986" s="11">
        <v>0.05</v>
      </c>
      <c r="AX986" s="11">
        <v>1.1234789695048042E-2</v>
      </c>
    </row>
    <row r="987" spans="1:50">
      <c r="A987"/>
      <c r="B987"/>
      <c r="C987"/>
      <c r="D987"/>
      <c r="E987"/>
      <c r="F987"/>
      <c r="G987"/>
      <c r="H987"/>
      <c r="I987"/>
      <c r="J987"/>
      <c r="K987"/>
      <c r="L987"/>
      <c r="M987"/>
      <c r="N987"/>
      <c r="O987"/>
      <c r="P987"/>
      <c r="Q987"/>
      <c r="R987"/>
      <c r="S987"/>
      <c r="T987"/>
      <c r="U987"/>
      <c r="V987"/>
      <c r="W987"/>
      <c r="X987"/>
      <c r="Y987"/>
      <c r="Z987"/>
      <c r="AA987" s="11">
        <v>0.45</v>
      </c>
      <c r="AB987" s="11">
        <v>0.81839200265489864</v>
      </c>
      <c r="AC987" s="11">
        <v>0.55000000000000004</v>
      </c>
      <c r="AD987" s="11">
        <v>0.3</v>
      </c>
      <c r="AE987" s="11">
        <v>0.72499999999999998</v>
      </c>
      <c r="AF987" s="11">
        <v>0.90300000000000002</v>
      </c>
      <c r="AG987" s="11">
        <v>0.3</v>
      </c>
      <c r="AH987" s="11">
        <v>0.77200000000000002</v>
      </c>
      <c r="AI987" s="11">
        <v>0.59399999999999997</v>
      </c>
      <c r="AJ987" s="11">
        <v>0.59298410066656992</v>
      </c>
      <c r="AK987" s="11">
        <v>0.28572136387029001</v>
      </c>
      <c r="AL987" s="11">
        <v>0.42389612281414235</v>
      </c>
      <c r="AM987" s="11">
        <v>4.7796773581221114E-3</v>
      </c>
      <c r="AN987" s="11">
        <v>1.5871714285714284E-2</v>
      </c>
      <c r="AO987" s="11">
        <v>0.47616833816686244</v>
      </c>
      <c r="AP987" s="11">
        <v>0.67590000167861575</v>
      </c>
      <c r="AQ987" s="11">
        <v>0.42389612281414235</v>
      </c>
      <c r="AR987" s="11">
        <v>963.88218852348302</v>
      </c>
      <c r="AS987" s="11">
        <v>920</v>
      </c>
      <c r="AT987" s="11">
        <v>1301808</v>
      </c>
      <c r="AW987" s="11">
        <v>0.06</v>
      </c>
      <c r="AX987" s="11">
        <v>1.1827972857095193E-2</v>
      </c>
    </row>
    <row r="988" spans="1:50">
      <c r="A988"/>
      <c r="B988"/>
      <c r="C988"/>
      <c r="D988"/>
      <c r="E988"/>
      <c r="F988"/>
      <c r="G988"/>
      <c r="H988"/>
      <c r="I988"/>
      <c r="J988"/>
      <c r="K988"/>
      <c r="L988"/>
      <c r="M988"/>
      <c r="N988"/>
      <c r="O988"/>
      <c r="P988"/>
      <c r="Q988"/>
      <c r="R988"/>
      <c r="S988"/>
      <c r="T988"/>
      <c r="U988"/>
      <c r="V988"/>
      <c r="W988"/>
      <c r="X988"/>
      <c r="Y988"/>
      <c r="Z988"/>
      <c r="AA988" s="11">
        <v>0.45</v>
      </c>
      <c r="AB988" s="11">
        <v>0.81452800280326576</v>
      </c>
      <c r="AC988" s="11">
        <v>0.55000000000000004</v>
      </c>
      <c r="AD988" s="11">
        <v>0.5</v>
      </c>
      <c r="AE988" s="11">
        <v>0.72699999999999998</v>
      </c>
      <c r="AF988" s="11">
        <v>0.90300000000000002</v>
      </c>
      <c r="AG988" s="11">
        <v>0.5</v>
      </c>
      <c r="AH988" s="11">
        <v>0.7390000000000001</v>
      </c>
      <c r="AI988" s="11">
        <v>0.57399999999999995</v>
      </c>
      <c r="AJ988" s="11">
        <v>0.61484795484323196</v>
      </c>
      <c r="AK988" s="11">
        <v>0.33470056493752498</v>
      </c>
      <c r="AL988" s="11">
        <v>0.41557538031832575</v>
      </c>
      <c r="AM988" s="11">
        <v>4.5455025559116999E-2</v>
      </c>
      <c r="AN988" s="11">
        <v>1.6294285714285716E-2</v>
      </c>
      <c r="AO988" s="11">
        <v>0.4597146144276687</v>
      </c>
      <c r="AP988" s="11">
        <v>0.69092000134289266</v>
      </c>
      <c r="AQ988" s="11">
        <v>0.41557538031832575</v>
      </c>
      <c r="AR988" s="11">
        <v>1008.28598547899</v>
      </c>
      <c r="AS988" s="11">
        <v>950</v>
      </c>
      <c r="AT988" s="11">
        <v>1346508</v>
      </c>
      <c r="AW988" s="11">
        <v>0.08</v>
      </c>
      <c r="AX988" s="11">
        <v>2.2506515005183247E-2</v>
      </c>
    </row>
    <row r="989" spans="1:50">
      <c r="A989"/>
      <c r="B989"/>
      <c r="C989"/>
      <c r="D989"/>
      <c r="E989"/>
      <c r="F989"/>
      <c r="G989"/>
      <c r="H989"/>
      <c r="I989"/>
      <c r="J989"/>
      <c r="K989"/>
      <c r="L989"/>
      <c r="M989"/>
      <c r="N989"/>
      <c r="O989"/>
      <c r="P989"/>
      <c r="Q989"/>
      <c r="R989"/>
      <c r="S989"/>
      <c r="T989"/>
      <c r="U989"/>
      <c r="V989"/>
      <c r="W989"/>
      <c r="X989"/>
      <c r="Y989"/>
      <c r="Z989"/>
      <c r="AA989" s="11">
        <v>0.45</v>
      </c>
      <c r="AB989" s="11">
        <v>0.81066400295163288</v>
      </c>
      <c r="AC989" s="11">
        <v>0.55000000000000004</v>
      </c>
      <c r="AD989" s="11">
        <v>0.5</v>
      </c>
      <c r="AE989" s="11">
        <v>0.73</v>
      </c>
      <c r="AF989" s="11">
        <v>0.84099999999999997</v>
      </c>
      <c r="AG989" s="11">
        <v>0.5</v>
      </c>
      <c r="AH989" s="11">
        <v>0.81900000000000006</v>
      </c>
      <c r="AI989" s="11">
        <v>0.65599999999999992</v>
      </c>
      <c r="AJ989" s="11">
        <v>0.63671180901989399</v>
      </c>
      <c r="AK989" s="11">
        <v>0.38367976600476</v>
      </c>
      <c r="AL989" s="11">
        <v>0.40725463782250892</v>
      </c>
      <c r="AM989" s="11">
        <v>7.985688368733089E-2</v>
      </c>
      <c r="AN989" s="11">
        <v>1.6716857142857144E-2</v>
      </c>
      <c r="AO989" s="11">
        <v>0.44326089068847496</v>
      </c>
      <c r="AP989" s="11">
        <v>0.70594000100716936</v>
      </c>
      <c r="AQ989" s="11">
        <v>0.40725463782250892</v>
      </c>
      <c r="AR989" s="11">
        <v>959.39448365174201</v>
      </c>
      <c r="AS989" s="11">
        <v>900</v>
      </c>
      <c r="AT989" s="11">
        <v>1391378</v>
      </c>
      <c r="AW989" s="11">
        <v>0.1</v>
      </c>
      <c r="AX989" s="11">
        <v>2.3013391422573026E-2</v>
      </c>
    </row>
    <row r="990" spans="1:50">
      <c r="A990"/>
      <c r="B990"/>
      <c r="C990"/>
      <c r="D990"/>
      <c r="E990"/>
      <c r="F990"/>
      <c r="G990"/>
      <c r="H990"/>
      <c r="I990"/>
      <c r="J990"/>
      <c r="K990"/>
      <c r="L990"/>
      <c r="M990"/>
      <c r="N990"/>
      <c r="O990"/>
      <c r="P990"/>
      <c r="Q990"/>
      <c r="R990"/>
      <c r="S990"/>
      <c r="T990"/>
      <c r="U990"/>
      <c r="V990"/>
      <c r="W990"/>
      <c r="X990"/>
      <c r="Y990"/>
      <c r="Z990"/>
      <c r="AA990" s="11">
        <v>0.45</v>
      </c>
      <c r="AB990" s="11">
        <v>0.8068000031</v>
      </c>
      <c r="AC990" s="11">
        <v>0.55000000000000004</v>
      </c>
      <c r="AD990" s="11">
        <v>0.5</v>
      </c>
      <c r="AE990" s="11">
        <v>0.72900000000000009</v>
      </c>
      <c r="AF990" s="11">
        <v>0.85299999999999998</v>
      </c>
      <c r="AG990" s="11">
        <v>0.5</v>
      </c>
      <c r="AH990" s="11">
        <v>0.78099999999999992</v>
      </c>
      <c r="AI990" s="11">
        <v>0.55399999999999994</v>
      </c>
      <c r="AJ990" s="11">
        <v>0.57614653578889796</v>
      </c>
      <c r="AK990" s="11">
        <v>0.415082900365144</v>
      </c>
      <c r="AL990" s="11">
        <v>0.42415236372152931</v>
      </c>
      <c r="AM990" s="11">
        <v>0.11549569273782778</v>
      </c>
      <c r="AN990" s="11">
        <v>1.7139428571428569E-2</v>
      </c>
      <c r="AO990" s="11">
        <v>0.53383111231861413</v>
      </c>
      <c r="AP990" s="11">
        <v>0.72096000067144628</v>
      </c>
      <c r="AQ990" s="11">
        <v>0.42415236372152931</v>
      </c>
      <c r="AR990" s="11">
        <v>1014.63040528464</v>
      </c>
      <c r="AS990" s="11">
        <v>930</v>
      </c>
      <c r="AT990" s="11">
        <v>1436321</v>
      </c>
      <c r="AU990" s="11">
        <v>47.28</v>
      </c>
      <c r="AV990" s="11">
        <v>56.7</v>
      </c>
      <c r="AW990" s="11">
        <v>0.1</v>
      </c>
      <c r="AX990" s="11">
        <v>2.5409225782429712E-2</v>
      </c>
    </row>
    <row r="991" spans="1:50">
      <c r="A991"/>
      <c r="B991"/>
      <c r="C991"/>
      <c r="D991"/>
      <c r="E991"/>
      <c r="F991"/>
      <c r="G991"/>
      <c r="H991"/>
      <c r="I991"/>
      <c r="J991"/>
      <c r="K991"/>
      <c r="L991"/>
      <c r="M991"/>
      <c r="N991"/>
      <c r="O991"/>
      <c r="P991"/>
      <c r="Q991"/>
      <c r="R991"/>
      <c r="S991"/>
      <c r="T991"/>
      <c r="U991"/>
      <c r="V991"/>
      <c r="W991"/>
      <c r="X991"/>
      <c r="Y991"/>
      <c r="Z991"/>
      <c r="AA991" s="11">
        <v>0.45</v>
      </c>
      <c r="AB991" s="11">
        <v>0.8068000031</v>
      </c>
      <c r="AC991" s="11">
        <v>0.55000000000000004</v>
      </c>
      <c r="AD991" s="11">
        <v>0.5</v>
      </c>
      <c r="AE991" s="11">
        <v>0.73799999999999999</v>
      </c>
      <c r="AF991" s="11">
        <v>0.79700000000000004</v>
      </c>
      <c r="AG991" s="11">
        <v>0.5</v>
      </c>
      <c r="AH991" s="11">
        <v>0.7340000000000001</v>
      </c>
      <c r="AI991" s="11">
        <v>0.56200000000000006</v>
      </c>
      <c r="AJ991" s="11">
        <v>0.55561214978494999</v>
      </c>
      <c r="AK991" s="11">
        <v>0.38630883105022595</v>
      </c>
      <c r="AL991" s="11">
        <v>0.37489451300799892</v>
      </c>
      <c r="AM991" s="11">
        <v>0.13126997929084777</v>
      </c>
      <c r="AN991" s="11">
        <v>1.7562000000000001E-2</v>
      </c>
      <c r="AO991" s="11">
        <v>0.45339875821114639</v>
      </c>
      <c r="AP991" s="11">
        <v>0.73598000033572308</v>
      </c>
      <c r="AQ991" s="11">
        <v>0.37489451300799892</v>
      </c>
      <c r="AR991" s="11">
        <v>1083.06635590882</v>
      </c>
      <c r="AS991" s="11">
        <v>990</v>
      </c>
      <c r="AT991" s="11">
        <v>1481256</v>
      </c>
      <c r="AW991" s="11">
        <v>0.08</v>
      </c>
      <c r="AX991" s="11">
        <v>2.9380104623227543E-2</v>
      </c>
    </row>
    <row r="992" spans="1:50">
      <c r="A992"/>
      <c r="B992"/>
      <c r="C992"/>
      <c r="D992"/>
      <c r="E992"/>
      <c r="F992"/>
      <c r="G992"/>
      <c r="H992"/>
      <c r="I992"/>
      <c r="J992"/>
      <c r="K992"/>
      <c r="L992"/>
      <c r="M992"/>
      <c r="N992"/>
      <c r="O992"/>
      <c r="P992"/>
      <c r="Q992"/>
      <c r="R992"/>
      <c r="S992"/>
      <c r="T992"/>
      <c r="U992"/>
      <c r="V992"/>
      <c r="W992"/>
      <c r="X992"/>
      <c r="Y992"/>
      <c r="Z992"/>
      <c r="AA992" s="11">
        <v>0.45</v>
      </c>
      <c r="AB992" s="11">
        <v>0.81066400295163288</v>
      </c>
      <c r="AC992" s="11">
        <v>0.55000000000000004</v>
      </c>
      <c r="AD992" s="11">
        <v>0.5</v>
      </c>
      <c r="AE992" s="11">
        <v>0.73499999999999999</v>
      </c>
      <c r="AF992" s="11">
        <v>0.80599999999999994</v>
      </c>
      <c r="AG992" s="11">
        <v>0.5</v>
      </c>
      <c r="AH992" s="11">
        <v>0.66500000000000004</v>
      </c>
      <c r="AI992" s="11">
        <v>0.59599999999999997</v>
      </c>
      <c r="AJ992" s="11">
        <v>0.55160627652285199</v>
      </c>
      <c r="AK992" s="11">
        <v>0.30608946787115998</v>
      </c>
      <c r="AL992" s="11">
        <v>0.35837219979332013</v>
      </c>
      <c r="AM992" s="11">
        <v>0.18017738602639888</v>
      </c>
      <c r="AN992" s="11">
        <v>2.9610821428571431E-2</v>
      </c>
      <c r="AO992" s="11">
        <v>0.4485418315885753</v>
      </c>
      <c r="AP992" s="11">
        <v>0.75099999999999989</v>
      </c>
      <c r="AQ992" s="11">
        <v>0.35837219979332013</v>
      </c>
      <c r="AR992" s="11">
        <v>1141.7773701220999</v>
      </c>
      <c r="AS992" s="11">
        <v>1030</v>
      </c>
      <c r="AT992" s="11">
        <v>1526138</v>
      </c>
      <c r="AW992" s="11">
        <v>7.0000000000000007E-2</v>
      </c>
      <c r="AX992" s="11">
        <v>5.5247409470667863E-3</v>
      </c>
    </row>
    <row r="993" spans="1:50">
      <c r="A993"/>
      <c r="B993"/>
      <c r="C993"/>
      <c r="D993"/>
      <c r="E993"/>
      <c r="F993"/>
      <c r="G993"/>
      <c r="H993"/>
      <c r="I993"/>
      <c r="J993"/>
      <c r="K993"/>
      <c r="L993"/>
      <c r="M993"/>
      <c r="N993"/>
      <c r="O993"/>
      <c r="P993"/>
      <c r="Q993"/>
      <c r="R993"/>
      <c r="S993"/>
      <c r="T993"/>
      <c r="U993"/>
      <c r="V993"/>
      <c r="W993"/>
      <c r="X993"/>
      <c r="Y993"/>
      <c r="Z993"/>
      <c r="AA993" s="11">
        <v>0.45</v>
      </c>
      <c r="AB993" s="11">
        <v>0.81452800280326576</v>
      </c>
      <c r="AC993" s="11">
        <v>0.59399999999999997</v>
      </c>
      <c r="AD993" s="11">
        <v>0.5</v>
      </c>
      <c r="AE993" s="11">
        <v>0.71</v>
      </c>
      <c r="AF993" s="11">
        <v>0.84299999999999997</v>
      </c>
      <c r="AG993" s="11">
        <v>0.5</v>
      </c>
      <c r="AH993" s="11">
        <v>0.66</v>
      </c>
      <c r="AI993" s="11">
        <v>0.59599999999999997</v>
      </c>
      <c r="AJ993" s="11">
        <v>0.49113031517182781</v>
      </c>
      <c r="AK993" s="11">
        <v>0.32917532321077803</v>
      </c>
      <c r="AL993" s="11">
        <v>0.36004572727995293</v>
      </c>
      <c r="AM993" s="11">
        <v>0.28599979898071448</v>
      </c>
      <c r="AN993" s="11">
        <v>4.1659642857142853E-2</v>
      </c>
      <c r="AO993" s="11">
        <v>0.4428021214029928</v>
      </c>
      <c r="AP993" s="11">
        <v>0.75</v>
      </c>
      <c r="AQ993" s="11">
        <v>0.36004572727995293</v>
      </c>
      <c r="AR993" s="11">
        <v>1220.3532234857701</v>
      </c>
      <c r="AS993" s="11">
        <v>1100</v>
      </c>
      <c r="AT993" s="11">
        <v>1570883</v>
      </c>
      <c r="AW993" s="11">
        <v>7.0000000000000007E-2</v>
      </c>
      <c r="AX993" s="11">
        <v>1.1069779400169566E-2</v>
      </c>
    </row>
    <row r="994" spans="1:50">
      <c r="A994"/>
      <c r="B994"/>
      <c r="C994"/>
      <c r="D994"/>
      <c r="E994"/>
      <c r="F994"/>
      <c r="G994"/>
      <c r="H994"/>
      <c r="I994"/>
      <c r="J994"/>
      <c r="K994"/>
      <c r="L994"/>
      <c r="M994"/>
      <c r="N994"/>
      <c r="O994"/>
      <c r="P994"/>
      <c r="Q994"/>
      <c r="R994"/>
      <c r="S994"/>
      <c r="T994"/>
      <c r="U994"/>
      <c r="V994"/>
      <c r="W994"/>
      <c r="X994"/>
      <c r="Y994"/>
      <c r="Z994"/>
      <c r="AA994" s="11">
        <v>0.45</v>
      </c>
      <c r="AB994" s="11">
        <v>0.81839200265489864</v>
      </c>
      <c r="AC994" s="11">
        <v>0.59399999999999997</v>
      </c>
      <c r="AD994" s="11">
        <v>0.6</v>
      </c>
      <c r="AE994" s="11">
        <v>0.72</v>
      </c>
      <c r="AF994" s="11">
        <v>0.70799999999999996</v>
      </c>
      <c r="AG994" s="11">
        <v>0.5</v>
      </c>
      <c r="AH994" s="11">
        <v>0.68099999999999994</v>
      </c>
      <c r="AI994" s="11">
        <v>0.64599999999999991</v>
      </c>
      <c r="AJ994" s="11">
        <v>0.4981462352731148</v>
      </c>
      <c r="AK994" s="11">
        <v>0.30526393567237198</v>
      </c>
      <c r="AL994" s="11">
        <v>0.34997764818460386</v>
      </c>
      <c r="AM994" s="11">
        <v>0.55047700794864218</v>
      </c>
      <c r="AN994" s="11">
        <v>5.370846428571429E-2</v>
      </c>
      <c r="AO994" s="11">
        <v>0.45558294153369994</v>
      </c>
      <c r="AP994" s="11">
        <v>0.747</v>
      </c>
      <c r="AQ994" s="11">
        <v>0.34997764818460386</v>
      </c>
      <c r="AR994" s="11">
        <v>1304.6861362278</v>
      </c>
      <c r="AS994" s="11">
        <v>1200</v>
      </c>
      <c r="AT994" s="11">
        <v>1615510</v>
      </c>
      <c r="AW994" s="11">
        <v>0.08</v>
      </c>
      <c r="AX994" s="11">
        <v>1.1914345445066199E-2</v>
      </c>
    </row>
    <row r="995" spans="1:50">
      <c r="A995"/>
      <c r="B995"/>
      <c r="C995"/>
      <c r="D995"/>
      <c r="E995"/>
      <c r="F995"/>
      <c r="G995"/>
      <c r="H995"/>
      <c r="I995"/>
      <c r="J995"/>
      <c r="K995"/>
      <c r="L995"/>
      <c r="M995"/>
      <c r="N995"/>
      <c r="O995"/>
      <c r="P995"/>
      <c r="Q995"/>
      <c r="R995"/>
      <c r="S995"/>
      <c r="T995"/>
      <c r="U995"/>
      <c r="V995"/>
      <c r="W995"/>
      <c r="X995"/>
      <c r="Y995"/>
      <c r="Z995"/>
      <c r="AA995" s="11">
        <v>0.45</v>
      </c>
      <c r="AB995" s="11">
        <v>0.82225600250653152</v>
      </c>
      <c r="AC995" s="11">
        <v>0.57499999999999996</v>
      </c>
      <c r="AD995" s="11">
        <v>0.5</v>
      </c>
      <c r="AE995" s="11">
        <v>0.72499999999999998</v>
      </c>
      <c r="AF995" s="11">
        <v>0.72799999999999998</v>
      </c>
      <c r="AG995" s="11">
        <v>0.5</v>
      </c>
      <c r="AH995" s="11">
        <v>0.7390000000000001</v>
      </c>
      <c r="AI995" s="11">
        <v>0.626</v>
      </c>
      <c r="AJ995" s="11">
        <v>0.50826023306466728</v>
      </c>
      <c r="AK995" s="11">
        <v>0.31722644497569197</v>
      </c>
      <c r="AL995" s="11">
        <v>0.35080730365992269</v>
      </c>
      <c r="AM995" s="11">
        <v>0.78045215435891224</v>
      </c>
      <c r="AN995" s="11">
        <v>6.5757285714285713E-2</v>
      </c>
      <c r="AO995" s="11">
        <v>0.44340659531919202</v>
      </c>
      <c r="AP995" s="11">
        <v>0.748</v>
      </c>
      <c r="AQ995" s="11">
        <v>0.35080730365992269</v>
      </c>
      <c r="AR995" s="11">
        <v>1376.4568645208001</v>
      </c>
      <c r="AS995" s="11">
        <v>1300</v>
      </c>
      <c r="AT995" s="11">
        <v>1660200</v>
      </c>
      <c r="AW995" s="11">
        <v>0.09</v>
      </c>
      <c r="AX995" s="11">
        <v>1.2111413893027001E-2</v>
      </c>
    </row>
    <row r="996" spans="1:50">
      <c r="A996"/>
      <c r="B996"/>
      <c r="C996"/>
      <c r="D996"/>
      <c r="E996"/>
      <c r="F996"/>
      <c r="G996"/>
      <c r="H996"/>
      <c r="I996"/>
      <c r="J996"/>
      <c r="K996"/>
      <c r="L996"/>
      <c r="M996"/>
      <c r="N996"/>
      <c r="O996"/>
      <c r="P996"/>
      <c r="Q996"/>
      <c r="R996"/>
      <c r="S996"/>
      <c r="T996"/>
      <c r="U996"/>
      <c r="V996"/>
      <c r="W996"/>
      <c r="X996"/>
      <c r="Y996"/>
      <c r="Z996"/>
      <c r="AA996" s="11">
        <v>0.45</v>
      </c>
      <c r="AB996" s="11">
        <v>0.8261200023581643</v>
      </c>
      <c r="AC996" s="11">
        <v>0.59899999999999998</v>
      </c>
      <c r="AD996" s="11">
        <v>0.5</v>
      </c>
      <c r="AE996" s="11">
        <v>0.71900000000000008</v>
      </c>
      <c r="AF996" s="11">
        <v>0.74400000000000011</v>
      </c>
      <c r="AG996" s="11">
        <v>0.5</v>
      </c>
      <c r="AH996" s="11">
        <v>0.71900000000000008</v>
      </c>
      <c r="AI996" s="11">
        <v>0.59599999999999997</v>
      </c>
      <c r="AJ996" s="11">
        <v>0.55259704443172797</v>
      </c>
      <c r="AK996" s="11">
        <v>0.289705072921214</v>
      </c>
      <c r="AL996" s="11">
        <v>0.38892628385880468</v>
      </c>
      <c r="AM996" s="11">
        <v>0.93373857457150333</v>
      </c>
      <c r="AN996" s="11">
        <v>6.44421400293958E-2</v>
      </c>
      <c r="AO996" s="11">
        <v>0.41403357161626958</v>
      </c>
      <c r="AP996" s="11">
        <v>0.67</v>
      </c>
      <c r="AQ996" s="11">
        <v>0.38892628385880468</v>
      </c>
      <c r="AR996" s="11">
        <v>1414.60454075852</v>
      </c>
      <c r="AS996" s="11">
        <v>1330</v>
      </c>
      <c r="AT996" s="11">
        <v>1705212</v>
      </c>
      <c r="AW996" s="11">
        <v>0.09</v>
      </c>
      <c r="AX996" s="11">
        <v>1.2375213040257571E-2</v>
      </c>
    </row>
    <row r="997" spans="1:50">
      <c r="A997"/>
      <c r="B997"/>
      <c r="C997"/>
      <c r="D997"/>
      <c r="E997"/>
      <c r="F997"/>
      <c r="G997"/>
      <c r="H997"/>
      <c r="I997"/>
      <c r="J997"/>
      <c r="K997"/>
      <c r="L997"/>
      <c r="M997"/>
      <c r="N997"/>
      <c r="O997"/>
      <c r="P997"/>
      <c r="Q997"/>
      <c r="R997"/>
      <c r="S997"/>
      <c r="T997"/>
      <c r="U997"/>
      <c r="V997"/>
      <c r="W997"/>
      <c r="X997"/>
      <c r="Y997"/>
      <c r="Z997"/>
      <c r="AA997" s="11">
        <v>0.45</v>
      </c>
      <c r="AB997" s="11">
        <v>0.82998400220979718</v>
      </c>
      <c r="AC997" s="11">
        <v>0.58499999999999996</v>
      </c>
      <c r="AD997" s="11">
        <v>0.5</v>
      </c>
      <c r="AE997" s="11">
        <v>0.71900000000000008</v>
      </c>
      <c r="AF997" s="11">
        <v>0.753</v>
      </c>
      <c r="AG997" s="11">
        <v>0.55000000000000004</v>
      </c>
      <c r="AH997" s="11">
        <v>0.71599999999999997</v>
      </c>
      <c r="AI997" s="11">
        <v>0.60599999999999998</v>
      </c>
      <c r="AJ997" s="11">
        <v>0.55207107399916711</v>
      </c>
      <c r="AK997" s="11">
        <v>0.29180802214499729</v>
      </c>
      <c r="AL997" s="11">
        <v>0.39003702099538973</v>
      </c>
      <c r="AM997" s="11">
        <v>0.92440118903449497</v>
      </c>
      <c r="AN997" s="11">
        <v>6.3126994344505888E-2</v>
      </c>
      <c r="AO997" s="11">
        <v>0.41489323588089189</v>
      </c>
      <c r="AP997" s="11">
        <v>0.63800000000000001</v>
      </c>
      <c r="AQ997" s="11">
        <v>0.39003702099538973</v>
      </c>
      <c r="AS997" s="11">
        <v>1338</v>
      </c>
      <c r="AW997" s="11">
        <v>0.09</v>
      </c>
      <c r="AX997" s="11">
        <v>7.3666252265237042E-3</v>
      </c>
    </row>
    <row r="998" spans="1:50">
      <c r="A998"/>
      <c r="B998"/>
      <c r="C998"/>
      <c r="D998"/>
      <c r="E998"/>
      <c r="F998"/>
      <c r="G998"/>
      <c r="H998"/>
      <c r="I998"/>
      <c r="J998"/>
      <c r="K998"/>
      <c r="L998"/>
      <c r="M998"/>
      <c r="N998"/>
      <c r="O998"/>
      <c r="P998"/>
      <c r="Q998"/>
      <c r="R998"/>
      <c r="S998"/>
      <c r="T998"/>
      <c r="U998"/>
      <c r="V998"/>
      <c r="W998"/>
      <c r="X998"/>
      <c r="Y998"/>
      <c r="Z998"/>
      <c r="AA998" s="11">
        <v>4.3171679378327818E-2</v>
      </c>
      <c r="AB998" s="11">
        <v>6.4999999999999947E-2</v>
      </c>
      <c r="AC998" s="11">
        <v>0.53900000024586914</v>
      </c>
      <c r="AD998" s="11">
        <v>0.29400000013411043</v>
      </c>
      <c r="AE998" s="11">
        <v>0.90160000041127208</v>
      </c>
      <c r="AF998" s="11">
        <v>0.60074000027403229</v>
      </c>
      <c r="AG998" s="11">
        <v>0.49000000022351742</v>
      </c>
      <c r="AH998" s="11">
        <v>0.46828000091016292</v>
      </c>
      <c r="AI998" s="11">
        <v>0.67620000030845406</v>
      </c>
      <c r="AJ998" s="11">
        <v>0.3181034704189537</v>
      </c>
      <c r="AK998" s="11">
        <v>0.42315435759121273</v>
      </c>
      <c r="AL998" s="11">
        <v>0.28239664032517797</v>
      </c>
      <c r="AM998" s="11">
        <v>5.0170807806724279E-4</v>
      </c>
      <c r="AN998" s="11">
        <v>0.63328514285714288</v>
      </c>
      <c r="AO998" s="11">
        <v>0.36571191869994818</v>
      </c>
      <c r="AP998" s="11">
        <v>0.53440000298619272</v>
      </c>
      <c r="AQ998" s="11">
        <v>0.28239664032517797</v>
      </c>
      <c r="AR998" s="11">
        <v>1409.89282676061</v>
      </c>
      <c r="AS998" s="11">
        <v>1350</v>
      </c>
      <c r="AT998" s="11">
        <v>5068901</v>
      </c>
      <c r="AW998" s="11">
        <v>0.02</v>
      </c>
      <c r="AX998" s="11">
        <v>0.15073647815436697</v>
      </c>
    </row>
    <row r="999" spans="1:50">
      <c r="A999"/>
      <c r="B999"/>
      <c r="C999"/>
      <c r="D999"/>
      <c r="E999"/>
      <c r="F999"/>
      <c r="G999"/>
      <c r="H999"/>
      <c r="I999"/>
      <c r="J999"/>
      <c r="K999"/>
      <c r="L999"/>
      <c r="M999"/>
      <c r="N999"/>
      <c r="O999"/>
      <c r="P999"/>
      <c r="Q999"/>
      <c r="R999"/>
      <c r="S999"/>
      <c r="T999"/>
      <c r="U999"/>
      <c r="V999"/>
      <c r="W999"/>
      <c r="X999"/>
      <c r="Y999"/>
      <c r="Z999"/>
      <c r="AA999" s="11">
        <v>4.3171679378327818E-2</v>
      </c>
      <c r="AB999" s="11">
        <v>6.4999999999999947E-2</v>
      </c>
      <c r="AC999" s="11">
        <v>0.55000000000000004</v>
      </c>
      <c r="AD999" s="11">
        <v>0.3</v>
      </c>
      <c r="AE999" s="11">
        <v>0.92</v>
      </c>
      <c r="AF999" s="11">
        <v>0.61299999999999999</v>
      </c>
      <c r="AG999" s="11">
        <v>0.5</v>
      </c>
      <c r="AH999" s="11">
        <v>0.47846000068262223</v>
      </c>
      <c r="AI999" s="11">
        <v>0.69</v>
      </c>
      <c r="AJ999" s="11">
        <v>0.31439129643053798</v>
      </c>
      <c r="AK999" s="11">
        <v>0.42158607921047597</v>
      </c>
      <c r="AL999" s="11">
        <v>0.27795575553514235</v>
      </c>
      <c r="AM999" s="11">
        <v>5.1194701820243328E-4</v>
      </c>
      <c r="AN999" s="11">
        <v>0.59253114285714281</v>
      </c>
      <c r="AO999" s="11">
        <v>0.36297134567469874</v>
      </c>
      <c r="AP999" s="11">
        <v>0.54776000268757341</v>
      </c>
      <c r="AQ999" s="11">
        <v>0.27795575553514235</v>
      </c>
      <c r="AR999" s="11">
        <v>1622.4468426987601</v>
      </c>
      <c r="AS999" s="11">
        <v>1590</v>
      </c>
      <c r="AT999" s="11">
        <v>4991836</v>
      </c>
      <c r="AU999" s="11">
        <v>37.130000000000003</v>
      </c>
      <c r="AV999" s="11">
        <v>13.06</v>
      </c>
      <c r="AW999" s="11">
        <v>0.01</v>
      </c>
      <c r="AX999" s="11">
        <v>0.14367992410049191</v>
      </c>
    </row>
    <row r="1000" spans="1:50">
      <c r="A1000"/>
      <c r="B1000"/>
      <c r="C1000"/>
      <c r="D1000"/>
      <c r="E1000"/>
      <c r="F1000"/>
      <c r="G1000"/>
      <c r="H1000"/>
      <c r="I1000"/>
      <c r="J1000"/>
      <c r="K1000"/>
      <c r="L1000"/>
      <c r="M1000"/>
      <c r="N1000"/>
      <c r="O1000"/>
      <c r="P1000"/>
      <c r="Q1000"/>
      <c r="R1000"/>
      <c r="S1000"/>
      <c r="T1000"/>
      <c r="U1000"/>
      <c r="V1000"/>
      <c r="W1000"/>
      <c r="X1000"/>
      <c r="Y1000"/>
      <c r="Z1000"/>
      <c r="AA1000" s="11">
        <v>4.3171679378327818E-2</v>
      </c>
      <c r="AB1000" s="11">
        <v>6.3000030500000026E-2</v>
      </c>
      <c r="AC1000" s="11">
        <v>0.55000000000000004</v>
      </c>
      <c r="AD1000" s="11">
        <v>0.3</v>
      </c>
      <c r="AE1000" s="11">
        <v>0.92</v>
      </c>
      <c r="AF1000" s="11">
        <v>0.82299999999999995</v>
      </c>
      <c r="AG1000" s="11">
        <v>0.5</v>
      </c>
      <c r="AH1000" s="11">
        <v>0.48864000045508144</v>
      </c>
      <c r="AI1000" s="11">
        <v>0.69</v>
      </c>
      <c r="AJ1000" s="11">
        <v>0.24883450218817899</v>
      </c>
      <c r="AK1000" s="11">
        <v>0.41934222669593002</v>
      </c>
      <c r="AL1000" s="11">
        <v>0.30508744971572194</v>
      </c>
      <c r="AM1000" s="11">
        <v>6.7700370077303324E-3</v>
      </c>
      <c r="AN1000" s="11">
        <v>0.63221000000000005</v>
      </c>
      <c r="AO1000" s="11">
        <v>0.31248571976182687</v>
      </c>
      <c r="AP1000" s="11">
        <v>0.5611200023889541</v>
      </c>
      <c r="AQ1000" s="11">
        <v>0.30508744971572194</v>
      </c>
      <c r="AR1000" s="11">
        <v>1850.178758798</v>
      </c>
      <c r="AS1000" s="11">
        <v>1920</v>
      </c>
      <c r="AT1000" s="11">
        <v>4923656</v>
      </c>
      <c r="AU1000" s="11">
        <v>36.08</v>
      </c>
      <c r="AV1000" s="11">
        <v>15.18</v>
      </c>
      <c r="AW1000" s="11">
        <v>0.01</v>
      </c>
      <c r="AX1000" s="11">
        <v>0.13983238232505885</v>
      </c>
    </row>
    <row r="1001" spans="1:50">
      <c r="A1001"/>
      <c r="B1001"/>
      <c r="C1001"/>
      <c r="D1001"/>
      <c r="E1001"/>
      <c r="F1001"/>
      <c r="G1001"/>
      <c r="H1001"/>
      <c r="I1001"/>
      <c r="J1001"/>
      <c r="K1001"/>
      <c r="L1001"/>
      <c r="M1001"/>
      <c r="N1001"/>
      <c r="O1001"/>
      <c r="P1001"/>
      <c r="Q1001"/>
      <c r="R1001"/>
      <c r="S1001"/>
      <c r="T1001"/>
      <c r="U1001"/>
      <c r="V1001"/>
      <c r="W1001"/>
      <c r="X1001"/>
      <c r="Y1001"/>
      <c r="Z1001"/>
      <c r="AA1001" s="11">
        <v>4.3171679378327818E-2</v>
      </c>
      <c r="AB1001" s="11">
        <v>6.5999984700000014E-2</v>
      </c>
      <c r="AC1001" s="11">
        <v>0.55000000000000004</v>
      </c>
      <c r="AD1001" s="11">
        <v>0.3</v>
      </c>
      <c r="AE1001" s="11">
        <v>0.91700000000000004</v>
      </c>
      <c r="AF1001" s="11">
        <v>0.95499999999999996</v>
      </c>
      <c r="AG1001" s="11">
        <v>0.5</v>
      </c>
      <c r="AH1001" s="11">
        <v>0.49882000022754069</v>
      </c>
      <c r="AI1001" s="11">
        <v>0.69</v>
      </c>
      <c r="AJ1001" s="11">
        <v>0.18327770794582002</v>
      </c>
      <c r="AK1001" s="11">
        <v>0.41709837418138401</v>
      </c>
      <c r="AL1001" s="11">
        <v>0.33221914389630147</v>
      </c>
      <c r="AM1001" s="11">
        <v>1.3710794240945444E-2</v>
      </c>
      <c r="AN1001" s="11">
        <v>0.57299042857142857</v>
      </c>
      <c r="AO1001" s="11">
        <v>0.26200009384895501</v>
      </c>
      <c r="AP1001" s="11">
        <v>0.5744800020903349</v>
      </c>
      <c r="AQ1001" s="11">
        <v>0.33221914389630147</v>
      </c>
      <c r="AR1001" s="11">
        <v>1953.52789814843</v>
      </c>
      <c r="AS1001" s="11">
        <v>2060</v>
      </c>
      <c r="AT1001" s="11">
        <v>4862349</v>
      </c>
      <c r="AU1001" s="11">
        <v>37.380000000000003</v>
      </c>
      <c r="AV1001" s="11">
        <v>19.510000000000002</v>
      </c>
      <c r="AW1001" s="11">
        <v>0</v>
      </c>
      <c r="AX1001" s="11">
        <v>0.1338376862884802</v>
      </c>
    </row>
    <row r="1002" spans="1:50">
      <c r="A1002"/>
      <c r="B1002"/>
      <c r="C1002"/>
      <c r="D1002"/>
      <c r="E1002"/>
      <c r="F1002"/>
      <c r="G1002"/>
      <c r="H1002"/>
      <c r="I1002"/>
      <c r="J1002"/>
      <c r="K1002"/>
      <c r="L1002"/>
      <c r="M1002"/>
      <c r="N1002"/>
      <c r="O1002"/>
      <c r="P1002"/>
      <c r="Q1002"/>
      <c r="R1002"/>
      <c r="S1002"/>
      <c r="T1002"/>
      <c r="U1002"/>
      <c r="V1002"/>
      <c r="W1002"/>
      <c r="X1002"/>
      <c r="Y1002"/>
      <c r="Z1002"/>
      <c r="AA1002" s="11">
        <v>4.3171679378327818E-2</v>
      </c>
      <c r="AB1002" s="11">
        <v>6.5165501400000103E-2</v>
      </c>
      <c r="AC1002" s="11">
        <v>0.55000000000000004</v>
      </c>
      <c r="AD1002" s="11">
        <v>0.3</v>
      </c>
      <c r="AE1002" s="11">
        <v>0.91299999999999992</v>
      </c>
      <c r="AF1002" s="11">
        <v>0.86599999999999999</v>
      </c>
      <c r="AG1002" s="11">
        <v>0.5</v>
      </c>
      <c r="AH1002" s="11">
        <v>0.50900000000000001</v>
      </c>
      <c r="AI1002" s="11">
        <v>0.69</v>
      </c>
      <c r="AJ1002" s="11">
        <v>0.19615273360602997</v>
      </c>
      <c r="AK1002" s="11">
        <v>0.43298985864107298</v>
      </c>
      <c r="AL1002" s="11">
        <v>0.32498029093602759</v>
      </c>
      <c r="AM1002" s="11">
        <v>3.0819369921837335E-2</v>
      </c>
      <c r="AN1002" s="11">
        <v>0.5137708571428572</v>
      </c>
      <c r="AO1002" s="11">
        <v>0.26850412708173027</v>
      </c>
      <c r="AP1002" s="11">
        <v>0.58784000179171558</v>
      </c>
      <c r="AQ1002" s="11">
        <v>0.32498029093602759</v>
      </c>
      <c r="AR1002" s="11">
        <v>2063.91550644473</v>
      </c>
      <c r="AS1002" s="11">
        <v>2170</v>
      </c>
      <c r="AT1002" s="11">
        <v>4803725</v>
      </c>
      <c r="AU1002" s="11">
        <v>38.049999999999997</v>
      </c>
      <c r="AV1002" s="11">
        <v>23.19</v>
      </c>
      <c r="AW1002" s="11">
        <v>-0.01</v>
      </c>
      <c r="AX1002" s="11">
        <v>0.13400739379281595</v>
      </c>
    </row>
    <row r="1003" spans="1:50">
      <c r="A1003"/>
      <c r="B1003"/>
      <c r="C1003"/>
      <c r="D1003"/>
      <c r="E1003"/>
      <c r="F1003"/>
      <c r="G1003"/>
      <c r="H1003"/>
      <c r="I1003"/>
      <c r="J1003"/>
      <c r="K1003"/>
      <c r="L1003"/>
      <c r="M1003"/>
      <c r="N1003"/>
      <c r="O1003"/>
      <c r="P1003"/>
      <c r="Q1003"/>
      <c r="R1003"/>
      <c r="S1003"/>
      <c r="T1003"/>
      <c r="U1003"/>
      <c r="V1003"/>
      <c r="W1003"/>
      <c r="X1003"/>
      <c r="Y1003"/>
      <c r="Z1003"/>
      <c r="AA1003" s="11">
        <v>4.3171679378327818E-2</v>
      </c>
      <c r="AB1003" s="11">
        <v>6.4331018100000081E-2</v>
      </c>
      <c r="AC1003" s="11">
        <v>0.55000000000000004</v>
      </c>
      <c r="AD1003" s="11">
        <v>0.3</v>
      </c>
      <c r="AE1003" s="11">
        <v>0.90799999999999992</v>
      </c>
      <c r="AF1003" s="11">
        <v>0.86799999999999999</v>
      </c>
      <c r="AG1003" s="11">
        <v>0.5</v>
      </c>
      <c r="AH1003" s="11">
        <v>0.67500000000000004</v>
      </c>
      <c r="AI1003" s="11">
        <v>0.69</v>
      </c>
      <c r="AJ1003" s="11">
        <v>0.20902775926624001</v>
      </c>
      <c r="AK1003" s="11">
        <v>0.448881343100762</v>
      </c>
      <c r="AL1003" s="11">
        <v>0.31774143797575366</v>
      </c>
      <c r="AM1003" s="11">
        <v>4.560385455269278E-2</v>
      </c>
      <c r="AN1003" s="11">
        <v>0.54287271428571426</v>
      </c>
      <c r="AO1003" s="11">
        <v>0.27500816031450548</v>
      </c>
      <c r="AP1003" s="11">
        <v>0.60120000149309627</v>
      </c>
      <c r="AQ1003" s="11">
        <v>0.31774143797575366</v>
      </c>
      <c r="AR1003" s="11">
        <v>2174.0230209399401</v>
      </c>
      <c r="AS1003" s="11">
        <v>2260</v>
      </c>
      <c r="AT1003" s="11">
        <v>4744750</v>
      </c>
      <c r="AU1003" s="11">
        <v>38.85</v>
      </c>
      <c r="AV1003" s="11">
        <v>25.31</v>
      </c>
      <c r="AW1003" s="11">
        <v>0.01</v>
      </c>
      <c r="AX1003" s="11">
        <v>0.12398851979962366</v>
      </c>
    </row>
    <row r="1004" spans="1:50">
      <c r="A1004"/>
      <c r="B1004"/>
      <c r="C1004"/>
      <c r="D1004"/>
      <c r="E1004"/>
      <c r="F1004"/>
      <c r="G1004"/>
      <c r="H1004"/>
      <c r="I1004"/>
      <c r="J1004"/>
      <c r="K1004"/>
      <c r="L1004"/>
      <c r="M1004"/>
      <c r="N1004"/>
      <c r="O1004"/>
      <c r="P1004"/>
      <c r="Q1004"/>
      <c r="R1004"/>
      <c r="S1004"/>
      <c r="T1004"/>
      <c r="U1004"/>
      <c r="V1004"/>
      <c r="W1004"/>
      <c r="X1004"/>
      <c r="Y1004"/>
      <c r="Z1004"/>
      <c r="AA1004" s="11">
        <v>4.3171679378327818E-2</v>
      </c>
      <c r="AB1004" s="11">
        <v>6.349653480000006E-2</v>
      </c>
      <c r="AC1004" s="11">
        <v>0.55000000000000004</v>
      </c>
      <c r="AD1004" s="11">
        <v>0.3</v>
      </c>
      <c r="AE1004" s="11">
        <v>0.90900000000000003</v>
      </c>
      <c r="AF1004" s="11">
        <v>0.89200000000000002</v>
      </c>
      <c r="AG1004" s="11">
        <v>0.5</v>
      </c>
      <c r="AH1004" s="11">
        <v>0.61099999999999999</v>
      </c>
      <c r="AI1004" s="11">
        <v>0.75599999999999989</v>
      </c>
      <c r="AJ1004" s="11">
        <v>0.19722501837855999</v>
      </c>
      <c r="AK1004" s="11">
        <v>0.42445148023989904</v>
      </c>
      <c r="AL1004" s="11">
        <v>0.29450093290005741</v>
      </c>
      <c r="AM1004" s="11">
        <v>7.1450459237324113E-2</v>
      </c>
      <c r="AN1004" s="11">
        <v>0.55577571428571426</v>
      </c>
      <c r="AO1004" s="11">
        <v>0.25972247491671963</v>
      </c>
      <c r="AP1004" s="11">
        <v>0.61456000119447707</v>
      </c>
      <c r="AQ1004" s="11">
        <v>0.29450093290005741</v>
      </c>
      <c r="AR1004" s="11">
        <v>2359.42916491499</v>
      </c>
      <c r="AS1004" s="11">
        <v>2380</v>
      </c>
      <c r="AT1004" s="11">
        <v>4685873</v>
      </c>
      <c r="AU1004" s="11">
        <v>36.9</v>
      </c>
      <c r="AV1004" s="11">
        <v>25.4</v>
      </c>
      <c r="AW1004" s="11">
        <v>0</v>
      </c>
      <c r="AX1004" s="11">
        <v>0.12584062858827549</v>
      </c>
    </row>
    <row r="1005" spans="1:50">
      <c r="A1005"/>
      <c r="B1005"/>
      <c r="C1005"/>
      <c r="D1005"/>
      <c r="E1005"/>
      <c r="F1005"/>
      <c r="G1005"/>
      <c r="H1005"/>
      <c r="I1005"/>
      <c r="J1005"/>
      <c r="K1005"/>
      <c r="L1005"/>
      <c r="M1005"/>
      <c r="N1005"/>
      <c r="O1005"/>
      <c r="P1005"/>
      <c r="Q1005"/>
      <c r="R1005"/>
      <c r="S1005"/>
      <c r="T1005"/>
      <c r="U1005"/>
      <c r="V1005"/>
      <c r="W1005"/>
      <c r="X1005"/>
      <c r="Y1005"/>
      <c r="Z1005"/>
      <c r="AA1005" s="11">
        <v>4.3171679378327818E-2</v>
      </c>
      <c r="AB1005" s="11">
        <v>6.2662051500000038E-2</v>
      </c>
      <c r="AC1005" s="11">
        <v>0.55000000000000004</v>
      </c>
      <c r="AD1005" s="11">
        <v>0.3</v>
      </c>
      <c r="AE1005" s="11">
        <v>0.90700000000000003</v>
      </c>
      <c r="AF1005" s="11">
        <v>0.85499999999999998</v>
      </c>
      <c r="AG1005" s="11">
        <v>0.5</v>
      </c>
      <c r="AH1005" s="11">
        <v>0.67400000000000004</v>
      </c>
      <c r="AI1005" s="11">
        <v>0.79200000000000004</v>
      </c>
      <c r="AJ1005" s="11">
        <v>0.18542227749087997</v>
      </c>
      <c r="AK1005" s="11">
        <v>0.40002161737903597</v>
      </c>
      <c r="AL1005" s="11">
        <v>0.27126042782436122</v>
      </c>
      <c r="AM1005" s="11">
        <v>0.12088954449069111</v>
      </c>
      <c r="AN1005" s="11">
        <v>0.5843424285714286</v>
      </c>
      <c r="AO1005" s="11">
        <v>0.24443678951893374</v>
      </c>
      <c r="AP1005" s="11">
        <v>0.62792000089585776</v>
      </c>
      <c r="AQ1005" s="11">
        <v>0.27126042782436122</v>
      </c>
      <c r="AR1005" s="11">
        <v>2560.17743293178</v>
      </c>
      <c r="AS1005" s="11">
        <v>2570</v>
      </c>
      <c r="AT1005" s="11">
        <v>4628826</v>
      </c>
      <c r="AU1005" s="11">
        <v>40.31</v>
      </c>
      <c r="AV1005" s="11">
        <v>34.200000000000003</v>
      </c>
      <c r="AW1005" s="11">
        <v>0</v>
      </c>
      <c r="AX1005" s="11">
        <v>0.11945476367198232</v>
      </c>
    </row>
    <row r="1006" spans="1:50">
      <c r="A1006"/>
      <c r="B1006"/>
      <c r="C1006"/>
      <c r="D1006"/>
      <c r="E1006"/>
      <c r="F1006"/>
      <c r="G1006"/>
      <c r="H1006"/>
      <c r="I1006"/>
      <c r="J1006"/>
      <c r="K1006"/>
      <c r="L1006"/>
      <c r="M1006"/>
      <c r="N1006"/>
      <c r="O1006"/>
      <c r="P1006"/>
      <c r="Q1006"/>
      <c r="R1006"/>
      <c r="S1006"/>
      <c r="T1006"/>
      <c r="U1006"/>
      <c r="V1006"/>
      <c r="W1006"/>
      <c r="X1006"/>
      <c r="Y1006"/>
      <c r="Z1006"/>
      <c r="AA1006" s="11">
        <v>4.3171679378327818E-2</v>
      </c>
      <c r="AB1006" s="11">
        <v>6.1827568200000127E-2</v>
      </c>
      <c r="AC1006" s="11">
        <v>0.55000000000000004</v>
      </c>
      <c r="AD1006" s="11">
        <v>0.5</v>
      </c>
      <c r="AE1006" s="11">
        <v>0.90599999999999992</v>
      </c>
      <c r="AF1006" s="11">
        <v>0.88900000000000001</v>
      </c>
      <c r="AG1006" s="11">
        <v>0.5</v>
      </c>
      <c r="AH1006" s="11">
        <v>0.748</v>
      </c>
      <c r="AI1006" s="11">
        <v>0.64800000000000002</v>
      </c>
      <c r="AJ1006" s="11">
        <v>0.19377869238675</v>
      </c>
      <c r="AK1006" s="11">
        <v>0.40970381972209396</v>
      </c>
      <c r="AL1006" s="11">
        <v>0.3209674863213417</v>
      </c>
      <c r="AM1006" s="11">
        <v>0.17279968216816</v>
      </c>
      <c r="AN1006" s="11">
        <v>0.60089971428571431</v>
      </c>
      <c r="AO1006" s="11">
        <v>0.26046468841659381</v>
      </c>
      <c r="AP1006" s="11">
        <v>0.64128000059723844</v>
      </c>
      <c r="AQ1006" s="11">
        <v>0.3209674863213417</v>
      </c>
      <c r="AR1006" s="11">
        <v>2950.5191659649299</v>
      </c>
      <c r="AS1006" s="11">
        <v>2960</v>
      </c>
      <c r="AT1006" s="11">
        <v>4573208</v>
      </c>
      <c r="AU1006" s="11">
        <v>40.369999999999997</v>
      </c>
      <c r="AV1006" s="11">
        <v>36.83</v>
      </c>
      <c r="AW1006" s="11">
        <v>0.01</v>
      </c>
      <c r="AX1006" s="11">
        <v>0.10955304717494974</v>
      </c>
    </row>
    <row r="1007" spans="1:50">
      <c r="A1007"/>
      <c r="B1007"/>
      <c r="C1007"/>
      <c r="D1007"/>
      <c r="E1007"/>
      <c r="F1007"/>
      <c r="G1007"/>
      <c r="H1007"/>
      <c r="I1007"/>
      <c r="J1007"/>
      <c r="K1007"/>
      <c r="L1007"/>
      <c r="M1007"/>
      <c r="N1007"/>
      <c r="O1007"/>
      <c r="P1007"/>
      <c r="Q1007"/>
      <c r="R1007"/>
      <c r="S1007"/>
      <c r="T1007"/>
      <c r="U1007"/>
      <c r="V1007"/>
      <c r="W1007"/>
      <c r="X1007"/>
      <c r="Y1007"/>
      <c r="Z1007"/>
      <c r="AA1007" s="11">
        <v>4.3171679378327818E-2</v>
      </c>
      <c r="AB1007" s="11">
        <v>6.0993084899999994E-2</v>
      </c>
      <c r="AC1007" s="11">
        <v>0.55000000000000004</v>
      </c>
      <c r="AD1007" s="11">
        <v>0.5</v>
      </c>
      <c r="AE1007" s="11">
        <v>0.90599999999999992</v>
      </c>
      <c r="AF1007" s="11">
        <v>0.90099999999999991</v>
      </c>
      <c r="AG1007" s="11">
        <v>0.5</v>
      </c>
      <c r="AH1007" s="11">
        <v>0.755</v>
      </c>
      <c r="AI1007" s="11">
        <v>0.65200000000000002</v>
      </c>
      <c r="AJ1007" s="11">
        <v>0.306052180863012</v>
      </c>
      <c r="AK1007" s="11">
        <v>0.46142080951573805</v>
      </c>
      <c r="AL1007" s="11">
        <v>0.39012165260342985</v>
      </c>
      <c r="AM1007" s="11">
        <v>0.20671554984278112</v>
      </c>
      <c r="AN1007" s="11">
        <v>0.59049557142857145</v>
      </c>
      <c r="AO1007" s="11">
        <v>0.3648550029316896</v>
      </c>
      <c r="AP1007" s="11">
        <v>0.65464000029861924</v>
      </c>
      <c r="AQ1007" s="11">
        <v>0.39012165260342985</v>
      </c>
      <c r="AR1007" s="11">
        <v>3219.7208858916001</v>
      </c>
      <c r="AS1007" s="11">
        <v>3270</v>
      </c>
      <c r="AT1007" s="11">
        <v>4518528</v>
      </c>
      <c r="AW1007" s="11">
        <v>0.04</v>
      </c>
      <c r="AX1007" s="11">
        <v>0.10643348578839207</v>
      </c>
    </row>
    <row r="1008" spans="1:50">
      <c r="A1008"/>
      <c r="B1008"/>
      <c r="C1008"/>
      <c r="D1008"/>
      <c r="E1008"/>
      <c r="F1008"/>
      <c r="G1008"/>
      <c r="H1008"/>
      <c r="I1008"/>
      <c r="J1008"/>
      <c r="K1008"/>
      <c r="L1008"/>
      <c r="M1008"/>
      <c r="N1008"/>
      <c r="O1008"/>
      <c r="P1008"/>
      <c r="Q1008"/>
      <c r="R1008"/>
      <c r="S1008"/>
      <c r="T1008"/>
      <c r="U1008"/>
      <c r="V1008"/>
      <c r="W1008"/>
      <c r="X1008"/>
      <c r="Y1008"/>
      <c r="Z1008"/>
      <c r="AA1008" s="11">
        <v>4.3171679378327818E-2</v>
      </c>
      <c r="AB1008" s="11">
        <v>6.0158601599999972E-2</v>
      </c>
      <c r="AC1008" s="11">
        <v>0.55000000000000004</v>
      </c>
      <c r="AD1008" s="11">
        <v>0.5</v>
      </c>
      <c r="AE1008" s="11">
        <v>0.89900000000000002</v>
      </c>
      <c r="AF1008" s="11">
        <v>0.90500000000000003</v>
      </c>
      <c r="AG1008" s="11">
        <v>0.3</v>
      </c>
      <c r="AH1008" s="11">
        <v>0.75900000000000001</v>
      </c>
      <c r="AI1008" s="11">
        <v>0.65200000000000002</v>
      </c>
      <c r="AJ1008" s="11">
        <v>0.37333463601765804</v>
      </c>
      <c r="AK1008" s="11">
        <v>0.46874520790562002</v>
      </c>
      <c r="AL1008" s="11">
        <v>0.43473996869521009</v>
      </c>
      <c r="AM1008" s="11">
        <v>0.29225537007184554</v>
      </c>
      <c r="AN1008" s="11">
        <v>0.65571871428571427</v>
      </c>
      <c r="AO1008" s="11">
        <v>0.37346126334592666</v>
      </c>
      <c r="AP1008" s="11">
        <v>0.66799999999999993</v>
      </c>
      <c r="AQ1008" s="11">
        <v>0.43473996869521009</v>
      </c>
      <c r="AR1008" s="11">
        <v>3610.4828605591802</v>
      </c>
      <c r="AS1008" s="11">
        <v>3650</v>
      </c>
      <c r="AT1008" s="11">
        <v>4464543</v>
      </c>
      <c r="AU1008" s="11">
        <v>40.799999999999997</v>
      </c>
      <c r="AV1008" s="11">
        <v>30.42</v>
      </c>
      <c r="AW1008" s="11">
        <v>0.05</v>
      </c>
      <c r="AX1008" s="11">
        <v>0.10734003697971856</v>
      </c>
    </row>
    <row r="1009" spans="1:50">
      <c r="A1009"/>
      <c r="B1009"/>
      <c r="C1009"/>
      <c r="D1009"/>
      <c r="E1009"/>
      <c r="F1009"/>
      <c r="G1009"/>
      <c r="H1009"/>
      <c r="I1009"/>
      <c r="J1009"/>
      <c r="K1009"/>
      <c r="L1009"/>
      <c r="M1009"/>
      <c r="N1009"/>
      <c r="O1009"/>
      <c r="P1009"/>
      <c r="Q1009"/>
      <c r="R1009"/>
      <c r="S1009"/>
      <c r="T1009"/>
      <c r="U1009"/>
      <c r="V1009"/>
      <c r="W1009"/>
      <c r="X1009"/>
      <c r="Y1009"/>
      <c r="Z1009"/>
      <c r="AA1009" s="11">
        <v>4.3171679378327818E-2</v>
      </c>
      <c r="AB1009" s="11">
        <v>5.9324118300000062E-2</v>
      </c>
      <c r="AC1009" s="11">
        <v>0.7390000000000001</v>
      </c>
      <c r="AD1009" s="11">
        <v>0.7</v>
      </c>
      <c r="AE1009" s="11">
        <v>0.94099999999999995</v>
      </c>
      <c r="AF1009" s="11">
        <v>0.90799999999999992</v>
      </c>
      <c r="AG1009" s="11">
        <v>0.5</v>
      </c>
      <c r="AH1009" s="11">
        <v>0.752</v>
      </c>
      <c r="AI1009" s="11">
        <v>0.67599999999999993</v>
      </c>
      <c r="AJ1009" s="11">
        <v>0.33212531769953396</v>
      </c>
      <c r="AK1009" s="11">
        <v>0.46762187569615998</v>
      </c>
      <c r="AL1009" s="11">
        <v>0.48289532889685594</v>
      </c>
      <c r="AM1009" s="11">
        <v>0.4292153659125178</v>
      </c>
      <c r="AN1009" s="11">
        <v>0.54244671428571423</v>
      </c>
      <c r="AO1009" s="11">
        <v>0.41719425387874692</v>
      </c>
      <c r="AP1009" s="11">
        <v>0.73599999999999999</v>
      </c>
      <c r="AQ1009" s="11">
        <v>0.48289532889685594</v>
      </c>
      <c r="AR1009" s="11">
        <v>4043.78085416362</v>
      </c>
      <c r="AS1009" s="11">
        <v>4130</v>
      </c>
      <c r="AT1009" s="11">
        <v>4410860</v>
      </c>
      <c r="AW1009" s="11">
        <v>0.08</v>
      </c>
      <c r="AX1009" s="11">
        <v>9.5909567485661207E-2</v>
      </c>
    </row>
    <row r="1010" spans="1:50">
      <c r="A1010"/>
      <c r="B1010"/>
      <c r="C1010"/>
      <c r="D1010"/>
      <c r="E1010"/>
      <c r="F1010"/>
      <c r="G1010"/>
      <c r="H1010"/>
      <c r="I1010"/>
      <c r="J1010"/>
      <c r="K1010"/>
      <c r="L1010"/>
      <c r="M1010"/>
      <c r="N1010"/>
      <c r="O1010"/>
      <c r="P1010"/>
      <c r="Q1010"/>
      <c r="R1010"/>
      <c r="S1010"/>
      <c r="T1010"/>
      <c r="U1010"/>
      <c r="V1010"/>
      <c r="W1010"/>
      <c r="X1010"/>
      <c r="Y1010"/>
      <c r="Z1010"/>
      <c r="AA1010" s="11">
        <v>4.3171679378327818E-2</v>
      </c>
      <c r="AB1010" s="11">
        <v>5.9324118300000062E-2</v>
      </c>
      <c r="AC1010" s="11">
        <v>0.80799999999999994</v>
      </c>
      <c r="AD1010" s="11">
        <v>0.7</v>
      </c>
      <c r="AE1010" s="11">
        <v>0.91200000000000003</v>
      </c>
      <c r="AF1010" s="11">
        <v>0.88400000000000001</v>
      </c>
      <c r="AG1010" s="11">
        <v>0.6</v>
      </c>
      <c r="AH1010" s="11">
        <v>0.77800000000000002</v>
      </c>
      <c r="AI1010" s="11">
        <v>0.71799999999999997</v>
      </c>
      <c r="AJ1010" s="11">
        <v>0.37504398727247801</v>
      </c>
      <c r="AK1010" s="11">
        <v>0.45616740253449201</v>
      </c>
      <c r="AL1010" s="11">
        <v>0.46704092570948436</v>
      </c>
      <c r="AM1010" s="11">
        <v>0.66284210590460224</v>
      </c>
      <c r="AN1010" s="11">
        <v>0.52904514285714288</v>
      </c>
      <c r="AO1010" s="11">
        <v>0.44201218273448584</v>
      </c>
      <c r="AP1010" s="11">
        <v>0.99900000000000011</v>
      </c>
      <c r="AQ1010" s="11">
        <v>0.46704092570948436</v>
      </c>
      <c r="AR1010" s="11">
        <v>4708.8963068278899</v>
      </c>
      <c r="AS1010" s="11">
        <v>4730</v>
      </c>
      <c r="AT1010" s="11">
        <v>4357857</v>
      </c>
      <c r="AW1010" s="11">
        <v>0.11</v>
      </c>
      <c r="AX1010" s="11">
        <v>9.03982036912227E-2</v>
      </c>
    </row>
    <row r="1011" spans="1:50">
      <c r="A1011"/>
      <c r="B1011"/>
      <c r="C1011"/>
      <c r="D1011"/>
      <c r="E1011"/>
      <c r="F1011"/>
      <c r="G1011"/>
      <c r="H1011"/>
      <c r="I1011"/>
      <c r="J1011"/>
      <c r="K1011"/>
      <c r="L1011"/>
      <c r="M1011"/>
      <c r="N1011"/>
      <c r="O1011"/>
      <c r="P1011"/>
      <c r="Q1011"/>
      <c r="R1011"/>
      <c r="S1011"/>
      <c r="T1011"/>
      <c r="U1011"/>
      <c r="V1011"/>
      <c r="W1011"/>
      <c r="X1011"/>
      <c r="Y1011"/>
      <c r="Z1011"/>
      <c r="AA1011" s="11">
        <v>4.3171679378327818E-2</v>
      </c>
      <c r="AB1011" s="11">
        <v>7.8137635513485182E-2</v>
      </c>
      <c r="AC1011" s="11">
        <v>0.85</v>
      </c>
      <c r="AD1011" s="11">
        <v>0.6</v>
      </c>
      <c r="AE1011" s="11">
        <v>0.90700000000000003</v>
      </c>
      <c r="AF1011" s="11">
        <v>0.81200000000000006</v>
      </c>
      <c r="AG1011" s="11">
        <v>0.7</v>
      </c>
      <c r="AH1011" s="11">
        <v>0.71400000000000008</v>
      </c>
      <c r="AI1011" s="11">
        <v>0.71</v>
      </c>
      <c r="AJ1011" s="11">
        <v>0.32347294337277199</v>
      </c>
      <c r="AK1011" s="11">
        <v>0.45223343068646005</v>
      </c>
      <c r="AL1011" s="11">
        <v>0.46037381703001212</v>
      </c>
      <c r="AM1011" s="11">
        <v>0.71074993255828223</v>
      </c>
      <c r="AN1011" s="11">
        <v>0.48984485714285719</v>
      </c>
      <c r="AO1011" s="11">
        <v>0.45356700728731542</v>
      </c>
      <c r="AP1011" s="11">
        <v>1</v>
      </c>
      <c r="AQ1011" s="11">
        <v>0.46037381703001212</v>
      </c>
      <c r="AR1011" s="11">
        <v>4928.4091115125902</v>
      </c>
      <c r="AS1011" s="11">
        <v>4860</v>
      </c>
      <c r="AT1011" s="11">
        <v>4307011</v>
      </c>
      <c r="AU1011" s="11">
        <v>41.339999999999996</v>
      </c>
      <c r="AV1011" s="11">
        <v>32.58</v>
      </c>
      <c r="AW1011" s="11">
        <v>0.09</v>
      </c>
      <c r="AX1011" s="11">
        <v>7.2519831919135747E-2</v>
      </c>
    </row>
    <row r="1012" spans="1:50">
      <c r="A1012"/>
      <c r="B1012"/>
      <c r="C1012"/>
      <c r="D1012"/>
      <c r="E1012"/>
      <c r="F1012"/>
      <c r="G1012"/>
      <c r="H1012"/>
      <c r="I1012"/>
      <c r="J1012"/>
      <c r="K1012"/>
      <c r="L1012"/>
      <c r="M1012"/>
      <c r="N1012"/>
      <c r="O1012"/>
      <c r="P1012"/>
      <c r="Q1012"/>
      <c r="R1012"/>
      <c r="S1012"/>
      <c r="T1012"/>
      <c r="U1012"/>
      <c r="V1012"/>
      <c r="W1012"/>
      <c r="X1012"/>
      <c r="Y1012"/>
      <c r="Z1012"/>
      <c r="AA1012" s="11">
        <v>4.3171679378327818E-2</v>
      </c>
      <c r="AB1012" s="11">
        <v>9.6951152726970413E-2</v>
      </c>
      <c r="AC1012" s="11">
        <v>0.86599999999999999</v>
      </c>
      <c r="AD1012" s="11">
        <v>0.6</v>
      </c>
      <c r="AE1012" s="11">
        <v>0.86799999999999999</v>
      </c>
      <c r="AF1012" s="11">
        <v>0.746</v>
      </c>
      <c r="AG1012" s="11">
        <v>0.7</v>
      </c>
      <c r="AH1012" s="11">
        <v>0.70900000000000007</v>
      </c>
      <c r="AI1012" s="11">
        <v>0.80599999999999994</v>
      </c>
      <c r="AJ1012" s="11">
        <v>0.30176448445787402</v>
      </c>
      <c r="AK1012" s="11">
        <v>0.46493924664053798</v>
      </c>
      <c r="AL1012" s="11">
        <v>0.45452876977802592</v>
      </c>
      <c r="AM1012" s="11">
        <v>0.73990043084008228</v>
      </c>
      <c r="AN1012" s="11">
        <v>0.36428414285714289</v>
      </c>
      <c r="AO1012" s="11">
        <v>0.46516092207334658</v>
      </c>
      <c r="AP1012" s="11">
        <v>0.99400000000000011</v>
      </c>
      <c r="AQ1012" s="11">
        <v>0.45452876977802592</v>
      </c>
      <c r="AR1012" s="11">
        <v>4774.1108655255803</v>
      </c>
      <c r="AS1012" s="11">
        <v>4700</v>
      </c>
      <c r="AT1012" s="11">
        <v>4260333</v>
      </c>
      <c r="AW1012" s="11">
        <v>0.09</v>
      </c>
      <c r="AX1012" s="11">
        <v>7.3382570957395477E-2</v>
      </c>
    </row>
    <row r="1013" spans="1:50">
      <c r="A1013"/>
      <c r="B1013"/>
      <c r="C1013"/>
      <c r="D1013"/>
      <c r="E1013"/>
      <c r="F1013"/>
      <c r="G1013"/>
      <c r="H1013"/>
      <c r="I1013"/>
      <c r="J1013"/>
      <c r="K1013"/>
      <c r="L1013"/>
      <c r="M1013"/>
      <c r="N1013"/>
      <c r="O1013"/>
      <c r="P1013"/>
      <c r="Q1013"/>
      <c r="R1013"/>
      <c r="S1013"/>
      <c r="T1013"/>
      <c r="U1013"/>
      <c r="V1013"/>
      <c r="W1013"/>
      <c r="X1013"/>
      <c r="Y1013"/>
      <c r="Z1013"/>
      <c r="AA1013" s="11">
        <v>4.3171679378327818E-2</v>
      </c>
      <c r="AB1013" s="11">
        <v>0.11576466994045542</v>
      </c>
      <c r="AC1013" s="11">
        <v>0.879</v>
      </c>
      <c r="AD1013" s="11">
        <v>0.6</v>
      </c>
      <c r="AE1013" s="11">
        <v>0.8909999999999999</v>
      </c>
      <c r="AF1013" s="11">
        <v>0.65300000000000002</v>
      </c>
      <c r="AG1013" s="11">
        <v>0.7</v>
      </c>
      <c r="AH1013" s="11">
        <v>0.70200000000000007</v>
      </c>
      <c r="AI1013" s="11">
        <v>0.8909999999999999</v>
      </c>
      <c r="AJ1013" s="11">
        <v>0.30374683956898618</v>
      </c>
      <c r="AK1013" s="11">
        <v>0.46528985416629592</v>
      </c>
      <c r="AL1013" s="11">
        <v>0.4549834820700821</v>
      </c>
      <c r="AM1013" s="11">
        <v>0.7325014266970622</v>
      </c>
      <c r="AN1013" s="11">
        <v>0.36064130150999529</v>
      </c>
      <c r="AO1013" s="11">
        <v>0.465509312844826</v>
      </c>
      <c r="AP1013" s="11">
        <v>0.93700000000000006</v>
      </c>
      <c r="AQ1013" s="11">
        <v>0.4549834820700821</v>
      </c>
      <c r="AS1013" s="11">
        <v>5351.3333333333721</v>
      </c>
      <c r="AW1013" s="11">
        <v>0.08</v>
      </c>
      <c r="AX1013" s="11">
        <v>6.3976579739841777E-2</v>
      </c>
    </row>
    <row r="1014" spans="1:50">
      <c r="A1014"/>
      <c r="B1014"/>
      <c r="C1014"/>
      <c r="D1014"/>
      <c r="E1014"/>
      <c r="F1014"/>
      <c r="G1014"/>
      <c r="H1014"/>
      <c r="I1014"/>
      <c r="J1014"/>
      <c r="K1014"/>
      <c r="L1014"/>
      <c r="M1014"/>
      <c r="N1014"/>
      <c r="O1014"/>
      <c r="P1014"/>
      <c r="Q1014"/>
      <c r="R1014"/>
      <c r="S1014"/>
      <c r="T1014"/>
      <c r="U1014"/>
      <c r="V1014"/>
      <c r="W1014"/>
      <c r="X1014"/>
      <c r="Y1014"/>
      <c r="Z1014"/>
      <c r="AA1014" s="11">
        <v>3.0105800384207355E-2</v>
      </c>
      <c r="AB1014" s="11">
        <v>1.0000000000000009E-2</v>
      </c>
      <c r="AC1014" s="11">
        <v>0.85</v>
      </c>
      <c r="AD1014" s="11">
        <v>0.7</v>
      </c>
      <c r="AE1014" s="11">
        <v>0.33200000000000002</v>
      </c>
      <c r="AF1014" s="11">
        <v>0.30599999999999999</v>
      </c>
      <c r="AG1014" s="11">
        <v>0.7</v>
      </c>
      <c r="AH1014" s="11">
        <v>0.81599999999999995</v>
      </c>
      <c r="AI1014" s="11">
        <v>0.77800000000000002</v>
      </c>
      <c r="AJ1014" s="11">
        <v>0.71822476691037807</v>
      </c>
      <c r="AK1014" s="11">
        <v>0.75131964514932881</v>
      </c>
      <c r="AL1014" s="11">
        <v>0.91834730531232933</v>
      </c>
      <c r="AM1014" s="11">
        <v>5.0695584244492893E-2</v>
      </c>
      <c r="AN1014" s="11">
        <v>0.63230985714285715</v>
      </c>
      <c r="AO1014" s="11">
        <v>0.81999125633098213</v>
      </c>
      <c r="AP1014" s="11">
        <v>0.3896000021770597</v>
      </c>
      <c r="AQ1014" s="11">
        <v>0.91834730531232933</v>
      </c>
      <c r="AR1014" s="11">
        <v>22489.740704172302</v>
      </c>
      <c r="AS1014" s="11">
        <v>22320</v>
      </c>
      <c r="AT1014" s="11">
        <v>81642000</v>
      </c>
      <c r="AW1014" s="11">
        <v>0</v>
      </c>
      <c r="AX1014" s="11">
        <v>6.3974323815255391E-2</v>
      </c>
    </row>
    <row r="1015" spans="1:50">
      <c r="A1015"/>
      <c r="B1015"/>
      <c r="C1015"/>
      <c r="D1015"/>
      <c r="E1015"/>
      <c r="F1015"/>
      <c r="G1015"/>
      <c r="H1015"/>
      <c r="I1015"/>
      <c r="J1015"/>
      <c r="K1015"/>
      <c r="L1015"/>
      <c r="M1015"/>
      <c r="N1015"/>
      <c r="O1015"/>
      <c r="P1015"/>
      <c r="Q1015"/>
      <c r="R1015"/>
      <c r="S1015"/>
      <c r="T1015"/>
      <c r="U1015"/>
      <c r="V1015"/>
      <c r="W1015"/>
      <c r="X1015"/>
      <c r="Y1015"/>
      <c r="Z1015"/>
      <c r="AA1015" s="11">
        <v>3.0105800384207355E-2</v>
      </c>
      <c r="AB1015" s="11">
        <v>9.0000152999999417E-3</v>
      </c>
      <c r="AC1015" s="11">
        <v>0.7</v>
      </c>
      <c r="AD1015" s="11">
        <v>0.7</v>
      </c>
      <c r="AE1015" s="11">
        <v>0.44</v>
      </c>
      <c r="AF1015" s="11">
        <v>0.27100000000000002</v>
      </c>
      <c r="AG1015" s="11">
        <v>0.7</v>
      </c>
      <c r="AH1015" s="11">
        <v>0.83499999999999996</v>
      </c>
      <c r="AI1015" s="11">
        <v>0.77800000000000002</v>
      </c>
      <c r="AJ1015" s="11">
        <v>0.72267833348044197</v>
      </c>
      <c r="AK1015" s="11">
        <v>0.75644861738233404</v>
      </c>
      <c r="AL1015" s="11">
        <v>0.92688500522601713</v>
      </c>
      <c r="AM1015" s="11">
        <v>7.4768586341982232E-2</v>
      </c>
      <c r="AN1015" s="11">
        <v>0.65787457142857142</v>
      </c>
      <c r="AO1015" s="11">
        <v>0.82652168998470965</v>
      </c>
      <c r="AP1015" s="11">
        <v>0.39934000195935371</v>
      </c>
      <c r="AQ1015" s="11">
        <v>0.92688500522601713</v>
      </c>
      <c r="AR1015" s="11">
        <v>23049.412548455799</v>
      </c>
      <c r="AS1015" s="11">
        <v>22930</v>
      </c>
      <c r="AT1015" s="11">
        <v>81912000</v>
      </c>
      <c r="AW1015" s="11">
        <v>0</v>
      </c>
      <c r="AX1015" s="11">
        <v>6.3624676885383202E-2</v>
      </c>
    </row>
    <row r="1016" spans="1:50">
      <c r="A1016"/>
      <c r="B1016"/>
      <c r="C1016"/>
      <c r="D1016"/>
      <c r="E1016"/>
      <c r="F1016"/>
      <c r="G1016"/>
      <c r="H1016"/>
      <c r="I1016"/>
      <c r="J1016"/>
      <c r="K1016"/>
      <c r="L1016"/>
      <c r="M1016"/>
      <c r="N1016"/>
      <c r="O1016"/>
      <c r="P1016"/>
      <c r="Q1016"/>
      <c r="R1016"/>
      <c r="S1016"/>
      <c r="T1016"/>
      <c r="U1016"/>
      <c r="V1016"/>
      <c r="W1016"/>
      <c r="X1016"/>
      <c r="Y1016"/>
      <c r="Z1016"/>
      <c r="AA1016" s="11">
        <v>3.0105800384207355E-2</v>
      </c>
      <c r="AB1016" s="11">
        <v>7.714298828571331E-3</v>
      </c>
      <c r="AC1016" s="11">
        <v>0.7</v>
      </c>
      <c r="AD1016" s="11">
        <v>0.7</v>
      </c>
      <c r="AE1016" s="11">
        <v>0.37799999999999995</v>
      </c>
      <c r="AF1016" s="11">
        <v>0.28000000000000003</v>
      </c>
      <c r="AG1016" s="11">
        <v>0.7</v>
      </c>
      <c r="AH1016" s="11">
        <v>0.85599999999999998</v>
      </c>
      <c r="AI1016" s="11">
        <v>0.75</v>
      </c>
      <c r="AJ1016" s="11">
        <v>0.73244366606122191</v>
      </c>
      <c r="AK1016" s="11">
        <v>0.76186462893387596</v>
      </c>
      <c r="AL1016" s="11">
        <v>0.91829716975588327</v>
      </c>
      <c r="AM1016" s="11">
        <v>0.11204390778174445</v>
      </c>
      <c r="AN1016" s="11">
        <v>0.67382814285714276</v>
      </c>
      <c r="AO1016" s="11">
        <v>0.82428284252716999</v>
      </c>
      <c r="AP1016" s="11">
        <v>0.40908000174164777</v>
      </c>
      <c r="AQ1016" s="11">
        <v>0.91829716975588327</v>
      </c>
      <c r="AR1016" s="11">
        <v>23570.828601408299</v>
      </c>
      <c r="AS1016" s="11">
        <v>23400</v>
      </c>
      <c r="AT1016" s="11">
        <v>82071000</v>
      </c>
      <c r="AW1016" s="11">
        <v>0</v>
      </c>
      <c r="AX1016" s="11">
        <v>6.2767119164823609E-2</v>
      </c>
    </row>
    <row r="1017" spans="1:50">
      <c r="A1017"/>
      <c r="B1017"/>
      <c r="C1017"/>
      <c r="D1017"/>
      <c r="E1017"/>
      <c r="F1017"/>
      <c r="G1017"/>
      <c r="H1017"/>
      <c r="I1017"/>
      <c r="J1017"/>
      <c r="K1017"/>
      <c r="L1017"/>
      <c r="M1017"/>
      <c r="N1017"/>
      <c r="O1017"/>
      <c r="P1017"/>
      <c r="Q1017"/>
      <c r="R1017"/>
      <c r="S1017"/>
      <c r="T1017"/>
      <c r="U1017"/>
      <c r="V1017"/>
      <c r="W1017"/>
      <c r="X1017"/>
      <c r="Y1017"/>
      <c r="Z1017"/>
      <c r="AA1017" s="11">
        <v>3.0105800384207355E-2</v>
      </c>
      <c r="AB1017" s="11">
        <v>6.4285823571428313E-3</v>
      </c>
      <c r="AC1017" s="11">
        <v>0.55000000000000004</v>
      </c>
      <c r="AD1017" s="11">
        <v>0.5</v>
      </c>
      <c r="AE1017" s="11">
        <v>0.37799999999999995</v>
      </c>
      <c r="AF1017" s="11">
        <v>0.26800000000000002</v>
      </c>
      <c r="AG1017" s="11">
        <v>0.7</v>
      </c>
      <c r="AH1017" s="11">
        <v>0.87</v>
      </c>
      <c r="AI1017" s="11">
        <v>0.79400000000000004</v>
      </c>
      <c r="AJ1017" s="11">
        <v>0.74220899864200196</v>
      </c>
      <c r="AK1017" s="11">
        <v>0.767280640485418</v>
      </c>
      <c r="AL1017" s="11">
        <v>0.90970933428574929</v>
      </c>
      <c r="AM1017" s="11">
        <v>0.18841504124329778</v>
      </c>
      <c r="AN1017" s="11">
        <v>0.66035158030122465</v>
      </c>
      <c r="AO1017" s="11">
        <v>0.82204399506962988</v>
      </c>
      <c r="AP1017" s="11">
        <v>0.41882000152394178</v>
      </c>
      <c r="AQ1017" s="11">
        <v>0.90970933428574929</v>
      </c>
      <c r="AR1017" s="11">
        <v>24244.0056160772</v>
      </c>
      <c r="AS1017" s="11">
        <v>23990</v>
      </c>
      <c r="AT1017" s="11">
        <v>82047000</v>
      </c>
      <c r="AW1017" s="11">
        <v>-0.01</v>
      </c>
      <c r="AX1017" s="11">
        <v>6.149362098947353E-2</v>
      </c>
    </row>
    <row r="1018" spans="1:50">
      <c r="A1018"/>
      <c r="B1018"/>
      <c r="C1018"/>
      <c r="D1018"/>
      <c r="E1018"/>
      <c r="F1018"/>
      <c r="G1018"/>
      <c r="H1018"/>
      <c r="I1018"/>
      <c r="J1018"/>
      <c r="K1018"/>
      <c r="L1018"/>
      <c r="M1018"/>
      <c r="N1018"/>
      <c r="O1018"/>
      <c r="P1018"/>
      <c r="Q1018"/>
      <c r="R1018"/>
      <c r="S1018"/>
      <c r="T1018"/>
      <c r="U1018"/>
      <c r="V1018"/>
      <c r="W1018"/>
      <c r="X1018"/>
      <c r="Y1018"/>
      <c r="Z1018"/>
      <c r="AA1018" s="11">
        <v>3.0105800384207355E-2</v>
      </c>
      <c r="AB1018" s="11">
        <v>5.1428658857142207E-3</v>
      </c>
      <c r="AC1018" s="11">
        <v>0.7</v>
      </c>
      <c r="AD1018" s="11">
        <v>0.5</v>
      </c>
      <c r="AE1018" s="11">
        <v>0.38299999999999995</v>
      </c>
      <c r="AF1018" s="11">
        <v>0.24100000000000002</v>
      </c>
      <c r="AG1018" s="11">
        <v>0.7</v>
      </c>
      <c r="AH1018" s="11">
        <v>0.86599999999999999</v>
      </c>
      <c r="AI1018" s="11">
        <v>0.79400000000000004</v>
      </c>
      <c r="AJ1018" s="11">
        <v>0.74320232407481002</v>
      </c>
      <c r="AK1018" s="11">
        <v>0.77070399070170992</v>
      </c>
      <c r="AL1018" s="11">
        <v>0.89459026423874977</v>
      </c>
      <c r="AM1018" s="11">
        <v>0.31735976599353222</v>
      </c>
      <c r="AN1018" s="11">
        <v>0.64687501774530642</v>
      </c>
      <c r="AO1018" s="11">
        <v>0.81900940014848778</v>
      </c>
      <c r="AP1018" s="11">
        <v>0.42856000130623584</v>
      </c>
      <c r="AQ1018" s="11">
        <v>0.89459026423874977</v>
      </c>
      <c r="AR1018" s="11">
        <v>25141.6651988632</v>
      </c>
      <c r="AS1018" s="11">
        <v>24870</v>
      </c>
      <c r="AT1018" s="11">
        <v>82087000</v>
      </c>
      <c r="AW1018" s="11">
        <v>0</v>
      </c>
      <c r="AX1018" s="11">
        <v>5.9124367841416281E-2</v>
      </c>
    </row>
    <row r="1019" spans="1:50">
      <c r="A1019"/>
      <c r="B1019"/>
      <c r="C1019"/>
      <c r="D1019"/>
      <c r="E1019"/>
      <c r="F1019"/>
      <c r="G1019"/>
      <c r="H1019"/>
      <c r="I1019"/>
      <c r="J1019"/>
      <c r="K1019"/>
      <c r="L1019"/>
      <c r="M1019"/>
      <c r="N1019"/>
      <c r="O1019"/>
      <c r="P1019"/>
      <c r="Q1019"/>
      <c r="R1019"/>
      <c r="S1019"/>
      <c r="T1019"/>
      <c r="U1019"/>
      <c r="V1019"/>
      <c r="W1019"/>
      <c r="X1019"/>
      <c r="Y1019"/>
      <c r="Z1019"/>
      <c r="AA1019" s="11">
        <v>3.0105800384207355E-2</v>
      </c>
      <c r="AB1019" s="11">
        <v>3.857149414285721E-3</v>
      </c>
      <c r="AC1019" s="11">
        <v>0.7</v>
      </c>
      <c r="AD1019" s="11">
        <v>0.5</v>
      </c>
      <c r="AE1019" s="11">
        <v>0.38600000000000001</v>
      </c>
      <c r="AF1019" s="11">
        <v>0.28000000000000003</v>
      </c>
      <c r="AG1019" s="11">
        <v>0.7</v>
      </c>
      <c r="AH1019" s="11">
        <v>0.88099999999999989</v>
      </c>
      <c r="AI1019" s="11">
        <v>0.78</v>
      </c>
      <c r="AJ1019" s="11">
        <v>0.74419564950761807</v>
      </c>
      <c r="AK1019" s="11">
        <v>0.77412734091800206</v>
      </c>
      <c r="AL1019" s="11">
        <v>0.87947119419175057</v>
      </c>
      <c r="AM1019" s="11">
        <v>0.65147521928935337</v>
      </c>
      <c r="AN1019" s="11">
        <v>0.63339845518938809</v>
      </c>
      <c r="AO1019" s="11">
        <v>0.81597480522734567</v>
      </c>
      <c r="AP1019" s="11">
        <v>0.43830000108852984</v>
      </c>
      <c r="AQ1019" s="11">
        <v>0.87947119419175057</v>
      </c>
      <c r="AR1019" s="11">
        <v>25942.114685779899</v>
      </c>
      <c r="AS1019" s="11">
        <v>25700</v>
      </c>
      <c r="AT1019" s="11">
        <v>82210000</v>
      </c>
      <c r="AU1019" s="11">
        <v>28.31</v>
      </c>
      <c r="AW1019" s="11">
        <v>0.01</v>
      </c>
      <c r="AX1019" s="11">
        <v>5.6256423300185293E-2</v>
      </c>
    </row>
    <row r="1020" spans="1:50">
      <c r="A1020"/>
      <c r="B1020"/>
      <c r="C1020"/>
      <c r="D1020"/>
      <c r="E1020"/>
      <c r="F1020"/>
      <c r="G1020"/>
      <c r="H1020"/>
      <c r="I1020"/>
      <c r="J1020"/>
      <c r="K1020"/>
      <c r="L1020"/>
      <c r="M1020"/>
      <c r="N1020"/>
      <c r="O1020"/>
      <c r="P1020"/>
      <c r="Q1020"/>
      <c r="R1020"/>
      <c r="S1020"/>
      <c r="T1020"/>
      <c r="U1020"/>
      <c r="V1020"/>
      <c r="W1020"/>
      <c r="X1020"/>
      <c r="Y1020"/>
      <c r="Z1020"/>
      <c r="AA1020" s="11">
        <v>3.0105800384207355E-2</v>
      </c>
      <c r="AB1020" s="11">
        <v>2.5714329428571103E-3</v>
      </c>
      <c r="AC1020" s="11">
        <v>0.7</v>
      </c>
      <c r="AD1020" s="11">
        <v>0.5</v>
      </c>
      <c r="AE1020" s="11">
        <v>0.44700000000000001</v>
      </c>
      <c r="AF1020" s="11">
        <v>0.33700000000000002</v>
      </c>
      <c r="AG1020" s="11">
        <v>0.9</v>
      </c>
      <c r="AH1020" s="11">
        <v>0.89400000000000002</v>
      </c>
      <c r="AI1020" s="11">
        <v>0.78</v>
      </c>
      <c r="AJ1020" s="11">
        <v>0.73131706518647499</v>
      </c>
      <c r="AK1020" s="11">
        <v>0.77942714660813306</v>
      </c>
      <c r="AL1020" s="11">
        <v>0.88352709172606758</v>
      </c>
      <c r="AM1020" s="11">
        <v>0.75743896399040778</v>
      </c>
      <c r="AN1020" s="11">
        <v>0.61992189263347008</v>
      </c>
      <c r="AO1020" s="11">
        <v>0.81540218833323119</v>
      </c>
      <c r="AP1020" s="11">
        <v>0.44804000087082385</v>
      </c>
      <c r="AQ1020" s="11">
        <v>0.88352709172606758</v>
      </c>
      <c r="AR1020" s="11">
        <v>26857.412929463298</v>
      </c>
      <c r="AS1020" s="11">
        <v>26590</v>
      </c>
      <c r="AT1020" s="11">
        <v>82333000</v>
      </c>
      <c r="AW1020" s="11">
        <v>0.03</v>
      </c>
      <c r="AX1020" s="11">
        <v>5.6310788969559294E-2</v>
      </c>
    </row>
    <row r="1021" spans="1:50">
      <c r="A1021"/>
      <c r="B1021"/>
      <c r="C1021"/>
      <c r="D1021"/>
      <c r="E1021"/>
      <c r="F1021"/>
      <c r="G1021"/>
      <c r="H1021"/>
      <c r="I1021"/>
      <c r="J1021"/>
      <c r="K1021"/>
      <c r="L1021"/>
      <c r="M1021"/>
      <c r="N1021"/>
      <c r="O1021"/>
      <c r="P1021"/>
      <c r="Q1021"/>
      <c r="R1021"/>
      <c r="S1021"/>
      <c r="T1021"/>
      <c r="U1021"/>
      <c r="V1021"/>
      <c r="W1021"/>
      <c r="X1021"/>
      <c r="Y1021"/>
      <c r="Z1021"/>
      <c r="AA1021" s="11">
        <v>3.0105800384207355E-2</v>
      </c>
      <c r="AB1021" s="11">
        <v>1.2857164714286107E-3</v>
      </c>
      <c r="AC1021" s="11">
        <v>0.7</v>
      </c>
      <c r="AD1021" s="11">
        <v>0.5</v>
      </c>
      <c r="AE1021" s="11">
        <v>0.53299999999999992</v>
      </c>
      <c r="AF1021" s="11">
        <v>0.36499999999999999</v>
      </c>
      <c r="AG1021" s="11">
        <v>0.9</v>
      </c>
      <c r="AH1021" s="11">
        <v>0.88</v>
      </c>
      <c r="AI1021" s="11">
        <v>0.79599999999999993</v>
      </c>
      <c r="AJ1021" s="11">
        <v>0.71843848086533202</v>
      </c>
      <c r="AK1021" s="11">
        <v>0.78472695229826406</v>
      </c>
      <c r="AL1021" s="11">
        <v>0.88758298926038481</v>
      </c>
      <c r="AM1021" s="11">
        <v>0.79625948729550788</v>
      </c>
      <c r="AN1021" s="11">
        <v>0.60644533007755175</v>
      </c>
      <c r="AO1021" s="11">
        <v>0.81482957143911672</v>
      </c>
      <c r="AP1021" s="11">
        <v>0.45778000065311791</v>
      </c>
      <c r="AQ1021" s="11">
        <v>0.88758298926038481</v>
      </c>
      <c r="AR1021" s="11">
        <v>27578.464044101402</v>
      </c>
      <c r="AS1021" s="11">
        <v>27240</v>
      </c>
      <c r="AT1021" s="11">
        <v>82508000</v>
      </c>
      <c r="AW1021" s="11">
        <v>0.04</v>
      </c>
      <c r="AX1021" s="11">
        <v>5.5976722536841467E-2</v>
      </c>
    </row>
    <row r="1022" spans="1:50">
      <c r="A1022"/>
      <c r="B1022"/>
      <c r="C1022"/>
      <c r="D1022"/>
      <c r="E1022"/>
      <c r="F1022"/>
      <c r="G1022"/>
      <c r="H1022"/>
      <c r="I1022"/>
      <c r="J1022"/>
      <c r="K1022"/>
      <c r="L1022"/>
      <c r="M1022"/>
      <c r="N1022"/>
      <c r="O1022"/>
      <c r="P1022"/>
      <c r="Q1022"/>
      <c r="R1022"/>
      <c r="S1022"/>
      <c r="T1022"/>
      <c r="U1022"/>
      <c r="V1022"/>
      <c r="W1022"/>
      <c r="X1022"/>
      <c r="Y1022"/>
      <c r="Z1022"/>
      <c r="AA1022" s="11">
        <v>3.0105800384207355E-2</v>
      </c>
      <c r="AB1022" s="11">
        <v>0</v>
      </c>
      <c r="AC1022" s="11">
        <v>0.7</v>
      </c>
      <c r="AD1022" s="11">
        <v>0.5</v>
      </c>
      <c r="AE1022" s="11">
        <v>0.55700000000000005</v>
      </c>
      <c r="AF1022" s="11">
        <v>0.3</v>
      </c>
      <c r="AG1022" s="11">
        <v>0.9</v>
      </c>
      <c r="AH1022" s="11">
        <v>0.86599999999999999</v>
      </c>
      <c r="AI1022" s="11">
        <v>0.81400000000000006</v>
      </c>
      <c r="AJ1022" s="11">
        <v>0.63949783538163207</v>
      </c>
      <c r="AK1022" s="11">
        <v>0.78084989562696006</v>
      </c>
      <c r="AL1022" s="11">
        <v>0.88531491213646107</v>
      </c>
      <c r="AM1022" s="11">
        <v>0.87229376915714663</v>
      </c>
      <c r="AN1022" s="11">
        <v>0.59296876752163352</v>
      </c>
      <c r="AO1022" s="11">
        <v>0.81486856913371786</v>
      </c>
      <c r="AP1022" s="11">
        <v>0.46752000043541192</v>
      </c>
      <c r="AQ1022" s="11">
        <v>0.88531491213646107</v>
      </c>
      <c r="AR1022" s="11">
        <v>28559.6250954551</v>
      </c>
      <c r="AS1022" s="11">
        <v>28360</v>
      </c>
      <c r="AT1022" s="11">
        <v>82541000</v>
      </c>
      <c r="AW1022" s="11">
        <v>0.03</v>
      </c>
      <c r="AX1022" s="11">
        <v>5.5271648735800954E-2</v>
      </c>
    </row>
    <row r="1023" spans="1:50">
      <c r="A1023"/>
      <c r="B1023"/>
      <c r="C1023"/>
      <c r="D1023"/>
      <c r="E1023"/>
      <c r="F1023"/>
      <c r="G1023"/>
      <c r="H1023"/>
      <c r="I1023"/>
      <c r="J1023"/>
      <c r="K1023"/>
      <c r="L1023"/>
      <c r="M1023"/>
      <c r="N1023"/>
      <c r="O1023"/>
      <c r="P1023"/>
      <c r="Q1023"/>
      <c r="R1023"/>
      <c r="S1023"/>
      <c r="T1023"/>
      <c r="U1023"/>
      <c r="V1023"/>
      <c r="W1023"/>
      <c r="X1023"/>
      <c r="Y1023"/>
      <c r="Z1023"/>
      <c r="AA1023" s="11">
        <v>3.0105800384207355E-2</v>
      </c>
      <c r="AB1023" s="11">
        <v>1.9999999552965164E-2</v>
      </c>
      <c r="AC1023" s="11">
        <v>0.7</v>
      </c>
      <c r="AD1023" s="11">
        <v>0.5</v>
      </c>
      <c r="AE1023" s="11">
        <v>0.56399999999999995</v>
      </c>
      <c r="AF1023" s="11">
        <v>0.29399999999999998</v>
      </c>
      <c r="AG1023" s="11">
        <v>0.9</v>
      </c>
      <c r="AH1023" s="11">
        <v>0.871</v>
      </c>
      <c r="AI1023" s="11">
        <v>0.79799999999999993</v>
      </c>
      <c r="AJ1023" s="11">
        <v>0.652758138746802</v>
      </c>
      <c r="AK1023" s="11">
        <v>0.80380842806873809</v>
      </c>
      <c r="AL1023" s="11">
        <v>0.86508312875710447</v>
      </c>
      <c r="AM1023" s="11">
        <v>0.96037649149914883</v>
      </c>
      <c r="AN1023" s="11">
        <v>0.57949220496571541</v>
      </c>
      <c r="AO1023" s="11">
        <v>0.81506157632732135</v>
      </c>
      <c r="AP1023" s="11">
        <v>0.47726000021770604</v>
      </c>
      <c r="AQ1023" s="11">
        <v>0.86508312875710447</v>
      </c>
      <c r="AR1023" s="11">
        <v>29895.124748736001</v>
      </c>
      <c r="AS1023" s="11">
        <v>30180</v>
      </c>
      <c r="AT1023" s="11">
        <v>82516250</v>
      </c>
      <c r="AW1023" s="11">
        <v>0.04</v>
      </c>
      <c r="AX1023" s="11">
        <v>5.413113465205166E-2</v>
      </c>
    </row>
    <row r="1024" spans="1:50">
      <c r="A1024"/>
      <c r="B1024"/>
      <c r="C1024"/>
      <c r="D1024"/>
      <c r="E1024"/>
      <c r="F1024"/>
      <c r="G1024"/>
      <c r="H1024"/>
      <c r="I1024"/>
      <c r="J1024"/>
      <c r="K1024"/>
      <c r="L1024"/>
      <c r="M1024"/>
      <c r="N1024"/>
      <c r="O1024"/>
      <c r="P1024"/>
      <c r="Q1024"/>
      <c r="R1024"/>
      <c r="S1024"/>
      <c r="T1024"/>
      <c r="U1024"/>
      <c r="V1024"/>
      <c r="W1024"/>
      <c r="X1024"/>
      <c r="Y1024"/>
      <c r="Z1024"/>
      <c r="AA1024" s="11">
        <v>3.0105800384207355E-2</v>
      </c>
      <c r="AB1024" s="11">
        <v>3.9999999105930328E-2</v>
      </c>
      <c r="AC1024" s="11">
        <v>0.7</v>
      </c>
      <c r="AD1024" s="11">
        <v>0.5</v>
      </c>
      <c r="AE1024" s="11">
        <v>0.58399999999999996</v>
      </c>
      <c r="AF1024" s="11">
        <v>0.28600000000000003</v>
      </c>
      <c r="AG1024" s="11">
        <v>0.9</v>
      </c>
      <c r="AH1024" s="11">
        <v>0.88099999999999989</v>
      </c>
      <c r="AI1024" s="11">
        <v>0.80200000000000005</v>
      </c>
      <c r="AJ1024" s="11">
        <v>0.67525561648661792</v>
      </c>
      <c r="AK1024" s="11">
        <v>0.80126117664698204</v>
      </c>
      <c r="AL1024" s="11">
        <v>0.86402370228566316</v>
      </c>
      <c r="AM1024" s="11">
        <v>1</v>
      </c>
      <c r="AN1024" s="11">
        <v>0.56601564240979718</v>
      </c>
      <c r="AO1024" s="11">
        <v>0.8223756212849882</v>
      </c>
      <c r="AP1024" s="11">
        <v>0.48700000000000004</v>
      </c>
      <c r="AQ1024" s="11">
        <v>0.86402370228566316</v>
      </c>
      <c r="AR1024" s="11">
        <v>31363.522339813</v>
      </c>
      <c r="AS1024" s="11">
        <v>31740</v>
      </c>
      <c r="AT1024" s="11">
        <v>82469400</v>
      </c>
      <c r="AW1024" s="11">
        <v>0.04</v>
      </c>
      <c r="AX1024" s="11">
        <v>5.1889476401625945E-2</v>
      </c>
    </row>
    <row r="1025" spans="1:50">
      <c r="A1025"/>
      <c r="B1025"/>
      <c r="C1025"/>
      <c r="D1025"/>
      <c r="E1025"/>
      <c r="F1025"/>
      <c r="G1025"/>
      <c r="H1025"/>
      <c r="I1025"/>
      <c r="J1025"/>
      <c r="K1025"/>
      <c r="L1025"/>
      <c r="M1025"/>
      <c r="N1025"/>
      <c r="O1025"/>
      <c r="P1025"/>
      <c r="Q1025"/>
      <c r="R1025"/>
      <c r="S1025"/>
      <c r="T1025"/>
      <c r="U1025"/>
      <c r="V1025"/>
      <c r="W1025"/>
      <c r="X1025"/>
      <c r="Y1025"/>
      <c r="Z1025"/>
      <c r="AA1025" s="11">
        <v>3.0105800384207355E-2</v>
      </c>
      <c r="AB1025" s="11">
        <v>5.9999998658895493E-2</v>
      </c>
      <c r="AC1025" s="11">
        <v>0.8909999999999999</v>
      </c>
      <c r="AD1025" s="11">
        <v>0.5</v>
      </c>
      <c r="AE1025" s="11">
        <v>0.60799999999999998</v>
      </c>
      <c r="AF1025" s="11">
        <v>0.317</v>
      </c>
      <c r="AG1025" s="11">
        <v>0.9</v>
      </c>
      <c r="AH1025" s="11">
        <v>0.871</v>
      </c>
      <c r="AI1025" s="11">
        <v>0.82400000000000007</v>
      </c>
      <c r="AJ1025" s="11">
        <v>0.70125841875962391</v>
      </c>
      <c r="AK1025" s="11">
        <v>0.78202996302755401</v>
      </c>
      <c r="AL1025" s="11">
        <v>0.85372142517484806</v>
      </c>
      <c r="AM1025" s="11">
        <v>1</v>
      </c>
      <c r="AN1025" s="11">
        <v>0.55253907985387896</v>
      </c>
      <c r="AO1025" s="11">
        <v>0.83750899007166879</v>
      </c>
      <c r="AP1025" s="11">
        <v>0.44400000000000001</v>
      </c>
      <c r="AQ1025" s="11">
        <v>0.85372142517484806</v>
      </c>
      <c r="AR1025" s="11">
        <v>33708.891769870403</v>
      </c>
      <c r="AS1025" s="11">
        <v>34410</v>
      </c>
      <c r="AT1025" s="11">
        <v>82376451</v>
      </c>
      <c r="AW1025" s="11">
        <v>0.05</v>
      </c>
      <c r="AX1025" s="11">
        <v>4.6804662963237459E-2</v>
      </c>
    </row>
    <row r="1026" spans="1:50">
      <c r="A1026"/>
      <c r="B1026"/>
      <c r="C1026"/>
      <c r="D1026"/>
      <c r="E1026"/>
      <c r="F1026"/>
      <c r="G1026"/>
      <c r="H1026"/>
      <c r="I1026"/>
      <c r="J1026"/>
      <c r="K1026"/>
      <c r="L1026"/>
      <c r="M1026"/>
      <c r="N1026"/>
      <c r="O1026"/>
      <c r="P1026"/>
      <c r="Q1026"/>
      <c r="R1026"/>
      <c r="S1026"/>
      <c r="T1026"/>
      <c r="U1026"/>
      <c r="V1026"/>
      <c r="W1026"/>
      <c r="X1026"/>
      <c r="Y1026"/>
      <c r="Z1026"/>
      <c r="AA1026" s="11">
        <v>3.0105800384207355E-2</v>
      </c>
      <c r="AB1026" s="11">
        <v>7.9999998211860657E-2</v>
      </c>
      <c r="AC1026" s="11">
        <v>0.88900000000000001</v>
      </c>
      <c r="AD1026" s="11">
        <v>0.5</v>
      </c>
      <c r="AE1026" s="11">
        <v>0.61399999999999999</v>
      </c>
      <c r="AF1026" s="11">
        <v>0.33700000000000002</v>
      </c>
      <c r="AG1026" s="11">
        <v>0.9</v>
      </c>
      <c r="AH1026" s="11">
        <v>0.81499999999999995</v>
      </c>
      <c r="AI1026" s="11">
        <v>0.86599999999999999</v>
      </c>
      <c r="AJ1026" s="11">
        <v>0.70040149815377806</v>
      </c>
      <c r="AK1026" s="11">
        <v>0.77621999205213399</v>
      </c>
      <c r="AL1026" s="11">
        <v>0.83968033282293386</v>
      </c>
      <c r="AM1026" s="11">
        <v>1</v>
      </c>
      <c r="AN1026" s="11">
        <v>0.53906251729796073</v>
      </c>
      <c r="AO1026" s="11">
        <v>0.83963035196566549</v>
      </c>
      <c r="AP1026" s="11">
        <v>0.442</v>
      </c>
      <c r="AQ1026" s="11">
        <v>0.83968033282293386</v>
      </c>
      <c r="AR1026" s="11">
        <v>35621.954593294897</v>
      </c>
      <c r="AS1026" s="11">
        <v>36250</v>
      </c>
      <c r="AT1026" s="11">
        <v>82266372</v>
      </c>
      <c r="AW1026" s="11">
        <v>0.04</v>
      </c>
      <c r="AX1026" s="11">
        <v>4.5265568039598525E-2</v>
      </c>
    </row>
    <row r="1027" spans="1:50">
      <c r="A1027"/>
      <c r="B1027"/>
      <c r="C1027"/>
      <c r="D1027"/>
      <c r="E1027"/>
      <c r="F1027"/>
      <c r="G1027"/>
      <c r="H1027"/>
      <c r="I1027"/>
      <c r="J1027"/>
      <c r="K1027"/>
      <c r="L1027"/>
      <c r="M1027"/>
      <c r="N1027"/>
      <c r="O1027"/>
      <c r="P1027"/>
      <c r="Q1027"/>
      <c r="R1027"/>
      <c r="S1027"/>
      <c r="T1027"/>
      <c r="U1027"/>
      <c r="V1027"/>
      <c r="W1027"/>
      <c r="X1027"/>
      <c r="Y1027"/>
      <c r="Z1027"/>
      <c r="AA1027" s="11">
        <v>3.0105800384207355E-2</v>
      </c>
      <c r="AB1027" s="11">
        <v>9.9999997764825821E-2</v>
      </c>
      <c r="AC1027" s="11">
        <v>0.89900000000000002</v>
      </c>
      <c r="AD1027" s="11">
        <v>0.6</v>
      </c>
      <c r="AE1027" s="11">
        <v>0.58399999999999996</v>
      </c>
      <c r="AF1027" s="11">
        <v>0.34</v>
      </c>
      <c r="AG1027" s="11">
        <v>0.8</v>
      </c>
      <c r="AH1027" s="11">
        <v>0.81400000000000006</v>
      </c>
      <c r="AI1027" s="11">
        <v>0.86</v>
      </c>
      <c r="AJ1027" s="11">
        <v>0.69430796482317603</v>
      </c>
      <c r="AK1027" s="11">
        <v>0.77460316215980196</v>
      </c>
      <c r="AL1027" s="11">
        <v>0.84681421029421955</v>
      </c>
      <c r="AM1027" s="11">
        <v>1</v>
      </c>
      <c r="AN1027" s="11">
        <v>0.5255859547420425</v>
      </c>
      <c r="AO1027" s="11">
        <v>0.83331085334155586</v>
      </c>
      <c r="AP1027" s="11">
        <v>0.46299999999999997</v>
      </c>
      <c r="AQ1027" s="11">
        <v>0.84681421029421955</v>
      </c>
      <c r="AR1027" s="11">
        <v>37175.1764349402</v>
      </c>
      <c r="AS1027" s="11">
        <v>37770</v>
      </c>
      <c r="AT1027" s="11">
        <v>82110097</v>
      </c>
      <c r="AW1027" s="11">
        <v>0.04</v>
      </c>
      <c r="AX1027" s="11">
        <v>2.8098855293740538E-2</v>
      </c>
    </row>
    <row r="1028" spans="1:50">
      <c r="A1028"/>
      <c r="B1028"/>
      <c r="C1028"/>
      <c r="D1028"/>
      <c r="E1028"/>
      <c r="F1028"/>
      <c r="G1028"/>
      <c r="H1028"/>
      <c r="I1028"/>
      <c r="J1028"/>
      <c r="K1028"/>
      <c r="L1028"/>
      <c r="M1028"/>
      <c r="N1028"/>
      <c r="O1028"/>
      <c r="P1028"/>
      <c r="Q1028"/>
      <c r="R1028"/>
      <c r="S1028"/>
      <c r="T1028"/>
      <c r="U1028"/>
      <c r="V1028"/>
      <c r="W1028"/>
      <c r="X1028"/>
      <c r="Y1028"/>
      <c r="Z1028"/>
      <c r="AA1028" s="11">
        <v>3.0105800384207355E-2</v>
      </c>
      <c r="AB1028" s="11">
        <v>0.11999999731779099</v>
      </c>
      <c r="AC1028" s="11">
        <v>0.90300000000000002</v>
      </c>
      <c r="AD1028" s="11">
        <v>0.6</v>
      </c>
      <c r="AE1028" s="11">
        <v>0.58499999999999996</v>
      </c>
      <c r="AF1028" s="11">
        <v>0.38200000000000001</v>
      </c>
      <c r="AG1028" s="11">
        <v>0.8</v>
      </c>
      <c r="AH1028" s="11">
        <v>0.80799999999999994</v>
      </c>
      <c r="AI1028" s="11">
        <v>0.85799999999999998</v>
      </c>
      <c r="AJ1028" s="11">
        <v>0.67098640555018196</v>
      </c>
      <c r="AK1028" s="11">
        <v>0.77745287966604992</v>
      </c>
      <c r="AL1028" s="11">
        <v>0.84078026535093886</v>
      </c>
      <c r="AM1028" s="11">
        <v>1</v>
      </c>
      <c r="AN1028" s="11">
        <v>0.51210939218612428</v>
      </c>
      <c r="AO1028" s="11">
        <v>0.8268141413307083</v>
      </c>
      <c r="AP1028" s="11">
        <v>0.434</v>
      </c>
      <c r="AQ1028" s="11">
        <v>0.84078026535093886</v>
      </c>
      <c r="AR1028" s="11">
        <v>36337.6924650785</v>
      </c>
      <c r="AS1028" s="11">
        <v>36850</v>
      </c>
      <c r="AT1028" s="11">
        <v>81879976</v>
      </c>
      <c r="AW1028" s="11">
        <v>0.04</v>
      </c>
      <c r="AX1028" s="11">
        <v>2.7398446835426388E-2</v>
      </c>
    </row>
    <row r="1029" spans="1:50">
      <c r="A1029"/>
      <c r="B1029"/>
      <c r="C1029"/>
      <c r="D1029"/>
      <c r="E1029"/>
      <c r="F1029"/>
      <c r="G1029"/>
      <c r="H1029"/>
      <c r="I1029"/>
      <c r="J1029"/>
      <c r="K1029"/>
      <c r="L1029"/>
      <c r="M1029"/>
      <c r="N1029"/>
      <c r="O1029"/>
      <c r="P1029"/>
      <c r="Q1029"/>
      <c r="R1029"/>
      <c r="S1029"/>
      <c r="T1029"/>
      <c r="U1029"/>
      <c r="V1029"/>
      <c r="W1029"/>
      <c r="X1029"/>
      <c r="Y1029"/>
      <c r="Z1029"/>
      <c r="AA1029" s="11">
        <v>3.0105800384207355E-2</v>
      </c>
      <c r="AB1029" s="11">
        <v>0.13999999687075615</v>
      </c>
      <c r="AC1029" s="11">
        <v>0.89599999999999991</v>
      </c>
      <c r="AD1029" s="11">
        <v>0.6</v>
      </c>
      <c r="AE1029" s="11">
        <v>0.58299999999999996</v>
      </c>
      <c r="AF1029" s="11">
        <v>0.41399999999999998</v>
      </c>
      <c r="AG1029" s="11">
        <v>0.85</v>
      </c>
      <c r="AH1029" s="11">
        <v>0.79900000000000004</v>
      </c>
      <c r="AI1029" s="11">
        <v>0.875</v>
      </c>
      <c r="AJ1029" s="11">
        <v>0.66927654153289873</v>
      </c>
      <c r="AK1029" s="11">
        <v>0.77467835093140502</v>
      </c>
      <c r="AL1029" s="11">
        <v>0.83737246277359978</v>
      </c>
      <c r="AM1029" s="11">
        <v>1</v>
      </c>
      <c r="AN1029" s="11">
        <v>0.49863282963020611</v>
      </c>
      <c r="AO1029" s="11">
        <v>0.82354599999044997</v>
      </c>
      <c r="AP1029" s="11">
        <v>0.39899999999999997</v>
      </c>
      <c r="AQ1029" s="11">
        <v>0.83737246277359978</v>
      </c>
      <c r="AS1029" s="11">
        <v>39621.333333333023</v>
      </c>
      <c r="AW1029" s="11">
        <v>0.04</v>
      </c>
      <c r="AX1029" s="11">
        <v>2.213298551591647E-2</v>
      </c>
    </row>
    <row r="1030" spans="1:50">
      <c r="A1030"/>
      <c r="B1030"/>
      <c r="C1030"/>
      <c r="D1030"/>
      <c r="E1030"/>
      <c r="F1030"/>
      <c r="G1030"/>
      <c r="H1030"/>
      <c r="I1030"/>
      <c r="J1030"/>
      <c r="K1030"/>
      <c r="L1030"/>
      <c r="M1030"/>
      <c r="N1030"/>
      <c r="O1030"/>
      <c r="P1030"/>
      <c r="Q1030"/>
      <c r="R1030"/>
      <c r="S1030"/>
      <c r="T1030"/>
      <c r="U1030"/>
      <c r="V1030"/>
      <c r="W1030"/>
      <c r="X1030"/>
      <c r="Y1030"/>
      <c r="Z1030"/>
      <c r="AA1030" s="11">
        <v>3.2961237584600511E-2</v>
      </c>
      <c r="AB1030" s="11">
        <v>0.75100000379999998</v>
      </c>
      <c r="AC1030" s="11">
        <v>0.55000000000000004</v>
      </c>
      <c r="AD1030" s="11">
        <v>0.5</v>
      </c>
      <c r="AE1030" s="11">
        <v>0.66299999999999992</v>
      </c>
      <c r="AF1030" s="11">
        <v>0.81799999999999995</v>
      </c>
      <c r="AG1030" s="11">
        <v>0.3</v>
      </c>
      <c r="AH1030" s="11">
        <v>0.66200000000000003</v>
      </c>
      <c r="AI1030" s="11">
        <v>0.312</v>
      </c>
      <c r="AJ1030" s="11">
        <v>0.48810212168884959</v>
      </c>
      <c r="AK1030" s="11">
        <v>0.44454958295849406</v>
      </c>
      <c r="AL1030" s="11">
        <v>0.44417219817700443</v>
      </c>
      <c r="AM1030" s="11">
        <v>3.9946091847044448E-4</v>
      </c>
      <c r="AN1030" s="11">
        <v>6.3406743211455632E-2</v>
      </c>
      <c r="AO1030" s="11">
        <v>0.43981752942845398</v>
      </c>
      <c r="AP1030" s="11">
        <v>0.40160000224411491</v>
      </c>
      <c r="AQ1030" s="11">
        <v>0.44417219817700443</v>
      </c>
      <c r="AR1030" s="11">
        <v>782.28090010177004</v>
      </c>
      <c r="AS1030" s="11">
        <v>770</v>
      </c>
      <c r="AT1030" s="11">
        <v>17245464</v>
      </c>
      <c r="AW1030" s="11">
        <v>0.04</v>
      </c>
      <c r="AX1030" s="11">
        <v>2.1531375088642002E-2</v>
      </c>
    </row>
    <row r="1031" spans="1:50">
      <c r="A1031"/>
      <c r="B1031"/>
      <c r="C1031"/>
      <c r="D1031"/>
      <c r="E1031"/>
      <c r="F1031"/>
      <c r="G1031"/>
      <c r="H1031"/>
      <c r="I1031"/>
      <c r="J1031"/>
      <c r="K1031"/>
      <c r="L1031"/>
      <c r="M1031"/>
      <c r="N1031"/>
      <c r="O1031"/>
      <c r="P1031"/>
      <c r="Q1031"/>
      <c r="R1031"/>
      <c r="S1031"/>
      <c r="T1031"/>
      <c r="U1031"/>
      <c r="V1031"/>
      <c r="W1031"/>
      <c r="X1031"/>
      <c r="Y1031"/>
      <c r="Z1031"/>
      <c r="AA1031" s="11">
        <v>3.2961237584600511E-2</v>
      </c>
      <c r="AB1031" s="11">
        <v>0.75899999620000003</v>
      </c>
      <c r="AC1031" s="11">
        <v>0.55000000000000004</v>
      </c>
      <c r="AD1031" s="11">
        <v>0.5</v>
      </c>
      <c r="AE1031" s="11">
        <v>0.73799999999999999</v>
      </c>
      <c r="AF1031" s="11">
        <v>0.748</v>
      </c>
      <c r="AG1031" s="11">
        <v>0.5</v>
      </c>
      <c r="AH1031" s="11">
        <v>0.64300000000000002</v>
      </c>
      <c r="AI1031" s="11">
        <v>0.312</v>
      </c>
      <c r="AJ1031" s="11">
        <v>0.48785930785130305</v>
      </c>
      <c r="AK1031" s="11">
        <v>0.44341794182019195</v>
      </c>
      <c r="AL1031" s="11">
        <v>0.44303285530864367</v>
      </c>
      <c r="AM1031" s="11">
        <v>8.0124564512542218E-4</v>
      </c>
      <c r="AN1031" s="11">
        <v>6.4991911747452932E-2</v>
      </c>
      <c r="AO1031" s="11">
        <v>0.43858931577133342</v>
      </c>
      <c r="AP1031" s="11">
        <v>0.41164000201970341</v>
      </c>
      <c r="AQ1031" s="11">
        <v>0.44303285530864367</v>
      </c>
      <c r="AR1031" s="11">
        <v>812.37947667841604</v>
      </c>
      <c r="AS1031" s="11">
        <v>800</v>
      </c>
      <c r="AT1031" s="11">
        <v>17702991</v>
      </c>
      <c r="AW1031" s="11">
        <v>0.05</v>
      </c>
      <c r="AX1031" s="11">
        <v>2.4277691074203689E-2</v>
      </c>
    </row>
    <row r="1032" spans="1:50">
      <c r="A1032"/>
      <c r="B1032"/>
      <c r="C1032"/>
      <c r="D1032"/>
      <c r="E1032"/>
      <c r="F1032"/>
      <c r="G1032"/>
      <c r="H1032"/>
      <c r="I1032"/>
      <c r="J1032"/>
      <c r="K1032"/>
      <c r="L1032"/>
      <c r="M1032"/>
      <c r="N1032"/>
      <c r="O1032"/>
      <c r="P1032"/>
      <c r="Q1032"/>
      <c r="R1032"/>
      <c r="S1032"/>
      <c r="T1032"/>
      <c r="U1032"/>
      <c r="V1032"/>
      <c r="W1032"/>
      <c r="X1032"/>
      <c r="Y1032"/>
      <c r="Z1032"/>
      <c r="AA1032" s="11">
        <v>3.2961237584600511E-2</v>
      </c>
      <c r="AB1032" s="11">
        <v>0.74066666286666671</v>
      </c>
      <c r="AC1032" s="11">
        <v>0.55000000000000004</v>
      </c>
      <c r="AD1032" s="11">
        <v>0.5</v>
      </c>
      <c r="AE1032" s="11">
        <v>0.72900000000000009</v>
      </c>
      <c r="AF1032" s="11">
        <v>0.70799999999999996</v>
      </c>
      <c r="AG1032" s="11">
        <v>0.5</v>
      </c>
      <c r="AH1032" s="11">
        <v>0.51200000000000001</v>
      </c>
      <c r="AI1032" s="11">
        <v>0.6</v>
      </c>
      <c r="AJ1032" s="11">
        <v>0.48426117226129228</v>
      </c>
      <c r="AK1032" s="11">
        <v>0.428397482494349</v>
      </c>
      <c r="AL1032" s="11">
        <v>0.4466389385106706</v>
      </c>
      <c r="AM1032" s="11">
        <v>1.3380797529924445E-3</v>
      </c>
      <c r="AN1032" s="11">
        <v>6.6577080283450232E-2</v>
      </c>
      <c r="AO1032" s="11">
        <v>0.42997749084854159</v>
      </c>
      <c r="AP1032" s="11">
        <v>0.42168000179529197</v>
      </c>
      <c r="AQ1032" s="11">
        <v>0.4466389385106706</v>
      </c>
      <c r="AR1032" s="11">
        <v>839.93717069199602</v>
      </c>
      <c r="AS1032" s="11">
        <v>820</v>
      </c>
      <c r="AT1032" s="11">
        <v>18157031</v>
      </c>
      <c r="AW1032" s="11">
        <v>0.06</v>
      </c>
      <c r="AX1032" s="11">
        <v>2.4080932981252801E-2</v>
      </c>
    </row>
    <row r="1033" spans="1:50">
      <c r="A1033"/>
      <c r="B1033"/>
      <c r="C1033"/>
      <c r="D1033"/>
      <c r="E1033"/>
      <c r="F1033"/>
      <c r="G1033"/>
      <c r="H1033"/>
      <c r="I1033"/>
      <c r="J1033"/>
      <c r="K1033"/>
      <c r="L1033"/>
      <c r="M1033"/>
      <c r="N1033"/>
      <c r="O1033"/>
      <c r="P1033"/>
      <c r="Q1033"/>
      <c r="R1033"/>
      <c r="S1033"/>
      <c r="T1033"/>
      <c r="U1033"/>
      <c r="V1033"/>
      <c r="W1033"/>
      <c r="X1033"/>
      <c r="Y1033"/>
      <c r="Z1033"/>
      <c r="AA1033" s="11">
        <v>3.2961237584600511E-2</v>
      </c>
      <c r="AB1033" s="11">
        <v>0.72233332953333329</v>
      </c>
      <c r="AC1033" s="11">
        <v>0.55000000000000004</v>
      </c>
      <c r="AD1033" s="11">
        <v>0.5</v>
      </c>
      <c r="AE1033" s="11">
        <v>0.73299999999999998</v>
      </c>
      <c r="AF1033" s="11">
        <v>0.72299999999999998</v>
      </c>
      <c r="AG1033" s="11">
        <v>0.5</v>
      </c>
      <c r="AH1033" s="11">
        <v>0.51200000000000001</v>
      </c>
      <c r="AI1033" s="11">
        <v>0.61599999999999999</v>
      </c>
      <c r="AJ1033" s="11">
        <v>0.48066303667128157</v>
      </c>
      <c r="AK1033" s="11">
        <v>0.413377023168506</v>
      </c>
      <c r="AL1033" s="11">
        <v>0.45024502171269765</v>
      </c>
      <c r="AM1033" s="11">
        <v>2.4928430096874447E-3</v>
      </c>
      <c r="AN1033" s="11">
        <v>6.8162248819447532E-2</v>
      </c>
      <c r="AO1033" s="11">
        <v>0.4213656659257497</v>
      </c>
      <c r="AP1033" s="11">
        <v>0.43172000157088042</v>
      </c>
      <c r="AQ1033" s="11">
        <v>0.45024502171269765</v>
      </c>
      <c r="AR1033" s="11">
        <v>867.71023393800203</v>
      </c>
      <c r="AS1033" s="11">
        <v>850</v>
      </c>
      <c r="AT1033" s="11">
        <v>18610166</v>
      </c>
      <c r="AU1033" s="11">
        <v>40.75</v>
      </c>
      <c r="AV1033" s="11">
        <v>63.34</v>
      </c>
      <c r="AW1033" s="11">
        <v>0.05</v>
      </c>
      <c r="AX1033" s="11">
        <v>2.2368357649697468E-2</v>
      </c>
    </row>
    <row r="1034" spans="1:50">
      <c r="A1034"/>
      <c r="B1034"/>
      <c r="C1034"/>
      <c r="D1034"/>
      <c r="E1034"/>
      <c r="F1034"/>
      <c r="G1034"/>
      <c r="H1034"/>
      <c r="I1034"/>
      <c r="J1034"/>
      <c r="K1034"/>
      <c r="L1034"/>
      <c r="M1034"/>
      <c r="N1034"/>
      <c r="O1034"/>
      <c r="P1034"/>
      <c r="Q1034"/>
      <c r="R1034"/>
      <c r="S1034"/>
      <c r="T1034"/>
      <c r="U1034"/>
      <c r="V1034"/>
      <c r="W1034"/>
      <c r="X1034"/>
      <c r="Y1034"/>
      <c r="Z1034"/>
      <c r="AA1034" s="11">
        <v>3.2961237584600511E-2</v>
      </c>
      <c r="AB1034" s="11">
        <v>0.70399999619999998</v>
      </c>
      <c r="AC1034" s="11">
        <v>0.55000000000000004</v>
      </c>
      <c r="AD1034" s="11">
        <v>0.5</v>
      </c>
      <c r="AE1034" s="11">
        <v>0.73199999999999998</v>
      </c>
      <c r="AF1034" s="11">
        <v>0.73499999999999999</v>
      </c>
      <c r="AG1034" s="11">
        <v>0.5</v>
      </c>
      <c r="AH1034" s="11">
        <v>0.57399999999999995</v>
      </c>
      <c r="AI1034" s="11">
        <v>0.61599999999999999</v>
      </c>
      <c r="AJ1034" s="11">
        <v>0.47085742970685079</v>
      </c>
      <c r="AK1034" s="11">
        <v>0.45771860872570863</v>
      </c>
      <c r="AL1034" s="11">
        <v>0.46753056175105578</v>
      </c>
      <c r="AM1034" s="11">
        <v>4.0807832852151112E-3</v>
      </c>
      <c r="AN1034" s="11">
        <v>6.9747417355444818E-2</v>
      </c>
      <c r="AO1034" s="11">
        <v>0.46565715427425447</v>
      </c>
      <c r="AP1034" s="11">
        <v>0.44176000134646898</v>
      </c>
      <c r="AQ1034" s="11">
        <v>0.46753056175105578</v>
      </c>
      <c r="AR1034" s="11">
        <v>897.16201345824595</v>
      </c>
      <c r="AS1034" s="11">
        <v>880</v>
      </c>
      <c r="AT1034" s="11">
        <v>19066601</v>
      </c>
      <c r="AW1034" s="11">
        <v>7.0000000000000007E-2</v>
      </c>
      <c r="AX1034" s="11">
        <v>2.5864234786361906E-2</v>
      </c>
    </row>
    <row r="1035" spans="1:50">
      <c r="A1035"/>
      <c r="B1035"/>
      <c r="C1035"/>
      <c r="D1035"/>
      <c r="E1035"/>
      <c r="F1035"/>
      <c r="G1035"/>
      <c r="H1035"/>
      <c r="I1035"/>
      <c r="J1035"/>
      <c r="K1035"/>
      <c r="L1035"/>
      <c r="M1035"/>
      <c r="N1035"/>
      <c r="O1035"/>
      <c r="P1035"/>
      <c r="Q1035"/>
      <c r="R1035"/>
      <c r="S1035"/>
      <c r="T1035"/>
      <c r="U1035"/>
      <c r="V1035"/>
      <c r="W1035"/>
      <c r="X1035"/>
      <c r="Y1035"/>
      <c r="Z1035"/>
      <c r="AA1035" s="11">
        <v>3.2961237584600511E-2</v>
      </c>
      <c r="AB1035" s="11">
        <v>0.70399999619999998</v>
      </c>
      <c r="AC1035" s="11">
        <v>0.55000000000000004</v>
      </c>
      <c r="AD1035" s="11">
        <v>0.5</v>
      </c>
      <c r="AE1035" s="11">
        <v>0.73299999999999998</v>
      </c>
      <c r="AF1035" s="11">
        <v>0.84099999999999997</v>
      </c>
      <c r="AG1035" s="11">
        <v>0.5</v>
      </c>
      <c r="AH1035" s="11">
        <v>0.66200000000000003</v>
      </c>
      <c r="AI1035" s="11">
        <v>0.61</v>
      </c>
      <c r="AJ1035" s="11">
        <v>0.46105182274242001</v>
      </c>
      <c r="AK1035" s="11">
        <v>0.50206019428291115</v>
      </c>
      <c r="AL1035" s="11">
        <v>0.48481610178941398</v>
      </c>
      <c r="AM1035" s="11">
        <v>7.3988523628692226E-3</v>
      </c>
      <c r="AN1035" s="11">
        <v>7.1332585891442105E-2</v>
      </c>
      <c r="AO1035" s="11">
        <v>0.5099486426227593</v>
      </c>
      <c r="AP1035" s="11">
        <v>0.45180000112205748</v>
      </c>
      <c r="AQ1035" s="11">
        <v>0.48481610178941398</v>
      </c>
      <c r="AR1035" s="11">
        <v>927.96635177351197</v>
      </c>
      <c r="AS1035" s="11">
        <v>900</v>
      </c>
      <c r="AT1035" s="11">
        <v>19529305</v>
      </c>
      <c r="AW1035" s="11">
        <v>0.09</v>
      </c>
      <c r="AX1035" s="11">
        <v>2.1702880007064718E-2</v>
      </c>
    </row>
    <row r="1036" spans="1:50">
      <c r="A1036"/>
      <c r="B1036"/>
      <c r="C1036"/>
      <c r="D1036"/>
      <c r="E1036"/>
      <c r="F1036"/>
      <c r="G1036"/>
      <c r="H1036"/>
      <c r="I1036"/>
      <c r="J1036"/>
      <c r="K1036"/>
      <c r="L1036"/>
      <c r="M1036"/>
      <c r="N1036"/>
      <c r="O1036"/>
      <c r="P1036"/>
      <c r="Q1036"/>
      <c r="R1036"/>
      <c r="S1036"/>
      <c r="T1036"/>
      <c r="U1036"/>
      <c r="V1036"/>
      <c r="W1036"/>
      <c r="X1036"/>
      <c r="Y1036"/>
      <c r="Z1036"/>
      <c r="AA1036" s="11">
        <v>3.2961237584600511E-2</v>
      </c>
      <c r="AB1036" s="11">
        <v>0.81600000380000004</v>
      </c>
      <c r="AC1036" s="11">
        <v>0.55000000000000004</v>
      </c>
      <c r="AD1036" s="11">
        <v>0.5</v>
      </c>
      <c r="AE1036" s="11">
        <v>0.73</v>
      </c>
      <c r="AF1036" s="11">
        <v>0.84099999999999997</v>
      </c>
      <c r="AG1036" s="11">
        <v>0.5</v>
      </c>
      <c r="AH1036" s="11">
        <v>0.71</v>
      </c>
      <c r="AI1036" s="11">
        <v>0.56000000000000005</v>
      </c>
      <c r="AJ1036" s="11">
        <v>0.46508620592903699</v>
      </c>
      <c r="AK1036" s="11">
        <v>0.49929033629431502</v>
      </c>
      <c r="AL1036" s="11">
        <v>0.46651691122490674</v>
      </c>
      <c r="AM1036" s="11">
        <v>1.3544823634170223E-2</v>
      </c>
      <c r="AN1036" s="11">
        <v>7.2917754427439405E-2</v>
      </c>
      <c r="AO1036" s="11">
        <v>0.50170335404366995</v>
      </c>
      <c r="AP1036" s="11">
        <v>0.46184000089764593</v>
      </c>
      <c r="AQ1036" s="11">
        <v>0.46651691122490674</v>
      </c>
      <c r="AR1036" s="11">
        <v>963.77570213427305</v>
      </c>
      <c r="AS1036" s="11">
        <v>940</v>
      </c>
      <c r="AT1036" s="11">
        <v>19999194</v>
      </c>
      <c r="AW1036" s="11">
        <v>0.08</v>
      </c>
      <c r="AX1036" s="11">
        <v>1.3877152382188063E-2</v>
      </c>
    </row>
    <row r="1037" spans="1:50">
      <c r="A1037"/>
      <c r="B1037"/>
      <c r="C1037"/>
      <c r="D1037"/>
      <c r="E1037"/>
      <c r="F1037"/>
      <c r="G1037"/>
      <c r="H1037"/>
      <c r="I1037"/>
      <c r="J1037"/>
      <c r="K1037"/>
      <c r="L1037"/>
      <c r="M1037"/>
      <c r="N1037"/>
      <c r="O1037"/>
      <c r="P1037"/>
      <c r="Q1037"/>
      <c r="R1037"/>
      <c r="S1037"/>
      <c r="T1037"/>
      <c r="U1037"/>
      <c r="V1037"/>
      <c r="W1037"/>
      <c r="X1037"/>
      <c r="Y1037"/>
      <c r="Z1037"/>
      <c r="AA1037" s="11">
        <v>3.2961237584600511E-2</v>
      </c>
      <c r="AB1037" s="11">
        <v>0.81840000150000003</v>
      </c>
      <c r="AC1037" s="11">
        <v>0.55000000000000004</v>
      </c>
      <c r="AD1037" s="11">
        <v>0.5</v>
      </c>
      <c r="AE1037" s="11">
        <v>0.73299999999999998</v>
      </c>
      <c r="AF1037" s="11">
        <v>0.79700000000000004</v>
      </c>
      <c r="AG1037" s="11">
        <v>0.5</v>
      </c>
      <c r="AH1037" s="11">
        <v>0.65900000000000003</v>
      </c>
      <c r="AI1037" s="11">
        <v>0.55600000000000005</v>
      </c>
      <c r="AJ1037" s="11">
        <v>0.46912058911565396</v>
      </c>
      <c r="AK1037" s="11">
        <v>0.49652047830571877</v>
      </c>
      <c r="AL1037" s="11">
        <v>0.44821772066039961</v>
      </c>
      <c r="AM1037" s="11">
        <v>2.0989091972564888E-2</v>
      </c>
      <c r="AN1037" s="11">
        <v>7.4502922963436705E-2</v>
      </c>
      <c r="AO1037" s="11">
        <v>0.49345806546458065</v>
      </c>
      <c r="AP1037" s="11">
        <v>0.47188000067323449</v>
      </c>
      <c r="AQ1037" s="11">
        <v>0.44821772066039961</v>
      </c>
      <c r="AR1037" s="11">
        <v>999.72656009771197</v>
      </c>
      <c r="AS1037" s="11">
        <v>980</v>
      </c>
      <c r="AT1037" s="11">
        <v>20474921</v>
      </c>
      <c r="AW1037" s="11">
        <v>0.08</v>
      </c>
      <c r="AX1037" s="11">
        <v>1.569921755710163E-2</v>
      </c>
    </row>
    <row r="1038" spans="1:50">
      <c r="A1038"/>
      <c r="B1038"/>
      <c r="C1038"/>
      <c r="D1038"/>
      <c r="E1038"/>
      <c r="F1038"/>
      <c r="G1038"/>
      <c r="H1038"/>
      <c r="I1038"/>
      <c r="J1038"/>
      <c r="K1038"/>
      <c r="L1038"/>
      <c r="M1038"/>
      <c r="N1038"/>
      <c r="O1038"/>
      <c r="P1038"/>
      <c r="Q1038"/>
      <c r="R1038"/>
      <c r="S1038"/>
      <c r="T1038"/>
      <c r="U1038"/>
      <c r="V1038"/>
      <c r="W1038"/>
      <c r="X1038"/>
      <c r="Y1038"/>
      <c r="Z1038"/>
      <c r="AA1038" s="11">
        <v>3.2961237584600511E-2</v>
      </c>
      <c r="AB1038" s="11">
        <v>0.82079999920000002</v>
      </c>
      <c r="AC1038" s="11">
        <v>0.7</v>
      </c>
      <c r="AD1038" s="11">
        <v>0.5</v>
      </c>
      <c r="AE1038" s="11">
        <v>0.745</v>
      </c>
      <c r="AF1038" s="11">
        <v>0.77</v>
      </c>
      <c r="AG1038" s="11">
        <v>0.5</v>
      </c>
      <c r="AH1038" s="11">
        <v>0.55799999999999994</v>
      </c>
      <c r="AI1038" s="11">
        <v>0.626</v>
      </c>
      <c r="AJ1038" s="11">
        <v>0.48191052356391439</v>
      </c>
      <c r="AK1038" s="11">
        <v>0.53011509750612995</v>
      </c>
      <c r="AL1038" s="11">
        <v>0.44579922577429432</v>
      </c>
      <c r="AM1038" s="11">
        <v>4.2182762971849558E-2</v>
      </c>
      <c r="AN1038" s="11">
        <v>7.6088091499433977E-2</v>
      </c>
      <c r="AO1038" s="11">
        <v>0.48507797792266211</v>
      </c>
      <c r="AP1038" s="11">
        <v>0.48192000044882299</v>
      </c>
      <c r="AQ1038" s="11">
        <v>0.44579922577429432</v>
      </c>
      <c r="AR1038" s="11">
        <v>1049.7888247796</v>
      </c>
      <c r="AS1038" s="11">
        <v>1030</v>
      </c>
      <c r="AT1038" s="11">
        <v>20954557</v>
      </c>
      <c r="AW1038" s="11">
        <v>0.08</v>
      </c>
      <c r="AX1038" s="11">
        <v>4.4049953779785045E-3</v>
      </c>
    </row>
    <row r="1039" spans="1:50">
      <c r="A1039"/>
      <c r="B1039"/>
      <c r="C1039"/>
      <c r="D1039"/>
      <c r="E1039"/>
      <c r="F1039"/>
      <c r="G1039"/>
      <c r="H1039"/>
      <c r="I1039"/>
      <c r="J1039"/>
      <c r="K1039"/>
      <c r="L1039"/>
      <c r="M1039"/>
      <c r="N1039"/>
      <c r="O1039"/>
      <c r="P1039"/>
      <c r="Q1039"/>
      <c r="R1039"/>
      <c r="S1039"/>
      <c r="T1039"/>
      <c r="U1039"/>
      <c r="V1039"/>
      <c r="W1039"/>
      <c r="X1039"/>
      <c r="Y1039"/>
      <c r="Z1039"/>
      <c r="AA1039" s="11">
        <v>3.2961237584600511E-2</v>
      </c>
      <c r="AB1039" s="11">
        <v>0.83574853419999995</v>
      </c>
      <c r="AC1039" s="11">
        <v>0.7</v>
      </c>
      <c r="AD1039" s="11">
        <v>0.5</v>
      </c>
      <c r="AE1039" s="11">
        <v>0.77500000000000002</v>
      </c>
      <c r="AF1039" s="11">
        <v>0.67900000000000005</v>
      </c>
      <c r="AG1039" s="11">
        <v>0.5</v>
      </c>
      <c r="AH1039" s="11">
        <v>0.61599999999999999</v>
      </c>
      <c r="AI1039" s="11">
        <v>0.65599999999999992</v>
      </c>
      <c r="AJ1039" s="11">
        <v>0.47316728889399606</v>
      </c>
      <c r="AK1039" s="11">
        <v>0.52038159651743598</v>
      </c>
      <c r="AL1039" s="11">
        <v>0.44679732542949874</v>
      </c>
      <c r="AM1039" s="11">
        <v>8.7861476693903554E-2</v>
      </c>
      <c r="AN1039" s="11">
        <v>7.7673260035431277E-2</v>
      </c>
      <c r="AO1039" s="11">
        <v>0.45629706526749814</v>
      </c>
      <c r="AP1039" s="11">
        <v>0.49196000022441155</v>
      </c>
      <c r="AQ1039" s="11">
        <v>0.44679732542949874</v>
      </c>
      <c r="AR1039" s="11">
        <v>1114.4351094578701</v>
      </c>
      <c r="AS1039" s="11">
        <v>1090</v>
      </c>
      <c r="AT1039" s="11">
        <v>21435257</v>
      </c>
      <c r="AW1039" s="11">
        <v>0.08</v>
      </c>
      <c r="AX1039" s="11">
        <v>7.845813384907363E-3</v>
      </c>
    </row>
    <row r="1040" spans="1:50">
      <c r="A1040"/>
      <c r="B1040"/>
      <c r="C1040"/>
      <c r="D1040"/>
      <c r="E1040"/>
      <c r="F1040"/>
      <c r="G1040"/>
      <c r="H1040"/>
      <c r="I1040"/>
      <c r="J1040"/>
      <c r="K1040"/>
      <c r="L1040"/>
      <c r="M1040"/>
      <c r="N1040"/>
      <c r="O1040"/>
      <c r="P1040"/>
      <c r="Q1040"/>
      <c r="R1040"/>
      <c r="S1040"/>
      <c r="T1040"/>
      <c r="U1040"/>
      <c r="V1040"/>
      <c r="W1040"/>
      <c r="X1040"/>
      <c r="Y1040"/>
      <c r="Z1040"/>
      <c r="AA1040" s="11">
        <v>3.2961237584600511E-2</v>
      </c>
      <c r="AB1040" s="11">
        <v>0.85069706919999999</v>
      </c>
      <c r="AC1040" s="11">
        <v>0.7</v>
      </c>
      <c r="AD1040" s="11">
        <v>0.3</v>
      </c>
      <c r="AE1040" s="11">
        <v>0.77400000000000002</v>
      </c>
      <c r="AF1040" s="11">
        <v>0.79599999999999993</v>
      </c>
      <c r="AG1040" s="11">
        <v>0.5</v>
      </c>
      <c r="AH1040" s="11">
        <v>0.58799999999999997</v>
      </c>
      <c r="AI1040" s="11">
        <v>0.66</v>
      </c>
      <c r="AJ1040" s="11">
        <v>0.52815042222058006</v>
      </c>
      <c r="AK1040" s="11">
        <v>0.55077481086607005</v>
      </c>
      <c r="AL1040" s="11">
        <v>0.43513152145498452</v>
      </c>
      <c r="AM1040" s="11">
        <v>0.14574177827683335</v>
      </c>
      <c r="AN1040" s="11">
        <v>7.9258428571428577E-2</v>
      </c>
      <c r="AO1040" s="11">
        <v>0.47511835330857738</v>
      </c>
      <c r="AP1040" s="11">
        <v>0.502</v>
      </c>
      <c r="AQ1040" s="11">
        <v>0.43513152145498452</v>
      </c>
      <c r="AR1040" s="11">
        <v>1192.8358021909601</v>
      </c>
      <c r="AS1040" s="11">
        <v>1180</v>
      </c>
      <c r="AT1040" s="11">
        <v>21915168</v>
      </c>
      <c r="AW1040" s="11">
        <v>0.09</v>
      </c>
      <c r="AX1040" s="11">
        <v>1.0499973346393909E-2</v>
      </c>
    </row>
    <row r="1041" spans="1:50">
      <c r="A1041"/>
      <c r="B1041"/>
      <c r="C1041"/>
      <c r="D1041"/>
      <c r="E1041"/>
      <c r="F1041"/>
      <c r="G1041"/>
      <c r="H1041"/>
      <c r="I1041"/>
      <c r="J1041"/>
      <c r="K1041"/>
      <c r="L1041"/>
      <c r="M1041"/>
      <c r="N1041"/>
      <c r="O1041"/>
      <c r="P1041"/>
      <c r="Q1041"/>
      <c r="R1041"/>
      <c r="S1041"/>
      <c r="T1041"/>
      <c r="U1041"/>
      <c r="V1041"/>
      <c r="W1041"/>
      <c r="X1041"/>
      <c r="Y1041"/>
      <c r="Z1041"/>
      <c r="AA1041" s="11">
        <v>3.2961237584600511E-2</v>
      </c>
      <c r="AB1041" s="11">
        <v>0.85368312774925637</v>
      </c>
      <c r="AC1041" s="11">
        <v>0.5</v>
      </c>
      <c r="AD1041" s="11">
        <v>0.5</v>
      </c>
      <c r="AE1041" s="11">
        <v>0.75599999999999989</v>
      </c>
      <c r="AF1041" s="11">
        <v>0.748</v>
      </c>
      <c r="AG1041" s="11">
        <v>0.5</v>
      </c>
      <c r="AH1041" s="11">
        <v>0.64500000000000002</v>
      </c>
      <c r="AI1041" s="11">
        <v>0.55399999999999994</v>
      </c>
      <c r="AJ1041" s="11">
        <v>0.52752354937747203</v>
      </c>
      <c r="AK1041" s="11">
        <v>0.58207727956331201</v>
      </c>
      <c r="AL1041" s="11">
        <v>0.51020453521179054</v>
      </c>
      <c r="AM1041" s="11">
        <v>0.25837257689963222</v>
      </c>
      <c r="AN1041" s="11">
        <v>7.1327714285714286E-2</v>
      </c>
      <c r="AO1041" s="11">
        <v>0.50882778369372228</v>
      </c>
      <c r="AP1041" s="11">
        <v>0.495</v>
      </c>
      <c r="AQ1041" s="11">
        <v>0.51020453521179054</v>
      </c>
      <c r="AR1041" s="11">
        <v>1282.47516495986</v>
      </c>
      <c r="AS1041" s="11">
        <v>1270</v>
      </c>
      <c r="AT1041" s="11">
        <v>22393338</v>
      </c>
      <c r="AU1041" s="11">
        <v>42.76</v>
      </c>
      <c r="AV1041" s="11">
        <v>53.61</v>
      </c>
      <c r="AW1041" s="11">
        <v>0.09</v>
      </c>
      <c r="AX1041" s="11">
        <v>1.4300078540979144E-2</v>
      </c>
    </row>
    <row r="1042" spans="1:50">
      <c r="A1042"/>
      <c r="B1042"/>
      <c r="C1042"/>
      <c r="D1042"/>
      <c r="E1042"/>
      <c r="F1042"/>
      <c r="G1042"/>
      <c r="H1042"/>
      <c r="I1042"/>
      <c r="J1042"/>
      <c r="K1042"/>
      <c r="L1042"/>
      <c r="M1042"/>
      <c r="N1042"/>
      <c r="O1042"/>
      <c r="P1042"/>
      <c r="Q1042"/>
      <c r="R1042"/>
      <c r="S1042"/>
      <c r="T1042"/>
      <c r="U1042"/>
      <c r="V1042"/>
      <c r="W1042"/>
      <c r="X1042"/>
      <c r="Y1042"/>
      <c r="Z1042"/>
      <c r="AA1042" s="11">
        <v>3.2961237584600511E-2</v>
      </c>
      <c r="AB1042" s="11">
        <v>0.85666918629851274</v>
      </c>
      <c r="AC1042" s="11">
        <v>0.54899999999999993</v>
      </c>
      <c r="AD1042" s="11">
        <v>0.5</v>
      </c>
      <c r="AE1042" s="11">
        <v>0.82499999999999996</v>
      </c>
      <c r="AF1042" s="11">
        <v>0.66700000000000004</v>
      </c>
      <c r="AG1042" s="11">
        <v>0.5</v>
      </c>
      <c r="AH1042" s="11">
        <v>0.70099999999999996</v>
      </c>
      <c r="AI1042" s="11">
        <v>0.63</v>
      </c>
      <c r="AJ1042" s="11">
        <v>0.51684813373348126</v>
      </c>
      <c r="AK1042" s="11">
        <v>0.59896317415390399</v>
      </c>
      <c r="AL1042" s="11">
        <v>0.51568876449474277</v>
      </c>
      <c r="AM1042" s="11">
        <v>0.36941805509123554</v>
      </c>
      <c r="AN1042" s="11">
        <v>8.8593428571428559E-2</v>
      </c>
      <c r="AO1042" s="11">
        <v>0.50793283472090667</v>
      </c>
      <c r="AP1042" s="11">
        <v>0.48399999999999999</v>
      </c>
      <c r="AQ1042" s="11">
        <v>0.51568876449474277</v>
      </c>
      <c r="AR1042" s="11">
        <v>1382.61507520604</v>
      </c>
      <c r="AS1042" s="11">
        <v>1370</v>
      </c>
      <c r="AT1042" s="11">
        <v>22870966</v>
      </c>
      <c r="AW1042" s="11">
        <v>0.11</v>
      </c>
      <c r="AX1042" s="11">
        <v>1.5069675285403428E-2</v>
      </c>
    </row>
    <row r="1043" spans="1:50">
      <c r="A1043"/>
      <c r="B1043"/>
      <c r="C1043"/>
      <c r="D1043"/>
      <c r="E1043"/>
      <c r="F1043"/>
      <c r="G1043"/>
      <c r="H1043"/>
      <c r="I1043"/>
      <c r="J1043"/>
      <c r="K1043"/>
      <c r="L1043"/>
      <c r="M1043"/>
      <c r="N1043"/>
      <c r="O1043"/>
      <c r="P1043"/>
      <c r="Q1043"/>
      <c r="R1043"/>
      <c r="S1043"/>
      <c r="T1043"/>
      <c r="U1043"/>
      <c r="V1043"/>
      <c r="W1043"/>
      <c r="X1043"/>
      <c r="Y1043"/>
      <c r="Z1043"/>
      <c r="AA1043" s="11">
        <v>3.2961237584600511E-2</v>
      </c>
      <c r="AB1043" s="11">
        <v>0.85965524484776912</v>
      </c>
      <c r="AC1043" s="11">
        <v>0.53400000000000003</v>
      </c>
      <c r="AD1043" s="11">
        <v>0.5</v>
      </c>
      <c r="AE1043" s="11">
        <v>0.83700000000000008</v>
      </c>
      <c r="AF1043" s="11">
        <v>0.71499999999999997</v>
      </c>
      <c r="AG1043" s="11">
        <v>0.5</v>
      </c>
      <c r="AH1043" s="11">
        <v>0.68</v>
      </c>
      <c r="AI1043" s="11">
        <v>0.63</v>
      </c>
      <c r="AJ1043" s="11">
        <v>0.52477774391246401</v>
      </c>
      <c r="AK1043" s="11">
        <v>0.58386087779448603</v>
      </c>
      <c r="AL1043" s="11">
        <v>0.49521305911572044</v>
      </c>
      <c r="AM1043" s="11">
        <v>0.55055772875026887</v>
      </c>
      <c r="AN1043" s="11">
        <v>0.10593571428571429</v>
      </c>
      <c r="AO1043" s="11">
        <v>0.48742645519934974</v>
      </c>
      <c r="AP1043" s="11">
        <v>0.47600000000000003</v>
      </c>
      <c r="AQ1043" s="11">
        <v>0.49521305911572044</v>
      </c>
      <c r="AR1043" s="11">
        <v>1500.46227306999</v>
      </c>
      <c r="AS1043" s="11">
        <v>1490</v>
      </c>
      <c r="AT1043" s="11">
        <v>23350927</v>
      </c>
      <c r="AW1043" s="11">
        <v>0.11</v>
      </c>
      <c r="AX1043" s="11">
        <v>1.2556285502211606E-2</v>
      </c>
    </row>
    <row r="1044" spans="1:50">
      <c r="A1044"/>
      <c r="B1044"/>
      <c r="C1044"/>
      <c r="D1044"/>
      <c r="E1044"/>
      <c r="F1044"/>
      <c r="G1044"/>
      <c r="H1044"/>
      <c r="I1044"/>
      <c r="J1044"/>
      <c r="K1044"/>
      <c r="L1044"/>
      <c r="M1044"/>
      <c r="N1044"/>
      <c r="O1044"/>
      <c r="P1044"/>
      <c r="Q1044"/>
      <c r="R1044"/>
      <c r="S1044"/>
      <c r="T1044"/>
      <c r="U1044"/>
      <c r="V1044"/>
      <c r="W1044"/>
      <c r="X1044"/>
      <c r="Y1044"/>
      <c r="Z1044"/>
      <c r="AA1044" s="11">
        <v>3.2961237584600511E-2</v>
      </c>
      <c r="AB1044" s="11">
        <v>0.86264130339702549</v>
      </c>
      <c r="AC1044" s="11">
        <v>0.56700000000000006</v>
      </c>
      <c r="AD1044" s="11">
        <v>0.6</v>
      </c>
      <c r="AE1044" s="11">
        <v>0.83200000000000007</v>
      </c>
      <c r="AF1044" s="11">
        <v>0.65700000000000003</v>
      </c>
      <c r="AG1044" s="11">
        <v>0.5</v>
      </c>
      <c r="AH1044" s="11">
        <v>0.69599999999999995</v>
      </c>
      <c r="AI1044" s="11">
        <v>0.63</v>
      </c>
      <c r="AJ1044" s="11">
        <v>0.53245753056818401</v>
      </c>
      <c r="AK1044" s="11">
        <v>0.59905308541206392</v>
      </c>
      <c r="AL1044" s="11">
        <v>0.5125377375554383</v>
      </c>
      <c r="AM1044" s="11">
        <v>0.7042623078400011</v>
      </c>
      <c r="AN1044" s="11">
        <v>0.123278</v>
      </c>
      <c r="AO1044" s="11">
        <v>0.47882473459606312</v>
      </c>
      <c r="AP1044" s="11">
        <v>0.45299999999999996</v>
      </c>
      <c r="AQ1044" s="11">
        <v>0.5125377375554383</v>
      </c>
      <c r="AR1044" s="11">
        <v>1552.3969142870701</v>
      </c>
      <c r="AS1044" s="11">
        <v>1530</v>
      </c>
      <c r="AT1044" s="11">
        <v>23837261</v>
      </c>
      <c r="AW1044" s="11">
        <v>0.12</v>
      </c>
      <c r="AX1044" s="11">
        <v>7.1428705066455822E-3</v>
      </c>
    </row>
    <row r="1045" spans="1:50">
      <c r="A1045"/>
      <c r="B1045"/>
      <c r="C1045"/>
      <c r="D1045"/>
      <c r="E1045"/>
      <c r="F1045"/>
      <c r="G1045"/>
      <c r="H1045"/>
      <c r="I1045"/>
      <c r="J1045"/>
      <c r="K1045"/>
      <c r="L1045"/>
      <c r="M1045"/>
      <c r="N1045"/>
      <c r="O1045"/>
      <c r="P1045"/>
      <c r="Q1045"/>
      <c r="R1045"/>
      <c r="S1045"/>
      <c r="T1045"/>
      <c r="U1045"/>
      <c r="V1045"/>
      <c r="W1045"/>
      <c r="X1045"/>
      <c r="Y1045"/>
      <c r="Z1045"/>
      <c r="AA1045" s="11">
        <v>3.2961237584600511E-2</v>
      </c>
      <c r="AB1045" s="11">
        <v>0.86562736194628198</v>
      </c>
      <c r="AC1045" s="11">
        <v>0.56799999999999995</v>
      </c>
      <c r="AD1045" s="11">
        <v>0.6</v>
      </c>
      <c r="AE1045" s="11">
        <v>0.83499999999999996</v>
      </c>
      <c r="AF1045" s="11">
        <v>0.58899999999999997</v>
      </c>
      <c r="AG1045" s="11">
        <v>0.65</v>
      </c>
      <c r="AH1045" s="11">
        <v>0.65900000000000003</v>
      </c>
      <c r="AI1045" s="11">
        <v>0.65300000000000002</v>
      </c>
      <c r="AJ1045" s="11">
        <v>0.53213295526975701</v>
      </c>
      <c r="AK1045" s="11">
        <v>0.59806255458008351</v>
      </c>
      <c r="AL1045" s="11">
        <v>0.51241236018268632</v>
      </c>
      <c r="AM1045" s="11">
        <v>0.69721968491901598</v>
      </c>
      <c r="AN1045" s="11">
        <v>0.12204522002755479</v>
      </c>
      <c r="AO1045" s="11">
        <v>0.47903648724536946</v>
      </c>
      <c r="AP1045" s="11">
        <v>0.57399999999999995</v>
      </c>
      <c r="AQ1045" s="11">
        <v>0.51241236018268632</v>
      </c>
      <c r="AS1045" s="11">
        <v>1587.333333333343</v>
      </c>
      <c r="AW1045" s="11">
        <v>0.13</v>
      </c>
      <c r="AX1045" s="11">
        <v>2.0941754133298462E-3</v>
      </c>
    </row>
    <row r="1046" spans="1:50">
      <c r="A1046"/>
      <c r="B1046"/>
      <c r="C1046"/>
      <c r="D1046"/>
      <c r="E1046"/>
      <c r="F1046"/>
      <c r="G1046"/>
      <c r="H1046"/>
      <c r="I1046"/>
      <c r="J1046"/>
      <c r="K1046"/>
      <c r="L1046"/>
      <c r="M1046"/>
      <c r="N1046"/>
      <c r="O1046"/>
      <c r="P1046"/>
      <c r="Q1046"/>
      <c r="R1046"/>
      <c r="S1046"/>
      <c r="T1046"/>
      <c r="U1046"/>
      <c r="V1046"/>
      <c r="W1046"/>
      <c r="X1046"/>
      <c r="Y1046"/>
      <c r="Z1046"/>
      <c r="AA1046" s="11">
        <v>0.15128006206361522</v>
      </c>
      <c r="AB1046" s="11">
        <v>8.3000030500000044E-2</v>
      </c>
      <c r="AC1046" s="11">
        <v>0.7</v>
      </c>
      <c r="AD1046" s="11">
        <v>0.3</v>
      </c>
      <c r="AE1046" s="11">
        <v>0.625</v>
      </c>
      <c r="AF1046" s="11">
        <v>0.55299999999999994</v>
      </c>
      <c r="AG1046" s="11">
        <v>0.7</v>
      </c>
      <c r="AH1046" s="11">
        <v>0.65300000000000002</v>
      </c>
      <c r="AI1046" s="11">
        <v>0.77800000000000002</v>
      </c>
      <c r="AJ1046" s="11">
        <v>0.60252198518861022</v>
      </c>
      <c r="AK1046" s="11">
        <v>0.6400526286678786</v>
      </c>
      <c r="AL1046" s="11">
        <v>0.60009055825886526</v>
      </c>
      <c r="AM1046" s="11">
        <v>2.8524857375713111E-2</v>
      </c>
      <c r="AN1046" s="11">
        <v>0.52223385714285719</v>
      </c>
      <c r="AO1046" s="11">
        <v>0.71523901010630786</v>
      </c>
      <c r="AP1046" s="11">
        <v>0.44880000250786545</v>
      </c>
      <c r="AQ1046" s="11">
        <v>0.60009055825886526</v>
      </c>
      <c r="AR1046" s="11">
        <v>14674.1403409833</v>
      </c>
      <c r="AS1046" s="11">
        <v>15040</v>
      </c>
      <c r="AT1046" s="11">
        <v>10634000</v>
      </c>
      <c r="AW1046" s="11">
        <v>-0.05</v>
      </c>
      <c r="AX1046" s="11">
        <v>5.6342325593790293E-2</v>
      </c>
    </row>
    <row r="1047" spans="1:50">
      <c r="A1047"/>
      <c r="B1047"/>
      <c r="C1047"/>
      <c r="D1047"/>
      <c r="E1047"/>
      <c r="F1047"/>
      <c r="G1047"/>
      <c r="H1047"/>
      <c r="I1047"/>
      <c r="J1047"/>
      <c r="K1047"/>
      <c r="L1047"/>
      <c r="M1047"/>
      <c r="N1047"/>
      <c r="O1047"/>
      <c r="P1047"/>
      <c r="Q1047"/>
      <c r="R1047"/>
      <c r="S1047"/>
      <c r="T1047"/>
      <c r="U1047"/>
      <c r="V1047"/>
      <c r="W1047"/>
      <c r="X1047"/>
      <c r="Y1047"/>
      <c r="Z1047"/>
      <c r="AA1047" s="11">
        <v>0.15128006206361522</v>
      </c>
      <c r="AB1047" s="11">
        <v>8.1999969499999992E-2</v>
      </c>
      <c r="AC1047" s="11">
        <v>0.7</v>
      </c>
      <c r="AD1047" s="11">
        <v>0.3</v>
      </c>
      <c r="AE1047" s="11">
        <v>0.57999999999999996</v>
      </c>
      <c r="AF1047" s="11">
        <v>0.505</v>
      </c>
      <c r="AG1047" s="11">
        <v>0.7</v>
      </c>
      <c r="AH1047" s="11">
        <v>0.67900000000000005</v>
      </c>
      <c r="AI1047" s="11">
        <v>0.77800000000000002</v>
      </c>
      <c r="AJ1047" s="11">
        <v>0.60461427055290196</v>
      </c>
      <c r="AK1047" s="11">
        <v>0.64291084551427802</v>
      </c>
      <c r="AL1047" s="11">
        <v>0.6021332226665389</v>
      </c>
      <c r="AM1047" s="11">
        <v>5.5197601186955887E-2</v>
      </c>
      <c r="AN1047" s="11">
        <v>0.57576514285714286</v>
      </c>
      <c r="AO1047" s="11">
        <v>0.71963164286543357</v>
      </c>
      <c r="AP1047" s="11">
        <v>0.4600200022570789</v>
      </c>
      <c r="AQ1047" s="11">
        <v>0.6021332226665389</v>
      </c>
      <c r="AR1047" s="11">
        <v>15175.8186364138</v>
      </c>
      <c r="AS1047" s="11">
        <v>15500</v>
      </c>
      <c r="AT1047" s="11">
        <v>10709000</v>
      </c>
      <c r="AW1047" s="11">
        <v>-0.04</v>
      </c>
      <c r="AX1047" s="11">
        <v>5.5949267012455506E-2</v>
      </c>
    </row>
    <row r="1048" spans="1:50">
      <c r="A1048"/>
      <c r="B1048"/>
      <c r="C1048"/>
      <c r="D1048"/>
      <c r="E1048"/>
      <c r="F1048"/>
      <c r="G1048"/>
      <c r="H1048"/>
      <c r="I1048"/>
      <c r="J1048"/>
      <c r="K1048"/>
      <c r="L1048"/>
      <c r="M1048"/>
      <c r="N1048"/>
      <c r="O1048"/>
      <c r="P1048"/>
      <c r="Q1048"/>
      <c r="R1048"/>
      <c r="S1048"/>
      <c r="T1048"/>
      <c r="U1048"/>
      <c r="V1048"/>
      <c r="W1048"/>
      <c r="X1048"/>
      <c r="Y1048"/>
      <c r="Z1048"/>
      <c r="AA1048" s="11">
        <v>0.15128006206361522</v>
      </c>
      <c r="AB1048" s="11">
        <v>8.1999969499999992E-2</v>
      </c>
      <c r="AC1048" s="11">
        <v>0.7</v>
      </c>
      <c r="AD1048" s="11">
        <v>0.3</v>
      </c>
      <c r="AE1048" s="11">
        <v>0.54</v>
      </c>
      <c r="AF1048" s="11">
        <v>0.54400000000000004</v>
      </c>
      <c r="AG1048" s="11">
        <v>0.7</v>
      </c>
      <c r="AH1048" s="11">
        <v>0.70099999999999996</v>
      </c>
      <c r="AI1048" s="11">
        <v>0.77800000000000002</v>
      </c>
      <c r="AJ1048" s="11">
        <v>0.58558172019673105</v>
      </c>
      <c r="AK1048" s="11">
        <v>0.68298195020795993</v>
      </c>
      <c r="AL1048" s="11">
        <v>0.64162138435777583</v>
      </c>
      <c r="AM1048" s="11">
        <v>9.6677079789263112E-2</v>
      </c>
      <c r="AN1048" s="11">
        <v>0.63098028571428566</v>
      </c>
      <c r="AO1048" s="11">
        <v>0.68432104627272616</v>
      </c>
      <c r="AP1048" s="11">
        <v>0.47124000200629235</v>
      </c>
      <c r="AQ1048" s="11">
        <v>0.64162138435777583</v>
      </c>
      <c r="AR1048" s="11">
        <v>16039.877566700299</v>
      </c>
      <c r="AS1048" s="11">
        <v>16390</v>
      </c>
      <c r="AT1048" s="11">
        <v>10777000</v>
      </c>
      <c r="AW1048" s="11">
        <v>-0.04</v>
      </c>
      <c r="AX1048" s="11">
        <v>5.3143568614197889E-2</v>
      </c>
    </row>
    <row r="1049" spans="1:50">
      <c r="A1049"/>
      <c r="B1049"/>
      <c r="C1049"/>
      <c r="D1049"/>
      <c r="E1049"/>
      <c r="F1049"/>
      <c r="G1049"/>
      <c r="H1049"/>
      <c r="I1049"/>
      <c r="J1049"/>
      <c r="K1049"/>
      <c r="L1049"/>
      <c r="M1049"/>
      <c r="N1049"/>
      <c r="O1049"/>
      <c r="P1049"/>
      <c r="Q1049"/>
      <c r="R1049"/>
      <c r="S1049"/>
      <c r="T1049"/>
      <c r="U1049"/>
      <c r="V1049"/>
      <c r="W1049"/>
      <c r="X1049"/>
      <c r="Y1049"/>
      <c r="Z1049"/>
      <c r="AA1049" s="11">
        <v>0.15128006206361522</v>
      </c>
      <c r="AB1049" s="11">
        <v>8.1999969499999992E-2</v>
      </c>
      <c r="AC1049" s="11">
        <v>0.7</v>
      </c>
      <c r="AD1049" s="11">
        <v>0.3</v>
      </c>
      <c r="AE1049" s="11">
        <v>0.53299999999999992</v>
      </c>
      <c r="AF1049" s="11">
        <v>0.52500000000000002</v>
      </c>
      <c r="AG1049" s="11">
        <v>0.7</v>
      </c>
      <c r="AH1049" s="11">
        <v>0.71400000000000008</v>
      </c>
      <c r="AI1049" s="11">
        <v>0.77800000000000002</v>
      </c>
      <c r="AJ1049" s="11">
        <v>0.56654916984056003</v>
      </c>
      <c r="AK1049" s="11">
        <v>0.72305305490164196</v>
      </c>
      <c r="AL1049" s="11">
        <v>0.68110954604901264</v>
      </c>
      <c r="AM1049" s="11">
        <v>0.20991642311439224</v>
      </c>
      <c r="AN1049" s="11">
        <v>0.64655371428571429</v>
      </c>
      <c r="AO1049" s="11">
        <v>0.64901044968001886</v>
      </c>
      <c r="AP1049" s="11">
        <v>0.4824600017555058</v>
      </c>
      <c r="AQ1049" s="11">
        <v>0.68110954604901264</v>
      </c>
      <c r="AR1049" s="11">
        <v>16505.554820647201</v>
      </c>
      <c r="AS1049" s="11">
        <v>16860</v>
      </c>
      <c r="AT1049" s="11">
        <v>10835000</v>
      </c>
      <c r="AW1049" s="11">
        <v>-0.03</v>
      </c>
      <c r="AX1049" s="11">
        <v>5.1508558297323787E-2</v>
      </c>
    </row>
    <row r="1050" spans="1:50">
      <c r="A1050"/>
      <c r="B1050"/>
      <c r="C1050"/>
      <c r="D1050"/>
      <c r="E1050"/>
      <c r="F1050"/>
      <c r="G1050"/>
      <c r="H1050"/>
      <c r="I1050"/>
      <c r="J1050"/>
      <c r="K1050"/>
      <c r="L1050"/>
      <c r="M1050"/>
      <c r="N1050"/>
      <c r="O1050"/>
      <c r="P1050"/>
      <c r="Q1050"/>
      <c r="R1050"/>
      <c r="S1050"/>
      <c r="T1050"/>
      <c r="U1050"/>
      <c r="V1050"/>
      <c r="W1050"/>
      <c r="X1050"/>
      <c r="Y1050"/>
      <c r="Z1050"/>
      <c r="AA1050" s="11">
        <v>0.15128006206361522</v>
      </c>
      <c r="AB1050" s="11">
        <v>8.1999969499999992E-2</v>
      </c>
      <c r="AC1050" s="11">
        <v>0.7</v>
      </c>
      <c r="AD1050" s="11">
        <v>0.3</v>
      </c>
      <c r="AE1050" s="11">
        <v>0.47600000000000003</v>
      </c>
      <c r="AF1050" s="11">
        <v>0.55799999999999994</v>
      </c>
      <c r="AG1050" s="11">
        <v>0.7</v>
      </c>
      <c r="AH1050" s="11">
        <v>0.7390000000000001</v>
      </c>
      <c r="AI1050" s="11">
        <v>0.77800000000000002</v>
      </c>
      <c r="AJ1050" s="11">
        <v>0.60654408343780697</v>
      </c>
      <c r="AK1050" s="11">
        <v>0.70483810239951306</v>
      </c>
      <c r="AL1050" s="11">
        <v>0.6760155111586148</v>
      </c>
      <c r="AM1050" s="11">
        <v>0.39858290708240224</v>
      </c>
      <c r="AN1050" s="11">
        <v>0.66897957142857145</v>
      </c>
      <c r="AO1050" s="11">
        <v>0.66401687438475698</v>
      </c>
      <c r="AP1050" s="11">
        <v>0.4936800015047193</v>
      </c>
      <c r="AQ1050" s="11">
        <v>0.6760155111586148</v>
      </c>
      <c r="AR1050" s="11">
        <v>17031.267439351999</v>
      </c>
      <c r="AS1050" s="11">
        <v>17160</v>
      </c>
      <c r="AT1050" s="11">
        <v>10883000</v>
      </c>
      <c r="AW1050" s="11">
        <v>-0.01</v>
      </c>
      <c r="AX1050" s="11">
        <v>4.9299237056949163E-2</v>
      </c>
    </row>
    <row r="1051" spans="1:50">
      <c r="A1051"/>
      <c r="B1051"/>
      <c r="C1051"/>
      <c r="D1051"/>
      <c r="E1051"/>
      <c r="F1051"/>
      <c r="G1051"/>
      <c r="H1051"/>
      <c r="I1051"/>
      <c r="J1051"/>
      <c r="K1051"/>
      <c r="L1051"/>
      <c r="M1051"/>
      <c r="N1051"/>
      <c r="O1051"/>
      <c r="P1051"/>
      <c r="Q1051"/>
      <c r="R1051"/>
      <c r="S1051"/>
      <c r="T1051"/>
      <c r="U1051"/>
      <c r="V1051"/>
      <c r="W1051"/>
      <c r="X1051"/>
      <c r="Y1051"/>
      <c r="Z1051"/>
      <c r="AA1051" s="11">
        <v>0.15128006206361522</v>
      </c>
      <c r="AB1051" s="11">
        <v>8.1999969499999992E-2</v>
      </c>
      <c r="AC1051" s="11">
        <v>0.7</v>
      </c>
      <c r="AD1051" s="11">
        <v>0.3</v>
      </c>
      <c r="AE1051" s="11">
        <v>0.52200000000000002</v>
      </c>
      <c r="AF1051" s="11">
        <v>0.54400000000000004</v>
      </c>
      <c r="AG1051" s="11">
        <v>0.7</v>
      </c>
      <c r="AH1051" s="11">
        <v>0.755</v>
      </c>
      <c r="AI1051" s="11">
        <v>0.77800000000000002</v>
      </c>
      <c r="AJ1051" s="11">
        <v>0.64653899703505391</v>
      </c>
      <c r="AK1051" s="11">
        <v>0.68662314989738404</v>
      </c>
      <c r="AL1051" s="11">
        <v>0.67092147626821697</v>
      </c>
      <c r="AM1051" s="11">
        <v>0.60376083250642443</v>
      </c>
      <c r="AN1051" s="11">
        <v>0.73157485714285708</v>
      </c>
      <c r="AO1051" s="11">
        <v>0.67902329908949499</v>
      </c>
      <c r="AP1051" s="11">
        <v>0.50490000125393275</v>
      </c>
      <c r="AQ1051" s="11">
        <v>0.67092147626821697</v>
      </c>
      <c r="AR1051" s="11">
        <v>18410.1435977734</v>
      </c>
      <c r="AS1051" s="11">
        <v>18460</v>
      </c>
      <c r="AT1051" s="11">
        <v>10917500</v>
      </c>
      <c r="AU1051" s="11">
        <v>34.265999999999998</v>
      </c>
      <c r="AW1051" s="11">
        <v>0</v>
      </c>
      <c r="AX1051" s="11">
        <v>4.7763646167040097E-2</v>
      </c>
    </row>
    <row r="1052" spans="1:50">
      <c r="A1052"/>
      <c r="B1052"/>
      <c r="C1052"/>
      <c r="D1052"/>
      <c r="E1052"/>
      <c r="F1052"/>
      <c r="G1052"/>
      <c r="H1052"/>
      <c r="I1052"/>
      <c r="J1052"/>
      <c r="K1052"/>
      <c r="L1052"/>
      <c r="M1052"/>
      <c r="N1052"/>
      <c r="O1052"/>
      <c r="P1052"/>
      <c r="Q1052"/>
      <c r="R1052"/>
      <c r="S1052"/>
      <c r="T1052"/>
      <c r="U1052"/>
      <c r="V1052"/>
      <c r="W1052"/>
      <c r="X1052"/>
      <c r="Y1052"/>
      <c r="Z1052"/>
      <c r="AA1052" s="11">
        <v>0.15128006206361522</v>
      </c>
      <c r="AB1052" s="11">
        <v>0.10035996969962202</v>
      </c>
      <c r="AC1052" s="11">
        <v>0.7</v>
      </c>
      <c r="AD1052" s="11">
        <v>0.5</v>
      </c>
      <c r="AE1052" s="11">
        <v>0.50900000000000001</v>
      </c>
      <c r="AF1052" s="11">
        <v>0.54400000000000004</v>
      </c>
      <c r="AG1052" s="11">
        <v>0.7</v>
      </c>
      <c r="AH1052" s="11">
        <v>0.78299999999999992</v>
      </c>
      <c r="AI1052" s="11">
        <v>0.78</v>
      </c>
      <c r="AJ1052" s="11">
        <v>0.66128770601615605</v>
      </c>
      <c r="AK1052" s="11">
        <v>0.69578618407399095</v>
      </c>
      <c r="AL1052" s="11">
        <v>0.64069259132770628</v>
      </c>
      <c r="AM1052" s="11">
        <v>0.80809521707608001</v>
      </c>
      <c r="AN1052" s="11">
        <v>0.83886928571428565</v>
      </c>
      <c r="AO1052" s="11">
        <v>0.67097974648948189</v>
      </c>
      <c r="AP1052" s="11">
        <v>0.51612000100314614</v>
      </c>
      <c r="AQ1052" s="11">
        <v>0.64069259132770628</v>
      </c>
      <c r="AR1052" s="11">
        <v>19928.672720218499</v>
      </c>
      <c r="AS1052" s="11">
        <v>20050</v>
      </c>
      <c r="AT1052" s="11">
        <v>10949950</v>
      </c>
      <c r="AW1052" s="11">
        <v>0.03</v>
      </c>
      <c r="AX1052" s="11">
        <v>4.1796181295269769E-2</v>
      </c>
    </row>
    <row r="1053" spans="1:50">
      <c r="A1053"/>
      <c r="B1053"/>
      <c r="C1053"/>
      <c r="D1053"/>
      <c r="E1053"/>
      <c r="F1053"/>
      <c r="G1053"/>
      <c r="H1053"/>
      <c r="I1053"/>
      <c r="J1053"/>
      <c r="K1053"/>
      <c r="L1053"/>
      <c r="M1053"/>
      <c r="N1053"/>
      <c r="O1053"/>
      <c r="P1053"/>
      <c r="Q1053"/>
      <c r="R1053"/>
      <c r="S1053"/>
      <c r="T1053"/>
      <c r="U1053"/>
      <c r="V1053"/>
      <c r="W1053"/>
      <c r="X1053"/>
      <c r="Y1053"/>
      <c r="Z1053"/>
      <c r="AA1053" s="11">
        <v>0.15128006206361522</v>
      </c>
      <c r="AB1053" s="11">
        <v>0.11871996989924394</v>
      </c>
      <c r="AC1053" s="11">
        <v>0.7</v>
      </c>
      <c r="AD1053" s="11">
        <v>0.5</v>
      </c>
      <c r="AE1053" s="11">
        <v>0.501</v>
      </c>
      <c r="AF1053" s="11">
        <v>0.54400000000000004</v>
      </c>
      <c r="AG1053" s="11">
        <v>0.5</v>
      </c>
      <c r="AH1053" s="11">
        <v>0.78700000000000003</v>
      </c>
      <c r="AI1053" s="11">
        <v>0.79599999999999993</v>
      </c>
      <c r="AJ1053" s="11">
        <v>0.67603641499725797</v>
      </c>
      <c r="AK1053" s="11">
        <v>0.70494921825059798</v>
      </c>
      <c r="AL1053" s="11">
        <v>0.6104637063871956</v>
      </c>
      <c r="AM1053" s="11">
        <v>0.94190040343641457</v>
      </c>
      <c r="AN1053" s="11">
        <v>0.94906642857142864</v>
      </c>
      <c r="AO1053" s="11">
        <v>0.66293619388946867</v>
      </c>
      <c r="AP1053" s="11">
        <v>0.52734000075235965</v>
      </c>
      <c r="AQ1053" s="11">
        <v>0.6104637063871956</v>
      </c>
      <c r="AR1053" s="11">
        <v>21597.6174757712</v>
      </c>
      <c r="AS1053" s="11">
        <v>21650</v>
      </c>
      <c r="AT1053" s="11">
        <v>10987550</v>
      </c>
      <c r="AW1053" s="11">
        <v>0.04</v>
      </c>
      <c r="AX1053" s="11">
        <v>3.5936645388486649E-2</v>
      </c>
    </row>
    <row r="1054" spans="1:50">
      <c r="A1054"/>
      <c r="B1054"/>
      <c r="C1054"/>
      <c r="D1054"/>
      <c r="E1054"/>
      <c r="F1054"/>
      <c r="G1054"/>
      <c r="H1054"/>
      <c r="I1054"/>
      <c r="J1054"/>
      <c r="K1054"/>
      <c r="L1054"/>
      <c r="M1054"/>
      <c r="N1054"/>
      <c r="O1054"/>
      <c r="P1054"/>
      <c r="Q1054"/>
      <c r="R1054"/>
      <c r="S1054"/>
      <c r="T1054"/>
      <c r="U1054"/>
      <c r="V1054"/>
      <c r="W1054"/>
      <c r="X1054"/>
      <c r="Y1054"/>
      <c r="Z1054"/>
      <c r="AA1054" s="11">
        <v>0.15128006206361522</v>
      </c>
      <c r="AB1054" s="11">
        <v>0.13707997009886597</v>
      </c>
      <c r="AC1054" s="11">
        <v>0.7</v>
      </c>
      <c r="AD1054" s="11">
        <v>0.5</v>
      </c>
      <c r="AE1054" s="11">
        <v>0.57200000000000006</v>
      </c>
      <c r="AF1054" s="11">
        <v>0.503</v>
      </c>
      <c r="AG1054" s="11">
        <v>0.5</v>
      </c>
      <c r="AH1054" s="11">
        <v>0.78500000000000003</v>
      </c>
      <c r="AI1054" s="11">
        <v>0.81400000000000006</v>
      </c>
      <c r="AJ1054" s="11">
        <v>0.64972550851737199</v>
      </c>
      <c r="AK1054" s="11">
        <v>0.697742799946654</v>
      </c>
      <c r="AL1054" s="11">
        <v>0.62746971735201917</v>
      </c>
      <c r="AM1054" s="11">
        <v>0.90071831064705443</v>
      </c>
      <c r="AN1054" s="11">
        <v>1</v>
      </c>
      <c r="AO1054" s="11">
        <v>0.67977237563229786</v>
      </c>
      <c r="AP1054" s="11">
        <v>0.53856000050157316</v>
      </c>
      <c r="AQ1054" s="11">
        <v>0.62746971735201917</v>
      </c>
      <c r="AR1054" s="11">
        <v>22701.7384071179</v>
      </c>
      <c r="AS1054" s="11">
        <v>22570</v>
      </c>
      <c r="AT1054" s="11">
        <v>11023550</v>
      </c>
      <c r="AW1054" s="11">
        <v>0.04</v>
      </c>
      <c r="AX1054" s="11">
        <v>3.4864952581499492E-2</v>
      </c>
    </row>
    <row r="1055" spans="1:50">
      <c r="A1055"/>
      <c r="B1055"/>
      <c r="C1055"/>
      <c r="D1055"/>
      <c r="E1055"/>
      <c r="F1055"/>
      <c r="G1055"/>
      <c r="H1055"/>
      <c r="I1055"/>
      <c r="J1055"/>
      <c r="K1055"/>
      <c r="L1055"/>
      <c r="M1055"/>
      <c r="N1055"/>
      <c r="O1055"/>
      <c r="P1055"/>
      <c r="Q1055"/>
      <c r="R1055"/>
      <c r="S1055"/>
      <c r="T1055"/>
      <c r="U1055"/>
      <c r="V1055"/>
      <c r="W1055"/>
      <c r="X1055"/>
      <c r="Y1055"/>
      <c r="Z1055"/>
      <c r="AA1055" s="11">
        <v>0.15128006206361522</v>
      </c>
      <c r="AB1055" s="11">
        <v>0.15543997029848811</v>
      </c>
      <c r="AC1055" s="11">
        <v>0.7</v>
      </c>
      <c r="AD1055" s="11">
        <v>0.5</v>
      </c>
      <c r="AE1055" s="11">
        <v>0.58399999999999996</v>
      </c>
      <c r="AF1055" s="11">
        <v>0.53200000000000003</v>
      </c>
      <c r="AG1055" s="11">
        <v>0.5</v>
      </c>
      <c r="AH1055" s="11">
        <v>0.78099999999999992</v>
      </c>
      <c r="AI1055" s="11">
        <v>0.79799999999999993</v>
      </c>
      <c r="AJ1055" s="11">
        <v>0.61738908249794799</v>
      </c>
      <c r="AK1055" s="11">
        <v>0.72444190480175796</v>
      </c>
      <c r="AL1055" s="11">
        <v>0.6366279115552087</v>
      </c>
      <c r="AM1055" s="11">
        <v>0.93659432026778999</v>
      </c>
      <c r="AN1055" s="11">
        <v>1</v>
      </c>
      <c r="AO1055" s="11">
        <v>0.69490575949240307</v>
      </c>
      <c r="AP1055" s="11">
        <v>0.54978000025078655</v>
      </c>
      <c r="AQ1055" s="11">
        <v>0.6366279115552087</v>
      </c>
      <c r="AR1055" s="11">
        <v>24159.3100197805</v>
      </c>
      <c r="AS1055" s="11">
        <v>23980</v>
      </c>
      <c r="AT1055" s="11">
        <v>11061750</v>
      </c>
      <c r="AW1055" s="11">
        <v>0.04</v>
      </c>
      <c r="AX1055" s="11">
        <v>3.2220573911448697E-2</v>
      </c>
    </row>
    <row r="1056" spans="1:50">
      <c r="A1056"/>
      <c r="B1056"/>
      <c r="C1056"/>
      <c r="D1056"/>
      <c r="E1056"/>
      <c r="F1056"/>
      <c r="G1056"/>
      <c r="H1056"/>
      <c r="I1056"/>
      <c r="J1056"/>
      <c r="K1056"/>
      <c r="L1056"/>
      <c r="M1056"/>
      <c r="N1056"/>
      <c r="O1056"/>
      <c r="P1056"/>
      <c r="Q1056"/>
      <c r="R1056"/>
      <c r="S1056"/>
      <c r="T1056"/>
      <c r="U1056"/>
      <c r="V1056"/>
      <c r="W1056"/>
      <c r="X1056"/>
      <c r="Y1056"/>
      <c r="Z1056"/>
      <c r="AA1056" s="11">
        <v>0.15128006206361522</v>
      </c>
      <c r="AB1056" s="11">
        <v>0.17379997049811013</v>
      </c>
      <c r="AC1056" s="11">
        <v>0.7</v>
      </c>
      <c r="AD1056" s="11">
        <v>0.5</v>
      </c>
      <c r="AE1056" s="11">
        <v>0.57999999999999996</v>
      </c>
      <c r="AF1056" s="11">
        <v>0.54400000000000004</v>
      </c>
      <c r="AG1056" s="11">
        <v>0.5</v>
      </c>
      <c r="AH1056" s="11">
        <v>0.78099999999999992</v>
      </c>
      <c r="AI1056" s="11">
        <v>0.80200000000000005</v>
      </c>
      <c r="AJ1056" s="11">
        <v>0.61147500388658005</v>
      </c>
      <c r="AK1056" s="11">
        <v>0.71787966696757599</v>
      </c>
      <c r="AL1056" s="11">
        <v>0.59382635027362485</v>
      </c>
      <c r="AM1056" s="11">
        <v>1</v>
      </c>
      <c r="AN1056" s="11">
        <v>1</v>
      </c>
      <c r="AO1056" s="11">
        <v>0.65414753182005125</v>
      </c>
      <c r="AP1056" s="11">
        <v>0.56100000000000005</v>
      </c>
      <c r="AQ1056" s="11">
        <v>0.59382635027362485</v>
      </c>
      <c r="AR1056" s="11">
        <v>24640.491291995499</v>
      </c>
      <c r="AS1056" s="11">
        <v>24220</v>
      </c>
      <c r="AT1056" s="11">
        <v>11104000</v>
      </c>
      <c r="AW1056" s="11">
        <v>0.03</v>
      </c>
      <c r="AX1056" s="11">
        <v>2.9469892558249416E-2</v>
      </c>
    </row>
    <row r="1057" spans="1:50">
      <c r="A1057"/>
      <c r="B1057"/>
      <c r="C1057"/>
      <c r="D1057"/>
      <c r="E1057"/>
      <c r="F1057"/>
      <c r="G1057"/>
      <c r="H1057"/>
      <c r="I1057"/>
      <c r="J1057"/>
      <c r="K1057"/>
      <c r="L1057"/>
      <c r="M1057"/>
      <c r="N1057"/>
      <c r="O1057"/>
      <c r="P1057"/>
      <c r="Q1057"/>
      <c r="R1057"/>
      <c r="S1057"/>
      <c r="T1057"/>
      <c r="U1057"/>
      <c r="V1057"/>
      <c r="W1057"/>
      <c r="X1057"/>
      <c r="Y1057"/>
      <c r="Z1057"/>
      <c r="AA1057" s="11">
        <v>0.15128006206361522</v>
      </c>
      <c r="AB1057" s="11">
        <v>0.19215997069773205</v>
      </c>
      <c r="AC1057" s="11">
        <v>0.73199999999999998</v>
      </c>
      <c r="AD1057" s="11">
        <v>0.5</v>
      </c>
      <c r="AE1057" s="11">
        <v>0.61</v>
      </c>
      <c r="AF1057" s="11">
        <v>0.53900000000000003</v>
      </c>
      <c r="AG1057" s="11">
        <v>0.5</v>
      </c>
      <c r="AH1057" s="11">
        <v>0.78700000000000003</v>
      </c>
      <c r="AI1057" s="11">
        <v>0.82400000000000007</v>
      </c>
      <c r="AJ1057" s="11">
        <v>0.62630011842552202</v>
      </c>
      <c r="AK1057" s="11">
        <v>0.69806220018610199</v>
      </c>
      <c r="AL1057" s="11">
        <v>0.58502435622572768</v>
      </c>
      <c r="AM1057" s="11">
        <v>1</v>
      </c>
      <c r="AN1057" s="11">
        <v>1</v>
      </c>
      <c r="AO1057" s="11">
        <v>0.66519939398360051</v>
      </c>
      <c r="AP1057" s="11">
        <v>0.58599999999999997</v>
      </c>
      <c r="AQ1057" s="11">
        <v>0.58502435622572768</v>
      </c>
      <c r="AR1057" s="11">
        <v>26987.162217511701</v>
      </c>
      <c r="AS1057" s="11">
        <v>26410</v>
      </c>
      <c r="AT1057" s="11">
        <v>11148460</v>
      </c>
      <c r="AW1057" s="11">
        <v>0.04</v>
      </c>
      <c r="AX1057" s="11">
        <v>2.646805046501835E-2</v>
      </c>
    </row>
    <row r="1058" spans="1:50">
      <c r="A1058"/>
      <c r="B1058"/>
      <c r="C1058"/>
      <c r="D1058"/>
      <c r="E1058"/>
      <c r="F1058"/>
      <c r="G1058"/>
      <c r="H1058"/>
      <c r="I1058"/>
      <c r="J1058"/>
      <c r="K1058"/>
      <c r="L1058"/>
      <c r="M1058"/>
      <c r="N1058"/>
      <c r="O1058"/>
      <c r="P1058"/>
      <c r="Q1058"/>
      <c r="R1058"/>
      <c r="S1058"/>
      <c r="T1058"/>
      <c r="U1058"/>
      <c r="V1058"/>
      <c r="W1058"/>
      <c r="X1058"/>
      <c r="Y1058"/>
      <c r="Z1058"/>
      <c r="AA1058" s="11">
        <v>0.15128006206361522</v>
      </c>
      <c r="AB1058" s="11">
        <v>0.21051997089735408</v>
      </c>
      <c r="AC1058" s="11">
        <v>0.69700000000000006</v>
      </c>
      <c r="AD1058" s="11">
        <v>0.4</v>
      </c>
      <c r="AE1058" s="11">
        <v>0.624</v>
      </c>
      <c r="AF1058" s="11">
        <v>0.53400000000000003</v>
      </c>
      <c r="AG1058" s="11">
        <v>0.5</v>
      </c>
      <c r="AH1058" s="11">
        <v>0.78400000000000003</v>
      </c>
      <c r="AI1058" s="11">
        <v>0.81599999999999995</v>
      </c>
      <c r="AJ1058" s="11">
        <v>0.60657297068504001</v>
      </c>
      <c r="AK1058" s="11">
        <v>0.69175641943643995</v>
      </c>
      <c r="AL1058" s="11">
        <v>0.56388534223902786</v>
      </c>
      <c r="AM1058" s="11">
        <v>1</v>
      </c>
      <c r="AN1058" s="11">
        <v>1</v>
      </c>
      <c r="AO1058" s="11">
        <v>0.65960140033889714</v>
      </c>
      <c r="AP1058" s="11">
        <v>0.57999999999999996</v>
      </c>
      <c r="AQ1058" s="11">
        <v>0.56388534223902786</v>
      </c>
      <c r="AR1058" s="11">
        <v>28171.4469059332</v>
      </c>
      <c r="AS1058" s="11">
        <v>27350</v>
      </c>
      <c r="AT1058" s="11">
        <v>11192763</v>
      </c>
      <c r="AW1058" s="11">
        <v>0.02</v>
      </c>
      <c r="AX1058" s="11">
        <v>3.954415054427951E-4</v>
      </c>
    </row>
    <row r="1059" spans="1:50">
      <c r="A1059"/>
      <c r="B1059"/>
      <c r="C1059"/>
      <c r="D1059"/>
      <c r="E1059"/>
      <c r="F1059"/>
      <c r="G1059"/>
      <c r="H1059"/>
      <c r="I1059"/>
      <c r="J1059"/>
      <c r="K1059"/>
      <c r="L1059"/>
      <c r="M1059"/>
      <c r="N1059"/>
      <c r="O1059"/>
      <c r="P1059"/>
      <c r="Q1059"/>
      <c r="R1059"/>
      <c r="S1059"/>
      <c r="T1059"/>
      <c r="U1059"/>
      <c r="V1059"/>
      <c r="W1059"/>
      <c r="X1059"/>
      <c r="Y1059"/>
      <c r="Z1059"/>
      <c r="AA1059" s="11">
        <v>0.15128006206361522</v>
      </c>
      <c r="AB1059" s="11">
        <v>0.22887997109697611</v>
      </c>
      <c r="AC1059" s="11">
        <v>0.70400000000000007</v>
      </c>
      <c r="AD1059" s="11">
        <v>0.5</v>
      </c>
      <c r="AE1059" s="11">
        <v>0.65599999999999992</v>
      </c>
      <c r="AF1059" s="11">
        <v>0.57799999999999996</v>
      </c>
      <c r="AG1059" s="11">
        <v>0.5</v>
      </c>
      <c r="AH1059" s="11">
        <v>0.78500000000000003</v>
      </c>
      <c r="AI1059" s="11">
        <v>0.81</v>
      </c>
      <c r="AJ1059" s="11">
        <v>0.56775046239735594</v>
      </c>
      <c r="AK1059" s="11">
        <v>0.68341886984636802</v>
      </c>
      <c r="AL1059" s="11">
        <v>0.53124309333242226</v>
      </c>
      <c r="AM1059" s="11">
        <v>1</v>
      </c>
      <c r="AN1059" s="11">
        <v>1</v>
      </c>
      <c r="AO1059" s="11">
        <v>0.65816425404722256</v>
      </c>
      <c r="AP1059" s="11">
        <v>0.58799999999999997</v>
      </c>
      <c r="AQ1059" s="11">
        <v>0.53124309333242226</v>
      </c>
      <c r="AR1059" s="11">
        <v>30359.124125797101</v>
      </c>
      <c r="AS1059" s="11">
        <v>29360</v>
      </c>
      <c r="AT1059" s="11">
        <v>11237094</v>
      </c>
      <c r="AW1059" s="11">
        <v>0.02</v>
      </c>
      <c r="AX1059" s="11">
        <v>2.2337998634092138E-3</v>
      </c>
    </row>
    <row r="1060" spans="1:50">
      <c r="A1060"/>
      <c r="B1060"/>
      <c r="C1060"/>
      <c r="D1060"/>
      <c r="E1060"/>
      <c r="F1060"/>
      <c r="G1060"/>
      <c r="H1060"/>
      <c r="I1060"/>
      <c r="J1060"/>
      <c r="K1060"/>
      <c r="L1060"/>
      <c r="M1060"/>
      <c r="N1060"/>
      <c r="O1060"/>
      <c r="P1060"/>
      <c r="Q1060"/>
      <c r="R1060"/>
      <c r="S1060"/>
      <c r="T1060"/>
      <c r="U1060"/>
      <c r="V1060"/>
      <c r="W1060"/>
      <c r="X1060"/>
      <c r="Y1060"/>
      <c r="Z1060"/>
      <c r="AA1060" s="11">
        <v>0.15128006206361522</v>
      </c>
      <c r="AB1060" s="11">
        <v>0.24723997129659803</v>
      </c>
      <c r="AC1060" s="11">
        <v>0.78700000000000003</v>
      </c>
      <c r="AD1060" s="11">
        <v>0.5</v>
      </c>
      <c r="AE1060" s="11">
        <v>0.66500000000000004</v>
      </c>
      <c r="AF1060" s="11">
        <v>0.46299999999999997</v>
      </c>
      <c r="AG1060" s="11">
        <v>0.5</v>
      </c>
      <c r="AH1060" s="11">
        <v>0.78799999999999992</v>
      </c>
      <c r="AI1060" s="11">
        <v>0.80799999999999994</v>
      </c>
      <c r="AJ1060" s="11">
        <v>0.48704994422971576</v>
      </c>
      <c r="AK1060" s="11">
        <v>0.67632564158891806</v>
      </c>
      <c r="AL1060" s="11">
        <v>0.52371747821597803</v>
      </c>
      <c r="AM1060" s="11">
        <v>1</v>
      </c>
      <c r="AN1060" s="11">
        <v>1</v>
      </c>
      <c r="AO1060" s="11">
        <v>0.62764399059380194</v>
      </c>
      <c r="AP1060" s="11">
        <v>0.61199999999999999</v>
      </c>
      <c r="AQ1060" s="11">
        <v>0.52371747821597803</v>
      </c>
      <c r="AR1060" s="11">
        <v>29617.386838750499</v>
      </c>
      <c r="AS1060" s="11">
        <v>28800</v>
      </c>
      <c r="AT1060" s="11">
        <v>11283293</v>
      </c>
      <c r="AW1060" s="11">
        <v>0.01</v>
      </c>
      <c r="AX1060" s="11">
        <v>-2.7533827013925816E-5</v>
      </c>
    </row>
    <row r="1061" spans="1:50">
      <c r="A1061"/>
      <c r="B1061"/>
      <c r="C1061"/>
      <c r="D1061"/>
      <c r="E1061"/>
      <c r="F1061"/>
      <c r="G1061"/>
      <c r="H1061"/>
      <c r="I1061"/>
      <c r="J1061"/>
      <c r="K1061"/>
      <c r="L1061"/>
      <c r="M1061"/>
      <c r="N1061"/>
      <c r="O1061"/>
      <c r="P1061"/>
      <c r="Q1061"/>
      <c r="R1061"/>
      <c r="S1061"/>
      <c r="T1061"/>
      <c r="U1061"/>
      <c r="V1061"/>
      <c r="W1061"/>
      <c r="X1061"/>
      <c r="Y1061"/>
      <c r="Z1061"/>
      <c r="AA1061" s="11">
        <v>0.15128006206361522</v>
      </c>
      <c r="AB1061" s="11">
        <v>0.26559997149622006</v>
      </c>
      <c r="AC1061" s="11">
        <v>0.77400000000000002</v>
      </c>
      <c r="AD1061" s="11">
        <v>0.6</v>
      </c>
      <c r="AE1061" s="11">
        <v>0.65900000000000003</v>
      </c>
      <c r="AF1061" s="11">
        <v>0.41899999999999998</v>
      </c>
      <c r="AG1061" s="11">
        <v>0.6</v>
      </c>
      <c r="AH1061" s="11">
        <v>0.77599999999999991</v>
      </c>
      <c r="AI1061" s="11">
        <v>0.82499999999999996</v>
      </c>
      <c r="AJ1061" s="11">
        <v>0.48717944478452402</v>
      </c>
      <c r="AK1061" s="11">
        <v>0.67456238521244072</v>
      </c>
      <c r="AL1061" s="11">
        <v>0.52348030343911955</v>
      </c>
      <c r="AM1061" s="11">
        <v>1</v>
      </c>
      <c r="AN1061" s="11">
        <v>1</v>
      </c>
      <c r="AO1061" s="11">
        <v>0.62636755071639461</v>
      </c>
      <c r="AP1061" s="11">
        <v>0.55100000000000005</v>
      </c>
      <c r="AQ1061" s="11">
        <v>0.52348030343911955</v>
      </c>
      <c r="AS1061" s="11">
        <v>30901.333333333023</v>
      </c>
      <c r="AW1061" s="11">
        <v>0.01</v>
      </c>
      <c r="AX1061" s="11">
        <v>-6.8119023457048344E-3</v>
      </c>
    </row>
    <row r="1062" spans="1:50">
      <c r="A1062"/>
      <c r="B1062"/>
      <c r="C1062"/>
      <c r="D1062"/>
      <c r="E1062"/>
      <c r="F1062"/>
      <c r="G1062"/>
      <c r="H1062"/>
      <c r="I1062"/>
      <c r="J1062"/>
      <c r="K1062"/>
      <c r="L1062"/>
      <c r="M1062"/>
      <c r="N1062"/>
      <c r="O1062"/>
      <c r="P1062"/>
      <c r="Q1062"/>
      <c r="R1062"/>
      <c r="S1062"/>
      <c r="T1062"/>
      <c r="U1062"/>
      <c r="V1062"/>
      <c r="W1062"/>
      <c r="X1062"/>
      <c r="Y1062"/>
      <c r="Z1062"/>
      <c r="AA1062" s="11">
        <v>0</v>
      </c>
      <c r="AB1062" s="11">
        <v>0.38799999239999994</v>
      </c>
      <c r="AC1062" s="11" t="e">
        <v>#N/A</v>
      </c>
      <c r="AD1062" s="11" t="e">
        <v>#N/A</v>
      </c>
      <c r="AE1062" s="11" t="e">
        <v>#N/A</v>
      </c>
      <c r="AF1062" s="11" t="e">
        <v>#N/A</v>
      </c>
      <c r="AG1062" s="11" t="e">
        <v>#N/A</v>
      </c>
      <c r="AH1062" s="11" t="e">
        <v>#N/A</v>
      </c>
      <c r="AI1062" s="11" t="e">
        <v>#N/A</v>
      </c>
      <c r="AJ1062" s="11">
        <v>0.70364289715227546</v>
      </c>
      <c r="AK1062" s="11">
        <v>0.69512741997661276</v>
      </c>
      <c r="AL1062" s="11">
        <v>0.62677565492191289</v>
      </c>
      <c r="AM1062" s="11">
        <v>4.437123191179E-3</v>
      </c>
      <c r="AN1062" s="11">
        <v>0.76421257142857146</v>
      </c>
      <c r="AO1062" s="11">
        <v>0.55299370692554317</v>
      </c>
      <c r="AP1062" s="11" t="e">
        <v>#N/A</v>
      </c>
      <c r="AQ1062" s="11">
        <v>0.62677565492191289</v>
      </c>
      <c r="AR1062" s="11">
        <v>4154.3451086648602</v>
      </c>
      <c r="AS1062" s="11">
        <v>3950</v>
      </c>
      <c r="AT1062" s="11">
        <v>100165</v>
      </c>
      <c r="AW1062" s="11" t="e">
        <v>#N/A</v>
      </c>
      <c r="AX1062" s="11">
        <v>1.6369895767062492E-2</v>
      </c>
    </row>
    <row r="1063" spans="1:50">
      <c r="A1063"/>
      <c r="B1063"/>
      <c r="C1063"/>
      <c r="D1063"/>
      <c r="E1063"/>
      <c r="F1063"/>
      <c r="G1063"/>
      <c r="H1063"/>
      <c r="I1063"/>
      <c r="J1063"/>
      <c r="K1063"/>
      <c r="L1063"/>
      <c r="M1063"/>
      <c r="N1063"/>
      <c r="O1063"/>
      <c r="P1063"/>
      <c r="Q1063"/>
      <c r="R1063"/>
      <c r="S1063"/>
      <c r="T1063"/>
      <c r="U1063"/>
      <c r="V1063"/>
      <c r="W1063"/>
      <c r="X1063"/>
      <c r="Y1063"/>
      <c r="Z1063"/>
      <c r="AA1063" s="11">
        <v>0</v>
      </c>
      <c r="AB1063" s="11">
        <v>0.38700000759999997</v>
      </c>
      <c r="AC1063" s="11" t="e">
        <v>#N/A</v>
      </c>
      <c r="AD1063" s="11" t="e">
        <v>#N/A</v>
      </c>
      <c r="AE1063" s="11" t="e">
        <v>#N/A</v>
      </c>
      <c r="AF1063" s="11" t="e">
        <v>#N/A</v>
      </c>
      <c r="AG1063" s="11" t="e">
        <v>#N/A</v>
      </c>
      <c r="AH1063" s="11" t="e">
        <v>#N/A</v>
      </c>
      <c r="AI1063" s="11" t="e">
        <v>#N/A</v>
      </c>
      <c r="AJ1063" s="11">
        <v>0.70779887455039003</v>
      </c>
      <c r="AK1063" s="11">
        <v>0.69910961213020806</v>
      </c>
      <c r="AL1063" s="11">
        <v>0.62947300921781468</v>
      </c>
      <c r="AM1063" s="11">
        <v>6.2918074044638894E-3</v>
      </c>
      <c r="AN1063" s="11">
        <v>0.76421257142857146</v>
      </c>
      <c r="AO1063" s="11">
        <v>0.55412123257799928</v>
      </c>
      <c r="AP1063" s="11" t="e">
        <v>#N/A</v>
      </c>
      <c r="AQ1063" s="11">
        <v>0.62947300921781468</v>
      </c>
      <c r="AR1063" s="11">
        <v>4383.9007981648801</v>
      </c>
      <c r="AS1063" s="11">
        <v>4160</v>
      </c>
      <c r="AT1063" s="11">
        <v>100660</v>
      </c>
      <c r="AW1063" s="11" t="e">
        <v>#N/A</v>
      </c>
      <c r="AX1063" s="11">
        <v>1.4026228471244628E-2</v>
      </c>
    </row>
    <row r="1064" spans="1:50">
      <c r="A1064"/>
      <c r="B1064"/>
      <c r="C1064"/>
      <c r="D1064"/>
      <c r="E1064"/>
      <c r="F1064"/>
      <c r="G1064"/>
      <c r="H1064"/>
      <c r="I1064"/>
      <c r="J1064"/>
      <c r="K1064"/>
      <c r="L1064"/>
      <c r="M1064"/>
      <c r="N1064"/>
      <c r="O1064"/>
      <c r="P1064"/>
      <c r="Q1064"/>
      <c r="R1064"/>
      <c r="S1064"/>
      <c r="T1064"/>
      <c r="U1064"/>
      <c r="V1064"/>
      <c r="W1064"/>
      <c r="X1064"/>
      <c r="Y1064"/>
      <c r="Z1064"/>
      <c r="AA1064" s="11">
        <v>0</v>
      </c>
      <c r="AB1064" s="11">
        <v>0.38700000759999997</v>
      </c>
      <c r="AC1064" s="11" t="e">
        <v>#N/A</v>
      </c>
      <c r="AD1064" s="11" t="e">
        <v>#N/A</v>
      </c>
      <c r="AE1064" s="11" t="e">
        <v>#N/A</v>
      </c>
      <c r="AF1064" s="11" t="e">
        <v>#N/A</v>
      </c>
      <c r="AG1064" s="11" t="e">
        <v>#N/A</v>
      </c>
      <c r="AH1064" s="11" t="e">
        <v>#N/A</v>
      </c>
      <c r="AI1064" s="11" t="e">
        <v>#N/A</v>
      </c>
      <c r="AJ1064" s="11">
        <v>0.68986164047024801</v>
      </c>
      <c r="AK1064" s="11">
        <v>0.65804706351948306</v>
      </c>
      <c r="AL1064" s="11">
        <v>0.63217036351371658</v>
      </c>
      <c r="AM1064" s="11">
        <v>1.0745585061875222E-2</v>
      </c>
      <c r="AN1064" s="11">
        <v>0.76421257142857146</v>
      </c>
      <c r="AO1064" s="11">
        <v>0.55524875823045527</v>
      </c>
      <c r="AP1064" s="11" t="e">
        <v>#N/A</v>
      </c>
      <c r="AQ1064" s="11">
        <v>0.63217036351371658</v>
      </c>
      <c r="AR1064" s="11">
        <v>4655.2429362097801</v>
      </c>
      <c r="AS1064" s="11">
        <v>4400</v>
      </c>
      <c r="AT1064" s="11">
        <v>100920</v>
      </c>
      <c r="AW1064" s="11" t="e">
        <v>#N/A</v>
      </c>
      <c r="AX1064" s="11">
        <v>1.1830392214922714E-2</v>
      </c>
    </row>
    <row r="1065" spans="1:50">
      <c r="A1065"/>
      <c r="B1065"/>
      <c r="C1065"/>
      <c r="D1065"/>
      <c r="E1065"/>
      <c r="F1065"/>
      <c r="G1065"/>
      <c r="H1065"/>
      <c r="I1065"/>
      <c r="J1065"/>
      <c r="K1065"/>
      <c r="L1065"/>
      <c r="M1065"/>
      <c r="N1065"/>
      <c r="O1065"/>
      <c r="P1065"/>
      <c r="Q1065"/>
      <c r="R1065"/>
      <c r="S1065"/>
      <c r="T1065"/>
      <c r="U1065"/>
      <c r="V1065"/>
      <c r="W1065"/>
      <c r="X1065"/>
      <c r="Y1065"/>
      <c r="Z1065"/>
      <c r="AA1065" s="11">
        <v>0</v>
      </c>
      <c r="AB1065" s="11">
        <v>0.38700000759999997</v>
      </c>
      <c r="AC1065" s="11" t="e">
        <v>#N/A</v>
      </c>
      <c r="AD1065" s="11" t="e">
        <v>#N/A</v>
      </c>
      <c r="AE1065" s="11" t="e">
        <v>#N/A</v>
      </c>
      <c r="AF1065" s="11" t="e">
        <v>#N/A</v>
      </c>
      <c r="AG1065" s="11" t="e">
        <v>#N/A</v>
      </c>
      <c r="AH1065" s="11" t="e">
        <v>#N/A</v>
      </c>
      <c r="AI1065" s="11" t="e">
        <v>#N/A</v>
      </c>
      <c r="AJ1065" s="11">
        <v>0.67192440639010598</v>
      </c>
      <c r="AK1065" s="11">
        <v>0.61698451490875805</v>
      </c>
      <c r="AL1065" s="11">
        <v>0.63486771780961837</v>
      </c>
      <c r="AM1065" s="11">
        <v>1.5508480168943444E-2</v>
      </c>
      <c r="AN1065" s="11">
        <v>0.76421257142857146</v>
      </c>
      <c r="AO1065" s="11">
        <v>0.55637628388291138</v>
      </c>
      <c r="AP1065" s="11" t="e">
        <v>#N/A</v>
      </c>
      <c r="AQ1065" s="11">
        <v>0.63486771780961837</v>
      </c>
      <c r="AR1065" s="11">
        <v>5010.9229693113602</v>
      </c>
      <c r="AS1065" s="11">
        <v>4670</v>
      </c>
      <c r="AT1065" s="11">
        <v>101020</v>
      </c>
      <c r="AW1065" s="11" t="e">
        <v>#N/A</v>
      </c>
      <c r="AX1065" s="11">
        <v>8.9439588812695869E-3</v>
      </c>
    </row>
    <row r="1066" spans="1:50">
      <c r="A1066"/>
      <c r="B1066"/>
      <c r="C1066"/>
      <c r="D1066"/>
      <c r="E1066"/>
      <c r="F1066"/>
      <c r="G1066"/>
      <c r="H1066"/>
      <c r="I1066"/>
      <c r="J1066"/>
      <c r="K1066"/>
      <c r="L1066"/>
      <c r="M1066"/>
      <c r="N1066"/>
      <c r="O1066"/>
      <c r="P1066"/>
      <c r="Q1066"/>
      <c r="R1066"/>
      <c r="S1066"/>
      <c r="T1066"/>
      <c r="U1066"/>
      <c r="V1066"/>
      <c r="W1066"/>
      <c r="X1066"/>
      <c r="Y1066"/>
      <c r="Z1066"/>
      <c r="AA1066" s="11">
        <v>0</v>
      </c>
      <c r="AB1066" s="11">
        <v>0.39040000919999995</v>
      </c>
      <c r="AC1066" s="11" t="e">
        <v>#N/A</v>
      </c>
      <c r="AD1066" s="11" t="e">
        <v>#N/A</v>
      </c>
      <c r="AE1066" s="11" t="e">
        <v>#N/A</v>
      </c>
      <c r="AF1066" s="11" t="e">
        <v>#N/A</v>
      </c>
      <c r="AG1066" s="11" t="e">
        <v>#N/A</v>
      </c>
      <c r="AH1066" s="11" t="e">
        <v>#N/A</v>
      </c>
      <c r="AI1066" s="11" t="e">
        <v>#N/A</v>
      </c>
      <c r="AJ1066" s="11">
        <v>0.6689366078467931</v>
      </c>
      <c r="AK1066" s="11">
        <v>0.61915739231419198</v>
      </c>
      <c r="AL1066" s="11">
        <v>0.62887439776396281</v>
      </c>
      <c r="AM1066" s="11">
        <v>2.2115601281649667E-2</v>
      </c>
      <c r="AN1066" s="11">
        <v>0.76421257142857146</v>
      </c>
      <c r="AO1066" s="11">
        <v>0.55517698107794355</v>
      </c>
      <c r="AP1066" s="11" t="e">
        <v>#N/A</v>
      </c>
      <c r="AQ1066" s="11">
        <v>0.62887439776396281</v>
      </c>
      <c r="AR1066" s="11">
        <v>5592.8851323757899</v>
      </c>
      <c r="AS1066" s="11">
        <v>5210</v>
      </c>
      <c r="AT1066" s="11">
        <v>101085</v>
      </c>
      <c r="AW1066" s="11" t="e">
        <v>#N/A</v>
      </c>
      <c r="AX1066" s="11">
        <v>3.3483772029174186E-3</v>
      </c>
    </row>
    <row r="1067" spans="1:50">
      <c r="A1067"/>
      <c r="B1067"/>
      <c r="C1067"/>
      <c r="D1067"/>
      <c r="E1067"/>
      <c r="F1067"/>
      <c r="G1067"/>
      <c r="H1067"/>
      <c r="I1067"/>
      <c r="J1067"/>
      <c r="K1067"/>
      <c r="L1067"/>
      <c r="M1067"/>
      <c r="N1067"/>
      <c r="O1067"/>
      <c r="P1067"/>
      <c r="Q1067"/>
      <c r="R1067"/>
      <c r="S1067"/>
      <c r="T1067"/>
      <c r="U1067"/>
      <c r="V1067"/>
      <c r="W1067"/>
      <c r="X1067"/>
      <c r="Y1067"/>
      <c r="Z1067"/>
      <c r="AA1067" s="11">
        <v>0</v>
      </c>
      <c r="AB1067" s="11">
        <v>0.39040000919999995</v>
      </c>
      <c r="AC1067" s="11" t="e">
        <v>#N/A</v>
      </c>
      <c r="AD1067" s="11" t="e">
        <v>#N/A</v>
      </c>
      <c r="AE1067" s="11" t="e">
        <v>#N/A</v>
      </c>
      <c r="AF1067" s="11" t="e">
        <v>#N/A</v>
      </c>
      <c r="AG1067" s="11" t="e">
        <v>#N/A</v>
      </c>
      <c r="AH1067" s="11" t="e">
        <v>#N/A</v>
      </c>
      <c r="AI1067" s="11" t="e">
        <v>#N/A</v>
      </c>
      <c r="AJ1067" s="11">
        <v>0.66594880930347999</v>
      </c>
      <c r="AK1067" s="11">
        <v>0.62133026971962602</v>
      </c>
      <c r="AL1067" s="11">
        <v>0.62288107771830725</v>
      </c>
      <c r="AM1067" s="11">
        <v>4.7207511044361883E-2</v>
      </c>
      <c r="AN1067" s="11">
        <v>0.76421257142857146</v>
      </c>
      <c r="AO1067" s="11">
        <v>0.55397767827297562</v>
      </c>
      <c r="AP1067" s="11" t="e">
        <v>#N/A</v>
      </c>
      <c r="AQ1067" s="11">
        <v>0.62288107771830725</v>
      </c>
      <c r="AR1067" s="11">
        <v>6426.9718410919504</v>
      </c>
      <c r="AS1067" s="11">
        <v>5920</v>
      </c>
      <c r="AT1067" s="11">
        <v>101208</v>
      </c>
      <c r="AW1067" s="11" t="e">
        <v>#N/A</v>
      </c>
      <c r="AX1067" s="11">
        <v>-7.8642576965914368E-3</v>
      </c>
    </row>
    <row r="1068" spans="1:50">
      <c r="A1068"/>
      <c r="B1068"/>
      <c r="C1068"/>
      <c r="D1068"/>
      <c r="E1068"/>
      <c r="F1068"/>
      <c r="G1068"/>
      <c r="H1068"/>
      <c r="I1068"/>
      <c r="J1068"/>
      <c r="K1068"/>
      <c r="L1068"/>
      <c r="M1068"/>
      <c r="N1068"/>
      <c r="O1068"/>
      <c r="P1068"/>
      <c r="Q1068"/>
      <c r="R1068"/>
      <c r="S1068"/>
      <c r="T1068"/>
      <c r="U1068"/>
      <c r="V1068"/>
      <c r="W1068"/>
      <c r="X1068"/>
      <c r="Y1068"/>
      <c r="Z1068"/>
      <c r="AA1068" s="11">
        <v>0</v>
      </c>
      <c r="AB1068" s="11">
        <v>0.39040000919999995</v>
      </c>
      <c r="AC1068" s="11" t="e">
        <v>#N/A</v>
      </c>
      <c r="AD1068" s="11" t="e">
        <v>#N/A</v>
      </c>
      <c r="AE1068" s="11" t="e">
        <v>#N/A</v>
      </c>
      <c r="AF1068" s="11" t="e">
        <v>#N/A</v>
      </c>
      <c r="AG1068" s="11" t="e">
        <v>#N/A</v>
      </c>
      <c r="AH1068" s="11" t="e">
        <v>#N/A</v>
      </c>
      <c r="AI1068" s="11" t="e">
        <v>#N/A</v>
      </c>
      <c r="AJ1068" s="11">
        <v>0.66912778221722302</v>
      </c>
      <c r="AK1068" s="11">
        <v>0.63956430835550204</v>
      </c>
      <c r="AL1068" s="11">
        <v>0.63139486612239792</v>
      </c>
      <c r="AM1068" s="11">
        <v>7.028132252486799E-2</v>
      </c>
      <c r="AN1068" s="11">
        <v>0.76421257142857146</v>
      </c>
      <c r="AO1068" s="11">
        <v>0.54843502458071758</v>
      </c>
      <c r="AP1068" s="11" t="e">
        <v>#N/A</v>
      </c>
      <c r="AQ1068" s="11">
        <v>0.63139486612239792</v>
      </c>
      <c r="AR1068" s="11">
        <v>6303.4728504413097</v>
      </c>
      <c r="AS1068" s="11">
        <v>5680</v>
      </c>
      <c r="AT1068" s="11">
        <v>101402</v>
      </c>
      <c r="AW1068" s="11" t="e">
        <v>#N/A</v>
      </c>
      <c r="AX1068" s="11">
        <v>-4.2447860443580177E-3</v>
      </c>
    </row>
    <row r="1069" spans="1:50">
      <c r="A1069"/>
      <c r="B1069"/>
      <c r="C1069"/>
      <c r="D1069"/>
      <c r="E1069"/>
      <c r="F1069"/>
      <c r="G1069"/>
      <c r="H1069"/>
      <c r="I1069"/>
      <c r="J1069"/>
      <c r="K1069"/>
      <c r="L1069"/>
      <c r="M1069"/>
      <c r="N1069"/>
      <c r="O1069"/>
      <c r="P1069"/>
      <c r="Q1069"/>
      <c r="R1069"/>
      <c r="S1069"/>
      <c r="T1069"/>
      <c r="U1069"/>
      <c r="V1069"/>
      <c r="W1069"/>
      <c r="X1069"/>
      <c r="Y1069"/>
      <c r="Z1069"/>
      <c r="AA1069" s="11">
        <v>0</v>
      </c>
      <c r="AB1069" s="11">
        <v>0.40259200874348755</v>
      </c>
      <c r="AC1069" s="11" t="e">
        <v>#N/A</v>
      </c>
      <c r="AD1069" s="11" t="e">
        <v>#N/A</v>
      </c>
      <c r="AE1069" s="11" t="e">
        <v>#N/A</v>
      </c>
      <c r="AF1069" s="11" t="e">
        <v>#N/A</v>
      </c>
      <c r="AG1069" s="11" t="e">
        <v>#N/A</v>
      </c>
      <c r="AH1069" s="11" t="e">
        <v>#N/A</v>
      </c>
      <c r="AI1069" s="11" t="e">
        <v>#N/A</v>
      </c>
      <c r="AJ1069" s="11">
        <v>0.67230675513096594</v>
      </c>
      <c r="AK1069" s="11">
        <v>0.65779834699137807</v>
      </c>
      <c r="AL1069" s="11">
        <v>0.6399086545264886</v>
      </c>
      <c r="AM1069" s="11">
        <v>8.2572979733378779E-2</v>
      </c>
      <c r="AN1069" s="11">
        <v>0.76421257142857146</v>
      </c>
      <c r="AO1069" s="11">
        <v>0.54289237088845943</v>
      </c>
      <c r="AP1069" s="11" t="e">
        <v>#N/A</v>
      </c>
      <c r="AQ1069" s="11">
        <v>0.6399086545264886</v>
      </c>
      <c r="AR1069" s="11">
        <v>6528.1388065335595</v>
      </c>
      <c r="AS1069" s="11">
        <v>5820</v>
      </c>
      <c r="AT1069" s="11">
        <v>101634</v>
      </c>
      <c r="AW1069" s="11" t="e">
        <v>#N/A</v>
      </c>
      <c r="AX1069" s="11">
        <v>-1.0045515308504005E-2</v>
      </c>
    </row>
    <row r="1070" spans="1:50">
      <c r="A1070"/>
      <c r="B1070"/>
      <c r="C1070"/>
      <c r="D1070"/>
      <c r="E1070"/>
      <c r="F1070"/>
      <c r="G1070"/>
      <c r="H1070"/>
      <c r="I1070"/>
      <c r="J1070"/>
      <c r="K1070"/>
      <c r="L1070"/>
      <c r="M1070"/>
      <c r="N1070"/>
      <c r="O1070"/>
      <c r="P1070"/>
      <c r="Q1070"/>
      <c r="R1070"/>
      <c r="S1070"/>
      <c r="T1070"/>
      <c r="U1070"/>
      <c r="V1070"/>
      <c r="W1070"/>
      <c r="X1070"/>
      <c r="Y1070"/>
      <c r="Z1070"/>
      <c r="AA1070" s="11">
        <v>0</v>
      </c>
      <c r="AB1070" s="11">
        <v>0.41478400828697515</v>
      </c>
      <c r="AC1070" s="11" t="e">
        <v>#N/A</v>
      </c>
      <c r="AD1070" s="11" t="e">
        <v>#N/A</v>
      </c>
      <c r="AE1070" s="11" t="e">
        <v>#N/A</v>
      </c>
      <c r="AF1070" s="11" t="e">
        <v>#N/A</v>
      </c>
      <c r="AG1070" s="11" t="e">
        <v>#N/A</v>
      </c>
      <c r="AH1070" s="11" t="e">
        <v>#N/A</v>
      </c>
      <c r="AI1070" s="11" t="e">
        <v>#N/A</v>
      </c>
      <c r="AJ1070" s="11">
        <v>0.68768883771633205</v>
      </c>
      <c r="AK1070" s="11">
        <v>0.66137967780834594</v>
      </c>
      <c r="AL1070" s="11">
        <v>0.64073436176942133</v>
      </c>
      <c r="AM1070" s="11">
        <v>0.46114660237895111</v>
      </c>
      <c r="AN1070" s="11">
        <v>0.76421257142857146</v>
      </c>
      <c r="AO1070" s="11">
        <v>0.55633785189941964</v>
      </c>
      <c r="AP1070" s="11" t="e">
        <v>#N/A</v>
      </c>
      <c r="AQ1070" s="11">
        <v>0.64073436176942133</v>
      </c>
      <c r="AR1070" s="11">
        <v>7212.8790194907297</v>
      </c>
      <c r="AS1070" s="11">
        <v>6450</v>
      </c>
      <c r="AT1070" s="11">
        <v>101903</v>
      </c>
      <c r="AW1070" s="11" t="e">
        <v>#N/A</v>
      </c>
      <c r="AX1070" s="11">
        <v>-1.2247722341080791E-2</v>
      </c>
    </row>
    <row r="1071" spans="1:50">
      <c r="A1071"/>
      <c r="B1071"/>
      <c r="C1071"/>
      <c r="D1071"/>
      <c r="E1071"/>
      <c r="F1071"/>
      <c r="G1071"/>
      <c r="H1071"/>
      <c r="I1071"/>
      <c r="J1071"/>
      <c r="K1071"/>
      <c r="L1071"/>
      <c r="M1071"/>
      <c r="N1071"/>
      <c r="O1071"/>
      <c r="P1071"/>
      <c r="Q1071"/>
      <c r="R1071"/>
      <c r="S1071"/>
      <c r="T1071"/>
      <c r="U1071"/>
      <c r="V1071"/>
      <c r="W1071"/>
      <c r="X1071"/>
      <c r="Y1071"/>
      <c r="Z1071"/>
      <c r="AA1071" s="11">
        <v>0</v>
      </c>
      <c r="AB1071" s="11">
        <v>0.42697600783046274</v>
      </c>
      <c r="AC1071" s="11" t="e">
        <v>#N/A</v>
      </c>
      <c r="AD1071" s="11" t="e">
        <v>#N/A</v>
      </c>
      <c r="AE1071" s="11" t="e">
        <v>#N/A</v>
      </c>
      <c r="AF1071" s="11" t="e">
        <v>#N/A</v>
      </c>
      <c r="AG1071" s="11" t="e">
        <v>#N/A</v>
      </c>
      <c r="AH1071" s="11" t="e">
        <v>#N/A</v>
      </c>
      <c r="AI1071" s="11" t="e">
        <v>#N/A</v>
      </c>
      <c r="AJ1071" s="11">
        <v>0.68977569619089196</v>
      </c>
      <c r="AK1071" s="11">
        <v>0.62262070902931799</v>
      </c>
      <c r="AL1071" s="11">
        <v>0.63745989995857788</v>
      </c>
      <c r="AM1071" s="11">
        <v>0.47092349409510892</v>
      </c>
      <c r="AN1071" s="11">
        <v>0.76421257142857146</v>
      </c>
      <c r="AO1071" s="11">
        <v>0.55184098299232487</v>
      </c>
      <c r="AP1071" s="11" t="e">
        <v>#N/A</v>
      </c>
      <c r="AQ1071" s="11">
        <v>0.63745989995857788</v>
      </c>
      <c r="AR1071" s="11">
        <v>6917.5484307880997</v>
      </c>
      <c r="AS1071" s="11">
        <v>5960</v>
      </c>
      <c r="AT1071" s="11">
        <v>102194</v>
      </c>
      <c r="AW1071" s="11" t="e">
        <v>#N/A</v>
      </c>
      <c r="AX1071" s="11">
        <v>-8.054418072008851E-3</v>
      </c>
    </row>
    <row r="1072" spans="1:50">
      <c r="A1072"/>
      <c r="B1072"/>
      <c r="C1072"/>
      <c r="D1072"/>
      <c r="E1072"/>
      <c r="F1072"/>
      <c r="G1072"/>
      <c r="H1072"/>
      <c r="I1072"/>
      <c r="J1072"/>
      <c r="K1072"/>
      <c r="L1072"/>
      <c r="M1072"/>
      <c r="N1072"/>
      <c r="O1072"/>
      <c r="P1072"/>
      <c r="Q1072"/>
      <c r="R1072"/>
      <c r="S1072"/>
      <c r="T1072"/>
      <c r="U1072"/>
      <c r="V1072"/>
      <c r="W1072"/>
      <c r="X1072"/>
      <c r="Y1072"/>
      <c r="Z1072"/>
      <c r="AA1072" s="11">
        <v>0</v>
      </c>
      <c r="AB1072" s="11">
        <v>0.43916800737395023</v>
      </c>
      <c r="AC1072" s="11" t="e">
        <v>#N/A</v>
      </c>
      <c r="AD1072" s="11" t="e">
        <v>#N/A</v>
      </c>
      <c r="AE1072" s="11" t="e">
        <v>#N/A</v>
      </c>
      <c r="AF1072" s="11" t="e">
        <v>#N/A</v>
      </c>
      <c r="AG1072" s="11" t="e">
        <v>#N/A</v>
      </c>
      <c r="AH1072" s="11" t="e">
        <v>#N/A</v>
      </c>
      <c r="AI1072" s="11" t="e">
        <v>#N/A</v>
      </c>
      <c r="AJ1072" s="11">
        <v>0.58909312456793006</v>
      </c>
      <c r="AK1072" s="11">
        <v>0.61824779318964995</v>
      </c>
      <c r="AL1072" s="11">
        <v>0.64415142453265284</v>
      </c>
      <c r="AM1072" s="11">
        <v>0.50794579945799445</v>
      </c>
      <c r="AN1072" s="11">
        <v>0.76421257142857146</v>
      </c>
      <c r="AO1072" s="11">
        <v>0.55923703769970223</v>
      </c>
      <c r="AP1072" s="11" t="e">
        <v>#N/A</v>
      </c>
      <c r="AQ1072" s="11">
        <v>0.64415142453265284</v>
      </c>
      <c r="AR1072" s="11">
        <v>7984.9096598306796</v>
      </c>
      <c r="AS1072" s="11">
        <v>7580</v>
      </c>
      <c r="AT1072" s="11">
        <v>102500</v>
      </c>
      <c r="AW1072" s="11" t="e">
        <v>#N/A</v>
      </c>
      <c r="AX1072" s="11">
        <v>-1.7109143598422916E-2</v>
      </c>
    </row>
    <row r="1073" spans="1:50">
      <c r="A1073"/>
      <c r="B1073"/>
      <c r="C1073"/>
      <c r="D1073"/>
      <c r="E1073"/>
      <c r="F1073"/>
      <c r="G1073"/>
      <c r="H1073"/>
      <c r="I1073"/>
      <c r="J1073"/>
      <c r="K1073"/>
      <c r="L1073"/>
      <c r="M1073"/>
      <c r="N1073"/>
      <c r="O1073"/>
      <c r="P1073"/>
      <c r="Q1073"/>
      <c r="R1073"/>
      <c r="S1073"/>
      <c r="T1073"/>
      <c r="U1073"/>
      <c r="V1073"/>
      <c r="W1073"/>
      <c r="X1073"/>
      <c r="Y1073"/>
      <c r="Z1073"/>
      <c r="AA1073" s="11">
        <v>0</v>
      </c>
      <c r="AB1073" s="11">
        <v>0.45136000691743783</v>
      </c>
      <c r="AC1073" s="11" t="e">
        <v>#N/A</v>
      </c>
      <c r="AD1073" s="11" t="e">
        <v>#N/A</v>
      </c>
      <c r="AE1073" s="11" t="e">
        <v>#N/A</v>
      </c>
      <c r="AF1073" s="11" t="e">
        <v>#N/A</v>
      </c>
      <c r="AG1073" s="11" t="e">
        <v>#N/A</v>
      </c>
      <c r="AH1073" s="11" t="e">
        <v>#N/A</v>
      </c>
      <c r="AI1073" s="11" t="e">
        <v>#N/A</v>
      </c>
      <c r="AJ1073" s="11">
        <v>0.59471137762444004</v>
      </c>
      <c r="AK1073" s="11">
        <v>0.65014056517760999</v>
      </c>
      <c r="AL1073" s="11">
        <v>0.62124166217652188</v>
      </c>
      <c r="AM1073" s="11">
        <v>0.49916415155709892</v>
      </c>
      <c r="AN1073" s="11">
        <v>0.76421257142857146</v>
      </c>
      <c r="AO1073" s="11">
        <v>0.53573914549482837</v>
      </c>
      <c r="AP1073" s="11" t="e">
        <v>#N/A</v>
      </c>
      <c r="AQ1073" s="11">
        <v>0.62124166217652188</v>
      </c>
      <c r="AR1073" s="11">
        <v>8060.1724949775898</v>
      </c>
      <c r="AS1073" s="11">
        <v>7650</v>
      </c>
      <c r="AT1073" s="11">
        <v>102823</v>
      </c>
      <c r="AW1073" s="11" t="e">
        <v>#N/A</v>
      </c>
      <c r="AX1073" s="11">
        <v>-1.6810672840593566E-2</v>
      </c>
    </row>
    <row r="1074" spans="1:50">
      <c r="A1074"/>
      <c r="B1074"/>
      <c r="C1074"/>
      <c r="D1074"/>
      <c r="E1074"/>
      <c r="F1074"/>
      <c r="G1074"/>
      <c r="H1074"/>
      <c r="I1074"/>
      <c r="J1074"/>
      <c r="K1074"/>
      <c r="L1074"/>
      <c r="M1074"/>
      <c r="N1074"/>
      <c r="O1074"/>
      <c r="P1074"/>
      <c r="Q1074"/>
      <c r="R1074"/>
      <c r="S1074"/>
      <c r="T1074"/>
      <c r="U1074"/>
      <c r="V1074"/>
      <c r="W1074"/>
      <c r="X1074"/>
      <c r="Y1074"/>
      <c r="Z1074"/>
      <c r="AA1074" s="11">
        <v>0</v>
      </c>
      <c r="AB1074" s="11">
        <v>0.46355200646092531</v>
      </c>
      <c r="AC1074" s="11" t="e">
        <v>#N/A</v>
      </c>
      <c r="AD1074" s="11" t="e">
        <v>#N/A</v>
      </c>
      <c r="AE1074" s="11" t="e">
        <v>#N/A</v>
      </c>
      <c r="AF1074" s="11" t="e">
        <v>#N/A</v>
      </c>
      <c r="AG1074" s="11" t="e">
        <v>#N/A</v>
      </c>
      <c r="AH1074" s="11" t="e">
        <v>#N/A</v>
      </c>
      <c r="AI1074" s="11" t="e">
        <v>#N/A</v>
      </c>
      <c r="AJ1074" s="11">
        <v>0.58872535576937801</v>
      </c>
      <c r="AK1074" s="11">
        <v>0.66072814715014805</v>
      </c>
      <c r="AL1074" s="11">
        <v>0.57614452694797991</v>
      </c>
      <c r="AM1074" s="11">
        <v>0.55336389807015673</v>
      </c>
      <c r="AN1074" s="11">
        <v>0.76421257142857146</v>
      </c>
      <c r="AO1074" s="11">
        <v>0.5338556436074795</v>
      </c>
      <c r="AP1074" s="11" t="e">
        <v>#N/A</v>
      </c>
      <c r="AQ1074" s="11">
        <v>0.57614452694797991</v>
      </c>
      <c r="AR1074" s="11">
        <v>8685.1427203077692</v>
      </c>
      <c r="AS1074" s="11">
        <v>8070</v>
      </c>
      <c r="AT1074" s="11">
        <v>103169</v>
      </c>
      <c r="AW1074" s="11" t="e">
        <v>#N/A</v>
      </c>
      <c r="AX1074" s="11">
        <v>-2.0965649105085304E-2</v>
      </c>
    </row>
    <row r="1075" spans="1:50">
      <c r="A1075"/>
      <c r="B1075"/>
      <c r="C1075"/>
      <c r="D1075"/>
      <c r="E1075"/>
      <c r="F1075"/>
      <c r="G1075"/>
      <c r="H1075"/>
      <c r="I1075"/>
      <c r="J1075"/>
      <c r="K1075"/>
      <c r="L1075"/>
      <c r="M1075"/>
      <c r="N1075"/>
      <c r="O1075"/>
      <c r="P1075"/>
      <c r="Q1075"/>
      <c r="R1075"/>
      <c r="S1075"/>
      <c r="T1075"/>
      <c r="U1075"/>
      <c r="V1075"/>
      <c r="W1075"/>
      <c r="X1075"/>
      <c r="Y1075"/>
      <c r="Z1075"/>
      <c r="AA1075" s="11">
        <v>0</v>
      </c>
      <c r="AB1075" s="11">
        <v>0.47574400600441291</v>
      </c>
      <c r="AC1075" s="11" t="e">
        <v>#N/A</v>
      </c>
      <c r="AD1075" s="11" t="e">
        <v>#N/A</v>
      </c>
      <c r="AE1075" s="11" t="e">
        <v>#N/A</v>
      </c>
      <c r="AF1075" s="11" t="e">
        <v>#N/A</v>
      </c>
      <c r="AG1075" s="11" t="e">
        <v>#N/A</v>
      </c>
      <c r="AH1075" s="11" t="e">
        <v>#N/A</v>
      </c>
      <c r="AI1075" s="11" t="e">
        <v>#N/A</v>
      </c>
      <c r="AJ1075" s="11">
        <v>0.58828920641781202</v>
      </c>
      <c r="AK1075" s="11">
        <v>0.67810218990698001</v>
      </c>
      <c r="AL1075" s="11">
        <v>0.58002787961589852</v>
      </c>
      <c r="AM1075" s="11">
        <v>0.64412207219678896</v>
      </c>
      <c r="AN1075" s="11">
        <v>0.76421257142857146</v>
      </c>
      <c r="AO1075" s="11">
        <v>0.52555131814647849</v>
      </c>
      <c r="AP1075" s="11" t="e">
        <v>#N/A</v>
      </c>
      <c r="AQ1075" s="11">
        <v>0.58002787961589852</v>
      </c>
      <c r="AR1075" s="11">
        <v>8923.1051895879391</v>
      </c>
      <c r="AS1075" s="11">
        <v>8320</v>
      </c>
      <c r="AT1075" s="11">
        <v>103538</v>
      </c>
      <c r="AW1075" s="11" t="e">
        <v>#N/A</v>
      </c>
      <c r="AX1075" s="11">
        <v>-2.2797643024014047E-2</v>
      </c>
    </row>
    <row r="1076" spans="1:50">
      <c r="A1076"/>
      <c r="B1076"/>
      <c r="C1076"/>
      <c r="D1076"/>
      <c r="E1076"/>
      <c r="F1076"/>
      <c r="G1076"/>
      <c r="H1076"/>
      <c r="I1076"/>
      <c r="J1076"/>
      <c r="K1076"/>
      <c r="L1076"/>
      <c r="M1076"/>
      <c r="N1076"/>
      <c r="O1076"/>
      <c r="P1076"/>
      <c r="Q1076"/>
      <c r="R1076"/>
      <c r="S1076"/>
      <c r="T1076"/>
      <c r="U1076"/>
      <c r="V1076"/>
      <c r="W1076"/>
      <c r="X1076"/>
      <c r="Y1076"/>
      <c r="Z1076"/>
      <c r="AA1076" s="11">
        <v>0</v>
      </c>
      <c r="AB1076" s="11">
        <v>0.48793600554790051</v>
      </c>
      <c r="AC1076" s="11" t="e">
        <v>#N/A</v>
      </c>
      <c r="AD1076" s="11" t="e">
        <v>#N/A</v>
      </c>
      <c r="AE1076" s="11" t="e">
        <v>#N/A</v>
      </c>
      <c r="AF1076" s="11" t="e">
        <v>#N/A</v>
      </c>
      <c r="AG1076" s="11" t="e">
        <v>#N/A</v>
      </c>
      <c r="AH1076" s="11" t="e">
        <v>#N/A</v>
      </c>
      <c r="AI1076" s="11" t="e">
        <v>#N/A</v>
      </c>
      <c r="AJ1076" s="11">
        <v>0.59208793241081203</v>
      </c>
      <c r="AK1076" s="11">
        <v>0.67417553850887191</v>
      </c>
      <c r="AL1076" s="11">
        <v>0.57298428677888325</v>
      </c>
      <c r="AM1076" s="11">
        <v>0.68422121727230889</v>
      </c>
      <c r="AN1076" s="11">
        <v>0.76421257142857146</v>
      </c>
      <c r="AO1076" s="11">
        <v>0.52530451438367431</v>
      </c>
      <c r="AP1076" s="11" t="e">
        <v>#N/A</v>
      </c>
      <c r="AQ1076" s="11">
        <v>0.57298428677888325</v>
      </c>
      <c r="AR1076" s="11">
        <v>8361.8365760256402</v>
      </c>
      <c r="AS1076" s="11">
        <v>7710</v>
      </c>
      <c r="AT1076" s="11">
        <v>103930</v>
      </c>
      <c r="AW1076" s="11" t="e">
        <v>#N/A</v>
      </c>
      <c r="AX1076" s="11">
        <v>-1.980962619949761E-2</v>
      </c>
    </row>
    <row r="1077" spans="1:50">
      <c r="A1077"/>
      <c r="B1077"/>
      <c r="C1077"/>
      <c r="D1077"/>
      <c r="E1077"/>
      <c r="F1077"/>
      <c r="G1077"/>
      <c r="H1077"/>
      <c r="I1077"/>
      <c r="J1077"/>
      <c r="K1077"/>
      <c r="L1077"/>
      <c r="M1077"/>
      <c r="N1077"/>
      <c r="O1077"/>
      <c r="P1077"/>
      <c r="Q1077"/>
      <c r="R1077"/>
      <c r="S1077"/>
      <c r="T1077"/>
      <c r="U1077"/>
      <c r="V1077"/>
      <c r="W1077"/>
      <c r="X1077"/>
      <c r="Y1077"/>
      <c r="Z1077"/>
      <c r="AA1077" s="11">
        <v>0</v>
      </c>
      <c r="AB1077" s="11">
        <v>0.50012800509138811</v>
      </c>
      <c r="AC1077" s="11" t="e">
        <v>#N/A</v>
      </c>
      <c r="AD1077" s="11" t="e">
        <v>#N/A</v>
      </c>
      <c r="AE1077" s="11" t="e">
        <v>#N/A</v>
      </c>
      <c r="AF1077" s="11" t="e">
        <v>#N/A</v>
      </c>
      <c r="AG1077" s="11" t="e">
        <v>#N/A</v>
      </c>
      <c r="AH1077" s="11" t="e">
        <v>#N/A</v>
      </c>
      <c r="AI1077" s="11" t="e">
        <v>#N/A</v>
      </c>
      <c r="AJ1077" s="11">
        <v>0.59116705310728723</v>
      </c>
      <c r="AK1077" s="11">
        <v>0.67243378316271452</v>
      </c>
      <c r="AL1077" s="11">
        <v>0.57225444392740765</v>
      </c>
      <c r="AM1077" s="11">
        <v>0.67737900525252115</v>
      </c>
      <c r="AN1077" s="11">
        <v>0.76421257142857146</v>
      </c>
      <c r="AO1077" s="11">
        <v>0.52505146924549362</v>
      </c>
      <c r="AP1077" s="11" t="e">
        <v>#N/A</v>
      </c>
      <c r="AQ1077" s="11">
        <v>0.57225444392740765</v>
      </c>
      <c r="AS1077" s="11">
        <v>8618</v>
      </c>
      <c r="AW1077" s="11" t="e">
        <v>#N/A</v>
      </c>
      <c r="AX1077" s="11">
        <v>-2.5812759207409663E-2</v>
      </c>
    </row>
    <row r="1078" spans="1:50">
      <c r="A1078"/>
      <c r="B1078"/>
      <c r="C1078"/>
      <c r="D1078"/>
      <c r="E1078"/>
      <c r="F1078"/>
      <c r="G1078"/>
      <c r="H1078"/>
      <c r="I1078"/>
      <c r="J1078"/>
      <c r="K1078"/>
      <c r="L1078"/>
      <c r="M1078"/>
      <c r="N1078"/>
      <c r="O1078"/>
      <c r="P1078"/>
      <c r="Q1078"/>
      <c r="R1078"/>
      <c r="S1078"/>
      <c r="T1078"/>
      <c r="U1078"/>
      <c r="V1078"/>
      <c r="W1078"/>
      <c r="X1078"/>
      <c r="Y1078"/>
      <c r="Z1078"/>
      <c r="AA1078" s="11">
        <v>8.3986562150055982E-2</v>
      </c>
      <c r="AB1078" s="11">
        <v>0.74</v>
      </c>
      <c r="AC1078" s="11">
        <v>0.55000000000000004</v>
      </c>
      <c r="AD1078" s="11">
        <v>0.5</v>
      </c>
      <c r="AE1078" s="11">
        <v>0.86799999999999999</v>
      </c>
      <c r="AF1078" s="11">
        <v>0.96599999999999997</v>
      </c>
      <c r="AG1078" s="11">
        <v>0.5</v>
      </c>
      <c r="AH1078" s="11">
        <v>0.66900000000000004</v>
      </c>
      <c r="AI1078" s="11">
        <v>0.52400000000000002</v>
      </c>
      <c r="AJ1078" s="11">
        <v>0.18713988865829717</v>
      </c>
      <c r="AK1078" s="11">
        <v>0.45968160099322314</v>
      </c>
      <c r="AL1078" s="11">
        <v>0.28773064384569691</v>
      </c>
      <c r="AM1078" s="11">
        <v>3.3310061038613332E-3</v>
      </c>
      <c r="AN1078" s="11">
        <v>0.12373242857142858</v>
      </c>
      <c r="AO1078" s="11">
        <v>0.30339579663753929</v>
      </c>
      <c r="AP1078" s="11">
        <v>0.48480000270903112</v>
      </c>
      <c r="AQ1078" s="11">
        <v>0.28773064384569691</v>
      </c>
      <c r="AR1078" s="11">
        <v>2986.3266021059899</v>
      </c>
      <c r="AS1078" s="11">
        <v>2950</v>
      </c>
      <c r="AT1078" s="11">
        <v>10006653</v>
      </c>
      <c r="AW1078" s="11">
        <v>-7.0000000000000007E-2</v>
      </c>
      <c r="AX1078" s="11">
        <v>2.1001776511245906E-2</v>
      </c>
    </row>
    <row r="1079" spans="1:50">
      <c r="A1079"/>
      <c r="B1079"/>
      <c r="C1079"/>
      <c r="D1079"/>
      <c r="E1079"/>
      <c r="F1079"/>
      <c r="G1079"/>
      <c r="H1079"/>
      <c r="I1079"/>
      <c r="J1079"/>
      <c r="K1079"/>
      <c r="L1079"/>
      <c r="M1079"/>
      <c r="N1079"/>
      <c r="O1079"/>
      <c r="P1079"/>
      <c r="Q1079"/>
      <c r="R1079"/>
      <c r="S1079"/>
      <c r="T1079"/>
      <c r="U1079"/>
      <c r="V1079"/>
      <c r="W1079"/>
      <c r="X1079"/>
      <c r="Y1079"/>
      <c r="Z1079"/>
      <c r="AA1079" s="11">
        <v>8.3986562150055982E-2</v>
      </c>
      <c r="AB1079" s="11">
        <v>0.74200000759999996</v>
      </c>
      <c r="AC1079" s="11">
        <v>0.55000000000000004</v>
      </c>
      <c r="AD1079" s="11">
        <v>0.5</v>
      </c>
      <c r="AE1079" s="11">
        <v>0.84099999999999997</v>
      </c>
      <c r="AF1079" s="11">
        <v>0.96599999999999997</v>
      </c>
      <c r="AG1079" s="11">
        <v>0.5</v>
      </c>
      <c r="AH1079" s="11">
        <v>0.69</v>
      </c>
      <c r="AI1079" s="11">
        <v>0.69</v>
      </c>
      <c r="AJ1079" s="11">
        <v>0.18075498857246003</v>
      </c>
      <c r="AK1079" s="11">
        <v>0.45885877654246399</v>
      </c>
      <c r="AL1079" s="11">
        <v>0.28339861626788287</v>
      </c>
      <c r="AM1079" s="11">
        <v>4.7123534768022226E-3</v>
      </c>
      <c r="AN1079" s="11">
        <v>0.12546828571428573</v>
      </c>
      <c r="AO1079" s="11">
        <v>0.29938346604818561</v>
      </c>
      <c r="AP1079" s="11">
        <v>0.49692000243812801</v>
      </c>
      <c r="AQ1079" s="11">
        <v>0.28339861626788287</v>
      </c>
      <c r="AR1079" s="11">
        <v>3062.6117135903</v>
      </c>
      <c r="AS1079" s="11">
        <v>3020</v>
      </c>
      <c r="AT1079" s="11">
        <v>10238102</v>
      </c>
      <c r="AW1079" s="11">
        <v>-0.06</v>
      </c>
      <c r="AX1079" s="11">
        <v>1.9140140914096826E-2</v>
      </c>
    </row>
    <row r="1080" spans="1:50">
      <c r="A1080"/>
      <c r="B1080"/>
      <c r="C1080"/>
      <c r="D1080"/>
      <c r="E1080"/>
      <c r="F1080"/>
      <c r="G1080"/>
      <c r="H1080"/>
      <c r="I1080"/>
      <c r="J1080"/>
      <c r="K1080"/>
      <c r="L1080"/>
      <c r="M1080"/>
      <c r="N1080"/>
      <c r="O1080"/>
      <c r="P1080"/>
      <c r="Q1080"/>
      <c r="R1080"/>
      <c r="S1080"/>
      <c r="T1080"/>
      <c r="U1080"/>
      <c r="V1080"/>
      <c r="W1080"/>
      <c r="X1080"/>
      <c r="Y1080"/>
      <c r="Z1080"/>
      <c r="AA1080" s="11">
        <v>8.3986562150055982E-2</v>
      </c>
      <c r="AB1080" s="11">
        <v>0.73600000380000008</v>
      </c>
      <c r="AC1080" s="11">
        <v>0.55000000000000004</v>
      </c>
      <c r="AD1080" s="11">
        <v>0.7</v>
      </c>
      <c r="AE1080" s="11">
        <v>0.81499999999999995</v>
      </c>
      <c r="AF1080" s="11">
        <v>0.97499999999999998</v>
      </c>
      <c r="AG1080" s="11">
        <v>0.5</v>
      </c>
      <c r="AH1080" s="11">
        <v>0.70700000000000007</v>
      </c>
      <c r="AI1080" s="11">
        <v>0.67</v>
      </c>
      <c r="AJ1080" s="11">
        <v>0.25949667583739999</v>
      </c>
      <c r="AK1080" s="11">
        <v>0.44710330948127097</v>
      </c>
      <c r="AL1080" s="11">
        <v>0.32148830516507726</v>
      </c>
      <c r="AM1080" s="11">
        <v>6.8099863590225561E-3</v>
      </c>
      <c r="AN1080" s="11">
        <v>0.12720414285714285</v>
      </c>
      <c r="AO1080" s="11">
        <v>0.29491596836172923</v>
      </c>
      <c r="AP1080" s="11">
        <v>0.50904000216722489</v>
      </c>
      <c r="AQ1080" s="11">
        <v>0.32148830516507726</v>
      </c>
      <c r="AR1080" s="11">
        <v>3179.7304133339999</v>
      </c>
      <c r="AS1080" s="11">
        <v>3140</v>
      </c>
      <c r="AT1080" s="11">
        <v>10473834</v>
      </c>
      <c r="AW1080" s="11">
        <v>-0.04</v>
      </c>
      <c r="AX1080" s="11">
        <v>2.0617719268071377E-2</v>
      </c>
    </row>
    <row r="1081" spans="1:50">
      <c r="A1081"/>
      <c r="B1081"/>
      <c r="C1081"/>
      <c r="D1081"/>
      <c r="E1081"/>
      <c r="F1081"/>
      <c r="G1081"/>
      <c r="H1081"/>
      <c r="I1081"/>
      <c r="J1081"/>
      <c r="K1081"/>
      <c r="L1081"/>
      <c r="M1081"/>
      <c r="N1081"/>
      <c r="O1081"/>
      <c r="P1081"/>
      <c r="Q1081"/>
      <c r="R1081"/>
      <c r="S1081"/>
      <c r="T1081"/>
      <c r="U1081"/>
      <c r="V1081"/>
      <c r="W1081"/>
      <c r="X1081"/>
      <c r="Y1081"/>
      <c r="Z1081"/>
      <c r="AA1081" s="11">
        <v>8.3986562150055982E-2</v>
      </c>
      <c r="AB1081" s="11">
        <v>0.69</v>
      </c>
      <c r="AC1081" s="11">
        <v>0.55000000000000004</v>
      </c>
      <c r="AD1081" s="11">
        <v>0.7</v>
      </c>
      <c r="AE1081" s="11">
        <v>0.81400000000000006</v>
      </c>
      <c r="AF1081" s="11">
        <v>0.97299999999999998</v>
      </c>
      <c r="AG1081" s="11">
        <v>0.5</v>
      </c>
      <c r="AH1081" s="11">
        <v>0.69599999999999995</v>
      </c>
      <c r="AI1081" s="11">
        <v>0.69</v>
      </c>
      <c r="AJ1081" s="11">
        <v>0.33823836310233996</v>
      </c>
      <c r="AK1081" s="11">
        <v>0.43534784242007801</v>
      </c>
      <c r="AL1081" s="11">
        <v>0.35957799406227159</v>
      </c>
      <c r="AM1081" s="11">
        <v>1.1555371573759E-2</v>
      </c>
      <c r="AN1081" s="11">
        <v>0.12894</v>
      </c>
      <c r="AO1081" s="11">
        <v>0.29044847067527285</v>
      </c>
      <c r="AP1081" s="11">
        <v>0.52116000189632172</v>
      </c>
      <c r="AQ1081" s="11">
        <v>0.35957799406227159</v>
      </c>
      <c r="AR1081" s="11">
        <v>3299.9653478280202</v>
      </c>
      <c r="AS1081" s="11">
        <v>3270</v>
      </c>
      <c r="AT1081" s="11">
        <v>10716036</v>
      </c>
      <c r="AU1081" s="11">
        <v>55.65</v>
      </c>
      <c r="AV1081" s="11">
        <v>29.85</v>
      </c>
      <c r="AW1081" s="11">
        <v>-0.04</v>
      </c>
      <c r="AX1081" s="11">
        <v>2.2873647996825064E-2</v>
      </c>
    </row>
    <row r="1082" spans="1:50">
      <c r="A1082"/>
      <c r="B1082"/>
      <c r="C1082"/>
      <c r="D1082"/>
      <c r="E1082"/>
      <c r="F1082"/>
      <c r="G1082"/>
      <c r="H1082"/>
      <c r="I1082"/>
      <c r="J1082"/>
      <c r="K1082"/>
      <c r="L1082"/>
      <c r="M1082"/>
      <c r="N1082"/>
      <c r="O1082"/>
      <c r="P1082"/>
      <c r="Q1082"/>
      <c r="R1082"/>
      <c r="S1082"/>
      <c r="T1082"/>
      <c r="U1082"/>
      <c r="V1082"/>
      <c r="W1082"/>
      <c r="X1082"/>
      <c r="Y1082"/>
      <c r="Z1082"/>
      <c r="AA1082" s="11">
        <v>8.3986562150055982E-2</v>
      </c>
      <c r="AB1082" s="11">
        <v>0.65500000000000003</v>
      </c>
      <c r="AC1082" s="11">
        <v>0.55000000000000004</v>
      </c>
      <c r="AD1082" s="11">
        <v>0.7</v>
      </c>
      <c r="AE1082" s="11">
        <v>0.84</v>
      </c>
      <c r="AF1082" s="11">
        <v>0.97299999999999998</v>
      </c>
      <c r="AG1082" s="11">
        <v>0.5</v>
      </c>
      <c r="AH1082" s="11">
        <v>0.70400000000000007</v>
      </c>
      <c r="AI1082" s="11">
        <v>0.69</v>
      </c>
      <c r="AJ1082" s="11">
        <v>0.351179376975288</v>
      </c>
      <c r="AK1082" s="11">
        <v>0.43178712579503997</v>
      </c>
      <c r="AL1082" s="11">
        <v>0.37558654876779024</v>
      </c>
      <c r="AM1082" s="11">
        <v>3.4221908531524889E-2</v>
      </c>
      <c r="AN1082" s="11">
        <v>0.13067585714285712</v>
      </c>
      <c r="AO1082" s="11">
        <v>0.31028151207115756</v>
      </c>
      <c r="AP1082" s="11">
        <v>0.53328000162541866</v>
      </c>
      <c r="AQ1082" s="11">
        <v>0.37558654876779024</v>
      </c>
      <c r="AR1082" s="11">
        <v>3397.3755213198201</v>
      </c>
      <c r="AS1082" s="11">
        <v>3360</v>
      </c>
      <c r="AT1082" s="11">
        <v>10967633</v>
      </c>
      <c r="AW1082" s="11">
        <v>-0.03</v>
      </c>
      <c r="AX1082" s="11">
        <v>2.6498953303406292E-2</v>
      </c>
    </row>
    <row r="1083" spans="1:50">
      <c r="A1083"/>
      <c r="B1083"/>
      <c r="C1083"/>
      <c r="D1083"/>
      <c r="E1083"/>
      <c r="F1083"/>
      <c r="G1083"/>
      <c r="H1083"/>
      <c r="I1083"/>
      <c r="J1083"/>
      <c r="K1083"/>
      <c r="L1083"/>
      <c r="M1083"/>
      <c r="N1083"/>
      <c r="O1083"/>
      <c r="P1083"/>
      <c r="Q1083"/>
      <c r="R1083"/>
      <c r="S1083"/>
      <c r="T1083"/>
      <c r="U1083"/>
      <c r="V1083"/>
      <c r="W1083"/>
      <c r="X1083"/>
      <c r="Y1083"/>
      <c r="Z1083"/>
      <c r="AA1083" s="11">
        <v>8.3986562150055982E-2</v>
      </c>
      <c r="AB1083" s="11">
        <v>0.65500000000000003</v>
      </c>
      <c r="AC1083" s="11">
        <v>0.55000000000000004</v>
      </c>
      <c r="AD1083" s="11">
        <v>0.7</v>
      </c>
      <c r="AE1083" s="11">
        <v>0.82700000000000007</v>
      </c>
      <c r="AF1083" s="11">
        <v>0.96400000000000008</v>
      </c>
      <c r="AG1083" s="11">
        <v>0.5</v>
      </c>
      <c r="AH1083" s="11">
        <v>0.72199999999999998</v>
      </c>
      <c r="AI1083" s="11">
        <v>0.71799999999999997</v>
      </c>
      <c r="AJ1083" s="11">
        <v>0.364120390848236</v>
      </c>
      <c r="AK1083" s="11">
        <v>0.42822640917000199</v>
      </c>
      <c r="AL1083" s="11">
        <v>0.39159510347330889</v>
      </c>
      <c r="AM1083" s="11">
        <v>8.477068262545645E-2</v>
      </c>
      <c r="AN1083" s="11">
        <v>0.13241171428571427</v>
      </c>
      <c r="AO1083" s="11">
        <v>0.33011455346704233</v>
      </c>
      <c r="AP1083" s="11">
        <v>0.54540000135451561</v>
      </c>
      <c r="AQ1083" s="11">
        <v>0.39159510347330889</v>
      </c>
      <c r="AR1083" s="11">
        <v>3511.9030559673602</v>
      </c>
      <c r="AS1083" s="11">
        <v>3470</v>
      </c>
      <c r="AT1083" s="11">
        <v>11230704</v>
      </c>
      <c r="AU1083" s="11">
        <v>54.97</v>
      </c>
      <c r="AV1083" s="11">
        <v>26.78</v>
      </c>
      <c r="AW1083" s="11">
        <v>-0.02</v>
      </c>
      <c r="AX1083" s="11">
        <v>2.9492118706227755E-2</v>
      </c>
    </row>
    <row r="1084" spans="1:50">
      <c r="A1084"/>
      <c r="B1084"/>
      <c r="C1084"/>
      <c r="D1084"/>
      <c r="E1084"/>
      <c r="F1084"/>
      <c r="G1084"/>
      <c r="H1084"/>
      <c r="I1084"/>
      <c r="J1084"/>
      <c r="K1084"/>
      <c r="L1084"/>
      <c r="M1084"/>
      <c r="N1084"/>
      <c r="O1084"/>
      <c r="P1084"/>
      <c r="Q1084"/>
      <c r="R1084"/>
      <c r="S1084"/>
      <c r="T1084"/>
      <c r="U1084"/>
      <c r="V1084"/>
      <c r="W1084"/>
      <c r="X1084"/>
      <c r="Y1084"/>
      <c r="Z1084"/>
      <c r="AA1084" s="11">
        <v>8.3986562150055982E-2</v>
      </c>
      <c r="AB1084" s="11">
        <v>0.65500000000000003</v>
      </c>
      <c r="AC1084" s="11">
        <v>0.55000000000000004</v>
      </c>
      <c r="AD1084" s="11">
        <v>0.7</v>
      </c>
      <c r="AE1084" s="11">
        <v>0.86699999999999999</v>
      </c>
      <c r="AF1084" s="11">
        <v>0.94900000000000007</v>
      </c>
      <c r="AG1084" s="11">
        <v>0.5</v>
      </c>
      <c r="AH1084" s="11">
        <v>0.748</v>
      </c>
      <c r="AI1084" s="11">
        <v>0.72599999999999998</v>
      </c>
      <c r="AJ1084" s="11">
        <v>0.345531757150773</v>
      </c>
      <c r="AK1084" s="11">
        <v>0.42261231716062603</v>
      </c>
      <c r="AL1084" s="11">
        <v>0.39031520425636212</v>
      </c>
      <c r="AM1084" s="11">
        <v>0.11070809937137355</v>
      </c>
      <c r="AN1084" s="11">
        <v>0.13414757142857142</v>
      </c>
      <c r="AO1084" s="11">
        <v>0.32082980484229678</v>
      </c>
      <c r="AP1084" s="11">
        <v>0.55752000108361244</v>
      </c>
      <c r="AQ1084" s="11">
        <v>0.39031520425636212</v>
      </c>
      <c r="AR1084" s="11">
        <v>3587.3155258961701</v>
      </c>
      <c r="AS1084" s="11">
        <v>3560</v>
      </c>
      <c r="AT1084" s="11">
        <v>11506144</v>
      </c>
      <c r="AW1084" s="11">
        <v>-0.02</v>
      </c>
      <c r="AX1084" s="11">
        <v>2.7651184218039193E-2</v>
      </c>
    </row>
    <row r="1085" spans="1:50">
      <c r="A1085"/>
      <c r="B1085"/>
      <c r="C1085"/>
      <c r="D1085"/>
      <c r="E1085"/>
      <c r="F1085"/>
      <c r="G1085"/>
      <c r="H1085"/>
      <c r="I1085"/>
      <c r="J1085"/>
      <c r="K1085"/>
      <c r="L1085"/>
      <c r="M1085"/>
      <c r="N1085"/>
      <c r="O1085"/>
      <c r="P1085"/>
      <c r="Q1085"/>
      <c r="R1085"/>
      <c r="S1085"/>
      <c r="T1085"/>
      <c r="U1085"/>
      <c r="V1085"/>
      <c r="W1085"/>
      <c r="X1085"/>
      <c r="Y1085"/>
      <c r="Z1085"/>
      <c r="AA1085" s="11">
        <v>8.3986562150055982E-2</v>
      </c>
      <c r="AB1085" s="11">
        <v>0.66189999984577297</v>
      </c>
      <c r="AC1085" s="11">
        <v>0.55000000000000004</v>
      </c>
      <c r="AD1085" s="11">
        <v>0.7</v>
      </c>
      <c r="AE1085" s="11">
        <v>0.79799999999999993</v>
      </c>
      <c r="AF1085" s="11">
        <v>0.95700000000000007</v>
      </c>
      <c r="AG1085" s="11">
        <v>0.5</v>
      </c>
      <c r="AH1085" s="11">
        <v>0.747</v>
      </c>
      <c r="AI1085" s="11">
        <v>0.73599999999999999</v>
      </c>
      <c r="AJ1085" s="11">
        <v>0.32694312345331</v>
      </c>
      <c r="AK1085" s="11">
        <v>0.41699822515124996</v>
      </c>
      <c r="AL1085" s="11">
        <v>0.38903530503941541</v>
      </c>
      <c r="AM1085" s="11">
        <v>0.14858533796137111</v>
      </c>
      <c r="AN1085" s="11">
        <v>0.13588342857142857</v>
      </c>
      <c r="AO1085" s="11">
        <v>0.3115450562175513</v>
      </c>
      <c r="AP1085" s="11">
        <v>0.56964000081270927</v>
      </c>
      <c r="AQ1085" s="11">
        <v>0.38903530503941541</v>
      </c>
      <c r="AR1085" s="11">
        <v>3694.3456901884902</v>
      </c>
      <c r="AS1085" s="11">
        <v>3640</v>
      </c>
      <c r="AT1085" s="11">
        <v>11793335</v>
      </c>
      <c r="AU1085" s="11">
        <v>55.34</v>
      </c>
      <c r="AV1085" s="11">
        <v>29.76</v>
      </c>
      <c r="AW1085" s="11">
        <v>-0.02</v>
      </c>
      <c r="AX1085" s="11">
        <v>2.6094685596916301E-2</v>
      </c>
    </row>
    <row r="1086" spans="1:50">
      <c r="A1086"/>
      <c r="B1086"/>
      <c r="C1086"/>
      <c r="D1086"/>
      <c r="E1086"/>
      <c r="F1086"/>
      <c r="G1086"/>
      <c r="H1086"/>
      <c r="I1086"/>
      <c r="J1086"/>
      <c r="K1086"/>
      <c r="L1086"/>
      <c r="M1086"/>
      <c r="N1086"/>
      <c r="O1086"/>
      <c r="P1086"/>
      <c r="Q1086"/>
      <c r="R1086"/>
      <c r="S1086"/>
      <c r="T1086"/>
      <c r="U1086"/>
      <c r="V1086"/>
      <c r="W1086"/>
      <c r="X1086"/>
      <c r="Y1086"/>
      <c r="Z1086"/>
      <c r="AA1086" s="11">
        <v>8.3986562150055982E-2</v>
      </c>
      <c r="AB1086" s="11">
        <v>0.66879999969154591</v>
      </c>
      <c r="AC1086" s="11">
        <v>0.55000000000000004</v>
      </c>
      <c r="AD1086" s="11">
        <v>0.7</v>
      </c>
      <c r="AE1086" s="11">
        <v>0.79799999999999993</v>
      </c>
      <c r="AF1086" s="11">
        <v>0.95499999999999996</v>
      </c>
      <c r="AG1086" s="11">
        <v>0.5</v>
      </c>
      <c r="AH1086" s="11">
        <v>0.78299999999999992</v>
      </c>
      <c r="AI1086" s="11">
        <v>0.7340000000000001</v>
      </c>
      <c r="AJ1086" s="11">
        <v>0.33043655676864603</v>
      </c>
      <c r="AK1086" s="11">
        <v>0.39978833042207002</v>
      </c>
      <c r="AL1086" s="11">
        <v>0.36000758160586088</v>
      </c>
      <c r="AM1086" s="11">
        <v>0.18698789485381553</v>
      </c>
      <c r="AN1086" s="11">
        <v>0.13633757142857142</v>
      </c>
      <c r="AO1086" s="11">
        <v>0.26515563210525694</v>
      </c>
      <c r="AP1086" s="11">
        <v>0.58176000054180621</v>
      </c>
      <c r="AQ1086" s="11">
        <v>0.36000758160586088</v>
      </c>
      <c r="AR1086" s="11">
        <v>3774.2380839371199</v>
      </c>
      <c r="AS1086" s="11">
        <v>3720</v>
      </c>
      <c r="AT1086" s="11">
        <v>12090955</v>
      </c>
      <c r="AW1086" s="11">
        <v>-0.03</v>
      </c>
      <c r="AX1086" s="11">
        <v>2.6897179103985647E-2</v>
      </c>
    </row>
    <row r="1087" spans="1:50">
      <c r="A1087"/>
      <c r="B1087"/>
      <c r="C1087"/>
      <c r="D1087"/>
      <c r="E1087"/>
      <c r="F1087"/>
      <c r="G1087"/>
      <c r="H1087"/>
      <c r="I1087"/>
      <c r="J1087"/>
      <c r="K1087"/>
      <c r="L1087"/>
      <c r="M1087"/>
      <c r="N1087"/>
      <c r="O1087"/>
      <c r="P1087"/>
      <c r="Q1087"/>
      <c r="R1087"/>
      <c r="S1087"/>
      <c r="T1087"/>
      <c r="U1087"/>
      <c r="V1087"/>
      <c r="W1087"/>
      <c r="X1087"/>
      <c r="Y1087"/>
      <c r="Z1087"/>
      <c r="AA1087" s="11">
        <v>8.3986562150055982E-2</v>
      </c>
      <c r="AB1087" s="11">
        <v>0.67569999953731896</v>
      </c>
      <c r="AC1087" s="11">
        <v>0.55000000000000004</v>
      </c>
      <c r="AD1087" s="11">
        <v>0.7</v>
      </c>
      <c r="AE1087" s="11">
        <v>0.79799999999999993</v>
      </c>
      <c r="AF1087" s="11">
        <v>0.95</v>
      </c>
      <c r="AG1087" s="11">
        <v>0.3</v>
      </c>
      <c r="AH1087" s="11">
        <v>0.77400000000000002</v>
      </c>
      <c r="AI1087" s="11">
        <v>0.73799999999999999</v>
      </c>
      <c r="AJ1087" s="11">
        <v>0.33420645128160598</v>
      </c>
      <c r="AK1087" s="11">
        <v>0.43285098439687203</v>
      </c>
      <c r="AL1087" s="11">
        <v>0.40108990158203872</v>
      </c>
      <c r="AM1087" s="11">
        <v>0.28396411922854892</v>
      </c>
      <c r="AN1087" s="11">
        <v>0.16551410714285714</v>
      </c>
      <c r="AO1087" s="11">
        <v>0.27985941534887504</v>
      </c>
      <c r="AP1087" s="11">
        <v>0.59388000027090315</v>
      </c>
      <c r="AQ1087" s="11">
        <v>0.40108990158203872</v>
      </c>
      <c r="AR1087" s="11">
        <v>3904.74361065943</v>
      </c>
      <c r="AS1087" s="11">
        <v>3850</v>
      </c>
      <c r="AT1087" s="11">
        <v>12396934</v>
      </c>
      <c r="AW1087" s="11">
        <v>-0.02</v>
      </c>
      <c r="AX1087" s="11">
        <v>2.9788572218164333E-2</v>
      </c>
    </row>
    <row r="1088" spans="1:50">
      <c r="A1088"/>
      <c r="B1088"/>
      <c r="C1088"/>
      <c r="D1088"/>
      <c r="E1088"/>
      <c r="F1088"/>
      <c r="G1088"/>
      <c r="H1088"/>
      <c r="I1088"/>
      <c r="J1088"/>
      <c r="K1088"/>
      <c r="L1088"/>
      <c r="M1088"/>
      <c r="N1088"/>
      <c r="O1088"/>
      <c r="P1088"/>
      <c r="Q1088"/>
      <c r="R1088"/>
      <c r="S1088"/>
      <c r="T1088"/>
      <c r="U1088"/>
      <c r="V1088"/>
      <c r="W1088"/>
      <c r="X1088"/>
      <c r="Y1088"/>
      <c r="Z1088"/>
      <c r="AA1088" s="11">
        <v>8.3986562150055982E-2</v>
      </c>
      <c r="AB1088" s="11">
        <v>0.6825999993830919</v>
      </c>
      <c r="AC1088" s="11">
        <v>0.55000000000000004</v>
      </c>
      <c r="AD1088" s="11">
        <v>0.7</v>
      </c>
      <c r="AE1088" s="11">
        <v>0.77</v>
      </c>
      <c r="AF1088" s="11">
        <v>0.95400000000000007</v>
      </c>
      <c r="AG1088" s="11">
        <v>0.3</v>
      </c>
      <c r="AH1088" s="11">
        <v>0.79099999999999993</v>
      </c>
      <c r="AI1088" s="11">
        <v>0.7340000000000001</v>
      </c>
      <c r="AJ1088" s="11">
        <v>0.32138531502360801</v>
      </c>
      <c r="AK1088" s="11">
        <v>0.42467439878486601</v>
      </c>
      <c r="AL1088" s="11">
        <v>0.37270512052574245</v>
      </c>
      <c r="AM1088" s="11">
        <v>0.39427921767982554</v>
      </c>
      <c r="AN1088" s="11">
        <v>0.19469064285714285</v>
      </c>
      <c r="AO1088" s="11">
        <v>0.27623460711525305</v>
      </c>
      <c r="AP1088" s="11">
        <v>0.60599999999999998</v>
      </c>
      <c r="AQ1088" s="11">
        <v>0.37270512052574245</v>
      </c>
      <c r="AR1088" s="11">
        <v>4063.95632869783</v>
      </c>
      <c r="AS1088" s="11">
        <v>4010</v>
      </c>
      <c r="AT1088" s="11">
        <v>12709738</v>
      </c>
      <c r="AW1088" s="11">
        <v>-0.02</v>
      </c>
      <c r="AX1088" s="11">
        <v>2.8896444529715348E-2</v>
      </c>
    </row>
    <row r="1089" spans="1:50">
      <c r="A1089"/>
      <c r="B1089"/>
      <c r="C1089"/>
      <c r="D1089"/>
      <c r="E1089"/>
      <c r="F1089"/>
      <c r="G1089"/>
      <c r="H1089"/>
      <c r="I1089"/>
      <c r="J1089"/>
      <c r="K1089"/>
      <c r="L1089"/>
      <c r="M1089"/>
      <c r="N1089"/>
      <c r="O1089"/>
      <c r="P1089"/>
      <c r="Q1089"/>
      <c r="R1089"/>
      <c r="S1089"/>
      <c r="T1089"/>
      <c r="U1089"/>
      <c r="V1089"/>
      <c r="W1089"/>
      <c r="X1089"/>
      <c r="Y1089"/>
      <c r="Z1089"/>
      <c r="AA1089" s="11">
        <v>8.3986562150055982E-2</v>
      </c>
      <c r="AB1089" s="11">
        <v>0.68949999922886485</v>
      </c>
      <c r="AC1089" s="11">
        <v>0.49200000000000005</v>
      </c>
      <c r="AD1089" s="11">
        <v>0.5</v>
      </c>
      <c r="AE1089" s="11">
        <v>0.79700000000000004</v>
      </c>
      <c r="AF1089" s="11">
        <v>0.94599999999999995</v>
      </c>
      <c r="AG1089" s="11">
        <v>0.5</v>
      </c>
      <c r="AH1089" s="11">
        <v>0.78099999999999992</v>
      </c>
      <c r="AI1089" s="11">
        <v>0.752</v>
      </c>
      <c r="AJ1089" s="11">
        <v>0.36051532156899196</v>
      </c>
      <c r="AK1089" s="11">
        <v>0.45081357563427799</v>
      </c>
      <c r="AL1089" s="11">
        <v>0.34940789397395333</v>
      </c>
      <c r="AM1089" s="11">
        <v>0.61222209617452772</v>
      </c>
      <c r="AN1089" s="11">
        <v>0.22386717857142857</v>
      </c>
      <c r="AO1089" s="11">
        <v>0.27568191171253797</v>
      </c>
      <c r="AP1089" s="11">
        <v>0.624</v>
      </c>
      <c r="AQ1089" s="11">
        <v>0.34940789397395333</v>
      </c>
      <c r="AR1089" s="11">
        <v>4313.6674274168699</v>
      </c>
      <c r="AS1089" s="11">
        <v>4270</v>
      </c>
      <c r="AT1089" s="11">
        <v>13028578</v>
      </c>
      <c r="AU1089" s="11">
        <v>53.69</v>
      </c>
      <c r="AW1089" s="11">
        <v>0</v>
      </c>
      <c r="AX1089" s="11">
        <v>2.917065762162685E-2</v>
      </c>
    </row>
    <row r="1090" spans="1:50">
      <c r="A1090"/>
      <c r="B1090"/>
      <c r="C1090"/>
      <c r="D1090"/>
      <c r="E1090"/>
      <c r="F1090"/>
      <c r="G1090"/>
      <c r="H1090"/>
      <c r="I1090"/>
      <c r="J1090"/>
      <c r="K1090"/>
      <c r="L1090"/>
      <c r="M1090"/>
      <c r="N1090"/>
      <c r="O1090"/>
      <c r="P1090"/>
      <c r="Q1090"/>
      <c r="R1090"/>
      <c r="S1090"/>
      <c r="T1090"/>
      <c r="U1090"/>
      <c r="V1090"/>
      <c r="W1090"/>
      <c r="X1090"/>
      <c r="Y1090"/>
      <c r="Z1090"/>
      <c r="AA1090" s="11">
        <v>8.3986562150055982E-2</v>
      </c>
      <c r="AB1090" s="11">
        <v>0.6963999990746379</v>
      </c>
      <c r="AC1090" s="11">
        <v>0.52300000000000002</v>
      </c>
      <c r="AD1090" s="11">
        <v>0.6</v>
      </c>
      <c r="AE1090" s="11">
        <v>0.79799999999999993</v>
      </c>
      <c r="AF1090" s="11">
        <v>0.96099999999999997</v>
      </c>
      <c r="AG1090" s="11">
        <v>0.5</v>
      </c>
      <c r="AH1090" s="11">
        <v>0.71599999999999997</v>
      </c>
      <c r="AI1090" s="11">
        <v>0.80200000000000005</v>
      </c>
      <c r="AJ1090" s="11">
        <v>0.35691092599275998</v>
      </c>
      <c r="AK1090" s="11">
        <v>0.45365568521452398</v>
      </c>
      <c r="AL1090" s="11">
        <v>0.35189162717654837</v>
      </c>
      <c r="AM1090" s="11">
        <v>0.98994631736137106</v>
      </c>
      <c r="AN1090" s="11">
        <v>0.25304371428571426</v>
      </c>
      <c r="AO1090" s="11">
        <v>0.26402584921434802</v>
      </c>
      <c r="AP1090" s="11">
        <v>0.59599999999999997</v>
      </c>
      <c r="AQ1090" s="11">
        <v>0.35189162717654837</v>
      </c>
      <c r="AR1090" s="11">
        <v>4627.2406335669302</v>
      </c>
      <c r="AS1090" s="11">
        <v>4580</v>
      </c>
      <c r="AT1090" s="11">
        <v>13353769</v>
      </c>
      <c r="AW1090" s="11">
        <v>0.02</v>
      </c>
      <c r="AX1090" s="11">
        <v>2.5687020590495824E-2</v>
      </c>
    </row>
    <row r="1091" spans="1:50">
      <c r="A1091"/>
      <c r="B1091"/>
      <c r="C1091"/>
      <c r="D1091"/>
      <c r="E1091"/>
      <c r="F1091"/>
      <c r="G1091"/>
      <c r="H1091"/>
      <c r="I1091"/>
      <c r="J1091"/>
      <c r="K1091"/>
      <c r="L1091"/>
      <c r="M1091"/>
      <c r="N1091"/>
      <c r="O1091"/>
      <c r="P1091"/>
      <c r="Q1091"/>
      <c r="R1091"/>
      <c r="S1091"/>
      <c r="T1091"/>
      <c r="U1091"/>
      <c r="V1091"/>
      <c r="W1091"/>
      <c r="X1091"/>
      <c r="Y1091"/>
      <c r="Z1091"/>
      <c r="AA1091" s="11">
        <v>8.3986562150055982E-2</v>
      </c>
      <c r="AB1091" s="11">
        <v>0.70329999892041095</v>
      </c>
      <c r="AC1091" s="11">
        <v>0.54600000000000004</v>
      </c>
      <c r="AD1091" s="11">
        <v>0.5</v>
      </c>
      <c r="AE1091" s="11">
        <v>0.79900000000000004</v>
      </c>
      <c r="AF1091" s="11">
        <v>0.95900000000000007</v>
      </c>
      <c r="AG1091" s="11">
        <v>0.5</v>
      </c>
      <c r="AH1091" s="11">
        <v>0.72900000000000009</v>
      </c>
      <c r="AI1091" s="11">
        <v>0.78400000000000003</v>
      </c>
      <c r="AJ1091" s="11">
        <v>0.37029372823072998</v>
      </c>
      <c r="AK1091" s="11">
        <v>0.44710744155173598</v>
      </c>
      <c r="AL1091" s="11">
        <v>0.36458218691840411</v>
      </c>
      <c r="AM1091" s="11">
        <v>1</v>
      </c>
      <c r="AN1091" s="11">
        <v>0.24798284011311936</v>
      </c>
      <c r="AO1091" s="11">
        <v>0.26375048933040951</v>
      </c>
      <c r="AP1091" s="11">
        <v>0.6</v>
      </c>
      <c r="AQ1091" s="11">
        <v>0.36458218691840411</v>
      </c>
      <c r="AR1091" s="11">
        <v>4765.7947385389398</v>
      </c>
      <c r="AS1091" s="11">
        <v>4700</v>
      </c>
      <c r="AT1091" s="11">
        <v>13686128</v>
      </c>
      <c r="AW1091" s="11">
        <v>0.02</v>
      </c>
      <c r="AX1091" s="11">
        <v>2.28703930497694E-2</v>
      </c>
    </row>
    <row r="1092" spans="1:50">
      <c r="A1092"/>
      <c r="B1092"/>
      <c r="C1092"/>
      <c r="D1092"/>
      <c r="E1092"/>
      <c r="F1092"/>
      <c r="G1092"/>
      <c r="H1092"/>
      <c r="I1092"/>
      <c r="J1092"/>
      <c r="K1092"/>
      <c r="L1092"/>
      <c r="M1092"/>
      <c r="N1092"/>
      <c r="O1092"/>
      <c r="P1092"/>
      <c r="Q1092"/>
      <c r="R1092"/>
      <c r="S1092"/>
      <c r="T1092"/>
      <c r="U1092"/>
      <c r="V1092"/>
      <c r="W1092"/>
      <c r="X1092"/>
      <c r="Y1092"/>
      <c r="Z1092"/>
      <c r="AA1092" s="11">
        <v>8.3986562150055982E-2</v>
      </c>
      <c r="AB1092" s="11">
        <v>0.71019999876618378</v>
      </c>
      <c r="AC1092" s="11">
        <v>0.54100000000000004</v>
      </c>
      <c r="AD1092" s="11">
        <v>0.5</v>
      </c>
      <c r="AE1092" s="11">
        <v>0.79400000000000004</v>
      </c>
      <c r="AF1092" s="11">
        <v>0.93500000000000005</v>
      </c>
      <c r="AG1092" s="11">
        <v>0.5</v>
      </c>
      <c r="AH1092" s="11">
        <v>0.73299999999999998</v>
      </c>
      <c r="AI1092" s="11">
        <v>0.78400000000000003</v>
      </c>
      <c r="AJ1092" s="11">
        <v>0.35303733497601997</v>
      </c>
      <c r="AK1092" s="11">
        <v>0.43445873488046605</v>
      </c>
      <c r="AL1092" s="11">
        <v>0.37983930596153881</v>
      </c>
      <c r="AM1092" s="11">
        <v>1</v>
      </c>
      <c r="AN1092" s="11">
        <v>0.2429219659405244</v>
      </c>
      <c r="AO1092" s="11">
        <v>0.27636610947336193</v>
      </c>
      <c r="AP1092" s="11">
        <v>0.57299999999999995</v>
      </c>
      <c r="AQ1092" s="11">
        <v>0.37983930596153881</v>
      </c>
      <c r="AR1092" s="11">
        <v>4719.51309542123</v>
      </c>
      <c r="AS1092" s="11">
        <v>4570</v>
      </c>
      <c r="AT1092" s="11">
        <v>14026947</v>
      </c>
      <c r="AW1092" s="11">
        <v>0.01</v>
      </c>
      <c r="AX1092" s="11">
        <v>2.0482418630627275E-2</v>
      </c>
    </row>
    <row r="1093" spans="1:50">
      <c r="A1093"/>
      <c r="B1093"/>
      <c r="C1093"/>
      <c r="D1093"/>
      <c r="E1093"/>
      <c r="F1093"/>
      <c r="G1093"/>
      <c r="H1093"/>
      <c r="I1093"/>
      <c r="J1093"/>
      <c r="K1093"/>
      <c r="L1093"/>
      <c r="M1093"/>
      <c r="N1093"/>
      <c r="O1093"/>
      <c r="P1093"/>
      <c r="Q1093"/>
      <c r="R1093"/>
      <c r="S1093"/>
      <c r="T1093"/>
      <c r="U1093"/>
      <c r="V1093"/>
      <c r="W1093"/>
      <c r="X1093"/>
      <c r="Y1093"/>
      <c r="Z1093"/>
      <c r="AA1093" s="11">
        <v>8.3986562150055982E-2</v>
      </c>
      <c r="AB1093" s="11">
        <v>0.71709999861195683</v>
      </c>
      <c r="AC1093" s="11">
        <v>0.52500000000000002</v>
      </c>
      <c r="AD1093" s="11">
        <v>0.5</v>
      </c>
      <c r="AE1093" s="11">
        <v>0.79299999999999993</v>
      </c>
      <c r="AF1093" s="11">
        <v>0.93900000000000006</v>
      </c>
      <c r="AG1093" s="11">
        <v>0.6</v>
      </c>
      <c r="AH1093" s="11">
        <v>0.70200000000000007</v>
      </c>
      <c r="AI1093" s="11">
        <v>0.84</v>
      </c>
      <c r="AJ1093" s="11">
        <v>0.35450696159341105</v>
      </c>
      <c r="AK1093" s="11">
        <v>0.43511414751701177</v>
      </c>
      <c r="AL1093" s="11">
        <v>0.38104091287506542</v>
      </c>
      <c r="AM1093" s="11">
        <v>1</v>
      </c>
      <c r="AN1093" s="11">
        <v>0.23786109176792947</v>
      </c>
      <c r="AO1093" s="11">
        <v>0.27860244832864223</v>
      </c>
      <c r="AP1093" s="11">
        <v>0.54299999999999993</v>
      </c>
      <c r="AQ1093" s="11">
        <v>0.38104091287506542</v>
      </c>
      <c r="AS1093" s="11">
        <v>4850</v>
      </c>
      <c r="AW1093" s="11">
        <v>0.02</v>
      </c>
      <c r="AX1093" s="11">
        <v>1.5575748892598329E-2</v>
      </c>
    </row>
    <row r="1094" spans="1:50">
      <c r="A1094"/>
      <c r="B1094"/>
      <c r="C1094"/>
      <c r="D1094"/>
      <c r="E1094"/>
      <c r="F1094"/>
      <c r="G1094"/>
      <c r="H1094"/>
      <c r="I1094"/>
      <c r="J1094"/>
      <c r="K1094"/>
      <c r="L1094"/>
      <c r="M1094"/>
      <c r="N1094"/>
      <c r="O1094"/>
      <c r="P1094"/>
      <c r="Q1094"/>
      <c r="R1094"/>
      <c r="S1094"/>
      <c r="T1094"/>
      <c r="U1094"/>
      <c r="V1094"/>
      <c r="W1094"/>
      <c r="X1094"/>
      <c r="Y1094"/>
      <c r="Z1094"/>
      <c r="AA1094" s="11">
        <v>1.2209018394921048E-2</v>
      </c>
      <c r="AB1094" s="11">
        <v>0.83600000379999995</v>
      </c>
      <c r="AC1094" s="11">
        <v>0.7</v>
      </c>
      <c r="AD1094" s="11">
        <v>0.7</v>
      </c>
      <c r="AE1094" s="11">
        <v>0.71299999999999997</v>
      </c>
      <c r="AF1094" s="11">
        <v>0.8640000000000001</v>
      </c>
      <c r="AG1094" s="11">
        <v>0.5</v>
      </c>
      <c r="AH1094" s="11">
        <v>0.75900000000000001</v>
      </c>
      <c r="AI1094" s="11">
        <v>0.51</v>
      </c>
      <c r="AJ1094" s="11">
        <v>0.22262104151352569</v>
      </c>
      <c r="AK1094" s="11">
        <v>0.28982901011151152</v>
      </c>
      <c r="AL1094" s="11">
        <v>0.57010201422074613</v>
      </c>
      <c r="AM1094" s="11">
        <v>1.4114665971452222E-4</v>
      </c>
      <c r="AN1094" s="11">
        <v>1.804814285714286E-2</v>
      </c>
      <c r="AO1094" s="11">
        <v>0.22294931298721538</v>
      </c>
      <c r="AP1094" s="11">
        <v>0.5640000031515956</v>
      </c>
      <c r="AQ1094" s="11">
        <v>0.57010201422074613</v>
      </c>
      <c r="AR1094" s="11">
        <v>655.19491190727899</v>
      </c>
      <c r="AS1094" s="11">
        <v>640</v>
      </c>
      <c r="AT1094" s="11">
        <v>7478431</v>
      </c>
      <c r="AW1094" s="11">
        <v>0.06</v>
      </c>
      <c r="AX1094" s="11">
        <v>-2.1360121584739544E-2</v>
      </c>
    </row>
    <row r="1095" spans="1:50">
      <c r="A1095"/>
      <c r="B1095"/>
      <c r="C1095"/>
      <c r="D1095"/>
      <c r="E1095"/>
      <c r="F1095"/>
      <c r="G1095"/>
      <c r="H1095"/>
      <c r="I1095"/>
      <c r="J1095"/>
      <c r="K1095"/>
      <c r="L1095"/>
      <c r="M1095"/>
      <c r="N1095"/>
      <c r="O1095"/>
      <c r="P1095"/>
      <c r="Q1095"/>
      <c r="R1095"/>
      <c r="S1095"/>
      <c r="T1095"/>
      <c r="U1095"/>
      <c r="V1095"/>
      <c r="W1095"/>
      <c r="X1095"/>
      <c r="Y1095"/>
      <c r="Z1095"/>
      <c r="AA1095" s="11">
        <v>1.2209018394921048E-2</v>
      </c>
      <c r="AB1095" s="11">
        <v>0.83499999999999996</v>
      </c>
      <c r="AC1095" s="11">
        <v>0.55000000000000004</v>
      </c>
      <c r="AD1095" s="11">
        <v>0.7</v>
      </c>
      <c r="AE1095" s="11">
        <v>0.71400000000000008</v>
      </c>
      <c r="AF1095" s="11">
        <v>0.8909999999999999</v>
      </c>
      <c r="AG1095" s="11">
        <v>0.5</v>
      </c>
      <c r="AH1095" s="11">
        <v>0.80200000000000005</v>
      </c>
      <c r="AI1095" s="11">
        <v>0.51</v>
      </c>
      <c r="AJ1095" s="11">
        <v>0.21696024657148399</v>
      </c>
      <c r="AK1095" s="11">
        <v>0.28553980633406401</v>
      </c>
      <c r="AL1095" s="11">
        <v>0.57153266753955978</v>
      </c>
      <c r="AM1095" s="11">
        <v>1.371477619593E-4</v>
      </c>
      <c r="AN1095" s="11">
        <v>1.6577571428571431E-2</v>
      </c>
      <c r="AO1095" s="11">
        <v>0.2172952174628513</v>
      </c>
      <c r="AP1095" s="11">
        <v>0.57810000283643603</v>
      </c>
      <c r="AQ1095" s="11">
        <v>0.57153266753955978</v>
      </c>
      <c r="AR1095" s="11">
        <v>682.68905024830406</v>
      </c>
      <c r="AS1095" s="11">
        <v>670</v>
      </c>
      <c r="AT1095" s="11">
        <v>7696484</v>
      </c>
      <c r="AW1095" s="11">
        <v>0.06</v>
      </c>
      <c r="AX1095" s="11">
        <v>-1.7603883820699662E-2</v>
      </c>
    </row>
    <row r="1096" spans="1:50">
      <c r="A1096"/>
      <c r="B1096"/>
      <c r="C1096"/>
      <c r="D1096"/>
      <c r="E1096"/>
      <c r="F1096"/>
      <c r="G1096"/>
      <c r="H1096"/>
      <c r="I1096"/>
      <c r="J1096"/>
      <c r="K1096"/>
      <c r="L1096"/>
      <c r="M1096"/>
      <c r="N1096"/>
      <c r="O1096"/>
      <c r="P1096"/>
      <c r="Q1096"/>
      <c r="R1096"/>
      <c r="S1096"/>
      <c r="T1096"/>
      <c r="U1096"/>
      <c r="V1096"/>
      <c r="W1096"/>
      <c r="X1096"/>
      <c r="Y1096"/>
      <c r="Z1096"/>
      <c r="AA1096" s="11">
        <v>1.2209018394921048E-2</v>
      </c>
      <c r="AB1096" s="11">
        <v>0.83499999999999996</v>
      </c>
      <c r="AC1096" s="11">
        <v>0.55000000000000004</v>
      </c>
      <c r="AD1096" s="11">
        <v>0.7</v>
      </c>
      <c r="AE1096" s="11">
        <v>0.71400000000000008</v>
      </c>
      <c r="AF1096" s="11">
        <v>0.90799999999999992</v>
      </c>
      <c r="AG1096" s="11">
        <v>0.5</v>
      </c>
      <c r="AH1096" s="11">
        <v>0.80299999999999994</v>
      </c>
      <c r="AI1096" s="11">
        <v>0.19</v>
      </c>
      <c r="AJ1096" s="11">
        <v>0.30048653884229298</v>
      </c>
      <c r="AK1096" s="11">
        <v>0.27169672414693602</v>
      </c>
      <c r="AL1096" s="11">
        <v>0.45778259807506821</v>
      </c>
      <c r="AM1096" s="11">
        <v>4.039746371538667E-4</v>
      </c>
      <c r="AN1096" s="11">
        <v>1.6933428571428571E-2</v>
      </c>
      <c r="AO1096" s="11">
        <v>0.23575495386120221</v>
      </c>
      <c r="AP1096" s="11">
        <v>0.59220000252127647</v>
      </c>
      <c r="AQ1096" s="11">
        <v>0.45778259807506821</v>
      </c>
      <c r="AR1096" s="11">
        <v>709.42842134148805</v>
      </c>
      <c r="AS1096" s="11">
        <v>690</v>
      </c>
      <c r="AT1096" s="11">
        <v>7888284</v>
      </c>
      <c r="AW1096" s="11">
        <v>0.04</v>
      </c>
      <c r="AX1096" s="11">
        <v>-1.7745283866415995E-2</v>
      </c>
    </row>
    <row r="1097" spans="1:50">
      <c r="A1097"/>
      <c r="B1097"/>
      <c r="C1097"/>
      <c r="D1097"/>
      <c r="E1097"/>
      <c r="F1097"/>
      <c r="G1097"/>
      <c r="H1097"/>
      <c r="I1097"/>
      <c r="J1097"/>
      <c r="K1097"/>
      <c r="L1097"/>
      <c r="M1097"/>
      <c r="N1097"/>
      <c r="O1097"/>
      <c r="P1097"/>
      <c r="Q1097"/>
      <c r="R1097"/>
      <c r="S1097"/>
      <c r="T1097"/>
      <c r="U1097"/>
      <c r="V1097"/>
      <c r="W1097"/>
      <c r="X1097"/>
      <c r="Y1097"/>
      <c r="Z1097"/>
      <c r="AA1097" s="11">
        <v>1.2209018394921048E-2</v>
      </c>
      <c r="AB1097" s="11">
        <v>0.83499999999999996</v>
      </c>
      <c r="AC1097" s="11">
        <v>0.55000000000000004</v>
      </c>
      <c r="AD1097" s="11">
        <v>0.7</v>
      </c>
      <c r="AE1097" s="11">
        <v>0.71400000000000008</v>
      </c>
      <c r="AF1097" s="11">
        <v>0.90500000000000003</v>
      </c>
      <c r="AG1097" s="11">
        <v>0.5</v>
      </c>
      <c r="AH1097" s="11">
        <v>0.82799999999999996</v>
      </c>
      <c r="AI1097" s="11">
        <v>0.69</v>
      </c>
      <c r="AJ1097" s="11">
        <v>0.38401283111310203</v>
      </c>
      <c r="AK1097" s="11">
        <v>0.25785364195980798</v>
      </c>
      <c r="AL1097" s="11">
        <v>0.34403252861057682</v>
      </c>
      <c r="AM1097" s="11">
        <v>2.9730677447955558E-3</v>
      </c>
      <c r="AN1097" s="11">
        <v>1.7331142857142857E-2</v>
      </c>
      <c r="AO1097" s="11">
        <v>0.25421469025955318</v>
      </c>
      <c r="AP1097" s="11">
        <v>0.60630000220611691</v>
      </c>
      <c r="AQ1097" s="11">
        <v>0.34403252861057682</v>
      </c>
      <c r="AR1097" s="11">
        <v>736.09121942595903</v>
      </c>
      <c r="AS1097" s="11">
        <v>710</v>
      </c>
      <c r="AT1097" s="11">
        <v>8060137</v>
      </c>
      <c r="AW1097" s="11">
        <v>0.06</v>
      </c>
      <c r="AX1097" s="11">
        <v>-1.6136929505999598E-2</v>
      </c>
    </row>
    <row r="1098" spans="1:50">
      <c r="A1098"/>
      <c r="B1098"/>
      <c r="C1098"/>
      <c r="D1098"/>
      <c r="E1098"/>
      <c r="F1098"/>
      <c r="G1098"/>
      <c r="H1098"/>
      <c r="I1098"/>
      <c r="J1098"/>
      <c r="K1098"/>
      <c r="L1098"/>
      <c r="M1098"/>
      <c r="N1098"/>
      <c r="O1098"/>
      <c r="P1098"/>
      <c r="Q1098"/>
      <c r="R1098"/>
      <c r="S1098"/>
      <c r="T1098"/>
      <c r="U1098"/>
      <c r="V1098"/>
      <c r="W1098"/>
      <c r="X1098"/>
      <c r="Y1098"/>
      <c r="Z1098"/>
      <c r="AA1098" s="11">
        <v>1.2209018394921048E-2</v>
      </c>
      <c r="AB1098" s="11">
        <v>0.83499999999999996</v>
      </c>
      <c r="AC1098" s="11">
        <v>0.55000000000000004</v>
      </c>
      <c r="AD1098" s="11">
        <v>0.5</v>
      </c>
      <c r="AE1098" s="11">
        <v>0.71400000000000008</v>
      </c>
      <c r="AF1098" s="11">
        <v>0.92099999999999993</v>
      </c>
      <c r="AG1098" s="11">
        <v>0.5</v>
      </c>
      <c r="AH1098" s="11">
        <v>0.85</v>
      </c>
      <c r="AI1098" s="11">
        <v>0.71</v>
      </c>
      <c r="AJ1098" s="11">
        <v>0.26275629151401103</v>
      </c>
      <c r="AK1098" s="11">
        <v>0.25988848980401402</v>
      </c>
      <c r="AL1098" s="11">
        <v>0.34591087072326127</v>
      </c>
      <c r="AM1098" s="11">
        <v>3.4028671162148892E-3</v>
      </c>
      <c r="AN1098" s="11">
        <v>2.0113628571428569E-2</v>
      </c>
      <c r="AO1098" s="11">
        <v>0.24178219096028472</v>
      </c>
      <c r="AP1098" s="11">
        <v>0.62040000189095734</v>
      </c>
      <c r="AQ1098" s="11">
        <v>0.34591087072326127</v>
      </c>
      <c r="AR1098" s="11">
        <v>766.33981460036603</v>
      </c>
      <c r="AS1098" s="11">
        <v>750</v>
      </c>
      <c r="AT1098" s="11">
        <v>8222478</v>
      </c>
      <c r="AW1098" s="11">
        <v>0.04</v>
      </c>
      <c r="AX1098" s="11">
        <v>-1.9729028497324219E-2</v>
      </c>
    </row>
    <row r="1099" spans="1:50">
      <c r="A1099"/>
      <c r="B1099"/>
      <c r="C1099"/>
      <c r="D1099"/>
      <c r="E1099"/>
      <c r="F1099"/>
      <c r="G1099"/>
      <c r="H1099"/>
      <c r="I1099"/>
      <c r="J1099"/>
      <c r="K1099"/>
      <c r="L1099"/>
      <c r="M1099"/>
      <c r="N1099"/>
      <c r="O1099"/>
      <c r="P1099"/>
      <c r="Q1099"/>
      <c r="R1099"/>
      <c r="S1099"/>
      <c r="T1099"/>
      <c r="U1099"/>
      <c r="V1099"/>
      <c r="W1099"/>
      <c r="X1099"/>
      <c r="Y1099"/>
      <c r="Z1099"/>
      <c r="AA1099" s="11">
        <v>1.2209018394921048E-2</v>
      </c>
      <c r="AB1099" s="11">
        <v>0.83499999999999996</v>
      </c>
      <c r="AC1099" s="11">
        <v>0.55000000000000004</v>
      </c>
      <c r="AD1099" s="11">
        <v>0.5</v>
      </c>
      <c r="AE1099" s="11">
        <v>0.71299999999999997</v>
      </c>
      <c r="AF1099" s="11">
        <v>0.89200000000000002</v>
      </c>
      <c r="AG1099" s="11">
        <v>0.5</v>
      </c>
      <c r="AH1099" s="11">
        <v>0.77099999999999991</v>
      </c>
      <c r="AI1099" s="11">
        <v>0.71</v>
      </c>
      <c r="AJ1099" s="11">
        <v>0.14149975191492001</v>
      </c>
      <c r="AK1099" s="11">
        <v>0.26192333764822001</v>
      </c>
      <c r="AL1099" s="11">
        <v>0.34778921283594577</v>
      </c>
      <c r="AM1099" s="11">
        <v>5.5812977540445549E-3</v>
      </c>
      <c r="AN1099" s="11">
        <v>2.2896114285714284E-2</v>
      </c>
      <c r="AO1099" s="11">
        <v>0.22934969166101626</v>
      </c>
      <c r="AP1099" s="11">
        <v>0.63450000157579778</v>
      </c>
      <c r="AQ1099" s="11">
        <v>0.34778921283594577</v>
      </c>
      <c r="AR1099" s="11">
        <v>782.330993502914</v>
      </c>
      <c r="AS1099" s="11">
        <v>760</v>
      </c>
      <c r="AT1099" s="11">
        <v>8383554</v>
      </c>
      <c r="AW1099" s="11">
        <v>0.02</v>
      </c>
      <c r="AX1099" s="11">
        <v>-1.8374238217424288E-2</v>
      </c>
    </row>
    <row r="1100" spans="1:50">
      <c r="A1100"/>
      <c r="B1100"/>
      <c r="C1100"/>
      <c r="D1100"/>
      <c r="E1100"/>
      <c r="F1100"/>
      <c r="G1100"/>
      <c r="H1100"/>
      <c r="I1100"/>
      <c r="J1100"/>
      <c r="K1100"/>
      <c r="L1100"/>
      <c r="M1100"/>
      <c r="N1100"/>
      <c r="O1100"/>
      <c r="P1100"/>
      <c r="Q1100"/>
      <c r="R1100"/>
      <c r="S1100"/>
      <c r="T1100"/>
      <c r="U1100"/>
      <c r="V1100"/>
      <c r="W1100"/>
      <c r="X1100"/>
      <c r="Y1100"/>
      <c r="Z1100"/>
      <c r="AA1100" s="11">
        <v>1.2209018394921048E-2</v>
      </c>
      <c r="AB1100" s="11">
        <v>0.85736666679333329</v>
      </c>
      <c r="AC1100" s="11">
        <v>0.55000000000000004</v>
      </c>
      <c r="AD1100" s="11">
        <v>0.5</v>
      </c>
      <c r="AE1100" s="11">
        <v>0.71299999999999997</v>
      </c>
      <c r="AF1100" s="11">
        <v>0.92299999999999993</v>
      </c>
      <c r="AG1100" s="11">
        <v>0.5</v>
      </c>
      <c r="AH1100" s="11">
        <v>0.7659999999999999</v>
      </c>
      <c r="AI1100" s="11">
        <v>0.70200000000000007</v>
      </c>
      <c r="AJ1100" s="11">
        <v>0.169831517975914</v>
      </c>
      <c r="AK1100" s="11">
        <v>0.24545267494224304</v>
      </c>
      <c r="AL1100" s="11">
        <v>0.36836156229712735</v>
      </c>
      <c r="AM1100" s="11">
        <v>7.2388265325162215E-3</v>
      </c>
      <c r="AN1100" s="11">
        <v>2.5678600000000003E-2</v>
      </c>
      <c r="AO1100" s="11">
        <v>0.270308177355019</v>
      </c>
      <c r="AP1100" s="11">
        <v>0.64860000126063821</v>
      </c>
      <c r="AQ1100" s="11">
        <v>0.36836156229712735</v>
      </c>
      <c r="AR1100" s="11">
        <v>807.59205377997398</v>
      </c>
      <c r="AS1100" s="11">
        <v>780</v>
      </c>
      <c r="AT1100" s="11">
        <v>8544970</v>
      </c>
      <c r="AW1100" s="11">
        <v>0.03</v>
      </c>
      <c r="AX1100" s="11">
        <v>-2.1637317125943967E-2</v>
      </c>
    </row>
    <row r="1101" spans="1:50">
      <c r="A1101"/>
      <c r="B1101"/>
      <c r="C1101"/>
      <c r="D1101"/>
      <c r="E1101"/>
      <c r="F1101"/>
      <c r="G1101"/>
      <c r="H1101"/>
      <c r="I1101"/>
      <c r="J1101"/>
      <c r="K1101"/>
      <c r="L1101"/>
      <c r="M1101"/>
      <c r="N1101"/>
      <c r="O1101"/>
      <c r="P1101"/>
      <c r="Q1101"/>
      <c r="R1101"/>
      <c r="S1101"/>
      <c r="T1101"/>
      <c r="U1101"/>
      <c r="V1101"/>
      <c r="W1101"/>
      <c r="X1101"/>
      <c r="Y1101"/>
      <c r="Z1101"/>
      <c r="AA1101" s="11">
        <v>1.2209018394921048E-2</v>
      </c>
      <c r="AB1101" s="11">
        <v>0.87973333358666661</v>
      </c>
      <c r="AC1101" s="11">
        <v>0.55000000000000004</v>
      </c>
      <c r="AD1101" s="11">
        <v>0.5</v>
      </c>
      <c r="AE1101" s="11">
        <v>0.71299999999999997</v>
      </c>
      <c r="AF1101" s="11">
        <v>0.92299999999999993</v>
      </c>
      <c r="AG1101" s="11">
        <v>0.5</v>
      </c>
      <c r="AH1101" s="11">
        <v>0.74400000000000011</v>
      </c>
      <c r="AI1101" s="11">
        <v>0.28000000000000003</v>
      </c>
      <c r="AJ1101" s="11">
        <v>0.198163284036908</v>
      </c>
      <c r="AK1101" s="11">
        <v>0.22898201223626602</v>
      </c>
      <c r="AL1101" s="11">
        <v>0.38893391175830894</v>
      </c>
      <c r="AM1101" s="11">
        <v>1.1584891729849667E-2</v>
      </c>
      <c r="AN1101" s="11">
        <v>2.8461085714285718E-2</v>
      </c>
      <c r="AO1101" s="11">
        <v>0.31126666304902184</v>
      </c>
      <c r="AP1101" s="11">
        <v>0.66270000094547865</v>
      </c>
      <c r="AQ1101" s="11">
        <v>0.38893391175830894</v>
      </c>
      <c r="AR1101" s="11">
        <v>835.89431757572402</v>
      </c>
      <c r="AS1101" s="11">
        <v>830</v>
      </c>
      <c r="AT1101" s="11">
        <v>8705975</v>
      </c>
      <c r="AW1101" s="11">
        <v>0.01</v>
      </c>
      <c r="AX1101" s="11">
        <v>-2.512057268908513E-2</v>
      </c>
    </row>
    <row r="1102" spans="1:50">
      <c r="A1102"/>
      <c r="B1102"/>
      <c r="C1102"/>
      <c r="D1102"/>
      <c r="E1102"/>
      <c r="F1102"/>
      <c r="G1102"/>
      <c r="H1102"/>
      <c r="I1102"/>
      <c r="J1102"/>
      <c r="K1102"/>
      <c r="L1102"/>
      <c r="M1102"/>
      <c r="N1102"/>
      <c r="O1102"/>
      <c r="P1102"/>
      <c r="Q1102"/>
      <c r="R1102"/>
      <c r="S1102"/>
      <c r="T1102"/>
      <c r="U1102"/>
      <c r="V1102"/>
      <c r="W1102"/>
      <c r="X1102"/>
      <c r="Y1102"/>
      <c r="Z1102"/>
      <c r="AA1102" s="11">
        <v>1.2209018394921048E-2</v>
      </c>
      <c r="AB1102" s="11">
        <v>0.90210000038000004</v>
      </c>
      <c r="AC1102" s="11">
        <v>0.55000000000000004</v>
      </c>
      <c r="AD1102" s="11">
        <v>0.7</v>
      </c>
      <c r="AE1102" s="11">
        <v>0.71200000000000008</v>
      </c>
      <c r="AF1102" s="11">
        <v>0.91599999999999993</v>
      </c>
      <c r="AG1102" s="11">
        <v>0.5</v>
      </c>
      <c r="AH1102" s="11">
        <v>0.79900000000000004</v>
      </c>
      <c r="AI1102" s="11">
        <v>0.19</v>
      </c>
      <c r="AJ1102" s="11">
        <v>0.35277820435741802</v>
      </c>
      <c r="AK1102" s="11">
        <v>0.22067811680900001</v>
      </c>
      <c r="AL1102" s="11">
        <v>0.34257608176952409</v>
      </c>
      <c r="AM1102" s="11">
        <v>1.3967244819157443E-2</v>
      </c>
      <c r="AN1102" s="11">
        <v>3.124357142857143E-2</v>
      </c>
      <c r="AO1102" s="11">
        <v>0.28314186155092474</v>
      </c>
      <c r="AP1102" s="11">
        <v>0.67680000063031909</v>
      </c>
      <c r="AQ1102" s="11">
        <v>0.34257608176952409</v>
      </c>
      <c r="AR1102" s="11">
        <v>883.53436587955798</v>
      </c>
      <c r="AS1102" s="11">
        <v>820</v>
      </c>
      <c r="AT1102" s="11">
        <v>8869959</v>
      </c>
      <c r="AU1102" s="11">
        <v>43.34</v>
      </c>
      <c r="AV1102" s="11">
        <v>87.23</v>
      </c>
      <c r="AW1102" s="11">
        <v>0.03</v>
      </c>
      <c r="AX1102" s="11">
        <v>-3.0070403367132847E-2</v>
      </c>
    </row>
    <row r="1103" spans="1:50">
      <c r="A1103"/>
      <c r="B1103"/>
      <c r="C1103"/>
      <c r="D1103"/>
      <c r="E1103"/>
      <c r="F1103"/>
      <c r="G1103"/>
      <c r="H1103"/>
      <c r="I1103"/>
      <c r="J1103"/>
      <c r="K1103"/>
      <c r="L1103"/>
      <c r="M1103"/>
      <c r="N1103"/>
      <c r="O1103"/>
      <c r="P1103"/>
      <c r="Q1103"/>
      <c r="R1103"/>
      <c r="S1103"/>
      <c r="T1103"/>
      <c r="U1103"/>
      <c r="V1103"/>
      <c r="W1103"/>
      <c r="X1103"/>
      <c r="Y1103"/>
      <c r="Z1103"/>
      <c r="AA1103" s="11">
        <v>1.2209018394921048E-2</v>
      </c>
      <c r="AB1103" s="11">
        <v>0.90405800032863526</v>
      </c>
      <c r="AC1103" s="11">
        <v>0.55000000000000004</v>
      </c>
      <c r="AD1103" s="11">
        <v>0.7</v>
      </c>
      <c r="AE1103" s="11">
        <v>0.71200000000000008</v>
      </c>
      <c r="AF1103" s="11">
        <v>0.8909999999999999</v>
      </c>
      <c r="AG1103" s="11">
        <v>0.3</v>
      </c>
      <c r="AH1103" s="11">
        <v>0.82499999999999996</v>
      </c>
      <c r="AI1103" s="11">
        <v>0.52200000000000002</v>
      </c>
      <c r="AJ1103" s="11">
        <v>0.30072332314720002</v>
      </c>
      <c r="AK1103" s="11">
        <v>0.25218227745586802</v>
      </c>
      <c r="AL1103" s="11">
        <v>0.31782803992663639</v>
      </c>
      <c r="AM1103" s="11">
        <v>1.9037708834233114E-2</v>
      </c>
      <c r="AN1103" s="11">
        <v>3.1168000000000001E-2</v>
      </c>
      <c r="AO1103" s="11">
        <v>0.25966560015660434</v>
      </c>
      <c r="AP1103" s="11">
        <v>0.69090000031515952</v>
      </c>
      <c r="AQ1103" s="11">
        <v>0.31782803992663639</v>
      </c>
      <c r="AR1103" s="11">
        <v>912.29670634676597</v>
      </c>
      <c r="AS1103" s="11">
        <v>840</v>
      </c>
      <c r="AT1103" s="11">
        <v>9040537</v>
      </c>
      <c r="AW1103" s="11">
        <v>0.03</v>
      </c>
      <c r="AX1103" s="11">
        <v>-2.4341278981733716E-2</v>
      </c>
    </row>
    <row r="1104" spans="1:50">
      <c r="A1104"/>
      <c r="B1104"/>
      <c r="C1104"/>
      <c r="D1104"/>
      <c r="E1104"/>
      <c r="F1104"/>
      <c r="G1104"/>
      <c r="H1104"/>
      <c r="I1104"/>
      <c r="J1104"/>
      <c r="K1104"/>
      <c r="L1104"/>
      <c r="M1104"/>
      <c r="N1104"/>
      <c r="O1104"/>
      <c r="P1104"/>
      <c r="Q1104"/>
      <c r="R1104"/>
      <c r="S1104"/>
      <c r="T1104"/>
      <c r="U1104"/>
      <c r="V1104"/>
      <c r="W1104"/>
      <c r="X1104"/>
      <c r="Y1104"/>
      <c r="Z1104"/>
      <c r="AA1104" s="11">
        <v>1.2209018394921048E-2</v>
      </c>
      <c r="AB1104" s="11">
        <v>0.90601600027727058</v>
      </c>
      <c r="AC1104" s="11">
        <v>0.55000000000000004</v>
      </c>
      <c r="AD1104" s="11">
        <v>0.7</v>
      </c>
      <c r="AE1104" s="11">
        <v>0.71</v>
      </c>
      <c r="AF1104" s="11">
        <v>0.9</v>
      </c>
      <c r="AG1104" s="11">
        <v>0.3</v>
      </c>
      <c r="AH1104" s="11">
        <v>0.752</v>
      </c>
      <c r="AI1104" s="11">
        <v>0.57200000000000006</v>
      </c>
      <c r="AJ1104" s="11">
        <v>0.27672425103548204</v>
      </c>
      <c r="AK1104" s="11">
        <v>0.25943199245940401</v>
      </c>
      <c r="AL1104" s="11">
        <v>0.32333058216221505</v>
      </c>
      <c r="AM1104" s="11">
        <v>2.2774675601858776E-2</v>
      </c>
      <c r="AN1104" s="11">
        <v>4.2049571428571429E-2</v>
      </c>
      <c r="AO1104" s="11">
        <v>0.22972072088045015</v>
      </c>
      <c r="AP1104" s="11">
        <v>0.70499999999999996</v>
      </c>
      <c r="AQ1104" s="11">
        <v>0.32333058216221505</v>
      </c>
      <c r="AR1104" s="11">
        <v>951.99564706288299</v>
      </c>
      <c r="AS1104" s="11">
        <v>860</v>
      </c>
      <c r="AT1104" s="11">
        <v>9220768</v>
      </c>
      <c r="AW1104" s="11">
        <v>0.02</v>
      </c>
      <c r="AX1104" s="11">
        <v>-2.7766853110398892E-2</v>
      </c>
    </row>
    <row r="1105" spans="1:50">
      <c r="A1105"/>
      <c r="B1105"/>
      <c r="C1105"/>
      <c r="D1105"/>
      <c r="E1105"/>
      <c r="F1105"/>
      <c r="G1105"/>
      <c r="H1105"/>
      <c r="I1105"/>
      <c r="J1105"/>
      <c r="K1105"/>
      <c r="L1105"/>
      <c r="M1105"/>
      <c r="N1105"/>
      <c r="O1105"/>
      <c r="P1105"/>
      <c r="Q1105"/>
      <c r="R1105"/>
      <c r="S1105"/>
      <c r="T1105"/>
      <c r="U1105"/>
      <c r="V1105"/>
      <c r="W1105"/>
      <c r="X1105"/>
      <c r="Y1105"/>
      <c r="Z1105"/>
      <c r="AA1105" s="11">
        <v>1.2209018394921048E-2</v>
      </c>
      <c r="AB1105" s="11">
        <v>0.90797400022590591</v>
      </c>
      <c r="AC1105" s="11">
        <v>0.43799999999999994</v>
      </c>
      <c r="AD1105" s="11">
        <v>0.5</v>
      </c>
      <c r="AE1105" s="11">
        <v>0.70299999999999996</v>
      </c>
      <c r="AF1105" s="11">
        <v>0.9</v>
      </c>
      <c r="AG1105" s="11">
        <v>0.3</v>
      </c>
      <c r="AH1105" s="11">
        <v>0.70400000000000007</v>
      </c>
      <c r="AI1105" s="11">
        <v>0.47799999999999998</v>
      </c>
      <c r="AJ1105" s="11">
        <v>0.136811357897624</v>
      </c>
      <c r="AK1105" s="11">
        <v>0.250740639241116</v>
      </c>
      <c r="AL1105" s="11">
        <v>0.30293254016884719</v>
      </c>
      <c r="AM1105" s="11">
        <v>0.12694663840229883</v>
      </c>
      <c r="AN1105" s="11">
        <v>7.3694571428571429E-2</v>
      </c>
      <c r="AO1105" s="11">
        <v>0.20915494103282684</v>
      </c>
      <c r="AP1105" s="11">
        <v>0.71</v>
      </c>
      <c r="AQ1105" s="11">
        <v>0.30293254016884719</v>
      </c>
      <c r="AR1105" s="11">
        <v>987.04278173913599</v>
      </c>
      <c r="AS1105" s="11">
        <v>870</v>
      </c>
      <c r="AT1105" s="11">
        <v>9411881</v>
      </c>
      <c r="AW1105" s="11">
        <v>-0.01</v>
      </c>
      <c r="AX1105" s="11">
        <v>-2.9236306566008785E-2</v>
      </c>
    </row>
    <row r="1106" spans="1:50">
      <c r="A1106"/>
      <c r="B1106"/>
      <c r="C1106"/>
      <c r="D1106"/>
      <c r="E1106"/>
      <c r="F1106"/>
      <c r="G1106"/>
      <c r="H1106"/>
      <c r="I1106"/>
      <c r="J1106"/>
      <c r="K1106"/>
      <c r="L1106"/>
      <c r="M1106"/>
      <c r="N1106"/>
      <c r="O1106"/>
      <c r="P1106"/>
      <c r="Q1106"/>
      <c r="R1106"/>
      <c r="S1106"/>
      <c r="T1106"/>
      <c r="U1106"/>
      <c r="V1106"/>
      <c r="W1106"/>
      <c r="X1106"/>
      <c r="Y1106"/>
      <c r="Z1106"/>
      <c r="AA1106" s="11">
        <v>1.2209018394921048E-2</v>
      </c>
      <c r="AB1106" s="11">
        <v>0.90993200017454112</v>
      </c>
      <c r="AC1106" s="11">
        <v>0.40899999999999997</v>
      </c>
      <c r="AD1106" s="11">
        <v>0.6</v>
      </c>
      <c r="AE1106" s="11">
        <v>0.74299999999999999</v>
      </c>
      <c r="AF1106" s="11">
        <v>0.91799999999999993</v>
      </c>
      <c r="AG1106" s="11">
        <v>0.3</v>
      </c>
      <c r="AH1106" s="11">
        <v>0.57499999999999996</v>
      </c>
      <c r="AI1106" s="11">
        <v>0.59599999999999997</v>
      </c>
      <c r="AJ1106" s="11">
        <v>4.8376599690717989E-2</v>
      </c>
      <c r="AK1106" s="11">
        <v>0.244076227737892</v>
      </c>
      <c r="AL1106" s="11">
        <v>0.21629879231337359</v>
      </c>
      <c r="AM1106" s="11">
        <v>0.23111860120273889</v>
      </c>
      <c r="AN1106" s="11">
        <v>0.11490957142857143</v>
      </c>
      <c r="AO1106" s="11">
        <v>0.19621861768263743</v>
      </c>
      <c r="AP1106" s="11">
        <v>0.70499999999999996</v>
      </c>
      <c r="AQ1106" s="11">
        <v>0.21629879231337359</v>
      </c>
      <c r="AR1106" s="11">
        <v>1016.85660309926</v>
      </c>
      <c r="AS1106" s="11">
        <v>920</v>
      </c>
      <c r="AT1106" s="11">
        <v>9615073</v>
      </c>
      <c r="AU1106" s="11">
        <v>39.35</v>
      </c>
      <c r="AV1106" s="11">
        <v>69.59</v>
      </c>
      <c r="AW1106" s="11">
        <v>-0.02</v>
      </c>
      <c r="AX1106" s="11">
        <v>-3.0186801790272888E-2</v>
      </c>
    </row>
    <row r="1107" spans="1:50">
      <c r="A1107"/>
      <c r="B1107"/>
      <c r="C1107"/>
      <c r="D1107"/>
      <c r="E1107"/>
      <c r="F1107"/>
      <c r="G1107"/>
      <c r="H1107"/>
      <c r="I1107"/>
      <c r="J1107"/>
      <c r="K1107"/>
      <c r="L1107"/>
      <c r="M1107"/>
      <c r="N1107"/>
      <c r="O1107"/>
      <c r="P1107"/>
      <c r="Q1107"/>
      <c r="R1107"/>
      <c r="S1107"/>
      <c r="T1107"/>
      <c r="U1107"/>
      <c r="V1107"/>
      <c r="W1107"/>
      <c r="X1107"/>
      <c r="Y1107"/>
      <c r="Z1107"/>
      <c r="AA1107" s="11">
        <v>1.2209018394921048E-2</v>
      </c>
      <c r="AB1107" s="11">
        <v>0.91189000012317645</v>
      </c>
      <c r="AC1107" s="11">
        <v>0.45899999999999996</v>
      </c>
      <c r="AD1107" s="11">
        <v>0.5</v>
      </c>
      <c r="AE1107" s="11">
        <v>0.70099999999999996</v>
      </c>
      <c r="AF1107" s="11">
        <v>0.88700000000000001</v>
      </c>
      <c r="AG1107" s="11">
        <v>0.4</v>
      </c>
      <c r="AH1107" s="11">
        <v>0.54299999999999993</v>
      </c>
      <c r="AI1107" s="11">
        <v>0.59599999999999997</v>
      </c>
      <c r="AJ1107" s="11">
        <v>8.9308204521080015E-2</v>
      </c>
      <c r="AK1107" s="11">
        <v>0.228252352132712</v>
      </c>
      <c r="AL1107" s="11">
        <v>0.237183431362812</v>
      </c>
      <c r="AM1107" s="11">
        <v>0.4339549949973156</v>
      </c>
      <c r="AN1107" s="11">
        <v>0.1316877142857143</v>
      </c>
      <c r="AO1107" s="11">
        <v>0.1851514083353428</v>
      </c>
      <c r="AP1107" s="11">
        <v>0.70799999999999996</v>
      </c>
      <c r="AQ1107" s="11">
        <v>0.237183431362812</v>
      </c>
      <c r="AR1107" s="11">
        <v>1066.2136779651401</v>
      </c>
      <c r="AS1107" s="11">
        <v>940</v>
      </c>
      <c r="AT1107" s="11">
        <v>9833055</v>
      </c>
      <c r="AW1107" s="11">
        <v>-0.01</v>
      </c>
      <c r="AX1107" s="11">
        <v>-2.6346313100242547E-2</v>
      </c>
    </row>
    <row r="1108" spans="1:50">
      <c r="A1108"/>
      <c r="B1108"/>
      <c r="C1108"/>
      <c r="D1108"/>
      <c r="E1108"/>
      <c r="F1108"/>
      <c r="G1108"/>
      <c r="H1108"/>
      <c r="I1108"/>
      <c r="J1108"/>
      <c r="K1108"/>
      <c r="L1108"/>
      <c r="M1108"/>
      <c r="N1108"/>
      <c r="O1108"/>
      <c r="P1108"/>
      <c r="Q1108"/>
      <c r="R1108"/>
      <c r="S1108"/>
      <c r="T1108"/>
      <c r="U1108"/>
      <c r="V1108"/>
      <c r="W1108"/>
      <c r="X1108"/>
      <c r="Y1108"/>
      <c r="Z1108"/>
      <c r="AA1108" s="11">
        <v>1.2209018394921048E-2</v>
      </c>
      <c r="AB1108" s="11">
        <v>0.91384800007181177</v>
      </c>
      <c r="AC1108" s="11">
        <v>0.45200000000000001</v>
      </c>
      <c r="AD1108" s="11">
        <v>0.4</v>
      </c>
      <c r="AE1108" s="11">
        <v>0.71099999999999997</v>
      </c>
      <c r="AF1108" s="11">
        <v>0.91900000000000004</v>
      </c>
      <c r="AG1108" s="11">
        <v>0.4</v>
      </c>
      <c r="AH1108" s="11">
        <v>0.57399999999999995</v>
      </c>
      <c r="AI1108" s="11">
        <v>0.59599999999999997</v>
      </c>
      <c r="AJ1108" s="11">
        <v>0.12051919731823002</v>
      </c>
      <c r="AK1108" s="11">
        <v>0.21478843495450201</v>
      </c>
      <c r="AL1108" s="11">
        <v>0.25453853644880714</v>
      </c>
      <c r="AM1108" s="11">
        <v>0.61874771818156893</v>
      </c>
      <c r="AN1108" s="11">
        <v>0.12905396005886899</v>
      </c>
      <c r="AO1108" s="11">
        <v>0.17827298882149259</v>
      </c>
      <c r="AP1108" s="11">
        <v>0.66299999999999992</v>
      </c>
      <c r="AQ1108" s="11">
        <v>0.25453853644880714</v>
      </c>
      <c r="AR1108" s="11">
        <v>1047.7981889515399</v>
      </c>
      <c r="AS1108" s="11">
        <v>940</v>
      </c>
      <c r="AT1108" s="11">
        <v>10068724</v>
      </c>
      <c r="AW1108" s="11">
        <v>0</v>
      </c>
      <c r="AX1108" s="11">
        <v>-2.9747598226806171E-2</v>
      </c>
    </row>
    <row r="1109" spans="1:50">
      <c r="A1109"/>
      <c r="B1109"/>
      <c r="C1109"/>
      <c r="D1109"/>
      <c r="E1109"/>
      <c r="F1109"/>
      <c r="G1109"/>
      <c r="H1109"/>
      <c r="I1109"/>
      <c r="J1109"/>
      <c r="K1109"/>
      <c r="L1109"/>
      <c r="M1109"/>
      <c r="N1109"/>
      <c r="O1109"/>
      <c r="P1109"/>
      <c r="Q1109"/>
      <c r="R1109"/>
      <c r="S1109"/>
      <c r="T1109"/>
      <c r="U1109"/>
      <c r="V1109"/>
      <c r="W1109"/>
      <c r="X1109"/>
      <c r="Y1109"/>
      <c r="Z1109"/>
      <c r="AA1109" s="11">
        <v>1.2209018394921048E-2</v>
      </c>
      <c r="AB1109" s="11">
        <v>0.91580600002044699</v>
      </c>
      <c r="AC1109" s="11">
        <v>0.43700000000000006</v>
      </c>
      <c r="AD1109" s="11">
        <v>0.4</v>
      </c>
      <c r="AE1109" s="11">
        <v>0.69900000000000007</v>
      </c>
      <c r="AF1109" s="11">
        <v>0.93099999999999994</v>
      </c>
      <c r="AG1109" s="11">
        <v>0.4</v>
      </c>
      <c r="AH1109" s="11">
        <v>0.57399999999999995</v>
      </c>
      <c r="AI1109" s="11">
        <v>0.6</v>
      </c>
      <c r="AJ1109" s="11">
        <v>0.12431400526022714</v>
      </c>
      <c r="AK1109" s="11">
        <v>0.21764055054120721</v>
      </c>
      <c r="AL1109" s="11">
        <v>0.25699315102945414</v>
      </c>
      <c r="AM1109" s="11">
        <v>0.61256024113805407</v>
      </c>
      <c r="AN1109" s="11">
        <v>0.12642020583202371</v>
      </c>
      <c r="AO1109" s="11">
        <v>0.1814902588613661</v>
      </c>
      <c r="AP1109" s="11">
        <v>0.78</v>
      </c>
      <c r="AQ1109" s="11">
        <v>0.25699315102945414</v>
      </c>
      <c r="AS1109" s="11">
        <v>968</v>
      </c>
      <c r="AW1109" s="11">
        <v>0.01</v>
      </c>
      <c r="AX1109" s="11">
        <v>-3.4413456068366099E-2</v>
      </c>
    </row>
    <row r="1110" spans="1:50">
      <c r="A1110"/>
      <c r="B1110"/>
      <c r="C1110"/>
      <c r="D1110"/>
      <c r="E1110"/>
      <c r="F1110"/>
      <c r="G1110"/>
      <c r="H1110"/>
      <c r="I1110"/>
      <c r="J1110"/>
      <c r="K1110"/>
      <c r="L1110"/>
      <c r="M1110"/>
      <c r="N1110"/>
      <c r="O1110"/>
      <c r="P1110"/>
      <c r="Q1110"/>
      <c r="R1110"/>
      <c r="S1110"/>
      <c r="T1110"/>
      <c r="U1110"/>
      <c r="V1110"/>
      <c r="W1110"/>
      <c r="X1110"/>
      <c r="Y1110"/>
      <c r="Z1110"/>
      <c r="AA1110" s="11">
        <v>5.3342816500711238E-2</v>
      </c>
      <c r="AB1110" s="11">
        <v>0.89800000190000007</v>
      </c>
      <c r="AC1110" s="11">
        <v>0.36800000071525574</v>
      </c>
      <c r="AD1110" s="11">
        <v>9.2000000178813934E-2</v>
      </c>
      <c r="AE1110" s="11">
        <v>0.60260000117123125</v>
      </c>
      <c r="AF1110" s="11">
        <v>0.60628000117838388</v>
      </c>
      <c r="AG1110" s="11">
        <v>0.2760000005364418</v>
      </c>
      <c r="AH1110" s="11">
        <v>0.37352000072598457</v>
      </c>
      <c r="AI1110" s="11">
        <v>0.27048000052571297</v>
      </c>
      <c r="AJ1110" s="11">
        <v>0.38577810965389664</v>
      </c>
      <c r="AK1110" s="11">
        <v>0.43654705105522285</v>
      </c>
      <c r="AL1110" s="11">
        <v>0.30459253571278494</v>
      </c>
      <c r="AM1110" s="11">
        <v>8.4815526591548479E-4</v>
      </c>
      <c r="AN1110" s="11">
        <v>5.2579314387909007E-3</v>
      </c>
      <c r="AO1110" s="11">
        <v>0.16617062381235698</v>
      </c>
      <c r="AP1110" s="11">
        <v>0.41280000230669978</v>
      </c>
      <c r="AQ1110" s="11">
        <v>0.30459253571278494</v>
      </c>
      <c r="AR1110" s="11">
        <v>1034.41190182999</v>
      </c>
      <c r="AS1110" s="11">
        <v>960</v>
      </c>
      <c r="AT1110" s="11">
        <v>1165989</v>
      </c>
      <c r="AW1110" s="11">
        <v>-0.11</v>
      </c>
      <c r="AX1110" s="11">
        <v>-4.9124712960087635E-2</v>
      </c>
    </row>
    <row r="1111" spans="1:50">
      <c r="A1111"/>
      <c r="B1111"/>
      <c r="C1111"/>
      <c r="D1111"/>
      <c r="E1111"/>
      <c r="F1111"/>
      <c r="G1111"/>
      <c r="H1111"/>
      <c r="I1111"/>
      <c r="J1111"/>
      <c r="K1111"/>
      <c r="L1111"/>
      <c r="M1111"/>
      <c r="N1111"/>
      <c r="O1111"/>
      <c r="P1111"/>
      <c r="Q1111"/>
      <c r="R1111"/>
      <c r="S1111"/>
      <c r="T1111"/>
      <c r="U1111"/>
      <c r="V1111"/>
      <c r="W1111"/>
      <c r="X1111"/>
      <c r="Y1111"/>
      <c r="Z1111"/>
      <c r="AA1111" s="11">
        <v>5.3342816500711238E-2</v>
      </c>
      <c r="AB1111" s="11">
        <v>0.89699999809999997</v>
      </c>
      <c r="AC1111" s="11">
        <v>0.37600000053644178</v>
      </c>
      <c r="AD1111" s="11">
        <v>9.4000000134110445E-2</v>
      </c>
      <c r="AE1111" s="11">
        <v>0.61570000087842347</v>
      </c>
      <c r="AF1111" s="11">
        <v>0.61946000088378794</v>
      </c>
      <c r="AG1111" s="11">
        <v>0.28200000040233136</v>
      </c>
      <c r="AH1111" s="11">
        <v>0.38164000054448843</v>
      </c>
      <c r="AI1111" s="11">
        <v>0.27636000039428471</v>
      </c>
      <c r="AJ1111" s="11">
        <v>0.38344705072040802</v>
      </c>
      <c r="AK1111" s="11">
        <v>0.43525209294302802</v>
      </c>
      <c r="AL1111" s="11">
        <v>0.30060462836930785</v>
      </c>
      <c r="AM1111" s="11">
        <v>8.6834943837612157E-4</v>
      </c>
      <c r="AN1111" s="11">
        <v>5.3722342933788898E-3</v>
      </c>
      <c r="AO1111" s="11">
        <v>0.15935777955575095</v>
      </c>
      <c r="AP1111" s="11">
        <v>0.42312000207602979</v>
      </c>
      <c r="AQ1111" s="11">
        <v>0.30060462836930785</v>
      </c>
      <c r="AR1111" s="11">
        <v>1149.2331537415901</v>
      </c>
      <c r="AS1111" s="11">
        <v>1070</v>
      </c>
      <c r="AT1111" s="11">
        <v>1193631</v>
      </c>
      <c r="AW1111" s="11">
        <v>-0.11</v>
      </c>
      <c r="AX1111" s="11">
        <v>-6.7865729618665771E-2</v>
      </c>
    </row>
    <row r="1112" spans="1:50">
      <c r="A1112"/>
      <c r="B1112"/>
      <c r="C1112"/>
      <c r="D1112"/>
      <c r="E1112"/>
      <c r="F1112"/>
      <c r="G1112"/>
      <c r="H1112"/>
      <c r="I1112"/>
      <c r="J1112"/>
      <c r="K1112"/>
      <c r="L1112"/>
      <c r="M1112"/>
      <c r="N1112"/>
      <c r="O1112"/>
      <c r="P1112"/>
      <c r="Q1112"/>
      <c r="R1112"/>
      <c r="S1112"/>
      <c r="T1112"/>
      <c r="U1112"/>
      <c r="V1112"/>
      <c r="W1112"/>
      <c r="X1112"/>
      <c r="Y1112"/>
      <c r="Z1112"/>
      <c r="AA1112" s="11">
        <v>5.3342816500711238E-2</v>
      </c>
      <c r="AB1112" s="11">
        <v>0.89699999809999997</v>
      </c>
      <c r="AC1112" s="11">
        <v>0.38400000035762788</v>
      </c>
      <c r="AD1112" s="11">
        <v>9.600000008940697E-2</v>
      </c>
      <c r="AE1112" s="11">
        <v>0.62880000058561558</v>
      </c>
      <c r="AF1112" s="11">
        <v>0.6326400005891919</v>
      </c>
      <c r="AG1112" s="11">
        <v>0.28800000026822092</v>
      </c>
      <c r="AH1112" s="11">
        <v>0.38976000036299235</v>
      </c>
      <c r="AI1112" s="11">
        <v>0.28224000026285645</v>
      </c>
      <c r="AJ1112" s="11">
        <v>0.262888068302225</v>
      </c>
      <c r="AK1112" s="11">
        <v>0.35189476067710701</v>
      </c>
      <c r="AL1112" s="11">
        <v>0.28590785752835146</v>
      </c>
      <c r="AM1112" s="11">
        <v>8.8854361083675812E-4</v>
      </c>
      <c r="AN1112" s="11">
        <v>5.4865371479668789E-3</v>
      </c>
      <c r="AO1112" s="11">
        <v>0.13978365299690942</v>
      </c>
      <c r="AP1112" s="11">
        <v>0.4334400018453598</v>
      </c>
      <c r="AQ1112" s="11">
        <v>0.28590785752835146</v>
      </c>
      <c r="AR1112" s="11">
        <v>1218.38764020026</v>
      </c>
      <c r="AS1112" s="11">
        <v>1150</v>
      </c>
      <c r="AT1112" s="11">
        <v>1220326</v>
      </c>
      <c r="AW1112" s="11">
        <v>-0.14000000000000001</v>
      </c>
      <c r="AX1112" s="11">
        <v>-7.4328448676004966E-2</v>
      </c>
    </row>
    <row r="1113" spans="1:50">
      <c r="A1113"/>
      <c r="B1113"/>
      <c r="C1113"/>
      <c r="D1113"/>
      <c r="E1113"/>
      <c r="F1113"/>
      <c r="G1113"/>
      <c r="H1113"/>
      <c r="I1113"/>
      <c r="J1113"/>
      <c r="K1113"/>
      <c r="L1113"/>
      <c r="M1113"/>
      <c r="N1113"/>
      <c r="O1113"/>
      <c r="P1113"/>
      <c r="Q1113"/>
      <c r="R1113"/>
      <c r="S1113"/>
      <c r="T1113"/>
      <c r="U1113"/>
      <c r="V1113"/>
      <c r="W1113"/>
      <c r="X1113"/>
      <c r="Y1113"/>
      <c r="Z1113"/>
      <c r="AA1113" s="11">
        <v>5.3342816500711238E-2</v>
      </c>
      <c r="AB1113" s="11">
        <v>0.89699999809999997</v>
      </c>
      <c r="AC1113" s="11">
        <v>0.39200000017881392</v>
      </c>
      <c r="AD1113" s="11">
        <v>9.8000000044703481E-2</v>
      </c>
      <c r="AE1113" s="11">
        <v>0.6419000002928078</v>
      </c>
      <c r="AF1113" s="11">
        <v>0.64582000029459607</v>
      </c>
      <c r="AG1113" s="11">
        <v>0.29400000013411043</v>
      </c>
      <c r="AH1113" s="11">
        <v>0.39788000018149616</v>
      </c>
      <c r="AI1113" s="11">
        <v>0.28812000013142819</v>
      </c>
      <c r="AJ1113" s="11">
        <v>0.14232908588404197</v>
      </c>
      <c r="AK1113" s="11">
        <v>0.268537428411186</v>
      </c>
      <c r="AL1113" s="11">
        <v>0.27121108668739508</v>
      </c>
      <c r="AM1113" s="11">
        <v>9.0873778329739478E-4</v>
      </c>
      <c r="AN1113" s="11">
        <v>5.6008400025548679E-3</v>
      </c>
      <c r="AO1113" s="11">
        <v>0.12020952643806795</v>
      </c>
      <c r="AP1113" s="11">
        <v>0.44376000161468981</v>
      </c>
      <c r="AQ1113" s="11">
        <v>0.27121108668739508</v>
      </c>
      <c r="AR1113" s="11">
        <v>867.07636577433595</v>
      </c>
      <c r="AS1113" s="11">
        <v>810</v>
      </c>
      <c r="AT1113" s="11">
        <v>1246861</v>
      </c>
      <c r="AW1113" s="11">
        <v>-0.13</v>
      </c>
      <c r="AX1113" s="11">
        <v>-4.4007119007820839E-2</v>
      </c>
    </row>
    <row r="1114" spans="1:50">
      <c r="A1114"/>
      <c r="B1114"/>
      <c r="C1114"/>
      <c r="D1114"/>
      <c r="E1114"/>
      <c r="F1114"/>
      <c r="G1114"/>
      <c r="H1114"/>
      <c r="I1114"/>
      <c r="J1114"/>
      <c r="K1114"/>
      <c r="L1114"/>
      <c r="M1114"/>
      <c r="N1114"/>
      <c r="O1114"/>
      <c r="P1114"/>
      <c r="Q1114"/>
      <c r="R1114"/>
      <c r="S1114"/>
      <c r="T1114"/>
      <c r="U1114"/>
      <c r="V1114"/>
      <c r="W1114"/>
      <c r="X1114"/>
      <c r="Y1114"/>
      <c r="Z1114"/>
      <c r="AA1114" s="11">
        <v>5.3342816500711238E-2</v>
      </c>
      <c r="AB1114" s="11">
        <v>0.85289999724999999</v>
      </c>
      <c r="AC1114" s="11">
        <v>0.4</v>
      </c>
      <c r="AD1114" s="11">
        <v>0.1</v>
      </c>
      <c r="AE1114" s="11">
        <v>0.65500000000000003</v>
      </c>
      <c r="AF1114" s="11">
        <v>0.65900000000000003</v>
      </c>
      <c r="AG1114" s="11">
        <v>0.3</v>
      </c>
      <c r="AH1114" s="11">
        <v>0.40600000000000003</v>
      </c>
      <c r="AI1114" s="11">
        <v>0.29399999999999998</v>
      </c>
      <c r="AJ1114" s="11">
        <v>0.24053864874426401</v>
      </c>
      <c r="AK1114" s="11">
        <v>0.31643968111610399</v>
      </c>
      <c r="AL1114" s="11">
        <v>0.29485034246054898</v>
      </c>
      <c r="AM1114" s="11">
        <v>9.2893195575803134E-4</v>
      </c>
      <c r="AN1114" s="11">
        <v>5.7151428571428579E-3</v>
      </c>
      <c r="AO1114" s="11">
        <v>0.17119267420327117</v>
      </c>
      <c r="AP1114" s="11">
        <v>0.45408000138401988</v>
      </c>
      <c r="AQ1114" s="11">
        <v>0.29485034246054898</v>
      </c>
      <c r="AR1114" s="11">
        <v>927.91264307560505</v>
      </c>
      <c r="AS1114" s="11">
        <v>870</v>
      </c>
      <c r="AT1114" s="11">
        <v>1274400</v>
      </c>
      <c r="AW1114" s="11">
        <v>-0.1</v>
      </c>
      <c r="AX1114" s="11">
        <v>-3.5894735787009469E-2</v>
      </c>
    </row>
    <row r="1115" spans="1:50">
      <c r="A1115"/>
      <c r="B1115"/>
      <c r="C1115"/>
      <c r="D1115"/>
      <c r="E1115"/>
      <c r="F1115"/>
      <c r="G1115"/>
      <c r="H1115"/>
      <c r="I1115"/>
      <c r="J1115"/>
      <c r="K1115"/>
      <c r="L1115"/>
      <c r="M1115"/>
      <c r="N1115"/>
      <c r="O1115"/>
      <c r="P1115"/>
      <c r="Q1115"/>
      <c r="R1115"/>
      <c r="S1115"/>
      <c r="T1115"/>
      <c r="U1115"/>
      <c r="V1115"/>
      <c r="W1115"/>
      <c r="X1115"/>
      <c r="Y1115"/>
      <c r="Z1115"/>
      <c r="AA1115" s="11">
        <v>5.3342816500711238E-2</v>
      </c>
      <c r="AB1115" s="11">
        <v>0.8087999964</v>
      </c>
      <c r="AC1115" s="11">
        <v>0.4</v>
      </c>
      <c r="AD1115" s="11">
        <v>0.1</v>
      </c>
      <c r="AE1115" s="11">
        <v>0.65400000000000003</v>
      </c>
      <c r="AF1115" s="11">
        <v>0.67299999999999993</v>
      </c>
      <c r="AG1115" s="11">
        <v>0.3</v>
      </c>
      <c r="AH1115" s="11">
        <v>0.504</v>
      </c>
      <c r="AI1115" s="11">
        <v>0.29399999999999998</v>
      </c>
      <c r="AJ1115" s="11">
        <v>0.33874821160448604</v>
      </c>
      <c r="AK1115" s="11">
        <v>0.36434193382102198</v>
      </c>
      <c r="AL1115" s="11">
        <v>0.31848959823370282</v>
      </c>
      <c r="AM1115" s="11">
        <v>9.4912612821866789E-4</v>
      </c>
      <c r="AN1115" s="11">
        <v>5.4504285714285713E-3</v>
      </c>
      <c r="AO1115" s="11">
        <v>0.22217582196847446</v>
      </c>
      <c r="AP1115" s="11">
        <v>0.4644000011533499</v>
      </c>
      <c r="AQ1115" s="11">
        <v>0.31848959823370282</v>
      </c>
      <c r="AR1115" s="11">
        <v>996.136314324041</v>
      </c>
      <c r="AS1115" s="11">
        <v>940</v>
      </c>
      <c r="AT1115" s="11">
        <v>1303763</v>
      </c>
      <c r="AW1115" s="11">
        <v>-0.08</v>
      </c>
      <c r="AX1115" s="11">
        <v>-5.3765282936348191E-2</v>
      </c>
    </row>
    <row r="1116" spans="1:50">
      <c r="A1116"/>
      <c r="B1116"/>
      <c r="C1116"/>
      <c r="D1116"/>
      <c r="E1116"/>
      <c r="F1116"/>
      <c r="G1116"/>
      <c r="H1116"/>
      <c r="I1116"/>
      <c r="J1116"/>
      <c r="K1116"/>
      <c r="L1116"/>
      <c r="M1116"/>
      <c r="N1116"/>
      <c r="O1116"/>
      <c r="P1116"/>
      <c r="Q1116"/>
      <c r="R1116"/>
      <c r="S1116"/>
      <c r="T1116"/>
      <c r="U1116"/>
      <c r="V1116"/>
      <c r="W1116"/>
      <c r="X1116"/>
      <c r="Y1116"/>
      <c r="Z1116"/>
      <c r="AA1116" s="11">
        <v>5.3342816500711238E-2</v>
      </c>
      <c r="AB1116" s="11">
        <v>0.76469999555000001</v>
      </c>
      <c r="AC1116" s="11">
        <v>0.4</v>
      </c>
      <c r="AD1116" s="11">
        <v>0.1</v>
      </c>
      <c r="AE1116" s="11">
        <v>0.65900000000000003</v>
      </c>
      <c r="AF1116" s="11">
        <v>0.81299999999999994</v>
      </c>
      <c r="AG1116" s="11">
        <v>0.3</v>
      </c>
      <c r="AH1116" s="11">
        <v>0.70900000000000007</v>
      </c>
      <c r="AI1116" s="11">
        <v>0.64800000000000002</v>
      </c>
      <c r="AJ1116" s="11">
        <v>0.34926870791973397</v>
      </c>
      <c r="AK1116" s="11">
        <v>0.35046022780561203</v>
      </c>
      <c r="AL1116" s="11">
        <v>0.32181120143693676</v>
      </c>
      <c r="AM1116" s="11">
        <v>9.6932030067930467E-4</v>
      </c>
      <c r="AN1116" s="11">
        <v>5.6588571428571434E-3</v>
      </c>
      <c r="AO1116" s="11">
        <v>0.24620753400543927</v>
      </c>
      <c r="AP1116" s="11">
        <v>0.47472000092267991</v>
      </c>
      <c r="AQ1116" s="11">
        <v>0.32181120143693676</v>
      </c>
      <c r="AR1116" s="11">
        <v>996.68596834483606</v>
      </c>
      <c r="AS1116" s="11">
        <v>920</v>
      </c>
      <c r="AT1116" s="11">
        <v>1335251</v>
      </c>
      <c r="AW1116" s="11">
        <v>-0.03</v>
      </c>
      <c r="AX1116" s="11">
        <v>-3.3360121970440415E-2</v>
      </c>
    </row>
    <row r="1117" spans="1:50">
      <c r="A1117"/>
      <c r="B1117"/>
      <c r="C1117"/>
      <c r="D1117"/>
      <c r="E1117"/>
      <c r="F1117"/>
      <c r="G1117"/>
      <c r="H1117"/>
      <c r="I1117"/>
      <c r="J1117"/>
      <c r="K1117"/>
      <c r="L1117"/>
      <c r="M1117"/>
      <c r="N1117"/>
      <c r="O1117"/>
      <c r="P1117"/>
      <c r="Q1117"/>
      <c r="R1117"/>
      <c r="S1117"/>
      <c r="T1117"/>
      <c r="U1117"/>
      <c r="V1117"/>
      <c r="W1117"/>
      <c r="X1117"/>
      <c r="Y1117"/>
      <c r="Z1117"/>
      <c r="AA1117" s="11">
        <v>5.3342816500711238E-2</v>
      </c>
      <c r="AB1117" s="11">
        <v>0.72059999470000002</v>
      </c>
      <c r="AC1117" s="11">
        <v>0.4</v>
      </c>
      <c r="AD1117" s="11">
        <v>0.1</v>
      </c>
      <c r="AE1117" s="11">
        <v>0.65099999999999991</v>
      </c>
      <c r="AF1117" s="11">
        <v>0.79700000000000004</v>
      </c>
      <c r="AG1117" s="11">
        <v>0.3</v>
      </c>
      <c r="AH1117" s="11">
        <v>0.746</v>
      </c>
      <c r="AI1117" s="11">
        <v>0.61</v>
      </c>
      <c r="AJ1117" s="11">
        <v>0.35978920423498201</v>
      </c>
      <c r="AK1117" s="11">
        <v>0.33657852179020198</v>
      </c>
      <c r="AL1117" s="11">
        <v>0.32513280464017075</v>
      </c>
      <c r="AM1117" s="11">
        <v>9.8951447313994122E-4</v>
      </c>
      <c r="AN1117" s="11">
        <v>1.3079892857142854E-2</v>
      </c>
      <c r="AO1117" s="11">
        <v>0.27023924604240407</v>
      </c>
      <c r="AP1117" s="11">
        <v>0.48504000069200992</v>
      </c>
      <c r="AQ1117" s="11">
        <v>0.32513280464017075</v>
      </c>
      <c r="AR1117" s="11">
        <v>918.07974133521304</v>
      </c>
      <c r="AS1117" s="11">
        <v>880</v>
      </c>
      <c r="AT1117" s="11">
        <v>1368533</v>
      </c>
      <c r="AU1117" s="11">
        <v>35.520000000000003</v>
      </c>
      <c r="AV1117" s="11">
        <v>77.91</v>
      </c>
      <c r="AW1117" s="11">
        <v>-0.02</v>
      </c>
      <c r="AX1117" s="11">
        <v>-3.3136224627076938E-2</v>
      </c>
    </row>
    <row r="1118" spans="1:50">
      <c r="A1118"/>
      <c r="B1118"/>
      <c r="C1118"/>
      <c r="D1118"/>
      <c r="E1118"/>
      <c r="F1118"/>
      <c r="G1118"/>
      <c r="H1118"/>
      <c r="I1118"/>
      <c r="J1118"/>
      <c r="K1118"/>
      <c r="L1118"/>
      <c r="M1118"/>
      <c r="N1118"/>
      <c r="O1118"/>
      <c r="P1118"/>
      <c r="Q1118"/>
      <c r="R1118"/>
      <c r="S1118"/>
      <c r="T1118"/>
      <c r="U1118"/>
      <c r="V1118"/>
      <c r="W1118"/>
      <c r="X1118"/>
      <c r="Y1118"/>
      <c r="Z1118"/>
      <c r="AA1118" s="11">
        <v>5.3342816500711238E-2</v>
      </c>
      <c r="AB1118" s="11">
        <v>0.72618799468109851</v>
      </c>
      <c r="AC1118" s="11">
        <v>0.4</v>
      </c>
      <c r="AD1118" s="11">
        <v>0.1</v>
      </c>
      <c r="AE1118" s="11">
        <v>0.82499999999999996</v>
      </c>
      <c r="AF1118" s="11">
        <v>0.47299999999999998</v>
      </c>
      <c r="AG1118" s="11">
        <v>0.5</v>
      </c>
      <c r="AH1118" s="11">
        <v>0.77200000000000002</v>
      </c>
      <c r="AI1118" s="11">
        <v>0.61</v>
      </c>
      <c r="AJ1118" s="11">
        <v>0.41183220861053604</v>
      </c>
      <c r="AK1118" s="11">
        <v>0.31129360298675601</v>
      </c>
      <c r="AL1118" s="11">
        <v>0.28445853211687983</v>
      </c>
      <c r="AM1118" s="11">
        <v>1.0097086456005778E-3</v>
      </c>
      <c r="AN1118" s="11">
        <v>2.0500928571428569E-2</v>
      </c>
      <c r="AO1118" s="11">
        <v>0.25218206588434106</v>
      </c>
      <c r="AP1118" s="11">
        <v>0.49536000046133999</v>
      </c>
      <c r="AQ1118" s="11">
        <v>0.28445853211687983</v>
      </c>
      <c r="AR1118" s="11">
        <v>888.02915292730404</v>
      </c>
      <c r="AS1118" s="11">
        <v>860</v>
      </c>
      <c r="AT1118" s="11">
        <v>1403045</v>
      </c>
      <c r="AW1118" s="11">
        <v>-0.02</v>
      </c>
      <c r="AX1118" s="11">
        <v>-2.8870915768482663E-2</v>
      </c>
    </row>
    <row r="1119" spans="1:50">
      <c r="A1119"/>
      <c r="B1119"/>
      <c r="C1119"/>
      <c r="D1119"/>
      <c r="E1119"/>
      <c r="F1119"/>
      <c r="G1119"/>
      <c r="H1119"/>
      <c r="I1119"/>
      <c r="J1119"/>
      <c r="K1119"/>
      <c r="L1119"/>
      <c r="M1119"/>
      <c r="N1119"/>
      <c r="O1119"/>
      <c r="P1119"/>
      <c r="Q1119"/>
      <c r="R1119"/>
      <c r="S1119"/>
      <c r="T1119"/>
      <c r="U1119"/>
      <c r="V1119"/>
      <c r="W1119"/>
      <c r="X1119"/>
      <c r="Y1119"/>
      <c r="Z1119"/>
      <c r="AA1119" s="11">
        <v>5.3342816500711238E-2</v>
      </c>
      <c r="AB1119" s="11">
        <v>0.73177599466219689</v>
      </c>
      <c r="AC1119" s="11">
        <v>0.4</v>
      </c>
      <c r="AD1119" s="11">
        <v>0.1</v>
      </c>
      <c r="AE1119" s="11">
        <v>0.82700000000000007</v>
      </c>
      <c r="AF1119" s="11">
        <v>0.46799999999999997</v>
      </c>
      <c r="AG1119" s="11">
        <v>0.5</v>
      </c>
      <c r="AH1119" s="11">
        <v>0.77700000000000002</v>
      </c>
      <c r="AI1119" s="11">
        <v>0.56399999999999995</v>
      </c>
      <c r="AJ1119" s="11">
        <v>0.431618035895454</v>
      </c>
      <c r="AK1119" s="11">
        <v>0.39796689566341803</v>
      </c>
      <c r="AL1119" s="11">
        <v>0.26228223087528513</v>
      </c>
      <c r="AM1119" s="11">
        <v>3.0484195755347557E-2</v>
      </c>
      <c r="AN1119" s="11">
        <v>2.7921964285714283E-2</v>
      </c>
      <c r="AO1119" s="11">
        <v>0.2739245550205231</v>
      </c>
      <c r="AP1119" s="11">
        <v>0.50568000023067006</v>
      </c>
      <c r="AQ1119" s="11">
        <v>0.26228223087528513</v>
      </c>
      <c r="AR1119" s="11">
        <v>918.37483475000795</v>
      </c>
      <c r="AS1119" s="11">
        <v>900</v>
      </c>
      <c r="AT1119" s="11">
        <v>1437940</v>
      </c>
      <c r="AW1119" s="11">
        <v>-0.01</v>
      </c>
      <c r="AX1119" s="11">
        <v>-2.8626623582780342E-2</v>
      </c>
    </row>
    <row r="1120" spans="1:50">
      <c r="A1120"/>
      <c r="B1120"/>
      <c r="C1120"/>
      <c r="D1120"/>
      <c r="E1120"/>
      <c r="F1120"/>
      <c r="G1120"/>
      <c r="H1120"/>
      <c r="I1120"/>
      <c r="J1120"/>
      <c r="K1120"/>
      <c r="L1120"/>
      <c r="M1120"/>
      <c r="N1120"/>
      <c r="O1120"/>
      <c r="P1120"/>
      <c r="Q1120"/>
      <c r="R1120"/>
      <c r="S1120"/>
      <c r="T1120"/>
      <c r="U1120"/>
      <c r="V1120"/>
      <c r="W1120"/>
      <c r="X1120"/>
      <c r="Y1120"/>
      <c r="Z1120"/>
      <c r="AA1120" s="11">
        <v>5.3342816500711238E-2</v>
      </c>
      <c r="AB1120" s="11">
        <v>0.73736399464329538</v>
      </c>
      <c r="AC1120" s="11">
        <v>0.4</v>
      </c>
      <c r="AD1120" s="11">
        <v>0.1</v>
      </c>
      <c r="AE1120" s="11">
        <v>0.83</v>
      </c>
      <c r="AF1120" s="11">
        <v>0.65900000000000003</v>
      </c>
      <c r="AG1120" s="11">
        <v>0.5</v>
      </c>
      <c r="AH1120" s="11">
        <v>0.83</v>
      </c>
      <c r="AI1120" s="11">
        <v>0.56399999999999995</v>
      </c>
      <c r="AJ1120" s="11">
        <v>0.39495411833296401</v>
      </c>
      <c r="AK1120" s="11">
        <v>0.424929417235208</v>
      </c>
      <c r="AL1120" s="11">
        <v>0.27755874480913023</v>
      </c>
      <c r="AM1120" s="11">
        <v>7.4564455303352997E-2</v>
      </c>
      <c r="AN1120" s="11">
        <v>3.5342999999999999E-2</v>
      </c>
      <c r="AO1120" s="11">
        <v>0.24399648089090645</v>
      </c>
      <c r="AP1120" s="11">
        <v>0.51600000000000001</v>
      </c>
      <c r="AQ1120" s="11">
        <v>0.27755874480913023</v>
      </c>
      <c r="AR1120" s="11">
        <v>973.32473818881795</v>
      </c>
      <c r="AS1120" s="11">
        <v>950</v>
      </c>
      <c r="AT1120" s="11">
        <v>1472626</v>
      </c>
      <c r="AW1120" s="11">
        <v>0.01</v>
      </c>
      <c r="AX1120" s="11">
        <v>-3.1662744796229658E-2</v>
      </c>
    </row>
    <row r="1121" spans="1:50">
      <c r="A1121"/>
      <c r="B1121"/>
      <c r="C1121"/>
      <c r="D1121"/>
      <c r="E1121"/>
      <c r="F1121"/>
      <c r="G1121"/>
      <c r="H1121"/>
      <c r="I1121"/>
      <c r="J1121"/>
      <c r="K1121"/>
      <c r="L1121"/>
      <c r="M1121"/>
      <c r="N1121"/>
      <c r="O1121"/>
      <c r="P1121"/>
      <c r="Q1121"/>
      <c r="R1121"/>
      <c r="S1121"/>
      <c r="T1121"/>
      <c r="U1121"/>
      <c r="V1121"/>
      <c r="W1121"/>
      <c r="X1121"/>
      <c r="Y1121"/>
      <c r="Z1121"/>
      <c r="AA1121" s="11">
        <v>5.3342816500711238E-2</v>
      </c>
      <c r="AB1121" s="11">
        <v>0.74295199462439387</v>
      </c>
      <c r="AC1121" s="11">
        <v>0.27200000000000002</v>
      </c>
      <c r="AD1121" s="11">
        <v>0.3</v>
      </c>
      <c r="AE1121" s="11">
        <v>0.81</v>
      </c>
      <c r="AF1121" s="11">
        <v>0.58700000000000008</v>
      </c>
      <c r="AG1121" s="11">
        <v>0.5</v>
      </c>
      <c r="AH1121" s="11">
        <v>0.89</v>
      </c>
      <c r="AI1121" s="11">
        <v>0.57799999999999996</v>
      </c>
      <c r="AJ1121" s="11">
        <v>0.42083636465895202</v>
      </c>
      <c r="AK1121" s="11">
        <v>0.37603727297004397</v>
      </c>
      <c r="AL1121" s="11">
        <v>0.2986302897750947</v>
      </c>
      <c r="AM1121" s="11">
        <v>0.11600672312528777</v>
      </c>
      <c r="AN1121" s="11">
        <v>4.0723857142857145E-2</v>
      </c>
      <c r="AO1121" s="11">
        <v>0.24471367307106551</v>
      </c>
      <c r="AP1121" s="11">
        <v>0.51800000000000002</v>
      </c>
      <c r="AQ1121" s="11">
        <v>0.2986302897750947</v>
      </c>
      <c r="AR1121" s="11">
        <v>1003.9991174547901</v>
      </c>
      <c r="AS1121" s="11">
        <v>990</v>
      </c>
      <c r="AT1121" s="11">
        <v>1506905</v>
      </c>
      <c r="AW1121" s="11">
        <v>0.01</v>
      </c>
      <c r="AX1121" s="11">
        <v>-2.2327210614937087E-2</v>
      </c>
    </row>
    <row r="1122" spans="1:50">
      <c r="A1122"/>
      <c r="B1122"/>
      <c r="C1122"/>
      <c r="D1122"/>
      <c r="E1122"/>
      <c r="F1122"/>
      <c r="G1122"/>
      <c r="H1122"/>
      <c r="I1122"/>
      <c r="J1122"/>
      <c r="K1122"/>
      <c r="L1122"/>
      <c r="M1122"/>
      <c r="N1122"/>
      <c r="O1122"/>
      <c r="P1122"/>
      <c r="Q1122"/>
      <c r="R1122"/>
      <c r="S1122"/>
      <c r="T1122"/>
      <c r="U1122"/>
      <c r="V1122"/>
      <c r="W1122"/>
      <c r="X1122"/>
      <c r="Y1122"/>
      <c r="Z1122"/>
      <c r="AA1122" s="11">
        <v>5.3342816500711238E-2</v>
      </c>
      <c r="AB1122" s="11">
        <v>0.74853999460549225</v>
      </c>
      <c r="AC1122" s="11">
        <v>0.27200000000000002</v>
      </c>
      <c r="AD1122" s="11">
        <v>0.4</v>
      </c>
      <c r="AE1122" s="11">
        <v>0.82900000000000007</v>
      </c>
      <c r="AF1122" s="11">
        <v>0.51</v>
      </c>
      <c r="AG1122" s="11">
        <v>0.4</v>
      </c>
      <c r="AH1122" s="11">
        <v>0.80700000000000005</v>
      </c>
      <c r="AI1122" s="11">
        <v>0.57799999999999996</v>
      </c>
      <c r="AJ1122" s="11">
        <v>0.44615247871415403</v>
      </c>
      <c r="AK1122" s="11">
        <v>0.36292357596597802</v>
      </c>
      <c r="AL1122" s="11">
        <v>0.2702507289596553</v>
      </c>
      <c r="AM1122" s="11">
        <v>0.21358087179221</v>
      </c>
      <c r="AN1122" s="11">
        <v>3.9909380018204987E-2</v>
      </c>
      <c r="AO1122" s="11">
        <v>0.22843540847020422</v>
      </c>
      <c r="AP1122" s="11">
        <v>0.51600000000000001</v>
      </c>
      <c r="AQ1122" s="11">
        <v>0.2702507289596553</v>
      </c>
      <c r="AR1122" s="11">
        <v>1018.62395555466</v>
      </c>
      <c r="AS1122" s="11">
        <v>1000</v>
      </c>
      <c r="AT1122" s="11">
        <v>1541040</v>
      </c>
      <c r="AW1122" s="11">
        <v>0.01</v>
      </c>
      <c r="AX1122" s="11">
        <v>-2.1902755075831282E-2</v>
      </c>
    </row>
    <row r="1123" spans="1:50">
      <c r="A1123"/>
      <c r="B1123"/>
      <c r="C1123"/>
      <c r="D1123"/>
      <c r="E1123"/>
      <c r="F1123"/>
      <c r="G1123"/>
      <c r="H1123"/>
      <c r="I1123"/>
      <c r="J1123"/>
      <c r="K1123"/>
      <c r="L1123"/>
      <c r="M1123"/>
      <c r="N1123"/>
      <c r="O1123"/>
      <c r="P1123"/>
      <c r="Q1123"/>
      <c r="R1123"/>
      <c r="S1123"/>
      <c r="T1123"/>
      <c r="U1123"/>
      <c r="V1123"/>
      <c r="W1123"/>
      <c r="X1123"/>
      <c r="Y1123"/>
      <c r="Z1123"/>
      <c r="AA1123" s="11">
        <v>5.3342816500711238E-2</v>
      </c>
      <c r="AB1123" s="11">
        <v>0.75412799458659086</v>
      </c>
      <c r="AC1123" s="11">
        <v>0.248</v>
      </c>
      <c r="AD1123" s="11">
        <v>0.3</v>
      </c>
      <c r="AE1123" s="11">
        <v>0.88400000000000001</v>
      </c>
      <c r="AF1123" s="11">
        <v>0.56499999999999995</v>
      </c>
      <c r="AG1123" s="11">
        <v>0.3</v>
      </c>
      <c r="AH1123" s="11">
        <v>0.75700000000000001</v>
      </c>
      <c r="AI1123" s="11">
        <v>0.56799999999999995</v>
      </c>
      <c r="AJ1123" s="11">
        <v>0.382583193324326</v>
      </c>
      <c r="AK1123" s="11">
        <v>0.359201800487366</v>
      </c>
      <c r="AL1123" s="11">
        <v>0.28185247927060297</v>
      </c>
      <c r="AM1123" s="11">
        <v>0.35274385087707777</v>
      </c>
      <c r="AN1123" s="11">
        <v>3.9094902893552823E-2</v>
      </c>
      <c r="AO1123" s="11">
        <v>0.21365541674668492</v>
      </c>
      <c r="AP1123" s="11">
        <v>0.51700000000000002</v>
      </c>
      <c r="AQ1123" s="11">
        <v>0.28185247927060297</v>
      </c>
      <c r="AR1123" s="11">
        <v>1053.6754720987501</v>
      </c>
      <c r="AS1123" s="11">
        <v>1040</v>
      </c>
      <c r="AT1123" s="11">
        <v>1575446</v>
      </c>
      <c r="AW1123" s="11">
        <v>0</v>
      </c>
      <c r="AX1123" s="11">
        <v>-2.7938303616980853E-2</v>
      </c>
    </row>
    <row r="1124" spans="1:50">
      <c r="A1124"/>
      <c r="B1124"/>
      <c r="C1124"/>
      <c r="D1124"/>
      <c r="E1124"/>
      <c r="F1124"/>
      <c r="G1124"/>
      <c r="H1124"/>
      <c r="I1124"/>
      <c r="J1124"/>
      <c r="K1124"/>
      <c r="L1124"/>
      <c r="M1124"/>
      <c r="N1124"/>
      <c r="O1124"/>
      <c r="P1124"/>
      <c r="Q1124"/>
      <c r="R1124"/>
      <c r="S1124"/>
      <c r="T1124"/>
      <c r="U1124"/>
      <c r="V1124"/>
      <c r="W1124"/>
      <c r="X1124"/>
      <c r="Y1124"/>
      <c r="Z1124"/>
      <c r="AA1124" s="11">
        <v>5.3342816500711238E-2</v>
      </c>
      <c r="AB1124" s="11">
        <v>0.75971599456768923</v>
      </c>
      <c r="AC1124" s="11">
        <v>0.24199999999999999</v>
      </c>
      <c r="AD1124" s="11">
        <v>0.3</v>
      </c>
      <c r="AE1124" s="11">
        <v>0.88400000000000001</v>
      </c>
      <c r="AF1124" s="11">
        <v>0.49099999999999999</v>
      </c>
      <c r="AG1124" s="11">
        <v>0.3</v>
      </c>
      <c r="AH1124" s="11">
        <v>0.73499999999999999</v>
      </c>
      <c r="AI1124" s="11">
        <v>0.66799999999999993</v>
      </c>
      <c r="AJ1124" s="11">
        <v>0.40230854684088396</v>
      </c>
      <c r="AK1124" s="11">
        <v>0.34845657539603403</v>
      </c>
      <c r="AL1124" s="11">
        <v>0.27516879752480916</v>
      </c>
      <c r="AM1124" s="11">
        <v>0.38653242383066999</v>
      </c>
      <c r="AN1124" s="11">
        <v>3.8280425768900658E-2</v>
      </c>
      <c r="AO1124" s="11">
        <v>0.22431051394259599</v>
      </c>
      <c r="AP1124" s="11">
        <v>0.505</v>
      </c>
      <c r="AQ1124" s="11">
        <v>0.27516879752480916</v>
      </c>
      <c r="AR1124" s="11">
        <v>1071.16650779524</v>
      </c>
      <c r="AS1124" s="11">
        <v>1060</v>
      </c>
      <c r="AT1124" s="11">
        <v>1610746</v>
      </c>
      <c r="AW1124" s="11">
        <v>0</v>
      </c>
      <c r="AX1124" s="11">
        <v>-1.5957060485412566E-2</v>
      </c>
    </row>
    <row r="1125" spans="1:50">
      <c r="A1125"/>
      <c r="B1125"/>
      <c r="C1125"/>
      <c r="D1125"/>
      <c r="E1125"/>
      <c r="F1125"/>
      <c r="G1125"/>
      <c r="H1125"/>
      <c r="I1125"/>
      <c r="J1125"/>
      <c r="K1125"/>
      <c r="L1125"/>
      <c r="M1125"/>
      <c r="N1125"/>
      <c r="O1125"/>
      <c r="P1125"/>
      <c r="Q1125"/>
      <c r="R1125"/>
      <c r="S1125"/>
      <c r="T1125"/>
      <c r="U1125"/>
      <c r="V1125"/>
      <c r="W1125"/>
      <c r="X1125"/>
      <c r="Y1125"/>
      <c r="Z1125"/>
      <c r="AA1125" s="11">
        <v>5.3342816500711238E-2</v>
      </c>
      <c r="AB1125" s="11">
        <v>0.76530399454878772</v>
      </c>
      <c r="AC1125" s="11">
        <v>0.23399999999999999</v>
      </c>
      <c r="AD1125" s="11">
        <v>0.3</v>
      </c>
      <c r="AE1125" s="11">
        <v>0.8859999999999999</v>
      </c>
      <c r="AF1125" s="11">
        <v>0.47299999999999998</v>
      </c>
      <c r="AG1125" s="11">
        <v>0.3</v>
      </c>
      <c r="AH1125" s="11">
        <v>0.67</v>
      </c>
      <c r="AI1125" s="11">
        <v>0.58200000000000007</v>
      </c>
      <c r="AJ1125" s="11">
        <v>0.40328546135063947</v>
      </c>
      <c r="AK1125" s="11">
        <v>0.34997200960820107</v>
      </c>
      <c r="AL1125" s="11">
        <v>0.27741710949930737</v>
      </c>
      <c r="AM1125" s="11">
        <v>0.38266709967876</v>
      </c>
      <c r="AN1125" s="11">
        <v>3.7465948644248501E-2</v>
      </c>
      <c r="AO1125" s="11">
        <v>0.22706740874154865</v>
      </c>
      <c r="AP1125" s="11">
        <v>0.52500000000000002</v>
      </c>
      <c r="AQ1125" s="11">
        <v>0.27741710949930737</v>
      </c>
      <c r="AS1125" s="11">
        <v>1052.6666666666715</v>
      </c>
      <c r="AW1125" s="11">
        <v>-0.01</v>
      </c>
      <c r="AX1125" s="11">
        <v>-1.6592592018702335E-2</v>
      </c>
    </row>
    <row r="1126" spans="1:50">
      <c r="A1126"/>
      <c r="B1126"/>
      <c r="C1126"/>
      <c r="D1126"/>
      <c r="E1126"/>
      <c r="F1126"/>
      <c r="G1126"/>
      <c r="H1126"/>
      <c r="I1126"/>
      <c r="J1126"/>
      <c r="K1126"/>
      <c r="L1126"/>
      <c r="M1126"/>
      <c r="N1126"/>
      <c r="O1126"/>
      <c r="P1126"/>
      <c r="Q1126"/>
      <c r="R1126"/>
      <c r="S1126"/>
      <c r="T1126"/>
      <c r="U1126"/>
      <c r="V1126"/>
      <c r="W1126"/>
      <c r="X1126"/>
      <c r="Y1126"/>
      <c r="Z1126"/>
      <c r="AA1126" s="11">
        <v>7.6200152400304798E-3</v>
      </c>
      <c r="AB1126" s="11">
        <v>0.92699999809</v>
      </c>
      <c r="AC1126" s="11">
        <v>0.55000000000000004</v>
      </c>
      <c r="AD1126" s="11">
        <v>0.3</v>
      </c>
      <c r="AE1126" s="11">
        <v>0.55799999999999994</v>
      </c>
      <c r="AF1126" s="11">
        <v>0.30299999999999999</v>
      </c>
      <c r="AG1126" s="11">
        <v>0.5</v>
      </c>
      <c r="AH1126" s="11">
        <v>0.64</v>
      </c>
      <c r="AI1126" s="11">
        <v>0.66</v>
      </c>
      <c r="AJ1126" s="11">
        <v>0.5033283637843462</v>
      </c>
      <c r="AK1126" s="11">
        <v>0.66168933126337603</v>
      </c>
      <c r="AL1126" s="11">
        <v>0.43734727496676556</v>
      </c>
      <c r="AM1126" s="11">
        <v>1.8199982224635554E-3</v>
      </c>
      <c r="AN1126" s="11">
        <v>0.11667328571428572</v>
      </c>
      <c r="AO1126" s="11">
        <v>0.51433406600873266</v>
      </c>
      <c r="AP1126" s="11">
        <v>0.50000000279396772</v>
      </c>
      <c r="AQ1126" s="11">
        <v>0.43734727496676556</v>
      </c>
      <c r="AR1126" s="11">
        <v>1715.88869395237</v>
      </c>
      <c r="AS1126" s="11">
        <v>1570</v>
      </c>
      <c r="AT1126" s="11">
        <v>758853</v>
      </c>
      <c r="AW1126" s="11">
        <v>0</v>
      </c>
      <c r="AX1126" s="11">
        <v>5.4253893037901846E-2</v>
      </c>
    </row>
    <row r="1127" spans="1:50">
      <c r="A1127"/>
      <c r="B1127"/>
      <c r="C1127"/>
      <c r="D1127"/>
      <c r="E1127"/>
      <c r="F1127"/>
      <c r="G1127"/>
      <c r="H1127"/>
      <c r="I1127"/>
      <c r="J1127"/>
      <c r="K1127"/>
      <c r="L1127"/>
      <c r="M1127"/>
      <c r="N1127"/>
      <c r="O1127"/>
      <c r="P1127"/>
      <c r="Q1127"/>
      <c r="R1127"/>
      <c r="S1127"/>
      <c r="T1127"/>
      <c r="U1127"/>
      <c r="V1127"/>
      <c r="W1127"/>
      <c r="X1127"/>
      <c r="Y1127"/>
      <c r="Z1127"/>
      <c r="AA1127" s="11">
        <v>7.6200152400304798E-3</v>
      </c>
      <c r="AB1127" s="11">
        <v>0.92599999904999997</v>
      </c>
      <c r="AC1127" s="11">
        <v>0.55000000000000004</v>
      </c>
      <c r="AD1127" s="11">
        <v>0.5</v>
      </c>
      <c r="AE1127" s="11">
        <v>0.55899999999999994</v>
      </c>
      <c r="AF1127" s="11">
        <v>0.373</v>
      </c>
      <c r="AG1127" s="11">
        <v>0.5</v>
      </c>
      <c r="AH1127" s="11">
        <v>0.71499999999999997</v>
      </c>
      <c r="AI1127" s="11">
        <v>0.51</v>
      </c>
      <c r="AJ1127" s="11">
        <v>0.50339628957431415</v>
      </c>
      <c r="AK1127" s="11">
        <v>0.66498911345879608</v>
      </c>
      <c r="AL1127" s="11">
        <v>0.43606864795443379</v>
      </c>
      <c r="AM1127" s="11">
        <v>1.7561097252478887E-3</v>
      </c>
      <c r="AN1127" s="11">
        <v>0.12844699999999998</v>
      </c>
      <c r="AO1127" s="11">
        <v>0.51462659796142252</v>
      </c>
      <c r="AP1127" s="11">
        <v>0.51250000251457095</v>
      </c>
      <c r="AQ1127" s="11">
        <v>0.43606864795443379</v>
      </c>
      <c r="AR1127" s="11">
        <v>1885.5612822487601</v>
      </c>
      <c r="AS1127" s="11">
        <v>1740</v>
      </c>
      <c r="AT1127" s="11">
        <v>759254</v>
      </c>
      <c r="AW1127" s="11">
        <v>0.01</v>
      </c>
      <c r="AX1127" s="11">
        <v>5.3205885319817015E-2</v>
      </c>
    </row>
    <row r="1128" spans="1:50">
      <c r="A1128"/>
      <c r="B1128"/>
      <c r="C1128"/>
      <c r="D1128"/>
      <c r="E1128"/>
      <c r="F1128"/>
      <c r="G1128"/>
      <c r="H1128"/>
      <c r="I1128"/>
      <c r="J1128"/>
      <c r="K1128"/>
      <c r="L1128"/>
      <c r="M1128"/>
      <c r="N1128"/>
      <c r="O1128"/>
      <c r="P1128"/>
      <c r="Q1128"/>
      <c r="R1128"/>
      <c r="S1128"/>
      <c r="T1128"/>
      <c r="U1128"/>
      <c r="V1128"/>
      <c r="W1128"/>
      <c r="X1128"/>
      <c r="Y1128"/>
      <c r="Z1128"/>
      <c r="AA1128" s="11">
        <v>7.6200152400304798E-3</v>
      </c>
      <c r="AB1128" s="11">
        <v>0.92599999904999997</v>
      </c>
      <c r="AC1128" s="11">
        <v>0.55000000000000004</v>
      </c>
      <c r="AD1128" s="11">
        <v>0.5</v>
      </c>
      <c r="AE1128" s="11">
        <v>0.59799999999999998</v>
      </c>
      <c r="AF1128" s="11">
        <v>0.61799999999999999</v>
      </c>
      <c r="AG1128" s="11">
        <v>0.5</v>
      </c>
      <c r="AH1128" s="11">
        <v>0.72900000000000009</v>
      </c>
      <c r="AI1128" s="11">
        <v>0.498</v>
      </c>
      <c r="AJ1128" s="11">
        <v>0.49722518304188296</v>
      </c>
      <c r="AK1128" s="11">
        <v>0.63055133375487904</v>
      </c>
      <c r="AL1128" s="11">
        <v>0.42986753365752406</v>
      </c>
      <c r="AM1128" s="11">
        <v>2.0506582906064446E-3</v>
      </c>
      <c r="AN1128" s="11">
        <v>0.14957428571428572</v>
      </c>
      <c r="AO1128" s="11">
        <v>0.48039241212123607</v>
      </c>
      <c r="AP1128" s="11">
        <v>0.52500000223517418</v>
      </c>
      <c r="AQ1128" s="11">
        <v>0.42986753365752406</v>
      </c>
      <c r="AR1128" s="11">
        <v>2040.3455427516701</v>
      </c>
      <c r="AS1128" s="11">
        <v>1830</v>
      </c>
      <c r="AT1128" s="11">
        <v>758564</v>
      </c>
      <c r="AW1128" s="11">
        <v>0.01</v>
      </c>
      <c r="AX1128" s="11">
        <v>4.7189865142358733E-2</v>
      </c>
    </row>
    <row r="1129" spans="1:50">
      <c r="A1129"/>
      <c r="B1129"/>
      <c r="C1129"/>
      <c r="D1129"/>
      <c r="E1129"/>
      <c r="F1129"/>
      <c r="G1129"/>
      <c r="H1129"/>
      <c r="I1129"/>
      <c r="J1129"/>
      <c r="K1129"/>
      <c r="L1129"/>
      <c r="M1129"/>
      <c r="N1129"/>
      <c r="O1129"/>
      <c r="P1129"/>
      <c r="Q1129"/>
      <c r="R1129"/>
      <c r="S1129"/>
      <c r="T1129"/>
      <c r="U1129"/>
      <c r="V1129"/>
      <c r="W1129"/>
      <c r="X1129"/>
      <c r="Y1129"/>
      <c r="Z1129"/>
      <c r="AA1129" s="11">
        <v>7.6200152400304798E-3</v>
      </c>
      <c r="AB1129" s="11">
        <v>0.92599999904999997</v>
      </c>
      <c r="AC1129" s="11">
        <v>0.55000000000000004</v>
      </c>
      <c r="AD1129" s="11">
        <v>0.5</v>
      </c>
      <c r="AE1129" s="11">
        <v>0.58899999999999997</v>
      </c>
      <c r="AF1129" s="11">
        <v>0.53700000000000003</v>
      </c>
      <c r="AG1129" s="11">
        <v>0.5</v>
      </c>
      <c r="AH1129" s="11">
        <v>0.76200000000000001</v>
      </c>
      <c r="AI1129" s="11">
        <v>0.51</v>
      </c>
      <c r="AJ1129" s="11">
        <v>0.49105407650945176</v>
      </c>
      <c r="AK1129" s="11">
        <v>0.596113554050962</v>
      </c>
      <c r="AL1129" s="11">
        <v>0.42366641936061439</v>
      </c>
      <c r="AM1129" s="11">
        <v>2.1332450692182221E-3</v>
      </c>
      <c r="AN1129" s="11">
        <v>0.13981823809523811</v>
      </c>
      <c r="AO1129" s="11">
        <v>0.44615822628104962</v>
      </c>
      <c r="AP1129" s="11">
        <v>0.53750000195577741</v>
      </c>
      <c r="AQ1129" s="11">
        <v>0.42366641936061439</v>
      </c>
      <c r="AR1129" s="11">
        <v>2031.4937893915701</v>
      </c>
      <c r="AS1129" s="11">
        <v>1830</v>
      </c>
      <c r="AT1129" s="11">
        <v>757323</v>
      </c>
      <c r="AU1129" s="11">
        <v>43.2</v>
      </c>
      <c r="AV1129" s="11">
        <v>16.829999999999998</v>
      </c>
      <c r="AW1129" s="11">
        <v>0</v>
      </c>
      <c r="AX1129" s="11">
        <v>4.8562717447228898E-2</v>
      </c>
    </row>
    <row r="1130" spans="1:50">
      <c r="A1130"/>
      <c r="B1130"/>
      <c r="C1130"/>
      <c r="D1130"/>
      <c r="E1130"/>
      <c r="F1130"/>
      <c r="G1130"/>
      <c r="H1130"/>
      <c r="I1130"/>
      <c r="J1130"/>
      <c r="K1130"/>
      <c r="L1130"/>
      <c r="M1130"/>
      <c r="N1130"/>
      <c r="O1130"/>
      <c r="P1130"/>
      <c r="Q1130"/>
      <c r="R1130"/>
      <c r="S1130"/>
      <c r="T1130"/>
      <c r="U1130"/>
      <c r="V1130"/>
      <c r="W1130"/>
      <c r="X1130"/>
      <c r="Y1130"/>
      <c r="Z1130"/>
      <c r="AA1130" s="11">
        <v>7.6200152400304798E-3</v>
      </c>
      <c r="AB1130" s="11">
        <v>0.92599999904999997</v>
      </c>
      <c r="AC1130" s="11">
        <v>0.55000000000000004</v>
      </c>
      <c r="AD1130" s="11">
        <v>0.5</v>
      </c>
      <c r="AE1130" s="11">
        <v>0.58299999999999996</v>
      </c>
      <c r="AF1130" s="11">
        <v>0.54600000000000004</v>
      </c>
      <c r="AG1130" s="11">
        <v>0.5</v>
      </c>
      <c r="AH1130" s="11">
        <v>0.80500000000000005</v>
      </c>
      <c r="AI1130" s="11">
        <v>0.51</v>
      </c>
      <c r="AJ1130" s="11">
        <v>0.43998539146291293</v>
      </c>
      <c r="AK1130" s="11">
        <v>0.60265369174212902</v>
      </c>
      <c r="AL1130" s="11">
        <v>0.42594785087989318</v>
      </c>
      <c r="AM1130" s="11">
        <v>4.1352920662034443E-3</v>
      </c>
      <c r="AN1130" s="11">
        <v>0.1300621904761905</v>
      </c>
      <c r="AO1130" s="11">
        <v>0.42638186355718483</v>
      </c>
      <c r="AP1130" s="11">
        <v>0.55000000167638063</v>
      </c>
      <c r="AQ1130" s="11">
        <v>0.42594785087989318</v>
      </c>
      <c r="AR1130" s="11">
        <v>2125.1806806110499</v>
      </c>
      <c r="AS1130" s="11">
        <v>1950</v>
      </c>
      <c r="AT1130" s="11">
        <v>756362</v>
      </c>
      <c r="AW1130" s="11">
        <v>0</v>
      </c>
      <c r="AX1130" s="11">
        <v>4.4957583179800309E-2</v>
      </c>
    </row>
    <row r="1131" spans="1:50">
      <c r="A1131"/>
      <c r="B1131"/>
      <c r="C1131"/>
      <c r="D1131"/>
      <c r="E1131"/>
      <c r="F1131"/>
      <c r="G1131"/>
      <c r="H1131"/>
      <c r="I1131"/>
      <c r="J1131"/>
      <c r="K1131"/>
      <c r="L1131"/>
      <c r="M1131"/>
      <c r="N1131"/>
      <c r="O1131"/>
      <c r="P1131"/>
      <c r="Q1131"/>
      <c r="R1131"/>
      <c r="S1131"/>
      <c r="T1131"/>
      <c r="U1131"/>
      <c r="V1131"/>
      <c r="W1131"/>
      <c r="X1131"/>
      <c r="Y1131"/>
      <c r="Z1131"/>
      <c r="AA1131" s="11">
        <v>7.6200152400304798E-3</v>
      </c>
      <c r="AB1131" s="11">
        <v>0.92599999904999997</v>
      </c>
      <c r="AC1131" s="11">
        <v>0.55000000000000004</v>
      </c>
      <c r="AD1131" s="11">
        <v>0.5</v>
      </c>
      <c r="AE1131" s="11">
        <v>0.59899999999999998</v>
      </c>
      <c r="AF1131" s="11">
        <v>0.44500000000000001</v>
      </c>
      <c r="AG1131" s="11">
        <v>0.5</v>
      </c>
      <c r="AH1131" s="11">
        <v>0.81400000000000006</v>
      </c>
      <c r="AI1131" s="11">
        <v>0.51</v>
      </c>
      <c r="AJ1131" s="11">
        <v>0.38891670641637399</v>
      </c>
      <c r="AK1131" s="11">
        <v>0.60919382943329603</v>
      </c>
      <c r="AL1131" s="11">
        <v>0.42822928239917185</v>
      </c>
      <c r="AM1131" s="11">
        <v>5.8519046458363554E-2</v>
      </c>
      <c r="AN1131" s="11">
        <v>0.12030614285714288</v>
      </c>
      <c r="AO1131" s="11">
        <v>0.40660550083332014</v>
      </c>
      <c r="AP1131" s="11">
        <v>0.56250000139698386</v>
      </c>
      <c r="AQ1131" s="11">
        <v>0.42822928239917185</v>
      </c>
      <c r="AR1131" s="11">
        <v>2141.5613442775898</v>
      </c>
      <c r="AS1131" s="11">
        <v>1980</v>
      </c>
      <c r="AT1131" s="11">
        <v>756259</v>
      </c>
      <c r="AW1131" s="11">
        <v>-0.01</v>
      </c>
      <c r="AX1131" s="11">
        <v>4.5608748616207506E-2</v>
      </c>
    </row>
    <row r="1132" spans="1:50">
      <c r="A1132"/>
      <c r="B1132"/>
      <c r="C1132"/>
      <c r="D1132"/>
      <c r="E1132"/>
      <c r="F1132"/>
      <c r="G1132"/>
      <c r="H1132"/>
      <c r="I1132"/>
      <c r="J1132"/>
      <c r="K1132"/>
      <c r="L1132"/>
      <c r="M1132"/>
      <c r="N1132"/>
      <c r="O1132"/>
      <c r="P1132"/>
      <c r="Q1132"/>
      <c r="R1132"/>
      <c r="S1132"/>
      <c r="T1132"/>
      <c r="U1132"/>
      <c r="V1132"/>
      <c r="W1132"/>
      <c r="X1132"/>
      <c r="Y1132"/>
      <c r="Z1132"/>
      <c r="AA1132" s="11">
        <v>7.6200152400304798E-3</v>
      </c>
      <c r="AB1132" s="11">
        <v>0.92599999904999997</v>
      </c>
      <c r="AC1132" s="11">
        <v>0.55000000000000004</v>
      </c>
      <c r="AD1132" s="11">
        <v>0.5</v>
      </c>
      <c r="AE1132" s="11">
        <v>0.60299999999999998</v>
      </c>
      <c r="AF1132" s="11">
        <v>0.54400000000000004</v>
      </c>
      <c r="AG1132" s="11">
        <v>0.5</v>
      </c>
      <c r="AH1132" s="11">
        <v>0.79</v>
      </c>
      <c r="AI1132" s="11">
        <v>0.51</v>
      </c>
      <c r="AJ1132" s="11">
        <v>0.39031848747438802</v>
      </c>
      <c r="AK1132" s="11">
        <v>0.62346377759125604</v>
      </c>
      <c r="AL1132" s="11">
        <v>0.42177130423208398</v>
      </c>
      <c r="AM1132" s="11">
        <v>0.11052780254087743</v>
      </c>
      <c r="AN1132" s="11">
        <v>0.11055009523809524</v>
      </c>
      <c r="AO1132" s="11">
        <v>0.4077398488741858</v>
      </c>
      <c r="AP1132" s="11">
        <v>0.57500000111758709</v>
      </c>
      <c r="AQ1132" s="11">
        <v>0.42177130423208398</v>
      </c>
      <c r="AR1132" s="11">
        <v>2236.68194821933</v>
      </c>
      <c r="AS1132" s="11">
        <v>2050</v>
      </c>
      <c r="AT1132" s="11">
        <v>757175</v>
      </c>
      <c r="AW1132" s="11">
        <v>0</v>
      </c>
      <c r="AX1132" s="11">
        <v>4.3696106677313218E-2</v>
      </c>
    </row>
    <row r="1133" spans="1:50">
      <c r="A1133"/>
      <c r="B1133"/>
      <c r="C1133"/>
      <c r="D1133"/>
      <c r="E1133"/>
      <c r="F1133"/>
      <c r="G1133"/>
      <c r="H1133"/>
      <c r="I1133"/>
      <c r="J1133"/>
      <c r="K1133"/>
      <c r="L1133"/>
      <c r="M1133"/>
      <c r="N1133"/>
      <c r="O1133"/>
      <c r="P1133"/>
      <c r="Q1133"/>
      <c r="R1133"/>
      <c r="S1133"/>
      <c r="T1133"/>
      <c r="U1133"/>
      <c r="V1133"/>
      <c r="W1133"/>
      <c r="X1133"/>
      <c r="Y1133"/>
      <c r="Z1133"/>
      <c r="AA1133" s="11">
        <v>7.6200152400304798E-3</v>
      </c>
      <c r="AB1133" s="11">
        <v>0.92747999903591938</v>
      </c>
      <c r="AC1133" s="11">
        <v>0.55000000000000004</v>
      </c>
      <c r="AD1133" s="11">
        <v>0.5</v>
      </c>
      <c r="AE1133" s="11">
        <v>0.60899999999999999</v>
      </c>
      <c r="AF1133" s="11">
        <v>0.47100000000000003</v>
      </c>
      <c r="AG1133" s="11">
        <v>0.5</v>
      </c>
      <c r="AH1133" s="11">
        <v>0.79099999999999993</v>
      </c>
      <c r="AI1133" s="11">
        <v>0.66799999999999993</v>
      </c>
      <c r="AJ1133" s="11">
        <v>0.39172026853240205</v>
      </c>
      <c r="AK1133" s="11">
        <v>0.63773372574921594</v>
      </c>
      <c r="AL1133" s="11">
        <v>0.41531332606499627</v>
      </c>
      <c r="AM1133" s="11">
        <v>0.11626023902753778</v>
      </c>
      <c r="AN1133" s="11">
        <v>0.10079404761904762</v>
      </c>
      <c r="AO1133" s="11">
        <v>0.4088741969150515</v>
      </c>
      <c r="AP1133" s="11">
        <v>0.58750000083819032</v>
      </c>
      <c r="AQ1133" s="11">
        <v>0.41531332606499627</v>
      </c>
      <c r="AR1133" s="11">
        <v>2291.8861741572</v>
      </c>
      <c r="AS1133" s="11">
        <v>2120</v>
      </c>
      <c r="AT1133" s="11">
        <v>758834</v>
      </c>
      <c r="AW1133" s="11">
        <v>0</v>
      </c>
      <c r="AX1133" s="11">
        <v>3.8436914606399419E-2</v>
      </c>
    </row>
    <row r="1134" spans="1:50">
      <c r="A1134"/>
      <c r="B1134"/>
      <c r="C1134"/>
      <c r="D1134"/>
      <c r="E1134"/>
      <c r="F1134"/>
      <c r="G1134"/>
      <c r="H1134"/>
      <c r="I1134"/>
      <c r="J1134"/>
      <c r="K1134"/>
      <c r="L1134"/>
      <c r="M1134"/>
      <c r="N1134"/>
      <c r="O1134"/>
      <c r="P1134"/>
      <c r="Q1134"/>
      <c r="R1134"/>
      <c r="S1134"/>
      <c r="T1134"/>
      <c r="U1134"/>
      <c r="V1134"/>
      <c r="W1134"/>
      <c r="X1134"/>
      <c r="Y1134"/>
      <c r="Z1134"/>
      <c r="AA1134" s="11">
        <v>7.6200152400304798E-3</v>
      </c>
      <c r="AB1134" s="11">
        <v>0.9289599990218389</v>
      </c>
      <c r="AC1134" s="11">
        <v>0.55000000000000004</v>
      </c>
      <c r="AD1134" s="11">
        <v>0.5</v>
      </c>
      <c r="AE1134" s="11">
        <v>0.60299999999999998</v>
      </c>
      <c r="AF1134" s="11">
        <v>7.9000000000000001E-2</v>
      </c>
      <c r="AG1134" s="11">
        <v>0.5</v>
      </c>
      <c r="AH1134" s="11">
        <v>0.82400000000000007</v>
      </c>
      <c r="AI1134" s="11">
        <v>0.66799999999999993</v>
      </c>
      <c r="AJ1134" s="11">
        <v>0.39596475718304802</v>
      </c>
      <c r="AK1134" s="11">
        <v>0.63627850789478602</v>
      </c>
      <c r="AL1134" s="11">
        <v>0.40429174483573976</v>
      </c>
      <c r="AM1134" s="11">
        <v>0.20146327572232778</v>
      </c>
      <c r="AN1134" s="11">
        <v>9.1037999999999994E-2</v>
      </c>
      <c r="AO1134" s="11">
        <v>0.37337410412954986</v>
      </c>
      <c r="AP1134" s="11">
        <v>0.60000000055879354</v>
      </c>
      <c r="AQ1134" s="11">
        <v>0.40429174483573976</v>
      </c>
      <c r="AR1134" s="11">
        <v>2311.6077697475498</v>
      </c>
      <c r="AS1134" s="11">
        <v>2150</v>
      </c>
      <c r="AT1134" s="11">
        <v>760850</v>
      </c>
      <c r="AW1134" s="11">
        <v>-0.02</v>
      </c>
      <c r="AX1134" s="11">
        <v>4.2795011070578592E-2</v>
      </c>
    </row>
    <row r="1135" spans="1:50">
      <c r="A1135"/>
      <c r="B1135"/>
      <c r="C1135"/>
      <c r="D1135"/>
      <c r="E1135"/>
      <c r="F1135"/>
      <c r="G1135"/>
      <c r="H1135"/>
      <c r="I1135"/>
      <c r="J1135"/>
      <c r="K1135"/>
      <c r="L1135"/>
      <c r="M1135"/>
      <c r="N1135"/>
      <c r="O1135"/>
      <c r="P1135"/>
      <c r="Q1135"/>
      <c r="R1135"/>
      <c r="S1135"/>
      <c r="T1135"/>
      <c r="U1135"/>
      <c r="V1135"/>
      <c r="W1135"/>
      <c r="X1135"/>
      <c r="Y1135"/>
      <c r="Z1135"/>
      <c r="AA1135" s="11">
        <v>7.6200152400304798E-3</v>
      </c>
      <c r="AB1135" s="11">
        <v>0.93043999900775831</v>
      </c>
      <c r="AC1135" s="11">
        <v>0.55000000000000004</v>
      </c>
      <c r="AD1135" s="11">
        <v>0.7</v>
      </c>
      <c r="AE1135" s="11">
        <v>0.60899999999999999</v>
      </c>
      <c r="AF1135" s="11">
        <v>0.14499999999999999</v>
      </c>
      <c r="AG1135" s="11">
        <v>0.5</v>
      </c>
      <c r="AH1135" s="11">
        <v>0.81099999999999994</v>
      </c>
      <c r="AI1135" s="11">
        <v>0.65200000000000002</v>
      </c>
      <c r="AJ1135" s="11">
        <v>0.38893161378195795</v>
      </c>
      <c r="AK1135" s="11">
        <v>0.53987815539393202</v>
      </c>
      <c r="AL1135" s="11">
        <v>0.40019750058035963</v>
      </c>
      <c r="AM1135" s="11">
        <v>0.25008573860346778</v>
      </c>
      <c r="AN1135" s="11">
        <v>0.13723171428571429</v>
      </c>
      <c r="AO1135" s="11">
        <v>0.37025154475255773</v>
      </c>
      <c r="AP1135" s="11">
        <v>0.61250000027939677</v>
      </c>
      <c r="AQ1135" s="11">
        <v>0.40019750058035963</v>
      </c>
      <c r="AR1135" s="11">
        <v>2449.6246903128099</v>
      </c>
      <c r="AS1135" s="11">
        <v>2110</v>
      </c>
      <c r="AT1135" s="11">
        <v>762654</v>
      </c>
      <c r="AW1135" s="11">
        <v>-0.01</v>
      </c>
      <c r="AX1135" s="11">
        <v>3.8011605219156863E-2</v>
      </c>
    </row>
    <row r="1136" spans="1:50">
      <c r="A1136"/>
      <c r="B1136"/>
      <c r="C1136"/>
      <c r="D1136"/>
      <c r="E1136"/>
      <c r="F1136"/>
      <c r="G1136"/>
      <c r="H1136"/>
      <c r="I1136"/>
      <c r="J1136"/>
      <c r="K1136"/>
      <c r="L1136"/>
      <c r="M1136"/>
      <c r="N1136"/>
      <c r="O1136"/>
      <c r="P1136"/>
      <c r="Q1136"/>
      <c r="R1136"/>
      <c r="S1136"/>
      <c r="T1136"/>
      <c r="U1136"/>
      <c r="V1136"/>
      <c r="W1136"/>
      <c r="X1136"/>
      <c r="Y1136"/>
      <c r="Z1136"/>
      <c r="AA1136" s="11">
        <v>7.6200152400304798E-3</v>
      </c>
      <c r="AB1136" s="11">
        <v>0.93191999899367772</v>
      </c>
      <c r="AC1136" s="11">
        <v>0.55000000000000004</v>
      </c>
      <c r="AD1136" s="11">
        <v>0.7</v>
      </c>
      <c r="AE1136" s="11">
        <v>0.60299999999999998</v>
      </c>
      <c r="AF1136" s="11">
        <v>0.43</v>
      </c>
      <c r="AG1136" s="11">
        <v>0.5</v>
      </c>
      <c r="AH1136" s="11">
        <v>0.80099999999999993</v>
      </c>
      <c r="AI1136" s="11">
        <v>0.63800000000000001</v>
      </c>
      <c r="AJ1136" s="11">
        <v>0.41965200104872996</v>
      </c>
      <c r="AK1136" s="11">
        <v>0.47037092292004801</v>
      </c>
      <c r="AL1136" s="11">
        <v>0.38106241353094089</v>
      </c>
      <c r="AM1136" s="11">
        <v>0.40929195494192555</v>
      </c>
      <c r="AN1136" s="11">
        <v>0.15148014285714284</v>
      </c>
      <c r="AO1136" s="11">
        <v>0.34250238677574724</v>
      </c>
      <c r="AP1136" s="11">
        <v>0.625</v>
      </c>
      <c r="AQ1136" s="11">
        <v>0.38106241353094089</v>
      </c>
      <c r="AR1136" s="11">
        <v>2477.9418811238702</v>
      </c>
      <c r="AS1136" s="11">
        <v>2420</v>
      </c>
      <c r="AT1136" s="11">
        <v>763834</v>
      </c>
      <c r="AW1136" s="11">
        <v>0.01</v>
      </c>
      <c r="AX1136" s="11">
        <v>3.6596680360200085E-2</v>
      </c>
    </row>
    <row r="1137" spans="1:50">
      <c r="A1137"/>
      <c r="B1137"/>
      <c r="C1137"/>
      <c r="D1137"/>
      <c r="E1137"/>
      <c r="F1137"/>
      <c r="G1137"/>
      <c r="H1137"/>
      <c r="I1137"/>
      <c r="J1137"/>
      <c r="K1137"/>
      <c r="L1137"/>
      <c r="M1137"/>
      <c r="N1137"/>
      <c r="O1137"/>
      <c r="P1137"/>
      <c r="Q1137"/>
      <c r="R1137"/>
      <c r="S1137"/>
      <c r="T1137"/>
      <c r="U1137"/>
      <c r="V1137"/>
      <c r="W1137"/>
      <c r="X1137"/>
      <c r="Y1137"/>
      <c r="Z1137"/>
      <c r="AA1137" s="11">
        <v>7.6200152400304798E-3</v>
      </c>
      <c r="AB1137" s="11">
        <v>0.93339999897959713</v>
      </c>
      <c r="AC1137" s="11">
        <v>0.56899999999999995</v>
      </c>
      <c r="AD1137" s="11">
        <v>0.7</v>
      </c>
      <c r="AE1137" s="11">
        <v>0.60299999999999998</v>
      </c>
      <c r="AF1137" s="11">
        <v>0.41700000000000004</v>
      </c>
      <c r="AG1137" s="11">
        <v>0.5</v>
      </c>
      <c r="AH1137" s="11">
        <v>0.80700000000000005</v>
      </c>
      <c r="AI1137" s="11">
        <v>0.63800000000000001</v>
      </c>
      <c r="AJ1137" s="11">
        <v>0.348414855311798</v>
      </c>
      <c r="AK1137" s="11">
        <v>0.51670028507564303</v>
      </c>
      <c r="AL1137" s="11">
        <v>0.37629760385045807</v>
      </c>
      <c r="AM1137" s="11">
        <v>0.40110611602605473</v>
      </c>
      <c r="AN1137" s="11">
        <v>0.15959871428571429</v>
      </c>
      <c r="AO1137" s="11">
        <v>0.37672366557086195</v>
      </c>
      <c r="AP1137" s="11">
        <v>0.629</v>
      </c>
      <c r="AQ1137" s="11">
        <v>0.37629760385045807</v>
      </c>
      <c r="AR1137" s="11">
        <v>2688.2356514831399</v>
      </c>
      <c r="AS1137" s="11">
        <v>2770</v>
      </c>
      <c r="AT1137" s="11">
        <v>764273</v>
      </c>
      <c r="AW1137" s="11">
        <v>0.01</v>
      </c>
      <c r="AX1137" s="11">
        <v>4.1419431234967774E-2</v>
      </c>
    </row>
    <row r="1138" spans="1:50">
      <c r="A1138"/>
      <c r="B1138"/>
      <c r="C1138"/>
      <c r="D1138"/>
      <c r="E1138"/>
      <c r="F1138"/>
      <c r="G1138"/>
      <c r="H1138"/>
      <c r="I1138"/>
      <c r="J1138"/>
      <c r="K1138"/>
      <c r="L1138"/>
      <c r="M1138"/>
      <c r="N1138"/>
      <c r="O1138"/>
      <c r="P1138"/>
      <c r="Q1138"/>
      <c r="R1138"/>
      <c r="S1138"/>
      <c r="T1138"/>
      <c r="U1138"/>
      <c r="V1138"/>
      <c r="W1138"/>
      <c r="X1138"/>
      <c r="Y1138"/>
      <c r="Z1138"/>
      <c r="AA1138" s="11">
        <v>7.6200152400304798E-3</v>
      </c>
      <c r="AB1138" s="11">
        <v>0.93487999896551655</v>
      </c>
      <c r="AC1138" s="11">
        <v>0.56999999999999995</v>
      </c>
      <c r="AD1138" s="11">
        <v>0.6</v>
      </c>
      <c r="AE1138" s="11">
        <v>0.67099999999999993</v>
      </c>
      <c r="AF1138" s="11">
        <v>0.34299999999999997</v>
      </c>
      <c r="AG1138" s="11">
        <v>0.5</v>
      </c>
      <c r="AH1138" s="11">
        <v>0.74099999999999999</v>
      </c>
      <c r="AI1138" s="11">
        <v>0.67</v>
      </c>
      <c r="AJ1138" s="11">
        <v>0.39758921054068602</v>
      </c>
      <c r="AK1138" s="11">
        <v>0.52788784442852998</v>
      </c>
      <c r="AL1138" s="11">
        <v>0.37445964895853373</v>
      </c>
      <c r="AM1138" s="11">
        <v>0.39292027711018407</v>
      </c>
      <c r="AN1138" s="11">
        <v>0.16735885714285714</v>
      </c>
      <c r="AO1138" s="11">
        <v>0.39427197764073274</v>
      </c>
      <c r="AP1138" s="11">
        <v>0.625</v>
      </c>
      <c r="AQ1138" s="11">
        <v>0.37445964895853373</v>
      </c>
      <c r="AR1138" s="11">
        <v>2975.6513565682299</v>
      </c>
      <c r="AS1138" s="11">
        <v>3040</v>
      </c>
      <c r="AT1138" s="11">
        <v>764100</v>
      </c>
      <c r="AW1138" s="11">
        <v>0</v>
      </c>
      <c r="AX1138" s="11">
        <v>3.3010460894553895E-2</v>
      </c>
    </row>
    <row r="1139" spans="1:50">
      <c r="A1139"/>
      <c r="B1139"/>
      <c r="C1139"/>
      <c r="D1139"/>
      <c r="E1139"/>
      <c r="F1139"/>
      <c r="G1139"/>
      <c r="H1139"/>
      <c r="I1139"/>
      <c r="J1139"/>
      <c r="K1139"/>
      <c r="L1139"/>
      <c r="M1139"/>
      <c r="N1139"/>
      <c r="O1139"/>
      <c r="P1139"/>
      <c r="Q1139"/>
      <c r="R1139"/>
      <c r="S1139"/>
      <c r="T1139"/>
      <c r="U1139"/>
      <c r="V1139"/>
      <c r="W1139"/>
      <c r="X1139"/>
      <c r="Y1139"/>
      <c r="Z1139"/>
      <c r="AA1139" s="11">
        <v>7.6200152400304798E-3</v>
      </c>
      <c r="AB1139" s="11">
        <v>0.93635999895143596</v>
      </c>
      <c r="AC1139" s="11">
        <v>0.56600000000000006</v>
      </c>
      <c r="AD1139" s="11">
        <v>0.4</v>
      </c>
      <c r="AE1139" s="11">
        <v>0.67299999999999993</v>
      </c>
      <c r="AF1139" s="11">
        <v>0.16</v>
      </c>
      <c r="AG1139" s="11">
        <v>0.4</v>
      </c>
      <c r="AH1139" s="11">
        <v>0.7390000000000001</v>
      </c>
      <c r="AI1139" s="11">
        <v>0.65799999999999992</v>
      </c>
      <c r="AJ1139" s="11">
        <v>0.37956120245758995</v>
      </c>
      <c r="AK1139" s="11">
        <v>0.52239961046511396</v>
      </c>
      <c r="AL1139" s="11">
        <v>0.39532191975636344</v>
      </c>
      <c r="AM1139" s="11">
        <v>0.38473443819431324</v>
      </c>
      <c r="AN1139" s="11">
        <v>0.16438771428571428</v>
      </c>
      <c r="AO1139" s="11">
        <v>0.36524029121972906</v>
      </c>
      <c r="AP1139" s="11">
        <v>0.63100000000000001</v>
      </c>
      <c r="AQ1139" s="11">
        <v>0.39532191975636344</v>
      </c>
      <c r="AR1139" s="11">
        <v>3104.2103759625002</v>
      </c>
      <c r="AS1139" s="11">
        <v>3130</v>
      </c>
      <c r="AT1139" s="11">
        <v>763437</v>
      </c>
      <c r="AW1139" s="11">
        <v>-0.03</v>
      </c>
      <c r="AX1139" s="11">
        <v>3.4303511510858642E-2</v>
      </c>
    </row>
    <row r="1140" spans="1:50">
      <c r="A1140"/>
      <c r="B1140"/>
      <c r="C1140"/>
      <c r="D1140"/>
      <c r="E1140"/>
      <c r="F1140"/>
      <c r="G1140"/>
      <c r="H1140"/>
      <c r="I1140"/>
      <c r="J1140"/>
      <c r="K1140"/>
      <c r="L1140"/>
      <c r="M1140"/>
      <c r="N1140"/>
      <c r="O1140"/>
      <c r="P1140"/>
      <c r="Q1140"/>
      <c r="R1140"/>
      <c r="S1140"/>
      <c r="T1140"/>
      <c r="U1140"/>
      <c r="V1140"/>
      <c r="W1140"/>
      <c r="X1140"/>
      <c r="Y1140"/>
      <c r="Z1140"/>
      <c r="AA1140" s="11">
        <v>7.6200152400304798E-3</v>
      </c>
      <c r="AB1140" s="11">
        <v>0.93783999893735537</v>
      </c>
      <c r="AC1140" s="11">
        <v>0.60899999999999999</v>
      </c>
      <c r="AD1140" s="11">
        <v>0.4</v>
      </c>
      <c r="AE1140" s="11">
        <v>0.66500000000000004</v>
      </c>
      <c r="AF1140" s="11">
        <v>3.2000000000000001E-2</v>
      </c>
      <c r="AG1140" s="11">
        <v>0.4</v>
      </c>
      <c r="AH1140" s="11">
        <v>0.69599999999999995</v>
      </c>
      <c r="AI1140" s="11">
        <v>0.72599999999999998</v>
      </c>
      <c r="AJ1140" s="11">
        <v>0.394806885835574</v>
      </c>
      <c r="AK1140" s="11">
        <v>0.521984285352602</v>
      </c>
      <c r="AL1140" s="11">
        <v>0.39154567817504349</v>
      </c>
      <c r="AM1140" s="11">
        <v>0.37654859927844253</v>
      </c>
      <c r="AN1140" s="11">
        <v>0.1602472857142857</v>
      </c>
      <c r="AO1140" s="11">
        <v>0.38123728968554438</v>
      </c>
      <c r="AP1140" s="11">
        <v>0.65200000000000002</v>
      </c>
      <c r="AQ1140" s="11">
        <v>0.39154567817504349</v>
      </c>
      <c r="AR1140" s="11">
        <v>3239.9976189641998</v>
      </c>
      <c r="AS1140" s="11">
        <v>3270</v>
      </c>
      <c r="AT1140" s="11">
        <v>762498</v>
      </c>
      <c r="AW1140" s="11">
        <v>-0.04</v>
      </c>
      <c r="AX1140" s="11">
        <v>2.5517653078133973E-2</v>
      </c>
    </row>
    <row r="1141" spans="1:50">
      <c r="A1141"/>
      <c r="B1141"/>
      <c r="C1141"/>
      <c r="D1141"/>
      <c r="E1141"/>
      <c r="F1141"/>
      <c r="G1141"/>
      <c r="H1141"/>
      <c r="I1141"/>
      <c r="J1141"/>
      <c r="K1141"/>
      <c r="L1141"/>
      <c r="M1141"/>
      <c r="N1141"/>
      <c r="O1141"/>
      <c r="P1141"/>
      <c r="Q1141"/>
      <c r="R1141"/>
      <c r="S1141"/>
      <c r="T1141"/>
      <c r="U1141"/>
      <c r="V1141"/>
      <c r="W1141"/>
      <c r="X1141"/>
      <c r="Y1141"/>
      <c r="Z1141"/>
      <c r="AA1141" s="11">
        <v>7.6200152400304798E-3</v>
      </c>
      <c r="AB1141" s="11">
        <v>0.93931999892327478</v>
      </c>
      <c r="AC1141" s="11">
        <v>0.63400000000000001</v>
      </c>
      <c r="AD1141" s="11">
        <v>0.4</v>
      </c>
      <c r="AE1141" s="11">
        <v>0.55899999999999994</v>
      </c>
      <c r="AF1141" s="11">
        <v>0.26200000000000001</v>
      </c>
      <c r="AG1141" s="11">
        <v>0.3</v>
      </c>
      <c r="AH1141" s="11">
        <v>0.71</v>
      </c>
      <c r="AI1141" s="11">
        <v>0.71299999999999997</v>
      </c>
      <c r="AJ1141" s="11">
        <v>0.39585881695370573</v>
      </c>
      <c r="AK1141" s="11">
        <v>0.52176444250398979</v>
      </c>
      <c r="AL1141" s="11">
        <v>0.39263022136905162</v>
      </c>
      <c r="AM1141" s="11">
        <v>0.36836276036257176</v>
      </c>
      <c r="AN1141" s="11">
        <v>0.1586448128929609</v>
      </c>
      <c r="AO1141" s="11">
        <v>0.38242491676214341</v>
      </c>
      <c r="AP1141" s="11">
        <v>0.65200000000000002</v>
      </c>
      <c r="AQ1141" s="11">
        <v>0.39263022136905162</v>
      </c>
      <c r="AS1141" s="11">
        <v>3368.6666666666861</v>
      </c>
      <c r="AW1141" s="11">
        <v>-0.04</v>
      </c>
      <c r="AX1141" s="11">
        <v>2.0504595921721602E-2</v>
      </c>
    </row>
    <row r="1142" spans="1:50">
      <c r="A1142"/>
      <c r="B1142"/>
      <c r="C1142"/>
      <c r="D1142"/>
      <c r="E1142"/>
      <c r="F1142"/>
      <c r="G1142"/>
      <c r="H1142"/>
      <c r="I1142"/>
      <c r="J1142"/>
      <c r="K1142"/>
      <c r="L1142"/>
      <c r="M1142"/>
      <c r="N1142"/>
      <c r="O1142"/>
      <c r="P1142"/>
      <c r="Q1142"/>
      <c r="R1142"/>
      <c r="S1142"/>
      <c r="T1142"/>
      <c r="U1142"/>
      <c r="V1142"/>
      <c r="W1142"/>
      <c r="X1142"/>
      <c r="Y1142"/>
      <c r="Z1142"/>
      <c r="AA1142" s="11">
        <v>0.59869375907111755</v>
      </c>
      <c r="AB1142" s="11">
        <v>0.75799999240000004</v>
      </c>
      <c r="AC1142" s="11">
        <v>0.4</v>
      </c>
      <c r="AD1142" s="11">
        <v>0.1</v>
      </c>
      <c r="AE1142" s="11">
        <v>0.78599999999999992</v>
      </c>
      <c r="AF1142" s="11">
        <v>0.95499999999999996</v>
      </c>
      <c r="AG1142" s="11">
        <v>0.1</v>
      </c>
      <c r="AH1142" s="11">
        <v>0.52800000000000002</v>
      </c>
      <c r="AI1142" s="11">
        <v>0.8</v>
      </c>
      <c r="AJ1142" s="11">
        <v>0.41669707015600388</v>
      </c>
      <c r="AK1142" s="11">
        <v>0.39984083206803006</v>
      </c>
      <c r="AL1142" s="11">
        <v>0.30459253571278494</v>
      </c>
      <c r="AM1142" s="11">
        <v>1.2533060130504137E-3</v>
      </c>
      <c r="AN1142" s="11" t="e">
        <v>#N/A</v>
      </c>
      <c r="AO1142" s="11">
        <v>0.2217859367144496</v>
      </c>
      <c r="AP1142" s="11">
        <v>0.4952000027671456</v>
      </c>
      <c r="AQ1142" s="11">
        <v>0.30459253571278494</v>
      </c>
      <c r="AR1142" s="11">
        <v>900.31177216770902</v>
      </c>
      <c r="AS1142" s="11" t="e">
        <v>#DIV/0!</v>
      </c>
      <c r="AT1142" s="11">
        <v>7860725</v>
      </c>
      <c r="AW1142" s="11">
        <v>0.02</v>
      </c>
      <c r="AX1142" s="11">
        <v>-4.3356285065396793E-2</v>
      </c>
    </row>
    <row r="1143" spans="1:50">
      <c r="A1143"/>
      <c r="B1143"/>
      <c r="C1143"/>
      <c r="D1143"/>
      <c r="E1143"/>
      <c r="F1143"/>
      <c r="G1143"/>
      <c r="H1143"/>
      <c r="I1143"/>
      <c r="J1143"/>
      <c r="K1143"/>
      <c r="L1143"/>
      <c r="M1143"/>
      <c r="N1143"/>
      <c r="O1143"/>
      <c r="P1143"/>
      <c r="Q1143"/>
      <c r="R1143"/>
      <c r="S1143"/>
      <c r="T1143"/>
      <c r="U1143"/>
      <c r="V1143"/>
      <c r="W1143"/>
      <c r="X1143"/>
      <c r="Y1143"/>
      <c r="Z1143"/>
      <c r="AA1143" s="11">
        <v>0.59869375907111755</v>
      </c>
      <c r="AB1143" s="11">
        <v>0.75700000760000008</v>
      </c>
      <c r="AC1143" s="11">
        <v>0.4</v>
      </c>
      <c r="AD1143" s="11">
        <v>0.1</v>
      </c>
      <c r="AE1143" s="11">
        <v>0.78599999999999992</v>
      </c>
      <c r="AF1143" s="11">
        <v>0.97699999999999998</v>
      </c>
      <c r="AG1143" s="11">
        <v>0.1</v>
      </c>
      <c r="AH1143" s="11">
        <v>0.47499999999999998</v>
      </c>
      <c r="AI1143" s="11">
        <v>0.65</v>
      </c>
      <c r="AJ1143" s="11">
        <v>0.41499701040204401</v>
      </c>
      <c r="AK1143" s="11">
        <v>0.39779676746297798</v>
      </c>
      <c r="AL1143" s="11">
        <v>0.30060462836930785</v>
      </c>
      <c r="AM1143" s="11">
        <v>1.279972097800387E-3</v>
      </c>
      <c r="AN1143" s="11" t="e">
        <v>#N/A</v>
      </c>
      <c r="AO1143" s="11">
        <v>0.21610809881771345</v>
      </c>
      <c r="AP1143" s="11">
        <v>0.50758000249043111</v>
      </c>
      <c r="AQ1143" s="11">
        <v>0.30060462836930785</v>
      </c>
      <c r="AR1143" s="11">
        <v>936.87858399033098</v>
      </c>
      <c r="AS1143" s="11" t="e">
        <v>#DIV/0!</v>
      </c>
      <c r="AT1143" s="11">
        <v>8016832</v>
      </c>
      <c r="AW1143" s="11">
        <v>0</v>
      </c>
      <c r="AX1143" s="11">
        <v>-3.1977803618105871E-2</v>
      </c>
    </row>
    <row r="1144" spans="1:50">
      <c r="A1144"/>
      <c r="B1144"/>
      <c r="C1144"/>
      <c r="D1144"/>
      <c r="E1144"/>
      <c r="F1144"/>
      <c r="G1144"/>
      <c r="H1144"/>
      <c r="I1144"/>
      <c r="J1144"/>
      <c r="K1144"/>
      <c r="L1144"/>
      <c r="M1144"/>
      <c r="N1144"/>
      <c r="O1144"/>
      <c r="P1144"/>
      <c r="Q1144"/>
      <c r="R1144"/>
      <c r="S1144"/>
      <c r="T1144"/>
      <c r="U1144"/>
      <c r="V1144"/>
      <c r="W1144"/>
      <c r="X1144"/>
      <c r="Y1144"/>
      <c r="Z1144"/>
      <c r="AA1144" s="11">
        <v>0.59869375907111755</v>
      </c>
      <c r="AB1144" s="11">
        <v>0.75700000760000008</v>
      </c>
      <c r="AC1144" s="11">
        <v>0.4</v>
      </c>
      <c r="AD1144" s="11">
        <v>0.3</v>
      </c>
      <c r="AE1144" s="11">
        <v>0.78700000000000003</v>
      </c>
      <c r="AF1144" s="11">
        <v>0.98699999999999999</v>
      </c>
      <c r="AG1144" s="11">
        <v>0.3</v>
      </c>
      <c r="AH1144" s="11">
        <v>0.5</v>
      </c>
      <c r="AI1144" s="11">
        <v>0.65</v>
      </c>
      <c r="AJ1144" s="11">
        <v>0.31723837261468901</v>
      </c>
      <c r="AK1144" s="11">
        <v>0.35916184516782701</v>
      </c>
      <c r="AL1144" s="11">
        <v>0.26494462575305533</v>
      </c>
      <c r="AM1144" s="11">
        <v>1.3066381825503602E-3</v>
      </c>
      <c r="AN1144" s="11" t="e">
        <v>#N/A</v>
      </c>
      <c r="AO1144" s="11">
        <v>0.21786428663759683</v>
      </c>
      <c r="AP1144" s="11">
        <v>0.51996000221371652</v>
      </c>
      <c r="AQ1144" s="11">
        <v>0.26494462575305533</v>
      </c>
      <c r="AR1144" s="11">
        <v>960.37336555661</v>
      </c>
      <c r="AS1144" s="11" t="e">
        <v>#DIV/0!</v>
      </c>
      <c r="AT1144" s="11">
        <v>8174788</v>
      </c>
      <c r="AW1144" s="11">
        <v>0.01</v>
      </c>
      <c r="AX1144" s="11">
        <v>-3.1594901209088533E-2</v>
      </c>
    </row>
    <row r="1145" spans="1:50">
      <c r="A1145"/>
      <c r="B1145"/>
      <c r="C1145"/>
      <c r="D1145"/>
      <c r="E1145"/>
      <c r="F1145"/>
      <c r="G1145"/>
      <c r="H1145"/>
      <c r="I1145"/>
      <c r="J1145"/>
      <c r="K1145"/>
      <c r="L1145"/>
      <c r="M1145"/>
      <c r="N1145"/>
      <c r="O1145"/>
      <c r="P1145"/>
      <c r="Q1145"/>
      <c r="R1145"/>
      <c r="S1145"/>
      <c r="T1145"/>
      <c r="U1145"/>
      <c r="V1145"/>
      <c r="W1145"/>
      <c r="X1145"/>
      <c r="Y1145"/>
      <c r="Z1145"/>
      <c r="AA1145" s="11">
        <v>0.59869375907111755</v>
      </c>
      <c r="AB1145" s="11">
        <v>0.75700000760000008</v>
      </c>
      <c r="AC1145" s="11">
        <v>0.4</v>
      </c>
      <c r="AD1145" s="11">
        <v>0.3</v>
      </c>
      <c r="AE1145" s="11">
        <v>0.78500000000000003</v>
      </c>
      <c r="AF1145" s="11">
        <v>0.96599999999999997</v>
      </c>
      <c r="AG1145" s="11">
        <v>0.3</v>
      </c>
      <c r="AH1145" s="11">
        <v>0.54</v>
      </c>
      <c r="AI1145" s="11">
        <v>0.61799999999999999</v>
      </c>
      <c r="AJ1145" s="11">
        <v>0.21947973482733399</v>
      </c>
      <c r="AK1145" s="11">
        <v>0.32052692287267598</v>
      </c>
      <c r="AL1145" s="11">
        <v>0.22928462313680287</v>
      </c>
      <c r="AM1145" s="11">
        <v>1.3333042673003333E-3</v>
      </c>
      <c r="AN1145" s="11" t="e">
        <v>#N/A</v>
      </c>
      <c r="AO1145" s="11">
        <v>0.21962047445748026</v>
      </c>
      <c r="AP1145" s="11">
        <v>0.53234000193700193</v>
      </c>
      <c r="AQ1145" s="11">
        <v>0.22928462313680287</v>
      </c>
      <c r="AR1145" s="11">
        <v>973.54298841268906</v>
      </c>
      <c r="AS1145" s="11" t="e">
        <v>#DIV/0!</v>
      </c>
      <c r="AT1145" s="11">
        <v>8333515</v>
      </c>
      <c r="AW1145" s="11">
        <v>-0.01</v>
      </c>
      <c r="AX1145" s="11">
        <v>-2.5675110751421426E-2</v>
      </c>
    </row>
    <row r="1146" spans="1:50">
      <c r="A1146"/>
      <c r="B1146"/>
      <c r="C1146"/>
      <c r="D1146"/>
      <c r="E1146"/>
      <c r="F1146"/>
      <c r="G1146"/>
      <c r="H1146"/>
      <c r="I1146"/>
      <c r="J1146"/>
      <c r="K1146"/>
      <c r="L1146"/>
      <c r="M1146"/>
      <c r="N1146"/>
      <c r="O1146"/>
      <c r="P1146"/>
      <c r="Q1146"/>
      <c r="R1146"/>
      <c r="S1146"/>
      <c r="T1146"/>
      <c r="U1146"/>
      <c r="V1146"/>
      <c r="W1146"/>
      <c r="X1146"/>
      <c r="Y1146"/>
      <c r="Z1146"/>
      <c r="AA1146" s="11">
        <v>0.59869375907111755</v>
      </c>
      <c r="AB1146" s="11">
        <v>0.75700000760000008</v>
      </c>
      <c r="AC1146" s="11">
        <v>0.4</v>
      </c>
      <c r="AD1146" s="11">
        <v>0.3</v>
      </c>
      <c r="AE1146" s="11">
        <v>0.78400000000000003</v>
      </c>
      <c r="AF1146" s="11">
        <v>0.97199999999999998</v>
      </c>
      <c r="AG1146" s="11">
        <v>0.3</v>
      </c>
      <c r="AH1146" s="11">
        <v>0.55799999999999994</v>
      </c>
      <c r="AI1146" s="11">
        <v>0.61799999999999999</v>
      </c>
      <c r="AJ1146" s="11">
        <v>0.27800566383119502</v>
      </c>
      <c r="AK1146" s="11">
        <v>0.32752155747448397</v>
      </c>
      <c r="AL1146" s="11">
        <v>0.21910960088840531</v>
      </c>
      <c r="AM1146" s="11">
        <v>3.2712258395437774E-3</v>
      </c>
      <c r="AN1146" s="11" t="e">
        <v>#N/A</v>
      </c>
      <c r="AO1146" s="11">
        <v>0.20310322721165458</v>
      </c>
      <c r="AP1146" s="11">
        <v>0.54472000166028733</v>
      </c>
      <c r="AQ1146" s="11">
        <v>0.21910960088840531</v>
      </c>
      <c r="AR1146" s="11">
        <v>995.72478481933695</v>
      </c>
      <c r="AS1146" s="11" t="e">
        <v>#DIV/0!</v>
      </c>
      <c r="AT1146" s="11">
        <v>8491550</v>
      </c>
      <c r="AW1146" s="11">
        <v>0</v>
      </c>
      <c r="AX1146" s="11">
        <v>-1.5607303661245797E-2</v>
      </c>
    </row>
    <row r="1147" spans="1:50">
      <c r="A1147"/>
      <c r="B1147"/>
      <c r="C1147"/>
      <c r="D1147"/>
      <c r="E1147"/>
      <c r="F1147"/>
      <c r="G1147"/>
      <c r="H1147"/>
      <c r="I1147"/>
      <c r="J1147"/>
      <c r="K1147"/>
      <c r="L1147"/>
      <c r="M1147"/>
      <c r="N1147"/>
      <c r="O1147"/>
      <c r="P1147"/>
      <c r="Q1147"/>
      <c r="R1147"/>
      <c r="S1147"/>
      <c r="T1147"/>
      <c r="U1147"/>
      <c r="V1147"/>
      <c r="W1147"/>
      <c r="X1147"/>
      <c r="Y1147"/>
      <c r="Z1147"/>
      <c r="AA1147" s="11">
        <v>0.59869375907111755</v>
      </c>
      <c r="AB1147" s="11">
        <v>0.75700000760000008</v>
      </c>
      <c r="AC1147" s="11">
        <v>0.4</v>
      </c>
      <c r="AD1147" s="11">
        <v>0.3</v>
      </c>
      <c r="AE1147" s="11">
        <v>0.78299999999999992</v>
      </c>
      <c r="AF1147" s="11">
        <v>0.90300000000000002</v>
      </c>
      <c r="AG1147" s="11">
        <v>0.3</v>
      </c>
      <c r="AH1147" s="11">
        <v>0.61399999999999999</v>
      </c>
      <c r="AI1147" s="11">
        <v>0.61799999999999999</v>
      </c>
      <c r="AJ1147" s="11">
        <v>0.33653159283505596</v>
      </c>
      <c r="AK1147" s="11">
        <v>0.33451619207629202</v>
      </c>
      <c r="AL1147" s="11">
        <v>0.20893457864000772</v>
      </c>
      <c r="AM1147" s="11">
        <v>7.0666051692139997E-3</v>
      </c>
      <c r="AN1147" s="11" t="e">
        <v>#N/A</v>
      </c>
      <c r="AO1147" s="11">
        <v>0.18658597996582899</v>
      </c>
      <c r="AP1147" s="11">
        <v>0.55710000138357285</v>
      </c>
      <c r="AQ1147" s="11">
        <v>0.20893457864000772</v>
      </c>
      <c r="AR1147" s="11">
        <v>1007.54526449323</v>
      </c>
      <c r="AS1147" s="11" t="e">
        <v>#DIV/0!</v>
      </c>
      <c r="AT1147" s="11">
        <v>8647874</v>
      </c>
      <c r="AW1147" s="11">
        <v>0</v>
      </c>
      <c r="AX1147" s="11">
        <v>-6.4287604153115407E-3</v>
      </c>
    </row>
    <row r="1148" spans="1:50">
      <c r="A1148"/>
      <c r="B1148"/>
      <c r="C1148"/>
      <c r="D1148"/>
      <c r="E1148"/>
      <c r="F1148"/>
      <c r="G1148"/>
      <c r="H1148"/>
      <c r="I1148"/>
      <c r="J1148"/>
      <c r="K1148"/>
      <c r="L1148"/>
      <c r="M1148"/>
      <c r="N1148"/>
      <c r="O1148"/>
      <c r="P1148"/>
      <c r="Q1148"/>
      <c r="R1148"/>
      <c r="S1148"/>
      <c r="T1148"/>
      <c r="U1148"/>
      <c r="V1148"/>
      <c r="W1148"/>
      <c r="X1148"/>
      <c r="Y1148"/>
      <c r="Z1148"/>
      <c r="AA1148" s="11">
        <v>0.59869375907111755</v>
      </c>
      <c r="AB1148" s="11">
        <v>0.75700000760000008</v>
      </c>
      <c r="AC1148" s="11">
        <v>0.4</v>
      </c>
      <c r="AD1148" s="11">
        <v>0.3</v>
      </c>
      <c r="AE1148" s="11">
        <v>0.78299999999999992</v>
      </c>
      <c r="AF1148" s="11">
        <v>0.95700000000000007</v>
      </c>
      <c r="AG1148" s="11">
        <v>0.3</v>
      </c>
      <c r="AH1148" s="11">
        <v>0.64700000000000002</v>
      </c>
      <c r="AI1148" s="11">
        <v>0.65</v>
      </c>
      <c r="AJ1148" s="11">
        <v>0.28806249196628098</v>
      </c>
      <c r="AK1148" s="11">
        <v>0.28576149495820702</v>
      </c>
      <c r="AL1148" s="11">
        <v>0.18254414882578446</v>
      </c>
      <c r="AM1148" s="11">
        <v>1.1550428831445777E-2</v>
      </c>
      <c r="AN1148" s="11" t="e">
        <v>#N/A</v>
      </c>
      <c r="AO1148" s="11">
        <v>0.15520121046920626</v>
      </c>
      <c r="AP1148" s="11">
        <v>0.56948000110685826</v>
      </c>
      <c r="AQ1148" s="11">
        <v>0.18254414882578446</v>
      </c>
      <c r="AR1148" s="11">
        <v>1001.79083484828</v>
      </c>
      <c r="AS1148" s="11" t="e">
        <v>#DIV/0!</v>
      </c>
      <c r="AT1148" s="11">
        <v>8801982</v>
      </c>
      <c r="AU1148" s="11">
        <v>59.5</v>
      </c>
      <c r="AV1148" s="11">
        <v>72.150000000000006</v>
      </c>
      <c r="AW1148" s="11">
        <v>0</v>
      </c>
      <c r="AX1148" s="11">
        <v>-1.0616637983405508E-3</v>
      </c>
    </row>
    <row r="1149" spans="1:50">
      <c r="A1149"/>
      <c r="B1149"/>
      <c r="C1149"/>
      <c r="D1149"/>
      <c r="E1149"/>
      <c r="F1149"/>
      <c r="G1149"/>
      <c r="H1149"/>
      <c r="I1149"/>
      <c r="J1149"/>
      <c r="K1149"/>
      <c r="L1149"/>
      <c r="M1149"/>
      <c r="N1149"/>
      <c r="O1149"/>
      <c r="P1149"/>
      <c r="Q1149"/>
      <c r="R1149"/>
      <c r="S1149"/>
      <c r="T1149"/>
      <c r="U1149"/>
      <c r="V1149"/>
      <c r="W1149"/>
      <c r="X1149"/>
      <c r="Y1149"/>
      <c r="Z1149"/>
      <c r="AA1149" s="11">
        <v>0.59869375907111755</v>
      </c>
      <c r="AB1149" s="11">
        <v>0.76186000733937054</v>
      </c>
      <c r="AC1149" s="11">
        <v>0.4</v>
      </c>
      <c r="AD1149" s="11">
        <v>0.3</v>
      </c>
      <c r="AE1149" s="11">
        <v>0.78299999999999992</v>
      </c>
      <c r="AF1149" s="11">
        <v>0.95700000000000007</v>
      </c>
      <c r="AG1149" s="11">
        <v>0.3</v>
      </c>
      <c r="AH1149" s="11">
        <v>0.67900000000000005</v>
      </c>
      <c r="AI1149" s="11">
        <v>0.68799999999999994</v>
      </c>
      <c r="AJ1149" s="11">
        <v>0.23959339109750602</v>
      </c>
      <c r="AK1149" s="11">
        <v>0.23700679784012202</v>
      </c>
      <c r="AL1149" s="11">
        <v>0.15615371901156111</v>
      </c>
      <c r="AM1149" s="11">
        <v>1.7372308106570443E-2</v>
      </c>
      <c r="AN1149" s="11" t="e">
        <v>#N/A</v>
      </c>
      <c r="AO1149" s="11">
        <v>0.12381644097258357</v>
      </c>
      <c r="AP1149" s="11">
        <v>0.58186000083014366</v>
      </c>
      <c r="AQ1149" s="11">
        <v>0.15615371901156111</v>
      </c>
      <c r="AR1149" s="11">
        <v>998.21589044258997</v>
      </c>
      <c r="AS1149" s="11" t="e">
        <v>#DIV/0!</v>
      </c>
      <c r="AT1149" s="11">
        <v>8954225</v>
      </c>
      <c r="AW1149" s="11">
        <v>-0.01</v>
      </c>
      <c r="AX1149" s="11">
        <v>-3.377021519949952E-3</v>
      </c>
    </row>
    <row r="1150" spans="1:50">
      <c r="A1150"/>
      <c r="B1150"/>
      <c r="C1150"/>
      <c r="D1150"/>
      <c r="E1150"/>
      <c r="F1150"/>
      <c r="G1150"/>
      <c r="H1150"/>
      <c r="I1150"/>
      <c r="J1150"/>
      <c r="K1150"/>
      <c r="L1150"/>
      <c r="M1150"/>
      <c r="N1150"/>
      <c r="O1150"/>
      <c r="P1150"/>
      <c r="Q1150"/>
      <c r="R1150"/>
      <c r="S1150"/>
      <c r="T1150"/>
      <c r="U1150"/>
      <c r="V1150"/>
      <c r="W1150"/>
      <c r="X1150"/>
      <c r="Y1150"/>
      <c r="Z1150"/>
      <c r="AA1150" s="11">
        <v>0.59869375907111755</v>
      </c>
      <c r="AB1150" s="11">
        <v>0.76672000707874111</v>
      </c>
      <c r="AC1150" s="11">
        <v>0.4</v>
      </c>
      <c r="AD1150" s="11">
        <v>0.5</v>
      </c>
      <c r="AE1150" s="11">
        <v>0.78400000000000003</v>
      </c>
      <c r="AF1150" s="11">
        <v>0.96700000000000008</v>
      </c>
      <c r="AG1150" s="11">
        <v>0.3</v>
      </c>
      <c r="AH1150" s="11">
        <v>0.66700000000000004</v>
      </c>
      <c r="AI1150" s="11">
        <v>0.73199999999999998</v>
      </c>
      <c r="AJ1150" s="11">
        <v>0.24219986727652798</v>
      </c>
      <c r="AK1150" s="11">
        <v>0.25598387594854999</v>
      </c>
      <c r="AL1150" s="11">
        <v>0.1420309202488424</v>
      </c>
      <c r="AM1150" s="11">
        <v>3.9048494117399336E-2</v>
      </c>
      <c r="AN1150" s="11" t="e">
        <v>#N/A</v>
      </c>
      <c r="AO1150" s="11">
        <v>0.14270173996915139</v>
      </c>
      <c r="AP1150" s="11">
        <v>0.59424000055342907</v>
      </c>
      <c r="AQ1150" s="11">
        <v>0.1420309202488424</v>
      </c>
      <c r="AR1150" s="11">
        <v>1006.42565353798</v>
      </c>
      <c r="AS1150" s="11" t="e">
        <v>#DIV/0!</v>
      </c>
      <c r="AT1150" s="11">
        <v>9105487</v>
      </c>
      <c r="AW1150" s="11">
        <v>0.01</v>
      </c>
      <c r="AX1150" s="11">
        <v>-1.3716161910251601E-3</v>
      </c>
    </row>
    <row r="1151" spans="1:50">
      <c r="A1151"/>
      <c r="B1151"/>
      <c r="C1151"/>
      <c r="D1151"/>
      <c r="E1151"/>
      <c r="F1151"/>
      <c r="G1151"/>
      <c r="H1151"/>
      <c r="I1151"/>
      <c r="J1151"/>
      <c r="K1151"/>
      <c r="L1151"/>
      <c r="M1151"/>
      <c r="N1151"/>
      <c r="O1151"/>
      <c r="P1151"/>
      <c r="Q1151"/>
      <c r="R1151"/>
      <c r="S1151"/>
      <c r="T1151"/>
      <c r="U1151"/>
      <c r="V1151"/>
      <c r="W1151"/>
      <c r="X1151"/>
      <c r="Y1151"/>
      <c r="Z1151"/>
      <c r="AA1151" s="11">
        <v>0.59869375907111755</v>
      </c>
      <c r="AB1151" s="11">
        <v>0.77158000681811167</v>
      </c>
      <c r="AC1151" s="11">
        <v>0.4</v>
      </c>
      <c r="AD1151" s="11">
        <v>0.5</v>
      </c>
      <c r="AE1151" s="11">
        <v>0.78200000000000003</v>
      </c>
      <c r="AF1151" s="11">
        <v>0.96900000000000008</v>
      </c>
      <c r="AG1151" s="11">
        <v>0.3</v>
      </c>
      <c r="AH1151" s="11">
        <v>0.68700000000000006</v>
      </c>
      <c r="AI1151" s="11">
        <v>0.65</v>
      </c>
      <c r="AJ1151" s="11">
        <v>8.2639610590003978E-2</v>
      </c>
      <c r="AK1151" s="11">
        <v>0.22392957106724798</v>
      </c>
      <c r="AL1151" s="11">
        <v>0.19537378666080304</v>
      </c>
      <c r="AM1151" s="11">
        <v>4.8011216956640006E-2</v>
      </c>
      <c r="AN1151" s="11" t="e">
        <v>#N/A</v>
      </c>
      <c r="AO1151" s="11">
        <v>0.14722435448595977</v>
      </c>
      <c r="AP1151" s="11">
        <v>0.60662000027671459</v>
      </c>
      <c r="AQ1151" s="11">
        <v>0.19537378666080304</v>
      </c>
      <c r="AR1151" s="11">
        <v>982.17972429406404</v>
      </c>
      <c r="AS1151" s="11" t="e">
        <v>#DIV/0!</v>
      </c>
      <c r="AT1151" s="11">
        <v>9257096</v>
      </c>
      <c r="AW1151" s="11">
        <v>-0.01</v>
      </c>
      <c r="AX1151" s="11">
        <v>1.2688436903963152E-3</v>
      </c>
    </row>
    <row r="1152" spans="1:50">
      <c r="A1152"/>
      <c r="B1152"/>
      <c r="C1152"/>
      <c r="D1152"/>
      <c r="E1152"/>
      <c r="F1152"/>
      <c r="G1152"/>
      <c r="H1152"/>
      <c r="I1152"/>
      <c r="J1152"/>
      <c r="K1152"/>
      <c r="L1152"/>
      <c r="M1152"/>
      <c r="N1152"/>
      <c r="O1152"/>
      <c r="P1152"/>
      <c r="Q1152"/>
      <c r="R1152"/>
      <c r="S1152"/>
      <c r="T1152"/>
      <c r="U1152"/>
      <c r="V1152"/>
      <c r="W1152"/>
      <c r="X1152"/>
      <c r="Y1152"/>
      <c r="Z1152"/>
      <c r="AA1152" s="11">
        <v>0.59869375907111755</v>
      </c>
      <c r="AB1152" s="11">
        <v>0.77644000655748213</v>
      </c>
      <c r="AC1152" s="11">
        <v>0.4</v>
      </c>
      <c r="AD1152" s="11">
        <v>0.3</v>
      </c>
      <c r="AE1152" s="11">
        <v>0.78099999999999992</v>
      </c>
      <c r="AF1152" s="11">
        <v>0.96299999999999997</v>
      </c>
      <c r="AG1152" s="11">
        <v>0.3</v>
      </c>
      <c r="AH1152" s="11">
        <v>0.55399999999999994</v>
      </c>
      <c r="AI1152" s="11">
        <v>0.67</v>
      </c>
      <c r="AJ1152" s="11">
        <v>0.12684156136616398</v>
      </c>
      <c r="AK1152" s="11">
        <v>0.235523777475494</v>
      </c>
      <c r="AL1152" s="11">
        <v>0.18644552569033729</v>
      </c>
      <c r="AM1152" s="11">
        <v>5.9062519589846332E-2</v>
      </c>
      <c r="AN1152" s="11" t="e">
        <v>#N/A</v>
      </c>
      <c r="AO1152" s="11">
        <v>0.15487462858265788</v>
      </c>
      <c r="AP1152" s="11">
        <v>0.61899999999999999</v>
      </c>
      <c r="AQ1152" s="11">
        <v>0.18644552569033729</v>
      </c>
      <c r="AR1152" s="11">
        <v>1016.41117694658</v>
      </c>
      <c r="AS1152" s="11" t="e">
        <v>#DIV/0!</v>
      </c>
      <c r="AT1152" s="11">
        <v>9409991</v>
      </c>
      <c r="AW1152" s="11">
        <v>-0.02</v>
      </c>
      <c r="AX1152" s="11">
        <v>1.682151090032391E-3</v>
      </c>
    </row>
    <row r="1153" spans="1:50">
      <c r="A1153"/>
      <c r="B1153"/>
      <c r="C1153"/>
      <c r="D1153"/>
      <c r="E1153"/>
      <c r="F1153"/>
      <c r="G1153"/>
      <c r="H1153"/>
      <c r="I1153"/>
      <c r="J1153"/>
      <c r="K1153"/>
      <c r="L1153"/>
      <c r="M1153"/>
      <c r="N1153"/>
      <c r="O1153"/>
      <c r="P1153"/>
      <c r="Q1153"/>
      <c r="R1153"/>
      <c r="S1153"/>
      <c r="T1153"/>
      <c r="U1153"/>
      <c r="V1153"/>
      <c r="W1153"/>
      <c r="X1153"/>
      <c r="Y1153"/>
      <c r="Z1153"/>
      <c r="AA1153" s="11">
        <v>0.59869375907111755</v>
      </c>
      <c r="AB1153" s="11">
        <v>0.7813000062968527</v>
      </c>
      <c r="AC1153" s="11">
        <v>0.36200000000000004</v>
      </c>
      <c r="AD1153" s="11">
        <v>0.3</v>
      </c>
      <c r="AE1153" s="11">
        <v>0.78</v>
      </c>
      <c r="AF1153" s="11">
        <v>0.93200000000000005</v>
      </c>
      <c r="AG1153" s="11">
        <v>0.3</v>
      </c>
      <c r="AH1153" s="11">
        <v>0.58599999999999997</v>
      </c>
      <c r="AI1153" s="11">
        <v>0.79200000000000004</v>
      </c>
      <c r="AJ1153" s="11">
        <v>0.22052914498999798</v>
      </c>
      <c r="AK1153" s="11">
        <v>0.31656470377988999</v>
      </c>
      <c r="AL1153" s="11">
        <v>0.21079073687248123</v>
      </c>
      <c r="AM1153" s="11">
        <v>0.13940513806214333</v>
      </c>
      <c r="AN1153" s="11" t="e">
        <v>#N/A</v>
      </c>
      <c r="AO1153" s="11">
        <v>0.20066995829114703</v>
      </c>
      <c r="AP1153" s="11">
        <v>0.622</v>
      </c>
      <c r="AQ1153" s="11">
        <v>0.21079073687248123</v>
      </c>
      <c r="AR1153" s="11">
        <v>1055.7848147776399</v>
      </c>
      <c r="AS1153" s="11" t="e">
        <v>#DIV/0!</v>
      </c>
      <c r="AT1153" s="11">
        <v>9564449</v>
      </c>
      <c r="AW1153" s="11">
        <v>0.02</v>
      </c>
      <c r="AX1153" s="11">
        <v>-8.2752474884367766E-3</v>
      </c>
    </row>
    <row r="1154" spans="1:50">
      <c r="A1154"/>
      <c r="B1154"/>
      <c r="C1154"/>
      <c r="D1154"/>
      <c r="E1154"/>
      <c r="F1154"/>
      <c r="G1154"/>
      <c r="H1154"/>
      <c r="I1154"/>
      <c r="J1154"/>
      <c r="K1154"/>
      <c r="L1154"/>
      <c r="M1154"/>
      <c r="N1154"/>
      <c r="O1154"/>
      <c r="P1154"/>
      <c r="Q1154"/>
      <c r="R1154"/>
      <c r="S1154"/>
      <c r="T1154"/>
      <c r="U1154"/>
      <c r="V1154"/>
      <c r="W1154"/>
      <c r="X1154"/>
      <c r="Y1154"/>
      <c r="Z1154"/>
      <c r="AA1154" s="11">
        <v>0.59869375907111755</v>
      </c>
      <c r="AB1154" s="11">
        <v>0.78616000603622327</v>
      </c>
      <c r="AC1154" s="11">
        <v>0.38600000000000001</v>
      </c>
      <c r="AD1154" s="11">
        <v>0.4</v>
      </c>
      <c r="AE1154" s="11">
        <v>0.78</v>
      </c>
      <c r="AF1154" s="11">
        <v>0.95200000000000007</v>
      </c>
      <c r="AG1154" s="11">
        <v>0.3</v>
      </c>
      <c r="AH1154" s="11">
        <v>0.622</v>
      </c>
      <c r="AI1154" s="11">
        <v>0.79200000000000004</v>
      </c>
      <c r="AJ1154" s="11">
        <v>0.23254632242129397</v>
      </c>
      <c r="AK1154" s="11">
        <v>0.35005189184297797</v>
      </c>
      <c r="AL1154" s="11">
        <v>0.23724765346494125</v>
      </c>
      <c r="AM1154" s="11">
        <v>0.28577707828693888</v>
      </c>
      <c r="AN1154" s="11" t="e">
        <v>#N/A</v>
      </c>
      <c r="AO1154" s="11">
        <v>0.21208346181012913</v>
      </c>
      <c r="AP1154" s="11">
        <v>0.626</v>
      </c>
      <c r="AQ1154" s="11">
        <v>0.23724765346494125</v>
      </c>
      <c r="AR1154" s="11">
        <v>1110.4016816206999</v>
      </c>
      <c r="AS1154" s="11" t="e">
        <v>#DIV/0!</v>
      </c>
      <c r="AT1154" s="11">
        <v>9720086</v>
      </c>
      <c r="AW1154" s="11">
        <v>0.05</v>
      </c>
      <c r="AX1154" s="11">
        <v>-7.1881188634246862E-3</v>
      </c>
    </row>
    <row r="1155" spans="1:50">
      <c r="A1155"/>
      <c r="B1155"/>
      <c r="C1155"/>
      <c r="D1155"/>
      <c r="E1155"/>
      <c r="F1155"/>
      <c r="G1155"/>
      <c r="H1155"/>
      <c r="I1155"/>
      <c r="J1155"/>
      <c r="K1155"/>
      <c r="L1155"/>
      <c r="M1155"/>
      <c r="N1155"/>
      <c r="O1155"/>
      <c r="P1155"/>
      <c r="Q1155"/>
      <c r="R1155"/>
      <c r="S1155"/>
      <c r="T1155"/>
      <c r="U1155"/>
      <c r="V1155"/>
      <c r="W1155"/>
      <c r="X1155"/>
      <c r="Y1155"/>
      <c r="Z1155"/>
      <c r="AA1155" s="11">
        <v>0.59869375907111755</v>
      </c>
      <c r="AB1155" s="11">
        <v>0.79102000577559384</v>
      </c>
      <c r="AC1155" s="11">
        <v>0.35799999999999998</v>
      </c>
      <c r="AD1155" s="11">
        <v>0.3</v>
      </c>
      <c r="AE1155" s="11">
        <v>0.77800000000000002</v>
      </c>
      <c r="AF1155" s="11">
        <v>0.93200000000000005</v>
      </c>
      <c r="AG1155" s="11">
        <v>0.3</v>
      </c>
      <c r="AH1155" s="11">
        <v>0.65300000000000002</v>
      </c>
      <c r="AI1155" s="11">
        <v>0.67</v>
      </c>
      <c r="AJ1155" s="11">
        <v>0.22560908568539201</v>
      </c>
      <c r="AK1155" s="11">
        <v>0.34664692898865601</v>
      </c>
      <c r="AL1155" s="11">
        <v>0.25381674249603298</v>
      </c>
      <c r="AM1155" s="11">
        <v>0.36000514717359222</v>
      </c>
      <c r="AN1155" s="11" t="e">
        <v>#N/A</v>
      </c>
      <c r="AO1155" s="11">
        <v>0.23007787841483468</v>
      </c>
      <c r="AP1155" s="11">
        <v>0.626</v>
      </c>
      <c r="AQ1155" s="11">
        <v>0.25381674249603298</v>
      </c>
      <c r="AR1155" s="11">
        <v>1126.14215801608</v>
      </c>
      <c r="AS1155" s="11" t="e">
        <v>#DIV/0!</v>
      </c>
      <c r="AT1155" s="11">
        <v>9876402</v>
      </c>
      <c r="AW1155" s="11">
        <v>0.04</v>
      </c>
      <c r="AX1155" s="11">
        <v>-4.8332246542565627E-3</v>
      </c>
    </row>
    <row r="1156" spans="1:50">
      <c r="A1156"/>
      <c r="B1156"/>
      <c r="C1156"/>
      <c r="D1156"/>
      <c r="E1156"/>
      <c r="F1156"/>
      <c r="G1156"/>
      <c r="H1156"/>
      <c r="I1156"/>
      <c r="J1156"/>
      <c r="K1156"/>
      <c r="L1156"/>
      <c r="M1156"/>
      <c r="N1156"/>
      <c r="O1156"/>
      <c r="P1156"/>
      <c r="Q1156"/>
      <c r="R1156"/>
      <c r="S1156"/>
      <c r="T1156"/>
      <c r="U1156"/>
      <c r="V1156"/>
      <c r="W1156"/>
      <c r="X1156"/>
      <c r="Y1156"/>
      <c r="Z1156"/>
      <c r="AA1156" s="11">
        <v>0.59869375907111755</v>
      </c>
      <c r="AB1156" s="11">
        <v>0.79588000551496429</v>
      </c>
      <c r="AC1156" s="11">
        <v>0.377</v>
      </c>
      <c r="AD1156" s="11">
        <v>0.3</v>
      </c>
      <c r="AE1156" s="11">
        <v>0.77900000000000003</v>
      </c>
      <c r="AF1156" s="11">
        <v>0.93799999999999994</v>
      </c>
      <c r="AG1156" s="11">
        <v>0.3</v>
      </c>
      <c r="AH1156" s="11">
        <v>0.69</v>
      </c>
      <c r="AI1156" s="11">
        <v>0.79400000000000004</v>
      </c>
      <c r="AJ1156" s="11">
        <v>0.32518586775830605</v>
      </c>
      <c r="AK1156" s="11">
        <v>0.38042883539706401</v>
      </c>
      <c r="AL1156" s="11">
        <v>0.27557706012296557</v>
      </c>
      <c r="AM1156" s="11">
        <v>0.40401547525460002</v>
      </c>
      <c r="AN1156" s="11" t="e">
        <v>#N/A</v>
      </c>
      <c r="AO1156" s="11">
        <v>0.23249433636742797</v>
      </c>
      <c r="AP1156" s="11">
        <v>0.61199999999999999</v>
      </c>
      <c r="AQ1156" s="11">
        <v>0.27557706012296557</v>
      </c>
      <c r="AR1156" s="11">
        <v>1151.0352132201101</v>
      </c>
      <c r="AS1156" s="11" t="e">
        <v>#DIV/0!</v>
      </c>
      <c r="AT1156" s="11">
        <v>10032619</v>
      </c>
      <c r="AW1156" s="11">
        <v>7.0000000000000007E-2</v>
      </c>
      <c r="AX1156" s="11">
        <v>-9.4493653356138574E-3</v>
      </c>
    </row>
    <row r="1157" spans="1:50">
      <c r="A1157"/>
      <c r="B1157"/>
      <c r="C1157"/>
      <c r="D1157"/>
      <c r="E1157"/>
      <c r="F1157"/>
      <c r="G1157"/>
      <c r="H1157"/>
      <c r="I1157"/>
      <c r="J1157"/>
      <c r="K1157"/>
      <c r="L1157"/>
      <c r="M1157"/>
      <c r="N1157"/>
      <c r="O1157"/>
      <c r="P1157"/>
      <c r="Q1157"/>
      <c r="R1157"/>
      <c r="S1157"/>
      <c r="T1157"/>
      <c r="U1157"/>
      <c r="V1157"/>
      <c r="W1157"/>
      <c r="X1157"/>
      <c r="Y1157"/>
      <c r="Z1157"/>
      <c r="AA1157" s="11">
        <v>0.59869375907111755</v>
      </c>
      <c r="AB1157" s="11">
        <v>0.80074000525433486</v>
      </c>
      <c r="AC1157" s="11">
        <v>0.36</v>
      </c>
      <c r="AD1157" s="11">
        <v>0.3</v>
      </c>
      <c r="AE1157" s="11">
        <v>0.81499999999999995</v>
      </c>
      <c r="AF1157" s="11">
        <v>0.91299999999999992</v>
      </c>
      <c r="AG1157" s="11">
        <v>0.3</v>
      </c>
      <c r="AH1157" s="11">
        <v>0.67099999999999993</v>
      </c>
      <c r="AI1157" s="11">
        <v>0.79099999999999993</v>
      </c>
      <c r="AJ1157" s="11">
        <v>0.32693400904164893</v>
      </c>
      <c r="AK1157" s="11">
        <v>0.38162454701636711</v>
      </c>
      <c r="AL1157" s="11">
        <v>0.27782128947157353</v>
      </c>
      <c r="AM1157" s="11">
        <v>0.39997532059235852</v>
      </c>
      <c r="AN1157" s="11" t="e">
        <v>#N/A</v>
      </c>
      <c r="AO1157" s="11">
        <v>0.2351693929439615</v>
      </c>
      <c r="AP1157" s="11">
        <v>0.69200000000000006</v>
      </c>
      <c r="AQ1157" s="11">
        <v>0.27782128947157353</v>
      </c>
      <c r="AS1157" s="11" t="e">
        <v>#DIV/0!</v>
      </c>
      <c r="AW1157" s="11">
        <v>7.0000000000000007E-2</v>
      </c>
      <c r="AX1157" s="11">
        <v>-1.2235044877945356E-2</v>
      </c>
    </row>
    <row r="1158" spans="1:50">
      <c r="A1158"/>
      <c r="B1158"/>
      <c r="C1158"/>
      <c r="D1158"/>
      <c r="E1158"/>
      <c r="F1158"/>
      <c r="G1158"/>
      <c r="H1158"/>
      <c r="I1158"/>
      <c r="J1158"/>
      <c r="K1158"/>
      <c r="L1158"/>
      <c r="M1158"/>
      <c r="N1158"/>
      <c r="O1158"/>
      <c r="P1158"/>
      <c r="Q1158"/>
      <c r="R1158"/>
      <c r="S1158"/>
      <c r="T1158"/>
      <c r="U1158"/>
      <c r="V1158"/>
      <c r="W1158"/>
      <c r="X1158"/>
      <c r="Y1158"/>
      <c r="Z1158"/>
      <c r="AA1158" s="11">
        <v>0.14746626150683706</v>
      </c>
      <c r="AB1158" s="11">
        <v>0.79600000380000002</v>
      </c>
      <c r="AC1158" s="11">
        <v>0.55000000000000004</v>
      </c>
      <c r="AD1158" s="11">
        <v>0.5</v>
      </c>
      <c r="AE1158" s="11">
        <v>0.65500000000000003</v>
      </c>
      <c r="AF1158" s="11">
        <v>0.83400000000000007</v>
      </c>
      <c r="AG1158" s="11">
        <v>0.5</v>
      </c>
      <c r="AH1158" s="11">
        <v>0.67799999999999994</v>
      </c>
      <c r="AI1158" s="11">
        <v>0.61</v>
      </c>
      <c r="AJ1158" s="11">
        <v>0.4096188517624032</v>
      </c>
      <c r="AK1158" s="11">
        <v>0.474141934742494</v>
      </c>
      <c r="AL1158" s="11">
        <v>0.28752942637801893</v>
      </c>
      <c r="AM1158" s="11">
        <v>4.3998379945317902E-4</v>
      </c>
      <c r="AN1158" s="11">
        <v>0.14494428571428572</v>
      </c>
      <c r="AO1158" s="11">
        <v>0.34080199938226408</v>
      </c>
      <c r="AP1158" s="11">
        <v>0.35760000199824576</v>
      </c>
      <c r="AQ1158" s="11">
        <v>0.28752942637801893</v>
      </c>
      <c r="AR1158" s="11">
        <v>2255.9558233862599</v>
      </c>
      <c r="AS1158" s="11">
        <v>2100</v>
      </c>
      <c r="AT1158" s="11">
        <v>5587997</v>
      </c>
      <c r="AW1158" s="11">
        <v>-0.04</v>
      </c>
      <c r="AX1158" s="11">
        <v>3.1195480412416099E-2</v>
      </c>
    </row>
    <row r="1159" spans="1:50">
      <c r="A1159"/>
      <c r="B1159"/>
      <c r="C1159"/>
      <c r="D1159"/>
      <c r="E1159"/>
      <c r="F1159"/>
      <c r="G1159"/>
      <c r="H1159"/>
      <c r="I1159"/>
      <c r="J1159"/>
      <c r="K1159"/>
      <c r="L1159"/>
      <c r="M1159"/>
      <c r="N1159"/>
      <c r="O1159"/>
      <c r="P1159"/>
      <c r="Q1159"/>
      <c r="R1159"/>
      <c r="S1159"/>
      <c r="T1159"/>
      <c r="U1159"/>
      <c r="V1159"/>
      <c r="W1159"/>
      <c r="X1159"/>
      <c r="Y1159"/>
      <c r="Z1159"/>
      <c r="AA1159" s="11">
        <v>0.14746626150683706</v>
      </c>
      <c r="AB1159" s="11">
        <v>0.79600000380000002</v>
      </c>
      <c r="AC1159" s="11">
        <v>0.55000000000000004</v>
      </c>
      <c r="AD1159" s="11">
        <v>0.5</v>
      </c>
      <c r="AE1159" s="11">
        <v>0.65500000000000003</v>
      </c>
      <c r="AF1159" s="11">
        <v>0.82700000000000007</v>
      </c>
      <c r="AG1159" s="11">
        <v>0.5</v>
      </c>
      <c r="AH1159" s="11">
        <v>0.63300000000000001</v>
      </c>
      <c r="AI1159" s="11">
        <v>0.63</v>
      </c>
      <c r="AJ1159" s="11">
        <v>0.40777433857513401</v>
      </c>
      <c r="AK1159" s="11">
        <v>0.47361421913703</v>
      </c>
      <c r="AL1159" s="11">
        <v>0.28319329232136636</v>
      </c>
      <c r="AM1159" s="11">
        <v>4.4896306046171108E-4</v>
      </c>
      <c r="AN1159" s="11">
        <v>0.15553828571428571</v>
      </c>
      <c r="AO1159" s="11">
        <v>0.33755306066824847</v>
      </c>
      <c r="AP1159" s="11">
        <v>0.36654000179842117</v>
      </c>
      <c r="AQ1159" s="11">
        <v>0.28319329232136636</v>
      </c>
      <c r="AR1159" s="11">
        <v>2327.0507220821801</v>
      </c>
      <c r="AS1159" s="11">
        <v>2180</v>
      </c>
      <c r="AT1159" s="11">
        <v>5719352</v>
      </c>
      <c r="AW1159" s="11">
        <v>-0.04</v>
      </c>
      <c r="AX1159" s="11">
        <v>3.3367703391070924E-2</v>
      </c>
    </row>
    <row r="1160" spans="1:50">
      <c r="A1160"/>
      <c r="B1160"/>
      <c r="C1160"/>
      <c r="D1160"/>
      <c r="E1160"/>
      <c r="F1160"/>
      <c r="G1160"/>
      <c r="H1160"/>
      <c r="I1160"/>
      <c r="J1160"/>
      <c r="K1160"/>
      <c r="L1160"/>
      <c r="M1160"/>
      <c r="N1160"/>
      <c r="O1160"/>
      <c r="P1160"/>
      <c r="Q1160"/>
      <c r="R1160"/>
      <c r="S1160"/>
      <c r="T1160"/>
      <c r="U1160"/>
      <c r="V1160"/>
      <c r="W1160"/>
      <c r="X1160"/>
      <c r="Y1160"/>
      <c r="Z1160"/>
      <c r="AA1160" s="11">
        <v>0.14746626150683706</v>
      </c>
      <c r="AB1160" s="11">
        <v>0.79600000380000002</v>
      </c>
      <c r="AC1160" s="11">
        <v>0.55000000000000004</v>
      </c>
      <c r="AD1160" s="11">
        <v>0.5</v>
      </c>
      <c r="AE1160" s="11">
        <v>0.65400000000000003</v>
      </c>
      <c r="AF1160" s="11">
        <v>0.82900000000000007</v>
      </c>
      <c r="AG1160" s="11">
        <v>0.5</v>
      </c>
      <c r="AH1160" s="11">
        <v>0.57799999999999996</v>
      </c>
      <c r="AI1160" s="11">
        <v>0.63</v>
      </c>
      <c r="AJ1160" s="11">
        <v>0.42680715153612203</v>
      </c>
      <c r="AK1160" s="11">
        <v>0.47105702981053199</v>
      </c>
      <c r="AL1160" s="11">
        <v>0.31826861879258656</v>
      </c>
      <c r="AM1160" s="11">
        <v>2.7410733858703332E-3</v>
      </c>
      <c r="AN1160" s="11">
        <v>0.16763971428571431</v>
      </c>
      <c r="AO1160" s="11">
        <v>0.32470521970838806</v>
      </c>
      <c r="AP1160" s="11">
        <v>0.37548000159859662</v>
      </c>
      <c r="AQ1160" s="11">
        <v>0.31826861879258656</v>
      </c>
      <c r="AR1160" s="11">
        <v>2431.8491934243002</v>
      </c>
      <c r="AS1160" s="11">
        <v>2320</v>
      </c>
      <c r="AT1160" s="11">
        <v>5848074</v>
      </c>
      <c r="AU1160" s="11">
        <v>53.05</v>
      </c>
      <c r="AV1160" s="11">
        <v>29.18</v>
      </c>
      <c r="AW1160" s="11">
        <v>-0.04</v>
      </c>
      <c r="AX1160" s="11">
        <v>2.8241755174697347E-2</v>
      </c>
    </row>
    <row r="1161" spans="1:50">
      <c r="A1161"/>
      <c r="B1161"/>
      <c r="C1161"/>
      <c r="D1161"/>
      <c r="E1161"/>
      <c r="F1161"/>
      <c r="G1161"/>
      <c r="H1161"/>
      <c r="I1161"/>
      <c r="J1161"/>
      <c r="K1161"/>
      <c r="L1161"/>
      <c r="M1161"/>
      <c r="N1161"/>
      <c r="O1161"/>
      <c r="P1161"/>
      <c r="Q1161"/>
      <c r="R1161"/>
      <c r="S1161"/>
      <c r="T1161"/>
      <c r="U1161"/>
      <c r="V1161"/>
      <c r="W1161"/>
      <c r="X1161"/>
      <c r="Y1161"/>
      <c r="Z1161"/>
      <c r="AA1161" s="11">
        <v>0.14746626150683706</v>
      </c>
      <c r="AB1161" s="11">
        <v>0.79600000380000002</v>
      </c>
      <c r="AC1161" s="11">
        <v>0.55000000000000004</v>
      </c>
      <c r="AD1161" s="11">
        <v>0.5</v>
      </c>
      <c r="AE1161" s="11">
        <v>0.64800000000000002</v>
      </c>
      <c r="AF1161" s="11">
        <v>0.85099999999999998</v>
      </c>
      <c r="AG1161" s="11">
        <v>0.5</v>
      </c>
      <c r="AH1161" s="11">
        <v>0.58299999999999996</v>
      </c>
      <c r="AI1161" s="11">
        <v>0.63</v>
      </c>
      <c r="AJ1161" s="11">
        <v>0.44583996449710994</v>
      </c>
      <c r="AK1161" s="11">
        <v>0.46849984048403404</v>
      </c>
      <c r="AL1161" s="11">
        <v>0.35334394526380675</v>
      </c>
      <c r="AM1161" s="11">
        <v>6.4890881285892214E-3</v>
      </c>
      <c r="AN1161" s="11">
        <v>0.193858</v>
      </c>
      <c r="AO1161" s="11">
        <v>0.31185737874852765</v>
      </c>
      <c r="AP1161" s="11">
        <v>0.38442000139877203</v>
      </c>
      <c r="AQ1161" s="11">
        <v>0.35334394526380675</v>
      </c>
      <c r="AR1161" s="11">
        <v>2476.8923187558198</v>
      </c>
      <c r="AS1161" s="11">
        <v>2380</v>
      </c>
      <c r="AT1161" s="11">
        <v>5975159</v>
      </c>
      <c r="AW1161" s="11">
        <v>-0.03</v>
      </c>
      <c r="AX1161" s="11">
        <v>3.5583798834687264E-2</v>
      </c>
    </row>
    <row r="1162" spans="1:50">
      <c r="A1162"/>
      <c r="B1162"/>
      <c r="C1162"/>
      <c r="D1162"/>
      <c r="E1162"/>
      <c r="F1162"/>
      <c r="G1162"/>
      <c r="H1162"/>
      <c r="I1162"/>
      <c r="J1162"/>
      <c r="K1162"/>
      <c r="L1162"/>
      <c r="M1162"/>
      <c r="N1162"/>
      <c r="O1162"/>
      <c r="P1162"/>
      <c r="Q1162"/>
      <c r="R1162"/>
      <c r="S1162"/>
      <c r="T1162"/>
      <c r="U1162"/>
      <c r="V1162"/>
      <c r="W1162"/>
      <c r="X1162"/>
      <c r="Y1162"/>
      <c r="Z1162"/>
      <c r="AA1162" s="11">
        <v>0.14746626150683706</v>
      </c>
      <c r="AB1162" s="11">
        <v>0.79600000380000002</v>
      </c>
      <c r="AC1162" s="11">
        <v>0.55000000000000004</v>
      </c>
      <c r="AD1162" s="11">
        <v>0.5</v>
      </c>
      <c r="AE1162" s="11">
        <v>0.65300000000000002</v>
      </c>
      <c r="AF1162" s="11">
        <v>0.86900000000000011</v>
      </c>
      <c r="AG1162" s="11">
        <v>0.5</v>
      </c>
      <c r="AH1162" s="11">
        <v>0.60399999999999998</v>
      </c>
      <c r="AI1162" s="11">
        <v>0.63</v>
      </c>
      <c r="AJ1162" s="11">
        <v>0.44997962845366901</v>
      </c>
      <c r="AK1162" s="11">
        <v>0.46587580097686698</v>
      </c>
      <c r="AL1162" s="11">
        <v>0.34650590225923161</v>
      </c>
      <c r="AM1162" s="11">
        <v>1.4309888736190334E-2</v>
      </c>
      <c r="AN1162" s="11">
        <v>0.20564385714285716</v>
      </c>
      <c r="AO1162" s="11">
        <v>0.30992470128445615</v>
      </c>
      <c r="AP1162" s="11">
        <v>0.39336000119894748</v>
      </c>
      <c r="AQ1162" s="11">
        <v>0.34650590225923161</v>
      </c>
      <c r="AR1162" s="11">
        <v>2414.42189990935</v>
      </c>
      <c r="AS1162" s="11">
        <v>2340</v>
      </c>
      <c r="AT1162" s="11">
        <v>6102074</v>
      </c>
      <c r="AU1162" s="11">
        <v>51.5</v>
      </c>
      <c r="AV1162" s="11">
        <v>26.84</v>
      </c>
      <c r="AW1162" s="11">
        <v>-0.03</v>
      </c>
      <c r="AX1162" s="11">
        <v>3.1612903743925169E-2</v>
      </c>
    </row>
    <row r="1163" spans="1:50">
      <c r="A1163"/>
      <c r="B1163"/>
      <c r="C1163"/>
      <c r="D1163"/>
      <c r="E1163"/>
      <c r="F1163"/>
      <c r="G1163"/>
      <c r="H1163"/>
      <c r="I1163"/>
      <c r="J1163"/>
      <c r="K1163"/>
      <c r="L1163"/>
      <c r="M1163"/>
      <c r="N1163"/>
      <c r="O1163"/>
      <c r="P1163"/>
      <c r="Q1163"/>
      <c r="R1163"/>
      <c r="S1163"/>
      <c r="T1163"/>
      <c r="U1163"/>
      <c r="V1163"/>
      <c r="W1163"/>
      <c r="X1163"/>
      <c r="Y1163"/>
      <c r="Z1163"/>
      <c r="AA1163" s="11">
        <v>0.14746626150683706</v>
      </c>
      <c r="AB1163" s="11">
        <v>0.79600000380000002</v>
      </c>
      <c r="AC1163" s="11">
        <v>0.55000000000000004</v>
      </c>
      <c r="AD1163" s="11">
        <v>0.5</v>
      </c>
      <c r="AE1163" s="11">
        <v>0.82299999999999995</v>
      </c>
      <c r="AF1163" s="11">
        <v>0.86799999999999999</v>
      </c>
      <c r="AG1163" s="11">
        <v>0.5</v>
      </c>
      <c r="AH1163" s="11">
        <v>0.64500000000000002</v>
      </c>
      <c r="AI1163" s="11">
        <v>0.63</v>
      </c>
      <c r="AJ1163" s="11">
        <v>0.45411929241022797</v>
      </c>
      <c r="AK1163" s="11">
        <v>0.46325176146969999</v>
      </c>
      <c r="AL1163" s="11">
        <v>0.33966785925465653</v>
      </c>
      <c r="AM1163" s="11">
        <v>2.7692433304906224E-2</v>
      </c>
      <c r="AN1163" s="11">
        <v>0.21294814285714286</v>
      </c>
      <c r="AO1163" s="11">
        <v>0.30799202382038465</v>
      </c>
      <c r="AP1163" s="11">
        <v>0.40230000099912289</v>
      </c>
      <c r="AQ1163" s="11">
        <v>0.33966785925465653</v>
      </c>
      <c r="AR1163" s="11">
        <v>2554.8934076092301</v>
      </c>
      <c r="AS1163" s="11">
        <v>2500</v>
      </c>
      <c r="AT1163" s="11">
        <v>6229981</v>
      </c>
      <c r="AW1163" s="11">
        <v>-0.02</v>
      </c>
      <c r="AX1163" s="11">
        <v>4.2187553242474696E-2</v>
      </c>
    </row>
    <row r="1164" spans="1:50">
      <c r="A1164"/>
      <c r="B1164"/>
      <c r="C1164"/>
      <c r="D1164"/>
      <c r="E1164"/>
      <c r="F1164"/>
      <c r="G1164"/>
      <c r="H1164"/>
      <c r="I1164"/>
      <c r="J1164"/>
      <c r="K1164"/>
      <c r="L1164"/>
      <c r="M1164"/>
      <c r="N1164"/>
      <c r="O1164"/>
      <c r="P1164"/>
      <c r="Q1164"/>
      <c r="R1164"/>
      <c r="S1164"/>
      <c r="T1164"/>
      <c r="U1164"/>
      <c r="V1164"/>
      <c r="W1164"/>
      <c r="X1164"/>
      <c r="Y1164"/>
      <c r="Z1164"/>
      <c r="AA1164" s="11">
        <v>0.14746626150683706</v>
      </c>
      <c r="AB1164" s="11">
        <v>0.79600000380000002</v>
      </c>
      <c r="AC1164" s="11">
        <v>0.55000000000000004</v>
      </c>
      <c r="AD1164" s="11">
        <v>0.5</v>
      </c>
      <c r="AE1164" s="11">
        <v>0.81900000000000006</v>
      </c>
      <c r="AF1164" s="11">
        <v>0.86799999999999999</v>
      </c>
      <c r="AG1164" s="11">
        <v>0.5</v>
      </c>
      <c r="AH1164" s="11">
        <v>0.67200000000000004</v>
      </c>
      <c r="AI1164" s="11">
        <v>0.73799999999999999</v>
      </c>
      <c r="AJ1164" s="11">
        <v>0.44119973105323906</v>
      </c>
      <c r="AK1164" s="11">
        <v>0.45832213734175598</v>
      </c>
      <c r="AL1164" s="11">
        <v>0.32908102368103348</v>
      </c>
      <c r="AM1164" s="11">
        <v>4.1520003708388112E-2</v>
      </c>
      <c r="AN1164" s="11">
        <v>0.22071757142857143</v>
      </c>
      <c r="AO1164" s="11">
        <v>0.31351130132648192</v>
      </c>
      <c r="AP1164" s="11">
        <v>0.41124000079929829</v>
      </c>
      <c r="AQ1164" s="11">
        <v>0.32908102368103348</v>
      </c>
      <c r="AR1164" s="11">
        <v>2629.4486257767999</v>
      </c>
      <c r="AS1164" s="11">
        <v>2500</v>
      </c>
      <c r="AT1164" s="11">
        <v>6359157</v>
      </c>
      <c r="AW1164" s="11">
        <v>-0.01</v>
      </c>
      <c r="AX1164" s="11">
        <v>3.6019791054326011E-2</v>
      </c>
    </row>
    <row r="1165" spans="1:50">
      <c r="A1165"/>
      <c r="B1165"/>
      <c r="C1165"/>
      <c r="D1165"/>
      <c r="E1165"/>
      <c r="F1165"/>
      <c r="G1165"/>
      <c r="H1165"/>
      <c r="I1165"/>
      <c r="J1165"/>
      <c r="K1165"/>
      <c r="L1165"/>
      <c r="M1165"/>
      <c r="N1165"/>
      <c r="O1165"/>
      <c r="P1165"/>
      <c r="Q1165"/>
      <c r="R1165"/>
      <c r="S1165"/>
      <c r="T1165"/>
      <c r="U1165"/>
      <c r="V1165"/>
      <c r="W1165"/>
      <c r="X1165"/>
      <c r="Y1165"/>
      <c r="Z1165"/>
      <c r="AA1165" s="11">
        <v>0.14746626150683706</v>
      </c>
      <c r="AB1165" s="11">
        <v>0.80008000363280485</v>
      </c>
      <c r="AC1165" s="11">
        <v>0.55000000000000004</v>
      </c>
      <c r="AD1165" s="11">
        <v>0.5</v>
      </c>
      <c r="AE1165" s="11">
        <v>0.84400000000000008</v>
      </c>
      <c r="AF1165" s="11">
        <v>0.82700000000000007</v>
      </c>
      <c r="AG1165" s="11">
        <v>0.5</v>
      </c>
      <c r="AH1165" s="11">
        <v>0.68599999999999994</v>
      </c>
      <c r="AI1165" s="11">
        <v>0.69799999999999995</v>
      </c>
      <c r="AJ1165" s="11">
        <v>0.42828016969625005</v>
      </c>
      <c r="AK1165" s="11">
        <v>0.45339251321381202</v>
      </c>
      <c r="AL1165" s="11">
        <v>0.31849418810741048</v>
      </c>
      <c r="AM1165" s="11">
        <v>5.5903122348305107E-2</v>
      </c>
      <c r="AN1165" s="11">
        <v>0.24558042857142856</v>
      </c>
      <c r="AO1165" s="11">
        <v>0.31903057883257924</v>
      </c>
      <c r="AP1165" s="11">
        <v>0.42018000059947375</v>
      </c>
      <c r="AQ1165" s="11">
        <v>0.31849418810741048</v>
      </c>
      <c r="AR1165" s="11">
        <v>2716.7770684008901</v>
      </c>
      <c r="AS1165" s="11">
        <v>2580</v>
      </c>
      <c r="AT1165" s="11">
        <v>6489560</v>
      </c>
      <c r="AW1165" s="11">
        <v>-0.01</v>
      </c>
      <c r="AX1165" s="11">
        <v>4.0297378512167081E-2</v>
      </c>
    </row>
    <row r="1166" spans="1:50">
      <c r="A1166"/>
      <c r="B1166"/>
      <c r="C1166"/>
      <c r="D1166"/>
      <c r="E1166"/>
      <c r="F1166"/>
      <c r="G1166"/>
      <c r="H1166"/>
      <c r="I1166"/>
      <c r="J1166"/>
      <c r="K1166"/>
      <c r="L1166"/>
      <c r="M1166"/>
      <c r="N1166"/>
      <c r="O1166"/>
      <c r="P1166"/>
      <c r="Q1166"/>
      <c r="R1166"/>
      <c r="S1166"/>
      <c r="T1166"/>
      <c r="U1166"/>
      <c r="V1166"/>
      <c r="W1166"/>
      <c r="X1166"/>
      <c r="Y1166"/>
      <c r="Z1166"/>
      <c r="AA1166" s="11">
        <v>0.14746626150683706</v>
      </c>
      <c r="AB1166" s="11">
        <v>0.80416000346560979</v>
      </c>
      <c r="AC1166" s="11">
        <v>0.55000000000000004</v>
      </c>
      <c r="AD1166" s="11">
        <v>0.5</v>
      </c>
      <c r="AE1166" s="11">
        <v>0.84799999999999998</v>
      </c>
      <c r="AF1166" s="11">
        <v>0.83599999999999997</v>
      </c>
      <c r="AG1166" s="11">
        <v>0.5</v>
      </c>
      <c r="AH1166" s="11">
        <v>0.748</v>
      </c>
      <c r="AI1166" s="11">
        <v>0.68400000000000005</v>
      </c>
      <c r="AJ1166" s="11">
        <v>0.40142030374824794</v>
      </c>
      <c r="AK1166" s="11">
        <v>0.45479990925015201</v>
      </c>
      <c r="AL1166" s="11">
        <v>0.34081392546507017</v>
      </c>
      <c r="AM1166" s="11">
        <v>6.3656775537200672E-2</v>
      </c>
      <c r="AN1166" s="11">
        <v>0.24348800000000001</v>
      </c>
      <c r="AO1166" s="11">
        <v>0.32705836746771777</v>
      </c>
      <c r="AP1166" s="11">
        <v>0.42912000039964915</v>
      </c>
      <c r="AQ1166" s="11">
        <v>0.34081392546507017</v>
      </c>
      <c r="AR1166" s="11">
        <v>2843.6459506426299</v>
      </c>
      <c r="AS1166" s="11">
        <v>2720</v>
      </c>
      <c r="AT1166" s="11">
        <v>6621657</v>
      </c>
      <c r="AU1166" s="11">
        <v>53.88</v>
      </c>
      <c r="AV1166" s="11">
        <v>33.44</v>
      </c>
      <c r="AW1166" s="11">
        <v>-0.01</v>
      </c>
      <c r="AX1166" s="11">
        <v>4.3251456822297196E-2</v>
      </c>
    </row>
    <row r="1167" spans="1:50">
      <c r="A1167"/>
      <c r="B1167"/>
      <c r="C1167"/>
      <c r="D1167"/>
      <c r="E1167"/>
      <c r="F1167"/>
      <c r="G1167"/>
      <c r="H1167"/>
      <c r="I1167"/>
      <c r="J1167"/>
      <c r="K1167"/>
      <c r="L1167"/>
      <c r="M1167"/>
      <c r="N1167"/>
      <c r="O1167"/>
      <c r="P1167"/>
      <c r="Q1167"/>
      <c r="R1167"/>
      <c r="S1167"/>
      <c r="T1167"/>
      <c r="U1167"/>
      <c r="V1167"/>
      <c r="W1167"/>
      <c r="X1167"/>
      <c r="Y1167"/>
      <c r="Z1167"/>
      <c r="AA1167" s="11">
        <v>0.14746626150683706</v>
      </c>
      <c r="AB1167" s="11">
        <v>0.80824000329841472</v>
      </c>
      <c r="AC1167" s="11">
        <v>0.55000000000000004</v>
      </c>
      <c r="AD1167" s="11">
        <v>0.5</v>
      </c>
      <c r="AE1167" s="11">
        <v>0.84900000000000009</v>
      </c>
      <c r="AF1167" s="11">
        <v>0.79700000000000004</v>
      </c>
      <c r="AG1167" s="11">
        <v>0.3</v>
      </c>
      <c r="AH1167" s="11">
        <v>0.71499999999999997</v>
      </c>
      <c r="AI1167" s="11">
        <v>0.7</v>
      </c>
      <c r="AJ1167" s="11">
        <v>0.39349912100987405</v>
      </c>
      <c r="AK1167" s="11">
        <v>0.43861813897246604</v>
      </c>
      <c r="AL1167" s="11">
        <v>0.35196251080788793</v>
      </c>
      <c r="AM1167" s="11">
        <v>0.11630969656221334</v>
      </c>
      <c r="AN1167" s="11">
        <v>0.24398842857142858</v>
      </c>
      <c r="AO1167" s="11">
        <v>0.34226078221102307</v>
      </c>
      <c r="AP1167" s="11">
        <v>0.43806000019982461</v>
      </c>
      <c r="AQ1167" s="11">
        <v>0.35196251080788793</v>
      </c>
      <c r="AR1167" s="11">
        <v>3044.76359335713</v>
      </c>
      <c r="AS1167" s="11">
        <v>2890</v>
      </c>
      <c r="AT1167" s="11">
        <v>6755919</v>
      </c>
      <c r="AW1167" s="11">
        <v>-0.02</v>
      </c>
      <c r="AX1167" s="11">
        <v>4.4373479569290164E-2</v>
      </c>
    </row>
    <row r="1168" spans="1:50">
      <c r="A1168"/>
      <c r="B1168"/>
      <c r="C1168"/>
      <c r="D1168"/>
      <c r="E1168"/>
      <c r="F1168"/>
      <c r="G1168"/>
      <c r="H1168"/>
      <c r="I1168"/>
      <c r="J1168"/>
      <c r="K1168"/>
      <c r="L1168"/>
      <c r="M1168"/>
      <c r="N1168"/>
      <c r="O1168"/>
      <c r="P1168"/>
      <c r="Q1168"/>
      <c r="R1168"/>
      <c r="S1168"/>
      <c r="T1168"/>
      <c r="U1168"/>
      <c r="V1168"/>
      <c r="W1168"/>
      <c r="X1168"/>
      <c r="Y1168"/>
      <c r="Z1168"/>
      <c r="AA1168" s="11">
        <v>0.14746626150683706</v>
      </c>
      <c r="AB1168" s="11">
        <v>0.81232000313121955</v>
      </c>
      <c r="AC1168" s="11">
        <v>0.55000000000000004</v>
      </c>
      <c r="AD1168" s="11">
        <v>0.7</v>
      </c>
      <c r="AE1168" s="11">
        <v>0.82200000000000006</v>
      </c>
      <c r="AF1168" s="11">
        <v>0.753</v>
      </c>
      <c r="AG1168" s="11">
        <v>0.3</v>
      </c>
      <c r="AH1168" s="11">
        <v>0.72199999999999998</v>
      </c>
      <c r="AI1168" s="11">
        <v>0.70400000000000007</v>
      </c>
      <c r="AJ1168" s="11">
        <v>0.35832648276593398</v>
      </c>
      <c r="AK1168" s="11">
        <v>0.44113368105234602</v>
      </c>
      <c r="AL1168" s="11">
        <v>0.3519532859948461</v>
      </c>
      <c r="AM1168" s="11">
        <v>0.20657340749304778</v>
      </c>
      <c r="AN1168" s="11">
        <v>0.24961021428571431</v>
      </c>
      <c r="AO1168" s="11">
        <v>0.34509158668106166</v>
      </c>
      <c r="AP1168" s="11">
        <v>0.44700000000000001</v>
      </c>
      <c r="AQ1168" s="11">
        <v>0.3519532859948461</v>
      </c>
      <c r="AR1168" s="11">
        <v>3270.46489033947</v>
      </c>
      <c r="AS1168" s="11">
        <v>3120</v>
      </c>
      <c r="AT1168" s="11">
        <v>6892691</v>
      </c>
      <c r="AU1168" s="11">
        <v>56.71</v>
      </c>
      <c r="AV1168" s="11">
        <v>34.76</v>
      </c>
      <c r="AW1168" s="11">
        <v>-0.02</v>
      </c>
      <c r="AX1168" s="11">
        <v>4.1113841294413367E-2</v>
      </c>
    </row>
    <row r="1169" spans="1:50">
      <c r="A1169"/>
      <c r="B1169"/>
      <c r="C1169"/>
      <c r="D1169"/>
      <c r="E1169"/>
      <c r="F1169"/>
      <c r="G1169"/>
      <c r="H1169"/>
      <c r="I1169"/>
      <c r="J1169"/>
      <c r="K1169"/>
      <c r="L1169"/>
      <c r="M1169"/>
      <c r="N1169"/>
      <c r="O1169"/>
      <c r="P1169"/>
      <c r="Q1169"/>
      <c r="R1169"/>
      <c r="S1169"/>
      <c r="T1169"/>
      <c r="U1169"/>
      <c r="V1169"/>
      <c r="W1169"/>
      <c r="X1169"/>
      <c r="Y1169"/>
      <c r="Z1169"/>
      <c r="AA1169" s="11">
        <v>0.14746626150683706</v>
      </c>
      <c r="AB1169" s="11">
        <v>0.81640000296402448</v>
      </c>
      <c r="AC1169" s="11">
        <v>0.55299999999999994</v>
      </c>
      <c r="AD1169" s="11">
        <v>0.7</v>
      </c>
      <c r="AE1169" s="11">
        <v>0.82099999999999995</v>
      </c>
      <c r="AF1169" s="11">
        <v>0.78500000000000003</v>
      </c>
      <c r="AG1169" s="11">
        <v>0.5</v>
      </c>
      <c r="AH1169" s="11">
        <v>0.72099999999999997</v>
      </c>
      <c r="AI1169" s="11">
        <v>0.69400000000000006</v>
      </c>
      <c r="AJ1169" s="11">
        <v>0.38700606662374998</v>
      </c>
      <c r="AK1169" s="11">
        <v>0.46407453314306002</v>
      </c>
      <c r="AL1169" s="11">
        <v>0.34277461773223261</v>
      </c>
      <c r="AM1169" s="11">
        <v>0.35405212540283332</v>
      </c>
      <c r="AN1169" s="11">
        <v>0.25523199999999996</v>
      </c>
      <c r="AO1169" s="11">
        <v>0.30564537035436407</v>
      </c>
      <c r="AP1169" s="11">
        <v>0.44</v>
      </c>
      <c r="AQ1169" s="11">
        <v>0.34277461773223261</v>
      </c>
      <c r="AR1169" s="11">
        <v>3527.2521926885502</v>
      </c>
      <c r="AS1169" s="11">
        <v>3350</v>
      </c>
      <c r="AT1169" s="11">
        <v>7032097</v>
      </c>
      <c r="AU1169" s="11">
        <v>55.31</v>
      </c>
      <c r="AW1169" s="11">
        <v>0</v>
      </c>
      <c r="AX1169" s="11">
        <v>4.5773942548448798E-2</v>
      </c>
    </row>
    <row r="1170" spans="1:50">
      <c r="A1170"/>
      <c r="B1170"/>
      <c r="C1170"/>
      <c r="D1170"/>
      <c r="E1170"/>
      <c r="F1170"/>
      <c r="G1170"/>
      <c r="H1170"/>
      <c r="I1170"/>
      <c r="J1170"/>
      <c r="K1170"/>
      <c r="L1170"/>
      <c r="M1170"/>
      <c r="N1170"/>
      <c r="O1170"/>
      <c r="P1170"/>
      <c r="Q1170"/>
      <c r="R1170"/>
      <c r="S1170"/>
      <c r="T1170"/>
      <c r="U1170"/>
      <c r="V1170"/>
      <c r="W1170"/>
      <c r="X1170"/>
      <c r="Y1170"/>
      <c r="Z1170"/>
      <c r="AA1170" s="11">
        <v>0.14746626150683706</v>
      </c>
      <c r="AB1170" s="11">
        <v>0.82048000279682942</v>
      </c>
      <c r="AC1170" s="11">
        <v>0.56100000000000005</v>
      </c>
      <c r="AD1170" s="11">
        <v>0.7</v>
      </c>
      <c r="AE1170" s="11">
        <v>0.81799999999999995</v>
      </c>
      <c r="AF1170" s="11">
        <v>0.82599999999999996</v>
      </c>
      <c r="AG1170" s="11">
        <v>0.5</v>
      </c>
      <c r="AH1170" s="11">
        <v>0.71499999999999997</v>
      </c>
      <c r="AI1170" s="11">
        <v>0.79200000000000004</v>
      </c>
      <c r="AJ1170" s="11">
        <v>0.41371420224965599</v>
      </c>
      <c r="AK1170" s="11">
        <v>0.46259894013503999</v>
      </c>
      <c r="AL1170" s="11">
        <v>0.35909346895481847</v>
      </c>
      <c r="AM1170" s="11">
        <v>0.64813659686849112</v>
      </c>
      <c r="AN1170" s="11">
        <v>0.26085378571428569</v>
      </c>
      <c r="AO1170" s="11">
        <v>0.321793433400137</v>
      </c>
      <c r="AP1170" s="11">
        <v>0.44</v>
      </c>
      <c r="AQ1170" s="11">
        <v>0.35909346895481847</v>
      </c>
      <c r="AR1170" s="11">
        <v>3801.4406804953501</v>
      </c>
      <c r="AS1170" s="11">
        <v>3680</v>
      </c>
      <c r="AT1170" s="11">
        <v>7174129</v>
      </c>
      <c r="AU1170" s="11">
        <v>57.66</v>
      </c>
      <c r="AV1170" s="11">
        <v>35.369999999999997</v>
      </c>
      <c r="AW1170" s="11">
        <v>0.03</v>
      </c>
      <c r="AX1170" s="11">
        <v>4.916796762964587E-2</v>
      </c>
    </row>
    <row r="1171" spans="1:50">
      <c r="A1171"/>
      <c r="B1171"/>
      <c r="C1171"/>
      <c r="D1171"/>
      <c r="E1171"/>
      <c r="F1171"/>
      <c r="G1171"/>
      <c r="H1171"/>
      <c r="I1171"/>
      <c r="J1171"/>
      <c r="K1171"/>
      <c r="L1171"/>
      <c r="M1171"/>
      <c r="N1171"/>
      <c r="O1171"/>
      <c r="P1171"/>
      <c r="Q1171"/>
      <c r="R1171"/>
      <c r="S1171"/>
      <c r="T1171"/>
      <c r="U1171"/>
      <c r="V1171"/>
      <c r="W1171"/>
      <c r="X1171"/>
      <c r="Y1171"/>
      <c r="Z1171"/>
      <c r="AA1171" s="11">
        <v>0.14746626150683706</v>
      </c>
      <c r="AB1171" s="11">
        <v>0.82456000262963425</v>
      </c>
      <c r="AC1171" s="11">
        <v>0.59899999999999998</v>
      </c>
      <c r="AD1171" s="11">
        <v>0.6</v>
      </c>
      <c r="AE1171" s="11">
        <v>0.84499999999999997</v>
      </c>
      <c r="AF1171" s="11">
        <v>0.82599999999999996</v>
      </c>
      <c r="AG1171" s="11">
        <v>0.5</v>
      </c>
      <c r="AH1171" s="11">
        <v>0.73699999999999999</v>
      </c>
      <c r="AI1171" s="11">
        <v>0.78</v>
      </c>
      <c r="AJ1171" s="11">
        <v>0.40872556160848206</v>
      </c>
      <c r="AK1171" s="11">
        <v>0.43717495523450001</v>
      </c>
      <c r="AL1171" s="11">
        <v>0.33233671051754221</v>
      </c>
      <c r="AM1171" s="11">
        <v>0.94288686284028667</v>
      </c>
      <c r="AN1171" s="11">
        <v>0.26647557142857142</v>
      </c>
      <c r="AO1171" s="11">
        <v>0.31591097032152737</v>
      </c>
      <c r="AP1171" s="11">
        <v>0.45399999999999996</v>
      </c>
      <c r="AQ1171" s="11">
        <v>0.33233671051754221</v>
      </c>
      <c r="AR1171" s="11">
        <v>3958.9676580647601</v>
      </c>
      <c r="AS1171" s="11">
        <v>3840</v>
      </c>
      <c r="AT1171" s="11">
        <v>7318789</v>
      </c>
      <c r="AW1171" s="11">
        <v>0.03</v>
      </c>
      <c r="AX1171" s="11">
        <v>4.1230620182534039E-2</v>
      </c>
    </row>
    <row r="1172" spans="1:50">
      <c r="A1172"/>
      <c r="B1172"/>
      <c r="C1172"/>
      <c r="D1172"/>
      <c r="E1172"/>
      <c r="F1172"/>
      <c r="G1172"/>
      <c r="H1172"/>
      <c r="I1172"/>
      <c r="J1172"/>
      <c r="K1172"/>
      <c r="L1172"/>
      <c r="M1172"/>
      <c r="N1172"/>
      <c r="O1172"/>
      <c r="P1172"/>
      <c r="Q1172"/>
      <c r="R1172"/>
      <c r="S1172"/>
      <c r="T1172"/>
      <c r="U1172"/>
      <c r="V1172"/>
      <c r="W1172"/>
      <c r="X1172"/>
      <c r="Y1172"/>
      <c r="Z1172"/>
      <c r="AA1172" s="11">
        <v>0.14746626150683706</v>
      </c>
      <c r="AB1172" s="11">
        <v>0.82864000246243918</v>
      </c>
      <c r="AC1172" s="11">
        <v>0.64400000000000002</v>
      </c>
      <c r="AD1172" s="11">
        <v>0.6</v>
      </c>
      <c r="AE1172" s="11">
        <v>0.85099999999999998</v>
      </c>
      <c r="AF1172" s="11">
        <v>0.79700000000000004</v>
      </c>
      <c r="AG1172" s="11">
        <v>0.5</v>
      </c>
      <c r="AH1172" s="11">
        <v>0.73499999999999999</v>
      </c>
      <c r="AI1172" s="11">
        <v>0.78</v>
      </c>
      <c r="AJ1172" s="11">
        <v>0.44518050820368799</v>
      </c>
      <c r="AK1172" s="11">
        <v>0.407188775098344</v>
      </c>
      <c r="AL1172" s="11">
        <v>0.32162661297237538</v>
      </c>
      <c r="AM1172" s="11">
        <v>1</v>
      </c>
      <c r="AN1172" s="11">
        <v>0.26114606011912384</v>
      </c>
      <c r="AO1172" s="11">
        <v>0.32566176788037349</v>
      </c>
      <c r="AP1172" s="11">
        <v>0.40899999999999997</v>
      </c>
      <c r="AQ1172" s="11">
        <v>0.32162661297237538</v>
      </c>
      <c r="AR1172" s="11">
        <v>3841.5905704236998</v>
      </c>
      <c r="AS1172" s="11">
        <v>3710</v>
      </c>
      <c r="AT1172" s="11">
        <v>7465998</v>
      </c>
      <c r="AW1172" s="11">
        <v>0.04</v>
      </c>
      <c r="AX1172" s="11">
        <v>4.2195178874801509E-2</v>
      </c>
    </row>
    <row r="1173" spans="1:50">
      <c r="A1173"/>
      <c r="B1173"/>
      <c r="C1173"/>
      <c r="D1173"/>
      <c r="E1173"/>
      <c r="F1173"/>
      <c r="G1173"/>
      <c r="H1173"/>
      <c r="I1173"/>
      <c r="J1173"/>
      <c r="K1173"/>
      <c r="L1173"/>
      <c r="M1173"/>
      <c r="N1173"/>
      <c r="O1173"/>
      <c r="P1173"/>
      <c r="Q1173"/>
      <c r="R1173"/>
      <c r="S1173"/>
      <c r="T1173"/>
      <c r="U1173"/>
      <c r="V1173"/>
      <c r="W1173"/>
      <c r="X1173"/>
      <c r="Y1173"/>
      <c r="Z1173"/>
      <c r="AA1173" s="11">
        <v>0.14746626150683706</v>
      </c>
      <c r="AB1173" s="11">
        <v>0.83272000229524401</v>
      </c>
      <c r="AC1173" s="11">
        <v>0.63</v>
      </c>
      <c r="AD1173" s="11">
        <v>0.6</v>
      </c>
      <c r="AE1173" s="11">
        <v>0.84699999999999998</v>
      </c>
      <c r="AF1173" s="11">
        <v>0.73499999999999999</v>
      </c>
      <c r="AG1173" s="11">
        <v>0.6</v>
      </c>
      <c r="AH1173" s="11">
        <v>0.70200000000000007</v>
      </c>
      <c r="AI1173" s="11">
        <v>0.83700000000000008</v>
      </c>
      <c r="AJ1173" s="11">
        <v>0.44572870310939799</v>
      </c>
      <c r="AK1173" s="11">
        <v>0.40811688732661561</v>
      </c>
      <c r="AL1173" s="11">
        <v>0.32341034680278202</v>
      </c>
      <c r="AM1173" s="11">
        <v>1</v>
      </c>
      <c r="AN1173" s="11">
        <v>0.2558165488096763</v>
      </c>
      <c r="AO1173" s="11">
        <v>0.32740515016260213</v>
      </c>
      <c r="AP1173" s="11">
        <v>0.316</v>
      </c>
      <c r="AQ1173" s="11">
        <v>0.32341034680278202</v>
      </c>
      <c r="AS1173" s="11">
        <v>4018.6666666666861</v>
      </c>
      <c r="AW1173" s="11">
        <v>0.03</v>
      </c>
      <c r="AX1173" s="11">
        <v>3.7139373276043885E-2</v>
      </c>
    </row>
    <row r="1174" spans="1:50">
      <c r="A1174"/>
      <c r="B1174"/>
      <c r="C1174"/>
      <c r="D1174"/>
      <c r="E1174"/>
      <c r="F1174"/>
      <c r="G1174"/>
      <c r="H1174"/>
      <c r="I1174"/>
      <c r="J1174"/>
      <c r="K1174"/>
      <c r="L1174"/>
      <c r="M1174"/>
      <c r="N1174"/>
      <c r="O1174"/>
      <c r="P1174"/>
      <c r="Q1174"/>
      <c r="R1174"/>
      <c r="S1174"/>
      <c r="T1174"/>
      <c r="U1174"/>
      <c r="V1174"/>
      <c r="W1174"/>
      <c r="X1174"/>
      <c r="Y1174"/>
      <c r="Z1174"/>
      <c r="AA1174" s="11">
        <v>0.11717442249748912</v>
      </c>
      <c r="AB1174" s="11">
        <v>0.55900001529999999</v>
      </c>
      <c r="AC1174" s="11">
        <v>0.85</v>
      </c>
      <c r="AD1174" s="11">
        <v>0.5</v>
      </c>
      <c r="AE1174" s="11">
        <v>0.46799999999999997</v>
      </c>
      <c r="AF1174" s="11">
        <v>2.7260000038892031E-2</v>
      </c>
      <c r="AG1174" s="11">
        <v>0.7</v>
      </c>
      <c r="AH1174" s="11">
        <v>0.64200000000000002</v>
      </c>
      <c r="AI1174" s="11">
        <v>0.61</v>
      </c>
      <c r="AJ1174" s="11">
        <v>0.66096370798041604</v>
      </c>
      <c r="AK1174" s="11">
        <v>0.70610775866191577</v>
      </c>
      <c r="AL1174" s="11">
        <v>0.60971472036809116</v>
      </c>
      <c r="AM1174" s="11">
        <v>2.850667462271822E-2</v>
      </c>
      <c r="AN1174" s="11">
        <v>0.31062257142857147</v>
      </c>
      <c r="AO1174" s="11">
        <v>0.69953393133384678</v>
      </c>
      <c r="AP1174" s="11">
        <v>0.54560000304877765</v>
      </c>
      <c r="AQ1174" s="11">
        <v>0.60971472036809116</v>
      </c>
      <c r="AR1174" s="11">
        <v>8806.60681883914</v>
      </c>
      <c r="AS1174" s="11">
        <v>8470</v>
      </c>
      <c r="AT1174" s="11">
        <v>10328965</v>
      </c>
      <c r="AW1174" s="11">
        <v>-0.04</v>
      </c>
      <c r="AX1174" s="11">
        <v>7.2512966193587075E-2</v>
      </c>
    </row>
    <row r="1175" spans="1:50">
      <c r="A1175"/>
      <c r="B1175"/>
      <c r="C1175"/>
      <c r="D1175"/>
      <c r="E1175"/>
      <c r="F1175"/>
      <c r="G1175"/>
      <c r="H1175"/>
      <c r="I1175"/>
      <c r="J1175"/>
      <c r="K1175"/>
      <c r="L1175"/>
      <c r="M1175"/>
      <c r="N1175"/>
      <c r="O1175"/>
      <c r="P1175"/>
      <c r="Q1175"/>
      <c r="R1175"/>
      <c r="S1175"/>
      <c r="T1175"/>
      <c r="U1175"/>
      <c r="V1175"/>
      <c r="W1175"/>
      <c r="X1175"/>
      <c r="Y1175"/>
      <c r="Z1175"/>
      <c r="AA1175" s="11">
        <v>0.11717442249748912</v>
      </c>
      <c r="AB1175" s="11">
        <v>0.56900001529999999</v>
      </c>
      <c r="AC1175" s="11">
        <v>0.7</v>
      </c>
      <c r="AD1175" s="11">
        <v>0.7</v>
      </c>
      <c r="AE1175" s="11">
        <v>0.55799999999999994</v>
      </c>
      <c r="AF1175" s="11">
        <v>2.7840000025928017E-2</v>
      </c>
      <c r="AG1175" s="11">
        <v>0.7</v>
      </c>
      <c r="AH1175" s="11">
        <v>0.66599999999999993</v>
      </c>
      <c r="AI1175" s="11">
        <v>0.59</v>
      </c>
      <c r="AJ1175" s="11">
        <v>0.66424868153774597</v>
      </c>
      <c r="AK1175" s="11">
        <v>0.71031403935499804</v>
      </c>
      <c r="AL1175" s="11">
        <v>0.61195379624290192</v>
      </c>
      <c r="AM1175" s="11">
        <v>5.0979976086932222E-2</v>
      </c>
      <c r="AN1175" s="11">
        <v>0.34899785714285714</v>
      </c>
      <c r="AO1175" s="11">
        <v>0.70360605228859985</v>
      </c>
      <c r="AP1175" s="11">
        <v>0.55924000274389984</v>
      </c>
      <c r="AQ1175" s="11">
        <v>0.61195379624290192</v>
      </c>
      <c r="AR1175" s="11">
        <v>9134.4978874427106</v>
      </c>
      <c r="AS1175" s="11">
        <v>8740</v>
      </c>
      <c r="AT1175" s="11">
        <v>10311238</v>
      </c>
      <c r="AW1175" s="11">
        <v>-0.03</v>
      </c>
      <c r="AX1175" s="11">
        <v>7.1429900800759477E-2</v>
      </c>
    </row>
    <row r="1176" spans="1:50">
      <c r="A1176"/>
      <c r="B1176"/>
      <c r="C1176"/>
      <c r="D1176"/>
      <c r="E1176"/>
      <c r="F1176"/>
      <c r="G1176"/>
      <c r="H1176"/>
      <c r="I1176"/>
      <c r="J1176"/>
      <c r="K1176"/>
      <c r="L1176"/>
      <c r="M1176"/>
      <c r="N1176"/>
      <c r="O1176"/>
      <c r="P1176"/>
      <c r="Q1176"/>
      <c r="R1176"/>
      <c r="S1176"/>
      <c r="T1176"/>
      <c r="U1176"/>
      <c r="V1176"/>
      <c r="W1176"/>
      <c r="X1176"/>
      <c r="Y1176"/>
      <c r="Z1176"/>
      <c r="AA1176" s="11">
        <v>0.11717442249748912</v>
      </c>
      <c r="AB1176" s="11">
        <v>0.56599998470000001</v>
      </c>
      <c r="AC1176" s="11">
        <v>0.7</v>
      </c>
      <c r="AD1176" s="11">
        <v>0.7</v>
      </c>
      <c r="AE1176" s="11">
        <v>0.54400000000000004</v>
      </c>
      <c r="AF1176" s="11">
        <v>2.8420000012964009E-2</v>
      </c>
      <c r="AG1176" s="11">
        <v>0.7</v>
      </c>
      <c r="AH1176" s="11">
        <v>0.63</v>
      </c>
      <c r="AI1176" s="11">
        <v>0.59</v>
      </c>
      <c r="AJ1176" s="11">
        <v>0.697841082386361</v>
      </c>
      <c r="AK1176" s="11">
        <v>0.71316007836260098</v>
      </c>
      <c r="AL1176" s="11">
        <v>0.62688854228539659</v>
      </c>
      <c r="AM1176" s="11">
        <v>7.6206961135428117E-2</v>
      </c>
      <c r="AN1176" s="11">
        <v>0.37972114285714287</v>
      </c>
      <c r="AO1176" s="11">
        <v>0.6866846837771764</v>
      </c>
      <c r="AP1176" s="11">
        <v>0.57288000243902215</v>
      </c>
      <c r="AQ1176" s="11">
        <v>0.62688854228539659</v>
      </c>
      <c r="AR1176" s="11">
        <v>9760.2893695661296</v>
      </c>
      <c r="AS1176" s="11">
        <v>9190</v>
      </c>
      <c r="AT1176" s="11">
        <v>10290486</v>
      </c>
      <c r="AW1176" s="11">
        <v>-0.02</v>
      </c>
      <c r="AX1176" s="11">
        <v>6.9124371167541221E-2</v>
      </c>
    </row>
    <row r="1177" spans="1:50">
      <c r="A1177"/>
      <c r="B1177"/>
      <c r="C1177"/>
      <c r="D1177"/>
      <c r="E1177"/>
      <c r="F1177"/>
      <c r="G1177"/>
      <c r="H1177"/>
      <c r="I1177"/>
      <c r="J1177"/>
      <c r="K1177"/>
      <c r="L1177"/>
      <c r="M1177"/>
      <c r="N1177"/>
      <c r="O1177"/>
      <c r="P1177"/>
      <c r="Q1177"/>
      <c r="R1177"/>
      <c r="S1177"/>
      <c r="T1177"/>
      <c r="U1177"/>
      <c r="V1177"/>
      <c r="W1177"/>
      <c r="X1177"/>
      <c r="Y1177"/>
      <c r="Z1177"/>
      <c r="AA1177" s="11">
        <v>0.11717442249748912</v>
      </c>
      <c r="AB1177" s="11">
        <v>0.56599998470000001</v>
      </c>
      <c r="AC1177" s="11">
        <v>0.7</v>
      </c>
      <c r="AD1177" s="11">
        <v>0.7</v>
      </c>
      <c r="AE1177" s="11">
        <v>0.55700000000000005</v>
      </c>
      <c r="AF1177" s="11">
        <v>2.8999999999999998E-2</v>
      </c>
      <c r="AG1177" s="11">
        <v>0.7</v>
      </c>
      <c r="AH1177" s="11">
        <v>0.63800000000000001</v>
      </c>
      <c r="AI1177" s="11">
        <v>0.61</v>
      </c>
      <c r="AJ1177" s="11">
        <v>0.73143348323497592</v>
      </c>
      <c r="AK1177" s="11">
        <v>0.71600611737020403</v>
      </c>
      <c r="AL1177" s="11">
        <v>0.64182328832789137</v>
      </c>
      <c r="AM1177" s="11">
        <v>0.11581862296755444</v>
      </c>
      <c r="AN1177" s="11">
        <v>0.4438031428571429</v>
      </c>
      <c r="AO1177" s="11">
        <v>0.66976331526575295</v>
      </c>
      <c r="AP1177" s="11">
        <v>0.58652000213414435</v>
      </c>
      <c r="AQ1177" s="11">
        <v>0.64182328832789137</v>
      </c>
      <c r="AR1177" s="11">
        <v>10434.090418026301</v>
      </c>
      <c r="AS1177" s="11">
        <v>9790</v>
      </c>
      <c r="AT1177" s="11">
        <v>10266570</v>
      </c>
      <c r="AU1177" s="11">
        <v>24.93</v>
      </c>
      <c r="AV1177" s="11">
        <v>0.47</v>
      </c>
      <c r="AW1177" s="11">
        <v>-0.01</v>
      </c>
      <c r="AX1177" s="11">
        <v>6.5206643949361709E-2</v>
      </c>
    </row>
    <row r="1178" spans="1:50">
      <c r="A1178"/>
      <c r="B1178"/>
      <c r="C1178"/>
      <c r="D1178"/>
      <c r="E1178"/>
      <c r="F1178"/>
      <c r="G1178"/>
      <c r="H1178"/>
      <c r="I1178"/>
      <c r="J1178"/>
      <c r="K1178"/>
      <c r="L1178"/>
      <c r="M1178"/>
      <c r="N1178"/>
      <c r="O1178"/>
      <c r="P1178"/>
      <c r="Q1178"/>
      <c r="R1178"/>
      <c r="S1178"/>
      <c r="T1178"/>
      <c r="U1178"/>
      <c r="V1178"/>
      <c r="W1178"/>
      <c r="X1178"/>
      <c r="Y1178"/>
      <c r="Z1178"/>
      <c r="AA1178" s="11">
        <v>0.11717442249748912</v>
      </c>
      <c r="AB1178" s="11">
        <v>0.56499998726666667</v>
      </c>
      <c r="AC1178" s="11">
        <v>0.7</v>
      </c>
      <c r="AD1178" s="11">
        <v>0.7</v>
      </c>
      <c r="AE1178" s="11">
        <v>0.626</v>
      </c>
      <c r="AF1178" s="11">
        <v>0.128</v>
      </c>
      <c r="AG1178" s="11">
        <v>0.7</v>
      </c>
      <c r="AH1178" s="11">
        <v>0.66299999999999992</v>
      </c>
      <c r="AI1178" s="11">
        <v>0.63200000000000001</v>
      </c>
      <c r="AJ1178" s="11">
        <v>0.69876632261565297</v>
      </c>
      <c r="AK1178" s="11">
        <v>0.72469617735626302</v>
      </c>
      <c r="AL1178" s="11">
        <v>0.64479978636996349</v>
      </c>
      <c r="AM1178" s="11">
        <v>0.17670853114851778</v>
      </c>
      <c r="AN1178" s="11">
        <v>0.48341000000000006</v>
      </c>
      <c r="AO1178" s="11">
        <v>0.67653667667638584</v>
      </c>
      <c r="AP1178" s="11">
        <v>0.60016000182926665</v>
      </c>
      <c r="AQ1178" s="11">
        <v>0.64479978636996349</v>
      </c>
      <c r="AR1178" s="11">
        <v>11011.0783848217</v>
      </c>
      <c r="AS1178" s="11">
        <v>10370</v>
      </c>
      <c r="AT1178" s="11">
        <v>10237530</v>
      </c>
      <c r="AU1178" s="11">
        <v>27.77</v>
      </c>
      <c r="AV1178" s="11">
        <v>0.46</v>
      </c>
      <c r="AW1178" s="11">
        <v>0</v>
      </c>
      <c r="AX1178" s="11">
        <v>6.219157646658291E-2</v>
      </c>
    </row>
    <row r="1179" spans="1:50">
      <c r="A1179"/>
      <c r="B1179"/>
      <c r="C1179"/>
      <c r="D1179"/>
      <c r="E1179"/>
      <c r="F1179"/>
      <c r="G1179"/>
      <c r="H1179"/>
      <c r="I1179"/>
      <c r="J1179"/>
      <c r="K1179"/>
      <c r="L1179"/>
      <c r="M1179"/>
      <c r="N1179"/>
      <c r="O1179"/>
      <c r="P1179"/>
      <c r="Q1179"/>
      <c r="R1179"/>
      <c r="S1179"/>
      <c r="T1179"/>
      <c r="U1179"/>
      <c r="V1179"/>
      <c r="W1179"/>
      <c r="X1179"/>
      <c r="Y1179"/>
      <c r="Z1179"/>
      <c r="AA1179" s="11">
        <v>0.11717442249748912</v>
      </c>
      <c r="AB1179" s="11">
        <v>0.56399998983333333</v>
      </c>
      <c r="AC1179" s="11">
        <v>0.7</v>
      </c>
      <c r="AD1179" s="11">
        <v>0.7</v>
      </c>
      <c r="AE1179" s="11">
        <v>0.63900000000000001</v>
      </c>
      <c r="AF1179" s="11">
        <v>0.39299999999999996</v>
      </c>
      <c r="AG1179" s="11">
        <v>0.7</v>
      </c>
      <c r="AH1179" s="11">
        <v>0.69599999999999995</v>
      </c>
      <c r="AI1179" s="11">
        <v>0.7659999999999999</v>
      </c>
      <c r="AJ1179" s="11">
        <v>0.6660991619963299</v>
      </c>
      <c r="AK1179" s="11">
        <v>0.73338623734232189</v>
      </c>
      <c r="AL1179" s="11">
        <v>0.6477762844120355</v>
      </c>
      <c r="AM1179" s="11">
        <v>0.33474659538037888</v>
      </c>
      <c r="AN1179" s="11">
        <v>0.53268157142857142</v>
      </c>
      <c r="AO1179" s="11">
        <v>0.68331003808701851</v>
      </c>
      <c r="AP1179" s="11">
        <v>0.61380000152438885</v>
      </c>
      <c r="AQ1179" s="11">
        <v>0.6477762844120355</v>
      </c>
      <c r="AR1179" s="11">
        <v>12264.1451348548</v>
      </c>
      <c r="AS1179" s="11">
        <v>11740</v>
      </c>
      <c r="AT1179" s="11">
        <v>10210971</v>
      </c>
      <c r="AU1179" s="11">
        <v>27.32</v>
      </c>
      <c r="AV1179" s="11">
        <v>0.39</v>
      </c>
      <c r="AW1179" s="11">
        <v>0.03</v>
      </c>
      <c r="AX1179" s="11">
        <v>5.8847390973401442E-2</v>
      </c>
    </row>
    <row r="1180" spans="1:50">
      <c r="A1180"/>
      <c r="B1180"/>
      <c r="C1180"/>
      <c r="D1180"/>
      <c r="E1180"/>
      <c r="F1180"/>
      <c r="G1180"/>
      <c r="H1180"/>
      <c r="I1180"/>
      <c r="J1180"/>
      <c r="K1180"/>
      <c r="L1180"/>
      <c r="M1180"/>
      <c r="N1180"/>
      <c r="O1180"/>
      <c r="P1180"/>
      <c r="Q1180"/>
      <c r="R1180"/>
      <c r="S1180"/>
      <c r="T1180"/>
      <c r="U1180"/>
      <c r="V1180"/>
      <c r="W1180"/>
      <c r="X1180"/>
      <c r="Y1180"/>
      <c r="Z1180"/>
      <c r="AA1180" s="11">
        <v>0.11717442249748912</v>
      </c>
      <c r="AB1180" s="11">
        <v>0.56299999239999998</v>
      </c>
      <c r="AC1180" s="11">
        <v>0.7</v>
      </c>
      <c r="AD1180" s="11">
        <v>0.7</v>
      </c>
      <c r="AE1180" s="11">
        <v>0.65700000000000003</v>
      </c>
      <c r="AF1180" s="11">
        <v>0.41899999999999998</v>
      </c>
      <c r="AG1180" s="11">
        <v>0.7</v>
      </c>
      <c r="AH1180" s="11">
        <v>0.73299999999999998</v>
      </c>
      <c r="AI1180" s="11">
        <v>0.77800000000000002</v>
      </c>
      <c r="AJ1180" s="11">
        <v>0.69544939383565596</v>
      </c>
      <c r="AK1180" s="11">
        <v>0.73413988579794398</v>
      </c>
      <c r="AL1180" s="11">
        <v>0.63363088774676302</v>
      </c>
      <c r="AM1180" s="11">
        <v>0.54177428140577</v>
      </c>
      <c r="AN1180" s="11">
        <v>0.58194428571428569</v>
      </c>
      <c r="AO1180" s="11">
        <v>0.68972245020689038</v>
      </c>
      <c r="AP1180" s="11">
        <v>0.62744000121951105</v>
      </c>
      <c r="AQ1180" s="11">
        <v>0.63363088774676302</v>
      </c>
      <c r="AR1180" s="11">
        <v>13515.4072961365</v>
      </c>
      <c r="AS1180" s="11">
        <v>12910</v>
      </c>
      <c r="AT1180" s="11">
        <v>10187576</v>
      </c>
      <c r="AU1180" s="11">
        <v>26.92</v>
      </c>
      <c r="AW1180" s="11">
        <v>0.05</v>
      </c>
      <c r="AX1180" s="11">
        <v>5.6758966298952801E-2</v>
      </c>
    </row>
    <row r="1181" spans="1:50">
      <c r="A1181"/>
      <c r="B1181"/>
      <c r="C1181"/>
      <c r="D1181"/>
      <c r="E1181"/>
      <c r="F1181"/>
      <c r="G1181"/>
      <c r="H1181"/>
      <c r="I1181"/>
      <c r="J1181"/>
      <c r="K1181"/>
      <c r="L1181"/>
      <c r="M1181"/>
      <c r="N1181"/>
      <c r="O1181"/>
      <c r="P1181"/>
      <c r="Q1181"/>
      <c r="R1181"/>
      <c r="S1181"/>
      <c r="T1181"/>
      <c r="U1181"/>
      <c r="V1181"/>
      <c r="W1181"/>
      <c r="X1181"/>
      <c r="Y1181"/>
      <c r="Z1181"/>
      <c r="AA1181" s="11">
        <v>0.11717442249748912</v>
      </c>
      <c r="AB1181" s="11">
        <v>0.56099998470000001</v>
      </c>
      <c r="AC1181" s="11">
        <v>0.7</v>
      </c>
      <c r="AD1181" s="11">
        <v>0.7</v>
      </c>
      <c r="AE1181" s="11">
        <v>0.65500000000000003</v>
      </c>
      <c r="AF1181" s="11">
        <v>0.28000000000000003</v>
      </c>
      <c r="AG1181" s="11">
        <v>0.7</v>
      </c>
      <c r="AH1181" s="11">
        <v>0.747</v>
      </c>
      <c r="AI1181" s="11">
        <v>0.8</v>
      </c>
      <c r="AJ1181" s="11">
        <v>0.72479962567498202</v>
      </c>
      <c r="AK1181" s="11">
        <v>0.73489353425356596</v>
      </c>
      <c r="AL1181" s="11">
        <v>0.61948549108149054</v>
      </c>
      <c r="AM1181" s="11">
        <v>0.75317744758380678</v>
      </c>
      <c r="AN1181" s="11">
        <v>0.64258171428571431</v>
      </c>
      <c r="AO1181" s="11">
        <v>0.69613486232676203</v>
      </c>
      <c r="AP1181" s="11">
        <v>0.64108000091463324</v>
      </c>
      <c r="AQ1181" s="11">
        <v>0.61948549108149054</v>
      </c>
      <c r="AR1181" s="11">
        <v>14694.2491502433</v>
      </c>
      <c r="AS1181" s="11">
        <v>13950</v>
      </c>
      <c r="AT1181" s="11">
        <v>10158608</v>
      </c>
      <c r="AU1181" s="11">
        <v>26.82</v>
      </c>
      <c r="AV1181" s="11">
        <v>0.18</v>
      </c>
      <c r="AW1181" s="11">
        <v>0.06</v>
      </c>
      <c r="AX1181" s="11">
        <v>5.4205888845529876E-2</v>
      </c>
    </row>
    <row r="1182" spans="1:50">
      <c r="A1182"/>
      <c r="B1182"/>
      <c r="C1182"/>
      <c r="D1182"/>
      <c r="E1182"/>
      <c r="F1182"/>
      <c r="G1182"/>
      <c r="H1182"/>
      <c r="I1182"/>
      <c r="J1182"/>
      <c r="K1182"/>
      <c r="L1182"/>
      <c r="M1182"/>
      <c r="N1182"/>
      <c r="O1182"/>
      <c r="P1182"/>
      <c r="Q1182"/>
      <c r="R1182"/>
      <c r="S1182"/>
      <c r="T1182"/>
      <c r="U1182"/>
      <c r="V1182"/>
      <c r="W1182"/>
      <c r="X1182"/>
      <c r="Y1182"/>
      <c r="Z1182"/>
      <c r="AA1182" s="11">
        <v>0.11717442249748912</v>
      </c>
      <c r="AB1182" s="11">
        <v>0.56099998470000001</v>
      </c>
      <c r="AC1182" s="11">
        <v>0.7</v>
      </c>
      <c r="AD1182" s="11">
        <v>0.7</v>
      </c>
      <c r="AE1182" s="11">
        <v>0.65599999999999992</v>
      </c>
      <c r="AF1182" s="11">
        <v>0.223</v>
      </c>
      <c r="AG1182" s="11">
        <v>0.7</v>
      </c>
      <c r="AH1182" s="11">
        <v>0.70599999999999996</v>
      </c>
      <c r="AI1182" s="11">
        <v>0.76</v>
      </c>
      <c r="AJ1182" s="11">
        <v>0.71978934321273402</v>
      </c>
      <c r="AK1182" s="11">
        <v>0.743694552399084</v>
      </c>
      <c r="AL1182" s="11">
        <v>0.64091470715584609</v>
      </c>
      <c r="AM1182" s="11">
        <v>0.87144207145368113</v>
      </c>
      <c r="AN1182" s="11">
        <v>0.7392548571428571</v>
      </c>
      <c r="AO1182" s="11">
        <v>0.69167100407540416</v>
      </c>
      <c r="AP1182" s="11">
        <v>0.65472000060975555</v>
      </c>
      <c r="AQ1182" s="11">
        <v>0.64091470715584609</v>
      </c>
      <c r="AR1182" s="11">
        <v>15487.1849306124</v>
      </c>
      <c r="AS1182" s="11">
        <v>14790</v>
      </c>
      <c r="AT1182" s="11">
        <v>10129552</v>
      </c>
      <c r="AW1182" s="11">
        <v>7.0000000000000007E-2</v>
      </c>
      <c r="AX1182" s="11">
        <v>4.953760497560758E-2</v>
      </c>
    </row>
    <row r="1183" spans="1:50">
      <c r="A1183"/>
      <c r="B1183"/>
      <c r="C1183"/>
      <c r="D1183"/>
      <c r="E1183"/>
      <c r="F1183"/>
      <c r="G1183"/>
      <c r="H1183"/>
      <c r="I1183"/>
      <c r="J1183"/>
      <c r="K1183"/>
      <c r="L1183"/>
      <c r="M1183"/>
      <c r="N1183"/>
      <c r="O1183"/>
      <c r="P1183"/>
      <c r="Q1183"/>
      <c r="R1183"/>
      <c r="S1183"/>
      <c r="T1183"/>
      <c r="U1183"/>
      <c r="V1183"/>
      <c r="W1183"/>
      <c r="X1183"/>
      <c r="Y1183"/>
      <c r="Z1183"/>
      <c r="AA1183" s="11">
        <v>0.11717442249748912</v>
      </c>
      <c r="AB1183" s="11">
        <v>0.58053058893333342</v>
      </c>
      <c r="AC1183" s="11">
        <v>0.7</v>
      </c>
      <c r="AD1183" s="11">
        <v>0.7</v>
      </c>
      <c r="AE1183" s="11">
        <v>0.65599999999999992</v>
      </c>
      <c r="AF1183" s="11">
        <v>0.20100000000000001</v>
      </c>
      <c r="AG1183" s="11">
        <v>0.7</v>
      </c>
      <c r="AH1183" s="11">
        <v>0.73699999999999999</v>
      </c>
      <c r="AI1183" s="11">
        <v>0.76</v>
      </c>
      <c r="AJ1183" s="11">
        <v>0.67345560820932593</v>
      </c>
      <c r="AK1183" s="11">
        <v>0.73650954258447998</v>
      </c>
      <c r="AL1183" s="11">
        <v>0.66261541701244886</v>
      </c>
      <c r="AM1183" s="11">
        <v>0.95940788384332776</v>
      </c>
      <c r="AN1183" s="11">
        <v>0.84125257142857146</v>
      </c>
      <c r="AO1183" s="11">
        <v>0.69322770510945353</v>
      </c>
      <c r="AP1183" s="11">
        <v>0.66836000030487785</v>
      </c>
      <c r="AQ1183" s="11">
        <v>0.66261541701244886</v>
      </c>
      <c r="AR1183" s="11">
        <v>16217.475105989</v>
      </c>
      <c r="AS1183" s="11">
        <v>15390</v>
      </c>
      <c r="AT1183" s="11">
        <v>10107146</v>
      </c>
      <c r="AU1183" s="11">
        <v>30.04</v>
      </c>
      <c r="AW1183" s="11">
        <v>0.08</v>
      </c>
      <c r="AX1183" s="11">
        <v>4.619307424840266E-2</v>
      </c>
    </row>
    <row r="1184" spans="1:50">
      <c r="A1184"/>
      <c r="B1184"/>
      <c r="C1184"/>
      <c r="D1184"/>
      <c r="E1184"/>
      <c r="F1184"/>
      <c r="G1184"/>
      <c r="H1184"/>
      <c r="I1184"/>
      <c r="J1184"/>
      <c r="K1184"/>
      <c r="L1184"/>
      <c r="M1184"/>
      <c r="N1184"/>
      <c r="O1184"/>
      <c r="P1184"/>
      <c r="Q1184"/>
      <c r="R1184"/>
      <c r="S1184"/>
      <c r="T1184"/>
      <c r="U1184"/>
      <c r="V1184"/>
      <c r="W1184"/>
      <c r="X1184"/>
      <c r="Y1184"/>
      <c r="Z1184"/>
      <c r="AA1184" s="11">
        <v>0.11717442249748912</v>
      </c>
      <c r="AB1184" s="11">
        <v>0.60006119316666662</v>
      </c>
      <c r="AC1184" s="11">
        <v>0.7</v>
      </c>
      <c r="AD1184" s="11">
        <v>0.7</v>
      </c>
      <c r="AE1184" s="11">
        <v>0.67900000000000005</v>
      </c>
      <c r="AF1184" s="11">
        <v>0.25600000000000001</v>
      </c>
      <c r="AG1184" s="11">
        <v>0.7</v>
      </c>
      <c r="AH1184" s="11">
        <v>0.75599999999999989</v>
      </c>
      <c r="AI1184" s="11">
        <v>0.7</v>
      </c>
      <c r="AJ1184" s="11">
        <v>0.68652224133942796</v>
      </c>
      <c r="AK1184" s="11">
        <v>0.73260701513513593</v>
      </c>
      <c r="AL1184" s="11">
        <v>0.63856443660977646</v>
      </c>
      <c r="AM1184" s="11">
        <v>1</v>
      </c>
      <c r="AN1184" s="11">
        <v>0.91247457142857147</v>
      </c>
      <c r="AO1184" s="11">
        <v>0.66719706451070615</v>
      </c>
      <c r="AP1184" s="11">
        <v>0.68200000000000005</v>
      </c>
      <c r="AQ1184" s="11">
        <v>0.63856443660977646</v>
      </c>
      <c r="AR1184" s="11">
        <v>16955.1568129343</v>
      </c>
      <c r="AS1184" s="11">
        <v>16060</v>
      </c>
      <c r="AT1184" s="11">
        <v>10087050</v>
      </c>
      <c r="AW1184" s="11">
        <v>0.08</v>
      </c>
      <c r="AX1184" s="11">
        <v>3.9631883333568624E-2</v>
      </c>
    </row>
    <row r="1185" spans="1:50">
      <c r="A1185"/>
      <c r="B1185"/>
      <c r="C1185"/>
      <c r="D1185"/>
      <c r="E1185"/>
      <c r="F1185"/>
      <c r="G1185"/>
      <c r="H1185"/>
      <c r="I1185"/>
      <c r="J1185"/>
      <c r="K1185"/>
      <c r="L1185"/>
      <c r="M1185"/>
      <c r="N1185"/>
      <c r="O1185"/>
      <c r="P1185"/>
      <c r="Q1185"/>
      <c r="R1185"/>
      <c r="S1185"/>
      <c r="T1185"/>
      <c r="U1185"/>
      <c r="V1185"/>
      <c r="W1185"/>
      <c r="X1185"/>
      <c r="Y1185"/>
      <c r="Z1185"/>
      <c r="AA1185" s="11">
        <v>0.11717442249748912</v>
      </c>
      <c r="AB1185" s="11">
        <v>0.61959179740000003</v>
      </c>
      <c r="AC1185" s="11">
        <v>0.70799999999999996</v>
      </c>
      <c r="AD1185" s="11">
        <v>0.7</v>
      </c>
      <c r="AE1185" s="11">
        <v>0.68200000000000005</v>
      </c>
      <c r="AF1185" s="11">
        <v>0.27100000000000002</v>
      </c>
      <c r="AG1185" s="11">
        <v>0.7</v>
      </c>
      <c r="AH1185" s="11">
        <v>0.74299999999999999</v>
      </c>
      <c r="AI1185" s="11">
        <v>0.82400000000000007</v>
      </c>
      <c r="AJ1185" s="11">
        <v>0.69060138677983196</v>
      </c>
      <c r="AK1185" s="11">
        <v>0.71435657344925407</v>
      </c>
      <c r="AL1185" s="11">
        <v>0.62651440040550421</v>
      </c>
      <c r="AM1185" s="11">
        <v>1</v>
      </c>
      <c r="AN1185" s="11">
        <v>0.95387971428571428</v>
      </c>
      <c r="AO1185" s="11">
        <v>0.68122382604078879</v>
      </c>
      <c r="AP1185" s="11">
        <v>0.69499999999999995</v>
      </c>
      <c r="AQ1185" s="11">
        <v>0.62651440040550421</v>
      </c>
      <c r="AR1185" s="11">
        <v>18364.095945111902</v>
      </c>
      <c r="AS1185" s="11">
        <v>17300</v>
      </c>
      <c r="AT1185" s="11">
        <v>10071370</v>
      </c>
      <c r="AW1185" s="11">
        <v>0.09</v>
      </c>
      <c r="AX1185" s="11">
        <v>3.1421381707920332E-2</v>
      </c>
    </row>
    <row r="1186" spans="1:50">
      <c r="A1186"/>
      <c r="B1186"/>
      <c r="C1186"/>
      <c r="D1186"/>
      <c r="E1186"/>
      <c r="F1186"/>
      <c r="G1186"/>
      <c r="H1186"/>
      <c r="I1186"/>
      <c r="J1186"/>
      <c r="K1186"/>
      <c r="L1186"/>
      <c r="M1186"/>
      <c r="N1186"/>
      <c r="O1186"/>
      <c r="P1186"/>
      <c r="Q1186"/>
      <c r="R1186"/>
      <c r="S1186"/>
      <c r="T1186"/>
      <c r="U1186"/>
      <c r="V1186"/>
      <c r="W1186"/>
      <c r="X1186"/>
      <c r="Y1186"/>
      <c r="Z1186"/>
      <c r="AA1186" s="11">
        <v>0.11717442249748912</v>
      </c>
      <c r="AB1186" s="11">
        <v>0.62283682220000003</v>
      </c>
      <c r="AC1186" s="11">
        <v>0.70200000000000007</v>
      </c>
      <c r="AD1186" s="11">
        <v>0.6</v>
      </c>
      <c r="AE1186" s="11">
        <v>0.68799999999999994</v>
      </c>
      <c r="AF1186" s="11">
        <v>0.26800000000000002</v>
      </c>
      <c r="AG1186" s="11">
        <v>0.7</v>
      </c>
      <c r="AH1186" s="11">
        <v>0.7659999999999999</v>
      </c>
      <c r="AI1186" s="11">
        <v>0.86599999999999999</v>
      </c>
      <c r="AJ1186" s="11">
        <v>0.64966811316798601</v>
      </c>
      <c r="AK1186" s="11">
        <v>0.71295876795806401</v>
      </c>
      <c r="AL1186" s="11">
        <v>0.62001773182179376</v>
      </c>
      <c r="AM1186" s="11">
        <v>1</v>
      </c>
      <c r="AN1186" s="11">
        <v>0.96007514285714279</v>
      </c>
      <c r="AO1186" s="11">
        <v>0.67634925713018057</v>
      </c>
      <c r="AP1186" s="11">
        <v>0.68700000000000006</v>
      </c>
      <c r="AQ1186" s="11">
        <v>0.62001773182179376</v>
      </c>
      <c r="AR1186" s="11">
        <v>19306.950719951499</v>
      </c>
      <c r="AS1186" s="11">
        <v>17940</v>
      </c>
      <c r="AT1186" s="11">
        <v>10055780</v>
      </c>
      <c r="AU1186" s="11">
        <v>31.180000000000003</v>
      </c>
      <c r="AW1186" s="11">
        <v>0.08</v>
      </c>
      <c r="AX1186" s="11">
        <v>2.9089601996020842E-2</v>
      </c>
    </row>
    <row r="1187" spans="1:50">
      <c r="A1187"/>
      <c r="B1187"/>
      <c r="C1187"/>
      <c r="D1187"/>
      <c r="E1187"/>
      <c r="F1187"/>
      <c r="G1187"/>
      <c r="H1187"/>
      <c r="I1187"/>
      <c r="J1187"/>
      <c r="K1187"/>
      <c r="L1187"/>
      <c r="M1187"/>
      <c r="N1187"/>
      <c r="O1187"/>
      <c r="P1187"/>
      <c r="Q1187"/>
      <c r="R1187"/>
      <c r="S1187"/>
      <c r="T1187"/>
      <c r="U1187"/>
      <c r="V1187"/>
      <c r="W1187"/>
      <c r="X1187"/>
      <c r="Y1187"/>
      <c r="Z1187"/>
      <c r="AA1187" s="11">
        <v>0.11717442249748912</v>
      </c>
      <c r="AB1187" s="11">
        <v>0.62349999999999994</v>
      </c>
      <c r="AC1187" s="11">
        <v>0.74400000000000011</v>
      </c>
      <c r="AD1187" s="11">
        <v>0.7</v>
      </c>
      <c r="AE1187" s="11">
        <v>0.7</v>
      </c>
      <c r="AF1187" s="11">
        <v>0.26500000000000001</v>
      </c>
      <c r="AG1187" s="11">
        <v>0.8</v>
      </c>
      <c r="AH1187" s="11">
        <v>0.77200000000000002</v>
      </c>
      <c r="AI1187" s="11">
        <v>0.86</v>
      </c>
      <c r="AJ1187" s="11">
        <v>0.64952483559044005</v>
      </c>
      <c r="AK1187" s="11">
        <v>0.70391176582055193</v>
      </c>
      <c r="AL1187" s="11">
        <v>0.59788317454535866</v>
      </c>
      <c r="AM1187" s="11">
        <v>1</v>
      </c>
      <c r="AN1187" s="11">
        <v>0.92881742857142846</v>
      </c>
      <c r="AO1187" s="11">
        <v>0.67046919352878387</v>
      </c>
      <c r="AP1187" s="11">
        <v>0.70299999999999996</v>
      </c>
      <c r="AQ1187" s="11">
        <v>0.59788317454535866</v>
      </c>
      <c r="AR1187" s="11">
        <v>20596.690531637501</v>
      </c>
      <c r="AS1187" s="11">
        <v>18950</v>
      </c>
      <c r="AT1187" s="11">
        <v>10038188</v>
      </c>
      <c r="AW1187" s="11">
        <v>0.09</v>
      </c>
      <c r="AX1187" s="11">
        <v>2.327327351825495E-2</v>
      </c>
    </row>
    <row r="1188" spans="1:50">
      <c r="A1188"/>
      <c r="B1188"/>
      <c r="C1188"/>
      <c r="D1188"/>
      <c r="E1188"/>
      <c r="F1188"/>
      <c r="G1188"/>
      <c r="H1188"/>
      <c r="I1188"/>
      <c r="J1188"/>
      <c r="K1188"/>
      <c r="L1188"/>
      <c r="M1188"/>
      <c r="N1188"/>
      <c r="O1188"/>
      <c r="P1188"/>
      <c r="Q1188"/>
      <c r="R1188"/>
      <c r="S1188"/>
      <c r="T1188"/>
      <c r="U1188"/>
      <c r="V1188"/>
      <c r="W1188"/>
      <c r="X1188"/>
      <c r="Y1188"/>
      <c r="Z1188"/>
      <c r="AA1188" s="11">
        <v>0.11717442249748912</v>
      </c>
      <c r="AB1188" s="11">
        <v>0.63102999983169139</v>
      </c>
      <c r="AC1188" s="11">
        <v>0.77400000000000002</v>
      </c>
      <c r="AD1188" s="11">
        <v>0.7</v>
      </c>
      <c r="AE1188" s="11">
        <v>0.70599999999999996</v>
      </c>
      <c r="AF1188" s="11">
        <v>0.192</v>
      </c>
      <c r="AG1188" s="11">
        <v>0.8</v>
      </c>
      <c r="AH1188" s="11">
        <v>0.73799999999999999</v>
      </c>
      <c r="AI1188" s="11">
        <v>0.85799999999999998</v>
      </c>
      <c r="AJ1188" s="11">
        <v>0.61988852380657</v>
      </c>
      <c r="AK1188" s="11">
        <v>0.70140068046913806</v>
      </c>
      <c r="AL1188" s="11">
        <v>0.59282932118527454</v>
      </c>
      <c r="AM1188" s="11">
        <v>1</v>
      </c>
      <c r="AN1188" s="11">
        <v>0.91024108041521368</v>
      </c>
      <c r="AO1188" s="11">
        <v>0.66347996663769215</v>
      </c>
      <c r="AP1188" s="11">
        <v>0.68400000000000005</v>
      </c>
      <c r="AQ1188" s="11">
        <v>0.59282932118527454</v>
      </c>
      <c r="AR1188" s="11">
        <v>20311.7312842873</v>
      </c>
      <c r="AS1188" s="11">
        <v>19090</v>
      </c>
      <c r="AT1188" s="11">
        <v>10022302</v>
      </c>
      <c r="AW1188" s="11">
        <v>0.08</v>
      </c>
      <c r="AX1188" s="11">
        <v>2.4960869989187812E-2</v>
      </c>
    </row>
    <row r="1189" spans="1:50">
      <c r="A1189"/>
      <c r="B1189"/>
      <c r="C1189"/>
      <c r="D1189"/>
      <c r="E1189"/>
      <c r="F1189"/>
      <c r="G1189"/>
      <c r="H1189"/>
      <c r="I1189"/>
      <c r="J1189"/>
      <c r="K1189"/>
      <c r="L1189"/>
      <c r="M1189"/>
      <c r="N1189"/>
      <c r="O1189"/>
      <c r="P1189"/>
      <c r="Q1189"/>
      <c r="R1189"/>
      <c r="S1189"/>
      <c r="T1189"/>
      <c r="U1189"/>
      <c r="V1189"/>
      <c r="W1189"/>
      <c r="X1189"/>
      <c r="Y1189"/>
      <c r="Z1189"/>
      <c r="AA1189" s="11">
        <v>0.11717442249748912</v>
      </c>
      <c r="AB1189" s="11">
        <v>0.63855999966338284</v>
      </c>
      <c r="AC1189" s="11">
        <v>0.76800000000000002</v>
      </c>
      <c r="AD1189" s="11">
        <v>0.7</v>
      </c>
      <c r="AE1189" s="11">
        <v>0.68599999999999994</v>
      </c>
      <c r="AF1189" s="11">
        <v>0.25900000000000001</v>
      </c>
      <c r="AG1189" s="11">
        <v>0.75</v>
      </c>
      <c r="AH1189" s="11">
        <v>0.74099999999999999</v>
      </c>
      <c r="AI1189" s="11">
        <v>0.875</v>
      </c>
      <c r="AJ1189" s="11">
        <v>0.61868963859530146</v>
      </c>
      <c r="AK1189" s="11">
        <v>0.69938667370946317</v>
      </c>
      <c r="AL1189" s="11">
        <v>0.59190102799417077</v>
      </c>
      <c r="AM1189" s="11">
        <v>1</v>
      </c>
      <c r="AN1189" s="11">
        <v>0.89166473225899889</v>
      </c>
      <c r="AO1189" s="11">
        <v>0.66184516700785578</v>
      </c>
      <c r="AP1189" s="11">
        <v>0.67599999999999993</v>
      </c>
      <c r="AQ1189" s="11">
        <v>0.59190102799417077</v>
      </c>
      <c r="AS1189" s="11">
        <v>20364.666666666744</v>
      </c>
      <c r="AW1189" s="11">
        <v>0.08</v>
      </c>
      <c r="AX1189" s="11">
        <v>1.8695767922369627E-2</v>
      </c>
    </row>
    <row r="1190" spans="1:50">
      <c r="A1190"/>
      <c r="B1190"/>
      <c r="C1190"/>
      <c r="D1190"/>
      <c r="E1190"/>
      <c r="F1190"/>
      <c r="G1190"/>
      <c r="H1190"/>
      <c r="I1190"/>
      <c r="J1190"/>
      <c r="K1190"/>
      <c r="L1190"/>
      <c r="M1190"/>
      <c r="N1190"/>
      <c r="O1190"/>
      <c r="P1190"/>
      <c r="Q1190"/>
      <c r="R1190"/>
      <c r="S1190"/>
      <c r="T1190"/>
      <c r="U1190"/>
      <c r="V1190"/>
      <c r="W1190"/>
      <c r="X1190"/>
      <c r="Y1190"/>
      <c r="Z1190"/>
      <c r="AA1190" s="11">
        <v>0</v>
      </c>
      <c r="AB1190" s="11">
        <v>0.75200000759999996</v>
      </c>
      <c r="AC1190" s="11">
        <v>0.67200000062584875</v>
      </c>
      <c r="AD1190" s="11">
        <v>0.48000000044703484</v>
      </c>
      <c r="AE1190" s="11">
        <v>0.591360000550747</v>
      </c>
      <c r="AF1190" s="11">
        <v>0.38976000036299235</v>
      </c>
      <c r="AG1190" s="11">
        <v>0.67200000062584875</v>
      </c>
      <c r="AH1190" s="11">
        <v>0.78048000072687851</v>
      </c>
      <c r="AI1190" s="11">
        <v>0.77568000072240817</v>
      </c>
      <c r="AJ1190" s="11">
        <v>0.70916821665290164</v>
      </c>
      <c r="AK1190" s="11">
        <v>0.76104499157318006</v>
      </c>
      <c r="AL1190" s="11">
        <v>0.81217605583554719</v>
      </c>
      <c r="AM1190" s="11">
        <v>0.12803897180762888</v>
      </c>
      <c r="AN1190" s="11">
        <v>0.50745557142857145</v>
      </c>
      <c r="AO1190" s="11">
        <v>0.78172659916636811</v>
      </c>
      <c r="AP1190" s="11">
        <v>0.516800002887845</v>
      </c>
      <c r="AQ1190" s="11">
        <v>0.81217605583554719</v>
      </c>
      <c r="AR1190" s="11">
        <v>23158.094605975501</v>
      </c>
      <c r="AS1190" s="11">
        <v>22510</v>
      </c>
      <c r="AT1190" s="11">
        <v>268000</v>
      </c>
      <c r="AW1190" s="11">
        <v>-0.01</v>
      </c>
      <c r="AX1190" s="11">
        <v>-1.5784522554936314E-2</v>
      </c>
    </row>
    <row r="1191" spans="1:50">
      <c r="A1191"/>
      <c r="B1191"/>
      <c r="C1191"/>
      <c r="D1191"/>
      <c r="E1191"/>
      <c r="F1191"/>
      <c r="G1191"/>
      <c r="H1191"/>
      <c r="I1191"/>
      <c r="J1191"/>
      <c r="K1191"/>
      <c r="L1191"/>
      <c r="M1191"/>
      <c r="N1191"/>
      <c r="O1191"/>
      <c r="P1191"/>
      <c r="Q1191"/>
      <c r="R1191"/>
      <c r="S1191"/>
      <c r="T1191"/>
      <c r="U1191"/>
      <c r="V1191"/>
      <c r="W1191"/>
      <c r="X1191"/>
      <c r="Y1191"/>
      <c r="Z1191"/>
      <c r="AA1191" s="11">
        <v>0</v>
      </c>
      <c r="AB1191" s="11">
        <v>0.74100000379999997</v>
      </c>
      <c r="AC1191" s="11">
        <v>0.68600000031292441</v>
      </c>
      <c r="AD1191" s="11">
        <v>0.49000000022351742</v>
      </c>
      <c r="AE1191" s="11">
        <v>0.6036800002753735</v>
      </c>
      <c r="AF1191" s="11">
        <v>0.39788000018149616</v>
      </c>
      <c r="AG1191" s="11">
        <v>0.68600000031292441</v>
      </c>
      <c r="AH1191" s="11">
        <v>0.79674000036343928</v>
      </c>
      <c r="AI1191" s="11">
        <v>0.79184000036120405</v>
      </c>
      <c r="AJ1191" s="11">
        <v>0.71343695567090604</v>
      </c>
      <c r="AK1191" s="11">
        <v>0.76637244025928797</v>
      </c>
      <c r="AL1191" s="11">
        <v>0.81854699560525079</v>
      </c>
      <c r="AM1191" s="11">
        <v>0.19261316872428</v>
      </c>
      <c r="AN1191" s="11">
        <v>0.51261142857142861</v>
      </c>
      <c r="AO1191" s="11">
        <v>0.78747612146720025</v>
      </c>
      <c r="AP1191" s="11">
        <v>0.52972000259906049</v>
      </c>
      <c r="AQ1191" s="11">
        <v>0.81854699560525079</v>
      </c>
      <c r="AR1191" s="11">
        <v>24065.303623430402</v>
      </c>
      <c r="AS1191" s="11">
        <v>23510</v>
      </c>
      <c r="AT1191" s="11">
        <v>270000</v>
      </c>
      <c r="AW1191" s="11">
        <v>-0.01</v>
      </c>
      <c r="AX1191" s="11">
        <v>-1.6044988221974088E-2</v>
      </c>
    </row>
    <row r="1192" spans="1:50">
      <c r="A1192"/>
      <c r="B1192"/>
      <c r="C1192"/>
      <c r="D1192"/>
      <c r="E1192"/>
      <c r="F1192"/>
      <c r="G1192"/>
      <c r="H1192"/>
      <c r="I1192"/>
      <c r="J1192"/>
      <c r="K1192"/>
      <c r="L1192"/>
      <c r="M1192"/>
      <c r="N1192"/>
      <c r="O1192"/>
      <c r="P1192"/>
      <c r="Q1192"/>
      <c r="R1192"/>
      <c r="S1192"/>
      <c r="T1192"/>
      <c r="U1192"/>
      <c r="V1192"/>
      <c r="W1192"/>
      <c r="X1192"/>
      <c r="Y1192"/>
      <c r="Z1192"/>
      <c r="AA1192" s="11">
        <v>0</v>
      </c>
      <c r="AB1192" s="11">
        <v>0.74299999239999992</v>
      </c>
      <c r="AC1192" s="11">
        <v>0.7</v>
      </c>
      <c r="AD1192" s="11">
        <v>0.5</v>
      </c>
      <c r="AE1192" s="11">
        <v>0.61599999999999999</v>
      </c>
      <c r="AF1192" s="11">
        <v>0.40600000000000003</v>
      </c>
      <c r="AG1192" s="11">
        <v>0.7</v>
      </c>
      <c r="AH1192" s="11">
        <v>0.81299999999999994</v>
      </c>
      <c r="AI1192" s="11">
        <v>0.80799999999999994</v>
      </c>
      <c r="AJ1192" s="11">
        <v>0.73456490689253706</v>
      </c>
      <c r="AK1192" s="11">
        <v>0.77986894204258006</v>
      </c>
      <c r="AL1192" s="11">
        <v>0.85051348886872025</v>
      </c>
      <c r="AM1192" s="11">
        <v>0.26702614379084999</v>
      </c>
      <c r="AN1192" s="11">
        <v>0.53955214285714292</v>
      </c>
      <c r="AO1192" s="11">
        <v>0.81375973861863038</v>
      </c>
      <c r="AP1192" s="11">
        <v>0.54264000231027598</v>
      </c>
      <c r="AQ1192" s="11">
        <v>0.85051348886872025</v>
      </c>
      <c r="AR1192" s="11">
        <v>25987.497807636701</v>
      </c>
      <c r="AS1192" s="11">
        <v>25400</v>
      </c>
      <c r="AT1192" s="11">
        <v>272000</v>
      </c>
      <c r="AW1192" s="11">
        <v>0.01</v>
      </c>
      <c r="AX1192" s="11">
        <v>-2.0909610744803714E-2</v>
      </c>
    </row>
    <row r="1193" spans="1:50">
      <c r="A1193"/>
      <c r="B1193"/>
      <c r="C1193"/>
      <c r="D1193"/>
      <c r="E1193"/>
      <c r="F1193"/>
      <c r="G1193"/>
      <c r="H1193"/>
      <c r="I1193"/>
      <c r="J1193"/>
      <c r="K1193"/>
      <c r="L1193"/>
      <c r="M1193"/>
      <c r="N1193"/>
      <c r="O1193"/>
      <c r="P1193"/>
      <c r="Q1193"/>
      <c r="R1193"/>
      <c r="S1193"/>
      <c r="T1193"/>
      <c r="U1193"/>
      <c r="V1193"/>
      <c r="W1193"/>
      <c r="X1193"/>
      <c r="Y1193"/>
      <c r="Z1193"/>
      <c r="AA1193" s="11">
        <v>0</v>
      </c>
      <c r="AB1193" s="11">
        <v>0.7289999962</v>
      </c>
      <c r="AC1193" s="11">
        <v>0.7</v>
      </c>
      <c r="AD1193" s="11">
        <v>0.5</v>
      </c>
      <c r="AE1193" s="11">
        <v>0.61199999999999999</v>
      </c>
      <c r="AF1193" s="11">
        <v>0.42399999999999999</v>
      </c>
      <c r="AG1193" s="11">
        <v>0.7</v>
      </c>
      <c r="AH1193" s="11">
        <v>0.85799999999999998</v>
      </c>
      <c r="AI1193" s="11">
        <v>0.81200000000000006</v>
      </c>
      <c r="AJ1193" s="11">
        <v>0.75569285811416798</v>
      </c>
      <c r="AK1193" s="11">
        <v>0.79336544382587204</v>
      </c>
      <c r="AL1193" s="11">
        <v>0.88247998213218959</v>
      </c>
      <c r="AM1193" s="11">
        <v>0.42287104622871002</v>
      </c>
      <c r="AN1193" s="11">
        <v>0.54976385714285714</v>
      </c>
      <c r="AO1193" s="11">
        <v>0.84004335577006073</v>
      </c>
      <c r="AP1193" s="11">
        <v>0.55556000202149147</v>
      </c>
      <c r="AQ1193" s="11">
        <v>0.88247998213218959</v>
      </c>
      <c r="AR1193" s="11">
        <v>27803.540819608399</v>
      </c>
      <c r="AS1193" s="11">
        <v>27200</v>
      </c>
      <c r="AT1193" s="11">
        <v>274000</v>
      </c>
      <c r="AW1193" s="11">
        <v>0.03</v>
      </c>
      <c r="AX1193" s="11">
        <v>-2.4243669676662666E-2</v>
      </c>
    </row>
    <row r="1194" spans="1:50">
      <c r="A1194"/>
      <c r="B1194"/>
      <c r="C1194"/>
      <c r="D1194"/>
      <c r="E1194"/>
      <c r="F1194"/>
      <c r="G1194"/>
      <c r="H1194"/>
      <c r="I1194"/>
      <c r="J1194"/>
      <c r="K1194"/>
      <c r="L1194"/>
      <c r="M1194"/>
      <c r="N1194"/>
      <c r="O1194"/>
      <c r="P1194"/>
      <c r="Q1194"/>
      <c r="R1194"/>
      <c r="S1194"/>
      <c r="T1194"/>
      <c r="U1194"/>
      <c r="V1194"/>
      <c r="W1194"/>
      <c r="X1194"/>
      <c r="Y1194"/>
      <c r="Z1194"/>
      <c r="AA1194" s="11">
        <v>0</v>
      </c>
      <c r="AB1194" s="11">
        <v>0.71899999619999999</v>
      </c>
      <c r="AC1194" s="11">
        <v>0.7</v>
      </c>
      <c r="AD1194" s="11">
        <v>0.5</v>
      </c>
      <c r="AE1194" s="11">
        <v>0.60499999999999998</v>
      </c>
      <c r="AF1194" s="11">
        <v>0.435</v>
      </c>
      <c r="AG1194" s="11">
        <v>0.7</v>
      </c>
      <c r="AH1194" s="11">
        <v>0.8640000000000001</v>
      </c>
      <c r="AI1194" s="11">
        <v>0.81799999999999995</v>
      </c>
      <c r="AJ1194" s="11">
        <v>0.76961950069049501</v>
      </c>
      <c r="AK1194" s="11">
        <v>0.80095013325106912</v>
      </c>
      <c r="AL1194" s="11">
        <v>0.91816277050020145</v>
      </c>
      <c r="AM1194" s="11">
        <v>0.69114714714714665</v>
      </c>
      <c r="AN1194" s="11">
        <v>0.5711585714285714</v>
      </c>
      <c r="AO1194" s="11">
        <v>0.85245959373978941</v>
      </c>
      <c r="AP1194" s="11">
        <v>0.56848000173270696</v>
      </c>
      <c r="AQ1194" s="11">
        <v>0.91816277050020145</v>
      </c>
      <c r="AR1194" s="11">
        <v>28599.151159517802</v>
      </c>
      <c r="AS1194" s="11">
        <v>28040</v>
      </c>
      <c r="AT1194" s="11">
        <v>277500</v>
      </c>
      <c r="AW1194" s="11">
        <v>0.05</v>
      </c>
      <c r="AX1194" s="11">
        <v>-2.5430024695856007E-2</v>
      </c>
    </row>
    <row r="1195" spans="1:50">
      <c r="A1195"/>
      <c r="B1195"/>
      <c r="C1195"/>
      <c r="D1195"/>
      <c r="E1195"/>
      <c r="F1195"/>
      <c r="G1195"/>
      <c r="H1195"/>
      <c r="I1195"/>
      <c r="J1195"/>
      <c r="K1195"/>
      <c r="L1195"/>
      <c r="M1195"/>
      <c r="N1195"/>
      <c r="O1195"/>
      <c r="P1195"/>
      <c r="Q1195"/>
      <c r="R1195"/>
      <c r="S1195"/>
      <c r="T1195"/>
      <c r="U1195"/>
      <c r="V1195"/>
      <c r="W1195"/>
      <c r="X1195"/>
      <c r="Y1195"/>
      <c r="Z1195"/>
      <c r="AA1195" s="11">
        <v>0</v>
      </c>
      <c r="AB1195" s="11">
        <v>0.70500000000000007</v>
      </c>
      <c r="AC1195" s="11">
        <v>0.7</v>
      </c>
      <c r="AD1195" s="11">
        <v>0.5</v>
      </c>
      <c r="AE1195" s="11">
        <v>0.64800000000000002</v>
      </c>
      <c r="AF1195" s="11">
        <v>0.58899999999999997</v>
      </c>
      <c r="AG1195" s="11">
        <v>0.7</v>
      </c>
      <c r="AH1195" s="11">
        <v>0.86599999999999999</v>
      </c>
      <c r="AI1195" s="11">
        <v>0.82400000000000007</v>
      </c>
      <c r="AJ1195" s="11">
        <v>0.78354614326682204</v>
      </c>
      <c r="AK1195" s="11">
        <v>0.80853482267626597</v>
      </c>
      <c r="AL1195" s="11">
        <v>0.95384555886821309</v>
      </c>
      <c r="AM1195" s="11">
        <v>0.84972716488730782</v>
      </c>
      <c r="AN1195" s="11">
        <v>0.649424</v>
      </c>
      <c r="AO1195" s="11">
        <v>0.86487583170951798</v>
      </c>
      <c r="AP1195" s="11">
        <v>0.58140000144392245</v>
      </c>
      <c r="AQ1195" s="11">
        <v>0.95384555886821309</v>
      </c>
      <c r="AR1195" s="11">
        <v>28856.2957508527</v>
      </c>
      <c r="AS1195" s="11">
        <v>28060</v>
      </c>
      <c r="AT1195" s="11">
        <v>281000</v>
      </c>
      <c r="AW1195" s="11">
        <v>0.08</v>
      </c>
      <c r="AX1195" s="11">
        <v>-2.6807227785843463E-2</v>
      </c>
    </row>
    <row r="1196" spans="1:50">
      <c r="A1196"/>
      <c r="B1196"/>
      <c r="C1196"/>
      <c r="D1196"/>
      <c r="E1196"/>
      <c r="F1196"/>
      <c r="G1196"/>
      <c r="H1196"/>
      <c r="I1196"/>
      <c r="J1196"/>
      <c r="K1196"/>
      <c r="L1196"/>
      <c r="M1196"/>
      <c r="N1196"/>
      <c r="O1196"/>
      <c r="P1196"/>
      <c r="Q1196"/>
      <c r="R1196"/>
      <c r="S1196"/>
      <c r="T1196"/>
      <c r="U1196"/>
      <c r="V1196"/>
      <c r="W1196"/>
      <c r="X1196"/>
      <c r="Y1196"/>
      <c r="Z1196"/>
      <c r="AA1196" s="11">
        <v>0</v>
      </c>
      <c r="AB1196" s="11">
        <v>0.69399999619999997</v>
      </c>
      <c r="AC1196" s="11">
        <v>0.7</v>
      </c>
      <c r="AD1196" s="11">
        <v>0.5</v>
      </c>
      <c r="AE1196" s="11">
        <v>0.629</v>
      </c>
      <c r="AF1196" s="11">
        <v>0.58899999999999997</v>
      </c>
      <c r="AG1196" s="11">
        <v>0.7</v>
      </c>
      <c r="AH1196" s="11">
        <v>0.84599999999999997</v>
      </c>
      <c r="AI1196" s="11">
        <v>0.82400000000000007</v>
      </c>
      <c r="AJ1196" s="11">
        <v>0.79477126624553507</v>
      </c>
      <c r="AK1196" s="11">
        <v>0.80312015329088893</v>
      </c>
      <c r="AL1196" s="11">
        <v>0.95066665498517755</v>
      </c>
      <c r="AM1196" s="11">
        <v>0.96737231968810888</v>
      </c>
      <c r="AN1196" s="11">
        <v>0.68200685714285714</v>
      </c>
      <c r="AO1196" s="11">
        <v>0.87136030958184496</v>
      </c>
      <c r="AP1196" s="11">
        <v>0.59432000115513794</v>
      </c>
      <c r="AQ1196" s="11">
        <v>0.95066665498517755</v>
      </c>
      <c r="AR1196" s="11">
        <v>30449.675810107299</v>
      </c>
      <c r="AS1196" s="11">
        <v>29490</v>
      </c>
      <c r="AT1196" s="11">
        <v>285000</v>
      </c>
      <c r="AW1196" s="11">
        <v>0.09</v>
      </c>
      <c r="AX1196" s="11">
        <v>-2.7817072546565402E-2</v>
      </c>
    </row>
    <row r="1197" spans="1:50">
      <c r="A1197"/>
      <c r="B1197"/>
      <c r="C1197"/>
      <c r="D1197"/>
      <c r="E1197"/>
      <c r="F1197"/>
      <c r="G1197"/>
      <c r="H1197"/>
      <c r="I1197"/>
      <c r="J1197"/>
      <c r="K1197"/>
      <c r="L1197"/>
      <c r="M1197"/>
      <c r="N1197"/>
      <c r="O1197"/>
      <c r="P1197"/>
      <c r="Q1197"/>
      <c r="R1197"/>
      <c r="S1197"/>
      <c r="T1197"/>
      <c r="U1197"/>
      <c r="V1197"/>
      <c r="W1197"/>
      <c r="X1197"/>
      <c r="Y1197"/>
      <c r="Z1197"/>
      <c r="AA1197" s="11">
        <v>0</v>
      </c>
      <c r="AB1197" s="11">
        <v>0.68500000000000005</v>
      </c>
      <c r="AC1197" s="11">
        <v>0.85</v>
      </c>
      <c r="AD1197" s="11">
        <v>0.5</v>
      </c>
      <c r="AE1197" s="11">
        <v>0.63100000000000001</v>
      </c>
      <c r="AF1197" s="11">
        <v>0.44500000000000001</v>
      </c>
      <c r="AG1197" s="11">
        <v>0.7</v>
      </c>
      <c r="AH1197" s="11">
        <v>0.81700000000000006</v>
      </c>
      <c r="AI1197" s="11">
        <v>0.82200000000000006</v>
      </c>
      <c r="AJ1197" s="11">
        <v>0.8059963892242481</v>
      </c>
      <c r="AK1197" s="11">
        <v>0.79770548390551199</v>
      </c>
      <c r="AL1197" s="11">
        <v>0.94748775110214201</v>
      </c>
      <c r="AM1197" s="11">
        <v>1</v>
      </c>
      <c r="AN1197" s="11">
        <v>0.77510871428571426</v>
      </c>
      <c r="AO1197" s="11">
        <v>0.87784478745417194</v>
      </c>
      <c r="AP1197" s="11">
        <v>0.60724000086635344</v>
      </c>
      <c r="AQ1197" s="11">
        <v>0.94748775110214201</v>
      </c>
      <c r="AR1197" s="11">
        <v>31036.1753497914</v>
      </c>
      <c r="AS1197" s="11">
        <v>30990</v>
      </c>
      <c r="AT1197" s="11">
        <v>288000</v>
      </c>
      <c r="AW1197" s="11">
        <v>0.1</v>
      </c>
      <c r="AX1197" s="11">
        <v>-2.6712193217262897E-2</v>
      </c>
    </row>
    <row r="1198" spans="1:50">
      <c r="A1198"/>
      <c r="B1198"/>
      <c r="C1198"/>
      <c r="D1198"/>
      <c r="E1198"/>
      <c r="F1198"/>
      <c r="G1198"/>
      <c r="H1198"/>
      <c r="I1198"/>
      <c r="J1198"/>
      <c r="K1198"/>
      <c r="L1198"/>
      <c r="M1198"/>
      <c r="N1198"/>
      <c r="O1198"/>
      <c r="P1198"/>
      <c r="Q1198"/>
      <c r="R1198"/>
      <c r="S1198"/>
      <c r="T1198"/>
      <c r="U1198"/>
      <c r="V1198"/>
      <c r="W1198"/>
      <c r="X1198"/>
      <c r="Y1198"/>
      <c r="Z1198"/>
      <c r="AA1198" s="11">
        <v>0</v>
      </c>
      <c r="AB1198" s="11">
        <v>0.67049999235000002</v>
      </c>
      <c r="AC1198" s="11">
        <v>0.85</v>
      </c>
      <c r="AD1198" s="11">
        <v>0.5</v>
      </c>
      <c r="AE1198" s="11">
        <v>0.69</v>
      </c>
      <c r="AF1198" s="11">
        <v>0.43</v>
      </c>
      <c r="AG1198" s="11">
        <v>0.7</v>
      </c>
      <c r="AH1198" s="11">
        <v>0.84699999999999998</v>
      </c>
      <c r="AI1198" s="11">
        <v>0.77800000000000002</v>
      </c>
      <c r="AJ1198" s="11">
        <v>0.80215758052554009</v>
      </c>
      <c r="AK1198" s="11">
        <v>0.8108166269033299</v>
      </c>
      <c r="AL1198" s="11">
        <v>0.94285630321500558</v>
      </c>
      <c r="AM1198" s="11">
        <v>1</v>
      </c>
      <c r="AN1198" s="11">
        <v>0.89399585714285712</v>
      </c>
      <c r="AO1198" s="11">
        <v>0.8846939142976048</v>
      </c>
      <c r="AP1198" s="11">
        <v>0.62016000057756893</v>
      </c>
      <c r="AQ1198" s="11">
        <v>0.94285630321500558</v>
      </c>
      <c r="AR1198" s="11">
        <v>30738.752357731701</v>
      </c>
      <c r="AS1198" s="11">
        <v>30260</v>
      </c>
      <c r="AT1198" s="11">
        <v>289548.09617747401</v>
      </c>
      <c r="AW1198" s="11">
        <v>0.12</v>
      </c>
      <c r="AX1198" s="11">
        <v>-2.734260177047565E-2</v>
      </c>
    </row>
    <row r="1199" spans="1:50">
      <c r="A1199"/>
      <c r="B1199"/>
      <c r="C1199"/>
      <c r="D1199"/>
      <c r="E1199"/>
      <c r="F1199"/>
      <c r="G1199"/>
      <c r="H1199"/>
      <c r="I1199"/>
      <c r="J1199"/>
      <c r="K1199"/>
      <c r="L1199"/>
      <c r="M1199"/>
      <c r="N1199"/>
      <c r="O1199"/>
      <c r="P1199"/>
      <c r="Q1199"/>
      <c r="R1199"/>
      <c r="S1199"/>
      <c r="T1199"/>
      <c r="U1199"/>
      <c r="V1199"/>
      <c r="W1199"/>
      <c r="X1199"/>
      <c r="Y1199"/>
      <c r="Z1199"/>
      <c r="AA1199" s="11">
        <v>0</v>
      </c>
      <c r="AB1199" s="11">
        <v>0.65599998469999998</v>
      </c>
      <c r="AC1199" s="11">
        <v>0.85</v>
      </c>
      <c r="AD1199" s="11">
        <v>0.5</v>
      </c>
      <c r="AE1199" s="11">
        <v>0.58700000000000008</v>
      </c>
      <c r="AF1199" s="11">
        <v>0.379</v>
      </c>
      <c r="AG1199" s="11">
        <v>0.7</v>
      </c>
      <c r="AH1199" s="11">
        <v>0.85199999999999998</v>
      </c>
      <c r="AI1199" s="11">
        <v>0.78200000000000003</v>
      </c>
      <c r="AJ1199" s="11">
        <v>0.78039927294717604</v>
      </c>
      <c r="AK1199" s="11">
        <v>0.82896965483107599</v>
      </c>
      <c r="AL1199" s="11">
        <v>0.9263762473937287</v>
      </c>
      <c r="AM1199" s="11">
        <v>1</v>
      </c>
      <c r="AN1199" s="11">
        <v>0.98579942857142855</v>
      </c>
      <c r="AO1199" s="11">
        <v>0.88495428834880485</v>
      </c>
      <c r="AP1199" s="11">
        <v>0.63308000028878442</v>
      </c>
      <c r="AQ1199" s="11">
        <v>0.9263762473937287</v>
      </c>
      <c r="AR1199" s="11">
        <v>33754.2994619163</v>
      </c>
      <c r="AS1199" s="11">
        <v>32380</v>
      </c>
      <c r="AT1199" s="11">
        <v>292096.148553862</v>
      </c>
      <c r="AW1199" s="11">
        <v>0.11</v>
      </c>
      <c r="AX1199" s="11">
        <v>-2.9411637246953198E-2</v>
      </c>
    </row>
    <row r="1200" spans="1:50">
      <c r="A1200"/>
      <c r="B1200"/>
      <c r="C1200"/>
      <c r="D1200"/>
      <c r="E1200"/>
      <c r="F1200"/>
      <c r="G1200"/>
      <c r="H1200"/>
      <c r="I1200"/>
      <c r="J1200"/>
      <c r="K1200"/>
      <c r="L1200"/>
      <c r="M1200"/>
      <c r="N1200"/>
      <c r="O1200"/>
      <c r="P1200"/>
      <c r="Q1200"/>
      <c r="R1200"/>
      <c r="S1200"/>
      <c r="T1200"/>
      <c r="U1200"/>
      <c r="V1200"/>
      <c r="W1200"/>
      <c r="X1200"/>
      <c r="Y1200"/>
      <c r="Z1200"/>
      <c r="AA1200" s="11">
        <v>0</v>
      </c>
      <c r="AB1200" s="11">
        <v>0.64610000609999996</v>
      </c>
      <c r="AC1200" s="11">
        <v>0.85</v>
      </c>
      <c r="AD1200" s="11">
        <v>0.9</v>
      </c>
      <c r="AE1200" s="11">
        <v>0.72499999999999998</v>
      </c>
      <c r="AF1200" s="11">
        <v>0.309</v>
      </c>
      <c r="AG1200" s="11">
        <v>0.7</v>
      </c>
      <c r="AH1200" s="11">
        <v>0.8859999999999999</v>
      </c>
      <c r="AI1200" s="11">
        <v>0.78200000000000003</v>
      </c>
      <c r="AJ1200" s="11">
        <v>0.78265725632569993</v>
      </c>
      <c r="AK1200" s="11">
        <v>0.821672169577772</v>
      </c>
      <c r="AL1200" s="11">
        <v>0.94807223320257206</v>
      </c>
      <c r="AM1200" s="11">
        <v>1</v>
      </c>
      <c r="AN1200" s="11">
        <v>1</v>
      </c>
      <c r="AO1200" s="11">
        <v>0.89263164417668328</v>
      </c>
      <c r="AP1200" s="11">
        <v>0.64599999999999991</v>
      </c>
      <c r="AQ1200" s="11">
        <v>0.94807223320257206</v>
      </c>
      <c r="AR1200" s="11">
        <v>34920.560101179697</v>
      </c>
      <c r="AS1200" s="11">
        <v>33660</v>
      </c>
      <c r="AT1200" s="11">
        <v>296750</v>
      </c>
      <c r="AW1200" s="11">
        <v>0.14000000000000001</v>
      </c>
      <c r="AX1200" s="11">
        <v>-3.0976977215216944E-2</v>
      </c>
    </row>
    <row r="1201" spans="1:50">
      <c r="A1201"/>
      <c r="B1201"/>
      <c r="C1201"/>
      <c r="D1201"/>
      <c r="E1201"/>
      <c r="F1201"/>
      <c r="G1201"/>
      <c r="H1201"/>
      <c r="I1201"/>
      <c r="J1201"/>
      <c r="K1201"/>
      <c r="L1201"/>
      <c r="M1201"/>
      <c r="N1201"/>
      <c r="O1201"/>
      <c r="P1201"/>
      <c r="Q1201"/>
      <c r="R1201"/>
      <c r="S1201"/>
      <c r="T1201"/>
      <c r="U1201"/>
      <c r="V1201"/>
      <c r="W1201"/>
      <c r="X1201"/>
      <c r="Y1201"/>
      <c r="Z1201"/>
      <c r="AA1201" s="11">
        <v>0</v>
      </c>
      <c r="AB1201" s="11">
        <v>0.64139999390000002</v>
      </c>
      <c r="AC1201" s="11">
        <v>0.95099999999999996</v>
      </c>
      <c r="AD1201" s="11">
        <v>0.9</v>
      </c>
      <c r="AE1201" s="11">
        <v>0.73699999999999999</v>
      </c>
      <c r="AF1201" s="11">
        <v>0.32</v>
      </c>
      <c r="AG1201" s="11">
        <v>0.5</v>
      </c>
      <c r="AH1201" s="11">
        <v>0.88800000000000001</v>
      </c>
      <c r="AI1201" s="11">
        <v>0.78200000000000003</v>
      </c>
      <c r="AJ1201" s="11">
        <v>0.786064186995028</v>
      </c>
      <c r="AK1201" s="11">
        <v>0.80025692804460391</v>
      </c>
      <c r="AL1201" s="11">
        <v>0.94987615334451792</v>
      </c>
      <c r="AM1201" s="11">
        <v>1</v>
      </c>
      <c r="AN1201" s="11">
        <v>1</v>
      </c>
      <c r="AO1201" s="11">
        <v>0.88235157900419736</v>
      </c>
      <c r="AP1201" s="11">
        <v>0.65400000000000003</v>
      </c>
      <c r="AQ1201" s="11">
        <v>0.94987615334451792</v>
      </c>
      <c r="AR1201" s="11">
        <v>35872.946396686697</v>
      </c>
      <c r="AS1201" s="11">
        <v>33570</v>
      </c>
      <c r="AT1201" s="11">
        <v>303782</v>
      </c>
      <c r="AW1201" s="11">
        <v>0.13</v>
      </c>
      <c r="AX1201" s="11">
        <v>-2.9936738701549143E-2</v>
      </c>
    </row>
    <row r="1202" spans="1:50">
      <c r="A1202"/>
      <c r="B1202"/>
      <c r="C1202"/>
      <c r="D1202"/>
      <c r="E1202"/>
      <c r="F1202"/>
      <c r="G1202"/>
      <c r="H1202"/>
      <c r="I1202"/>
      <c r="J1202"/>
      <c r="K1202"/>
      <c r="L1202"/>
      <c r="M1202"/>
      <c r="N1202"/>
      <c r="O1202"/>
      <c r="P1202"/>
      <c r="Q1202"/>
      <c r="R1202"/>
      <c r="S1202"/>
      <c r="T1202"/>
      <c r="U1202"/>
      <c r="V1202"/>
      <c r="W1202"/>
      <c r="X1202"/>
      <c r="Y1202"/>
      <c r="Z1202"/>
      <c r="AA1202" s="11">
        <v>0</v>
      </c>
      <c r="AB1202" s="11">
        <v>0.63358369099999989</v>
      </c>
      <c r="AC1202" s="11">
        <v>0.94900000000000007</v>
      </c>
      <c r="AD1202" s="11">
        <v>0.7</v>
      </c>
      <c r="AE1202" s="11">
        <v>0.73499999999999999</v>
      </c>
      <c r="AF1202" s="11">
        <v>0.41700000000000004</v>
      </c>
      <c r="AG1202" s="11">
        <v>0.6</v>
      </c>
      <c r="AH1202" s="11">
        <v>0.82900000000000007</v>
      </c>
      <c r="AI1202" s="11">
        <v>0.84</v>
      </c>
      <c r="AJ1202" s="11">
        <v>0.79744885955852607</v>
      </c>
      <c r="AK1202" s="11">
        <v>0.79414144527432406</v>
      </c>
      <c r="AL1202" s="11">
        <v>0.95027529568451885</v>
      </c>
      <c r="AM1202" s="11">
        <v>1</v>
      </c>
      <c r="AN1202" s="11">
        <v>1</v>
      </c>
      <c r="AO1202" s="11">
        <v>0.87153224919764694</v>
      </c>
      <c r="AP1202" s="11">
        <v>0.66200000000000003</v>
      </c>
      <c r="AQ1202" s="11">
        <v>0.95027529568451885</v>
      </c>
      <c r="AR1202" s="11">
        <v>37158.686862506001</v>
      </c>
      <c r="AS1202" s="11">
        <v>35120</v>
      </c>
      <c r="AT1202" s="11">
        <v>311566</v>
      </c>
      <c r="AW1202" s="11">
        <v>0.13</v>
      </c>
      <c r="AX1202" s="11">
        <v>-2.8909789259846247E-2</v>
      </c>
    </row>
    <row r="1203" spans="1:50">
      <c r="A1203"/>
      <c r="B1203"/>
      <c r="C1203"/>
      <c r="D1203"/>
      <c r="E1203"/>
      <c r="F1203"/>
      <c r="G1203"/>
      <c r="H1203"/>
      <c r="I1203"/>
      <c r="J1203"/>
      <c r="K1203"/>
      <c r="L1203"/>
      <c r="M1203"/>
      <c r="N1203"/>
      <c r="O1203"/>
      <c r="P1203"/>
      <c r="Q1203"/>
      <c r="R1203"/>
      <c r="S1203"/>
      <c r="T1203"/>
      <c r="U1203"/>
      <c r="V1203"/>
      <c r="W1203"/>
      <c r="X1203"/>
      <c r="Y1203"/>
      <c r="Z1203"/>
      <c r="AA1203" s="11">
        <v>0</v>
      </c>
      <c r="AB1203" s="11">
        <v>0.63358369099999989</v>
      </c>
      <c r="AC1203" s="11">
        <v>0.94499999999999995</v>
      </c>
      <c r="AD1203" s="11">
        <v>0.7</v>
      </c>
      <c r="AE1203" s="11">
        <v>0.73599999999999999</v>
      </c>
      <c r="AF1203" s="11">
        <v>0.46299999999999997</v>
      </c>
      <c r="AG1203" s="11">
        <v>0.6</v>
      </c>
      <c r="AH1203" s="11">
        <v>0.748</v>
      </c>
      <c r="AI1203" s="11">
        <v>0.85</v>
      </c>
      <c r="AJ1203" s="11">
        <v>0.74016273378702802</v>
      </c>
      <c r="AK1203" s="11">
        <v>0.79275097175423404</v>
      </c>
      <c r="AL1203" s="11">
        <v>0.95066172615468925</v>
      </c>
      <c r="AM1203" s="11">
        <v>1</v>
      </c>
      <c r="AN1203" s="11">
        <v>1</v>
      </c>
      <c r="AO1203" s="11">
        <v>0.85726044890099329</v>
      </c>
      <c r="AP1203" s="11">
        <v>0.67900000000000005</v>
      </c>
      <c r="AQ1203" s="11">
        <v>0.95066172615468925</v>
      </c>
      <c r="AR1203" s="11">
        <v>39260.173910792997</v>
      </c>
      <c r="AS1203" s="11">
        <v>33210</v>
      </c>
      <c r="AT1203" s="11">
        <v>317414</v>
      </c>
      <c r="AW1203" s="11">
        <v>0.12</v>
      </c>
      <c r="AX1203" s="11">
        <v>-2.5208431893130795E-2</v>
      </c>
    </row>
    <row r="1204" spans="1:50">
      <c r="A1204"/>
      <c r="B1204"/>
      <c r="C1204"/>
      <c r="D1204"/>
      <c r="E1204"/>
      <c r="F1204"/>
      <c r="G1204"/>
      <c r="H1204"/>
      <c r="I1204"/>
      <c r="J1204"/>
      <c r="K1204"/>
      <c r="L1204"/>
      <c r="M1204"/>
      <c r="N1204"/>
      <c r="O1204"/>
      <c r="P1204"/>
      <c r="Q1204"/>
      <c r="R1204"/>
      <c r="S1204"/>
      <c r="T1204"/>
      <c r="U1204"/>
      <c r="V1204"/>
      <c r="W1204"/>
      <c r="X1204"/>
      <c r="Y1204"/>
      <c r="Z1204"/>
      <c r="AA1204" s="11">
        <v>0</v>
      </c>
      <c r="AB1204" s="11">
        <v>0.64091201701619904</v>
      </c>
      <c r="AC1204" s="11">
        <v>0.93599999999999994</v>
      </c>
      <c r="AD1204" s="11">
        <v>0.7</v>
      </c>
      <c r="AE1204" s="11">
        <v>0.76200000000000001</v>
      </c>
      <c r="AF1204" s="11">
        <v>0.44</v>
      </c>
      <c r="AG1204" s="11">
        <v>0.7</v>
      </c>
      <c r="AH1204" s="11">
        <v>0.753</v>
      </c>
      <c r="AI1204" s="11">
        <v>0.88</v>
      </c>
      <c r="AJ1204" s="11">
        <v>0.74139105999590593</v>
      </c>
      <c r="AK1204" s="11">
        <v>0.79400578159971202</v>
      </c>
      <c r="AL1204" s="11">
        <v>0.91111257057054618</v>
      </c>
      <c r="AM1204" s="11">
        <v>1</v>
      </c>
      <c r="AN1204" s="11">
        <v>1</v>
      </c>
      <c r="AO1204" s="11">
        <v>0.84331202815941708</v>
      </c>
      <c r="AP1204" s="11">
        <v>0.59899999999999998</v>
      </c>
      <c r="AQ1204" s="11">
        <v>0.91111257057054618</v>
      </c>
      <c r="AR1204" s="11">
        <v>36795.490728354504</v>
      </c>
      <c r="AS1204" s="11">
        <v>32840</v>
      </c>
      <c r="AT1204" s="11">
        <v>319062</v>
      </c>
      <c r="AW1204" s="11">
        <v>0.12</v>
      </c>
      <c r="AX1204" s="11">
        <v>-4.387629906164725E-2</v>
      </c>
    </row>
    <row r="1205" spans="1:50">
      <c r="A1205"/>
      <c r="B1205"/>
      <c r="C1205"/>
      <c r="D1205"/>
      <c r="E1205"/>
      <c r="F1205"/>
      <c r="G1205"/>
      <c r="H1205"/>
      <c r="I1205"/>
      <c r="J1205"/>
      <c r="K1205"/>
      <c r="L1205"/>
      <c r="M1205"/>
      <c r="N1205"/>
      <c r="O1205"/>
      <c r="P1205"/>
      <c r="Q1205"/>
      <c r="R1205"/>
      <c r="S1205"/>
      <c r="T1205"/>
      <c r="U1205"/>
      <c r="V1205"/>
      <c r="W1205"/>
      <c r="X1205"/>
      <c r="Y1205"/>
      <c r="Z1205"/>
      <c r="AA1205" s="11">
        <v>0</v>
      </c>
      <c r="AB1205" s="11">
        <v>0.64824034303239819</v>
      </c>
      <c r="AC1205" s="11">
        <v>0.93</v>
      </c>
      <c r="AD1205" s="11">
        <v>0.6</v>
      </c>
      <c r="AE1205" s="11">
        <v>0.754</v>
      </c>
      <c r="AF1205" s="11">
        <v>0.45799999999999996</v>
      </c>
      <c r="AG1205" s="11">
        <v>0.65</v>
      </c>
      <c r="AH1205" s="11">
        <v>0.69900000000000007</v>
      </c>
      <c r="AI1205" s="11">
        <v>0.879</v>
      </c>
      <c r="AJ1205" s="11">
        <v>0.73897714944990212</v>
      </c>
      <c r="AK1205" s="11">
        <v>0.7910657238494303</v>
      </c>
      <c r="AL1205" s="11">
        <v>0.90700144495673141</v>
      </c>
      <c r="AM1205" s="11">
        <v>1</v>
      </c>
      <c r="AN1205" s="11">
        <v>1</v>
      </c>
      <c r="AO1205" s="11">
        <v>0.839878907954559</v>
      </c>
      <c r="AP1205" s="11">
        <v>0.60799999999999998</v>
      </c>
      <c r="AQ1205" s="11">
        <v>0.90700144495673141</v>
      </c>
      <c r="AS1205" s="11">
        <v>35322</v>
      </c>
      <c r="AW1205" s="11">
        <v>0.11</v>
      </c>
      <c r="AX1205" s="11">
        <v>-4.9261234923020591E-2</v>
      </c>
    </row>
    <row r="1206" spans="1:50">
      <c r="A1206"/>
      <c r="B1206"/>
      <c r="C1206"/>
      <c r="D1206"/>
      <c r="E1206"/>
      <c r="F1206"/>
      <c r="G1206"/>
      <c r="H1206"/>
      <c r="I1206"/>
      <c r="J1206"/>
      <c r="K1206"/>
      <c r="L1206"/>
      <c r="M1206"/>
      <c r="N1206"/>
      <c r="O1206"/>
      <c r="P1206"/>
      <c r="Q1206"/>
      <c r="R1206"/>
      <c r="S1206"/>
      <c r="T1206"/>
      <c r="U1206"/>
      <c r="V1206"/>
      <c r="W1206"/>
      <c r="X1206"/>
      <c r="Y1206"/>
      <c r="Z1206"/>
      <c r="AA1206" s="11">
        <v>2.5729939896205759E-2</v>
      </c>
      <c r="AB1206" s="11">
        <v>0.44599998470000002</v>
      </c>
      <c r="AC1206" s="11">
        <v>0.55000000000000004</v>
      </c>
      <c r="AD1206" s="11">
        <v>0.3</v>
      </c>
      <c r="AE1206" s="11">
        <v>0.46799999999999997</v>
      </c>
      <c r="AF1206" s="11">
        <v>0.92400000000000004</v>
      </c>
      <c r="AG1206" s="11">
        <v>0.5</v>
      </c>
      <c r="AH1206" s="11">
        <v>0.71700000000000008</v>
      </c>
      <c r="AI1206" s="11">
        <v>0.13720000006258487</v>
      </c>
      <c r="AJ1206" s="11">
        <v>0.294888780682597</v>
      </c>
      <c r="AK1206" s="11">
        <v>0.52428723211404904</v>
      </c>
      <c r="AL1206" s="11">
        <v>0.43769099707675452</v>
      </c>
      <c r="AM1206" s="11">
        <v>9.1398656911755551E-5</v>
      </c>
      <c r="AN1206" s="11">
        <v>7.9816714285714296E-2</v>
      </c>
      <c r="AO1206" s="11">
        <v>0.56863802746682102</v>
      </c>
      <c r="AP1206" s="11">
        <v>0.49360000275820498</v>
      </c>
      <c r="AQ1206" s="11">
        <v>0.43769099707675452</v>
      </c>
      <c r="AR1206" s="11">
        <v>1183.8226982306701</v>
      </c>
      <c r="AS1206" s="11">
        <v>1170</v>
      </c>
      <c r="AT1206" s="11">
        <v>932180000</v>
      </c>
      <c r="AW1206" s="11">
        <v>0</v>
      </c>
      <c r="AX1206" s="11">
        <v>-1.9614301858270566E-2</v>
      </c>
    </row>
    <row r="1207" spans="1:50">
      <c r="A1207"/>
      <c r="B1207"/>
      <c r="C1207"/>
      <c r="D1207"/>
      <c r="E1207"/>
      <c r="F1207"/>
      <c r="G1207"/>
      <c r="H1207"/>
      <c r="I1207"/>
      <c r="J1207"/>
      <c r="K1207"/>
      <c r="L1207"/>
      <c r="M1207"/>
      <c r="N1207"/>
      <c r="O1207"/>
      <c r="P1207"/>
      <c r="Q1207"/>
      <c r="R1207"/>
      <c r="S1207"/>
      <c r="T1207"/>
      <c r="U1207"/>
      <c r="V1207"/>
      <c r="W1207"/>
      <c r="X1207"/>
      <c r="Y1207"/>
      <c r="Z1207"/>
      <c r="AA1207" s="11">
        <v>2.5729939896205759E-2</v>
      </c>
      <c r="AB1207" s="11">
        <v>0.4529999924</v>
      </c>
      <c r="AC1207" s="11">
        <v>0.55000000000000004</v>
      </c>
      <c r="AD1207" s="11">
        <v>0.3</v>
      </c>
      <c r="AE1207" s="11">
        <v>0.63500000000000001</v>
      </c>
      <c r="AF1207" s="11">
        <v>0.88700000000000001</v>
      </c>
      <c r="AG1207" s="11">
        <v>0.5</v>
      </c>
      <c r="AH1207" s="11">
        <v>0.65599999999999992</v>
      </c>
      <c r="AI1207" s="11">
        <v>0.14000000000000001</v>
      </c>
      <c r="AJ1207" s="11">
        <v>0.29070283752669401</v>
      </c>
      <c r="AK1207" s="11">
        <v>0.52478288990098998</v>
      </c>
      <c r="AL1207" s="11">
        <v>0.43641938480120129</v>
      </c>
      <c r="AM1207" s="11">
        <v>3.8408893542078894E-4</v>
      </c>
      <c r="AN1207" s="11">
        <v>9.0179857142857145E-2</v>
      </c>
      <c r="AO1207" s="11">
        <v>0.57003880350562375</v>
      </c>
      <c r="AP1207" s="11">
        <v>0.50594000248238447</v>
      </c>
      <c r="AQ1207" s="11">
        <v>0.43641938480120129</v>
      </c>
      <c r="AR1207" s="11">
        <v>1274.9589913572599</v>
      </c>
      <c r="AS1207" s="11">
        <v>1260</v>
      </c>
      <c r="AT1207" s="11">
        <v>948758852.89054894</v>
      </c>
      <c r="AW1207" s="11">
        <v>0</v>
      </c>
      <c r="AX1207" s="11">
        <v>-2.08982071556994E-2</v>
      </c>
    </row>
    <row r="1208" spans="1:50">
      <c r="A1208"/>
      <c r="B1208"/>
      <c r="C1208"/>
      <c r="D1208"/>
      <c r="E1208"/>
      <c r="F1208"/>
      <c r="G1208"/>
      <c r="H1208"/>
      <c r="I1208"/>
      <c r="J1208"/>
      <c r="K1208"/>
      <c r="L1208"/>
      <c r="M1208"/>
      <c r="N1208"/>
      <c r="O1208"/>
      <c r="P1208"/>
      <c r="Q1208"/>
      <c r="R1208"/>
      <c r="S1208"/>
      <c r="T1208"/>
      <c r="U1208"/>
      <c r="V1208"/>
      <c r="W1208"/>
      <c r="X1208"/>
      <c r="Y1208"/>
      <c r="Z1208"/>
      <c r="AA1208" s="11">
        <v>2.5729939896205759E-2</v>
      </c>
      <c r="AB1208" s="11">
        <v>0.43500000000000005</v>
      </c>
      <c r="AC1208" s="11">
        <v>0.55000000000000004</v>
      </c>
      <c r="AD1208" s="11">
        <v>0.3</v>
      </c>
      <c r="AE1208" s="11">
        <v>0.67099999999999993</v>
      </c>
      <c r="AF1208" s="11">
        <v>0.88700000000000001</v>
      </c>
      <c r="AG1208" s="11">
        <v>0.5</v>
      </c>
      <c r="AH1208" s="11">
        <v>0.65099999999999991</v>
      </c>
      <c r="AI1208" s="11">
        <v>0.13200000000000001</v>
      </c>
      <c r="AJ1208" s="11">
        <v>0.31503634224821103</v>
      </c>
      <c r="AK1208" s="11">
        <v>0.54462054052793096</v>
      </c>
      <c r="AL1208" s="11">
        <v>0.43406261337318364</v>
      </c>
      <c r="AM1208" s="11">
        <v>1.0149083362677779E-3</v>
      </c>
      <c r="AN1208" s="11">
        <v>9.3871999999999997E-2</v>
      </c>
      <c r="AO1208" s="11">
        <v>0.55818966500605305</v>
      </c>
      <c r="AP1208" s="11">
        <v>0.51828000220656401</v>
      </c>
      <c r="AQ1208" s="11">
        <v>0.43406261337318364</v>
      </c>
      <c r="AR1208" s="11">
        <v>1326.8641204282901</v>
      </c>
      <c r="AS1208" s="11">
        <v>1320</v>
      </c>
      <c r="AT1208" s="11">
        <v>965428183.11484802</v>
      </c>
      <c r="AW1208" s="11">
        <v>0.01</v>
      </c>
      <c r="AX1208" s="11">
        <v>-2.0036516722544973E-2</v>
      </c>
    </row>
    <row r="1209" spans="1:50">
      <c r="A1209"/>
      <c r="B1209"/>
      <c r="C1209"/>
      <c r="D1209"/>
      <c r="E1209"/>
      <c r="F1209"/>
      <c r="G1209"/>
      <c r="H1209"/>
      <c r="I1209"/>
      <c r="J1209"/>
      <c r="K1209"/>
      <c r="L1209"/>
      <c r="M1209"/>
      <c r="N1209"/>
      <c r="O1209"/>
      <c r="P1209"/>
      <c r="Q1209"/>
      <c r="R1209"/>
      <c r="S1209"/>
      <c r="T1209"/>
      <c r="U1209"/>
      <c r="V1209"/>
      <c r="W1209"/>
      <c r="X1209"/>
      <c r="Y1209"/>
      <c r="Z1209"/>
      <c r="AA1209" s="11">
        <v>2.5729939896205759E-2</v>
      </c>
      <c r="AB1209" s="11">
        <v>0.43000000000000005</v>
      </c>
      <c r="AC1209" s="11">
        <v>0.55000000000000004</v>
      </c>
      <c r="AD1209" s="11">
        <v>0.3</v>
      </c>
      <c r="AE1209" s="11">
        <v>0.67099999999999993</v>
      </c>
      <c r="AF1209" s="11">
        <v>0.89700000000000002</v>
      </c>
      <c r="AG1209" s="11">
        <v>0.5</v>
      </c>
      <c r="AH1209" s="11">
        <v>0.65599999999999992</v>
      </c>
      <c r="AI1209" s="11">
        <v>0.13200000000000001</v>
      </c>
      <c r="AJ1209" s="11">
        <v>0.339369846969728</v>
      </c>
      <c r="AK1209" s="11">
        <v>0.56445819115487195</v>
      </c>
      <c r="AL1209" s="11">
        <v>0.43170584194516592</v>
      </c>
      <c r="AM1209" s="11">
        <v>1.3523171848603332E-3</v>
      </c>
      <c r="AN1209" s="11">
        <v>0.10812676190476191</v>
      </c>
      <c r="AO1209" s="11">
        <v>0.54634052650648235</v>
      </c>
      <c r="AP1209" s="11">
        <v>0.53062000193074343</v>
      </c>
      <c r="AQ1209" s="11">
        <v>0.43170584194516592</v>
      </c>
      <c r="AR1209" s="11">
        <v>1400.67499740072</v>
      </c>
      <c r="AS1209" s="11">
        <v>1390</v>
      </c>
      <c r="AT1209" s="11">
        <v>982182462.14134896</v>
      </c>
      <c r="AW1209" s="11">
        <v>0.01</v>
      </c>
      <c r="AX1209" s="11">
        <v>-2.0323874600137237E-2</v>
      </c>
    </row>
    <row r="1210" spans="1:50">
      <c r="A1210"/>
      <c r="B1210"/>
      <c r="C1210"/>
      <c r="D1210"/>
      <c r="E1210"/>
      <c r="F1210"/>
      <c r="G1210"/>
      <c r="H1210"/>
      <c r="I1210"/>
      <c r="J1210"/>
      <c r="K1210"/>
      <c r="L1210"/>
      <c r="M1210"/>
      <c r="N1210"/>
      <c r="O1210"/>
      <c r="P1210"/>
      <c r="Q1210"/>
      <c r="R1210"/>
      <c r="S1210"/>
      <c r="T1210"/>
      <c r="U1210"/>
      <c r="V1210"/>
      <c r="W1210"/>
      <c r="X1210"/>
      <c r="Y1210"/>
      <c r="Z1210"/>
      <c r="AA1210" s="11">
        <v>2.5729939896205759E-2</v>
      </c>
      <c r="AB1210" s="11">
        <v>0.53330001830000007</v>
      </c>
      <c r="AC1210" s="11">
        <v>0.55000000000000004</v>
      </c>
      <c r="AD1210" s="11">
        <v>0.3</v>
      </c>
      <c r="AE1210" s="11">
        <v>0.77800000000000002</v>
      </c>
      <c r="AF1210" s="11">
        <v>0.90599999999999992</v>
      </c>
      <c r="AG1210" s="11">
        <v>0.3</v>
      </c>
      <c r="AH1210" s="11">
        <v>0.67200000000000004</v>
      </c>
      <c r="AI1210" s="11">
        <v>0.24</v>
      </c>
      <c r="AJ1210" s="11">
        <v>0.35721653598566799</v>
      </c>
      <c r="AK1210" s="11">
        <v>0.55824436352881401</v>
      </c>
      <c r="AL1210" s="11">
        <v>0.42455697530534148</v>
      </c>
      <c r="AM1210" s="11">
        <v>2.095741076107778E-3</v>
      </c>
      <c r="AN1210" s="11">
        <v>0.12238152380952382</v>
      </c>
      <c r="AO1210" s="11">
        <v>0.54672233036228879</v>
      </c>
      <c r="AP1210" s="11">
        <v>0.54296000165492297</v>
      </c>
      <c r="AQ1210" s="11">
        <v>0.42455697530534148</v>
      </c>
      <c r="AR1210" s="11">
        <v>1500.4750440631201</v>
      </c>
      <c r="AS1210" s="11">
        <v>1490</v>
      </c>
      <c r="AT1210" s="11">
        <v>999016010.49748003</v>
      </c>
      <c r="AW1210" s="11">
        <v>0.01</v>
      </c>
      <c r="AX1210" s="11">
        <v>-2.5843862435285081E-2</v>
      </c>
    </row>
    <row r="1211" spans="1:50">
      <c r="A1211"/>
      <c r="B1211"/>
      <c r="C1211"/>
      <c r="D1211"/>
      <c r="E1211"/>
      <c r="F1211"/>
      <c r="G1211"/>
      <c r="H1211"/>
      <c r="I1211"/>
      <c r="J1211"/>
      <c r="K1211"/>
      <c r="L1211"/>
      <c r="M1211"/>
      <c r="N1211"/>
      <c r="O1211"/>
      <c r="P1211"/>
      <c r="Q1211"/>
      <c r="R1211"/>
      <c r="S1211"/>
      <c r="T1211"/>
      <c r="U1211"/>
      <c r="V1211"/>
      <c r="W1211"/>
      <c r="X1211"/>
      <c r="Y1211"/>
      <c r="Z1211"/>
      <c r="AA1211" s="11">
        <v>2.5729939896205759E-2</v>
      </c>
      <c r="AB1211" s="11">
        <v>0.52540000919999996</v>
      </c>
      <c r="AC1211" s="11">
        <v>0.55000000000000004</v>
      </c>
      <c r="AD1211" s="11">
        <v>0.3</v>
      </c>
      <c r="AE1211" s="11">
        <v>0.7659999999999999</v>
      </c>
      <c r="AF1211" s="11">
        <v>0.73</v>
      </c>
      <c r="AG1211" s="11">
        <v>0.3</v>
      </c>
      <c r="AH1211" s="11">
        <v>0.63700000000000001</v>
      </c>
      <c r="AI1211" s="11">
        <v>0.19600000000000001</v>
      </c>
      <c r="AJ1211" s="11">
        <v>0.37506322500160805</v>
      </c>
      <c r="AK1211" s="11">
        <v>0.55203053590275597</v>
      </c>
      <c r="AL1211" s="11">
        <v>0.41740810866551692</v>
      </c>
      <c r="AM1211" s="11">
        <v>3.9122551610702222E-3</v>
      </c>
      <c r="AN1211" s="11">
        <v>0.13663628571428571</v>
      </c>
      <c r="AO1211" s="11">
        <v>0.54710413421809523</v>
      </c>
      <c r="AP1211" s="11">
        <v>0.55530000137910251</v>
      </c>
      <c r="AQ1211" s="11">
        <v>0.41740810866551692</v>
      </c>
      <c r="AR1211" s="11">
        <v>1568.18337308781</v>
      </c>
      <c r="AS1211" s="11">
        <v>1550</v>
      </c>
      <c r="AT1211" s="11">
        <v>1015923000</v>
      </c>
      <c r="AW1211" s="11">
        <v>0</v>
      </c>
      <c r="AX1211" s="11">
        <v>-2.3829037141826714E-2</v>
      </c>
    </row>
    <row r="1212" spans="1:50">
      <c r="A1212"/>
      <c r="B1212"/>
      <c r="C1212"/>
      <c r="D1212"/>
      <c r="E1212"/>
      <c r="F1212"/>
      <c r="G1212"/>
      <c r="H1212"/>
      <c r="I1212"/>
      <c r="J1212"/>
      <c r="K1212"/>
      <c r="L1212"/>
      <c r="M1212"/>
      <c r="N1212"/>
      <c r="O1212"/>
      <c r="P1212"/>
      <c r="Q1212"/>
      <c r="R1212"/>
      <c r="S1212"/>
      <c r="T1212"/>
      <c r="U1212"/>
      <c r="V1212"/>
      <c r="W1212"/>
      <c r="X1212"/>
      <c r="Y1212"/>
      <c r="Z1212"/>
      <c r="AA1212" s="11">
        <v>2.5729939896205759E-2</v>
      </c>
      <c r="AB1212" s="11">
        <v>0.52259998320000001</v>
      </c>
      <c r="AC1212" s="11">
        <v>0.55000000000000004</v>
      </c>
      <c r="AD1212" s="11">
        <v>0.3</v>
      </c>
      <c r="AE1212" s="11">
        <v>0.77</v>
      </c>
      <c r="AF1212" s="11">
        <v>0.76500000000000001</v>
      </c>
      <c r="AG1212" s="11">
        <v>0.3</v>
      </c>
      <c r="AH1212" s="11">
        <v>0.68200000000000005</v>
      </c>
      <c r="AI1212" s="11">
        <v>0.25600000000000001</v>
      </c>
      <c r="AJ1212" s="11">
        <v>0.35064804166999297</v>
      </c>
      <c r="AK1212" s="11">
        <v>0.56395840753053605</v>
      </c>
      <c r="AL1212" s="11">
        <v>0.41354247309601117</v>
      </c>
      <c r="AM1212" s="11">
        <v>7.0381149605827781E-3</v>
      </c>
      <c r="AN1212" s="11">
        <v>0.14015357142857143</v>
      </c>
      <c r="AO1212" s="11">
        <v>0.52795120466627321</v>
      </c>
      <c r="AP1212" s="11">
        <v>0.56764000110328194</v>
      </c>
      <c r="AQ1212" s="11">
        <v>0.41354247309601117</v>
      </c>
      <c r="AR1212" s="11">
        <v>1660.3526691111399</v>
      </c>
      <c r="AS1212" s="11">
        <v>1650</v>
      </c>
      <c r="AT1212" s="11">
        <v>1032473426.104</v>
      </c>
      <c r="AW1212" s="11">
        <v>0</v>
      </c>
      <c r="AX1212" s="11">
        <v>-2.3308270938685871E-2</v>
      </c>
    </row>
    <row r="1213" spans="1:50">
      <c r="A1213"/>
      <c r="B1213"/>
      <c r="C1213"/>
      <c r="D1213"/>
      <c r="E1213"/>
      <c r="F1213"/>
      <c r="G1213"/>
      <c r="H1213"/>
      <c r="I1213"/>
      <c r="J1213"/>
      <c r="K1213"/>
      <c r="L1213"/>
      <c r="M1213"/>
      <c r="N1213"/>
      <c r="O1213"/>
      <c r="P1213"/>
      <c r="Q1213"/>
      <c r="R1213"/>
      <c r="S1213"/>
      <c r="T1213"/>
      <c r="U1213"/>
      <c r="V1213"/>
      <c r="W1213"/>
      <c r="X1213"/>
      <c r="Y1213"/>
      <c r="Z1213"/>
      <c r="AA1213" s="11">
        <v>2.5729939896205759E-2</v>
      </c>
      <c r="AB1213" s="11">
        <v>0.52599998470000009</v>
      </c>
      <c r="AC1213" s="11">
        <v>0.55000000000000004</v>
      </c>
      <c r="AD1213" s="11">
        <v>0.3</v>
      </c>
      <c r="AE1213" s="11">
        <v>0.76700000000000002</v>
      </c>
      <c r="AF1213" s="11">
        <v>0.78099999999999992</v>
      </c>
      <c r="AG1213" s="11">
        <v>0.5</v>
      </c>
      <c r="AH1213" s="11">
        <v>0.70799999999999996</v>
      </c>
      <c r="AI1213" s="11">
        <v>0.218</v>
      </c>
      <c r="AJ1213" s="11">
        <v>0.32623285833837801</v>
      </c>
      <c r="AK1213" s="11">
        <v>0.57588627915831592</v>
      </c>
      <c r="AL1213" s="11">
        <v>0.4096768375265053</v>
      </c>
      <c r="AM1213" s="11">
        <v>1.3774445490127888E-2</v>
      </c>
      <c r="AN1213" s="11">
        <v>0.14808357142857143</v>
      </c>
      <c r="AO1213" s="11">
        <v>0.50879827511445108</v>
      </c>
      <c r="AP1213" s="11">
        <v>0.57998000082746148</v>
      </c>
      <c r="AQ1213" s="11">
        <v>0.4096768375265053</v>
      </c>
      <c r="AR1213" s="11">
        <v>1723.8908805538999</v>
      </c>
      <c r="AS1213" s="11">
        <v>1710</v>
      </c>
      <c r="AT1213" s="11">
        <v>1048640720.5863</v>
      </c>
      <c r="AW1213" s="11">
        <v>0.01</v>
      </c>
      <c r="AX1213" s="11">
        <v>-2.1166929326899286E-2</v>
      </c>
    </row>
    <row r="1214" spans="1:50">
      <c r="A1214"/>
      <c r="B1214"/>
      <c r="C1214"/>
      <c r="D1214"/>
      <c r="E1214"/>
      <c r="F1214"/>
      <c r="G1214"/>
      <c r="H1214"/>
      <c r="I1214"/>
      <c r="J1214"/>
      <c r="K1214"/>
      <c r="L1214"/>
      <c r="M1214"/>
      <c r="N1214"/>
      <c r="O1214"/>
      <c r="P1214"/>
      <c r="Q1214"/>
      <c r="R1214"/>
      <c r="S1214"/>
      <c r="T1214"/>
      <c r="U1214"/>
      <c r="V1214"/>
      <c r="W1214"/>
      <c r="X1214"/>
      <c r="Y1214"/>
      <c r="Z1214"/>
      <c r="AA1214" s="11">
        <v>2.5729939896205759E-2</v>
      </c>
      <c r="AB1214" s="11">
        <v>0.51989999235000006</v>
      </c>
      <c r="AC1214" s="11">
        <v>0.55000000000000004</v>
      </c>
      <c r="AD1214" s="11">
        <v>0.3</v>
      </c>
      <c r="AE1214" s="11">
        <v>0.7659999999999999</v>
      </c>
      <c r="AF1214" s="11">
        <v>0.71900000000000008</v>
      </c>
      <c r="AG1214" s="11">
        <v>0.5</v>
      </c>
      <c r="AH1214" s="11">
        <v>0.77599999999999991</v>
      </c>
      <c r="AI1214" s="11">
        <v>0.23</v>
      </c>
      <c r="AJ1214" s="11">
        <v>0.27202880407648999</v>
      </c>
      <c r="AK1214" s="11">
        <v>0.56694422309311199</v>
      </c>
      <c r="AL1214" s="11">
        <v>0.42640065655436893</v>
      </c>
      <c r="AM1214" s="11">
        <v>3.5168528901751109E-2</v>
      </c>
      <c r="AN1214" s="11">
        <v>0.15556557142857144</v>
      </c>
      <c r="AO1214" s="11">
        <v>0.51753311285198789</v>
      </c>
      <c r="AP1214" s="11">
        <v>0.59232000055164102</v>
      </c>
      <c r="AQ1214" s="11">
        <v>0.42640065655436893</v>
      </c>
      <c r="AR1214" s="11">
        <v>1880.20880746593</v>
      </c>
      <c r="AS1214" s="11">
        <v>1870</v>
      </c>
      <c r="AT1214" s="11">
        <v>1064398611.55152</v>
      </c>
      <c r="AW1214" s="11">
        <v>0</v>
      </c>
      <c r="AX1214" s="11">
        <v>-2.2270390398357209E-2</v>
      </c>
    </row>
    <row r="1215" spans="1:50">
      <c r="A1215"/>
      <c r="B1215"/>
      <c r="C1215"/>
      <c r="D1215"/>
      <c r="E1215"/>
      <c r="F1215"/>
      <c r="G1215"/>
      <c r="H1215"/>
      <c r="I1215"/>
      <c r="J1215"/>
      <c r="K1215"/>
      <c r="L1215"/>
      <c r="M1215"/>
      <c r="N1215"/>
      <c r="O1215"/>
      <c r="P1215"/>
      <c r="Q1215"/>
      <c r="R1215"/>
      <c r="S1215"/>
      <c r="T1215"/>
      <c r="U1215"/>
      <c r="V1215"/>
      <c r="W1215"/>
      <c r="X1215"/>
      <c r="Y1215"/>
      <c r="Z1215"/>
      <c r="AA1215" s="11">
        <v>2.5729939896205759E-2</v>
      </c>
      <c r="AB1215" s="11">
        <v>0.51380000000000003</v>
      </c>
      <c r="AC1215" s="11">
        <v>0.55000000000000004</v>
      </c>
      <c r="AD1215" s="11">
        <v>0.3</v>
      </c>
      <c r="AE1215" s="11">
        <v>0.74199999999999999</v>
      </c>
      <c r="AF1215" s="11">
        <v>0.77099999999999991</v>
      </c>
      <c r="AG1215" s="11">
        <v>0.5</v>
      </c>
      <c r="AH1215" s="11">
        <v>0.77</v>
      </c>
      <c r="AI1215" s="11">
        <v>0.23600000000000002</v>
      </c>
      <c r="AJ1215" s="11">
        <v>0.34016853436965</v>
      </c>
      <c r="AK1215" s="11">
        <v>0.58352153138714202</v>
      </c>
      <c r="AL1215" s="11">
        <v>0.43295438529672009</v>
      </c>
      <c r="AM1215" s="11">
        <v>5.3738152541217894E-2</v>
      </c>
      <c r="AN1215" s="11">
        <v>0.16073814285714286</v>
      </c>
      <c r="AO1215" s="11">
        <v>0.52114095380968872</v>
      </c>
      <c r="AP1215" s="11">
        <v>0.60466000027582056</v>
      </c>
      <c r="AQ1215" s="11">
        <v>0.43295438529672009</v>
      </c>
      <c r="AR1215" s="11">
        <v>2063.8532404112402</v>
      </c>
      <c r="AS1215" s="11">
        <v>2050</v>
      </c>
      <c r="AT1215" s="11">
        <v>1079721193.94537</v>
      </c>
      <c r="AW1215" s="11">
        <v>0.01</v>
      </c>
      <c r="AX1215" s="11">
        <v>-2.9615004300790726E-2</v>
      </c>
    </row>
    <row r="1216" spans="1:50">
      <c r="A1216"/>
      <c r="B1216"/>
      <c r="C1216"/>
      <c r="D1216"/>
      <c r="E1216"/>
      <c r="F1216"/>
      <c r="G1216"/>
      <c r="H1216"/>
      <c r="I1216"/>
      <c r="J1216"/>
      <c r="K1216"/>
      <c r="L1216"/>
      <c r="M1216"/>
      <c r="N1216"/>
      <c r="O1216"/>
      <c r="P1216"/>
      <c r="Q1216"/>
      <c r="R1216"/>
      <c r="S1216"/>
      <c r="T1216"/>
      <c r="U1216"/>
      <c r="V1216"/>
      <c r="W1216"/>
      <c r="X1216"/>
      <c r="Y1216"/>
      <c r="Z1216"/>
      <c r="AA1216" s="11">
        <v>2.5729939896205759E-2</v>
      </c>
      <c r="AB1216" s="11">
        <v>0.53010000000000002</v>
      </c>
      <c r="AC1216" s="11">
        <v>0.55000000000000004</v>
      </c>
      <c r="AD1216" s="11">
        <v>0.3</v>
      </c>
      <c r="AE1216" s="11">
        <v>0.75599999999999989</v>
      </c>
      <c r="AF1216" s="11">
        <v>0.76300000000000001</v>
      </c>
      <c r="AG1216" s="11">
        <v>0.5</v>
      </c>
      <c r="AH1216" s="11">
        <v>0.77400000000000002</v>
      </c>
      <c r="AI1216" s="11">
        <v>0.38</v>
      </c>
      <c r="AJ1216" s="11">
        <v>0.37074536355893001</v>
      </c>
      <c r="AK1216" s="11">
        <v>0.58500683793082597</v>
      </c>
      <c r="AL1216" s="11">
        <v>0.41885970397254474</v>
      </c>
      <c r="AM1216" s="11">
        <v>9.1501106408153218E-2</v>
      </c>
      <c r="AN1216" s="11">
        <v>0.15731014285714287</v>
      </c>
      <c r="AO1216" s="11">
        <v>0.53868860030021903</v>
      </c>
      <c r="AP1216" s="11">
        <v>0.61699999999999999</v>
      </c>
      <c r="AQ1216" s="11">
        <v>0.41885970397254474</v>
      </c>
      <c r="AR1216" s="11">
        <v>2299.76310197557</v>
      </c>
      <c r="AS1216" s="11">
        <v>2280</v>
      </c>
      <c r="AT1216" s="11">
        <v>1094583000</v>
      </c>
      <c r="AU1216" s="11">
        <v>36.799999999999997</v>
      </c>
      <c r="AV1216" s="11">
        <v>75.62</v>
      </c>
      <c r="AW1216" s="11">
        <v>0.02</v>
      </c>
      <c r="AX1216" s="11">
        <v>-3.1483953911086104E-2</v>
      </c>
    </row>
    <row r="1217" spans="1:50">
      <c r="A1217"/>
      <c r="B1217"/>
      <c r="C1217"/>
      <c r="D1217"/>
      <c r="E1217"/>
      <c r="F1217"/>
      <c r="G1217"/>
      <c r="H1217"/>
      <c r="I1217"/>
      <c r="J1217"/>
      <c r="K1217"/>
      <c r="L1217"/>
      <c r="M1217"/>
      <c r="N1217"/>
      <c r="O1217"/>
      <c r="P1217"/>
      <c r="Q1217"/>
      <c r="R1217"/>
      <c r="S1217"/>
      <c r="T1217"/>
      <c r="U1217"/>
      <c r="V1217"/>
      <c r="W1217"/>
      <c r="X1217"/>
      <c r="Y1217"/>
      <c r="Z1217"/>
      <c r="AA1217" s="11">
        <v>2.5729939896205759E-2</v>
      </c>
      <c r="AB1217" s="11">
        <v>0.52279999999999993</v>
      </c>
      <c r="AC1217" s="11">
        <v>0.496</v>
      </c>
      <c r="AD1217" s="11">
        <v>0.3</v>
      </c>
      <c r="AE1217" s="11">
        <v>0.7609999999999999</v>
      </c>
      <c r="AF1217" s="11">
        <v>0.746</v>
      </c>
      <c r="AG1217" s="11">
        <v>0.5</v>
      </c>
      <c r="AH1217" s="11">
        <v>0.77599999999999991</v>
      </c>
      <c r="AI1217" s="11">
        <v>0.24</v>
      </c>
      <c r="AJ1217" s="11">
        <v>0.32971991497193198</v>
      </c>
      <c r="AK1217" s="11">
        <v>0.58903351613978006</v>
      </c>
      <c r="AL1217" s="11">
        <v>0.45581902293579002</v>
      </c>
      <c r="AM1217" s="11">
        <v>0.1662445006286489</v>
      </c>
      <c r="AN1217" s="11">
        <v>0.16909057142857142</v>
      </c>
      <c r="AO1217" s="11">
        <v>0.53849608237891289</v>
      </c>
      <c r="AP1217" s="11">
        <v>0.623</v>
      </c>
      <c r="AQ1217" s="11">
        <v>0.45581902293579002</v>
      </c>
      <c r="AR1217" s="11">
        <v>2559.1258527986402</v>
      </c>
      <c r="AS1217" s="11">
        <v>2540</v>
      </c>
      <c r="AT1217" s="11">
        <v>1109811147.4504001</v>
      </c>
      <c r="AW1217" s="11">
        <v>0</v>
      </c>
      <c r="AX1217" s="11">
        <v>-3.4270467554273376E-2</v>
      </c>
    </row>
    <row r="1218" spans="1:50">
      <c r="A1218"/>
      <c r="B1218"/>
      <c r="C1218"/>
      <c r="D1218"/>
      <c r="E1218"/>
      <c r="F1218"/>
      <c r="G1218"/>
      <c r="H1218"/>
      <c r="I1218"/>
      <c r="J1218"/>
      <c r="K1218"/>
      <c r="L1218"/>
      <c r="M1218"/>
      <c r="N1218"/>
      <c r="O1218"/>
      <c r="P1218"/>
      <c r="Q1218"/>
      <c r="R1218"/>
      <c r="S1218"/>
      <c r="T1218"/>
      <c r="U1218"/>
      <c r="V1218"/>
      <c r="W1218"/>
      <c r="X1218"/>
      <c r="Y1218"/>
      <c r="Z1218"/>
      <c r="AA1218" s="11">
        <v>2.5729939896205759E-2</v>
      </c>
      <c r="AB1218" s="11">
        <v>0.51760000000000006</v>
      </c>
      <c r="AC1218" s="11">
        <v>0.50800000000000001</v>
      </c>
      <c r="AD1218" s="11">
        <v>0.3</v>
      </c>
      <c r="AE1218" s="11">
        <v>0.76</v>
      </c>
      <c r="AF1218" s="11">
        <v>0.71400000000000008</v>
      </c>
      <c r="AG1218" s="11">
        <v>0.4</v>
      </c>
      <c r="AH1218" s="11">
        <v>0.77200000000000002</v>
      </c>
      <c r="AI1218" s="11">
        <v>0.51200000000000001</v>
      </c>
      <c r="AJ1218" s="11">
        <v>0.312440010367244</v>
      </c>
      <c r="AK1218" s="11">
        <v>0.58256971776349809</v>
      </c>
      <c r="AL1218" s="11">
        <v>0.42604460674232358</v>
      </c>
      <c r="AM1218" s="11">
        <v>0.23077949731612332</v>
      </c>
      <c r="AN1218" s="11">
        <v>0.19258042857142857</v>
      </c>
      <c r="AO1218" s="11">
        <v>0.52827919229030884</v>
      </c>
      <c r="AP1218" s="11">
        <v>0.63200000000000001</v>
      </c>
      <c r="AQ1218" s="11">
        <v>0.42604460674232358</v>
      </c>
      <c r="AR1218" s="11">
        <v>2867.9570533788901</v>
      </c>
      <c r="AS1218" s="11">
        <v>2860</v>
      </c>
      <c r="AT1218" s="11">
        <v>1124786997.09709</v>
      </c>
      <c r="AW1218" s="11">
        <v>0.01</v>
      </c>
      <c r="AX1218" s="11">
        <v>-3.5710512109854986E-2</v>
      </c>
    </row>
    <row r="1219" spans="1:50">
      <c r="A1219"/>
      <c r="B1219"/>
      <c r="C1219"/>
      <c r="D1219"/>
      <c r="E1219"/>
      <c r="F1219"/>
      <c r="G1219"/>
      <c r="H1219"/>
      <c r="I1219"/>
      <c r="J1219"/>
      <c r="K1219"/>
      <c r="L1219"/>
      <c r="M1219"/>
      <c r="N1219"/>
      <c r="O1219"/>
      <c r="P1219"/>
      <c r="Q1219"/>
      <c r="R1219"/>
      <c r="S1219"/>
      <c r="T1219"/>
      <c r="U1219"/>
      <c r="V1219"/>
      <c r="W1219"/>
      <c r="X1219"/>
      <c r="Y1219"/>
      <c r="Z1219"/>
      <c r="AA1219" s="11">
        <v>2.5729939896205759E-2</v>
      </c>
      <c r="AB1219" s="11">
        <v>0.50659340689999999</v>
      </c>
      <c r="AC1219" s="11">
        <v>0.50900000000000001</v>
      </c>
      <c r="AD1219" s="11">
        <v>0.3</v>
      </c>
      <c r="AE1219" s="11">
        <v>0.75700000000000001</v>
      </c>
      <c r="AF1219" s="11">
        <v>0.73499999999999999</v>
      </c>
      <c r="AG1219" s="11">
        <v>0.4</v>
      </c>
      <c r="AH1219" s="11">
        <v>0.70299999999999996</v>
      </c>
      <c r="AI1219" s="11">
        <v>0.51</v>
      </c>
      <c r="AJ1219" s="11">
        <v>0.32008894652565201</v>
      </c>
      <c r="AK1219" s="11">
        <v>0.58853135103074605</v>
      </c>
      <c r="AL1219" s="11">
        <v>0.42784067842993723</v>
      </c>
      <c r="AM1219" s="11">
        <v>0.3381098004483522</v>
      </c>
      <c r="AN1219" s="11">
        <v>0.18872882008609015</v>
      </c>
      <c r="AO1219" s="11">
        <v>0.52347450136767026</v>
      </c>
      <c r="AP1219" s="11">
        <v>0.66500000000000004</v>
      </c>
      <c r="AQ1219" s="11">
        <v>0.42784067842993723</v>
      </c>
      <c r="AR1219" s="11">
        <v>3034.2605935561301</v>
      </c>
      <c r="AS1219" s="11">
        <v>3020</v>
      </c>
      <c r="AT1219" s="11">
        <v>1139964931.64188</v>
      </c>
      <c r="AW1219" s="11">
        <v>0.01</v>
      </c>
      <c r="AX1219" s="11">
        <v>-3.4077003903696224E-2</v>
      </c>
    </row>
    <row r="1220" spans="1:50">
      <c r="A1220"/>
      <c r="B1220"/>
      <c r="C1220"/>
      <c r="D1220"/>
      <c r="E1220"/>
      <c r="F1220"/>
      <c r="G1220"/>
      <c r="H1220"/>
      <c r="I1220"/>
      <c r="J1220"/>
      <c r="K1220"/>
      <c r="L1220"/>
      <c r="M1220"/>
      <c r="N1220"/>
      <c r="O1220"/>
      <c r="P1220"/>
      <c r="Q1220"/>
      <c r="R1220"/>
      <c r="S1220"/>
      <c r="T1220"/>
      <c r="U1220"/>
      <c r="V1220"/>
      <c r="W1220"/>
      <c r="X1220"/>
      <c r="Y1220"/>
      <c r="Z1220"/>
      <c r="AA1220" s="11">
        <v>2.5729939896205759E-2</v>
      </c>
      <c r="AB1220" s="11">
        <v>0.51646153854143007</v>
      </c>
      <c r="AC1220" s="11">
        <v>0.54400000000000004</v>
      </c>
      <c r="AD1220" s="11">
        <v>0.4</v>
      </c>
      <c r="AE1220" s="11">
        <v>0.73799999999999999</v>
      </c>
      <c r="AF1220" s="11">
        <v>0.77800000000000002</v>
      </c>
      <c r="AG1220" s="11">
        <v>0.3</v>
      </c>
      <c r="AH1220" s="11">
        <v>0.69299999999999995</v>
      </c>
      <c r="AI1220" s="11">
        <v>0.51</v>
      </c>
      <c r="AJ1220" s="11">
        <v>0.26241447364711401</v>
      </c>
      <c r="AK1220" s="11">
        <v>0.59349339217438002</v>
      </c>
      <c r="AL1220" s="11">
        <v>0.43489190971573038</v>
      </c>
      <c r="AM1220" s="11">
        <v>0.50498505917362113</v>
      </c>
      <c r="AN1220" s="11">
        <v>0.18487721160075174</v>
      </c>
      <c r="AO1220" s="11">
        <v>0.50982043842473967</v>
      </c>
      <c r="AP1220" s="11">
        <v>0.623</v>
      </c>
      <c r="AQ1220" s="11">
        <v>0.43489190971573038</v>
      </c>
      <c r="AR1220" s="11">
        <v>3296.3610479295498</v>
      </c>
      <c r="AS1220" s="11">
        <v>3280</v>
      </c>
      <c r="AT1220" s="11">
        <v>1155347678.02895</v>
      </c>
      <c r="AW1220" s="11">
        <v>0</v>
      </c>
      <c r="AX1220" s="11">
        <v>-4.0663047750269021E-2</v>
      </c>
    </row>
    <row r="1221" spans="1:50">
      <c r="A1221"/>
      <c r="B1221"/>
      <c r="C1221"/>
      <c r="D1221"/>
      <c r="E1221"/>
      <c r="F1221"/>
      <c r="G1221"/>
      <c r="H1221"/>
      <c r="I1221"/>
      <c r="J1221"/>
      <c r="K1221"/>
      <c r="L1221"/>
      <c r="M1221"/>
      <c r="N1221"/>
      <c r="O1221"/>
      <c r="P1221"/>
      <c r="Q1221"/>
      <c r="R1221"/>
      <c r="S1221"/>
      <c r="T1221"/>
      <c r="U1221"/>
      <c r="V1221"/>
      <c r="W1221"/>
      <c r="X1221"/>
      <c r="Y1221"/>
      <c r="Z1221"/>
      <c r="AA1221" s="11">
        <v>2.5729939896205759E-2</v>
      </c>
      <c r="AB1221" s="11">
        <v>0.52632967018286014</v>
      </c>
      <c r="AC1221" s="11">
        <v>0.36299999999999999</v>
      </c>
      <c r="AD1221" s="11">
        <v>0.4</v>
      </c>
      <c r="AE1221" s="11">
        <v>0.7340000000000001</v>
      </c>
      <c r="AF1221" s="11">
        <v>0.7609999999999999</v>
      </c>
      <c r="AG1221" s="11">
        <v>0.35</v>
      </c>
      <c r="AH1221" s="11">
        <v>0.67500000000000004</v>
      </c>
      <c r="AI1221" s="11">
        <v>0.67900000000000005</v>
      </c>
      <c r="AJ1221" s="11">
        <v>0.26479032885753834</v>
      </c>
      <c r="AK1221" s="11">
        <v>0.59255845827353359</v>
      </c>
      <c r="AL1221" s="11">
        <v>0.4355429906040203</v>
      </c>
      <c r="AM1221" s="11">
        <v>0.49993520869475783</v>
      </c>
      <c r="AN1221" s="11">
        <v>0.18102560311541332</v>
      </c>
      <c r="AO1221" s="11">
        <v>0.50972223404268724</v>
      </c>
      <c r="AP1221" s="11">
        <v>0.57700000000000007</v>
      </c>
      <c r="AQ1221" s="11">
        <v>0.4355429906040203</v>
      </c>
      <c r="AS1221" s="11">
        <v>3386</v>
      </c>
      <c r="AW1221" s="11">
        <v>0</v>
      </c>
      <c r="AX1221" s="11">
        <v>-4.6095302457594911E-2</v>
      </c>
    </row>
    <row r="1222" spans="1:50">
      <c r="A1222"/>
      <c r="B1222"/>
      <c r="C1222"/>
      <c r="D1222"/>
      <c r="E1222"/>
      <c r="F1222"/>
      <c r="G1222"/>
      <c r="H1222"/>
      <c r="I1222"/>
      <c r="J1222"/>
      <c r="K1222"/>
      <c r="L1222"/>
      <c r="M1222"/>
      <c r="N1222"/>
      <c r="O1222"/>
      <c r="P1222"/>
      <c r="Q1222"/>
      <c r="R1222"/>
      <c r="S1222"/>
      <c r="T1222"/>
      <c r="U1222"/>
      <c r="V1222"/>
      <c r="W1222"/>
      <c r="X1222"/>
      <c r="Y1222"/>
      <c r="Z1222"/>
      <c r="AA1222" s="11">
        <v>3.3120442489111654E-2</v>
      </c>
      <c r="AB1222" s="11">
        <v>0.47599998470000005</v>
      </c>
      <c r="AC1222" s="11">
        <v>0.55000000000000004</v>
      </c>
      <c r="AD1222" s="11">
        <v>0.5</v>
      </c>
      <c r="AE1222" s="11">
        <v>0.73099999999999998</v>
      </c>
      <c r="AF1222" s="11">
        <v>0.89700000000000002</v>
      </c>
      <c r="AG1222" s="11">
        <v>0.5</v>
      </c>
      <c r="AH1222" s="11">
        <v>0.70900000000000007</v>
      </c>
      <c r="AI1222" s="11">
        <v>0.45</v>
      </c>
      <c r="AJ1222" s="11">
        <v>0.29870739212139075</v>
      </c>
      <c r="AK1222" s="11">
        <v>0.27140677077101594</v>
      </c>
      <c r="AL1222" s="11">
        <v>0.43379065311240594</v>
      </c>
      <c r="AM1222" s="11">
        <v>1.2221730232639999E-3</v>
      </c>
      <c r="AN1222" s="11">
        <v>0.16730200000000001</v>
      </c>
      <c r="AO1222" s="11">
        <v>0.44631103592551613</v>
      </c>
      <c r="AP1222" s="11">
        <v>0.39280000219494104</v>
      </c>
      <c r="AQ1222" s="11">
        <v>0.43379065311240594</v>
      </c>
      <c r="AR1222" s="11">
        <v>2301.3306935659798</v>
      </c>
      <c r="AS1222" s="11">
        <v>2230</v>
      </c>
      <c r="AT1222" s="11">
        <v>191501345</v>
      </c>
      <c r="AW1222" s="11">
        <v>-0.04</v>
      </c>
      <c r="AX1222" s="11">
        <v>7.2600574061222278E-2</v>
      </c>
    </row>
    <row r="1223" spans="1:50">
      <c r="A1223"/>
      <c r="B1223"/>
      <c r="C1223"/>
      <c r="D1223"/>
      <c r="E1223"/>
      <c r="F1223"/>
      <c r="G1223"/>
      <c r="H1223"/>
      <c r="I1223"/>
      <c r="J1223"/>
      <c r="K1223"/>
      <c r="L1223"/>
      <c r="M1223"/>
      <c r="N1223"/>
      <c r="O1223"/>
      <c r="P1223"/>
      <c r="Q1223"/>
      <c r="R1223"/>
      <c r="S1223"/>
      <c r="T1223"/>
      <c r="U1223"/>
      <c r="V1223"/>
      <c r="W1223"/>
      <c r="X1223"/>
      <c r="Y1223"/>
      <c r="Z1223"/>
      <c r="AA1223" s="11">
        <v>3.3120442489111654E-2</v>
      </c>
      <c r="AB1223" s="11">
        <v>0.5370000076</v>
      </c>
      <c r="AC1223" s="11">
        <v>0.55000000000000004</v>
      </c>
      <c r="AD1223" s="11">
        <v>0.5</v>
      </c>
      <c r="AE1223" s="11">
        <v>0.8</v>
      </c>
      <c r="AF1223" s="11">
        <v>0.9</v>
      </c>
      <c r="AG1223" s="11">
        <v>0.7</v>
      </c>
      <c r="AH1223" s="11">
        <v>0.71299999999999997</v>
      </c>
      <c r="AI1223" s="11">
        <v>0.73</v>
      </c>
      <c r="AJ1223" s="11">
        <v>0.29459937980939999</v>
      </c>
      <c r="AK1223" s="11">
        <v>0.26674160293396998</v>
      </c>
      <c r="AL1223" s="11">
        <v>0.43243944198225293</v>
      </c>
      <c r="AM1223" s="11">
        <v>3.2173693204634443E-3</v>
      </c>
      <c r="AN1223" s="11">
        <v>0.17057857142857144</v>
      </c>
      <c r="AO1223" s="11">
        <v>0.44521534280612929</v>
      </c>
      <c r="AP1223" s="11">
        <v>0.40262000197544695</v>
      </c>
      <c r="AQ1223" s="11">
        <v>0.43243944198225293</v>
      </c>
      <c r="AR1223" s="11">
        <v>2488.68334769993</v>
      </c>
      <c r="AS1223" s="11">
        <v>2420</v>
      </c>
      <c r="AT1223" s="11">
        <v>194263955</v>
      </c>
      <c r="AV1223" s="11">
        <v>77.010000000000005</v>
      </c>
      <c r="AW1223" s="11">
        <v>-0.02</v>
      </c>
      <c r="AX1223" s="11">
        <v>6.9777675937931938E-2</v>
      </c>
    </row>
    <row r="1224" spans="1:50">
      <c r="A1224"/>
      <c r="B1224"/>
      <c r="C1224"/>
      <c r="D1224"/>
      <c r="E1224"/>
      <c r="F1224"/>
      <c r="G1224"/>
      <c r="H1224"/>
      <c r="I1224"/>
      <c r="J1224"/>
      <c r="K1224"/>
      <c r="L1224"/>
      <c r="M1224"/>
      <c r="N1224"/>
      <c r="O1224"/>
      <c r="P1224"/>
      <c r="Q1224"/>
      <c r="R1224"/>
      <c r="S1224"/>
      <c r="T1224"/>
      <c r="U1224"/>
      <c r="V1224"/>
      <c r="W1224"/>
      <c r="X1224"/>
      <c r="Y1224"/>
      <c r="Z1224"/>
      <c r="AA1224" s="11">
        <v>3.3120442489111654E-2</v>
      </c>
      <c r="AB1224" s="11">
        <v>0.43599998470000001</v>
      </c>
      <c r="AC1224" s="11">
        <v>0.55000000000000004</v>
      </c>
      <c r="AD1224" s="11">
        <v>0.5</v>
      </c>
      <c r="AE1224" s="11">
        <v>0.79900000000000004</v>
      </c>
      <c r="AF1224" s="11">
        <v>0.90300000000000002</v>
      </c>
      <c r="AG1224" s="11">
        <v>0.7</v>
      </c>
      <c r="AH1224" s="11">
        <v>0.70799999999999996</v>
      </c>
      <c r="AI1224" s="11">
        <v>0.73</v>
      </c>
      <c r="AJ1224" s="11">
        <v>0.24975688161128501</v>
      </c>
      <c r="AK1224" s="11">
        <v>0.279021592988211</v>
      </c>
      <c r="AL1224" s="11">
        <v>0.35895515423907687</v>
      </c>
      <c r="AM1224" s="11">
        <v>5.1670000275107772E-3</v>
      </c>
      <c r="AN1224" s="11">
        <v>0.17888759999999998</v>
      </c>
      <c r="AO1224" s="11">
        <v>0.39886756486393249</v>
      </c>
      <c r="AP1224" s="11">
        <v>0.4124400017559528</v>
      </c>
      <c r="AQ1224" s="11">
        <v>0.35895515423907687</v>
      </c>
      <c r="AR1224" s="11">
        <v>2614.83934549984</v>
      </c>
      <c r="AS1224" s="11">
        <v>2540</v>
      </c>
      <c r="AT1224" s="11">
        <v>197013740</v>
      </c>
      <c r="AW1224" s="11">
        <v>-0.03</v>
      </c>
      <c r="AX1224" s="11">
        <v>7.6629410563367639E-2</v>
      </c>
    </row>
    <row r="1225" spans="1:50">
      <c r="A1225"/>
      <c r="B1225"/>
      <c r="C1225"/>
      <c r="D1225"/>
      <c r="E1225"/>
      <c r="F1225"/>
      <c r="G1225"/>
      <c r="H1225"/>
      <c r="I1225"/>
      <c r="J1225"/>
      <c r="K1225"/>
      <c r="L1225"/>
      <c r="M1225"/>
      <c r="N1225"/>
      <c r="O1225"/>
      <c r="P1225"/>
      <c r="Q1225"/>
      <c r="R1225"/>
      <c r="S1225"/>
      <c r="T1225"/>
      <c r="U1225"/>
      <c r="V1225"/>
      <c r="W1225"/>
      <c r="X1225"/>
      <c r="Y1225"/>
      <c r="Z1225"/>
      <c r="AA1225" s="11">
        <v>3.3120442489111654E-2</v>
      </c>
      <c r="AB1225" s="11">
        <v>0.5270000076000001</v>
      </c>
      <c r="AC1225" s="11">
        <v>0.55000000000000004</v>
      </c>
      <c r="AD1225" s="11">
        <v>0.5</v>
      </c>
      <c r="AE1225" s="11">
        <v>0.80099999999999993</v>
      </c>
      <c r="AF1225" s="11">
        <v>0.94299999999999995</v>
      </c>
      <c r="AG1225" s="11">
        <v>0.7</v>
      </c>
      <c r="AH1225" s="11">
        <v>0.71700000000000008</v>
      </c>
      <c r="AI1225" s="11">
        <v>0.73</v>
      </c>
      <c r="AJ1225" s="11">
        <v>0.20491438341317</v>
      </c>
      <c r="AK1225" s="11">
        <v>0.29130158304245202</v>
      </c>
      <c r="AL1225" s="11">
        <v>0.28547086649590075</v>
      </c>
      <c r="AM1225" s="11">
        <v>5.9283426953502215E-3</v>
      </c>
      <c r="AN1225" s="11">
        <v>0.18719662857142857</v>
      </c>
      <c r="AO1225" s="11">
        <v>0.35251978692173569</v>
      </c>
      <c r="AP1225" s="11">
        <v>0.42226000153645876</v>
      </c>
      <c r="AQ1225" s="11">
        <v>0.28547086649590075</v>
      </c>
      <c r="AR1225" s="11">
        <v>2265.7119673372699</v>
      </c>
      <c r="AS1225" s="11">
        <v>2140</v>
      </c>
      <c r="AT1225" s="11">
        <v>199759782</v>
      </c>
      <c r="AW1225" s="11">
        <v>-0.03</v>
      </c>
      <c r="AX1225" s="11">
        <v>8.9229693214414818E-2</v>
      </c>
    </row>
    <row r="1226" spans="1:50">
      <c r="A1226"/>
      <c r="B1226"/>
      <c r="C1226"/>
      <c r="D1226"/>
      <c r="E1226"/>
      <c r="F1226"/>
      <c r="G1226"/>
      <c r="H1226"/>
      <c r="I1226"/>
      <c r="J1226"/>
      <c r="K1226"/>
      <c r="L1226"/>
      <c r="M1226"/>
      <c r="N1226"/>
      <c r="O1226"/>
      <c r="P1226"/>
      <c r="Q1226"/>
      <c r="R1226"/>
      <c r="S1226"/>
      <c r="T1226"/>
      <c r="U1226"/>
      <c r="V1226"/>
      <c r="W1226"/>
      <c r="X1226"/>
      <c r="Y1226"/>
      <c r="Z1226"/>
      <c r="AA1226" s="11">
        <v>3.3120442489111654E-2</v>
      </c>
      <c r="AB1226" s="11">
        <v>0.5370000076</v>
      </c>
      <c r="AC1226" s="11">
        <v>0.55000000000000004</v>
      </c>
      <c r="AD1226" s="11">
        <v>0.3</v>
      </c>
      <c r="AE1226" s="11">
        <v>0.8</v>
      </c>
      <c r="AF1226" s="11">
        <v>0.95400000000000007</v>
      </c>
      <c r="AG1226" s="11">
        <v>0.7</v>
      </c>
      <c r="AH1226" s="11">
        <v>0.73299999999999998</v>
      </c>
      <c r="AI1226" s="11">
        <v>0.73</v>
      </c>
      <c r="AJ1226" s="11">
        <v>0.17507010273191001</v>
      </c>
      <c r="AK1226" s="11">
        <v>0.35602947998412698</v>
      </c>
      <c r="AL1226" s="11">
        <v>0.29961664986783881</v>
      </c>
      <c r="AM1226" s="11">
        <v>1.2185605147271445E-2</v>
      </c>
      <c r="AN1226" s="11">
        <v>0.19550565714285714</v>
      </c>
      <c r="AO1226" s="11">
        <v>0.34322965064302047</v>
      </c>
      <c r="AP1226" s="11">
        <v>0.43208000131696467</v>
      </c>
      <c r="AQ1226" s="11">
        <v>0.29961664986783881</v>
      </c>
      <c r="AR1226" s="11">
        <v>2285.6034664229101</v>
      </c>
      <c r="AS1226" s="11">
        <v>2110</v>
      </c>
      <c r="AT1226" s="11">
        <v>202512990</v>
      </c>
      <c r="AV1226" s="11">
        <v>81.55</v>
      </c>
      <c r="AW1226" s="11">
        <v>-0.03</v>
      </c>
      <c r="AX1226" s="11">
        <v>9.385912620805914E-2</v>
      </c>
    </row>
    <row r="1227" spans="1:50">
      <c r="A1227"/>
      <c r="B1227"/>
      <c r="C1227"/>
      <c r="D1227"/>
      <c r="E1227"/>
      <c r="F1227"/>
      <c r="G1227"/>
      <c r="H1227"/>
      <c r="I1227"/>
      <c r="J1227"/>
      <c r="K1227"/>
      <c r="L1227"/>
      <c r="M1227"/>
      <c r="N1227"/>
      <c r="O1227"/>
      <c r="P1227"/>
      <c r="Q1227"/>
      <c r="R1227"/>
      <c r="S1227"/>
      <c r="T1227"/>
      <c r="U1227"/>
      <c r="V1227"/>
      <c r="W1227"/>
      <c r="X1227"/>
      <c r="Y1227"/>
      <c r="Z1227"/>
      <c r="AA1227" s="11">
        <v>3.3120442489111654E-2</v>
      </c>
      <c r="AB1227" s="11">
        <v>0.42900001529999998</v>
      </c>
      <c r="AC1227" s="11">
        <v>0.55000000000000004</v>
      </c>
      <c r="AD1227" s="11">
        <v>0.3</v>
      </c>
      <c r="AE1227" s="11">
        <v>0.79700000000000004</v>
      </c>
      <c r="AF1227" s="11">
        <v>0.76500000000000001</v>
      </c>
      <c r="AG1227" s="11">
        <v>0.7</v>
      </c>
      <c r="AH1227" s="11">
        <v>0.49399999999999999</v>
      </c>
      <c r="AI1227" s="11">
        <v>0.66</v>
      </c>
      <c r="AJ1227" s="11">
        <v>0.14522582205065002</v>
      </c>
      <c r="AK1227" s="11">
        <v>0.42075737692580201</v>
      </c>
      <c r="AL1227" s="11">
        <v>0.31376243323977682</v>
      </c>
      <c r="AM1227" s="11">
        <v>1.9860798117617443E-2</v>
      </c>
      <c r="AN1227" s="11">
        <v>0.20381468571428571</v>
      </c>
      <c r="AO1227" s="11">
        <v>0.33393951436430519</v>
      </c>
      <c r="AP1227" s="11">
        <v>0.44190000109747052</v>
      </c>
      <c r="AQ1227" s="11">
        <v>0.31376243323977682</v>
      </c>
      <c r="AR1227" s="11">
        <v>2416.9125527763699</v>
      </c>
      <c r="AS1227" s="11">
        <v>2200</v>
      </c>
      <c r="AT1227" s="11">
        <v>205280270</v>
      </c>
      <c r="AW1227" s="11">
        <v>-0.06</v>
      </c>
      <c r="AX1227" s="11">
        <v>0.10323336953492473</v>
      </c>
    </row>
    <row r="1228" spans="1:50">
      <c r="A1228"/>
      <c r="B1228"/>
      <c r="C1228"/>
      <c r="D1228"/>
      <c r="E1228"/>
      <c r="F1228"/>
      <c r="G1228"/>
      <c r="H1228"/>
      <c r="I1228"/>
      <c r="J1228"/>
      <c r="K1228"/>
      <c r="L1228"/>
      <c r="M1228"/>
      <c r="N1228"/>
      <c r="O1228"/>
      <c r="P1228"/>
      <c r="Q1228"/>
      <c r="R1228"/>
      <c r="S1228"/>
      <c r="T1228"/>
      <c r="U1228"/>
      <c r="V1228"/>
      <c r="W1228"/>
      <c r="X1228"/>
      <c r="Y1228"/>
      <c r="Z1228"/>
      <c r="AA1228" s="11">
        <v>3.3120442489111654E-2</v>
      </c>
      <c r="AB1228" s="11">
        <v>0.41099998469999999</v>
      </c>
      <c r="AC1228" s="11">
        <v>0.55000000000000004</v>
      </c>
      <c r="AD1228" s="11">
        <v>0.3</v>
      </c>
      <c r="AE1228" s="11">
        <v>0.80400000000000005</v>
      </c>
      <c r="AF1228" s="11">
        <v>0.86799999999999999</v>
      </c>
      <c r="AG1228" s="11">
        <v>0.5</v>
      </c>
      <c r="AH1228" s="11">
        <v>0.56200000000000006</v>
      </c>
      <c r="AI1228" s="11">
        <v>0.67200000000000004</v>
      </c>
      <c r="AJ1228" s="11">
        <v>0.16346140747866703</v>
      </c>
      <c r="AK1228" s="11">
        <v>0.41972939317483099</v>
      </c>
      <c r="AL1228" s="11">
        <v>0.29870436221994034</v>
      </c>
      <c r="AM1228" s="11">
        <v>3.4823476167101672E-2</v>
      </c>
      <c r="AN1228" s="11">
        <v>0.2121237142857143</v>
      </c>
      <c r="AO1228" s="11">
        <v>0.3169081459243438</v>
      </c>
      <c r="AP1228" s="11">
        <v>0.45172000087797642</v>
      </c>
      <c r="AQ1228" s="11">
        <v>0.29870436221994034</v>
      </c>
      <c r="AR1228" s="11">
        <v>2527.4957644856299</v>
      </c>
      <c r="AS1228" s="11">
        <v>2260</v>
      </c>
      <c r="AT1228" s="11">
        <v>208063567</v>
      </c>
      <c r="AW1228" s="11">
        <v>-0.06</v>
      </c>
      <c r="AX1228" s="11">
        <v>0.10983455155606997</v>
      </c>
    </row>
    <row r="1229" spans="1:50">
      <c r="A1229"/>
      <c r="B1229"/>
      <c r="C1229"/>
      <c r="D1229"/>
      <c r="E1229"/>
      <c r="F1229"/>
      <c r="G1229"/>
      <c r="H1229"/>
      <c r="I1229"/>
      <c r="J1229"/>
      <c r="K1229"/>
      <c r="L1229"/>
      <c r="M1229"/>
      <c r="N1229"/>
      <c r="O1229"/>
      <c r="P1229"/>
      <c r="Q1229"/>
      <c r="R1229"/>
      <c r="S1229"/>
      <c r="T1229"/>
      <c r="U1229"/>
      <c r="V1229"/>
      <c r="W1229"/>
      <c r="X1229"/>
      <c r="Y1229"/>
      <c r="Z1229"/>
      <c r="AA1229" s="11">
        <v>3.3120442489111654E-2</v>
      </c>
      <c r="AB1229" s="11">
        <v>0.42000000000000004</v>
      </c>
      <c r="AC1229" s="11">
        <v>0.55000000000000004</v>
      </c>
      <c r="AD1229" s="11">
        <v>0.3</v>
      </c>
      <c r="AE1229" s="11">
        <v>0.79400000000000004</v>
      </c>
      <c r="AF1229" s="11">
        <v>0.86799999999999999</v>
      </c>
      <c r="AG1229" s="11">
        <v>0.5</v>
      </c>
      <c r="AH1229" s="11">
        <v>0.72400000000000009</v>
      </c>
      <c r="AI1229" s="11">
        <v>0.72599999999999998</v>
      </c>
      <c r="AJ1229" s="11">
        <v>0.18169699290668401</v>
      </c>
      <c r="AK1229" s="11">
        <v>0.41870140942386003</v>
      </c>
      <c r="AL1229" s="11">
        <v>0.28364629120010387</v>
      </c>
      <c r="AM1229" s="11">
        <v>6.1652810063233442E-2</v>
      </c>
      <c r="AN1229" s="11">
        <v>0.2214117142857143</v>
      </c>
      <c r="AO1229" s="11">
        <v>0.29987677748438252</v>
      </c>
      <c r="AP1229" s="11">
        <v>0.46154000065848227</v>
      </c>
      <c r="AQ1229" s="11">
        <v>0.28364629120010387</v>
      </c>
      <c r="AR1229" s="11">
        <v>2648.55383357344</v>
      </c>
      <c r="AS1229" s="11">
        <v>2330</v>
      </c>
      <c r="AT1229" s="11">
        <v>210858191</v>
      </c>
      <c r="AV1229" s="11">
        <v>66.97</v>
      </c>
      <c r="AW1229" s="11">
        <v>-0.05</v>
      </c>
      <c r="AX1229" s="11">
        <v>0.10197273541355195</v>
      </c>
    </row>
    <row r="1230" spans="1:50">
      <c r="A1230"/>
      <c r="B1230"/>
      <c r="C1230"/>
      <c r="D1230"/>
      <c r="E1230"/>
      <c r="F1230"/>
      <c r="G1230"/>
      <c r="H1230"/>
      <c r="I1230"/>
      <c r="J1230"/>
      <c r="K1230"/>
      <c r="L1230"/>
      <c r="M1230"/>
      <c r="N1230"/>
      <c r="O1230"/>
      <c r="P1230"/>
      <c r="Q1230"/>
      <c r="R1230"/>
      <c r="S1230"/>
      <c r="T1230"/>
      <c r="U1230"/>
      <c r="V1230"/>
      <c r="W1230"/>
      <c r="X1230"/>
      <c r="Y1230"/>
      <c r="Z1230"/>
      <c r="AA1230" s="11">
        <v>3.3120442489111654E-2</v>
      </c>
      <c r="AB1230" s="11">
        <v>0.41673503980000004</v>
      </c>
      <c r="AC1230" s="11">
        <v>0.55000000000000004</v>
      </c>
      <c r="AD1230" s="11">
        <v>0.3</v>
      </c>
      <c r="AE1230" s="11">
        <v>0.77500000000000002</v>
      </c>
      <c r="AF1230" s="11">
        <v>0.91099999999999992</v>
      </c>
      <c r="AG1230" s="11">
        <v>0.5</v>
      </c>
      <c r="AH1230" s="11">
        <v>0.746</v>
      </c>
      <c r="AI1230" s="11">
        <v>0.746</v>
      </c>
      <c r="AJ1230" s="11">
        <v>9.292548705744999E-2</v>
      </c>
      <c r="AK1230" s="11">
        <v>0.41708857115088005</v>
      </c>
      <c r="AL1230" s="11">
        <v>0.30481714502123242</v>
      </c>
      <c r="AM1230" s="11">
        <v>9.6184166345511107E-2</v>
      </c>
      <c r="AN1230" s="11">
        <v>0.23814228571428572</v>
      </c>
      <c r="AO1230" s="11">
        <v>0.30942671665156857</v>
      </c>
      <c r="AP1230" s="11">
        <v>0.47136000043898824</v>
      </c>
      <c r="AQ1230" s="11">
        <v>0.30481714502123242</v>
      </c>
      <c r="AR1230" s="11">
        <v>2797.86190407292</v>
      </c>
      <c r="AS1230" s="11">
        <v>2690</v>
      </c>
      <c r="AT1230" s="11">
        <v>213655540</v>
      </c>
      <c r="AW1230" s="11">
        <v>-0.05</v>
      </c>
      <c r="AX1230" s="11">
        <v>9.5830278844751982E-2</v>
      </c>
    </row>
    <row r="1231" spans="1:50">
      <c r="A1231"/>
      <c r="B1231"/>
      <c r="C1231"/>
      <c r="D1231"/>
      <c r="E1231"/>
      <c r="F1231"/>
      <c r="G1231"/>
      <c r="H1231"/>
      <c r="I1231"/>
      <c r="J1231"/>
      <c r="K1231"/>
      <c r="L1231"/>
      <c r="M1231"/>
      <c r="N1231"/>
      <c r="O1231"/>
      <c r="P1231"/>
      <c r="Q1231"/>
      <c r="R1231"/>
      <c r="S1231"/>
      <c r="T1231"/>
      <c r="U1231"/>
      <c r="V1231"/>
      <c r="W1231"/>
      <c r="X1231"/>
      <c r="Y1231"/>
      <c r="Z1231"/>
      <c r="AA1231" s="11">
        <v>3.3120442489111654E-2</v>
      </c>
      <c r="AB1231" s="11">
        <v>0.44678487179999993</v>
      </c>
      <c r="AC1231" s="11">
        <v>0.55000000000000004</v>
      </c>
      <c r="AD1231" s="11">
        <v>0.3</v>
      </c>
      <c r="AE1231" s="11">
        <v>0.77500000000000002</v>
      </c>
      <c r="AF1231" s="11">
        <v>0.84400000000000008</v>
      </c>
      <c r="AG1231" s="11">
        <v>0.3</v>
      </c>
      <c r="AH1231" s="11">
        <v>0.68900000000000006</v>
      </c>
      <c r="AI1231" s="11">
        <v>0.74199999999999999</v>
      </c>
      <c r="AJ1231" s="11">
        <v>0.18507081033839601</v>
      </c>
      <c r="AK1231" s="11">
        <v>0.43362162240790197</v>
      </c>
      <c r="AL1231" s="11">
        <v>0.32011167089823916</v>
      </c>
      <c r="AM1231" s="11">
        <v>0.15573294052621889</v>
      </c>
      <c r="AN1231" s="11">
        <v>0.24421542857142856</v>
      </c>
      <c r="AO1231" s="11">
        <v>0.35157480997644402</v>
      </c>
      <c r="AP1231" s="11">
        <v>0.48118000021949414</v>
      </c>
      <c r="AQ1231" s="11">
        <v>0.32011167089823916</v>
      </c>
      <c r="AR1231" s="11">
        <v>2982.9949587487999</v>
      </c>
      <c r="AS1231" s="11">
        <v>2850</v>
      </c>
      <c r="AT1231" s="11">
        <v>216443240</v>
      </c>
      <c r="AW1231" s="11">
        <v>-0.05</v>
      </c>
      <c r="AX1231" s="11">
        <v>9.5512565270938099E-2</v>
      </c>
    </row>
    <row r="1232" spans="1:50">
      <c r="A1232"/>
      <c r="B1232"/>
      <c r="C1232"/>
      <c r="D1232"/>
      <c r="E1232"/>
      <c r="F1232"/>
      <c r="G1232"/>
      <c r="H1232"/>
      <c r="I1232"/>
      <c r="J1232"/>
      <c r="K1232"/>
      <c r="L1232"/>
      <c r="M1232"/>
      <c r="N1232"/>
      <c r="O1232"/>
      <c r="P1232"/>
      <c r="Q1232"/>
      <c r="R1232"/>
      <c r="S1232"/>
      <c r="T1232"/>
      <c r="U1232"/>
      <c r="V1232"/>
      <c r="W1232"/>
      <c r="X1232"/>
      <c r="Y1232"/>
      <c r="Z1232"/>
      <c r="AA1232" s="11">
        <v>3.3120442489111654E-2</v>
      </c>
      <c r="AB1232" s="11">
        <v>0.44575700299999998</v>
      </c>
      <c r="AC1232" s="11">
        <v>0.55000000000000004</v>
      </c>
      <c r="AD1232" s="11">
        <v>0.3</v>
      </c>
      <c r="AE1232" s="11">
        <v>0.77500000000000002</v>
      </c>
      <c r="AF1232" s="11">
        <v>0.9</v>
      </c>
      <c r="AG1232" s="11">
        <v>0.3</v>
      </c>
      <c r="AH1232" s="11">
        <v>0.71700000000000008</v>
      </c>
      <c r="AI1232" s="11">
        <v>0.77200000000000002</v>
      </c>
      <c r="AJ1232" s="11">
        <v>0.26194460403264197</v>
      </c>
      <c r="AK1232" s="11">
        <v>0.46372095737616198</v>
      </c>
      <c r="AL1232" s="11">
        <v>0.3286744989950125</v>
      </c>
      <c r="AM1232" s="11">
        <v>0.23777255454370333</v>
      </c>
      <c r="AN1232" s="11">
        <v>0.2506935714285714</v>
      </c>
      <c r="AO1232" s="11">
        <v>0.33759306362654862</v>
      </c>
      <c r="AP1232" s="11">
        <v>0.49099999999999999</v>
      </c>
      <c r="AQ1232" s="11">
        <v>0.3286744989950125</v>
      </c>
      <c r="AR1232" s="11">
        <v>3216.8149781841398</v>
      </c>
      <c r="AS1232" s="11">
        <v>2840</v>
      </c>
      <c r="AT1232" s="11">
        <v>219210292</v>
      </c>
      <c r="AU1232" s="11">
        <v>39.409999999999997</v>
      </c>
      <c r="AV1232" s="11">
        <v>53.8</v>
      </c>
      <c r="AW1232" s="11">
        <v>-0.04</v>
      </c>
      <c r="AX1232" s="11">
        <v>9.6655022074875974E-2</v>
      </c>
    </row>
    <row r="1233" spans="1:50">
      <c r="A1233"/>
      <c r="B1233"/>
      <c r="C1233"/>
      <c r="D1233"/>
      <c r="E1233"/>
      <c r="F1233"/>
      <c r="G1233"/>
      <c r="H1233"/>
      <c r="I1233"/>
      <c r="J1233"/>
      <c r="K1233"/>
      <c r="L1233"/>
      <c r="M1233"/>
      <c r="N1233"/>
      <c r="O1233"/>
      <c r="P1233"/>
      <c r="Q1233"/>
      <c r="R1233"/>
      <c r="S1233"/>
      <c r="T1233"/>
      <c r="U1233"/>
      <c r="V1233"/>
      <c r="W1233"/>
      <c r="X1233"/>
      <c r="Y1233"/>
      <c r="Z1233"/>
      <c r="AA1233" s="11">
        <v>3.3120442489111654E-2</v>
      </c>
      <c r="AB1233" s="11">
        <v>0.46994621549999993</v>
      </c>
      <c r="AC1233" s="11">
        <v>0.46600000000000003</v>
      </c>
      <c r="AD1233" s="11">
        <v>0.3</v>
      </c>
      <c r="AE1233" s="11">
        <v>0.77300000000000002</v>
      </c>
      <c r="AF1233" s="11">
        <v>0.86</v>
      </c>
      <c r="AG1233" s="11">
        <v>0.3</v>
      </c>
      <c r="AH1233" s="11">
        <v>0.73599999999999999</v>
      </c>
      <c r="AI1233" s="11">
        <v>0.746</v>
      </c>
      <c r="AJ1233" s="11">
        <v>0.26547199180207398</v>
      </c>
      <c r="AK1233" s="11">
        <v>0.46876771743397799</v>
      </c>
      <c r="AL1233" s="11">
        <v>0.35014221738737816</v>
      </c>
      <c r="AM1233" s="11">
        <v>0.31940105989142442</v>
      </c>
      <c r="AN1233" s="11">
        <v>0.25011685714285714</v>
      </c>
      <c r="AO1233" s="11">
        <v>0.35856229359360681</v>
      </c>
      <c r="AP1233" s="11">
        <v>0.51</v>
      </c>
      <c r="AQ1233" s="11">
        <v>0.35014221738737816</v>
      </c>
      <c r="AR1233" s="11">
        <v>3460.8418636976198</v>
      </c>
      <c r="AS1233" s="11">
        <v>3040</v>
      </c>
      <c r="AT1233" s="11">
        <v>221953678</v>
      </c>
      <c r="AV1233" s="11">
        <v>62.76</v>
      </c>
      <c r="AW1233" s="11">
        <v>-0.04</v>
      </c>
      <c r="AX1233" s="11">
        <v>9.3011899443477264E-2</v>
      </c>
    </row>
    <row r="1234" spans="1:50">
      <c r="A1234"/>
      <c r="B1234"/>
      <c r="C1234"/>
      <c r="D1234"/>
      <c r="E1234"/>
      <c r="F1234"/>
      <c r="G1234"/>
      <c r="H1234"/>
      <c r="I1234"/>
      <c r="J1234"/>
      <c r="K1234"/>
      <c r="L1234"/>
      <c r="M1234"/>
      <c r="N1234"/>
      <c r="O1234"/>
      <c r="P1234"/>
      <c r="Q1234"/>
      <c r="R1234"/>
      <c r="S1234"/>
      <c r="T1234"/>
      <c r="U1234"/>
      <c r="V1234"/>
      <c r="W1234"/>
      <c r="X1234"/>
      <c r="Y1234"/>
      <c r="Z1234"/>
      <c r="AA1234" s="11">
        <v>3.3120442489111654E-2</v>
      </c>
      <c r="AB1234" s="11">
        <v>0.39139573230000002</v>
      </c>
      <c r="AC1234" s="11">
        <v>0.48200000000000004</v>
      </c>
      <c r="AD1234" s="11">
        <v>0.4</v>
      </c>
      <c r="AE1234" s="11">
        <v>0.77500000000000002</v>
      </c>
      <c r="AF1234" s="11">
        <v>0.8909999999999999</v>
      </c>
      <c r="AG1234" s="11">
        <v>0.3</v>
      </c>
      <c r="AH1234" s="11">
        <v>0.70900000000000007</v>
      </c>
      <c r="AI1234" s="11">
        <v>0.74</v>
      </c>
      <c r="AJ1234" s="11">
        <v>0.302903324633648</v>
      </c>
      <c r="AK1234" s="11">
        <v>0.46952437610187003</v>
      </c>
      <c r="AL1234" s="11">
        <v>0.37975020279463673</v>
      </c>
      <c r="AM1234" s="11">
        <v>0.46184798615050671</v>
      </c>
      <c r="AN1234" s="11">
        <v>0.26065228571428573</v>
      </c>
      <c r="AO1234" s="11">
        <v>0.37202014115702731</v>
      </c>
      <c r="AP1234" s="11">
        <v>0.501</v>
      </c>
      <c r="AQ1234" s="11">
        <v>0.37975020279463673</v>
      </c>
      <c r="AR1234" s="11">
        <v>3760.53451907305</v>
      </c>
      <c r="AS1234" s="11">
        <v>3310</v>
      </c>
      <c r="AT1234" s="11">
        <v>224669595</v>
      </c>
      <c r="AU1234" s="11">
        <v>37.58</v>
      </c>
      <c r="AV1234" s="11">
        <v>56.6</v>
      </c>
      <c r="AW1234" s="11">
        <v>-0.02</v>
      </c>
      <c r="AX1234" s="11">
        <v>9.4828011480695251E-2</v>
      </c>
    </row>
    <row r="1235" spans="1:50">
      <c r="A1235"/>
      <c r="B1235"/>
      <c r="C1235"/>
      <c r="D1235"/>
      <c r="E1235"/>
      <c r="F1235"/>
      <c r="G1235"/>
      <c r="H1235"/>
      <c r="I1235"/>
      <c r="J1235"/>
      <c r="K1235"/>
      <c r="L1235"/>
      <c r="M1235"/>
      <c r="N1235"/>
      <c r="O1235"/>
      <c r="P1235"/>
      <c r="Q1235"/>
      <c r="R1235"/>
      <c r="S1235"/>
      <c r="T1235"/>
      <c r="U1235"/>
      <c r="V1235"/>
      <c r="W1235"/>
      <c r="X1235"/>
      <c r="Y1235"/>
      <c r="Z1235"/>
      <c r="AA1235" s="11">
        <v>3.3120442489111654E-2</v>
      </c>
      <c r="AB1235" s="11">
        <v>0.40893505330000002</v>
      </c>
      <c r="AC1235" s="11">
        <v>0.49099999999999999</v>
      </c>
      <c r="AD1235" s="11">
        <v>0.4</v>
      </c>
      <c r="AE1235" s="11">
        <v>0.77500000000000002</v>
      </c>
      <c r="AF1235" s="11">
        <v>0.89700000000000002</v>
      </c>
      <c r="AG1235" s="11">
        <v>0.3</v>
      </c>
      <c r="AH1235" s="11">
        <v>0.68200000000000005</v>
      </c>
      <c r="AI1235" s="11">
        <v>0.73</v>
      </c>
      <c r="AJ1235" s="11">
        <v>0.31845186763450595</v>
      </c>
      <c r="AK1235" s="11">
        <v>0.47130707074115197</v>
      </c>
      <c r="AL1235" s="11">
        <v>0.37839764450334917</v>
      </c>
      <c r="AM1235" s="11">
        <v>0.68705266491951</v>
      </c>
      <c r="AN1235" s="11">
        <v>0.30374299999999999</v>
      </c>
      <c r="AO1235" s="11">
        <v>0.37595276070675665</v>
      </c>
      <c r="AP1235" s="11">
        <v>0.503</v>
      </c>
      <c r="AQ1235" s="11">
        <v>0.37839764450334917</v>
      </c>
      <c r="AR1235" s="11">
        <v>4025.62217028945</v>
      </c>
      <c r="AS1235" s="11">
        <v>3620</v>
      </c>
      <c r="AT1235" s="11">
        <v>227345082</v>
      </c>
      <c r="AW1235" s="11">
        <v>-0.01</v>
      </c>
      <c r="AX1235" s="11">
        <v>9.2722529821060273E-2</v>
      </c>
    </row>
    <row r="1236" spans="1:50">
      <c r="A1236"/>
      <c r="B1236"/>
      <c r="C1236"/>
      <c r="D1236"/>
      <c r="E1236"/>
      <c r="F1236"/>
      <c r="G1236"/>
      <c r="H1236"/>
      <c r="I1236"/>
      <c r="J1236"/>
      <c r="K1236"/>
      <c r="L1236"/>
      <c r="M1236"/>
      <c r="N1236"/>
      <c r="O1236"/>
      <c r="P1236"/>
      <c r="Q1236"/>
      <c r="R1236"/>
      <c r="S1236"/>
      <c r="T1236"/>
      <c r="U1236"/>
      <c r="V1236"/>
      <c r="W1236"/>
      <c r="X1236"/>
      <c r="Y1236"/>
      <c r="Z1236"/>
      <c r="AA1236" s="11">
        <v>3.3120442489111654E-2</v>
      </c>
      <c r="AB1236" s="11">
        <v>0.42075635196977346</v>
      </c>
      <c r="AC1236" s="11">
        <v>0.46700000000000003</v>
      </c>
      <c r="AD1236" s="11">
        <v>0.4</v>
      </c>
      <c r="AE1236" s="11">
        <v>0.77500000000000002</v>
      </c>
      <c r="AF1236" s="11">
        <v>0.88</v>
      </c>
      <c r="AG1236" s="11">
        <v>0.3</v>
      </c>
      <c r="AH1236" s="11">
        <v>0.71599999999999997</v>
      </c>
      <c r="AI1236" s="11">
        <v>0.76400000000000001</v>
      </c>
      <c r="AJ1236" s="11">
        <v>0.37158532103373798</v>
      </c>
      <c r="AK1236" s="11">
        <v>0.48949475406354181</v>
      </c>
      <c r="AL1236" s="11">
        <v>0.3585162760027979</v>
      </c>
      <c r="AM1236" s="11">
        <v>0.76943024575701224</v>
      </c>
      <c r="AN1236" s="11">
        <v>0.33572114285714283</v>
      </c>
      <c r="AO1236" s="11">
        <v>0.38804839579245137</v>
      </c>
      <c r="AP1236" s="11">
        <v>0.50900000000000001</v>
      </c>
      <c r="AQ1236" s="11">
        <v>0.3585162760027979</v>
      </c>
      <c r="AR1236" s="11">
        <v>4198.7789031763396</v>
      </c>
      <c r="AS1236" s="11">
        <v>3720</v>
      </c>
      <c r="AT1236" s="11">
        <v>229964723</v>
      </c>
      <c r="AU1236" s="11">
        <v>36.76</v>
      </c>
      <c r="AV1236" s="11">
        <v>50.56</v>
      </c>
      <c r="AW1236" s="11">
        <v>0.01</v>
      </c>
      <c r="AX1236" s="11">
        <v>8.690048788058613E-2</v>
      </c>
    </row>
    <row r="1237" spans="1:50">
      <c r="A1237"/>
      <c r="B1237"/>
      <c r="C1237"/>
      <c r="D1237"/>
      <c r="E1237"/>
      <c r="F1237"/>
      <c r="G1237"/>
      <c r="H1237"/>
      <c r="I1237"/>
      <c r="J1237"/>
      <c r="K1237"/>
      <c r="L1237"/>
      <c r="M1237"/>
      <c r="N1237"/>
      <c r="O1237"/>
      <c r="P1237"/>
      <c r="Q1237"/>
      <c r="R1237"/>
      <c r="S1237"/>
      <c r="T1237"/>
      <c r="U1237"/>
      <c r="V1237"/>
      <c r="W1237"/>
      <c r="X1237"/>
      <c r="Y1237"/>
      <c r="Z1237"/>
      <c r="AA1237" s="11">
        <v>3.3120442489111654E-2</v>
      </c>
      <c r="AB1237" s="11">
        <v>0.43257765063954678</v>
      </c>
      <c r="AC1237" s="11">
        <v>0.53100000000000003</v>
      </c>
      <c r="AD1237" s="11">
        <v>0.4</v>
      </c>
      <c r="AE1237" s="11">
        <v>0.81900000000000006</v>
      </c>
      <c r="AF1237" s="11">
        <v>0.8909999999999999</v>
      </c>
      <c r="AG1237" s="11">
        <v>0.35</v>
      </c>
      <c r="AH1237" s="11">
        <v>0.70799999999999996</v>
      </c>
      <c r="AI1237" s="11">
        <v>0.77900000000000003</v>
      </c>
      <c r="AJ1237" s="11">
        <v>0.37286946779469771</v>
      </c>
      <c r="AK1237" s="11">
        <v>0.48959980652055829</v>
      </c>
      <c r="AL1237" s="11">
        <v>0.35993111321114585</v>
      </c>
      <c r="AM1237" s="11">
        <v>0.76173594347142315</v>
      </c>
      <c r="AN1237" s="11">
        <v>0.33236393150361093</v>
      </c>
      <c r="AO1237" s="11">
        <v>0.38916791180950372</v>
      </c>
      <c r="AP1237" s="11">
        <v>0.50800000000000001</v>
      </c>
      <c r="AQ1237" s="11">
        <v>0.35993111321114585</v>
      </c>
      <c r="AS1237" s="11">
        <v>3857.3333333333721</v>
      </c>
      <c r="AW1237" s="11">
        <v>0.01</v>
      </c>
      <c r="AX1237" s="11">
        <v>8.1350018004780644E-2</v>
      </c>
    </row>
    <row r="1238" spans="1:50">
      <c r="A1238"/>
      <c r="B1238"/>
      <c r="C1238"/>
      <c r="D1238"/>
      <c r="E1238"/>
      <c r="F1238"/>
      <c r="G1238"/>
      <c r="H1238"/>
      <c r="I1238"/>
      <c r="J1238"/>
      <c r="K1238"/>
      <c r="L1238"/>
      <c r="M1238"/>
      <c r="N1238"/>
      <c r="O1238"/>
      <c r="P1238"/>
      <c r="Q1238"/>
      <c r="R1238"/>
      <c r="S1238"/>
      <c r="T1238"/>
      <c r="U1238"/>
      <c r="V1238"/>
      <c r="W1238"/>
      <c r="X1238"/>
      <c r="Y1238"/>
      <c r="Z1238"/>
      <c r="AA1238" s="11">
        <v>2.6710877774707563E-2</v>
      </c>
      <c r="AB1238" s="11">
        <v>0.50099998469999996</v>
      </c>
      <c r="AC1238" s="11">
        <v>0.53900000024586914</v>
      </c>
      <c r="AD1238" s="11">
        <v>9.8000000044703481E-2</v>
      </c>
      <c r="AE1238" s="11">
        <v>0.40670000018551944</v>
      </c>
      <c r="AF1238" s="11">
        <v>0.90258000041171893</v>
      </c>
      <c r="AG1238" s="11">
        <v>9.8000000044703481E-2</v>
      </c>
      <c r="AH1238" s="11">
        <v>0.50274000022932885</v>
      </c>
      <c r="AI1238" s="11">
        <v>0.4410000002011657</v>
      </c>
      <c r="AJ1238" s="11">
        <v>0.37636233176142336</v>
      </c>
      <c r="AK1238" s="11">
        <v>0.23555213464366004</v>
      </c>
      <c r="AL1238" s="11">
        <v>0.29054111141909589</v>
      </c>
      <c r="AM1238" s="11">
        <v>2.9970636239931109E-4</v>
      </c>
      <c r="AN1238" s="11">
        <v>0.21557400000000002</v>
      </c>
      <c r="AO1238" s="11">
        <v>0.27049363455811015</v>
      </c>
      <c r="AP1238" s="11">
        <v>0.61120000341534619</v>
      </c>
      <c r="AQ1238" s="11">
        <v>0.29054111141909589</v>
      </c>
      <c r="AR1238" s="11">
        <v>5559.9202352803704</v>
      </c>
      <c r="AS1238" s="11">
        <v>5520</v>
      </c>
      <c r="AT1238" s="11">
        <v>58954000</v>
      </c>
      <c r="AW1238" s="11">
        <v>-0.21</v>
      </c>
      <c r="AX1238" s="11">
        <v>6.5594822243935202E-2</v>
      </c>
    </row>
    <row r="1239" spans="1:50">
      <c r="A1239"/>
      <c r="B1239"/>
      <c r="C1239"/>
      <c r="D1239"/>
      <c r="E1239"/>
      <c r="F1239"/>
      <c r="G1239"/>
      <c r="H1239"/>
      <c r="I1239"/>
      <c r="J1239"/>
      <c r="K1239"/>
      <c r="L1239"/>
      <c r="M1239"/>
      <c r="N1239"/>
      <c r="O1239"/>
      <c r="P1239"/>
      <c r="Q1239"/>
      <c r="R1239"/>
      <c r="S1239"/>
      <c r="T1239"/>
      <c r="U1239"/>
      <c r="V1239"/>
      <c r="W1239"/>
      <c r="X1239"/>
      <c r="Y1239"/>
      <c r="Z1239"/>
      <c r="AA1239" s="11">
        <v>2.6710877774707563E-2</v>
      </c>
      <c r="AB1239" s="11">
        <v>0.47900001530000003</v>
      </c>
      <c r="AC1239" s="11">
        <v>0.55000000000000004</v>
      </c>
      <c r="AD1239" s="11">
        <v>0.1</v>
      </c>
      <c r="AE1239" s="11">
        <v>0.41499999999999998</v>
      </c>
      <c r="AF1239" s="11">
        <v>0.92099999999999993</v>
      </c>
      <c r="AG1239" s="11">
        <v>0.1</v>
      </c>
      <c r="AH1239" s="11">
        <v>0.51300000000000001</v>
      </c>
      <c r="AI1239" s="11">
        <v>0.45</v>
      </c>
      <c r="AJ1239" s="11">
        <v>0.37383911409981802</v>
      </c>
      <c r="AK1239" s="11">
        <v>0.23015523955539799</v>
      </c>
      <c r="AL1239" s="11">
        <v>0.28626644032106352</v>
      </c>
      <c r="AM1239" s="11">
        <v>1.112737641214E-3</v>
      </c>
      <c r="AN1239" s="11">
        <v>0.23749585714285715</v>
      </c>
      <c r="AO1239" s="11">
        <v>0.26580983128857277</v>
      </c>
      <c r="AP1239" s="11">
        <v>0.62648000307381158</v>
      </c>
      <c r="AQ1239" s="11">
        <v>0.28626644032106352</v>
      </c>
      <c r="AR1239" s="11">
        <v>5974.7994886842298</v>
      </c>
      <c r="AS1239" s="11">
        <v>5940</v>
      </c>
      <c r="AT1239" s="11">
        <v>59879344</v>
      </c>
      <c r="AW1239" s="11">
        <v>-0.21</v>
      </c>
      <c r="AX1239" s="11">
        <v>6.4868148056048069E-2</v>
      </c>
    </row>
    <row r="1240" spans="1:50">
      <c r="A1240"/>
      <c r="B1240"/>
      <c r="C1240"/>
      <c r="D1240"/>
      <c r="E1240"/>
      <c r="F1240"/>
      <c r="G1240"/>
      <c r="H1240"/>
      <c r="I1240"/>
      <c r="J1240"/>
      <c r="K1240"/>
      <c r="L1240"/>
      <c r="M1240"/>
      <c r="N1240"/>
      <c r="O1240"/>
      <c r="P1240"/>
      <c r="Q1240"/>
      <c r="R1240"/>
      <c r="S1240"/>
      <c r="T1240"/>
      <c r="U1240"/>
      <c r="V1240"/>
      <c r="W1240"/>
      <c r="X1240"/>
      <c r="Y1240"/>
      <c r="Z1240"/>
      <c r="AA1240" s="11">
        <v>2.6710877774707563E-2</v>
      </c>
      <c r="AB1240" s="11">
        <v>0.43200000760000001</v>
      </c>
      <c r="AC1240" s="11">
        <v>0.55000000000000004</v>
      </c>
      <c r="AD1240" s="11">
        <v>0.1</v>
      </c>
      <c r="AE1240" s="11">
        <v>0.41499999999999998</v>
      </c>
      <c r="AF1240" s="11">
        <v>0.85099999999999998</v>
      </c>
      <c r="AG1240" s="11">
        <v>0.1</v>
      </c>
      <c r="AH1240" s="11">
        <v>0.43700000000000006</v>
      </c>
      <c r="AI1240" s="11">
        <v>0.45</v>
      </c>
      <c r="AJ1240" s="11">
        <v>0.39557068912148702</v>
      </c>
      <c r="AK1240" s="11">
        <v>0.277704300785795</v>
      </c>
      <c r="AL1240" s="11">
        <v>0.32614743378395655</v>
      </c>
      <c r="AM1240" s="11">
        <v>4.3665647442516662E-3</v>
      </c>
      <c r="AN1240" s="11">
        <v>0.24181242857142859</v>
      </c>
      <c r="AO1240" s="11">
        <v>0.33614884445019555</v>
      </c>
      <c r="AP1240" s="11">
        <v>0.64176000273227696</v>
      </c>
      <c r="AQ1240" s="11">
        <v>0.32614743378395655</v>
      </c>
      <c r="AR1240" s="11">
        <v>6191.2809762531997</v>
      </c>
      <c r="AS1240" s="11">
        <v>6180</v>
      </c>
      <c r="AT1240" s="11">
        <v>60800910.248866796</v>
      </c>
      <c r="AW1240" s="11">
        <v>-0.2</v>
      </c>
      <c r="AX1240" s="11">
        <v>6.6507278348755944E-2</v>
      </c>
    </row>
    <row r="1241" spans="1:50">
      <c r="A1241"/>
      <c r="B1241"/>
      <c r="C1241"/>
      <c r="D1241"/>
      <c r="E1241"/>
      <c r="F1241"/>
      <c r="G1241"/>
      <c r="H1241"/>
      <c r="I1241"/>
      <c r="J1241"/>
      <c r="K1241"/>
      <c r="L1241"/>
      <c r="M1241"/>
      <c r="N1241"/>
      <c r="O1241"/>
      <c r="P1241"/>
      <c r="Q1241"/>
      <c r="R1241"/>
      <c r="S1241"/>
      <c r="T1241"/>
      <c r="U1241"/>
      <c r="V1241"/>
      <c r="W1241"/>
      <c r="X1241"/>
      <c r="Y1241"/>
      <c r="Z1241"/>
      <c r="AA1241" s="11">
        <v>2.6710877774707563E-2</v>
      </c>
      <c r="AB1241" s="11">
        <v>0.43700000760000002</v>
      </c>
      <c r="AC1241" s="11">
        <v>0.55000000000000004</v>
      </c>
      <c r="AD1241" s="11">
        <v>0.1</v>
      </c>
      <c r="AE1241" s="11">
        <v>0.41499999999999998</v>
      </c>
      <c r="AF1241" s="11">
        <v>0.84799999999999998</v>
      </c>
      <c r="AG1241" s="11">
        <v>0.1</v>
      </c>
      <c r="AH1241" s="11">
        <v>0.48</v>
      </c>
      <c r="AI1241" s="11">
        <v>0.55000000000000004</v>
      </c>
      <c r="AJ1241" s="11">
        <v>0.41730226414315597</v>
      </c>
      <c r="AK1241" s="11">
        <v>0.32525336201619198</v>
      </c>
      <c r="AL1241" s="11">
        <v>0.36602842724684959</v>
      </c>
      <c r="AM1241" s="11">
        <v>7.0058228951934438E-3</v>
      </c>
      <c r="AN1241" s="11">
        <v>0.24612899999999996</v>
      </c>
      <c r="AO1241" s="11">
        <v>0.40648785761181827</v>
      </c>
      <c r="AP1241" s="11">
        <v>0.65704000239074234</v>
      </c>
      <c r="AQ1241" s="11">
        <v>0.36602842724684959</v>
      </c>
      <c r="AR1241" s="11">
        <v>6323.8807062042497</v>
      </c>
      <c r="AS1241" s="11">
        <v>6330</v>
      </c>
      <c r="AT1241" s="11">
        <v>61849186.159377098</v>
      </c>
      <c r="AU1241" s="11">
        <v>44.1</v>
      </c>
      <c r="AV1241" s="11">
        <v>8.3000000000000007</v>
      </c>
      <c r="AW1241" s="11">
        <v>-0.17</v>
      </c>
      <c r="AX1241" s="11">
        <v>7.3207688576385682E-2</v>
      </c>
    </row>
    <row r="1242" spans="1:50">
      <c r="A1242"/>
      <c r="B1242"/>
      <c r="C1242"/>
      <c r="D1242"/>
      <c r="E1242"/>
      <c r="F1242"/>
      <c r="G1242"/>
      <c r="H1242"/>
      <c r="I1242"/>
      <c r="J1242"/>
      <c r="K1242"/>
      <c r="L1242"/>
      <c r="M1242"/>
      <c r="N1242"/>
      <c r="O1242"/>
      <c r="P1242"/>
      <c r="Q1242"/>
      <c r="R1242"/>
      <c r="S1242"/>
      <c r="T1242"/>
      <c r="U1242"/>
      <c r="V1242"/>
      <c r="W1242"/>
      <c r="X1242"/>
      <c r="Y1242"/>
      <c r="Z1242"/>
      <c r="AA1242" s="11">
        <v>2.6710877774707563E-2</v>
      </c>
      <c r="AB1242" s="11">
        <v>0.40866666156666664</v>
      </c>
      <c r="AC1242" s="11">
        <v>0.55000000000000004</v>
      </c>
      <c r="AD1242" s="11">
        <v>0.1</v>
      </c>
      <c r="AE1242" s="11">
        <v>0.41399999999999998</v>
      </c>
      <c r="AF1242" s="11">
        <v>0.84</v>
      </c>
      <c r="AG1242" s="11">
        <v>0.1</v>
      </c>
      <c r="AH1242" s="11">
        <v>0.54600000000000004</v>
      </c>
      <c r="AI1242" s="11">
        <v>0.56000000000000005</v>
      </c>
      <c r="AJ1242" s="11">
        <v>0.41739212921290703</v>
      </c>
      <c r="AK1242" s="11">
        <v>0.318044703317233</v>
      </c>
      <c r="AL1242" s="11">
        <v>0.37195266800451704</v>
      </c>
      <c r="AM1242" s="11">
        <v>8.6648007755665557E-3</v>
      </c>
      <c r="AN1242" s="11">
        <v>0.25044557142857143</v>
      </c>
      <c r="AO1242" s="11">
        <v>0.41664726671391783</v>
      </c>
      <c r="AP1242" s="11">
        <v>0.67232000204920783</v>
      </c>
      <c r="AQ1242" s="11">
        <v>0.37195266800451704</v>
      </c>
      <c r="AR1242" s="11">
        <v>6431.8547871332603</v>
      </c>
      <c r="AS1242" s="11">
        <v>6420</v>
      </c>
      <c r="AT1242" s="11">
        <v>62895335.9311276</v>
      </c>
      <c r="AW1242" s="11">
        <v>-0.16</v>
      </c>
      <c r="AX1242" s="11">
        <v>6.8617580624673519E-2</v>
      </c>
    </row>
    <row r="1243" spans="1:50">
      <c r="A1243"/>
      <c r="B1243"/>
      <c r="C1243"/>
      <c r="D1243"/>
      <c r="E1243"/>
      <c r="F1243"/>
      <c r="G1243"/>
      <c r="H1243"/>
      <c r="I1243"/>
      <c r="J1243"/>
      <c r="K1243"/>
      <c r="L1243"/>
      <c r="M1243"/>
      <c r="N1243"/>
      <c r="O1243"/>
      <c r="P1243"/>
      <c r="Q1243"/>
      <c r="R1243"/>
      <c r="S1243"/>
      <c r="T1243"/>
      <c r="U1243"/>
      <c r="V1243"/>
      <c r="W1243"/>
      <c r="X1243"/>
      <c r="Y1243"/>
      <c r="Z1243"/>
      <c r="AA1243" s="11">
        <v>2.6710877774707563E-2</v>
      </c>
      <c r="AB1243" s="11">
        <v>0.38033331553333338</v>
      </c>
      <c r="AC1243" s="11">
        <v>0.55000000000000004</v>
      </c>
      <c r="AD1243" s="11">
        <v>0.1</v>
      </c>
      <c r="AE1243" s="11">
        <v>0.41299999999999998</v>
      </c>
      <c r="AF1243" s="11">
        <v>0.79700000000000004</v>
      </c>
      <c r="AG1243" s="11">
        <v>0.1</v>
      </c>
      <c r="AH1243" s="11">
        <v>0.57600000000000007</v>
      </c>
      <c r="AI1243" s="11">
        <v>0.51400000000000001</v>
      </c>
      <c r="AJ1243" s="11">
        <v>0.41748199428265798</v>
      </c>
      <c r="AK1243" s="11">
        <v>0.31083604461827397</v>
      </c>
      <c r="AL1243" s="11">
        <v>0.37787690876218455</v>
      </c>
      <c r="AM1243" s="11">
        <v>1.6727754872598224E-2</v>
      </c>
      <c r="AN1243" s="11">
        <v>0.25457542857142856</v>
      </c>
      <c r="AO1243" s="11">
        <v>0.42680667581601739</v>
      </c>
      <c r="AP1243" s="11">
        <v>0.6876000017076731</v>
      </c>
      <c r="AQ1243" s="11">
        <v>0.37787690876218455</v>
      </c>
      <c r="AR1243" s="11">
        <v>6796.2348294565099</v>
      </c>
      <c r="AS1243" s="11">
        <v>6800</v>
      </c>
      <c r="AT1243" s="11">
        <v>63938646.1689509</v>
      </c>
      <c r="AW1243" s="11">
        <v>-0.17</v>
      </c>
      <c r="AX1243" s="11">
        <v>6.5811773589408928E-2</v>
      </c>
    </row>
    <row r="1244" spans="1:50">
      <c r="A1244"/>
      <c r="B1244"/>
      <c r="C1244"/>
      <c r="D1244"/>
      <c r="E1244"/>
      <c r="F1244"/>
      <c r="G1244"/>
      <c r="H1244"/>
      <c r="I1244"/>
      <c r="J1244"/>
      <c r="K1244"/>
      <c r="L1244"/>
      <c r="M1244"/>
      <c r="N1244"/>
      <c r="O1244"/>
      <c r="P1244"/>
      <c r="Q1244"/>
      <c r="R1244"/>
      <c r="S1244"/>
      <c r="T1244"/>
      <c r="U1244"/>
      <c r="V1244"/>
      <c r="W1244"/>
      <c r="X1244"/>
      <c r="Y1244"/>
      <c r="Z1244"/>
      <c r="AA1244" s="11">
        <v>2.6710877774707563E-2</v>
      </c>
      <c r="AB1244" s="11">
        <v>0.35199996950000001</v>
      </c>
      <c r="AC1244" s="11">
        <v>0.4</v>
      </c>
      <c r="AD1244" s="11">
        <v>0.1</v>
      </c>
      <c r="AE1244" s="11">
        <v>0.41299999999999998</v>
      </c>
      <c r="AF1244" s="11">
        <v>0.82700000000000007</v>
      </c>
      <c r="AG1244" s="11">
        <v>0.1</v>
      </c>
      <c r="AH1244" s="11">
        <v>0.57200000000000006</v>
      </c>
      <c r="AI1244" s="11">
        <v>0.62</v>
      </c>
      <c r="AJ1244" s="11">
        <v>0.37901952024432101</v>
      </c>
      <c r="AK1244" s="11">
        <v>0.294688254379533</v>
      </c>
      <c r="AL1244" s="11">
        <v>0.41252451212420393</v>
      </c>
      <c r="AM1244" s="11">
        <v>3.5693112096597111E-2</v>
      </c>
      <c r="AN1244" s="11">
        <v>0.27087899999999998</v>
      </c>
      <c r="AO1244" s="11">
        <v>0.40421884381761303</v>
      </c>
      <c r="AP1244" s="11">
        <v>0.70288000136613848</v>
      </c>
      <c r="AQ1244" s="11">
        <v>0.41252451212420393</v>
      </c>
      <c r="AR1244" s="11">
        <v>7090.0724342958802</v>
      </c>
      <c r="AS1244" s="11">
        <v>7110</v>
      </c>
      <c r="AT1244" s="11">
        <v>64978394.2861128</v>
      </c>
      <c r="AW1244" s="11">
        <v>-0.17</v>
      </c>
      <c r="AX1244" s="11">
        <v>6.5624815885736987E-2</v>
      </c>
    </row>
    <row r="1245" spans="1:50">
      <c r="A1245"/>
      <c r="B1245"/>
      <c r="C1245"/>
      <c r="D1245"/>
      <c r="E1245"/>
      <c r="F1245"/>
      <c r="G1245"/>
      <c r="H1245"/>
      <c r="I1245"/>
      <c r="J1245"/>
      <c r="K1245"/>
      <c r="L1245"/>
      <c r="M1245"/>
      <c r="N1245"/>
      <c r="O1245"/>
      <c r="P1245"/>
      <c r="Q1245"/>
      <c r="R1245"/>
      <c r="S1245"/>
      <c r="T1245"/>
      <c r="U1245"/>
      <c r="V1245"/>
      <c r="W1245"/>
      <c r="X1245"/>
      <c r="Y1245"/>
      <c r="Z1245"/>
      <c r="AA1245" s="11">
        <v>2.6710877774707563E-2</v>
      </c>
      <c r="AB1245" s="11">
        <v>0.3369999695</v>
      </c>
      <c r="AC1245" s="11">
        <v>0.4</v>
      </c>
      <c r="AD1245" s="11">
        <v>0.1</v>
      </c>
      <c r="AE1245" s="11">
        <v>0.40899999999999997</v>
      </c>
      <c r="AF1245" s="11">
        <v>0.79700000000000004</v>
      </c>
      <c r="AG1245" s="11">
        <v>0.3</v>
      </c>
      <c r="AH1245" s="11">
        <v>0.59499999999999997</v>
      </c>
      <c r="AI1245" s="11">
        <v>0.47200000000000003</v>
      </c>
      <c r="AJ1245" s="11">
        <v>0.34055704620598404</v>
      </c>
      <c r="AK1245" s="11">
        <v>0.27854046414079198</v>
      </c>
      <c r="AL1245" s="11">
        <v>0.44717211548622321</v>
      </c>
      <c r="AM1245" s="11">
        <v>3.836135642777011E-2</v>
      </c>
      <c r="AN1245" s="11">
        <v>0.25896742857142857</v>
      </c>
      <c r="AO1245" s="11">
        <v>0.38163101181920867</v>
      </c>
      <c r="AP1245" s="11">
        <v>0.71816000102460398</v>
      </c>
      <c r="AQ1245" s="11">
        <v>0.44717211548622321</v>
      </c>
      <c r="AR1245" s="11">
        <v>7625.26112449221</v>
      </c>
      <c r="AS1245" s="11">
        <v>7490</v>
      </c>
      <c r="AT1245" s="11">
        <v>66013857.353539802</v>
      </c>
      <c r="AW1245" s="11">
        <v>-0.18</v>
      </c>
      <c r="AX1245" s="11">
        <v>6.6517859812826013E-2</v>
      </c>
    </row>
    <row r="1246" spans="1:50">
      <c r="A1246"/>
      <c r="B1246"/>
      <c r="C1246"/>
      <c r="D1246"/>
      <c r="E1246"/>
      <c r="F1246"/>
      <c r="G1246"/>
      <c r="H1246"/>
      <c r="I1246"/>
      <c r="J1246"/>
      <c r="K1246"/>
      <c r="L1246"/>
      <c r="M1246"/>
      <c r="N1246"/>
      <c r="O1246"/>
      <c r="P1246"/>
      <c r="Q1246"/>
      <c r="R1246"/>
      <c r="S1246"/>
      <c r="T1246"/>
      <c r="U1246"/>
      <c r="V1246"/>
      <c r="W1246"/>
      <c r="X1246"/>
      <c r="Y1246"/>
      <c r="Z1246"/>
      <c r="AA1246" s="11">
        <v>2.6710877774707563E-2</v>
      </c>
      <c r="AB1246" s="11">
        <v>0.32639999389999996</v>
      </c>
      <c r="AC1246" s="11">
        <v>0.4</v>
      </c>
      <c r="AD1246" s="11">
        <v>0.1</v>
      </c>
      <c r="AE1246" s="11">
        <v>0.64200000000000002</v>
      </c>
      <c r="AF1246" s="11">
        <v>0.89599999999999991</v>
      </c>
      <c r="AG1246" s="11">
        <v>0.3</v>
      </c>
      <c r="AH1246" s="11">
        <v>0.623</v>
      </c>
      <c r="AI1246" s="11">
        <v>0.72799999999999998</v>
      </c>
      <c r="AJ1246" s="11">
        <v>0.30367646506934404</v>
      </c>
      <c r="AK1246" s="11">
        <v>0.243604348785118</v>
      </c>
      <c r="AL1246" s="11">
        <v>0.4475541101381757</v>
      </c>
      <c r="AM1246" s="11">
        <v>5.7174080221471003E-2</v>
      </c>
      <c r="AN1246" s="11">
        <v>0.27310057142857141</v>
      </c>
      <c r="AO1246" s="11">
        <v>0.3894653414868019</v>
      </c>
      <c r="AP1246" s="11">
        <v>0.73344000068306925</v>
      </c>
      <c r="AQ1246" s="11">
        <v>0.4475541101381757</v>
      </c>
      <c r="AR1246" s="11">
        <v>8215.58069237979</v>
      </c>
      <c r="AS1246" s="11">
        <v>8050</v>
      </c>
      <c r="AT1246" s="11">
        <v>67044288.962886497</v>
      </c>
      <c r="AW1246" s="11">
        <v>-0.15</v>
      </c>
      <c r="AX1246" s="11">
        <v>6.4762049497629787E-2</v>
      </c>
    </row>
    <row r="1247" spans="1:50">
      <c r="A1247"/>
      <c r="B1247"/>
      <c r="C1247"/>
      <c r="D1247"/>
      <c r="E1247"/>
      <c r="F1247"/>
      <c r="G1247"/>
      <c r="H1247"/>
      <c r="I1247"/>
      <c r="J1247"/>
      <c r="K1247"/>
      <c r="L1247"/>
      <c r="M1247"/>
      <c r="N1247"/>
      <c r="O1247"/>
      <c r="P1247"/>
      <c r="Q1247"/>
      <c r="R1247"/>
      <c r="S1247"/>
      <c r="T1247"/>
      <c r="U1247"/>
      <c r="V1247"/>
      <c r="W1247"/>
      <c r="X1247"/>
      <c r="Y1247"/>
      <c r="Z1247"/>
      <c r="AA1247" s="11">
        <v>2.6710877774707563E-2</v>
      </c>
      <c r="AB1247" s="11">
        <v>0.30807841719999995</v>
      </c>
      <c r="AC1247" s="11">
        <v>0.4</v>
      </c>
      <c r="AD1247" s="11">
        <v>0.1</v>
      </c>
      <c r="AE1247" s="11">
        <v>0.64200000000000002</v>
      </c>
      <c r="AF1247" s="11">
        <v>0.80200000000000005</v>
      </c>
      <c r="AG1247" s="11">
        <v>0.3</v>
      </c>
      <c r="AH1247" s="11">
        <v>0.61699999999999999</v>
      </c>
      <c r="AI1247" s="11">
        <v>0.78799999999999992</v>
      </c>
      <c r="AJ1247" s="11">
        <v>0.29716489943021396</v>
      </c>
      <c r="AK1247" s="11">
        <v>0.24602398882849799</v>
      </c>
      <c r="AL1247" s="11">
        <v>0.40214042617730161</v>
      </c>
      <c r="AM1247" s="11">
        <v>8.2851913239625555E-2</v>
      </c>
      <c r="AN1247" s="11">
        <v>0.30233357142857142</v>
      </c>
      <c r="AO1247" s="11">
        <v>0.3966991999455774</v>
      </c>
      <c r="AP1247" s="11">
        <v>0.74872000034153474</v>
      </c>
      <c r="AQ1247" s="11">
        <v>0.40214042617730161</v>
      </c>
      <c r="AR1247" s="11">
        <v>8744.3389843954901</v>
      </c>
      <c r="AS1247" s="11">
        <v>8590</v>
      </c>
      <c r="AT1247" s="11">
        <v>68068943.754034504</v>
      </c>
      <c r="AW1247" s="11">
        <v>-0.15</v>
      </c>
      <c r="AX1247" s="11">
        <v>6.5264896162297581E-2</v>
      </c>
    </row>
    <row r="1248" spans="1:50">
      <c r="A1248"/>
      <c r="B1248"/>
      <c r="C1248"/>
      <c r="D1248"/>
      <c r="E1248"/>
      <c r="F1248"/>
      <c r="G1248"/>
      <c r="H1248"/>
      <c r="I1248"/>
      <c r="J1248"/>
      <c r="K1248"/>
      <c r="L1248"/>
      <c r="M1248"/>
      <c r="N1248"/>
      <c r="O1248"/>
      <c r="P1248"/>
      <c r="Q1248"/>
      <c r="R1248"/>
      <c r="S1248"/>
      <c r="T1248"/>
      <c r="U1248"/>
      <c r="V1248"/>
      <c r="W1248"/>
      <c r="X1248"/>
      <c r="Y1248"/>
      <c r="Z1248"/>
      <c r="AA1248" s="11">
        <v>2.6710877774707563E-2</v>
      </c>
      <c r="AB1248" s="11">
        <v>0.28975684049999995</v>
      </c>
      <c r="AC1248" s="11">
        <v>0.4</v>
      </c>
      <c r="AD1248" s="11">
        <v>0.1</v>
      </c>
      <c r="AE1248" s="11">
        <v>0.81200000000000006</v>
      </c>
      <c r="AF1248" s="11">
        <v>0.88</v>
      </c>
      <c r="AG1248" s="11">
        <v>0.3</v>
      </c>
      <c r="AH1248" s="11">
        <v>0.60099999999999998</v>
      </c>
      <c r="AI1248" s="11">
        <v>0.78799999999999992</v>
      </c>
      <c r="AJ1248" s="11">
        <v>0.28736641746499203</v>
      </c>
      <c r="AK1248" s="11">
        <v>0.25252130948895402</v>
      </c>
      <c r="AL1248" s="11">
        <v>0.4021371175219895</v>
      </c>
      <c r="AM1248" s="11">
        <v>0.13687257966475999</v>
      </c>
      <c r="AN1248" s="11">
        <v>0.32229142857142862</v>
      </c>
      <c r="AO1248" s="11">
        <v>0.34317743760956004</v>
      </c>
      <c r="AP1248" s="11">
        <v>0.76400000000000001</v>
      </c>
      <c r="AQ1248" s="11">
        <v>0.4021371175219895</v>
      </c>
      <c r="AR1248" s="11">
        <v>9314.3828456876709</v>
      </c>
      <c r="AS1248" s="11">
        <v>9140</v>
      </c>
      <c r="AT1248" s="11">
        <v>69087070.461565599</v>
      </c>
      <c r="AU1248" s="11">
        <v>38.28</v>
      </c>
      <c r="AV1248" s="11">
        <v>8.0299999999999994</v>
      </c>
      <c r="AW1248" s="11">
        <v>-0.14000000000000001</v>
      </c>
      <c r="AX1248" s="11">
        <v>6.4037000347654055E-2</v>
      </c>
    </row>
    <row r="1249" spans="1:50">
      <c r="A1249"/>
      <c r="B1249"/>
      <c r="C1249"/>
      <c r="D1249"/>
      <c r="E1249"/>
      <c r="F1249"/>
      <c r="G1249"/>
      <c r="H1249"/>
      <c r="I1249"/>
      <c r="J1249"/>
      <c r="K1249"/>
      <c r="L1249"/>
      <c r="M1249"/>
      <c r="N1249"/>
      <c r="O1249"/>
      <c r="P1249"/>
      <c r="Q1249"/>
      <c r="R1249"/>
      <c r="S1249"/>
      <c r="T1249"/>
      <c r="U1249"/>
      <c r="V1249"/>
      <c r="W1249"/>
      <c r="X1249"/>
      <c r="Y1249"/>
      <c r="Z1249"/>
      <c r="AA1249" s="11">
        <v>2.6710877774707563E-2</v>
      </c>
      <c r="AB1249" s="11">
        <v>0.26702658049999994</v>
      </c>
      <c r="AC1249" s="11">
        <v>0.56100000000000005</v>
      </c>
      <c r="AD1249" s="11">
        <v>0.1</v>
      </c>
      <c r="AE1249" s="11">
        <v>0.81200000000000006</v>
      </c>
      <c r="AF1249" s="11">
        <v>0.85099999999999998</v>
      </c>
      <c r="AG1249" s="11">
        <v>0.1</v>
      </c>
      <c r="AH1249" s="11">
        <v>0.60099999999999998</v>
      </c>
      <c r="AI1249" s="11">
        <v>0.55399999999999994</v>
      </c>
      <c r="AJ1249" s="11">
        <v>0.24240209815429398</v>
      </c>
      <c r="AK1249" s="11">
        <v>0.19908344836664801</v>
      </c>
      <c r="AL1249" s="11">
        <v>0.4011053583953908</v>
      </c>
      <c r="AM1249" s="11">
        <v>0.24386982256033443</v>
      </c>
      <c r="AN1249" s="11">
        <v>0.36020600000000003</v>
      </c>
      <c r="AO1249" s="11">
        <v>0.32547491225432984</v>
      </c>
      <c r="AP1249" s="11">
        <v>0.53</v>
      </c>
      <c r="AQ1249" s="11">
        <v>0.4011053583953908</v>
      </c>
      <c r="AR1249" s="11">
        <v>10037.3153239856</v>
      </c>
      <c r="AS1249" s="11">
        <v>9880</v>
      </c>
      <c r="AT1249" s="11">
        <v>70097912.796595499</v>
      </c>
      <c r="AW1249" s="11">
        <v>-0.18</v>
      </c>
      <c r="AX1249" s="11">
        <v>6.213073092032198E-2</v>
      </c>
    </row>
    <row r="1250" spans="1:50">
      <c r="A1250"/>
      <c r="B1250"/>
      <c r="C1250"/>
      <c r="D1250"/>
      <c r="E1250"/>
      <c r="F1250"/>
      <c r="G1250"/>
      <c r="H1250"/>
      <c r="I1250"/>
      <c r="J1250"/>
      <c r="K1250"/>
      <c r="L1250"/>
      <c r="M1250"/>
      <c r="N1250"/>
      <c r="O1250"/>
      <c r="P1250"/>
      <c r="Q1250"/>
      <c r="R1250"/>
      <c r="S1250"/>
      <c r="T1250"/>
      <c r="U1250"/>
      <c r="V1250"/>
      <c r="W1250"/>
      <c r="X1250"/>
      <c r="Y1250"/>
      <c r="Z1250"/>
      <c r="AA1250" s="11">
        <v>2.6710877774707563E-2</v>
      </c>
      <c r="AB1250" s="11">
        <v>0.28168604856233526</v>
      </c>
      <c r="AC1250" s="11">
        <v>0.55399999999999994</v>
      </c>
      <c r="AD1250" s="11">
        <v>0.1</v>
      </c>
      <c r="AE1250" s="11">
        <v>0.81200000000000006</v>
      </c>
      <c r="AF1250" s="11">
        <v>0.84499999999999997</v>
      </c>
      <c r="AG1250" s="11">
        <v>0.1</v>
      </c>
      <c r="AH1250" s="11">
        <v>0.62</v>
      </c>
      <c r="AI1250" s="11">
        <v>0.55399999999999994</v>
      </c>
      <c r="AJ1250" s="11">
        <v>0.26162282738528198</v>
      </c>
      <c r="AK1250" s="11">
        <v>0.20181015058916998</v>
      </c>
      <c r="AL1250" s="11">
        <v>0.40515015962372913</v>
      </c>
      <c r="AM1250" s="11">
        <v>0.46574618313040445</v>
      </c>
      <c r="AN1250" s="11">
        <v>0.42537742857142857</v>
      </c>
      <c r="AO1250" s="11">
        <v>0.32121920003714977</v>
      </c>
      <c r="AP1250" s="11">
        <v>0.52500000000000002</v>
      </c>
      <c r="AQ1250" s="11">
        <v>0.40515015962372913</v>
      </c>
      <c r="AR1250" s="11">
        <v>11048.0813134905</v>
      </c>
      <c r="AS1250" s="11">
        <v>10930</v>
      </c>
      <c r="AT1250" s="11">
        <v>71021038.874550104</v>
      </c>
      <c r="AW1250" s="11">
        <v>-0.16</v>
      </c>
      <c r="AX1250" s="11">
        <v>5.2907730773112588E-2</v>
      </c>
    </row>
    <row r="1251" spans="1:50">
      <c r="A1251"/>
      <c r="B1251"/>
      <c r="C1251"/>
      <c r="D1251"/>
      <c r="E1251"/>
      <c r="F1251"/>
      <c r="G1251"/>
      <c r="H1251"/>
      <c r="I1251"/>
      <c r="J1251"/>
      <c r="K1251"/>
      <c r="L1251"/>
      <c r="M1251"/>
      <c r="N1251"/>
      <c r="O1251"/>
      <c r="P1251"/>
      <c r="Q1251"/>
      <c r="R1251"/>
      <c r="S1251"/>
      <c r="T1251"/>
      <c r="U1251"/>
      <c r="V1251"/>
      <c r="W1251"/>
      <c r="X1251"/>
      <c r="Y1251"/>
      <c r="Z1251"/>
      <c r="AA1251" s="11">
        <v>2.6710877774707563E-2</v>
      </c>
      <c r="AB1251" s="11">
        <v>0.29634551662467057</v>
      </c>
      <c r="AC1251" s="11">
        <v>0.55799999999999994</v>
      </c>
      <c r="AD1251" s="11">
        <v>0.1</v>
      </c>
      <c r="AE1251" s="11">
        <v>0.81099999999999994</v>
      </c>
      <c r="AF1251" s="11">
        <v>0.84499999999999997</v>
      </c>
      <c r="AG1251" s="11">
        <v>0.1</v>
      </c>
      <c r="AH1251" s="11">
        <v>0.61299999999999999</v>
      </c>
      <c r="AI1251" s="11">
        <v>0.57399999999999995</v>
      </c>
      <c r="AJ1251" s="11">
        <v>0.27486362892984001</v>
      </c>
      <c r="AK1251" s="11">
        <v>0.20415779917715401</v>
      </c>
      <c r="AL1251" s="11">
        <v>0.35668792752629297</v>
      </c>
      <c r="AM1251" s="11">
        <v>0.66398304773295114</v>
      </c>
      <c r="AN1251" s="11">
        <v>0.51623014285714286</v>
      </c>
      <c r="AO1251" s="11">
        <v>0.33538869535506022</v>
      </c>
      <c r="AP1251" s="11">
        <v>0.53100000000000003</v>
      </c>
      <c r="AQ1251" s="11">
        <v>0.35668792752629297</v>
      </c>
      <c r="AR1251" s="11">
        <v>11399.1506999802</v>
      </c>
      <c r="AS1251" s="11">
        <v>11310</v>
      </c>
      <c r="AT1251" s="11">
        <v>71956321.687588602</v>
      </c>
      <c r="AW1251" s="11">
        <v>-0.15</v>
      </c>
      <c r="AX1251" s="11">
        <v>4.2441318605346307E-2</v>
      </c>
    </row>
    <row r="1252" spans="1:50">
      <c r="A1252"/>
      <c r="B1252"/>
      <c r="C1252"/>
      <c r="D1252"/>
      <c r="E1252"/>
      <c r="F1252"/>
      <c r="G1252"/>
      <c r="H1252"/>
      <c r="I1252"/>
      <c r="J1252"/>
      <c r="K1252"/>
      <c r="L1252"/>
      <c r="M1252"/>
      <c r="N1252"/>
      <c r="O1252"/>
      <c r="P1252"/>
      <c r="Q1252"/>
      <c r="R1252"/>
      <c r="S1252"/>
      <c r="T1252"/>
      <c r="U1252"/>
      <c r="V1252"/>
      <c r="W1252"/>
      <c r="X1252"/>
      <c r="Y1252"/>
      <c r="Z1252"/>
      <c r="AA1252" s="11">
        <v>2.6710877774707563E-2</v>
      </c>
      <c r="AB1252" s="11">
        <v>0.3110049846870061</v>
      </c>
      <c r="AC1252" s="11">
        <v>0.60599999999999998</v>
      </c>
      <c r="AD1252" s="11">
        <v>0.1</v>
      </c>
      <c r="AE1252" s="11">
        <v>0.81</v>
      </c>
      <c r="AF1252" s="11">
        <v>0.79700000000000004</v>
      </c>
      <c r="AG1252" s="11">
        <v>0.1</v>
      </c>
      <c r="AH1252" s="11">
        <v>0.60099999999999998</v>
      </c>
      <c r="AI1252" s="11">
        <v>0.57399999999999995</v>
      </c>
      <c r="AJ1252" s="11">
        <v>0.19635966838989199</v>
      </c>
      <c r="AK1252" s="11">
        <v>0.20275052353516601</v>
      </c>
      <c r="AL1252" s="11">
        <v>0.33400217748768718</v>
      </c>
      <c r="AM1252" s="11">
        <v>0.80097810076626674</v>
      </c>
      <c r="AN1252" s="11">
        <v>0.52123699999999995</v>
      </c>
      <c r="AO1252" s="11">
        <v>0.31982084584815768</v>
      </c>
      <c r="AP1252" s="11">
        <v>0.52400000000000002</v>
      </c>
      <c r="AQ1252" s="11">
        <v>0.33400217748768718</v>
      </c>
      <c r="AR1252" s="11">
        <v>11558.3826278546</v>
      </c>
      <c r="AS1252" s="11">
        <v>11470</v>
      </c>
      <c r="AT1252" s="11">
        <v>72903921.328911006</v>
      </c>
      <c r="AW1252" s="11">
        <v>-0.15</v>
      </c>
      <c r="AX1252" s="11">
        <v>3.8156161556663237E-2</v>
      </c>
    </row>
    <row r="1253" spans="1:50">
      <c r="A1253"/>
      <c r="B1253"/>
      <c r="C1253"/>
      <c r="D1253"/>
      <c r="E1253"/>
      <c r="F1253"/>
      <c r="G1253"/>
      <c r="H1253"/>
      <c r="I1253"/>
      <c r="J1253"/>
      <c r="K1253"/>
      <c r="L1253"/>
      <c r="M1253"/>
      <c r="N1253"/>
      <c r="O1253"/>
      <c r="P1253"/>
      <c r="Q1253"/>
      <c r="R1253"/>
      <c r="S1253"/>
      <c r="T1253"/>
      <c r="U1253"/>
      <c r="V1253"/>
      <c r="W1253"/>
      <c r="X1253"/>
      <c r="Y1253"/>
      <c r="Z1253"/>
      <c r="AA1253" s="11">
        <v>2.6710877774707563E-2</v>
      </c>
      <c r="AB1253" s="11">
        <v>0.32566445274934142</v>
      </c>
      <c r="AC1253" s="11">
        <v>0.69900000000000007</v>
      </c>
      <c r="AD1253" s="11">
        <v>0.1</v>
      </c>
      <c r="AE1253" s="11">
        <v>0.81099999999999994</v>
      </c>
      <c r="AF1253" s="11">
        <v>0.79599999999999993</v>
      </c>
      <c r="AG1253" s="11">
        <v>9.9000000022351736E-2</v>
      </c>
      <c r="AH1253" s="11">
        <v>0.54700000000000004</v>
      </c>
      <c r="AI1253" s="11">
        <v>0.502</v>
      </c>
      <c r="AJ1253" s="11">
        <v>0.19939607163812417</v>
      </c>
      <c r="AK1253" s="11">
        <v>0.20572301823337388</v>
      </c>
      <c r="AL1253" s="11">
        <v>0.3356621556757069</v>
      </c>
      <c r="AM1253" s="11">
        <v>0.79296831993763672</v>
      </c>
      <c r="AN1253" s="11">
        <v>0.51602463011650557</v>
      </c>
      <c r="AO1253" s="11">
        <v>0.32162263734940294</v>
      </c>
      <c r="AP1253" s="11">
        <v>0.55100000000000005</v>
      </c>
      <c r="AQ1253" s="11">
        <v>0.3356621556757069</v>
      </c>
      <c r="AS1253" s="11">
        <v>12232.666666666744</v>
      </c>
      <c r="AW1253" s="11">
        <v>-0.16</v>
      </c>
      <c r="AX1253" s="11">
        <v>3.1424512721485554E-2</v>
      </c>
    </row>
    <row r="1254" spans="1:50">
      <c r="A1254"/>
      <c r="B1254"/>
      <c r="C1254"/>
      <c r="D1254"/>
      <c r="E1254"/>
      <c r="F1254"/>
      <c r="G1254"/>
      <c r="H1254"/>
      <c r="I1254"/>
      <c r="J1254"/>
      <c r="K1254"/>
      <c r="L1254"/>
      <c r="M1254"/>
      <c r="N1254"/>
      <c r="O1254"/>
      <c r="P1254"/>
      <c r="Q1254"/>
      <c r="R1254"/>
      <c r="S1254"/>
      <c r="T1254"/>
      <c r="U1254"/>
      <c r="V1254"/>
      <c r="W1254"/>
      <c r="X1254"/>
      <c r="Y1254"/>
      <c r="Z1254"/>
      <c r="AA1254" s="11">
        <v>3.4295905068934766E-3</v>
      </c>
      <c r="AB1254" s="11">
        <v>0.14000000000000001</v>
      </c>
      <c r="AC1254" s="11">
        <v>0.53900000024586914</v>
      </c>
      <c r="AD1254" s="11">
        <v>9.8000000044703481E-2</v>
      </c>
      <c r="AE1254" s="11">
        <v>9.8000000044703481E-2</v>
      </c>
      <c r="AF1254" s="11">
        <v>9.9960000045597533E-2</v>
      </c>
      <c r="AG1254" s="11">
        <v>9.8000000044703481E-2</v>
      </c>
      <c r="AH1254" s="11" t="e">
        <v>#N/A</v>
      </c>
      <c r="AI1254" s="11">
        <v>0.39200000017881392</v>
      </c>
      <c r="AJ1254" s="11">
        <v>0</v>
      </c>
      <c r="AK1254" s="11">
        <v>0.11523818562245233</v>
      </c>
      <c r="AL1254" s="11">
        <v>0.27451031731468795</v>
      </c>
      <c r="AM1254" s="11">
        <v>7.2376499861066845E-4</v>
      </c>
      <c r="AN1254" s="11">
        <v>0.14981398314832578</v>
      </c>
      <c r="AO1254" s="11">
        <v>0.15671209842073403</v>
      </c>
      <c r="AP1254" s="11" t="e">
        <v>#N/A</v>
      </c>
      <c r="AQ1254" s="11">
        <v>0.27451031731468795</v>
      </c>
      <c r="AS1254" s="11">
        <v>233.23809523816453</v>
      </c>
      <c r="AT1254" s="11">
        <v>21587514</v>
      </c>
      <c r="AW1254" s="11">
        <v>-0.31</v>
      </c>
      <c r="AX1254" s="11">
        <v>-2.5512307741670737E-2</v>
      </c>
    </row>
    <row r="1255" spans="1:50">
      <c r="A1255"/>
      <c r="B1255"/>
      <c r="C1255"/>
      <c r="D1255"/>
      <c r="E1255"/>
      <c r="F1255"/>
      <c r="G1255"/>
      <c r="H1255"/>
      <c r="I1255"/>
      <c r="J1255"/>
      <c r="K1255"/>
      <c r="L1255"/>
      <c r="M1255"/>
      <c r="N1255"/>
      <c r="O1255"/>
      <c r="P1255"/>
      <c r="Q1255"/>
      <c r="R1255"/>
      <c r="S1255"/>
      <c r="T1255"/>
      <c r="U1255"/>
      <c r="V1255"/>
      <c r="W1255"/>
      <c r="X1255"/>
      <c r="Y1255"/>
      <c r="Z1255"/>
      <c r="AA1255" s="11">
        <v>3.4295905068934766E-3</v>
      </c>
      <c r="AB1255" s="11">
        <v>0.14000000000000001</v>
      </c>
      <c r="AC1255" s="11">
        <v>0.55000000000000004</v>
      </c>
      <c r="AD1255" s="11">
        <v>0.1</v>
      </c>
      <c r="AE1255" s="11">
        <v>0.1</v>
      </c>
      <c r="AF1255" s="11">
        <v>0.10199999999999999</v>
      </c>
      <c r="AG1255" s="11">
        <v>0.1</v>
      </c>
      <c r="AH1255" s="11" t="e">
        <v>#N/A</v>
      </c>
      <c r="AI1255" s="11">
        <v>0.4</v>
      </c>
      <c r="AJ1255" s="11">
        <v>0</v>
      </c>
      <c r="AK1255" s="11">
        <v>0.107385903875474</v>
      </c>
      <c r="AL1255" s="11">
        <v>0.2699084871607621</v>
      </c>
      <c r="AM1255" s="11">
        <v>7.4059674232694107E-4</v>
      </c>
      <c r="AN1255" s="11">
        <v>0.15307080878981574</v>
      </c>
      <c r="AO1255" s="11">
        <v>0.14970622303808931</v>
      </c>
      <c r="AP1255" s="11" t="e">
        <v>#N/A</v>
      </c>
      <c r="AQ1255" s="11">
        <v>0.2699084871607621</v>
      </c>
      <c r="AS1255" s="11">
        <v>462.66666666668607</v>
      </c>
      <c r="AT1255" s="11">
        <v>22249811.921172298</v>
      </c>
      <c r="AW1255" s="11">
        <v>-0.31</v>
      </c>
      <c r="AX1255" s="11">
        <v>-2.7544535233302136E-2</v>
      </c>
    </row>
    <row r="1256" spans="1:50">
      <c r="A1256"/>
      <c r="B1256"/>
      <c r="C1256"/>
      <c r="D1256"/>
      <c r="E1256"/>
      <c r="F1256"/>
      <c r="G1256"/>
      <c r="H1256"/>
      <c r="I1256"/>
      <c r="J1256"/>
      <c r="K1256"/>
      <c r="L1256"/>
      <c r="M1256"/>
      <c r="N1256"/>
      <c r="O1256"/>
      <c r="P1256"/>
      <c r="Q1256"/>
      <c r="R1256"/>
      <c r="S1256"/>
      <c r="T1256"/>
      <c r="U1256"/>
      <c r="V1256"/>
      <c r="W1256"/>
      <c r="X1256"/>
      <c r="Y1256"/>
      <c r="Z1256"/>
      <c r="AA1256" s="11">
        <v>3.4295905068934766E-3</v>
      </c>
      <c r="AB1256" s="11">
        <v>0.14849998475000004</v>
      </c>
      <c r="AC1256" s="11">
        <v>0.55000000000000004</v>
      </c>
      <c r="AD1256" s="11">
        <v>0.1</v>
      </c>
      <c r="AE1256" s="11">
        <v>0.1</v>
      </c>
      <c r="AF1256" s="11">
        <v>0.10199999999999999</v>
      </c>
      <c r="AG1256" s="11">
        <v>0.1</v>
      </c>
      <c r="AH1256" s="11" t="e">
        <v>#N/A</v>
      </c>
      <c r="AI1256" s="11">
        <v>0.4</v>
      </c>
      <c r="AJ1256" s="11">
        <v>0</v>
      </c>
      <c r="AK1256" s="11">
        <v>0.110427887262595</v>
      </c>
      <c r="AL1256" s="11">
        <v>0.21559762473934857</v>
      </c>
      <c r="AM1256" s="11">
        <v>7.5742848604321402E-4</v>
      </c>
      <c r="AN1256" s="11">
        <v>0.15632763443130573</v>
      </c>
      <c r="AO1256" s="11">
        <v>0.15632883313099094</v>
      </c>
      <c r="AP1256" s="11" t="e">
        <v>#N/A</v>
      </c>
      <c r="AQ1256" s="11">
        <v>0.21559762473934857</v>
      </c>
      <c r="AR1256" s="11">
        <v>2569.2633158495601</v>
      </c>
      <c r="AS1256" s="11">
        <v>692.09523809526581</v>
      </c>
      <c r="AT1256" s="11">
        <v>22932428.927552201</v>
      </c>
      <c r="AW1256" s="11">
        <v>-0.32</v>
      </c>
      <c r="AX1256" s="11">
        <v>-2.5278828860623659E-2</v>
      </c>
    </row>
    <row r="1257" spans="1:50">
      <c r="A1257"/>
      <c r="B1257"/>
      <c r="C1257"/>
      <c r="D1257"/>
      <c r="E1257"/>
      <c r="F1257"/>
      <c r="G1257"/>
      <c r="H1257"/>
      <c r="I1257"/>
      <c r="J1257"/>
      <c r="K1257"/>
      <c r="L1257"/>
      <c r="M1257"/>
      <c r="N1257"/>
      <c r="O1257"/>
      <c r="P1257"/>
      <c r="Q1257"/>
      <c r="R1257"/>
      <c r="S1257"/>
      <c r="T1257"/>
      <c r="U1257"/>
      <c r="V1257"/>
      <c r="W1257"/>
      <c r="X1257"/>
      <c r="Y1257"/>
      <c r="Z1257"/>
      <c r="AA1257" s="11">
        <v>3.4295905068934766E-3</v>
      </c>
      <c r="AB1257" s="11">
        <v>0.15699996949999995</v>
      </c>
      <c r="AC1257" s="11">
        <v>0.55000000000000004</v>
      </c>
      <c r="AD1257" s="11">
        <v>0.1</v>
      </c>
      <c r="AE1257" s="11">
        <v>0.1</v>
      </c>
      <c r="AF1257" s="11">
        <v>0.10199999999999999</v>
      </c>
      <c r="AG1257" s="11">
        <v>0.1</v>
      </c>
      <c r="AH1257" s="11" t="e">
        <v>#N/A</v>
      </c>
      <c r="AI1257" s="11">
        <v>0.4</v>
      </c>
      <c r="AJ1257" s="11">
        <v>3.3568343852569973E-2</v>
      </c>
      <c r="AK1257" s="11">
        <v>0.113469870649716</v>
      </c>
      <c r="AL1257" s="11">
        <v>0.16128676231793504</v>
      </c>
      <c r="AM1257" s="11">
        <v>7.7426022975948664E-4</v>
      </c>
      <c r="AN1257" s="11">
        <v>0.15958446007279573</v>
      </c>
      <c r="AO1257" s="11">
        <v>0.1629514432238926</v>
      </c>
      <c r="AP1257" s="11" t="e">
        <v>#N/A</v>
      </c>
      <c r="AQ1257" s="11">
        <v>0.16128676231793504</v>
      </c>
      <c r="AR1257" s="11">
        <v>3398.2852002494801</v>
      </c>
      <c r="AS1257" s="11">
        <v>921.52380952384556</v>
      </c>
      <c r="AT1257" s="11">
        <v>23635988.4020776</v>
      </c>
      <c r="AW1257" s="11">
        <v>-0.34</v>
      </c>
      <c r="AX1257" s="11">
        <v>-6.6918920680316463E-2</v>
      </c>
    </row>
    <row r="1258" spans="1:50">
      <c r="A1258"/>
      <c r="B1258"/>
      <c r="C1258"/>
      <c r="D1258"/>
      <c r="E1258"/>
      <c r="F1258"/>
      <c r="G1258"/>
      <c r="H1258"/>
      <c r="I1258"/>
      <c r="J1258"/>
      <c r="K1258"/>
      <c r="L1258"/>
      <c r="M1258"/>
      <c r="N1258"/>
      <c r="O1258"/>
      <c r="P1258"/>
      <c r="Q1258"/>
      <c r="R1258"/>
      <c r="S1258"/>
      <c r="T1258"/>
      <c r="U1258"/>
      <c r="V1258"/>
      <c r="W1258"/>
      <c r="X1258"/>
      <c r="Y1258"/>
      <c r="Z1258"/>
      <c r="AA1258" s="11">
        <v>3.4295905068934766E-3</v>
      </c>
      <c r="AB1258" s="11">
        <v>0.15699996949999995</v>
      </c>
      <c r="AC1258" s="11">
        <v>0.55000000000000004</v>
      </c>
      <c r="AD1258" s="11">
        <v>0.1</v>
      </c>
      <c r="AE1258" s="11">
        <v>0.1</v>
      </c>
      <c r="AF1258" s="11">
        <v>0.10199999999999999</v>
      </c>
      <c r="AG1258" s="11">
        <v>0.1</v>
      </c>
      <c r="AH1258" s="11" t="e">
        <v>#N/A</v>
      </c>
      <c r="AI1258" s="11">
        <v>0.4</v>
      </c>
      <c r="AJ1258" s="11">
        <v>9.2042663791503013E-2</v>
      </c>
      <c r="AK1258" s="11">
        <v>0.10672685663305703</v>
      </c>
      <c r="AL1258" s="11">
        <v>0.16262912962749229</v>
      </c>
      <c r="AM1258" s="11">
        <v>7.9109197347575948E-4</v>
      </c>
      <c r="AN1258" s="11">
        <v>0.16284128571428572</v>
      </c>
      <c r="AO1258" s="11">
        <v>0.18679026972820259</v>
      </c>
      <c r="AP1258" s="11" t="e">
        <v>#N/A</v>
      </c>
      <c r="AQ1258" s="11">
        <v>0.16262912962749229</v>
      </c>
      <c r="AR1258" s="11">
        <v>4175.1242251877802</v>
      </c>
      <c r="AS1258" s="11">
        <v>1150.9523809524253</v>
      </c>
      <c r="AT1258" s="11">
        <v>24361132.852871999</v>
      </c>
      <c r="AW1258" s="11">
        <v>-0.35</v>
      </c>
      <c r="AX1258" s="11">
        <v>-7.2403725776098049E-2</v>
      </c>
    </row>
    <row r="1259" spans="1:50">
      <c r="A1259"/>
      <c r="B1259"/>
      <c r="C1259"/>
      <c r="D1259"/>
      <c r="E1259"/>
      <c r="F1259"/>
      <c r="G1259"/>
      <c r="H1259"/>
      <c r="I1259"/>
      <c r="J1259"/>
      <c r="K1259"/>
      <c r="L1259"/>
      <c r="M1259"/>
      <c r="N1259"/>
      <c r="O1259"/>
      <c r="P1259"/>
      <c r="Q1259"/>
      <c r="R1259"/>
      <c r="S1259"/>
      <c r="T1259"/>
      <c r="U1259"/>
      <c r="V1259"/>
      <c r="W1259"/>
      <c r="X1259"/>
      <c r="Y1259"/>
      <c r="Z1259"/>
      <c r="AA1259" s="11">
        <v>3.4295905068934766E-3</v>
      </c>
      <c r="AB1259" s="11">
        <v>0.15699996949999995</v>
      </c>
      <c r="AC1259" s="11">
        <v>0.55000000000000004</v>
      </c>
      <c r="AD1259" s="11">
        <v>0.1</v>
      </c>
      <c r="AE1259" s="11">
        <v>0.1</v>
      </c>
      <c r="AF1259" s="11">
        <v>0.10199999999999999</v>
      </c>
      <c r="AG1259" s="11">
        <v>0.1</v>
      </c>
      <c r="AH1259" s="11" t="e">
        <v>#N/A</v>
      </c>
      <c r="AI1259" s="11">
        <v>0.4</v>
      </c>
      <c r="AJ1259" s="11">
        <v>0.15051698373043601</v>
      </c>
      <c r="AK1259" s="11">
        <v>9.9983842616398005E-2</v>
      </c>
      <c r="AL1259" s="11">
        <v>0.1639714969370496</v>
      </c>
      <c r="AM1259" s="11">
        <v>8.0792371719203221E-4</v>
      </c>
      <c r="AN1259" s="11">
        <v>0.16878099999999999</v>
      </c>
      <c r="AO1259" s="11">
        <v>0.21062909623251264</v>
      </c>
      <c r="AP1259" s="11" t="e">
        <v>#N/A</v>
      </c>
      <c r="AQ1259" s="11">
        <v>0.1639714969370496</v>
      </c>
      <c r="AR1259" s="11">
        <v>3960.5338819273602</v>
      </c>
      <c r="AS1259" s="11">
        <v>1380.380952381005</v>
      </c>
      <c r="AT1259" s="11">
        <v>25108524.5</v>
      </c>
      <c r="AW1259" s="11">
        <v>-0.34</v>
      </c>
      <c r="AX1259" s="11">
        <v>-5.431232799141561E-2</v>
      </c>
    </row>
    <row r="1260" spans="1:50">
      <c r="A1260"/>
      <c r="B1260"/>
      <c r="C1260"/>
      <c r="D1260"/>
      <c r="E1260"/>
      <c r="F1260"/>
      <c r="G1260"/>
      <c r="H1260"/>
      <c r="I1260"/>
      <c r="J1260"/>
      <c r="K1260"/>
      <c r="L1260"/>
      <c r="M1260"/>
      <c r="N1260"/>
      <c r="O1260"/>
      <c r="P1260"/>
      <c r="Q1260"/>
      <c r="R1260"/>
      <c r="S1260"/>
      <c r="T1260"/>
      <c r="U1260"/>
      <c r="V1260"/>
      <c r="W1260"/>
      <c r="X1260"/>
      <c r="Y1260"/>
      <c r="Z1260"/>
      <c r="AA1260" s="11">
        <v>3.4295905068934766E-3</v>
      </c>
      <c r="AB1260" s="11">
        <v>0.15699996949999995</v>
      </c>
      <c r="AC1260" s="11">
        <v>0.55000000000000004</v>
      </c>
      <c r="AD1260" s="11">
        <v>0.1</v>
      </c>
      <c r="AE1260" s="11">
        <v>0.1</v>
      </c>
      <c r="AF1260" s="11">
        <v>0.10199999999999999</v>
      </c>
      <c r="AG1260" s="11">
        <v>0.1</v>
      </c>
      <c r="AH1260" s="11" t="e">
        <v>#N/A</v>
      </c>
      <c r="AI1260" s="11">
        <v>0.4</v>
      </c>
      <c r="AJ1260" s="11">
        <v>0.13186309730586002</v>
      </c>
      <c r="AK1260" s="11">
        <v>9.6598309763781032E-2</v>
      </c>
      <c r="AL1260" s="11">
        <v>0.18431115769674117</v>
      </c>
      <c r="AM1260" s="11">
        <v>8.2475546090830505E-4</v>
      </c>
      <c r="AN1260" s="11">
        <v>0.17327342857142858</v>
      </c>
      <c r="AO1260" s="11">
        <v>0.18548955559757041</v>
      </c>
      <c r="AP1260" s="11" t="e">
        <v>#N/A</v>
      </c>
      <c r="AQ1260" s="11">
        <v>0.18431115769674117</v>
      </c>
      <c r="AR1260" s="11">
        <v>3688.9531029506902</v>
      </c>
      <c r="AS1260" s="11">
        <v>1609.8095238095848</v>
      </c>
      <c r="AT1260" s="11">
        <v>25748668.575701699</v>
      </c>
      <c r="AW1260" s="11">
        <v>-0.33</v>
      </c>
      <c r="AX1260" s="11">
        <v>-4.6428769885268006E-2</v>
      </c>
    </row>
    <row r="1261" spans="1:50">
      <c r="A1261"/>
      <c r="B1261"/>
      <c r="C1261"/>
      <c r="D1261"/>
      <c r="E1261"/>
      <c r="F1261"/>
      <c r="G1261"/>
      <c r="H1261"/>
      <c r="I1261"/>
      <c r="J1261"/>
      <c r="K1261"/>
      <c r="L1261"/>
      <c r="M1261"/>
      <c r="N1261"/>
      <c r="O1261"/>
      <c r="P1261"/>
      <c r="Q1261"/>
      <c r="R1261"/>
      <c r="S1261"/>
      <c r="T1261"/>
      <c r="U1261"/>
      <c r="V1261"/>
      <c r="W1261"/>
      <c r="X1261"/>
      <c r="Y1261"/>
      <c r="Z1261"/>
      <c r="AA1261" s="11">
        <v>3.4295905068934766E-3</v>
      </c>
      <c r="AB1261" s="11">
        <v>0.17385996973314954</v>
      </c>
      <c r="AC1261" s="11">
        <v>0.4</v>
      </c>
      <c r="AD1261" s="11">
        <v>0.1</v>
      </c>
      <c r="AE1261" s="11">
        <v>0.1</v>
      </c>
      <c r="AF1261" s="11">
        <v>0.10199999999999999</v>
      </c>
      <c r="AG1261" s="11">
        <v>0.1</v>
      </c>
      <c r="AH1261" s="11" t="e">
        <v>#N/A</v>
      </c>
      <c r="AI1261" s="11">
        <v>0.4</v>
      </c>
      <c r="AJ1261" s="11">
        <v>0.11320921088128402</v>
      </c>
      <c r="AK1261" s="11">
        <v>9.3212776911163961E-2</v>
      </c>
      <c r="AL1261" s="11">
        <v>0.20465081845643271</v>
      </c>
      <c r="AM1261" s="11">
        <v>8.4158720462457778E-4</v>
      </c>
      <c r="AN1261" s="11">
        <v>0.17776585714285714</v>
      </c>
      <c r="AO1261" s="11">
        <v>0.16035001496262818</v>
      </c>
      <c r="AP1261" s="11" t="e">
        <v>#N/A</v>
      </c>
      <c r="AQ1261" s="11">
        <v>0.20465081845643271</v>
      </c>
      <c r="AR1261" s="11">
        <v>3370.5376171395401</v>
      </c>
      <c r="AS1261" s="11">
        <v>1839.2380952381645</v>
      </c>
      <c r="AT1261" s="11">
        <v>26405133.181813501</v>
      </c>
      <c r="AW1261" s="11">
        <v>-0.33</v>
      </c>
      <c r="AX1261" s="11">
        <v>-3.9259166118038979E-2</v>
      </c>
    </row>
    <row r="1262" spans="1:50">
      <c r="A1262"/>
      <c r="B1262"/>
      <c r="C1262"/>
      <c r="D1262"/>
      <c r="E1262"/>
      <c r="F1262"/>
      <c r="G1262"/>
      <c r="H1262"/>
      <c r="I1262"/>
      <c r="J1262"/>
      <c r="K1262"/>
      <c r="L1262"/>
      <c r="M1262"/>
      <c r="N1262"/>
      <c r="O1262"/>
      <c r="P1262"/>
      <c r="Q1262"/>
      <c r="R1262"/>
      <c r="S1262"/>
      <c r="T1262"/>
      <c r="U1262"/>
      <c r="V1262"/>
      <c r="W1262"/>
      <c r="X1262"/>
      <c r="Y1262"/>
      <c r="Z1262"/>
      <c r="AA1262" s="11">
        <v>3.4295905068934766E-3</v>
      </c>
      <c r="AB1262" s="11">
        <v>0.19071996996629925</v>
      </c>
      <c r="AC1262" s="11">
        <v>0.39200000017881392</v>
      </c>
      <c r="AD1262" s="11">
        <v>9.8000000044703481E-2</v>
      </c>
      <c r="AE1262" s="11">
        <v>9.8000000044703481E-2</v>
      </c>
      <c r="AF1262" s="11">
        <v>9.9960000045597533E-2</v>
      </c>
      <c r="AG1262" s="11">
        <v>9.8000000044703481E-2</v>
      </c>
      <c r="AH1262" s="11" t="e">
        <v>#N/A</v>
      </c>
      <c r="AI1262" s="11">
        <v>0.39200000017881392</v>
      </c>
      <c r="AJ1262" s="11">
        <v>2.536825380916401E-2</v>
      </c>
      <c r="AK1262" s="11">
        <v>0.180683142089518</v>
      </c>
      <c r="AL1262" s="11">
        <v>0.28408454886816076</v>
      </c>
      <c r="AM1262" s="11">
        <v>3.2826571803628887E-3</v>
      </c>
      <c r="AN1262" s="11">
        <v>0.199771</v>
      </c>
      <c r="AO1262" s="11">
        <v>0.14795438793185606</v>
      </c>
      <c r="AP1262" s="11" t="e">
        <v>#N/A</v>
      </c>
      <c r="AQ1262" s="11">
        <v>0.28408454886816076</v>
      </c>
      <c r="AR1262" s="11">
        <v>1970.90149494037</v>
      </c>
      <c r="AS1262" s="11">
        <v>2068.6666666666861</v>
      </c>
      <c r="AT1262" s="11">
        <v>27078334.4117167</v>
      </c>
      <c r="AW1262" s="11">
        <v>-0.28000000000000003</v>
      </c>
      <c r="AX1262" s="11">
        <v>-9.7740322370082344E-4</v>
      </c>
    </row>
    <row r="1263" spans="1:50">
      <c r="A1263"/>
      <c r="B1263"/>
      <c r="C1263"/>
      <c r="D1263"/>
      <c r="E1263"/>
      <c r="F1263"/>
      <c r="G1263"/>
      <c r="H1263"/>
      <c r="I1263"/>
      <c r="J1263"/>
      <c r="K1263"/>
      <c r="L1263"/>
      <c r="M1263"/>
      <c r="N1263"/>
      <c r="O1263"/>
      <c r="P1263"/>
      <c r="Q1263"/>
      <c r="R1263"/>
      <c r="S1263"/>
      <c r="T1263"/>
      <c r="U1263"/>
      <c r="V1263"/>
      <c r="W1263"/>
      <c r="X1263"/>
      <c r="Y1263"/>
      <c r="Z1263"/>
      <c r="AA1263" s="11">
        <v>3.4295905068934766E-3</v>
      </c>
      <c r="AB1263" s="11">
        <v>0.20757997019944885</v>
      </c>
      <c r="AC1263" s="11">
        <v>0.38400000035762788</v>
      </c>
      <c r="AD1263" s="11">
        <v>9.600000008940697E-2</v>
      </c>
      <c r="AE1263" s="11">
        <v>9.600000008940697E-2</v>
      </c>
      <c r="AF1263" s="11">
        <v>9.79200000911951E-2</v>
      </c>
      <c r="AG1263" s="11">
        <v>9.600000008940697E-2</v>
      </c>
      <c r="AH1263" s="11" t="e">
        <v>#N/A</v>
      </c>
      <c r="AI1263" s="11">
        <v>0.38400000035762788</v>
      </c>
      <c r="AJ1263" s="11">
        <v>0</v>
      </c>
      <c r="AK1263" s="11">
        <v>0.17494624496821798</v>
      </c>
      <c r="AL1263" s="11">
        <v>0.18644931747025817</v>
      </c>
      <c r="AM1263" s="11">
        <v>2.2967506635176441E-2</v>
      </c>
      <c r="AN1263" s="11">
        <v>0.22177614285714287</v>
      </c>
      <c r="AO1263" s="11">
        <v>9.1397283817835101E-2</v>
      </c>
      <c r="AP1263" s="11" t="e">
        <v>#N/A</v>
      </c>
      <c r="AQ1263" s="11">
        <v>0.18644931747025817</v>
      </c>
      <c r="AR1263" s="11">
        <v>2895.3968117212598</v>
      </c>
      <c r="AS1263" s="11">
        <v>2260</v>
      </c>
      <c r="AT1263" s="11">
        <v>27768698.967130098</v>
      </c>
      <c r="AW1263" s="11">
        <v>-0.33</v>
      </c>
      <c r="AX1263" s="11">
        <v>-2.2398119072780442E-2</v>
      </c>
    </row>
    <row r="1264" spans="1:50">
      <c r="A1264"/>
      <c r="B1264"/>
      <c r="C1264"/>
      <c r="D1264"/>
      <c r="E1264"/>
      <c r="F1264"/>
      <c r="G1264"/>
      <c r="H1264"/>
      <c r="I1264"/>
      <c r="J1264"/>
      <c r="K1264"/>
      <c r="L1264"/>
      <c r="M1264"/>
      <c r="N1264"/>
      <c r="O1264"/>
      <c r="P1264"/>
      <c r="Q1264"/>
      <c r="R1264"/>
      <c r="S1264"/>
      <c r="T1264"/>
      <c r="U1264"/>
      <c r="V1264"/>
      <c r="W1264"/>
      <c r="X1264"/>
      <c r="Y1264"/>
      <c r="Z1264"/>
      <c r="AA1264" s="11">
        <v>3.4295905068934766E-3</v>
      </c>
      <c r="AB1264" s="11">
        <v>0.22443997043259856</v>
      </c>
      <c r="AC1264" s="11">
        <v>0.37600000053644178</v>
      </c>
      <c r="AD1264" s="11">
        <v>9.4000000134110445E-2</v>
      </c>
      <c r="AE1264" s="11">
        <v>9.4000000134110445E-2</v>
      </c>
      <c r="AF1264" s="11">
        <v>9.5880000136792654E-2</v>
      </c>
      <c r="AG1264" s="11">
        <v>9.4000000134110445E-2</v>
      </c>
      <c r="AH1264" s="11" t="e">
        <v>#N/A</v>
      </c>
      <c r="AI1264" s="11">
        <v>0.37600000053644178</v>
      </c>
      <c r="AJ1264" s="11">
        <v>0</v>
      </c>
      <c r="AK1264" s="11">
        <v>0.22314659959395602</v>
      </c>
      <c r="AL1264" s="11">
        <v>0.20898496360930424</v>
      </c>
      <c r="AM1264" s="11">
        <v>5.9815057961083891E-2</v>
      </c>
      <c r="AN1264" s="11">
        <v>0.21734062009914168</v>
      </c>
      <c r="AO1264" s="11">
        <v>0.11506090979560062</v>
      </c>
      <c r="AP1264" s="11" t="e">
        <v>#N/A</v>
      </c>
      <c r="AQ1264" s="11">
        <v>0.20898496360930424</v>
      </c>
      <c r="AR1264" s="11">
        <v>2897.1419225751001</v>
      </c>
      <c r="AS1264" s="11">
        <v>2480</v>
      </c>
      <c r="AT1264" s="11">
        <v>28476664.428571399</v>
      </c>
      <c r="AW1264" s="11">
        <v>-0.31</v>
      </c>
      <c r="AX1264" s="11">
        <v>-1.8572911724215879E-2</v>
      </c>
    </row>
    <row r="1265" spans="1:50">
      <c r="A1265"/>
      <c r="B1265"/>
      <c r="C1265"/>
      <c r="D1265"/>
      <c r="E1265"/>
      <c r="F1265"/>
      <c r="G1265"/>
      <c r="H1265"/>
      <c r="I1265"/>
      <c r="J1265"/>
      <c r="K1265"/>
      <c r="L1265"/>
      <c r="M1265"/>
      <c r="N1265"/>
      <c r="O1265"/>
      <c r="P1265"/>
      <c r="Q1265"/>
      <c r="R1265"/>
      <c r="S1265"/>
      <c r="T1265"/>
      <c r="U1265"/>
      <c r="V1265"/>
      <c r="W1265"/>
      <c r="X1265"/>
      <c r="Y1265"/>
      <c r="Z1265"/>
      <c r="AA1265" s="11">
        <v>3.4295905068934766E-3</v>
      </c>
      <c r="AB1265" s="11">
        <v>0.24129997066574815</v>
      </c>
      <c r="AC1265" s="11">
        <v>0.36800000071525574</v>
      </c>
      <c r="AD1265" s="11">
        <v>9.2000000178813934E-2</v>
      </c>
      <c r="AE1265" s="11">
        <v>9.2000000178813934E-2</v>
      </c>
      <c r="AF1265" s="11">
        <v>9.3840000182390207E-2</v>
      </c>
      <c r="AG1265" s="11">
        <v>9.2000000178813934E-2</v>
      </c>
      <c r="AH1265" s="11" t="e">
        <v>#N/A</v>
      </c>
      <c r="AI1265" s="11">
        <v>0.36800000071525574</v>
      </c>
      <c r="AJ1265" s="11">
        <v>0</v>
      </c>
      <c r="AK1265" s="11">
        <v>0.23220410501458799</v>
      </c>
      <c r="AL1265" s="11">
        <v>0.19136579706673648</v>
      </c>
      <c r="AM1265" s="11">
        <v>0.35557339253652331</v>
      </c>
      <c r="AN1265" s="11">
        <v>0.21290509734114046</v>
      </c>
      <c r="AO1265" s="11">
        <v>0.11756941019459233</v>
      </c>
      <c r="AP1265" s="11" t="e">
        <v>#N/A</v>
      </c>
      <c r="AQ1265" s="11">
        <v>0.19136579706673648</v>
      </c>
      <c r="AR1265" s="11">
        <v>3097.8424292004502</v>
      </c>
      <c r="AS1265" s="11">
        <v>2850</v>
      </c>
      <c r="AT1265" s="11">
        <v>29202819.3715</v>
      </c>
      <c r="AW1265" s="11">
        <v>-0.3</v>
      </c>
      <c r="AX1265" s="11">
        <v>-2.978638568776848E-2</v>
      </c>
    </row>
    <row r="1266" spans="1:50">
      <c r="A1266"/>
      <c r="B1266"/>
      <c r="C1266"/>
      <c r="D1266"/>
      <c r="E1266"/>
      <c r="F1266"/>
      <c r="G1266"/>
      <c r="H1266"/>
      <c r="I1266"/>
      <c r="J1266"/>
      <c r="K1266"/>
      <c r="L1266"/>
      <c r="M1266"/>
      <c r="N1266"/>
      <c r="O1266"/>
      <c r="P1266"/>
      <c r="Q1266"/>
      <c r="R1266"/>
      <c r="S1266"/>
      <c r="T1266"/>
      <c r="U1266"/>
      <c r="V1266"/>
      <c r="W1266"/>
      <c r="X1266"/>
      <c r="Y1266"/>
      <c r="Z1266"/>
      <c r="AA1266" s="11">
        <v>3.4295905068934766E-3</v>
      </c>
      <c r="AB1266" s="11">
        <v>0.25815997089889775</v>
      </c>
      <c r="AC1266" s="11">
        <v>0.36000000089406969</v>
      </c>
      <c r="AD1266" s="11">
        <v>9.0000000223517423E-2</v>
      </c>
      <c r="AE1266" s="11">
        <v>9.0000000223517423E-2</v>
      </c>
      <c r="AF1266" s="11">
        <v>9.180000022798776E-2</v>
      </c>
      <c r="AG1266" s="11">
        <v>9.0000000223517423E-2</v>
      </c>
      <c r="AH1266" s="11" t="e">
        <v>#N/A</v>
      </c>
      <c r="AI1266" s="11">
        <v>0.36000000089406969</v>
      </c>
      <c r="AJ1266" s="11">
        <v>0</v>
      </c>
      <c r="AK1266" s="11">
        <v>0.23791360023251601</v>
      </c>
      <c r="AL1266" s="11">
        <v>0.20698369738403349</v>
      </c>
      <c r="AM1266" s="11">
        <v>0.52021541733039889</v>
      </c>
      <c r="AN1266" s="11">
        <v>0.20846957458313928</v>
      </c>
      <c r="AO1266" s="11">
        <v>9.0526515297289029E-2</v>
      </c>
      <c r="AP1266" s="11" t="e">
        <v>#N/A</v>
      </c>
      <c r="AQ1266" s="11">
        <v>0.20698369738403349</v>
      </c>
      <c r="AR1266" s="11">
        <v>3171.1903787229398</v>
      </c>
      <c r="AS1266" s="11">
        <v>2980</v>
      </c>
      <c r="AT1266" s="11">
        <v>29947491.265473299</v>
      </c>
      <c r="AV1266" s="11">
        <v>25.31</v>
      </c>
      <c r="AW1266" s="11">
        <v>-0.28999999999999998</v>
      </c>
      <c r="AX1266" s="11">
        <v>-2.8317217547087381E-2</v>
      </c>
    </row>
    <row r="1267" spans="1:50">
      <c r="A1267"/>
      <c r="B1267"/>
      <c r="C1267"/>
      <c r="D1267"/>
      <c r="E1267"/>
      <c r="F1267"/>
      <c r="G1267"/>
      <c r="H1267"/>
      <c r="I1267"/>
      <c r="J1267"/>
      <c r="K1267"/>
      <c r="L1267"/>
      <c r="M1267"/>
      <c r="N1267"/>
      <c r="O1267"/>
      <c r="P1267"/>
      <c r="Q1267"/>
      <c r="R1267"/>
      <c r="S1267"/>
      <c r="T1267"/>
      <c r="U1267"/>
      <c r="V1267"/>
      <c r="W1267"/>
      <c r="X1267"/>
      <c r="Y1267"/>
      <c r="Z1267"/>
      <c r="AA1267" s="11">
        <v>3.4295905068934766E-3</v>
      </c>
      <c r="AB1267" s="11">
        <v>0.27501997113204735</v>
      </c>
      <c r="AC1267" s="11">
        <v>0.35200000107288359</v>
      </c>
      <c r="AD1267" s="11">
        <v>8.8000000268220899E-2</v>
      </c>
      <c r="AE1267" s="11">
        <v>8.8000000268220899E-2</v>
      </c>
      <c r="AF1267" s="11">
        <v>8.97600002735853E-2</v>
      </c>
      <c r="AG1267" s="11">
        <v>8.8000000268220899E-2</v>
      </c>
      <c r="AH1267" s="11" t="e">
        <v>#N/A</v>
      </c>
      <c r="AI1267" s="11">
        <v>0.35200000107288359</v>
      </c>
      <c r="AJ1267" s="11">
        <v>0</v>
      </c>
      <c r="AK1267" s="11">
        <v>0.23174967302077398</v>
      </c>
      <c r="AL1267" s="11">
        <v>0.20628002597475681</v>
      </c>
      <c r="AM1267" s="11">
        <v>0.63418872991193775</v>
      </c>
      <c r="AN1267" s="11">
        <v>0.20403405182513809</v>
      </c>
      <c r="AO1267" s="11">
        <v>0.11310179163101823</v>
      </c>
      <c r="AP1267" s="11" t="e">
        <v>#N/A</v>
      </c>
      <c r="AQ1267" s="11">
        <v>0.20628002597475681</v>
      </c>
      <c r="AR1267" s="11">
        <v>3460.1322880173502</v>
      </c>
      <c r="AS1267" s="11">
        <v>3330</v>
      </c>
      <c r="AT1267" s="11">
        <v>30711152.2927428</v>
      </c>
      <c r="AW1267" s="11">
        <v>-0.28999999999999998</v>
      </c>
      <c r="AX1267" s="11">
        <v>-2.7946719970018463E-2</v>
      </c>
    </row>
    <row r="1268" spans="1:50">
      <c r="A1268"/>
      <c r="B1268"/>
      <c r="C1268"/>
      <c r="D1268"/>
      <c r="E1268"/>
      <c r="F1268"/>
      <c r="G1268"/>
      <c r="H1268"/>
      <c r="I1268"/>
      <c r="J1268"/>
      <c r="K1268"/>
      <c r="L1268"/>
      <c r="M1268"/>
      <c r="N1268"/>
      <c r="O1268"/>
      <c r="P1268"/>
      <c r="Q1268"/>
      <c r="R1268"/>
      <c r="S1268"/>
      <c r="T1268"/>
      <c r="U1268"/>
      <c r="V1268"/>
      <c r="W1268"/>
      <c r="X1268"/>
      <c r="Y1268"/>
      <c r="Z1268"/>
      <c r="AA1268" s="11">
        <v>3.4295905068934766E-3</v>
      </c>
      <c r="AB1268" s="11">
        <v>0.29187997136519694</v>
      </c>
      <c r="AC1268" s="11">
        <v>0.34400000125169755</v>
      </c>
      <c r="AD1268" s="11">
        <v>8.6000000312924388E-2</v>
      </c>
      <c r="AE1268" s="11">
        <v>8.6000000312924388E-2</v>
      </c>
      <c r="AF1268" s="11">
        <v>8.7720000319182867E-2</v>
      </c>
      <c r="AG1268" s="11">
        <v>8.6000000312924388E-2</v>
      </c>
      <c r="AH1268" s="11" t="e">
        <v>#N/A</v>
      </c>
      <c r="AI1268" s="11">
        <v>0.34400000125169755</v>
      </c>
      <c r="AJ1268" s="11">
        <v>3.391487194320604E-2</v>
      </c>
      <c r="AK1268" s="11">
        <v>0.265819375909082</v>
      </c>
      <c r="AL1268" s="11">
        <v>0.22368829912899635</v>
      </c>
      <c r="AM1268" s="11">
        <v>0.6957875743821067</v>
      </c>
      <c r="AN1268" s="11">
        <v>0.19959852906713688</v>
      </c>
      <c r="AO1268" s="11">
        <v>0.13388769720268537</v>
      </c>
      <c r="AP1268" s="11" t="e">
        <v>#N/A</v>
      </c>
      <c r="AQ1268" s="11">
        <v>0.22368829912899635</v>
      </c>
      <c r="AR1268" s="11">
        <v>3547.9989718767401</v>
      </c>
      <c r="AS1268" s="11">
        <v>3330</v>
      </c>
      <c r="AT1268" s="11">
        <v>31494286.676207799</v>
      </c>
      <c r="AW1268" s="11">
        <v>-0.28000000000000003</v>
      </c>
      <c r="AX1268" s="11">
        <v>-2.9841510402845495E-2</v>
      </c>
    </row>
    <row r="1269" spans="1:50">
      <c r="A1269"/>
      <c r="B1269"/>
      <c r="C1269"/>
      <c r="D1269"/>
      <c r="E1269"/>
      <c r="F1269"/>
      <c r="G1269"/>
      <c r="H1269"/>
      <c r="I1269"/>
      <c r="J1269"/>
      <c r="K1269"/>
      <c r="L1269"/>
      <c r="M1269"/>
      <c r="N1269"/>
      <c r="O1269"/>
      <c r="P1269"/>
      <c r="Q1269"/>
      <c r="R1269"/>
      <c r="S1269"/>
      <c r="T1269"/>
      <c r="U1269"/>
      <c r="V1269"/>
      <c r="W1269"/>
      <c r="X1269"/>
      <c r="Y1269"/>
      <c r="Z1269"/>
      <c r="AA1269" s="11">
        <v>3.4295905068934766E-3</v>
      </c>
      <c r="AB1269" s="11">
        <v>0.30873997159834654</v>
      </c>
      <c r="AC1269" s="11">
        <v>0.33600000143051145</v>
      </c>
      <c r="AD1269" s="11">
        <v>8.4000000357627863E-2</v>
      </c>
      <c r="AE1269" s="11">
        <v>8.4000000357627863E-2</v>
      </c>
      <c r="AF1269" s="11">
        <v>8.568000036478042E-2</v>
      </c>
      <c r="AG1269" s="11">
        <v>8.4000000357627863E-2</v>
      </c>
      <c r="AH1269" s="11" t="e">
        <v>#N/A</v>
      </c>
      <c r="AI1269" s="11">
        <v>0.33600000143051145</v>
      </c>
      <c r="AJ1269" s="11">
        <v>3.8575723119595826E-2</v>
      </c>
      <c r="AK1269" s="11">
        <v>0.26816118209764772</v>
      </c>
      <c r="AL1269" s="11">
        <v>0.22645141607594593</v>
      </c>
      <c r="AM1269" s="11">
        <v>0.68882969879380629</v>
      </c>
      <c r="AN1269" s="11">
        <v>0.19516300630913569</v>
      </c>
      <c r="AO1269" s="11">
        <v>0.13754882014882605</v>
      </c>
      <c r="AP1269" s="11" t="e">
        <v>#N/A</v>
      </c>
      <c r="AQ1269" s="11">
        <v>0.22645141607594593</v>
      </c>
      <c r="AS1269" s="11">
        <v>3674.6666666666861</v>
      </c>
      <c r="AW1269" s="11">
        <v>-0.28000000000000003</v>
      </c>
      <c r="AX1269" s="11">
        <v>-3.2380695590484676E-2</v>
      </c>
    </row>
    <row r="1270" spans="1:50">
      <c r="A1270"/>
      <c r="B1270"/>
      <c r="C1270"/>
      <c r="D1270"/>
      <c r="E1270"/>
      <c r="F1270"/>
      <c r="G1270"/>
      <c r="H1270"/>
      <c r="I1270"/>
      <c r="J1270"/>
      <c r="K1270"/>
      <c r="L1270"/>
      <c r="M1270"/>
      <c r="N1270"/>
      <c r="O1270"/>
      <c r="P1270"/>
      <c r="Q1270"/>
      <c r="R1270"/>
      <c r="S1270"/>
      <c r="T1270"/>
      <c r="U1270"/>
      <c r="V1270"/>
      <c r="W1270"/>
      <c r="X1270"/>
      <c r="Y1270"/>
      <c r="Z1270"/>
      <c r="AA1270" s="11">
        <v>4.3547684714762669E-2</v>
      </c>
      <c r="AB1270" s="11">
        <v>6.0000000000000053E-2</v>
      </c>
      <c r="AC1270" s="11">
        <v>0.85</v>
      </c>
      <c r="AD1270" s="11">
        <v>0.7</v>
      </c>
      <c r="AE1270" s="11">
        <v>0.49099999999999999</v>
      </c>
      <c r="AF1270" s="11">
        <v>0.38700000000000001</v>
      </c>
      <c r="AG1270" s="11">
        <v>0.7</v>
      </c>
      <c r="AH1270" s="11">
        <v>0.86099999999999999</v>
      </c>
      <c r="AI1270" s="11">
        <v>0.77800000000000002</v>
      </c>
      <c r="AJ1270" s="11">
        <v>0.70794047094257473</v>
      </c>
      <c r="AK1270" s="11">
        <v>0.73357600540450874</v>
      </c>
      <c r="AL1270" s="11">
        <v>0.79126470096263835</v>
      </c>
      <c r="AM1270" s="11">
        <v>4.8645844397953782E-2</v>
      </c>
      <c r="AN1270" s="11">
        <v>0.54225342857142855</v>
      </c>
      <c r="AO1270" s="11">
        <v>0.81147045424094544</v>
      </c>
      <c r="AP1270" s="11">
        <v>0.62560000349581246</v>
      </c>
      <c r="AQ1270" s="11">
        <v>0.79126470096263835</v>
      </c>
      <c r="AR1270" s="11">
        <v>17863.7310449695</v>
      </c>
      <c r="AS1270" s="11">
        <v>16120</v>
      </c>
      <c r="AT1270" s="11">
        <v>3608850</v>
      </c>
      <c r="AW1270" s="11">
        <v>0.02</v>
      </c>
      <c r="AX1270" s="11">
        <v>8.6169416294668538E-2</v>
      </c>
    </row>
    <row r="1271" spans="1:50">
      <c r="A1271"/>
      <c r="B1271"/>
      <c r="C1271"/>
      <c r="D1271"/>
      <c r="E1271"/>
      <c r="F1271"/>
      <c r="G1271"/>
      <c r="H1271"/>
      <c r="I1271"/>
      <c r="J1271"/>
      <c r="K1271"/>
      <c r="L1271"/>
      <c r="M1271"/>
      <c r="N1271"/>
      <c r="O1271"/>
      <c r="P1271"/>
      <c r="Q1271"/>
      <c r="R1271"/>
      <c r="S1271"/>
      <c r="T1271"/>
      <c r="U1271"/>
      <c r="V1271"/>
      <c r="W1271"/>
      <c r="X1271"/>
      <c r="Y1271"/>
      <c r="Z1271"/>
      <c r="AA1271" s="11">
        <v>4.3547684714762669E-2</v>
      </c>
      <c r="AB1271" s="11">
        <v>5.9000015299999986E-2</v>
      </c>
      <c r="AC1271" s="11">
        <v>0.85</v>
      </c>
      <c r="AD1271" s="11">
        <v>0.7</v>
      </c>
      <c r="AE1271" s="11">
        <v>0.49099999999999999</v>
      </c>
      <c r="AF1271" s="11">
        <v>0.39</v>
      </c>
      <c r="AG1271" s="11">
        <v>0.7</v>
      </c>
      <c r="AH1271" s="11">
        <v>0.85599999999999998</v>
      </c>
      <c r="AI1271" s="11">
        <v>0.77800000000000002</v>
      </c>
      <c r="AJ1271" s="11">
        <v>0.71218415392624601</v>
      </c>
      <c r="AK1271" s="11">
        <v>0.73834286254893999</v>
      </c>
      <c r="AL1271" s="11">
        <v>0.79720887839773025</v>
      </c>
      <c r="AM1271" s="11">
        <v>8.815457290392345E-2</v>
      </c>
      <c r="AN1271" s="11">
        <v>0.56757928571428573</v>
      </c>
      <c r="AO1271" s="11">
        <v>0.81782699397843428</v>
      </c>
      <c r="AP1271" s="11">
        <v>0.6412400031462312</v>
      </c>
      <c r="AQ1271" s="11">
        <v>0.79720887839773025</v>
      </c>
      <c r="AR1271" s="11">
        <v>19490.0569857831</v>
      </c>
      <c r="AS1271" s="11">
        <v>17690</v>
      </c>
      <c r="AT1271" s="11">
        <v>3637550</v>
      </c>
      <c r="AW1271" s="11">
        <v>0.02</v>
      </c>
      <c r="AX1271" s="11">
        <v>8.0953449987572201E-2</v>
      </c>
    </row>
    <row r="1272" spans="1:50">
      <c r="A1272"/>
      <c r="B1272"/>
      <c r="C1272"/>
      <c r="D1272"/>
      <c r="E1272"/>
      <c r="F1272"/>
      <c r="G1272"/>
      <c r="H1272"/>
      <c r="I1272"/>
      <c r="J1272"/>
      <c r="K1272"/>
      <c r="L1272"/>
      <c r="M1272"/>
      <c r="N1272"/>
      <c r="O1272"/>
      <c r="P1272"/>
      <c r="Q1272"/>
      <c r="R1272"/>
      <c r="S1272"/>
      <c r="T1272"/>
      <c r="U1272"/>
      <c r="V1272"/>
      <c r="W1272"/>
      <c r="X1272"/>
      <c r="Y1272"/>
      <c r="Z1272"/>
      <c r="AA1272" s="11">
        <v>4.3547684714762669E-2</v>
      </c>
      <c r="AB1272" s="11">
        <v>5.9000015299999986E-2</v>
      </c>
      <c r="AC1272" s="11">
        <v>0.85</v>
      </c>
      <c r="AD1272" s="11">
        <v>0.7</v>
      </c>
      <c r="AE1272" s="11">
        <v>0.499</v>
      </c>
      <c r="AF1272" s="11">
        <v>0.41100000000000003</v>
      </c>
      <c r="AG1272" s="11">
        <v>0.7</v>
      </c>
      <c r="AH1272" s="11">
        <v>0.85199999999999998</v>
      </c>
      <c r="AI1272" s="11">
        <v>0.77800000000000002</v>
      </c>
      <c r="AJ1272" s="11">
        <v>0.73262305702643504</v>
      </c>
      <c r="AK1272" s="11">
        <v>0.75399853024085106</v>
      </c>
      <c r="AL1272" s="11">
        <v>0.81049737020239887</v>
      </c>
      <c r="AM1272" s="11">
        <v>0.16480841399873555</v>
      </c>
      <c r="AN1272" s="11">
        <v>0.59055942857142851</v>
      </c>
      <c r="AO1272" s="11">
        <v>0.81905596998207275</v>
      </c>
      <c r="AP1272" s="11">
        <v>0.65688000279664993</v>
      </c>
      <c r="AQ1272" s="11">
        <v>0.81049737020239887</v>
      </c>
      <c r="AR1272" s="11">
        <v>21662.469188396601</v>
      </c>
      <c r="AS1272" s="11">
        <v>19350</v>
      </c>
      <c r="AT1272" s="11">
        <v>3674300</v>
      </c>
      <c r="AW1272" s="11">
        <v>0.03</v>
      </c>
      <c r="AX1272" s="11">
        <v>7.4942251004250171E-2</v>
      </c>
    </row>
    <row r="1273" spans="1:50">
      <c r="A1273"/>
      <c r="B1273"/>
      <c r="C1273"/>
      <c r="D1273"/>
      <c r="E1273"/>
      <c r="F1273"/>
      <c r="G1273"/>
      <c r="H1273"/>
      <c r="I1273"/>
      <c r="J1273"/>
      <c r="K1273"/>
      <c r="L1273"/>
      <c r="M1273"/>
      <c r="N1273"/>
      <c r="O1273"/>
      <c r="P1273"/>
      <c r="Q1273"/>
      <c r="R1273"/>
      <c r="S1273"/>
      <c r="T1273"/>
      <c r="U1273"/>
      <c r="V1273"/>
      <c r="W1273"/>
      <c r="X1273"/>
      <c r="Y1273"/>
      <c r="Z1273"/>
      <c r="AA1273" s="11">
        <v>4.3547684714762669E-2</v>
      </c>
      <c r="AB1273" s="11">
        <v>0</v>
      </c>
      <c r="AC1273" s="11">
        <v>0.85</v>
      </c>
      <c r="AD1273" s="11">
        <v>0.7</v>
      </c>
      <c r="AE1273" s="11">
        <v>0.51800000000000002</v>
      </c>
      <c r="AF1273" s="11">
        <v>0.48299999999999998</v>
      </c>
      <c r="AG1273" s="11">
        <v>0.7</v>
      </c>
      <c r="AH1273" s="11">
        <v>0.86099999999999999</v>
      </c>
      <c r="AI1273" s="11">
        <v>0.77800000000000002</v>
      </c>
      <c r="AJ1273" s="11">
        <v>0.75306196012662396</v>
      </c>
      <c r="AK1273" s="11">
        <v>0.76965419793276202</v>
      </c>
      <c r="AL1273" s="11">
        <v>0.82378586200706749</v>
      </c>
      <c r="AM1273" s="11">
        <v>0.28309706997525108</v>
      </c>
      <c r="AN1273" s="11">
        <v>0.62226857142857139</v>
      </c>
      <c r="AO1273" s="11">
        <v>0.82028494598571133</v>
      </c>
      <c r="AP1273" s="11">
        <v>0.67252000244706878</v>
      </c>
      <c r="AQ1273" s="11">
        <v>0.82378586200706749</v>
      </c>
      <c r="AR1273" s="11">
        <v>23981.658176228</v>
      </c>
      <c r="AS1273" s="11">
        <v>21270</v>
      </c>
      <c r="AT1273" s="11">
        <v>3712900</v>
      </c>
      <c r="AW1273" s="11">
        <v>0.04</v>
      </c>
      <c r="AX1273" s="11">
        <v>6.6487729710957594E-2</v>
      </c>
    </row>
    <row r="1274" spans="1:50">
      <c r="A1274"/>
      <c r="B1274"/>
      <c r="C1274"/>
      <c r="D1274"/>
      <c r="E1274"/>
      <c r="F1274"/>
      <c r="G1274"/>
      <c r="H1274"/>
      <c r="I1274"/>
      <c r="J1274"/>
      <c r="K1274"/>
      <c r="L1274"/>
      <c r="M1274"/>
      <c r="N1274"/>
      <c r="O1274"/>
      <c r="P1274"/>
      <c r="Q1274"/>
      <c r="R1274"/>
      <c r="S1274"/>
      <c r="T1274"/>
      <c r="U1274"/>
      <c r="V1274"/>
      <c r="W1274"/>
      <c r="X1274"/>
      <c r="Y1274"/>
      <c r="Z1274"/>
      <c r="AA1274" s="11">
        <v>4.3547684714762669E-2</v>
      </c>
      <c r="AB1274" s="11">
        <v>0</v>
      </c>
      <c r="AC1274" s="11">
        <v>0.85</v>
      </c>
      <c r="AD1274" s="11">
        <v>0.7</v>
      </c>
      <c r="AE1274" s="11">
        <v>0.55899999999999994</v>
      </c>
      <c r="AF1274" s="11">
        <v>0.53</v>
      </c>
      <c r="AG1274" s="11">
        <v>0.7</v>
      </c>
      <c r="AH1274" s="11">
        <v>0.871</v>
      </c>
      <c r="AI1274" s="11">
        <v>0.77800000000000002</v>
      </c>
      <c r="AJ1274" s="11">
        <v>0.75811856998745397</v>
      </c>
      <c r="AK1274" s="11">
        <v>0.775920166447994</v>
      </c>
      <c r="AL1274" s="11">
        <v>0.80067133327908735</v>
      </c>
      <c r="AM1274" s="11">
        <v>0.49622725255215222</v>
      </c>
      <c r="AN1274" s="11">
        <v>0.65539685714285711</v>
      </c>
      <c r="AO1274" s="11">
        <v>0.8118038779780079</v>
      </c>
      <c r="AP1274" s="11">
        <v>0.68816000209748751</v>
      </c>
      <c r="AQ1274" s="11">
        <v>0.80067133327908735</v>
      </c>
      <c r="AR1274" s="11">
        <v>25884.359464581499</v>
      </c>
      <c r="AS1274" s="11">
        <v>22280</v>
      </c>
      <c r="AT1274" s="11">
        <v>3755000</v>
      </c>
      <c r="AW1274" s="11">
        <v>0.06</v>
      </c>
      <c r="AX1274" s="11">
        <v>6.0473263641957486E-2</v>
      </c>
    </row>
    <row r="1275" spans="1:50">
      <c r="A1275"/>
      <c r="B1275"/>
      <c r="C1275"/>
      <c r="D1275"/>
      <c r="E1275"/>
      <c r="F1275"/>
      <c r="G1275"/>
      <c r="H1275"/>
      <c r="I1275"/>
      <c r="J1275"/>
      <c r="K1275"/>
      <c r="L1275"/>
      <c r="M1275"/>
      <c r="N1275"/>
      <c r="O1275"/>
      <c r="P1275"/>
      <c r="Q1275"/>
      <c r="R1275"/>
      <c r="S1275"/>
      <c r="T1275"/>
      <c r="U1275"/>
      <c r="V1275"/>
      <c r="W1275"/>
      <c r="X1275"/>
      <c r="Y1275"/>
      <c r="Z1275"/>
      <c r="AA1275" s="11">
        <v>4.3547684714762669E-2</v>
      </c>
      <c r="AB1275" s="11">
        <v>0</v>
      </c>
      <c r="AC1275" s="11">
        <v>0.85</v>
      </c>
      <c r="AD1275" s="11">
        <v>0.7</v>
      </c>
      <c r="AE1275" s="11">
        <v>0.60599999999999998</v>
      </c>
      <c r="AF1275" s="11">
        <v>0.63300000000000001</v>
      </c>
      <c r="AG1275" s="11">
        <v>0.7</v>
      </c>
      <c r="AH1275" s="11">
        <v>0.85799999999999998</v>
      </c>
      <c r="AI1275" s="11">
        <v>0.78</v>
      </c>
      <c r="AJ1275" s="11">
        <v>0.76317517984828398</v>
      </c>
      <c r="AK1275" s="11">
        <v>0.78218613496322598</v>
      </c>
      <c r="AL1275" s="11">
        <v>0.77755680455110743</v>
      </c>
      <c r="AM1275" s="11">
        <v>0.71856951817008552</v>
      </c>
      <c r="AN1275" s="11">
        <v>0.69471942857142865</v>
      </c>
      <c r="AO1275" s="11">
        <v>0.80332280997030414</v>
      </c>
      <c r="AP1275" s="11">
        <v>0.70380000174790625</v>
      </c>
      <c r="AQ1275" s="11">
        <v>0.77755680455110743</v>
      </c>
      <c r="AR1275" s="11">
        <v>28635.2258100402</v>
      </c>
      <c r="AS1275" s="11">
        <v>24680</v>
      </c>
      <c r="AT1275" s="11">
        <v>3805400</v>
      </c>
      <c r="AU1275" s="11">
        <v>34.276800000000001</v>
      </c>
      <c r="AW1275" s="11">
        <v>7.0000000000000007E-2</v>
      </c>
      <c r="AX1275" s="11">
        <v>5.6355802695482654E-2</v>
      </c>
    </row>
    <row r="1276" spans="1:50">
      <c r="A1276"/>
      <c r="B1276"/>
      <c r="C1276"/>
      <c r="D1276"/>
      <c r="E1276"/>
      <c r="F1276"/>
      <c r="G1276"/>
      <c r="H1276"/>
      <c r="I1276"/>
      <c r="J1276"/>
      <c r="K1276"/>
      <c r="L1276"/>
      <c r="M1276"/>
      <c r="N1276"/>
      <c r="O1276"/>
      <c r="P1276"/>
      <c r="Q1276"/>
      <c r="R1276"/>
      <c r="S1276"/>
      <c r="T1276"/>
      <c r="U1276"/>
      <c r="V1276"/>
      <c r="W1276"/>
      <c r="X1276"/>
      <c r="Y1276"/>
      <c r="Z1276"/>
      <c r="AA1276" s="11">
        <v>4.3547684714762669E-2</v>
      </c>
      <c r="AB1276" s="11">
        <v>0</v>
      </c>
      <c r="AC1276" s="11">
        <v>0.85</v>
      </c>
      <c r="AD1276" s="11">
        <v>0.9</v>
      </c>
      <c r="AE1276" s="11">
        <v>0.63</v>
      </c>
      <c r="AF1276" s="11">
        <v>0.71200000000000008</v>
      </c>
      <c r="AG1276" s="11">
        <v>0.9</v>
      </c>
      <c r="AH1276" s="11">
        <v>0.86599999999999999</v>
      </c>
      <c r="AI1276" s="11">
        <v>0.78</v>
      </c>
      <c r="AJ1276" s="11">
        <v>0.76651222719888301</v>
      </c>
      <c r="AK1276" s="11">
        <v>0.76501333862537502</v>
      </c>
      <c r="AL1276" s="11">
        <v>0.782879739046064</v>
      </c>
      <c r="AM1276" s="11">
        <v>0.85349610107462881</v>
      </c>
      <c r="AN1276" s="11">
        <v>0.72095428571428566</v>
      </c>
      <c r="AO1276" s="11">
        <v>0.80774933139150173</v>
      </c>
      <c r="AP1276" s="11">
        <v>0.71944000139832498</v>
      </c>
      <c r="AQ1276" s="11">
        <v>0.782879739046064</v>
      </c>
      <c r="AR1276" s="11">
        <v>30450.1217299944</v>
      </c>
      <c r="AS1276" s="11">
        <v>25740</v>
      </c>
      <c r="AT1276" s="11">
        <v>3866450</v>
      </c>
      <c r="AW1276" s="11">
        <v>0.11</v>
      </c>
      <c r="AX1276" s="11">
        <v>5.5205658056164397E-2</v>
      </c>
    </row>
    <row r="1277" spans="1:50">
      <c r="A1277"/>
      <c r="B1277"/>
      <c r="C1277"/>
      <c r="D1277"/>
      <c r="E1277"/>
      <c r="F1277"/>
      <c r="G1277"/>
      <c r="H1277"/>
      <c r="I1277"/>
      <c r="J1277"/>
      <c r="K1277"/>
      <c r="L1277"/>
      <c r="M1277"/>
      <c r="N1277"/>
      <c r="O1277"/>
      <c r="P1277"/>
      <c r="Q1277"/>
      <c r="R1277"/>
      <c r="S1277"/>
      <c r="T1277"/>
      <c r="U1277"/>
      <c r="V1277"/>
      <c r="W1277"/>
      <c r="X1277"/>
      <c r="Y1277"/>
      <c r="Z1277"/>
      <c r="AA1277" s="11">
        <v>4.3547684714762669E-2</v>
      </c>
      <c r="AB1277" s="11">
        <v>0</v>
      </c>
      <c r="AC1277" s="11">
        <v>0.85</v>
      </c>
      <c r="AD1277" s="11">
        <v>0.9</v>
      </c>
      <c r="AE1277" s="11">
        <v>0.66500000000000004</v>
      </c>
      <c r="AF1277" s="11">
        <v>0.69299999999999995</v>
      </c>
      <c r="AG1277" s="11">
        <v>0.9</v>
      </c>
      <c r="AH1277" s="11">
        <v>0.81799999999999995</v>
      </c>
      <c r="AI1277" s="11">
        <v>0.79599999999999993</v>
      </c>
      <c r="AJ1277" s="11">
        <v>0.76984927454948193</v>
      </c>
      <c r="AK1277" s="11">
        <v>0.74784054228752406</v>
      </c>
      <c r="AL1277" s="11">
        <v>0.78820267354102058</v>
      </c>
      <c r="AM1277" s="11">
        <v>0.84778812079285104</v>
      </c>
      <c r="AN1277" s="11">
        <v>0.76570142857142853</v>
      </c>
      <c r="AO1277" s="11">
        <v>0.81217585281269888</v>
      </c>
      <c r="AP1277" s="11">
        <v>0.73508000104874371</v>
      </c>
      <c r="AQ1277" s="11">
        <v>0.78820267354102058</v>
      </c>
      <c r="AR1277" s="11">
        <v>33000.725282556799</v>
      </c>
      <c r="AS1277" s="11">
        <v>27380</v>
      </c>
      <c r="AT1277" s="11">
        <v>3931800</v>
      </c>
      <c r="AW1277" s="11">
        <v>0.11</v>
      </c>
      <c r="AX1277" s="11">
        <v>5.1578343219975453E-2</v>
      </c>
    </row>
    <row r="1278" spans="1:50">
      <c r="A1278"/>
      <c r="B1278"/>
      <c r="C1278"/>
      <c r="D1278"/>
      <c r="E1278"/>
      <c r="F1278"/>
      <c r="G1278"/>
      <c r="H1278"/>
      <c r="I1278"/>
      <c r="J1278"/>
      <c r="K1278"/>
      <c r="L1278"/>
      <c r="M1278"/>
      <c r="N1278"/>
      <c r="O1278"/>
      <c r="P1278"/>
      <c r="Q1278"/>
      <c r="R1278"/>
      <c r="S1278"/>
      <c r="T1278"/>
      <c r="U1278"/>
      <c r="V1278"/>
      <c r="W1278"/>
      <c r="X1278"/>
      <c r="Y1278"/>
      <c r="Z1278"/>
      <c r="AA1278" s="11">
        <v>4.3547684714762669E-2</v>
      </c>
      <c r="AB1278" s="11">
        <v>0</v>
      </c>
      <c r="AC1278" s="11">
        <v>0.85</v>
      </c>
      <c r="AD1278" s="11">
        <v>0.9</v>
      </c>
      <c r="AE1278" s="11">
        <v>0.69400000000000006</v>
      </c>
      <c r="AF1278" s="11">
        <v>0.66299999999999992</v>
      </c>
      <c r="AG1278" s="11">
        <v>0.9</v>
      </c>
      <c r="AH1278" s="11">
        <v>0.81200000000000006</v>
      </c>
      <c r="AI1278" s="11">
        <v>0.81400000000000006</v>
      </c>
      <c r="AJ1278" s="11">
        <v>0.76864263425428603</v>
      </c>
      <c r="AK1278" s="11">
        <v>0.75369969259841807</v>
      </c>
      <c r="AL1278" s="11">
        <v>0.8030911502613064</v>
      </c>
      <c r="AM1278" s="11">
        <v>0.97326848584450565</v>
      </c>
      <c r="AN1278" s="11">
        <v>0.79386114285714282</v>
      </c>
      <c r="AO1278" s="11">
        <v>0.79156818303258591</v>
      </c>
      <c r="AP1278" s="11">
        <v>0.75072000069916256</v>
      </c>
      <c r="AQ1278" s="11">
        <v>0.8030911502613064</v>
      </c>
      <c r="AR1278" s="11">
        <v>34476.088396852901</v>
      </c>
      <c r="AS1278" s="11">
        <v>29470</v>
      </c>
      <c r="AT1278" s="11">
        <v>3995700</v>
      </c>
      <c r="AW1278" s="11">
        <v>0.11</v>
      </c>
      <c r="AX1278" s="11">
        <v>4.7147076810387073E-2</v>
      </c>
    </row>
    <row r="1279" spans="1:50">
      <c r="A1279"/>
      <c r="B1279"/>
      <c r="C1279"/>
      <c r="D1279"/>
      <c r="E1279"/>
      <c r="F1279"/>
      <c r="G1279"/>
      <c r="H1279"/>
      <c r="I1279"/>
      <c r="J1279"/>
      <c r="K1279"/>
      <c r="L1279"/>
      <c r="M1279"/>
      <c r="N1279"/>
      <c r="O1279"/>
      <c r="P1279"/>
      <c r="Q1279"/>
      <c r="R1279"/>
      <c r="S1279"/>
      <c r="T1279"/>
      <c r="U1279"/>
      <c r="V1279"/>
      <c r="W1279"/>
      <c r="X1279"/>
      <c r="Y1279"/>
      <c r="Z1279"/>
      <c r="AA1279" s="11">
        <v>4.3547684714762669E-2</v>
      </c>
      <c r="AB1279" s="11">
        <v>0</v>
      </c>
      <c r="AC1279" s="11">
        <v>0.85</v>
      </c>
      <c r="AD1279" s="11">
        <v>0.9</v>
      </c>
      <c r="AE1279" s="11">
        <v>0.71799999999999997</v>
      </c>
      <c r="AF1279" s="11">
        <v>0.66299999999999992</v>
      </c>
      <c r="AG1279" s="11">
        <v>0.9</v>
      </c>
      <c r="AH1279" s="11">
        <v>0.81099999999999994</v>
      </c>
      <c r="AI1279" s="11">
        <v>0.79799999999999993</v>
      </c>
      <c r="AJ1279" s="11">
        <v>0.73856124132841006</v>
      </c>
      <c r="AK1279" s="11">
        <v>0.79617178349765394</v>
      </c>
      <c r="AL1279" s="11">
        <v>0.77412891612188595</v>
      </c>
      <c r="AM1279" s="11">
        <v>1</v>
      </c>
      <c r="AN1279" s="11">
        <v>0.83123157142857151</v>
      </c>
      <c r="AO1279" s="11">
        <v>0.79483445894951155</v>
      </c>
      <c r="AP1279" s="11">
        <v>0.76636000034958129</v>
      </c>
      <c r="AQ1279" s="11">
        <v>0.77412891612188595</v>
      </c>
      <c r="AR1279" s="11">
        <v>36441.269529828402</v>
      </c>
      <c r="AS1279" s="11">
        <v>31210</v>
      </c>
      <c r="AT1279" s="11">
        <v>4068450</v>
      </c>
      <c r="AW1279" s="11">
        <v>0.12</v>
      </c>
      <c r="AX1279" s="11">
        <v>4.9463412452069894E-2</v>
      </c>
    </row>
    <row r="1280" spans="1:50">
      <c r="A1280"/>
      <c r="B1280"/>
      <c r="C1280"/>
      <c r="D1280"/>
      <c r="E1280"/>
      <c r="F1280"/>
      <c r="G1280"/>
      <c r="H1280"/>
      <c r="I1280"/>
      <c r="J1280"/>
      <c r="K1280"/>
      <c r="L1280"/>
      <c r="M1280"/>
      <c r="N1280"/>
      <c r="O1280"/>
      <c r="P1280"/>
      <c r="Q1280"/>
      <c r="R1280"/>
      <c r="S1280"/>
      <c r="T1280"/>
      <c r="U1280"/>
      <c r="V1280"/>
      <c r="W1280"/>
      <c r="X1280"/>
      <c r="Y1280"/>
      <c r="Z1280"/>
      <c r="AA1280" s="11">
        <v>4.3547684714762669E-2</v>
      </c>
      <c r="AB1280" s="11">
        <v>0</v>
      </c>
      <c r="AC1280" s="11">
        <v>0.85</v>
      </c>
      <c r="AD1280" s="11">
        <v>0.9</v>
      </c>
      <c r="AE1280" s="11">
        <v>0.72599999999999998</v>
      </c>
      <c r="AF1280" s="11">
        <v>0.64500000000000002</v>
      </c>
      <c r="AG1280" s="11">
        <v>0.9</v>
      </c>
      <c r="AH1280" s="11">
        <v>0.82499999999999996</v>
      </c>
      <c r="AI1280" s="11">
        <v>0.80200000000000005</v>
      </c>
      <c r="AJ1280" s="11">
        <v>0.74206847195715198</v>
      </c>
      <c r="AK1280" s="11">
        <v>0.82521402100019792</v>
      </c>
      <c r="AL1280" s="11">
        <v>0.81101814533276761</v>
      </c>
      <c r="AM1280" s="11">
        <v>1</v>
      </c>
      <c r="AN1280" s="11">
        <v>0.83313500000000007</v>
      </c>
      <c r="AO1280" s="11">
        <v>0.80721517004465437</v>
      </c>
      <c r="AP1280" s="11">
        <v>0.78200000000000003</v>
      </c>
      <c r="AQ1280" s="11">
        <v>0.81101814533276761</v>
      </c>
      <c r="AR1280" s="11">
        <v>38577.825124807503</v>
      </c>
      <c r="AS1280" s="11">
        <v>33080</v>
      </c>
      <c r="AT1280" s="11">
        <v>4159100</v>
      </c>
      <c r="AW1280" s="11">
        <v>0.12</v>
      </c>
      <c r="AX1280" s="11">
        <v>4.6370286365931407E-2</v>
      </c>
    </row>
    <row r="1281" spans="1:50">
      <c r="A1281"/>
      <c r="B1281"/>
      <c r="C1281"/>
      <c r="D1281"/>
      <c r="E1281"/>
      <c r="F1281"/>
      <c r="G1281"/>
      <c r="H1281"/>
      <c r="I1281"/>
      <c r="J1281"/>
      <c r="K1281"/>
      <c r="L1281"/>
      <c r="M1281"/>
      <c r="N1281"/>
      <c r="O1281"/>
      <c r="P1281"/>
      <c r="Q1281"/>
      <c r="R1281"/>
      <c r="S1281"/>
      <c r="T1281"/>
      <c r="U1281"/>
      <c r="V1281"/>
      <c r="W1281"/>
      <c r="X1281"/>
      <c r="Y1281"/>
      <c r="Z1281"/>
      <c r="AA1281" s="11">
        <v>4.3547684714762669E-2</v>
      </c>
      <c r="AB1281" s="11">
        <v>0</v>
      </c>
      <c r="AC1281" s="11">
        <v>0.93700000000000006</v>
      </c>
      <c r="AD1281" s="11">
        <v>0.9</v>
      </c>
      <c r="AE1281" s="11">
        <v>0.72</v>
      </c>
      <c r="AF1281" s="11">
        <v>0.64700000000000002</v>
      </c>
      <c r="AG1281" s="11">
        <v>0.9</v>
      </c>
      <c r="AH1281" s="11">
        <v>0.84400000000000008</v>
      </c>
      <c r="AI1281" s="11">
        <v>0.82400000000000007</v>
      </c>
      <c r="AJ1281" s="11">
        <v>0.72479498848686796</v>
      </c>
      <c r="AK1281" s="11">
        <v>0.78075142712034595</v>
      </c>
      <c r="AL1281" s="11">
        <v>0.83726717466112588</v>
      </c>
      <c r="AM1281" s="11">
        <v>1</v>
      </c>
      <c r="AN1281" s="11">
        <v>0.84194614285714287</v>
      </c>
      <c r="AO1281" s="11">
        <v>0.83986776099410909</v>
      </c>
      <c r="AP1281" s="11">
        <v>0.79599999999999993</v>
      </c>
      <c r="AQ1281" s="11">
        <v>0.83726717466112588</v>
      </c>
      <c r="AR1281" s="11">
        <v>42131.974763888204</v>
      </c>
      <c r="AS1281" s="11">
        <v>36670</v>
      </c>
      <c r="AT1281" s="11">
        <v>4260773</v>
      </c>
      <c r="AW1281" s="11">
        <v>0.13</v>
      </c>
      <c r="AX1281" s="11">
        <v>2.1255440167753686E-2</v>
      </c>
    </row>
    <row r="1282" spans="1:50">
      <c r="A1282"/>
      <c r="B1282"/>
      <c r="C1282"/>
      <c r="D1282"/>
      <c r="E1282"/>
      <c r="F1282"/>
      <c r="G1282"/>
      <c r="H1282"/>
      <c r="I1282"/>
      <c r="J1282"/>
      <c r="K1282"/>
      <c r="L1282"/>
      <c r="M1282"/>
      <c r="N1282"/>
      <c r="O1282"/>
      <c r="P1282"/>
      <c r="Q1282"/>
      <c r="R1282"/>
      <c r="S1282"/>
      <c r="T1282"/>
      <c r="U1282"/>
      <c r="V1282"/>
      <c r="W1282"/>
      <c r="X1282"/>
      <c r="Y1282"/>
      <c r="Z1282"/>
      <c r="AA1282" s="11">
        <v>4.3547684714762669E-2</v>
      </c>
      <c r="AB1282" s="11">
        <v>0</v>
      </c>
      <c r="AC1282" s="11">
        <v>0.92099999999999993</v>
      </c>
      <c r="AD1282" s="11">
        <v>0.9</v>
      </c>
      <c r="AE1282" s="11">
        <v>0.71700000000000008</v>
      </c>
      <c r="AF1282" s="11">
        <v>0.65900000000000003</v>
      </c>
      <c r="AG1282" s="11">
        <v>0.9</v>
      </c>
      <c r="AH1282" s="11">
        <v>0.85299999999999998</v>
      </c>
      <c r="AI1282" s="11">
        <v>0.86599999999999999</v>
      </c>
      <c r="AJ1282" s="11">
        <v>0.72673925044223808</v>
      </c>
      <c r="AK1282" s="11">
        <v>0.77920654886077201</v>
      </c>
      <c r="AL1282" s="11">
        <v>0.8454152255119336</v>
      </c>
      <c r="AM1282" s="11">
        <v>1</v>
      </c>
      <c r="AN1282" s="11">
        <v>0.87419800000000003</v>
      </c>
      <c r="AO1282" s="11">
        <v>0.8469523563595438</v>
      </c>
      <c r="AP1282" s="11">
        <v>0.80599999999999994</v>
      </c>
      <c r="AQ1282" s="11">
        <v>0.8454152255119336</v>
      </c>
      <c r="AR1282" s="11">
        <v>45472.226572213498</v>
      </c>
      <c r="AS1282" s="11">
        <v>38930</v>
      </c>
      <c r="AT1282" s="11">
        <v>4356931</v>
      </c>
      <c r="AW1282" s="11">
        <v>0.13</v>
      </c>
      <c r="AX1282" s="11">
        <v>1.1778086728039622E-2</v>
      </c>
    </row>
    <row r="1283" spans="1:50">
      <c r="A1283"/>
      <c r="B1283"/>
      <c r="C1283"/>
      <c r="D1283"/>
      <c r="E1283"/>
      <c r="F1283"/>
      <c r="G1283"/>
      <c r="H1283"/>
      <c r="I1283"/>
      <c r="J1283"/>
      <c r="K1283"/>
      <c r="L1283"/>
      <c r="M1283"/>
      <c r="N1283"/>
      <c r="O1283"/>
      <c r="P1283"/>
      <c r="Q1283"/>
      <c r="R1283"/>
      <c r="S1283"/>
      <c r="T1283"/>
      <c r="U1283"/>
      <c r="V1283"/>
      <c r="W1283"/>
      <c r="X1283"/>
      <c r="Y1283"/>
      <c r="Z1283"/>
      <c r="AA1283" s="11">
        <v>4.3547684714762669E-2</v>
      </c>
      <c r="AB1283" s="11">
        <v>0</v>
      </c>
      <c r="AC1283" s="11">
        <v>0.93</v>
      </c>
      <c r="AD1283" s="11">
        <v>0.9</v>
      </c>
      <c r="AE1283" s="11">
        <v>0.71499999999999997</v>
      </c>
      <c r="AF1283" s="11">
        <v>0.64500000000000002</v>
      </c>
      <c r="AG1283" s="11">
        <v>0.9</v>
      </c>
      <c r="AH1283" s="11">
        <v>0.84900000000000009</v>
      </c>
      <c r="AI1283" s="11">
        <v>0.86</v>
      </c>
      <c r="AJ1283" s="11">
        <v>0.73109635548548602</v>
      </c>
      <c r="AK1283" s="11">
        <v>0.78862676379604801</v>
      </c>
      <c r="AL1283" s="11">
        <v>0.85056846627526994</v>
      </c>
      <c r="AM1283" s="11">
        <v>1</v>
      </c>
      <c r="AN1283" s="11">
        <v>0.83297100000000002</v>
      </c>
      <c r="AO1283" s="11">
        <v>0.84113571832611189</v>
      </c>
      <c r="AP1283" s="11">
        <v>0.81099999999999994</v>
      </c>
      <c r="AQ1283" s="11">
        <v>0.85056846627526994</v>
      </c>
      <c r="AR1283" s="11">
        <v>43244.685351429798</v>
      </c>
      <c r="AS1283" s="11">
        <v>37080</v>
      </c>
      <c r="AT1283" s="11">
        <v>4425675</v>
      </c>
      <c r="AW1283" s="11">
        <v>0.13</v>
      </c>
      <c r="AX1283" s="11">
        <v>1.547754870363871E-2</v>
      </c>
    </row>
    <row r="1284" spans="1:50">
      <c r="A1284"/>
      <c r="B1284"/>
      <c r="C1284"/>
      <c r="D1284"/>
      <c r="E1284"/>
      <c r="F1284"/>
      <c r="G1284"/>
      <c r="H1284"/>
      <c r="I1284"/>
      <c r="J1284"/>
      <c r="K1284"/>
      <c r="L1284"/>
      <c r="M1284"/>
      <c r="N1284"/>
      <c r="O1284"/>
      <c r="P1284"/>
      <c r="Q1284"/>
      <c r="R1284"/>
      <c r="S1284"/>
      <c r="T1284"/>
      <c r="U1284"/>
      <c r="V1284"/>
      <c r="W1284"/>
      <c r="X1284"/>
      <c r="Y1284"/>
      <c r="Z1284"/>
      <c r="AA1284" s="11">
        <v>4.3547684714762669E-2</v>
      </c>
      <c r="AB1284" s="11">
        <v>1.9999999552965164E-2</v>
      </c>
      <c r="AC1284" s="11">
        <v>0.93</v>
      </c>
      <c r="AD1284" s="11">
        <v>0.9</v>
      </c>
      <c r="AE1284" s="11">
        <v>0.69200000000000006</v>
      </c>
      <c r="AF1284" s="11">
        <v>0.64900000000000002</v>
      </c>
      <c r="AG1284" s="11">
        <v>0.9</v>
      </c>
      <c r="AH1284" s="11">
        <v>0.84299999999999997</v>
      </c>
      <c r="AI1284" s="11">
        <v>0.85799999999999998</v>
      </c>
      <c r="AJ1284" s="11">
        <v>0.69521079225578197</v>
      </c>
      <c r="AK1284" s="11">
        <v>0.77407806990477201</v>
      </c>
      <c r="AL1284" s="11">
        <v>0.84480560090460055</v>
      </c>
      <c r="AM1284" s="11">
        <v>1</v>
      </c>
      <c r="AN1284" s="11">
        <v>0.81631158037236706</v>
      </c>
      <c r="AO1284" s="11">
        <v>0.84256279738544815</v>
      </c>
      <c r="AP1284" s="11">
        <v>0.79700000000000004</v>
      </c>
      <c r="AQ1284" s="11">
        <v>0.84480560090460055</v>
      </c>
      <c r="AR1284" s="11">
        <v>40697.4622535421</v>
      </c>
      <c r="AS1284" s="11">
        <v>33040</v>
      </c>
      <c r="AT1284" s="11">
        <v>4450446</v>
      </c>
      <c r="AW1284" s="11">
        <v>0.13</v>
      </c>
      <c r="AX1284" s="11">
        <v>1.7339693752144059E-2</v>
      </c>
    </row>
    <row r="1285" spans="1:50">
      <c r="A1285"/>
      <c r="B1285"/>
      <c r="C1285"/>
      <c r="D1285"/>
      <c r="E1285"/>
      <c r="F1285"/>
      <c r="G1285"/>
      <c r="H1285"/>
      <c r="I1285"/>
      <c r="J1285"/>
      <c r="K1285"/>
      <c r="L1285"/>
      <c r="M1285"/>
      <c r="N1285"/>
      <c r="O1285"/>
      <c r="P1285"/>
      <c r="Q1285"/>
      <c r="R1285"/>
      <c r="S1285"/>
      <c r="T1285"/>
      <c r="U1285"/>
      <c r="V1285"/>
      <c r="W1285"/>
      <c r="X1285"/>
      <c r="Y1285"/>
      <c r="Z1285"/>
      <c r="AA1285" s="11">
        <v>4.3547684714762669E-2</v>
      </c>
      <c r="AB1285" s="11">
        <v>3.9999999105930328E-2</v>
      </c>
      <c r="AC1285" s="11">
        <v>0.92799999999999994</v>
      </c>
      <c r="AD1285" s="11">
        <v>0.8</v>
      </c>
      <c r="AE1285" s="11">
        <v>0.71099999999999997</v>
      </c>
      <c r="AF1285" s="11">
        <v>0.61799999999999999</v>
      </c>
      <c r="AG1285" s="11">
        <v>0.95</v>
      </c>
      <c r="AH1285" s="11">
        <v>0.79</v>
      </c>
      <c r="AI1285" s="11">
        <v>0.875</v>
      </c>
      <c r="AJ1285" s="11">
        <v>0.69325868437685723</v>
      </c>
      <c r="AK1285" s="11">
        <v>0.77133728926698553</v>
      </c>
      <c r="AL1285" s="11">
        <v>0.84135754497262449</v>
      </c>
      <c r="AM1285" s="11">
        <v>1</v>
      </c>
      <c r="AN1285" s="11">
        <v>0.79965216074473411</v>
      </c>
      <c r="AO1285" s="11">
        <v>0.83913716948816242</v>
      </c>
      <c r="AP1285" s="11">
        <v>0.79</v>
      </c>
      <c r="AQ1285" s="11">
        <v>0.84135754497262449</v>
      </c>
      <c r="AS1285" s="11">
        <v>39589.333333333489</v>
      </c>
      <c r="AW1285" s="11">
        <v>0.12</v>
      </c>
      <c r="AX1285" s="11">
        <v>1.0036715524363166E-2</v>
      </c>
    </row>
    <row r="1286" spans="1:50">
      <c r="A1286"/>
      <c r="B1286"/>
      <c r="C1286"/>
      <c r="D1286"/>
      <c r="E1286"/>
      <c r="F1286"/>
      <c r="G1286"/>
      <c r="H1286"/>
      <c r="I1286"/>
      <c r="J1286"/>
      <c r="K1286"/>
      <c r="L1286"/>
      <c r="M1286"/>
      <c r="N1286"/>
      <c r="O1286"/>
      <c r="P1286"/>
      <c r="Q1286"/>
      <c r="R1286"/>
      <c r="S1286"/>
      <c r="T1286"/>
      <c r="U1286"/>
      <c r="V1286"/>
      <c r="W1286"/>
      <c r="X1286"/>
      <c r="Y1286"/>
      <c r="Z1286"/>
      <c r="AA1286" s="11">
        <v>0.13863216266173753</v>
      </c>
      <c r="AB1286" s="11">
        <v>0</v>
      </c>
      <c r="AC1286" s="11">
        <v>0.85</v>
      </c>
      <c r="AD1286" s="11">
        <v>0.5</v>
      </c>
      <c r="AE1286" s="11">
        <v>0.44799999999999995</v>
      </c>
      <c r="AF1286" s="11">
        <v>0.3</v>
      </c>
      <c r="AG1286" s="11">
        <v>0.9</v>
      </c>
      <c r="AH1286" s="11">
        <v>0.73199999999999998</v>
      </c>
      <c r="AI1286" s="11">
        <v>0.80400000000000005</v>
      </c>
      <c r="AJ1286" s="11">
        <v>0.39706706840188694</v>
      </c>
      <c r="AK1286" s="11">
        <v>0.65630932743058534</v>
      </c>
      <c r="AL1286" s="11">
        <v>0.78135283994666427</v>
      </c>
      <c r="AM1286" s="11">
        <v>8.9260795511471772E-2</v>
      </c>
      <c r="AN1286" s="11">
        <v>0.55981199999999998</v>
      </c>
      <c r="AO1286" s="11">
        <v>0.77216488832922137</v>
      </c>
      <c r="AP1286" s="11">
        <v>0.51360000286996366</v>
      </c>
      <c r="AQ1286" s="11">
        <v>0.78135283994666427</v>
      </c>
      <c r="AR1286" s="11">
        <v>18905.1152387039</v>
      </c>
      <c r="AS1286" s="11">
        <v>17060</v>
      </c>
      <c r="AT1286" s="11">
        <v>5545000</v>
      </c>
      <c r="AW1286" s="11">
        <v>-0.03</v>
      </c>
      <c r="AX1286" s="11">
        <v>9.1990103463304995E-3</v>
      </c>
    </row>
    <row r="1287" spans="1:50">
      <c r="A1287"/>
      <c r="B1287"/>
      <c r="C1287"/>
      <c r="D1287"/>
      <c r="E1287"/>
      <c r="F1287"/>
      <c r="G1287"/>
      <c r="H1287"/>
      <c r="I1287"/>
      <c r="J1287"/>
      <c r="K1287"/>
      <c r="L1287"/>
      <c r="M1287"/>
      <c r="N1287"/>
      <c r="O1287"/>
      <c r="P1287"/>
      <c r="Q1287"/>
      <c r="R1287"/>
      <c r="S1287"/>
      <c r="T1287"/>
      <c r="U1287"/>
      <c r="V1287"/>
      <c r="W1287"/>
      <c r="X1287"/>
      <c r="Y1287"/>
      <c r="Z1287"/>
      <c r="AA1287" s="11">
        <v>0.13863216266173753</v>
      </c>
      <c r="AB1287" s="11">
        <v>0</v>
      </c>
      <c r="AC1287" s="11">
        <v>0.85</v>
      </c>
      <c r="AD1287" s="11">
        <v>0.5</v>
      </c>
      <c r="AE1287" s="11">
        <v>0.51100000000000001</v>
      </c>
      <c r="AF1287" s="11">
        <v>0.27699999999999997</v>
      </c>
      <c r="AG1287" s="11">
        <v>0.9</v>
      </c>
      <c r="AH1287" s="11">
        <v>0.73099999999999998</v>
      </c>
      <c r="AI1287" s="11">
        <v>0.81</v>
      </c>
      <c r="AJ1287" s="11">
        <v>0.39496639637636799</v>
      </c>
      <c r="AK1287" s="11">
        <v>0.65949931363192194</v>
      </c>
      <c r="AL1287" s="11">
        <v>0.78709473450849277</v>
      </c>
      <c r="AM1287" s="11">
        <v>0.20449402670414665</v>
      </c>
      <c r="AN1287" s="11">
        <v>0.5884881428571429</v>
      </c>
      <c r="AO1287" s="11">
        <v>0.77771927367864413</v>
      </c>
      <c r="AP1287" s="11">
        <v>0.5264400025829673</v>
      </c>
      <c r="AQ1287" s="11">
        <v>0.78709473450849277</v>
      </c>
      <c r="AR1287" s="11">
        <v>19838.474815586502</v>
      </c>
      <c r="AS1287" s="11">
        <v>18310</v>
      </c>
      <c r="AT1287" s="11">
        <v>5692000</v>
      </c>
      <c r="AW1287" s="11">
        <v>-0.02</v>
      </c>
      <c r="AX1287" s="11">
        <v>6.0392810458523849E-3</v>
      </c>
    </row>
    <row r="1288" spans="1:50">
      <c r="A1288"/>
      <c r="B1288"/>
      <c r="C1288"/>
      <c r="D1288"/>
      <c r="E1288"/>
      <c r="F1288"/>
      <c r="G1288"/>
      <c r="H1288"/>
      <c r="I1288"/>
      <c r="J1288"/>
      <c r="K1288"/>
      <c r="L1288"/>
      <c r="M1288"/>
      <c r="N1288"/>
      <c r="O1288"/>
      <c r="P1288"/>
      <c r="Q1288"/>
      <c r="R1288"/>
      <c r="S1288"/>
      <c r="T1288"/>
      <c r="U1288"/>
      <c r="V1288"/>
      <c r="W1288"/>
      <c r="X1288"/>
      <c r="Y1288"/>
      <c r="Z1288"/>
      <c r="AA1288" s="11">
        <v>0.13863216266173753</v>
      </c>
      <c r="AB1288" s="11">
        <v>0</v>
      </c>
      <c r="AC1288" s="11">
        <v>0.85</v>
      </c>
      <c r="AD1288" s="11">
        <v>0.5</v>
      </c>
      <c r="AE1288" s="11">
        <v>0.51700000000000002</v>
      </c>
      <c r="AF1288" s="11">
        <v>0.32</v>
      </c>
      <c r="AG1288" s="11">
        <v>0.9</v>
      </c>
      <c r="AH1288" s="11">
        <v>0.74299999999999999</v>
      </c>
      <c r="AI1288" s="11">
        <v>0.81</v>
      </c>
      <c r="AJ1288" s="11">
        <v>0.35987889764492398</v>
      </c>
      <c r="AK1288" s="11">
        <v>0.643609649196213</v>
      </c>
      <c r="AL1288" s="11">
        <v>0.76693673129833928</v>
      </c>
      <c r="AM1288" s="11">
        <v>0.31841481989185894</v>
      </c>
      <c r="AN1288" s="11">
        <v>0.62607007142857141</v>
      </c>
      <c r="AO1288" s="11">
        <v>0.74426559495719791</v>
      </c>
      <c r="AP1288" s="11">
        <v>0.53928000229597095</v>
      </c>
      <c r="AQ1288" s="11">
        <v>0.76693673129833928</v>
      </c>
      <c r="AR1288" s="11">
        <v>20280.268562980698</v>
      </c>
      <c r="AS1288" s="11">
        <v>18810</v>
      </c>
      <c r="AT1288" s="11">
        <v>5836000</v>
      </c>
      <c r="AW1288" s="11">
        <v>-0.02</v>
      </c>
      <c r="AX1288" s="11">
        <v>3.7565864887490197E-3</v>
      </c>
    </row>
    <row r="1289" spans="1:50">
      <c r="A1289"/>
      <c r="B1289"/>
      <c r="C1289"/>
      <c r="D1289"/>
      <c r="E1289"/>
      <c r="F1289"/>
      <c r="G1289"/>
      <c r="H1289"/>
      <c r="I1289"/>
      <c r="J1289"/>
      <c r="K1289"/>
      <c r="L1289"/>
      <c r="M1289"/>
      <c r="N1289"/>
      <c r="O1289"/>
      <c r="P1289"/>
      <c r="Q1289"/>
      <c r="R1289"/>
      <c r="S1289"/>
      <c r="T1289"/>
      <c r="U1289"/>
      <c r="V1289"/>
      <c r="W1289"/>
      <c r="X1289"/>
      <c r="Y1289"/>
      <c r="Z1289"/>
      <c r="AA1289" s="11">
        <v>0.13863216266173753</v>
      </c>
      <c r="AB1289" s="11">
        <v>0</v>
      </c>
      <c r="AC1289" s="11">
        <v>0.85</v>
      </c>
      <c r="AD1289" s="11">
        <v>0.5</v>
      </c>
      <c r="AE1289" s="11">
        <v>0.52200000000000002</v>
      </c>
      <c r="AF1289" s="11">
        <v>0.32299999999999995</v>
      </c>
      <c r="AG1289" s="11">
        <v>0.9</v>
      </c>
      <c r="AH1289" s="11">
        <v>0.7390000000000001</v>
      </c>
      <c r="AI1289" s="11">
        <v>0.81</v>
      </c>
      <c r="AJ1289" s="11">
        <v>0.32479139891347997</v>
      </c>
      <c r="AK1289" s="11">
        <v>0.62771998476050395</v>
      </c>
      <c r="AL1289" s="11">
        <v>0.74677872808818591</v>
      </c>
      <c r="AM1289" s="11">
        <v>0.39952362343921555</v>
      </c>
      <c r="AN1289" s="11">
        <v>0.66365200000000002</v>
      </c>
      <c r="AO1289" s="11">
        <v>0.71081191623575157</v>
      </c>
      <c r="AP1289" s="11">
        <v>0.5521200020089746</v>
      </c>
      <c r="AQ1289" s="11">
        <v>0.74677872808818591</v>
      </c>
      <c r="AR1289" s="11">
        <v>20903.763793294998</v>
      </c>
      <c r="AS1289" s="11">
        <v>19150</v>
      </c>
      <c r="AT1289" s="11">
        <v>5971000</v>
      </c>
      <c r="AW1289" s="11">
        <v>-0.02</v>
      </c>
      <c r="AX1289" s="11">
        <v>3.9947168511725306E-4</v>
      </c>
    </row>
    <row r="1290" spans="1:50">
      <c r="A1290"/>
      <c r="B1290"/>
      <c r="C1290"/>
      <c r="D1290"/>
      <c r="E1290"/>
      <c r="F1290"/>
      <c r="G1290"/>
      <c r="H1290"/>
      <c r="I1290"/>
      <c r="J1290"/>
      <c r="K1290"/>
      <c r="L1290"/>
      <c r="M1290"/>
      <c r="N1290"/>
      <c r="O1290"/>
      <c r="P1290"/>
      <c r="Q1290"/>
      <c r="R1290"/>
      <c r="S1290"/>
      <c r="T1290"/>
      <c r="U1290"/>
      <c r="V1290"/>
      <c r="W1290"/>
      <c r="X1290"/>
      <c r="Y1290"/>
      <c r="Z1290"/>
      <c r="AA1290" s="11">
        <v>0.13863216266173753</v>
      </c>
      <c r="AB1290" s="11">
        <v>0</v>
      </c>
      <c r="AC1290" s="11">
        <v>0.85</v>
      </c>
      <c r="AD1290" s="11">
        <v>0.5</v>
      </c>
      <c r="AE1290" s="11">
        <v>0.52900000000000003</v>
      </c>
      <c r="AF1290" s="11">
        <v>0.28800000000000003</v>
      </c>
      <c r="AG1290" s="11">
        <v>0.9</v>
      </c>
      <c r="AH1290" s="11">
        <v>0.753</v>
      </c>
      <c r="AI1290" s="11">
        <v>0.83</v>
      </c>
      <c r="AJ1290" s="11">
        <v>0.33866349431972498</v>
      </c>
      <c r="AK1290" s="11">
        <v>0.63153717465760795</v>
      </c>
      <c r="AL1290" s="11">
        <v>0.73551443591320143</v>
      </c>
      <c r="AM1290" s="11">
        <v>0.52244897959183667</v>
      </c>
      <c r="AN1290" s="11">
        <v>0.69121128571428569</v>
      </c>
      <c r="AO1290" s="11">
        <v>0.70797104175572467</v>
      </c>
      <c r="AP1290" s="11">
        <v>0.56496000172197824</v>
      </c>
      <c r="AQ1290" s="11">
        <v>0.73551443591320143</v>
      </c>
      <c r="AR1290" s="11">
        <v>21365.956123011201</v>
      </c>
      <c r="AS1290" s="11">
        <v>19320</v>
      </c>
      <c r="AT1290" s="11">
        <v>6125000</v>
      </c>
      <c r="AW1290" s="11">
        <v>-0.01</v>
      </c>
      <c r="AX1290" s="11">
        <v>-2.6788428425536526E-4</v>
      </c>
    </row>
    <row r="1291" spans="1:50">
      <c r="A1291"/>
      <c r="B1291"/>
      <c r="C1291"/>
      <c r="D1291"/>
      <c r="E1291"/>
      <c r="F1291"/>
      <c r="G1291"/>
      <c r="H1291"/>
      <c r="I1291"/>
      <c r="J1291"/>
      <c r="K1291"/>
      <c r="L1291"/>
      <c r="M1291"/>
      <c r="N1291"/>
      <c r="O1291"/>
      <c r="P1291"/>
      <c r="Q1291"/>
      <c r="R1291"/>
      <c r="S1291"/>
      <c r="T1291"/>
      <c r="U1291"/>
      <c r="V1291"/>
      <c r="W1291"/>
      <c r="X1291"/>
      <c r="Y1291"/>
      <c r="Z1291"/>
      <c r="AA1291" s="11">
        <v>0.13863216266173753</v>
      </c>
      <c r="AB1291" s="11">
        <v>0</v>
      </c>
      <c r="AC1291" s="11">
        <v>0.85</v>
      </c>
      <c r="AD1291" s="11">
        <v>0.5</v>
      </c>
      <c r="AE1291" s="11">
        <v>0.52800000000000002</v>
      </c>
      <c r="AF1291" s="11">
        <v>9.3000000000000013E-2</v>
      </c>
      <c r="AG1291" s="11">
        <v>0.9</v>
      </c>
      <c r="AH1291" s="11">
        <v>0.78500000000000003</v>
      </c>
      <c r="AI1291" s="11">
        <v>0.83</v>
      </c>
      <c r="AJ1291" s="11">
        <v>0.35253558972596999</v>
      </c>
      <c r="AK1291" s="11">
        <v>0.63535436455471195</v>
      </c>
      <c r="AL1291" s="11">
        <v>0.72425014373821683</v>
      </c>
      <c r="AM1291" s="11">
        <v>0.77737142453313557</v>
      </c>
      <c r="AN1291" s="11">
        <v>0.70960614285714285</v>
      </c>
      <c r="AO1291" s="11">
        <v>0.70513016727569788</v>
      </c>
      <c r="AP1291" s="11">
        <v>0.57780000143498189</v>
      </c>
      <c r="AQ1291" s="11">
        <v>0.72425014373821683</v>
      </c>
      <c r="AR1291" s="11">
        <v>23508.932878167499</v>
      </c>
      <c r="AS1291" s="11">
        <v>21480</v>
      </c>
      <c r="AT1291" s="11">
        <v>6289000</v>
      </c>
      <c r="AW1291" s="11">
        <v>-0.01</v>
      </c>
      <c r="AX1291" s="11">
        <v>-3.2282377961651287E-3</v>
      </c>
    </row>
    <row r="1292" spans="1:50">
      <c r="A1292"/>
      <c r="B1292"/>
      <c r="C1292"/>
      <c r="D1292"/>
      <c r="E1292"/>
      <c r="F1292"/>
      <c r="G1292"/>
      <c r="H1292"/>
      <c r="I1292"/>
      <c r="J1292"/>
      <c r="K1292"/>
      <c r="L1292"/>
      <c r="M1292"/>
      <c r="N1292"/>
      <c r="O1292"/>
      <c r="P1292"/>
      <c r="Q1292"/>
      <c r="R1292"/>
      <c r="S1292"/>
      <c r="T1292"/>
      <c r="U1292"/>
      <c r="V1292"/>
      <c r="W1292"/>
      <c r="X1292"/>
      <c r="Y1292"/>
      <c r="Z1292"/>
      <c r="AA1292" s="11">
        <v>0.13863216266173753</v>
      </c>
      <c r="AB1292" s="11">
        <v>0</v>
      </c>
      <c r="AC1292" s="11">
        <v>0.7</v>
      </c>
      <c r="AD1292" s="11">
        <v>0.5</v>
      </c>
      <c r="AE1292" s="11">
        <v>0.53100000000000003</v>
      </c>
      <c r="AF1292" s="11">
        <v>0.309</v>
      </c>
      <c r="AG1292" s="11">
        <v>0.9</v>
      </c>
      <c r="AH1292" s="11">
        <v>0.8</v>
      </c>
      <c r="AI1292" s="11">
        <v>0.83</v>
      </c>
      <c r="AJ1292" s="11">
        <v>0.285988288702477</v>
      </c>
      <c r="AK1292" s="11">
        <v>0.62628085279298795</v>
      </c>
      <c r="AL1292" s="11">
        <v>0.73801639231808092</v>
      </c>
      <c r="AM1292" s="11">
        <v>0.94918482856206121</v>
      </c>
      <c r="AN1292" s="11">
        <v>0.74472557142857143</v>
      </c>
      <c r="AO1292" s="11">
        <v>0.69910558128491018</v>
      </c>
      <c r="AP1292" s="11">
        <v>0.59064000114798543</v>
      </c>
      <c r="AQ1292" s="11">
        <v>0.73801639231808092</v>
      </c>
      <c r="AR1292" s="11">
        <v>23476.9497666963</v>
      </c>
      <c r="AS1292" s="11">
        <v>22280</v>
      </c>
      <c r="AT1292" s="11">
        <v>6439000</v>
      </c>
      <c r="AU1292" s="11">
        <v>39.199800000000003</v>
      </c>
      <c r="AW1292" s="11">
        <v>0</v>
      </c>
      <c r="AX1292" s="11">
        <v>1.6501905655796623E-3</v>
      </c>
    </row>
    <row r="1293" spans="1:50">
      <c r="A1293"/>
      <c r="B1293"/>
      <c r="C1293"/>
      <c r="D1293"/>
      <c r="E1293"/>
      <c r="F1293"/>
      <c r="G1293"/>
      <c r="H1293"/>
      <c r="I1293"/>
      <c r="J1293"/>
      <c r="K1293"/>
      <c r="L1293"/>
      <c r="M1293"/>
      <c r="N1293"/>
      <c r="O1293"/>
      <c r="P1293"/>
      <c r="Q1293"/>
      <c r="R1293"/>
      <c r="S1293"/>
      <c r="T1293"/>
      <c r="U1293"/>
      <c r="V1293"/>
      <c r="W1293"/>
      <c r="X1293"/>
      <c r="Y1293"/>
      <c r="Z1293"/>
      <c r="AA1293" s="11">
        <v>0.13863216266173753</v>
      </c>
      <c r="AB1293" s="11">
        <v>0</v>
      </c>
      <c r="AC1293" s="11">
        <v>0.7</v>
      </c>
      <c r="AD1293" s="11">
        <v>0.5</v>
      </c>
      <c r="AE1293" s="11">
        <v>0.54799999999999993</v>
      </c>
      <c r="AF1293" s="11">
        <v>0.33700000000000002</v>
      </c>
      <c r="AG1293" s="11">
        <v>0.9</v>
      </c>
      <c r="AH1293" s="11">
        <v>0.85</v>
      </c>
      <c r="AI1293" s="11">
        <v>0.83</v>
      </c>
      <c r="AJ1293" s="11">
        <v>0.21944098767898401</v>
      </c>
      <c r="AK1293" s="11">
        <v>0.61720734103126396</v>
      </c>
      <c r="AL1293" s="11">
        <v>0.75178264089794489</v>
      </c>
      <c r="AM1293" s="11">
        <v>1</v>
      </c>
      <c r="AN1293" s="11">
        <v>0.816747</v>
      </c>
      <c r="AO1293" s="11">
        <v>0.69308099529412259</v>
      </c>
      <c r="AP1293" s="11">
        <v>0.60348000086098919</v>
      </c>
      <c r="AQ1293" s="11">
        <v>0.75178264089794489</v>
      </c>
      <c r="AR1293" s="11">
        <v>23535.168291654401</v>
      </c>
      <c r="AS1293" s="11">
        <v>22580</v>
      </c>
      <c r="AT1293" s="11">
        <v>6570000</v>
      </c>
      <c r="AW1293" s="11">
        <v>0.01</v>
      </c>
      <c r="AX1293" s="11">
        <v>1.1496741587503634E-3</v>
      </c>
    </row>
    <row r="1294" spans="1:50">
      <c r="A1294"/>
      <c r="B1294"/>
      <c r="C1294"/>
      <c r="D1294"/>
      <c r="E1294"/>
      <c r="F1294"/>
      <c r="G1294"/>
      <c r="H1294"/>
      <c r="I1294"/>
      <c r="J1294"/>
      <c r="K1294"/>
      <c r="L1294"/>
      <c r="M1294"/>
      <c r="N1294"/>
      <c r="O1294"/>
      <c r="P1294"/>
      <c r="Q1294"/>
      <c r="R1294"/>
      <c r="S1294"/>
      <c r="T1294"/>
      <c r="U1294"/>
      <c r="V1294"/>
      <c r="W1294"/>
      <c r="X1294"/>
      <c r="Y1294"/>
      <c r="Z1294"/>
      <c r="AA1294" s="11">
        <v>0.13863216266173753</v>
      </c>
      <c r="AB1294" s="11">
        <v>0</v>
      </c>
      <c r="AC1294" s="11">
        <v>0.7</v>
      </c>
      <c r="AD1294" s="11">
        <v>0.5</v>
      </c>
      <c r="AE1294" s="11">
        <v>0.52700000000000002</v>
      </c>
      <c r="AF1294" s="11">
        <v>0.109</v>
      </c>
      <c r="AG1294" s="11">
        <v>0.7</v>
      </c>
      <c r="AH1294" s="11">
        <v>0.873</v>
      </c>
      <c r="AI1294" s="11">
        <v>0.77</v>
      </c>
      <c r="AJ1294" s="11">
        <v>0.24012387365496002</v>
      </c>
      <c r="AK1294" s="11">
        <v>0.60885102855617002</v>
      </c>
      <c r="AL1294" s="11">
        <v>0.72401479837087279</v>
      </c>
      <c r="AM1294" s="11">
        <v>1</v>
      </c>
      <c r="AN1294" s="11">
        <v>0.81488857142857141</v>
      </c>
      <c r="AO1294" s="11">
        <v>0.66424353913831158</v>
      </c>
      <c r="AP1294" s="11">
        <v>0.61632000057399272</v>
      </c>
      <c r="AQ1294" s="11">
        <v>0.72401479837087279</v>
      </c>
      <c r="AR1294" s="11">
        <v>22303.265804482198</v>
      </c>
      <c r="AS1294" s="11">
        <v>21350</v>
      </c>
      <c r="AT1294" s="11">
        <v>6689700</v>
      </c>
      <c r="AW1294" s="11">
        <v>-0.02</v>
      </c>
      <c r="AX1294" s="11">
        <v>6.6468474357298246E-3</v>
      </c>
    </row>
    <row r="1295" spans="1:50">
      <c r="A1295"/>
      <c r="B1295"/>
      <c r="C1295"/>
      <c r="D1295"/>
      <c r="E1295"/>
      <c r="F1295"/>
      <c r="G1295"/>
      <c r="H1295"/>
      <c r="I1295"/>
      <c r="J1295"/>
      <c r="K1295"/>
      <c r="L1295"/>
      <c r="M1295"/>
      <c r="N1295"/>
      <c r="O1295"/>
      <c r="P1295"/>
      <c r="Q1295"/>
      <c r="R1295"/>
      <c r="S1295"/>
      <c r="T1295"/>
      <c r="U1295"/>
      <c r="V1295"/>
      <c r="W1295"/>
      <c r="X1295"/>
      <c r="Y1295"/>
      <c r="Z1295"/>
      <c r="AA1295" s="11">
        <v>0.13863216266173753</v>
      </c>
      <c r="AB1295" s="11">
        <v>0</v>
      </c>
      <c r="AC1295" s="11">
        <v>0.7</v>
      </c>
      <c r="AD1295" s="11">
        <v>0.5</v>
      </c>
      <c r="AE1295" s="11">
        <v>0.52700000000000002</v>
      </c>
      <c r="AF1295" s="11">
        <v>7.5999999999999998E-2</v>
      </c>
      <c r="AG1295" s="11">
        <v>0.7</v>
      </c>
      <c r="AH1295" s="11">
        <v>0.82200000000000006</v>
      </c>
      <c r="AI1295" s="11">
        <v>0.77</v>
      </c>
      <c r="AJ1295" s="11">
        <v>0.27930420483086399</v>
      </c>
      <c r="AK1295" s="11">
        <v>0.63038880512425399</v>
      </c>
      <c r="AL1295" s="11">
        <v>0.69209329583576318</v>
      </c>
      <c r="AM1295" s="11">
        <v>1</v>
      </c>
      <c r="AN1295" s="11">
        <v>0.80897142857142856</v>
      </c>
      <c r="AO1295" s="11">
        <v>0.66552474332182643</v>
      </c>
      <c r="AP1295" s="11">
        <v>0.62916000028699637</v>
      </c>
      <c r="AQ1295" s="11">
        <v>0.69209329583576318</v>
      </c>
      <c r="AR1295" s="11">
        <v>23645.229578013299</v>
      </c>
      <c r="AS1295" s="11">
        <v>23030</v>
      </c>
      <c r="AT1295" s="11">
        <v>6809000</v>
      </c>
      <c r="AW1295" s="11">
        <v>-0.02</v>
      </c>
      <c r="AX1295" s="11">
        <v>-3.3706621723688379E-3</v>
      </c>
    </row>
    <row r="1296" spans="1:50">
      <c r="A1296"/>
      <c r="B1296"/>
      <c r="C1296"/>
      <c r="D1296"/>
      <c r="E1296"/>
      <c r="F1296"/>
      <c r="G1296"/>
      <c r="H1296"/>
      <c r="I1296"/>
      <c r="J1296"/>
      <c r="K1296"/>
      <c r="L1296"/>
      <c r="M1296"/>
      <c r="N1296"/>
      <c r="O1296"/>
      <c r="P1296"/>
      <c r="Q1296"/>
      <c r="R1296"/>
      <c r="S1296"/>
      <c r="T1296"/>
      <c r="U1296"/>
      <c r="V1296"/>
      <c r="W1296"/>
      <c r="X1296"/>
      <c r="Y1296"/>
      <c r="Z1296"/>
      <c r="AA1296" s="11">
        <v>0.13863216266173753</v>
      </c>
      <c r="AB1296" s="11">
        <v>0</v>
      </c>
      <c r="AC1296" s="11">
        <v>0.7</v>
      </c>
      <c r="AD1296" s="11">
        <v>0.5</v>
      </c>
      <c r="AE1296" s="11">
        <v>0.53900000000000003</v>
      </c>
      <c r="AF1296" s="11">
        <v>0.151</v>
      </c>
      <c r="AG1296" s="11">
        <v>0.7</v>
      </c>
      <c r="AH1296" s="11">
        <v>0.86199999999999999</v>
      </c>
      <c r="AI1296" s="11">
        <v>0.77</v>
      </c>
      <c r="AJ1296" s="11">
        <v>0.32009684979930197</v>
      </c>
      <c r="AK1296" s="11">
        <v>0.6167859166263</v>
      </c>
      <c r="AL1296" s="11">
        <v>0.67136784529470805</v>
      </c>
      <c r="AM1296" s="11">
        <v>1</v>
      </c>
      <c r="AN1296" s="11">
        <v>0.82977599999999996</v>
      </c>
      <c r="AO1296" s="11">
        <v>0.66306630773045372</v>
      </c>
      <c r="AP1296" s="11">
        <v>0.64200000000000002</v>
      </c>
      <c r="AQ1296" s="11">
        <v>0.67136784529470805</v>
      </c>
      <c r="AR1296" s="11">
        <v>23390.111789903502</v>
      </c>
      <c r="AS1296" s="11">
        <v>23150</v>
      </c>
      <c r="AT1296" s="11">
        <v>6930100</v>
      </c>
      <c r="AW1296" s="11">
        <v>-0.02</v>
      </c>
      <c r="AX1296" s="11">
        <v>1.1546188987069383E-3</v>
      </c>
    </row>
    <row r="1297" spans="1:50">
      <c r="A1297"/>
      <c r="B1297"/>
      <c r="C1297"/>
      <c r="D1297"/>
      <c r="E1297"/>
      <c r="F1297"/>
      <c r="G1297"/>
      <c r="H1297"/>
      <c r="I1297"/>
      <c r="J1297"/>
      <c r="K1297"/>
      <c r="L1297"/>
      <c r="M1297"/>
      <c r="N1297"/>
      <c r="O1297"/>
      <c r="P1297"/>
      <c r="Q1297"/>
      <c r="R1297"/>
      <c r="S1297"/>
      <c r="T1297"/>
      <c r="U1297"/>
      <c r="V1297"/>
      <c r="W1297"/>
      <c r="X1297"/>
      <c r="Y1297"/>
      <c r="Z1297"/>
      <c r="AA1297" s="11">
        <v>0.13863216266173753</v>
      </c>
      <c r="AB1297" s="11">
        <v>0</v>
      </c>
      <c r="AC1297" s="11">
        <v>0.69900000000000007</v>
      </c>
      <c r="AD1297" s="11">
        <v>0.5</v>
      </c>
      <c r="AE1297" s="11">
        <v>0.55200000000000005</v>
      </c>
      <c r="AF1297" s="11">
        <v>0.28300000000000003</v>
      </c>
      <c r="AG1297" s="11">
        <v>0.7</v>
      </c>
      <c r="AH1297" s="11">
        <v>0.90900000000000003</v>
      </c>
      <c r="AI1297" s="11">
        <v>0.81</v>
      </c>
      <c r="AJ1297" s="11">
        <v>0.27046462593818998</v>
      </c>
      <c r="AK1297" s="11">
        <v>0.65400920469492596</v>
      </c>
      <c r="AL1297" s="11">
        <v>0.70796782715773987</v>
      </c>
      <c r="AM1297" s="11">
        <v>1</v>
      </c>
      <c r="AN1297" s="11">
        <v>0.82249757142857138</v>
      </c>
      <c r="AO1297" s="11">
        <v>0.6816176344992273</v>
      </c>
      <c r="AP1297" s="11">
        <v>0.65099999999999991</v>
      </c>
      <c r="AQ1297" s="11">
        <v>0.70796782715773987</v>
      </c>
      <c r="AR1297" s="11">
        <v>24900.0638717867</v>
      </c>
      <c r="AS1297" s="11">
        <v>24840</v>
      </c>
      <c r="AT1297" s="11">
        <v>7053700</v>
      </c>
      <c r="AW1297" s="11">
        <v>0</v>
      </c>
      <c r="AX1297" s="11">
        <v>-2.1881684029225745E-3</v>
      </c>
    </row>
    <row r="1298" spans="1:50">
      <c r="A1298"/>
      <c r="B1298"/>
      <c r="C1298"/>
      <c r="D1298"/>
      <c r="E1298"/>
      <c r="F1298"/>
      <c r="G1298"/>
      <c r="H1298"/>
      <c r="I1298"/>
      <c r="J1298"/>
      <c r="K1298"/>
      <c r="L1298"/>
      <c r="M1298"/>
      <c r="N1298"/>
      <c r="O1298"/>
      <c r="P1298"/>
      <c r="Q1298"/>
      <c r="R1298"/>
      <c r="S1298"/>
      <c r="T1298"/>
      <c r="U1298"/>
      <c r="V1298"/>
      <c r="W1298"/>
      <c r="X1298"/>
      <c r="Y1298"/>
      <c r="Z1298"/>
      <c r="AA1298" s="11">
        <v>0.13863216266173753</v>
      </c>
      <c r="AB1298" s="11">
        <v>0</v>
      </c>
      <c r="AC1298" s="11">
        <v>0.69400000000000006</v>
      </c>
      <c r="AD1298" s="11">
        <v>0.5</v>
      </c>
      <c r="AE1298" s="11">
        <v>0.57999999999999996</v>
      </c>
      <c r="AF1298" s="11">
        <v>0.33399999999999996</v>
      </c>
      <c r="AG1298" s="11">
        <v>0.7</v>
      </c>
      <c r="AH1298" s="11">
        <v>0.84200000000000008</v>
      </c>
      <c r="AI1298" s="11">
        <v>0.85199999999999998</v>
      </c>
      <c r="AJ1298" s="11">
        <v>0.27442846953911004</v>
      </c>
      <c r="AK1298" s="11">
        <v>0.65242178916723392</v>
      </c>
      <c r="AL1298" s="11">
        <v>0.67188729559082705</v>
      </c>
      <c r="AM1298" s="11">
        <v>1</v>
      </c>
      <c r="AN1298" s="11">
        <v>0.86303971428571424</v>
      </c>
      <c r="AO1298" s="11">
        <v>0.67709008954127625</v>
      </c>
      <c r="AP1298" s="11">
        <v>0.64800000000000002</v>
      </c>
      <c r="AQ1298" s="11">
        <v>0.67188729559082705</v>
      </c>
      <c r="AR1298" s="11">
        <v>26424.136832475699</v>
      </c>
      <c r="AS1298" s="11">
        <v>26550</v>
      </c>
      <c r="AT1298" s="11">
        <v>7180100</v>
      </c>
      <c r="AW1298" s="11">
        <v>0</v>
      </c>
      <c r="AX1298" s="11">
        <v>-2.2324257313153517E-3</v>
      </c>
    </row>
    <row r="1299" spans="1:50">
      <c r="A1299"/>
      <c r="B1299"/>
      <c r="C1299"/>
      <c r="D1299"/>
      <c r="E1299"/>
      <c r="F1299"/>
      <c r="G1299"/>
      <c r="H1299"/>
      <c r="I1299"/>
      <c r="J1299"/>
      <c r="K1299"/>
      <c r="L1299"/>
      <c r="M1299"/>
      <c r="N1299"/>
      <c r="O1299"/>
      <c r="P1299"/>
      <c r="Q1299"/>
      <c r="R1299"/>
      <c r="S1299"/>
      <c r="T1299"/>
      <c r="U1299"/>
      <c r="V1299"/>
      <c r="W1299"/>
      <c r="X1299"/>
      <c r="Y1299"/>
      <c r="Z1299"/>
      <c r="AA1299" s="11">
        <v>0.13863216266173753</v>
      </c>
      <c r="AB1299" s="11">
        <v>0</v>
      </c>
      <c r="AC1299" s="11">
        <v>0.68599999999999994</v>
      </c>
      <c r="AD1299" s="11">
        <v>0.6</v>
      </c>
      <c r="AE1299" s="11">
        <v>0.55899999999999994</v>
      </c>
      <c r="AF1299" s="11">
        <v>0.35100000000000003</v>
      </c>
      <c r="AG1299" s="11">
        <v>0.8</v>
      </c>
      <c r="AH1299" s="11">
        <v>0.81799999999999995</v>
      </c>
      <c r="AI1299" s="11">
        <v>0.86599999999999999</v>
      </c>
      <c r="AJ1299" s="11">
        <v>0.26040471929592801</v>
      </c>
      <c r="AK1299" s="11">
        <v>0.63585742763271202</v>
      </c>
      <c r="AL1299" s="11">
        <v>0.67751083379291344</v>
      </c>
      <c r="AM1299" s="11">
        <v>1</v>
      </c>
      <c r="AN1299" s="11">
        <v>0.85328114285714285</v>
      </c>
      <c r="AO1299" s="11">
        <v>0.67967936590315359</v>
      </c>
      <c r="AP1299" s="11">
        <v>0.66</v>
      </c>
      <c r="AQ1299" s="11">
        <v>0.67751083379291344</v>
      </c>
      <c r="AR1299" s="11">
        <v>27651.796365390001</v>
      </c>
      <c r="AS1299" s="11">
        <v>27120</v>
      </c>
      <c r="AT1299" s="11">
        <v>7308800</v>
      </c>
      <c r="AW1299" s="11">
        <v>0</v>
      </c>
      <c r="AX1299" s="11">
        <v>-3.3768392483614906E-3</v>
      </c>
    </row>
    <row r="1300" spans="1:50">
      <c r="A1300"/>
      <c r="B1300"/>
      <c r="C1300"/>
      <c r="D1300"/>
      <c r="E1300"/>
      <c r="F1300"/>
      <c r="G1300"/>
      <c r="H1300"/>
      <c r="I1300"/>
      <c r="J1300"/>
      <c r="K1300"/>
      <c r="L1300"/>
      <c r="M1300"/>
      <c r="N1300"/>
      <c r="O1300"/>
      <c r="P1300"/>
      <c r="Q1300"/>
      <c r="R1300"/>
      <c r="S1300"/>
      <c r="T1300"/>
      <c r="U1300"/>
      <c r="V1300"/>
      <c r="W1300"/>
      <c r="X1300"/>
      <c r="Y1300"/>
      <c r="Z1300"/>
      <c r="AA1300" s="11">
        <v>0.13863216266173753</v>
      </c>
      <c r="AB1300" s="11">
        <v>1.9999999552965164E-2</v>
      </c>
      <c r="AC1300" s="11">
        <v>0.67799999999999994</v>
      </c>
      <c r="AD1300" s="11">
        <v>0.7</v>
      </c>
      <c r="AE1300" s="11">
        <v>0.57100000000000006</v>
      </c>
      <c r="AF1300" s="11">
        <v>0.35100000000000003</v>
      </c>
      <c r="AG1300" s="11">
        <v>0.8</v>
      </c>
      <c r="AH1300" s="11">
        <v>0.83700000000000008</v>
      </c>
      <c r="AI1300" s="11">
        <v>0.86</v>
      </c>
      <c r="AJ1300" s="11">
        <v>0.20989784549149801</v>
      </c>
      <c r="AK1300" s="11">
        <v>0.61590535900510601</v>
      </c>
      <c r="AL1300" s="11">
        <v>0.65699481156174699</v>
      </c>
      <c r="AM1300" s="11">
        <v>1</v>
      </c>
      <c r="AN1300" s="11">
        <v>0.83621552038144642</v>
      </c>
      <c r="AO1300" s="11">
        <v>0.66661723005047213</v>
      </c>
      <c r="AP1300" s="11">
        <v>0.64900000000000002</v>
      </c>
      <c r="AQ1300" s="11">
        <v>0.65699481156174699</v>
      </c>
      <c r="AR1300" s="11">
        <v>27655.939891041398</v>
      </c>
      <c r="AS1300" s="11">
        <v>27010</v>
      </c>
      <c r="AT1300" s="11">
        <v>7441700</v>
      </c>
      <c r="AW1300" s="11">
        <v>0</v>
      </c>
      <c r="AX1300" s="11">
        <v>-1.833270847764143E-2</v>
      </c>
    </row>
    <row r="1301" spans="1:50">
      <c r="A1301"/>
      <c r="B1301"/>
      <c r="C1301"/>
      <c r="D1301"/>
      <c r="E1301"/>
      <c r="F1301"/>
      <c r="G1301"/>
      <c r="H1301"/>
      <c r="I1301"/>
      <c r="J1301"/>
      <c r="K1301"/>
      <c r="L1301"/>
      <c r="M1301"/>
      <c r="N1301"/>
      <c r="O1301"/>
      <c r="P1301"/>
      <c r="Q1301"/>
      <c r="R1301"/>
      <c r="S1301"/>
      <c r="T1301"/>
      <c r="U1301"/>
      <c r="V1301"/>
      <c r="W1301"/>
      <c r="X1301"/>
      <c r="Y1301"/>
      <c r="Z1301"/>
      <c r="AA1301" s="11">
        <v>0.13863216266173753</v>
      </c>
      <c r="AB1301" s="11">
        <v>3.9999999105930328E-2</v>
      </c>
      <c r="AC1301" s="11">
        <v>0.66400000000000003</v>
      </c>
      <c r="AD1301" s="11">
        <v>0.7</v>
      </c>
      <c r="AE1301" s="11">
        <v>0.58399999999999996</v>
      </c>
      <c r="AF1301" s="11">
        <v>0.35399999999999998</v>
      </c>
      <c r="AG1301" s="11">
        <v>0.85</v>
      </c>
      <c r="AH1301" s="11">
        <v>0.78200000000000003</v>
      </c>
      <c r="AI1301" s="11">
        <v>0.878</v>
      </c>
      <c r="AJ1301" s="11">
        <v>0.21279886697174016</v>
      </c>
      <c r="AK1301" s="11">
        <v>0.61474630544096187</v>
      </c>
      <c r="AL1301" s="11">
        <v>0.65542486348122053</v>
      </c>
      <c r="AM1301" s="11">
        <v>1</v>
      </c>
      <c r="AN1301" s="11">
        <v>0.81914989790574988</v>
      </c>
      <c r="AO1301" s="11">
        <v>0.66495105778720931</v>
      </c>
      <c r="AP1301" s="11">
        <v>0.65400000000000003</v>
      </c>
      <c r="AQ1301" s="11">
        <v>0.65542486348122053</v>
      </c>
      <c r="AS1301" s="11">
        <v>27742</v>
      </c>
      <c r="AW1301" s="11">
        <v>0</v>
      </c>
      <c r="AX1301" s="11">
        <v>-2.3992132113270587E-2</v>
      </c>
    </row>
    <row r="1302" spans="1:50">
      <c r="A1302"/>
      <c r="B1302"/>
      <c r="C1302"/>
      <c r="D1302"/>
      <c r="E1302"/>
      <c r="F1302"/>
      <c r="G1302"/>
      <c r="H1302"/>
      <c r="I1302"/>
      <c r="J1302"/>
      <c r="K1302"/>
      <c r="L1302"/>
      <c r="M1302"/>
      <c r="N1302"/>
      <c r="O1302"/>
      <c r="P1302"/>
      <c r="Q1302"/>
      <c r="R1302"/>
      <c r="S1302"/>
      <c r="T1302"/>
      <c r="U1302"/>
      <c r="V1302"/>
      <c r="W1302"/>
      <c r="X1302"/>
      <c r="Y1302"/>
      <c r="Z1302"/>
      <c r="AA1302" s="11">
        <v>7.6494186441830425E-2</v>
      </c>
      <c r="AB1302" s="11">
        <v>0</v>
      </c>
      <c r="AC1302" s="11">
        <v>0.85</v>
      </c>
      <c r="AD1302" s="11">
        <v>0.5</v>
      </c>
      <c r="AE1302" s="11">
        <v>0.436</v>
      </c>
      <c r="AF1302" s="11">
        <v>3.6000000000000004E-2</v>
      </c>
      <c r="AG1302" s="11">
        <v>0.7</v>
      </c>
      <c r="AH1302" s="11">
        <v>0.81099999999999994</v>
      </c>
      <c r="AI1302" s="11">
        <v>0.77800000000000002</v>
      </c>
      <c r="AJ1302" s="11">
        <v>0.66227880938109851</v>
      </c>
      <c r="AK1302" s="11">
        <v>0.67553797863258358</v>
      </c>
      <c r="AL1302" s="11">
        <v>0.59902454959205997</v>
      </c>
      <c r="AM1302" s="11">
        <v>7.6678767565213551E-2</v>
      </c>
      <c r="AN1302" s="11">
        <v>0.58344928571428578</v>
      </c>
      <c r="AO1302" s="11">
        <v>0.70571900539575738</v>
      </c>
      <c r="AP1302" s="11">
        <v>0.59600000333040948</v>
      </c>
      <c r="AQ1302" s="11">
        <v>0.59902454959205997</v>
      </c>
      <c r="AR1302" s="11">
        <v>21103.593345915298</v>
      </c>
      <c r="AS1302" s="11">
        <v>20780</v>
      </c>
      <c r="AT1302" s="11">
        <v>56846100</v>
      </c>
      <c r="AW1302" s="11">
        <v>-0.06</v>
      </c>
      <c r="AX1302" s="11">
        <v>4.2218750909610026E-2</v>
      </c>
    </row>
    <row r="1303" spans="1:50">
      <c r="A1303"/>
      <c r="B1303"/>
      <c r="C1303"/>
      <c r="D1303"/>
      <c r="E1303"/>
      <c r="F1303"/>
      <c r="G1303"/>
      <c r="H1303"/>
      <c r="I1303"/>
      <c r="J1303"/>
      <c r="K1303"/>
      <c r="L1303"/>
      <c r="M1303"/>
      <c r="N1303"/>
      <c r="O1303"/>
      <c r="P1303"/>
      <c r="Q1303"/>
      <c r="R1303"/>
      <c r="S1303"/>
      <c r="T1303"/>
      <c r="U1303"/>
      <c r="V1303"/>
      <c r="W1303"/>
      <c r="X1303"/>
      <c r="Y1303"/>
      <c r="Z1303"/>
      <c r="AA1303" s="11">
        <v>7.6494186441830425E-2</v>
      </c>
      <c r="AB1303" s="11">
        <v>0</v>
      </c>
      <c r="AC1303" s="11">
        <v>0.7</v>
      </c>
      <c r="AD1303" s="11">
        <v>0.5</v>
      </c>
      <c r="AE1303" s="11">
        <v>0.42200000000000004</v>
      </c>
      <c r="AF1303" s="11">
        <v>1E-3</v>
      </c>
      <c r="AG1303" s="11">
        <v>0.7</v>
      </c>
      <c r="AH1303" s="11">
        <v>0.77</v>
      </c>
      <c r="AI1303" s="11">
        <v>0.77800000000000002</v>
      </c>
      <c r="AJ1303" s="11">
        <v>0.66559062174191197</v>
      </c>
      <c r="AK1303" s="11">
        <v>0.67912038627807203</v>
      </c>
      <c r="AL1303" s="11">
        <v>0.60104545872131543</v>
      </c>
      <c r="AM1303" s="11">
        <v>0.12548723516175</v>
      </c>
      <c r="AN1303" s="11">
        <v>0.59228628571428565</v>
      </c>
      <c r="AO1303" s="11">
        <v>0.70991735234889486</v>
      </c>
      <c r="AP1303" s="11">
        <v>0.61090000299736857</v>
      </c>
      <c r="AQ1303" s="11">
        <v>0.60104545872131543</v>
      </c>
      <c r="AR1303" s="11">
        <v>21798.8795198925</v>
      </c>
      <c r="AS1303" s="11">
        <v>21520</v>
      </c>
      <c r="AT1303" s="11">
        <v>56862800</v>
      </c>
      <c r="AW1303" s="11">
        <v>-7.0000000000000007E-2</v>
      </c>
      <c r="AX1303" s="11">
        <v>3.962333455329678E-2</v>
      </c>
    </row>
    <row r="1304" spans="1:50">
      <c r="A1304"/>
      <c r="B1304"/>
      <c r="C1304"/>
      <c r="D1304"/>
      <c r="E1304"/>
      <c r="F1304"/>
      <c r="G1304"/>
      <c r="H1304"/>
      <c r="I1304"/>
      <c r="J1304"/>
      <c r="K1304"/>
      <c r="L1304"/>
      <c r="M1304"/>
      <c r="N1304"/>
      <c r="O1304"/>
      <c r="P1304"/>
      <c r="Q1304"/>
      <c r="R1304"/>
      <c r="S1304"/>
      <c r="T1304"/>
      <c r="U1304"/>
      <c r="V1304"/>
      <c r="W1304"/>
      <c r="X1304"/>
      <c r="Y1304"/>
      <c r="Z1304"/>
      <c r="AA1304" s="11">
        <v>7.6494186441830425E-2</v>
      </c>
      <c r="AB1304" s="11">
        <v>0</v>
      </c>
      <c r="AC1304" s="11">
        <v>0.7</v>
      </c>
      <c r="AD1304" s="11">
        <v>0.7</v>
      </c>
      <c r="AE1304" s="11">
        <v>0.43200000000000005</v>
      </c>
      <c r="AF1304" s="11">
        <v>0.106</v>
      </c>
      <c r="AG1304" s="11">
        <v>0.7</v>
      </c>
      <c r="AH1304" s="11">
        <v>0.81099999999999994</v>
      </c>
      <c r="AI1304" s="11">
        <v>0.77800000000000002</v>
      </c>
      <c r="AJ1304" s="11">
        <v>0.679992943068088</v>
      </c>
      <c r="AK1304" s="11">
        <v>0.69625548901908896</v>
      </c>
      <c r="AL1304" s="11">
        <v>0.61497462045040496</v>
      </c>
      <c r="AM1304" s="11">
        <v>0.22923614797316333</v>
      </c>
      <c r="AN1304" s="11">
        <v>0.6523295714285714</v>
      </c>
      <c r="AO1304" s="11">
        <v>0.68799105806471472</v>
      </c>
      <c r="AP1304" s="11">
        <v>0.62580000266432767</v>
      </c>
      <c r="AQ1304" s="11">
        <v>0.61497462045040496</v>
      </c>
      <c r="AR1304" s="11">
        <v>22578.488212108099</v>
      </c>
      <c r="AS1304" s="11">
        <v>22430</v>
      </c>
      <c r="AT1304" s="11">
        <v>56893800</v>
      </c>
      <c r="AW1304" s="11">
        <v>-0.04</v>
      </c>
      <c r="AX1304" s="11">
        <v>3.8531078675181019E-2</v>
      </c>
    </row>
    <row r="1305" spans="1:50">
      <c r="A1305"/>
      <c r="B1305"/>
      <c r="C1305"/>
      <c r="D1305"/>
      <c r="E1305"/>
      <c r="F1305"/>
      <c r="G1305"/>
      <c r="H1305"/>
      <c r="I1305"/>
      <c r="J1305"/>
      <c r="K1305"/>
      <c r="L1305"/>
      <c r="M1305"/>
      <c r="N1305"/>
      <c r="O1305"/>
      <c r="P1305"/>
      <c r="Q1305"/>
      <c r="R1305"/>
      <c r="S1305"/>
      <c r="T1305"/>
      <c r="U1305"/>
      <c r="V1305"/>
      <c r="W1305"/>
      <c r="X1305"/>
      <c r="Y1305"/>
      <c r="Z1305"/>
      <c r="AA1305" s="11">
        <v>7.6494186441830425E-2</v>
      </c>
      <c r="AB1305" s="11">
        <v>0</v>
      </c>
      <c r="AC1305" s="11">
        <v>0.7</v>
      </c>
      <c r="AD1305" s="11">
        <v>0.7</v>
      </c>
      <c r="AE1305" s="11">
        <v>0.433</v>
      </c>
      <c r="AF1305" s="11">
        <v>0.14499999999999999</v>
      </c>
      <c r="AG1305" s="11">
        <v>0.7</v>
      </c>
      <c r="AH1305" s="11">
        <v>0.81900000000000006</v>
      </c>
      <c r="AI1305" s="11">
        <v>0.77800000000000002</v>
      </c>
      <c r="AJ1305" s="11">
        <v>0.69439526439426402</v>
      </c>
      <c r="AK1305" s="11">
        <v>0.713390591760106</v>
      </c>
      <c r="AL1305" s="11">
        <v>0.62890378217949439</v>
      </c>
      <c r="AM1305" s="11">
        <v>0.40002065605222781</v>
      </c>
      <c r="AN1305" s="11">
        <v>0.67055671428571428</v>
      </c>
      <c r="AO1305" s="11">
        <v>0.66606476378053459</v>
      </c>
      <c r="AP1305" s="11">
        <v>0.64070000233128666</v>
      </c>
      <c r="AQ1305" s="11">
        <v>0.62890378217949439</v>
      </c>
      <c r="AR1305" s="11">
        <v>23723.305537170501</v>
      </c>
      <c r="AS1305" s="11">
        <v>23560</v>
      </c>
      <c r="AT1305" s="11">
        <v>56910950</v>
      </c>
      <c r="AW1305" s="11">
        <v>-0.03</v>
      </c>
      <c r="AX1305" s="11">
        <v>3.7605170378262193E-2</v>
      </c>
    </row>
    <row r="1306" spans="1:50">
      <c r="A1306"/>
      <c r="B1306"/>
      <c r="C1306"/>
      <c r="D1306"/>
      <c r="E1306"/>
      <c r="F1306"/>
      <c r="G1306"/>
      <c r="H1306"/>
      <c r="I1306"/>
      <c r="J1306"/>
      <c r="K1306"/>
      <c r="L1306"/>
      <c r="M1306"/>
      <c r="N1306"/>
      <c r="O1306"/>
      <c r="P1306"/>
      <c r="Q1306"/>
      <c r="R1306"/>
      <c r="S1306"/>
      <c r="T1306"/>
      <c r="U1306"/>
      <c r="V1306"/>
      <c r="W1306"/>
      <c r="X1306"/>
      <c r="Y1306"/>
      <c r="Z1306"/>
      <c r="AA1306" s="11">
        <v>7.6494186441830425E-2</v>
      </c>
      <c r="AB1306" s="11">
        <v>0</v>
      </c>
      <c r="AC1306" s="11">
        <v>0.7</v>
      </c>
      <c r="AD1306" s="11">
        <v>0.7</v>
      </c>
      <c r="AE1306" s="11">
        <v>0.46899999999999997</v>
      </c>
      <c r="AF1306" s="11">
        <v>0.151</v>
      </c>
      <c r="AG1306" s="11">
        <v>0.7</v>
      </c>
      <c r="AH1306" s="11">
        <v>0.84499999999999997</v>
      </c>
      <c r="AI1306" s="11">
        <v>0.77800000000000002</v>
      </c>
      <c r="AJ1306" s="11">
        <v>0.68713783951414098</v>
      </c>
      <c r="AK1306" s="11">
        <v>0.70597723764779396</v>
      </c>
      <c r="AL1306" s="11">
        <v>0.65910936194095182</v>
      </c>
      <c r="AM1306" s="11">
        <v>0.59137922671153886</v>
      </c>
      <c r="AN1306" s="11">
        <v>0.67432485714285717</v>
      </c>
      <c r="AO1306" s="11">
        <v>0.67047097478605389</v>
      </c>
      <c r="AP1306" s="11">
        <v>0.65560000199824575</v>
      </c>
      <c r="AQ1306" s="11">
        <v>0.65910936194095182</v>
      </c>
      <c r="AR1306" s="11">
        <v>24194.2083578813</v>
      </c>
      <c r="AS1306" s="11">
        <v>24090</v>
      </c>
      <c r="AT1306" s="11">
        <v>56921550</v>
      </c>
      <c r="AW1306" s="11">
        <v>-0.01</v>
      </c>
      <c r="AX1306" s="11">
        <v>3.7702406330902938E-2</v>
      </c>
    </row>
    <row r="1307" spans="1:50">
      <c r="A1307"/>
      <c r="B1307"/>
      <c r="C1307"/>
      <c r="D1307"/>
      <c r="E1307"/>
      <c r="F1307"/>
      <c r="G1307"/>
      <c r="H1307"/>
      <c r="I1307"/>
      <c r="J1307"/>
      <c r="K1307"/>
      <c r="L1307"/>
      <c r="M1307"/>
      <c r="N1307"/>
      <c r="O1307"/>
      <c r="P1307"/>
      <c r="Q1307"/>
      <c r="R1307"/>
      <c r="S1307"/>
      <c r="T1307"/>
      <c r="U1307"/>
      <c r="V1307"/>
      <c r="W1307"/>
      <c r="X1307"/>
      <c r="Y1307"/>
      <c r="Z1307"/>
      <c r="AA1307" s="11">
        <v>7.6494186441830425E-2</v>
      </c>
      <c r="AB1307" s="11">
        <v>0</v>
      </c>
      <c r="AC1307" s="11">
        <v>0.7</v>
      </c>
      <c r="AD1307" s="11">
        <v>0.7</v>
      </c>
      <c r="AE1307" s="11">
        <v>0.45600000000000002</v>
      </c>
      <c r="AF1307" s="11">
        <v>0.22</v>
      </c>
      <c r="AG1307" s="11">
        <v>0.7</v>
      </c>
      <c r="AH1307" s="11">
        <v>0.85699999999999998</v>
      </c>
      <c r="AI1307" s="11">
        <v>0.77800000000000002</v>
      </c>
      <c r="AJ1307" s="11">
        <v>0.67988041463401794</v>
      </c>
      <c r="AK1307" s="11">
        <v>0.69856388353548193</v>
      </c>
      <c r="AL1307" s="11">
        <v>0.68931494170240926</v>
      </c>
      <c r="AM1307" s="11">
        <v>0.82425204482638781</v>
      </c>
      <c r="AN1307" s="11">
        <v>0.69471514285714286</v>
      </c>
      <c r="AO1307" s="11">
        <v>0.67487718579157341</v>
      </c>
      <c r="AP1307" s="11">
        <v>0.67050000166520474</v>
      </c>
      <c r="AQ1307" s="11">
        <v>0.68931494170240926</v>
      </c>
      <c r="AR1307" s="11">
        <v>25591.424371587302</v>
      </c>
      <c r="AS1307" s="11">
        <v>25400</v>
      </c>
      <c r="AT1307" s="11">
        <v>56948600</v>
      </c>
      <c r="AU1307" s="11">
        <v>36.033146000000002</v>
      </c>
      <c r="AW1307" s="11">
        <v>0.01</v>
      </c>
      <c r="AX1307" s="11">
        <v>3.4517300058822836E-2</v>
      </c>
    </row>
    <row r="1308" spans="1:50">
      <c r="A1308"/>
      <c r="B1308"/>
      <c r="C1308"/>
      <c r="D1308"/>
      <c r="E1308"/>
      <c r="F1308"/>
      <c r="G1308"/>
      <c r="H1308"/>
      <c r="I1308"/>
      <c r="J1308"/>
      <c r="K1308"/>
      <c r="L1308"/>
      <c r="M1308"/>
      <c r="N1308"/>
      <c r="O1308"/>
      <c r="P1308"/>
      <c r="Q1308"/>
      <c r="R1308"/>
      <c r="S1308"/>
      <c r="T1308"/>
      <c r="U1308"/>
      <c r="V1308"/>
      <c r="W1308"/>
      <c r="X1308"/>
      <c r="Y1308"/>
      <c r="Z1308"/>
      <c r="AA1308" s="11">
        <v>7.6494186441830425E-2</v>
      </c>
      <c r="AB1308" s="11">
        <v>0</v>
      </c>
      <c r="AC1308" s="11">
        <v>0.7</v>
      </c>
      <c r="AD1308" s="11">
        <v>0.7</v>
      </c>
      <c r="AE1308" s="11">
        <v>0.47100000000000003</v>
      </c>
      <c r="AF1308" s="11">
        <v>0.28000000000000003</v>
      </c>
      <c r="AG1308" s="11">
        <v>0.7</v>
      </c>
      <c r="AH1308" s="11">
        <v>0.86499999999999999</v>
      </c>
      <c r="AI1308" s="11">
        <v>0.78</v>
      </c>
      <c r="AJ1308" s="11">
        <v>0.67201353506481909</v>
      </c>
      <c r="AK1308" s="11">
        <v>0.69708610896217504</v>
      </c>
      <c r="AL1308" s="11">
        <v>0.661361916723332</v>
      </c>
      <c r="AM1308" s="11">
        <v>0.99928572306061558</v>
      </c>
      <c r="AN1308" s="11">
        <v>0.74132114285714279</v>
      </c>
      <c r="AO1308" s="11">
        <v>0.66770413125076478</v>
      </c>
      <c r="AP1308" s="11">
        <v>0.68540000133216383</v>
      </c>
      <c r="AQ1308" s="11">
        <v>0.661361916723332</v>
      </c>
      <c r="AR1308" s="11">
        <v>27125.763601963099</v>
      </c>
      <c r="AS1308" s="11">
        <v>26950</v>
      </c>
      <c r="AT1308" s="11">
        <v>56980700</v>
      </c>
      <c r="AW1308" s="11">
        <v>0.02</v>
      </c>
      <c r="AX1308" s="11">
        <v>3.2516475599718597E-2</v>
      </c>
    </row>
    <row r="1309" spans="1:50">
      <c r="A1309"/>
      <c r="B1309"/>
      <c r="C1309"/>
      <c r="D1309"/>
      <c r="E1309"/>
      <c r="F1309"/>
      <c r="G1309"/>
      <c r="H1309"/>
      <c r="I1309"/>
      <c r="J1309"/>
      <c r="K1309"/>
      <c r="L1309"/>
      <c r="M1309"/>
      <c r="N1309"/>
      <c r="O1309"/>
      <c r="P1309"/>
      <c r="Q1309"/>
      <c r="R1309"/>
      <c r="S1309"/>
      <c r="T1309"/>
      <c r="U1309"/>
      <c r="V1309"/>
      <c r="W1309"/>
      <c r="X1309"/>
      <c r="Y1309"/>
      <c r="Z1309"/>
      <c r="AA1309" s="11">
        <v>7.6494186441830425E-2</v>
      </c>
      <c r="AB1309" s="11">
        <v>0</v>
      </c>
      <c r="AC1309" s="11">
        <v>0.7</v>
      </c>
      <c r="AD1309" s="11">
        <v>0.7</v>
      </c>
      <c r="AE1309" s="11">
        <v>0.48</v>
      </c>
      <c r="AF1309" s="11">
        <v>0.33700000000000002</v>
      </c>
      <c r="AG1309" s="11">
        <v>0.7</v>
      </c>
      <c r="AH1309" s="11">
        <v>0.85499999999999998</v>
      </c>
      <c r="AI1309" s="11">
        <v>0.79599999999999993</v>
      </c>
      <c r="AJ1309" s="11">
        <v>0.66414665549561991</v>
      </c>
      <c r="AK1309" s="11">
        <v>0.69560833438886793</v>
      </c>
      <c r="AL1309" s="11">
        <v>0.63340889174425485</v>
      </c>
      <c r="AM1309" s="11">
        <v>1</v>
      </c>
      <c r="AN1309" s="11">
        <v>0.78586942857142861</v>
      </c>
      <c r="AO1309" s="11">
        <v>0.66053107670995603</v>
      </c>
      <c r="AP1309" s="11">
        <v>0.70030000099912282</v>
      </c>
      <c r="AQ1309" s="11">
        <v>0.63340889174425485</v>
      </c>
      <c r="AR1309" s="11">
        <v>26803.970192759702</v>
      </c>
      <c r="AS1309" s="11">
        <v>26590</v>
      </c>
      <c r="AT1309" s="11">
        <v>57157400</v>
      </c>
      <c r="AW1309" s="11">
        <v>0.03</v>
      </c>
      <c r="AX1309" s="11">
        <v>3.2105631220125636E-2</v>
      </c>
    </row>
    <row r="1310" spans="1:50">
      <c r="A1310"/>
      <c r="B1310"/>
      <c r="C1310"/>
      <c r="D1310"/>
      <c r="E1310"/>
      <c r="F1310"/>
      <c r="G1310"/>
      <c r="H1310"/>
      <c r="I1310"/>
      <c r="J1310"/>
      <c r="K1310"/>
      <c r="L1310"/>
      <c r="M1310"/>
      <c r="N1310"/>
      <c r="O1310"/>
      <c r="P1310"/>
      <c r="Q1310"/>
      <c r="R1310"/>
      <c r="S1310"/>
      <c r="T1310"/>
      <c r="U1310"/>
      <c r="V1310"/>
      <c r="W1310"/>
      <c r="X1310"/>
      <c r="Y1310"/>
      <c r="Z1310"/>
      <c r="AA1310" s="11">
        <v>7.6494186441830425E-2</v>
      </c>
      <c r="AB1310" s="11">
        <v>0</v>
      </c>
      <c r="AC1310" s="11">
        <v>0.7</v>
      </c>
      <c r="AD1310" s="11">
        <v>0.7</v>
      </c>
      <c r="AE1310" s="11">
        <v>0.48</v>
      </c>
      <c r="AF1310" s="11">
        <v>0.29399999999999998</v>
      </c>
      <c r="AG1310" s="11">
        <v>0.7</v>
      </c>
      <c r="AH1310" s="11">
        <v>0.84699999999999998</v>
      </c>
      <c r="AI1310" s="11">
        <v>0.81400000000000006</v>
      </c>
      <c r="AJ1310" s="11">
        <v>0.61967974297827599</v>
      </c>
      <c r="AK1310" s="11">
        <v>0.68308020862415408</v>
      </c>
      <c r="AL1310" s="11">
        <v>0.64495779894951899</v>
      </c>
      <c r="AM1310" s="11">
        <v>1</v>
      </c>
      <c r="AN1310" s="11">
        <v>0.83545814285714282</v>
      </c>
      <c r="AO1310" s="11">
        <v>0.65456195210337764</v>
      </c>
      <c r="AP1310" s="11">
        <v>0.71520000066608191</v>
      </c>
      <c r="AQ1310" s="11">
        <v>0.64495779894951899</v>
      </c>
      <c r="AR1310" s="11">
        <v>27137.560090718402</v>
      </c>
      <c r="AS1310" s="11">
        <v>26910</v>
      </c>
      <c r="AT1310" s="11">
        <v>57604650</v>
      </c>
      <c r="AW1310" s="11">
        <v>0.02</v>
      </c>
      <c r="AX1310" s="11">
        <v>1.0524373282432137E-2</v>
      </c>
    </row>
    <row r="1311" spans="1:50">
      <c r="A1311"/>
      <c r="B1311"/>
      <c r="C1311"/>
      <c r="D1311"/>
      <c r="E1311"/>
      <c r="F1311"/>
      <c r="G1311"/>
      <c r="H1311"/>
      <c r="I1311"/>
      <c r="J1311"/>
      <c r="K1311"/>
      <c r="L1311"/>
      <c r="M1311"/>
      <c r="N1311"/>
      <c r="O1311"/>
      <c r="P1311"/>
      <c r="Q1311"/>
      <c r="R1311"/>
      <c r="S1311"/>
      <c r="T1311"/>
      <c r="U1311"/>
      <c r="V1311"/>
      <c r="W1311"/>
      <c r="X1311"/>
      <c r="Y1311"/>
      <c r="Z1311"/>
      <c r="AA1311" s="11">
        <v>7.6494186441830425E-2</v>
      </c>
      <c r="AB1311" s="11">
        <v>1.9999999552965164E-2</v>
      </c>
      <c r="AC1311" s="11">
        <v>0.7</v>
      </c>
      <c r="AD1311" s="11">
        <v>0.7</v>
      </c>
      <c r="AE1311" s="11">
        <v>0.49700000000000005</v>
      </c>
      <c r="AF1311" s="11">
        <v>0.317</v>
      </c>
      <c r="AG1311" s="11">
        <v>0.7</v>
      </c>
      <c r="AH1311" s="11">
        <v>0.84799999999999998</v>
      </c>
      <c r="AI1311" s="11">
        <v>0.79799999999999993</v>
      </c>
      <c r="AJ1311" s="11">
        <v>0.601373675519838</v>
      </c>
      <c r="AK1311" s="11">
        <v>0.72959598137713599</v>
      </c>
      <c r="AL1311" s="11">
        <v>0.61676433949169651</v>
      </c>
      <c r="AM1311" s="11">
        <v>1</v>
      </c>
      <c r="AN1311" s="11">
        <v>0.88878799999999991</v>
      </c>
      <c r="AO1311" s="11">
        <v>0.63095233884150037</v>
      </c>
      <c r="AP1311" s="11">
        <v>0.7301000003330409</v>
      </c>
      <c r="AQ1311" s="11">
        <v>0.61676433949169651</v>
      </c>
      <c r="AR1311" s="11">
        <v>27416.0961888321</v>
      </c>
      <c r="AS1311" s="11">
        <v>27260</v>
      </c>
      <c r="AT1311" s="11">
        <v>58175300</v>
      </c>
      <c r="AW1311" s="11">
        <v>0.03</v>
      </c>
      <c r="AX1311" s="11">
        <v>1.1544372739135694E-2</v>
      </c>
    </row>
    <row r="1312" spans="1:50">
      <c r="A1312"/>
      <c r="B1312"/>
      <c r="C1312"/>
      <c r="D1312"/>
      <c r="E1312"/>
      <c r="F1312"/>
      <c r="G1312"/>
      <c r="H1312"/>
      <c r="I1312"/>
      <c r="J1312"/>
      <c r="K1312"/>
      <c r="L1312"/>
      <c r="M1312"/>
      <c r="N1312"/>
      <c r="O1312"/>
      <c r="P1312"/>
      <c r="Q1312"/>
      <c r="R1312"/>
      <c r="S1312"/>
      <c r="T1312"/>
      <c r="U1312"/>
      <c r="V1312"/>
      <c r="W1312"/>
      <c r="X1312"/>
      <c r="Y1312"/>
      <c r="Z1312"/>
      <c r="AA1312" s="11">
        <v>7.6494186441830425E-2</v>
      </c>
      <c r="AB1312" s="11">
        <v>3.9999999105930328E-2</v>
      </c>
      <c r="AC1312" s="11">
        <v>0.7</v>
      </c>
      <c r="AD1312" s="11">
        <v>0.7</v>
      </c>
      <c r="AE1312" s="11">
        <v>0.496</v>
      </c>
      <c r="AF1312" s="11">
        <v>0.27399999999999997</v>
      </c>
      <c r="AG1312" s="11">
        <v>0.7</v>
      </c>
      <c r="AH1312" s="11">
        <v>0.84699999999999998</v>
      </c>
      <c r="AI1312" s="11">
        <v>0.80200000000000005</v>
      </c>
      <c r="AJ1312" s="11">
        <v>0.61061544942128398</v>
      </c>
      <c r="AK1312" s="11">
        <v>0.69990204465813999</v>
      </c>
      <c r="AL1312" s="11">
        <v>0.55819512736593602</v>
      </c>
      <c r="AM1312" s="11">
        <v>1</v>
      </c>
      <c r="AN1312" s="11">
        <v>0.92005557142857153</v>
      </c>
      <c r="AO1312" s="11">
        <v>0.5979707266251193</v>
      </c>
      <c r="AP1312" s="11">
        <v>0.745</v>
      </c>
      <c r="AQ1312" s="11">
        <v>0.55819512736593602</v>
      </c>
      <c r="AR1312" s="11">
        <v>28144.013910883699</v>
      </c>
      <c r="AS1312" s="11">
        <v>28060</v>
      </c>
      <c r="AT1312" s="11">
        <v>58607050</v>
      </c>
      <c r="AW1312" s="11">
        <v>0.02</v>
      </c>
      <c r="AX1312" s="11">
        <v>9.2394320838043997E-3</v>
      </c>
    </row>
    <row r="1313" spans="1:50">
      <c r="A1313"/>
      <c r="B1313"/>
      <c r="C1313"/>
      <c r="D1313"/>
      <c r="E1313"/>
      <c r="F1313"/>
      <c r="G1313"/>
      <c r="H1313"/>
      <c r="I1313"/>
      <c r="J1313"/>
      <c r="K1313"/>
      <c r="L1313"/>
      <c r="M1313"/>
      <c r="N1313"/>
      <c r="O1313"/>
      <c r="P1313"/>
      <c r="Q1313"/>
      <c r="R1313"/>
      <c r="S1313"/>
      <c r="T1313"/>
      <c r="U1313"/>
      <c r="V1313"/>
      <c r="W1313"/>
      <c r="X1313"/>
      <c r="Y1313"/>
      <c r="Z1313"/>
      <c r="AA1313" s="11">
        <v>7.6494186441830425E-2</v>
      </c>
      <c r="AB1313" s="11">
        <v>5.9999998658895493E-2</v>
      </c>
      <c r="AC1313" s="11">
        <v>0.78400000000000003</v>
      </c>
      <c r="AD1313" s="11">
        <v>0.5</v>
      </c>
      <c r="AE1313" s="11">
        <v>0.52</v>
      </c>
      <c r="AF1313" s="11">
        <v>0.29100000000000004</v>
      </c>
      <c r="AG1313" s="11">
        <v>0.7</v>
      </c>
      <c r="AH1313" s="11">
        <v>0.85199999999999998</v>
      </c>
      <c r="AI1313" s="11">
        <v>0.82400000000000007</v>
      </c>
      <c r="AJ1313" s="11">
        <v>0.61703740808404794</v>
      </c>
      <c r="AK1313" s="11">
        <v>0.71135612384499802</v>
      </c>
      <c r="AL1313" s="11">
        <v>0.57080590782296037</v>
      </c>
      <c r="AM1313" s="11">
        <v>1</v>
      </c>
      <c r="AN1313" s="11">
        <v>0.94278142857142855</v>
      </c>
      <c r="AO1313" s="11">
        <v>0.56267055233463237</v>
      </c>
      <c r="AP1313" s="11">
        <v>0.746</v>
      </c>
      <c r="AQ1313" s="11">
        <v>0.57080590782296037</v>
      </c>
      <c r="AR1313" s="11">
        <v>30224.247440769199</v>
      </c>
      <c r="AS1313" s="11">
        <v>30170</v>
      </c>
      <c r="AT1313" s="11">
        <v>58941499</v>
      </c>
      <c r="AW1313" s="11">
        <v>0.02</v>
      </c>
      <c r="AX1313" s="11">
        <v>6.8116650631050157E-3</v>
      </c>
    </row>
    <row r="1314" spans="1:50">
      <c r="A1314"/>
      <c r="B1314"/>
      <c r="C1314"/>
      <c r="D1314"/>
      <c r="E1314"/>
      <c r="F1314"/>
      <c r="G1314"/>
      <c r="H1314"/>
      <c r="I1314"/>
      <c r="J1314"/>
      <c r="K1314"/>
      <c r="L1314"/>
      <c r="M1314"/>
      <c r="N1314"/>
      <c r="O1314"/>
      <c r="P1314"/>
      <c r="Q1314"/>
      <c r="R1314"/>
      <c r="S1314"/>
      <c r="T1314"/>
      <c r="U1314"/>
      <c r="V1314"/>
      <c r="W1314"/>
      <c r="X1314"/>
      <c r="Y1314"/>
      <c r="Z1314"/>
      <c r="AA1314" s="11">
        <v>7.6494186441830425E-2</v>
      </c>
      <c r="AB1314" s="11">
        <v>7.9999998211860657E-2</v>
      </c>
      <c r="AC1314" s="11">
        <v>0.77</v>
      </c>
      <c r="AD1314" s="11">
        <v>0.6</v>
      </c>
      <c r="AE1314" s="11">
        <v>0.52800000000000002</v>
      </c>
      <c r="AF1314" s="11">
        <v>0.315</v>
      </c>
      <c r="AG1314" s="11">
        <v>0.7</v>
      </c>
      <c r="AH1314" s="11">
        <v>0.80500000000000005</v>
      </c>
      <c r="AI1314" s="11">
        <v>0.81599999999999995</v>
      </c>
      <c r="AJ1314" s="11">
        <v>0.60000195088330199</v>
      </c>
      <c r="AK1314" s="11">
        <v>0.71865604660132998</v>
      </c>
      <c r="AL1314" s="11">
        <v>0.55395155020145626</v>
      </c>
      <c r="AM1314" s="11">
        <v>1</v>
      </c>
      <c r="AN1314" s="11">
        <v>0.95875142857142859</v>
      </c>
      <c r="AO1314" s="11">
        <v>0.58055845798191441</v>
      </c>
      <c r="AP1314" s="11">
        <v>0.74400000000000011</v>
      </c>
      <c r="AQ1314" s="11">
        <v>0.55395155020145626</v>
      </c>
      <c r="AR1314" s="11">
        <v>31897.749338959198</v>
      </c>
      <c r="AS1314" s="11">
        <v>31700</v>
      </c>
      <c r="AT1314" s="11">
        <v>59375289</v>
      </c>
      <c r="AW1314" s="11">
        <v>0.02</v>
      </c>
      <c r="AX1314" s="11">
        <v>7.475091843305498E-3</v>
      </c>
    </row>
    <row r="1315" spans="1:50">
      <c r="A1315"/>
      <c r="B1315"/>
      <c r="C1315"/>
      <c r="D1315"/>
      <c r="E1315"/>
      <c r="F1315"/>
      <c r="G1315"/>
      <c r="H1315"/>
      <c r="I1315"/>
      <c r="J1315"/>
      <c r="K1315"/>
      <c r="L1315"/>
      <c r="M1315"/>
      <c r="N1315"/>
      <c r="O1315"/>
      <c r="P1315"/>
      <c r="Q1315"/>
      <c r="R1315"/>
      <c r="S1315"/>
      <c r="T1315"/>
      <c r="U1315"/>
      <c r="V1315"/>
      <c r="W1315"/>
      <c r="X1315"/>
      <c r="Y1315"/>
      <c r="Z1315"/>
      <c r="AA1315" s="11">
        <v>7.6494186441830425E-2</v>
      </c>
      <c r="AB1315" s="11">
        <v>9.9999997764825821E-2</v>
      </c>
      <c r="AC1315" s="11">
        <v>0.77</v>
      </c>
      <c r="AD1315" s="11">
        <v>0.6</v>
      </c>
      <c r="AE1315" s="11">
        <v>0.54299999999999993</v>
      </c>
      <c r="AF1315" s="11">
        <v>0.29399999999999998</v>
      </c>
      <c r="AG1315" s="11">
        <v>0.7</v>
      </c>
      <c r="AH1315" s="11">
        <v>0.80599999999999994</v>
      </c>
      <c r="AI1315" s="11">
        <v>0.81</v>
      </c>
      <c r="AJ1315" s="11">
        <v>0.61657355625216204</v>
      </c>
      <c r="AK1315" s="11">
        <v>0.70435972064028396</v>
      </c>
      <c r="AL1315" s="11">
        <v>0.54497319438168013</v>
      </c>
      <c r="AM1315" s="11">
        <v>1</v>
      </c>
      <c r="AN1315" s="11">
        <v>0.95995757142857141</v>
      </c>
      <c r="AO1315" s="11">
        <v>0.57672866116477572</v>
      </c>
      <c r="AP1315" s="11">
        <v>0.745</v>
      </c>
      <c r="AQ1315" s="11">
        <v>0.54497319438168013</v>
      </c>
      <c r="AR1315" s="11">
        <v>33270.758168006498</v>
      </c>
      <c r="AS1315" s="11">
        <v>32760</v>
      </c>
      <c r="AT1315" s="11">
        <v>59832179</v>
      </c>
      <c r="AW1315" s="11">
        <v>0.02</v>
      </c>
      <c r="AX1315" s="11">
        <v>6.7421868925764683E-3</v>
      </c>
    </row>
    <row r="1316" spans="1:50">
      <c r="A1316"/>
      <c r="B1316"/>
      <c r="C1316"/>
      <c r="D1316"/>
      <c r="E1316"/>
      <c r="F1316"/>
      <c r="G1316"/>
      <c r="H1316"/>
      <c r="I1316"/>
      <c r="J1316"/>
      <c r="K1316"/>
      <c r="L1316"/>
      <c r="M1316"/>
      <c r="N1316"/>
      <c r="O1316"/>
      <c r="P1316"/>
      <c r="Q1316"/>
      <c r="R1316"/>
      <c r="S1316"/>
      <c r="T1316"/>
      <c r="U1316"/>
      <c r="V1316"/>
      <c r="W1316"/>
      <c r="X1316"/>
      <c r="Y1316"/>
      <c r="Z1316"/>
      <c r="AA1316" s="11">
        <v>7.6494186441830425E-2</v>
      </c>
      <c r="AB1316" s="11">
        <v>0.11999999731779099</v>
      </c>
      <c r="AC1316" s="11">
        <v>0.78700000000000003</v>
      </c>
      <c r="AD1316" s="11">
        <v>0.6</v>
      </c>
      <c r="AE1316" s="11">
        <v>0.55799999999999994</v>
      </c>
      <c r="AF1316" s="11">
        <v>0.247</v>
      </c>
      <c r="AG1316" s="11">
        <v>0.7</v>
      </c>
      <c r="AH1316" s="11">
        <v>0.80799999999999994</v>
      </c>
      <c r="AI1316" s="11">
        <v>0.80799999999999994</v>
      </c>
      <c r="AJ1316" s="11">
        <v>0.60592373847366199</v>
      </c>
      <c r="AK1316" s="11">
        <v>0.70805254817091201</v>
      </c>
      <c r="AL1316" s="11">
        <v>0.51095569253986961</v>
      </c>
      <c r="AM1316" s="11">
        <v>1</v>
      </c>
      <c r="AN1316" s="11">
        <v>0.94075842042913438</v>
      </c>
      <c r="AO1316" s="11">
        <v>0.57766030683151381</v>
      </c>
      <c r="AP1316" s="11">
        <v>0.61299999999999999</v>
      </c>
      <c r="AQ1316" s="11">
        <v>0.51095569253986961</v>
      </c>
      <c r="AR1316" s="11">
        <v>32429.991740697398</v>
      </c>
      <c r="AS1316" s="11">
        <v>31870</v>
      </c>
      <c r="AT1316" s="11">
        <v>60221211</v>
      </c>
      <c r="AW1316" s="11">
        <v>0.01</v>
      </c>
      <c r="AX1316" s="11">
        <v>7.6341945178665382E-3</v>
      </c>
    </row>
    <row r="1317" spans="1:50">
      <c r="A1317"/>
      <c r="B1317"/>
      <c r="C1317"/>
      <c r="D1317"/>
      <c r="E1317"/>
      <c r="F1317"/>
      <c r="G1317"/>
      <c r="H1317"/>
      <c r="I1317"/>
      <c r="J1317"/>
      <c r="K1317"/>
      <c r="L1317"/>
      <c r="M1317"/>
      <c r="N1317"/>
      <c r="O1317"/>
      <c r="P1317"/>
      <c r="Q1317"/>
      <c r="R1317"/>
      <c r="S1317"/>
      <c r="T1317"/>
      <c r="U1317"/>
      <c r="V1317"/>
      <c r="W1317"/>
      <c r="X1317"/>
      <c r="Y1317"/>
      <c r="Z1317"/>
      <c r="AA1317" s="11">
        <v>7.6494186441830425E-2</v>
      </c>
      <c r="AB1317" s="11">
        <v>0.13999999687075615</v>
      </c>
      <c r="AC1317" s="11">
        <v>0.77900000000000003</v>
      </c>
      <c r="AD1317" s="11">
        <v>0.6</v>
      </c>
      <c r="AE1317" s="11">
        <v>0.55200000000000005</v>
      </c>
      <c r="AF1317" s="11">
        <v>0.312</v>
      </c>
      <c r="AG1317" s="11">
        <v>0.75</v>
      </c>
      <c r="AH1317" s="11">
        <v>0.79</v>
      </c>
      <c r="AI1317" s="11">
        <v>0.875</v>
      </c>
      <c r="AJ1317" s="11">
        <v>0.60486450111260115</v>
      </c>
      <c r="AK1317" s="11">
        <v>0.70597202273570625</v>
      </c>
      <c r="AL1317" s="11">
        <v>0.51084613561691972</v>
      </c>
      <c r="AM1317" s="11">
        <v>1</v>
      </c>
      <c r="AN1317" s="11">
        <v>0.92155926942969746</v>
      </c>
      <c r="AO1317" s="11">
        <v>0.5768837037805572</v>
      </c>
      <c r="AP1317" s="11">
        <v>0.58200000000000007</v>
      </c>
      <c r="AQ1317" s="11">
        <v>0.51084613561691972</v>
      </c>
      <c r="AS1317" s="11">
        <v>33268</v>
      </c>
      <c r="AW1317" s="11">
        <v>0.02</v>
      </c>
      <c r="AX1317" s="11">
        <v>3.61579282768143E-3</v>
      </c>
    </row>
    <row r="1318" spans="1:50">
      <c r="A1318"/>
      <c r="B1318"/>
      <c r="C1318"/>
      <c r="D1318"/>
      <c r="E1318"/>
      <c r="F1318"/>
      <c r="G1318"/>
      <c r="H1318"/>
      <c r="I1318"/>
      <c r="J1318"/>
      <c r="K1318"/>
      <c r="L1318"/>
      <c r="M1318"/>
      <c r="N1318"/>
      <c r="O1318"/>
      <c r="P1318"/>
      <c r="Q1318"/>
      <c r="R1318"/>
      <c r="S1318"/>
      <c r="T1318"/>
      <c r="U1318"/>
      <c r="V1318"/>
      <c r="W1318"/>
      <c r="X1318"/>
      <c r="Y1318"/>
      <c r="Z1318"/>
      <c r="AA1318" s="11">
        <v>0.27700831024930744</v>
      </c>
      <c r="AB1318" s="11">
        <v>0.29400001529999997</v>
      </c>
      <c r="AC1318" s="11">
        <v>0.7</v>
      </c>
      <c r="AD1318" s="11">
        <v>0.7</v>
      </c>
      <c r="AE1318" s="11">
        <v>0.77500000000000002</v>
      </c>
      <c r="AF1318" s="11">
        <v>0.76500000000000001</v>
      </c>
      <c r="AG1318" s="11">
        <v>0.7</v>
      </c>
      <c r="AH1318" s="11">
        <v>0.50900000000000001</v>
      </c>
      <c r="AI1318" s="11">
        <v>0.65</v>
      </c>
      <c r="AJ1318" s="11">
        <v>0.54859088934169964</v>
      </c>
      <c r="AK1318" s="11">
        <v>0.65206701147622814</v>
      </c>
      <c r="AL1318" s="11">
        <v>0.44831038079228547</v>
      </c>
      <c r="AM1318" s="11">
        <v>2.022311827956989E-2</v>
      </c>
      <c r="AN1318" s="11">
        <v>0.19518235762759778</v>
      </c>
      <c r="AO1318" s="11">
        <v>0.44882810778339788</v>
      </c>
      <c r="AP1318" s="11">
        <v>0.54720000305771832</v>
      </c>
      <c r="AQ1318" s="11">
        <v>0.44831038079228547</v>
      </c>
      <c r="AR1318" s="11">
        <v>5656.5223836441201</v>
      </c>
      <c r="AS1318" s="11">
        <v>5420</v>
      </c>
      <c r="AT1318" s="11">
        <v>2480000</v>
      </c>
      <c r="AW1318" s="11">
        <v>-0.02</v>
      </c>
      <c r="AX1318" s="11">
        <v>-1.263615769505988E-2</v>
      </c>
    </row>
    <row r="1319" spans="1:50">
      <c r="A1319"/>
      <c r="B1319"/>
      <c r="C1319"/>
      <c r="D1319"/>
      <c r="E1319"/>
      <c r="F1319"/>
      <c r="G1319"/>
      <c r="H1319"/>
      <c r="I1319"/>
      <c r="J1319"/>
      <c r="K1319"/>
      <c r="L1319"/>
      <c r="M1319"/>
      <c r="N1319"/>
      <c r="O1319"/>
      <c r="P1319"/>
      <c r="Q1319"/>
      <c r="R1319"/>
      <c r="S1319"/>
      <c r="T1319"/>
      <c r="U1319"/>
      <c r="V1319"/>
      <c r="W1319"/>
      <c r="X1319"/>
      <c r="Y1319"/>
      <c r="Z1319"/>
      <c r="AA1319" s="11">
        <v>0.27700831024930744</v>
      </c>
      <c r="AB1319" s="11">
        <v>0.29300003050000001</v>
      </c>
      <c r="AC1319" s="11">
        <v>0.7</v>
      </c>
      <c r="AD1319" s="11">
        <v>0.7</v>
      </c>
      <c r="AE1319" s="11">
        <v>0.76200000000000001</v>
      </c>
      <c r="AF1319" s="11">
        <v>0.76500000000000001</v>
      </c>
      <c r="AG1319" s="11">
        <v>0.7</v>
      </c>
      <c r="AH1319" s="11">
        <v>0.52200000000000002</v>
      </c>
      <c r="AI1319" s="11">
        <v>0.65</v>
      </c>
      <c r="AJ1319" s="11">
        <v>0.54958254012197405</v>
      </c>
      <c r="AK1319" s="11">
        <v>0.65517041980292001</v>
      </c>
      <c r="AL1319" s="11">
        <v>0.44725549062843273</v>
      </c>
      <c r="AM1319" s="11">
        <v>2.4188431608444447E-2</v>
      </c>
      <c r="AN1319" s="11">
        <v>0.19951974324493535</v>
      </c>
      <c r="AO1319" s="11">
        <v>0.44778378347626563</v>
      </c>
      <c r="AP1319" s="11">
        <v>0.56088000275194649</v>
      </c>
      <c r="AQ1319" s="11">
        <v>0.44725549062843273</v>
      </c>
      <c r="AR1319" s="11">
        <v>5689.48017547777</v>
      </c>
      <c r="AS1319" s="11">
        <v>5580</v>
      </c>
      <c r="AT1319" s="11">
        <v>2509923.42512675</v>
      </c>
      <c r="AU1319" s="11">
        <v>40.47</v>
      </c>
      <c r="AV1319" s="11">
        <v>8.6199999999999992</v>
      </c>
      <c r="AW1319" s="11">
        <v>-0.01</v>
      </c>
      <c r="AX1319" s="11">
        <v>-4.1810344494558893E-3</v>
      </c>
    </row>
    <row r="1320" spans="1:50">
      <c r="A1320"/>
      <c r="B1320"/>
      <c r="C1320"/>
      <c r="D1320"/>
      <c r="E1320"/>
      <c r="F1320"/>
      <c r="G1320"/>
      <c r="H1320"/>
      <c r="I1320"/>
      <c r="J1320"/>
      <c r="K1320"/>
      <c r="L1320"/>
      <c r="M1320"/>
      <c r="N1320"/>
      <c r="O1320"/>
      <c r="P1320"/>
      <c r="Q1320"/>
      <c r="R1320"/>
      <c r="S1320"/>
      <c r="T1320"/>
      <c r="U1320"/>
      <c r="V1320"/>
      <c r="W1320"/>
      <c r="X1320"/>
      <c r="Y1320"/>
      <c r="Z1320"/>
      <c r="AA1320" s="11">
        <v>0.27700831024930744</v>
      </c>
      <c r="AB1320" s="11">
        <v>0.29600002289999994</v>
      </c>
      <c r="AC1320" s="11">
        <v>0.7</v>
      </c>
      <c r="AD1320" s="11">
        <v>0.7</v>
      </c>
      <c r="AE1320" s="11">
        <v>0.76300000000000001</v>
      </c>
      <c r="AF1320" s="11">
        <v>0.7659999999999999</v>
      </c>
      <c r="AG1320" s="11">
        <v>0.7</v>
      </c>
      <c r="AH1320" s="11">
        <v>0.59099999999999997</v>
      </c>
      <c r="AI1320" s="11">
        <v>0.67</v>
      </c>
      <c r="AJ1320" s="11">
        <v>0.50339581004802503</v>
      </c>
      <c r="AK1320" s="11">
        <v>0.65100828625607099</v>
      </c>
      <c r="AL1320" s="11">
        <v>0.45951309490611625</v>
      </c>
      <c r="AM1320" s="11">
        <v>2.8936776062545667E-2</v>
      </c>
      <c r="AN1320" s="11">
        <v>0.20385712886227292</v>
      </c>
      <c r="AO1320" s="11">
        <v>0.44595348240669175</v>
      </c>
      <c r="AP1320" s="11">
        <v>0.57456000244617467</v>
      </c>
      <c r="AQ1320" s="11">
        <v>0.45951309490611625</v>
      </c>
      <c r="AR1320" s="11">
        <v>5669.7873604935003</v>
      </c>
      <c r="AS1320" s="11">
        <v>5570</v>
      </c>
      <c r="AT1320" s="11">
        <v>2534068.6750757201</v>
      </c>
      <c r="AW1320" s="11">
        <v>-0.01</v>
      </c>
      <c r="AX1320" s="11">
        <v>-7.292473792114007E-3</v>
      </c>
    </row>
    <row r="1321" spans="1:50">
      <c r="A1321"/>
      <c r="B1321"/>
      <c r="C1321"/>
      <c r="D1321"/>
      <c r="E1321"/>
      <c r="F1321"/>
      <c r="G1321"/>
      <c r="H1321"/>
      <c r="I1321"/>
      <c r="J1321"/>
      <c r="K1321"/>
      <c r="L1321"/>
      <c r="M1321"/>
      <c r="N1321"/>
      <c r="O1321"/>
      <c r="P1321"/>
      <c r="Q1321"/>
      <c r="R1321"/>
      <c r="S1321"/>
      <c r="T1321"/>
      <c r="U1321"/>
      <c r="V1321"/>
      <c r="W1321"/>
      <c r="X1321"/>
      <c r="Y1321"/>
      <c r="Z1321"/>
      <c r="AA1321" s="11">
        <v>0.27700831024930744</v>
      </c>
      <c r="AB1321" s="11">
        <v>0.29900001529999998</v>
      </c>
      <c r="AC1321" s="11">
        <v>0.7</v>
      </c>
      <c r="AD1321" s="11">
        <v>0.7</v>
      </c>
      <c r="AE1321" s="11">
        <v>0.75599999999999989</v>
      </c>
      <c r="AF1321" s="11">
        <v>0.73499999999999999</v>
      </c>
      <c r="AG1321" s="11">
        <v>0.7</v>
      </c>
      <c r="AH1321" s="11">
        <v>0.57999999999999996</v>
      </c>
      <c r="AI1321" s="11">
        <v>0.67</v>
      </c>
      <c r="AJ1321" s="11">
        <v>0.457209079974076</v>
      </c>
      <c r="AK1321" s="11">
        <v>0.64684615270922197</v>
      </c>
      <c r="AL1321" s="11">
        <v>0.47177069918379966</v>
      </c>
      <c r="AM1321" s="11">
        <v>3.4167976224794998E-2</v>
      </c>
      <c r="AN1321" s="11">
        <v>0.20819451447961054</v>
      </c>
      <c r="AO1321" s="11">
        <v>0.44412318133711776</v>
      </c>
      <c r="AP1321" s="11">
        <v>0.58824000214040284</v>
      </c>
      <c r="AQ1321" s="11">
        <v>0.47177069918379966</v>
      </c>
      <c r="AR1321" s="11">
        <v>5550.3165168994601</v>
      </c>
      <c r="AS1321" s="11">
        <v>5360</v>
      </c>
      <c r="AT1321" s="11">
        <v>2556780.0511580999</v>
      </c>
      <c r="AW1321" s="11">
        <v>-0.01</v>
      </c>
      <c r="AX1321" s="11">
        <v>-4.7503691109163637E-3</v>
      </c>
    </row>
    <row r="1322" spans="1:50">
      <c r="A1322"/>
      <c r="B1322"/>
      <c r="C1322"/>
      <c r="D1322"/>
      <c r="E1322"/>
      <c r="F1322"/>
      <c r="G1322"/>
      <c r="H1322"/>
      <c r="I1322"/>
      <c r="J1322"/>
      <c r="K1322"/>
      <c r="L1322"/>
      <c r="M1322"/>
      <c r="N1322"/>
      <c r="O1322"/>
      <c r="P1322"/>
      <c r="Q1322"/>
      <c r="R1322"/>
      <c r="S1322"/>
      <c r="T1322"/>
      <c r="U1322"/>
      <c r="V1322"/>
      <c r="W1322"/>
      <c r="X1322"/>
      <c r="Y1322"/>
      <c r="Z1322"/>
      <c r="AA1322" s="11">
        <v>0.27700831024930744</v>
      </c>
      <c r="AB1322" s="11">
        <v>0.29900001529999998</v>
      </c>
      <c r="AC1322" s="11">
        <v>0.7</v>
      </c>
      <c r="AD1322" s="11">
        <v>0.5</v>
      </c>
      <c r="AE1322" s="11">
        <v>0.77300000000000002</v>
      </c>
      <c r="AF1322" s="11">
        <v>0.622</v>
      </c>
      <c r="AG1322" s="11">
        <v>0.7</v>
      </c>
      <c r="AH1322" s="11">
        <v>0.65700000000000003</v>
      </c>
      <c r="AI1322" s="11">
        <v>0.67</v>
      </c>
      <c r="AJ1322" s="11">
        <v>0.4698782728574189</v>
      </c>
      <c r="AK1322" s="11">
        <v>0.64316917966735898</v>
      </c>
      <c r="AL1322" s="11">
        <v>0.47381227906925005</v>
      </c>
      <c r="AM1322" s="11">
        <v>6.2320543039897328E-2</v>
      </c>
      <c r="AN1322" s="11">
        <v>0.21253190009694814</v>
      </c>
      <c r="AO1322" s="11">
        <v>0.42643214859186973</v>
      </c>
      <c r="AP1322" s="11">
        <v>0.60192000183463101</v>
      </c>
      <c r="AQ1322" s="11">
        <v>0.47381227906925005</v>
      </c>
      <c r="AR1322" s="11">
        <v>5651.9561253791999</v>
      </c>
      <c r="AS1322" s="11">
        <v>5440</v>
      </c>
      <c r="AT1322" s="11">
        <v>2574289.3640770102</v>
      </c>
      <c r="AU1322" s="11">
        <v>44.22</v>
      </c>
      <c r="AV1322" s="11">
        <v>6.2</v>
      </c>
      <c r="AW1322" s="11">
        <v>-0.02</v>
      </c>
      <c r="AX1322" s="11">
        <v>-4.7580280612579684E-3</v>
      </c>
    </row>
    <row r="1323" spans="1:50">
      <c r="A1323"/>
      <c r="B1323"/>
      <c r="C1323"/>
      <c r="D1323"/>
      <c r="E1323"/>
      <c r="F1323"/>
      <c r="G1323"/>
      <c r="H1323"/>
      <c r="I1323"/>
      <c r="J1323"/>
      <c r="K1323"/>
      <c r="L1323"/>
      <c r="M1323"/>
      <c r="N1323"/>
      <c r="O1323"/>
      <c r="P1323"/>
      <c r="Q1323"/>
      <c r="R1323"/>
      <c r="S1323"/>
      <c r="T1323"/>
      <c r="U1323"/>
      <c r="V1323"/>
      <c r="W1323"/>
      <c r="X1323"/>
      <c r="Y1323"/>
      <c r="Z1323"/>
      <c r="AA1323" s="11">
        <v>0.27700831024930744</v>
      </c>
      <c r="AB1323" s="11">
        <v>0.29900001529999998</v>
      </c>
      <c r="AC1323" s="11">
        <v>0.7</v>
      </c>
      <c r="AD1323" s="11">
        <v>0.5</v>
      </c>
      <c r="AE1323" s="11">
        <v>0.77400000000000002</v>
      </c>
      <c r="AF1323" s="11">
        <v>0.73</v>
      </c>
      <c r="AG1323" s="11">
        <v>0.7</v>
      </c>
      <c r="AH1323" s="11">
        <v>0.745</v>
      </c>
      <c r="AI1323" s="11">
        <v>0.67</v>
      </c>
      <c r="AJ1323" s="11">
        <v>0.48254746574076179</v>
      </c>
      <c r="AK1323" s="11">
        <v>0.639492206625496</v>
      </c>
      <c r="AL1323" s="11">
        <v>0.47585385895470039</v>
      </c>
      <c r="AM1323" s="11">
        <v>0.15745973860419332</v>
      </c>
      <c r="AN1323" s="11">
        <v>0.21686928571428571</v>
      </c>
      <c r="AO1323" s="11">
        <v>0.40874111584662154</v>
      </c>
      <c r="AP1323" s="11">
        <v>0.61560000152885919</v>
      </c>
      <c r="AQ1323" s="11">
        <v>0.47585385895470039</v>
      </c>
      <c r="AR1323" s="11">
        <v>5791.0127125418403</v>
      </c>
      <c r="AS1323" s="11">
        <v>5570</v>
      </c>
      <c r="AT1323" s="11">
        <v>2589388.5513765598</v>
      </c>
      <c r="AW1323" s="11">
        <v>-0.01</v>
      </c>
      <c r="AX1323" s="11">
        <v>-4.3411556520591144E-3</v>
      </c>
    </row>
    <row r="1324" spans="1:50">
      <c r="A1324"/>
      <c r="B1324"/>
      <c r="C1324"/>
      <c r="D1324"/>
      <c r="E1324"/>
      <c r="F1324"/>
      <c r="G1324"/>
      <c r="H1324"/>
      <c r="I1324"/>
      <c r="J1324"/>
      <c r="K1324"/>
      <c r="L1324"/>
      <c r="M1324"/>
      <c r="N1324"/>
      <c r="O1324"/>
      <c r="P1324"/>
      <c r="Q1324"/>
      <c r="R1324"/>
      <c r="S1324"/>
      <c r="T1324"/>
      <c r="U1324"/>
      <c r="V1324"/>
      <c r="W1324"/>
      <c r="X1324"/>
      <c r="Y1324"/>
      <c r="Z1324"/>
      <c r="AA1324" s="11">
        <v>0.27700831024930744</v>
      </c>
      <c r="AB1324" s="11">
        <v>0.28850001019999993</v>
      </c>
      <c r="AC1324" s="11">
        <v>0.7</v>
      </c>
      <c r="AD1324" s="11">
        <v>0.3</v>
      </c>
      <c r="AE1324" s="11">
        <v>0.76700000000000002</v>
      </c>
      <c r="AF1324" s="11">
        <v>0.84099999999999997</v>
      </c>
      <c r="AG1324" s="11">
        <v>0.7</v>
      </c>
      <c r="AH1324" s="11">
        <v>0.78299999999999992</v>
      </c>
      <c r="AI1324" s="11">
        <v>0.76400000000000001</v>
      </c>
      <c r="AJ1324" s="11">
        <v>0.45084777492276984</v>
      </c>
      <c r="AK1324" s="11">
        <v>0.62613294615878401</v>
      </c>
      <c r="AL1324" s="11">
        <v>0.4337782471298583</v>
      </c>
      <c r="AM1324" s="11">
        <v>0.25501152233614333</v>
      </c>
      <c r="AN1324" s="11">
        <v>0.25602957142857147</v>
      </c>
      <c r="AO1324" s="11">
        <v>0.41421036195854544</v>
      </c>
      <c r="AP1324" s="11">
        <v>0.62928000122308736</v>
      </c>
      <c r="AQ1324" s="11">
        <v>0.4337782471298583</v>
      </c>
      <c r="AR1324" s="11">
        <v>5966.4690380275297</v>
      </c>
      <c r="AS1324" s="11">
        <v>5680</v>
      </c>
      <c r="AT1324" s="11">
        <v>2604788.6190629802</v>
      </c>
      <c r="AW1324" s="11">
        <v>0</v>
      </c>
      <c r="AX1324" s="11">
        <v>-5.4344733910614562E-3</v>
      </c>
    </row>
    <row r="1325" spans="1:50">
      <c r="A1325"/>
      <c r="B1325"/>
      <c r="C1325"/>
      <c r="D1325"/>
      <c r="E1325"/>
      <c r="F1325"/>
      <c r="G1325"/>
      <c r="H1325"/>
      <c r="I1325"/>
      <c r="J1325"/>
      <c r="K1325"/>
      <c r="L1325"/>
      <c r="M1325"/>
      <c r="N1325"/>
      <c r="O1325"/>
      <c r="P1325"/>
      <c r="Q1325"/>
      <c r="R1325"/>
      <c r="S1325"/>
      <c r="T1325"/>
      <c r="U1325"/>
      <c r="V1325"/>
      <c r="W1325"/>
      <c r="X1325"/>
      <c r="Y1325"/>
      <c r="Z1325"/>
      <c r="AA1325" s="11">
        <v>0.27700831024930744</v>
      </c>
      <c r="AB1325" s="11">
        <v>0.2780000051</v>
      </c>
      <c r="AC1325" s="11">
        <v>0.7</v>
      </c>
      <c r="AD1325" s="11">
        <v>0.3</v>
      </c>
      <c r="AE1325" s="11">
        <v>0.7609999999999999</v>
      </c>
      <c r="AF1325" s="11">
        <v>0.56700000000000006</v>
      </c>
      <c r="AG1325" s="11">
        <v>0.9</v>
      </c>
      <c r="AH1325" s="11">
        <v>0.77400000000000002</v>
      </c>
      <c r="AI1325" s="11">
        <v>0.66799999999999993</v>
      </c>
      <c r="AJ1325" s="11">
        <v>0.419148084104778</v>
      </c>
      <c r="AK1325" s="11">
        <v>0.61277368569207202</v>
      </c>
      <c r="AL1325" s="11">
        <v>0.39170263530501614</v>
      </c>
      <c r="AM1325" s="11">
        <v>0.52848488652322556</v>
      </c>
      <c r="AN1325" s="11">
        <v>0.27353385714285711</v>
      </c>
      <c r="AO1325" s="11">
        <v>0.41967960807046928</v>
      </c>
      <c r="AP1325" s="11">
        <v>0.64296000091731553</v>
      </c>
      <c r="AQ1325" s="11">
        <v>0.39170263530501614</v>
      </c>
      <c r="AR1325" s="11">
        <v>6092.5177434986199</v>
      </c>
      <c r="AS1325" s="11">
        <v>5700</v>
      </c>
      <c r="AT1325" s="11">
        <v>2617495.2244464499</v>
      </c>
      <c r="AU1325" s="11">
        <v>48.34</v>
      </c>
      <c r="AV1325" s="11">
        <v>8.74</v>
      </c>
      <c r="AW1325" s="11">
        <v>-0.01</v>
      </c>
      <c r="AX1325" s="11">
        <v>-1.1694444284251482E-3</v>
      </c>
    </row>
    <row r="1326" spans="1:50">
      <c r="A1326"/>
      <c r="B1326"/>
      <c r="C1326"/>
      <c r="D1326"/>
      <c r="E1326"/>
      <c r="F1326"/>
      <c r="G1326"/>
      <c r="H1326"/>
      <c r="I1326"/>
      <c r="J1326"/>
      <c r="K1326"/>
      <c r="L1326"/>
      <c r="M1326"/>
      <c r="N1326"/>
      <c r="O1326"/>
      <c r="P1326"/>
      <c r="Q1326"/>
      <c r="R1326"/>
      <c r="S1326"/>
      <c r="T1326"/>
      <c r="U1326"/>
      <c r="V1326"/>
      <c r="W1326"/>
      <c r="X1326"/>
      <c r="Y1326"/>
      <c r="Z1326"/>
      <c r="AA1326" s="11">
        <v>0.27700831024930744</v>
      </c>
      <c r="AB1326" s="11">
        <v>0.26749999999999996</v>
      </c>
      <c r="AC1326" s="11">
        <v>0.7</v>
      </c>
      <c r="AD1326" s="11">
        <v>0.7</v>
      </c>
      <c r="AE1326" s="11">
        <v>0.75599999999999989</v>
      </c>
      <c r="AF1326" s="11">
        <v>0.65300000000000002</v>
      </c>
      <c r="AG1326" s="11">
        <v>0.9</v>
      </c>
      <c r="AH1326" s="11">
        <v>0.78</v>
      </c>
      <c r="AI1326" s="11">
        <v>0.65799999999999992</v>
      </c>
      <c r="AJ1326" s="11">
        <v>0.41199057596106198</v>
      </c>
      <c r="AK1326" s="11">
        <v>0.60469856949924394</v>
      </c>
      <c r="AL1326" s="11">
        <v>0.40364243266451039</v>
      </c>
      <c r="AM1326" s="11">
        <v>0.66706444419054445</v>
      </c>
      <c r="AN1326" s="11">
        <v>0.27587285714285714</v>
      </c>
      <c r="AO1326" s="11">
        <v>0.3939147973763541</v>
      </c>
      <c r="AP1326" s="11">
        <v>0.65664000061154371</v>
      </c>
      <c r="AQ1326" s="11">
        <v>0.40364243266451039</v>
      </c>
      <c r="AR1326" s="11">
        <v>6516.6261181667196</v>
      </c>
      <c r="AS1326" s="11">
        <v>6130</v>
      </c>
      <c r="AT1326" s="11">
        <v>2625700</v>
      </c>
      <c r="AW1326" s="11">
        <v>0.02</v>
      </c>
      <c r="AX1326" s="11">
        <v>-1.2232531086549592E-2</v>
      </c>
    </row>
    <row r="1327" spans="1:50">
      <c r="A1327"/>
      <c r="B1327"/>
      <c r="C1327"/>
      <c r="D1327"/>
      <c r="E1327"/>
      <c r="F1327"/>
      <c r="G1327"/>
      <c r="H1327"/>
      <c r="I1327"/>
      <c r="J1327"/>
      <c r="K1327"/>
      <c r="L1327"/>
      <c r="M1327"/>
      <c r="N1327"/>
      <c r="O1327"/>
      <c r="P1327"/>
      <c r="Q1327"/>
      <c r="R1327"/>
      <c r="S1327"/>
      <c r="T1327"/>
      <c r="U1327"/>
      <c r="V1327"/>
      <c r="W1327"/>
      <c r="X1327"/>
      <c r="Y1327"/>
      <c r="Z1327"/>
      <c r="AA1327" s="11">
        <v>0.27700831024930744</v>
      </c>
      <c r="AB1327" s="11">
        <v>0.2672000122</v>
      </c>
      <c r="AC1327" s="11">
        <v>0.7</v>
      </c>
      <c r="AD1327" s="11">
        <v>0.7</v>
      </c>
      <c r="AE1327" s="11">
        <v>0.76700000000000002</v>
      </c>
      <c r="AF1327" s="11">
        <v>0.61299999999999999</v>
      </c>
      <c r="AG1327" s="11">
        <v>0.9</v>
      </c>
      <c r="AH1327" s="11">
        <v>0.78</v>
      </c>
      <c r="AI1327" s="11">
        <v>0.64400000000000002</v>
      </c>
      <c r="AJ1327" s="11">
        <v>0.44116196559167398</v>
      </c>
      <c r="AK1327" s="11">
        <v>0.58573759565720407</v>
      </c>
      <c r="AL1327" s="11">
        <v>0.4161480790154547</v>
      </c>
      <c r="AM1327" s="11">
        <v>0.77393747183368444</v>
      </c>
      <c r="AN1327" s="11">
        <v>0.2898478571428571</v>
      </c>
      <c r="AO1327" s="11">
        <v>0.40880405232888622</v>
      </c>
      <c r="AP1327" s="11">
        <v>0.67032000030577199</v>
      </c>
      <c r="AQ1327" s="11">
        <v>0.4161480790154547</v>
      </c>
      <c r="AR1327" s="11">
        <v>6762.7417132121</v>
      </c>
      <c r="AS1327" s="11">
        <v>6370</v>
      </c>
      <c r="AT1327" s="11">
        <v>2638100</v>
      </c>
      <c r="AU1327" s="11">
        <v>45.51</v>
      </c>
      <c r="AV1327" s="11">
        <v>5.85</v>
      </c>
      <c r="AW1327" s="11">
        <v>0.03</v>
      </c>
      <c r="AX1327" s="11">
        <v>-6.1973651958511233E-3</v>
      </c>
    </row>
    <row r="1328" spans="1:50">
      <c r="A1328"/>
      <c r="B1328"/>
      <c r="C1328"/>
      <c r="D1328"/>
      <c r="E1328"/>
      <c r="F1328"/>
      <c r="G1328"/>
      <c r="H1328"/>
      <c r="I1328"/>
      <c r="J1328"/>
      <c r="K1328"/>
      <c r="L1328"/>
      <c r="M1328"/>
      <c r="N1328"/>
      <c r="O1328"/>
      <c r="P1328"/>
      <c r="Q1328"/>
      <c r="R1328"/>
      <c r="S1328"/>
      <c r="T1328"/>
      <c r="U1328"/>
      <c r="V1328"/>
      <c r="W1328"/>
      <c r="X1328"/>
      <c r="Y1328"/>
      <c r="Z1328"/>
      <c r="AA1328" s="11">
        <v>0.27700831024930744</v>
      </c>
      <c r="AB1328" s="11">
        <v>0.2672000122</v>
      </c>
      <c r="AC1328" s="11">
        <v>0.7</v>
      </c>
      <c r="AD1328" s="11">
        <v>0.7</v>
      </c>
      <c r="AE1328" s="11">
        <v>0.76400000000000001</v>
      </c>
      <c r="AF1328" s="11">
        <v>0.624</v>
      </c>
      <c r="AG1328" s="11">
        <v>0.9</v>
      </c>
      <c r="AH1328" s="11">
        <v>0.75800000000000001</v>
      </c>
      <c r="AI1328" s="11">
        <v>0.69400000000000006</v>
      </c>
      <c r="AJ1328" s="11">
        <v>0.43203736657730196</v>
      </c>
      <c r="AK1328" s="11">
        <v>0.59079828007422996</v>
      </c>
      <c r="AL1328" s="11">
        <v>0.43022970792373644</v>
      </c>
      <c r="AM1328" s="11">
        <v>0.83067713049602554</v>
      </c>
      <c r="AN1328" s="11">
        <v>0.30382285714285717</v>
      </c>
      <c r="AO1328" s="11">
        <v>0.39921876879013024</v>
      </c>
      <c r="AP1328" s="11">
        <v>0.68400000000000005</v>
      </c>
      <c r="AQ1328" s="11">
        <v>0.43022970792373644</v>
      </c>
      <c r="AR1328" s="11">
        <v>7027.4444450913597</v>
      </c>
      <c r="AS1328" s="11">
        <v>6600</v>
      </c>
      <c r="AT1328" s="11">
        <v>2650400</v>
      </c>
      <c r="AW1328" s="11">
        <v>0.04</v>
      </c>
      <c r="AX1328" s="11">
        <v>-5.9022789108657547E-3</v>
      </c>
    </row>
    <row r="1329" spans="1:50">
      <c r="A1329"/>
      <c r="B1329"/>
      <c r="C1329"/>
      <c r="D1329"/>
      <c r="E1329"/>
      <c r="F1329"/>
      <c r="G1329"/>
      <c r="H1329"/>
      <c r="I1329"/>
      <c r="J1329"/>
      <c r="K1329"/>
      <c r="L1329"/>
      <c r="M1329"/>
      <c r="N1329"/>
      <c r="O1329"/>
      <c r="P1329"/>
      <c r="Q1329"/>
      <c r="R1329"/>
      <c r="S1329"/>
      <c r="T1329"/>
      <c r="U1329"/>
      <c r="V1329"/>
      <c r="W1329"/>
      <c r="X1329"/>
      <c r="Y1329"/>
      <c r="Z1329"/>
      <c r="AA1329" s="11">
        <v>0.27700831024930744</v>
      </c>
      <c r="AB1329" s="11">
        <v>0.28185601162841289</v>
      </c>
      <c r="AC1329" s="11">
        <v>0.82599999999999996</v>
      </c>
      <c r="AD1329" s="11">
        <v>0.7</v>
      </c>
      <c r="AE1329" s="11">
        <v>0.77900000000000003</v>
      </c>
      <c r="AF1329" s="11">
        <v>0.54400000000000004</v>
      </c>
      <c r="AG1329" s="11">
        <v>0.9</v>
      </c>
      <c r="AH1329" s="11">
        <v>0.72900000000000009</v>
      </c>
      <c r="AI1329" s="11">
        <v>0.65400000000000003</v>
      </c>
      <c r="AJ1329" s="11">
        <v>0.44663191543825398</v>
      </c>
      <c r="AK1329" s="11">
        <v>0.62253468486942798</v>
      </c>
      <c r="AL1329" s="11">
        <v>0.43603321211314716</v>
      </c>
      <c r="AM1329" s="11">
        <v>0.94904017456681677</v>
      </c>
      <c r="AN1329" s="11">
        <v>0.31779785714285713</v>
      </c>
      <c r="AO1329" s="11">
        <v>0.40705849096237073</v>
      </c>
      <c r="AP1329" s="11">
        <v>0.68200000000000005</v>
      </c>
      <c r="AQ1329" s="11">
        <v>0.43603321211314716</v>
      </c>
      <c r="AR1329" s="11">
        <v>7417.13598834614</v>
      </c>
      <c r="AS1329" s="11">
        <v>7040</v>
      </c>
      <c r="AT1329" s="11">
        <v>2663100</v>
      </c>
      <c r="AW1329" s="11">
        <v>0.05</v>
      </c>
      <c r="AX1329" s="11">
        <v>-1.0232976921853543E-2</v>
      </c>
    </row>
    <row r="1330" spans="1:50">
      <c r="A1330"/>
      <c r="B1330"/>
      <c r="C1330"/>
      <c r="D1330"/>
      <c r="E1330"/>
      <c r="F1330"/>
      <c r="G1330"/>
      <c r="H1330"/>
      <c r="I1330"/>
      <c r="J1330"/>
      <c r="K1330"/>
      <c r="L1330"/>
      <c r="M1330"/>
      <c r="N1330"/>
      <c r="O1330"/>
      <c r="P1330"/>
      <c r="Q1330"/>
      <c r="R1330"/>
      <c r="S1330"/>
      <c r="T1330"/>
      <c r="U1330"/>
      <c r="V1330"/>
      <c r="W1330"/>
      <c r="X1330"/>
      <c r="Y1330"/>
      <c r="Z1330"/>
      <c r="AA1330" s="11">
        <v>0.27700831024930744</v>
      </c>
      <c r="AB1330" s="11">
        <v>0.29651201105682579</v>
      </c>
      <c r="AC1330" s="11">
        <v>0.82</v>
      </c>
      <c r="AD1330" s="11">
        <v>0.6</v>
      </c>
      <c r="AE1330" s="11">
        <v>0.75099999999999989</v>
      </c>
      <c r="AF1330" s="11">
        <v>0.61799999999999999</v>
      </c>
      <c r="AG1330" s="11">
        <v>0.8</v>
      </c>
      <c r="AH1330" s="11">
        <v>0.71</v>
      </c>
      <c r="AI1330" s="11">
        <v>0.70400000000000007</v>
      </c>
      <c r="AJ1330" s="11">
        <v>0.46282868261954002</v>
      </c>
      <c r="AK1330" s="11">
        <v>0.628603264791328</v>
      </c>
      <c r="AL1330" s="11">
        <v>0.40927600425543764</v>
      </c>
      <c r="AM1330" s="11">
        <v>1</v>
      </c>
      <c r="AN1330" s="11">
        <v>0.33177285714285715</v>
      </c>
      <c r="AO1330" s="11">
        <v>0.39588452014390246</v>
      </c>
      <c r="AP1330" s="11">
        <v>0.68500000000000005</v>
      </c>
      <c r="AQ1330" s="11">
        <v>0.40927600425543764</v>
      </c>
      <c r="AR1330" s="11">
        <v>7743.97166473162</v>
      </c>
      <c r="AS1330" s="11">
        <v>7230</v>
      </c>
      <c r="AT1330" s="11">
        <v>2675800</v>
      </c>
      <c r="AW1330" s="11">
        <v>0.04</v>
      </c>
      <c r="AX1330" s="11">
        <v>-1.4780116847702085E-2</v>
      </c>
    </row>
    <row r="1331" spans="1:50">
      <c r="A1331"/>
      <c r="B1331"/>
      <c r="C1331"/>
      <c r="D1331"/>
      <c r="E1331"/>
      <c r="F1331"/>
      <c r="G1331"/>
      <c r="H1331"/>
      <c r="I1331"/>
      <c r="J1331"/>
      <c r="K1331"/>
      <c r="L1331"/>
      <c r="M1331"/>
      <c r="N1331"/>
      <c r="O1331"/>
      <c r="P1331"/>
      <c r="Q1331"/>
      <c r="R1331"/>
      <c r="S1331"/>
      <c r="T1331"/>
      <c r="U1331"/>
      <c r="V1331"/>
      <c r="W1331"/>
      <c r="X1331"/>
      <c r="Y1331"/>
      <c r="Z1331"/>
      <c r="AA1331" s="11">
        <v>0.27700831024930744</v>
      </c>
      <c r="AB1331" s="11">
        <v>0.31116801048523868</v>
      </c>
      <c r="AC1331" s="11">
        <v>0.82299999999999995</v>
      </c>
      <c r="AD1331" s="11">
        <v>0.6</v>
      </c>
      <c r="AE1331" s="11">
        <v>0.74900000000000011</v>
      </c>
      <c r="AF1331" s="11">
        <v>0.59599999999999997</v>
      </c>
      <c r="AG1331" s="11">
        <v>0.8</v>
      </c>
      <c r="AH1331" s="11">
        <v>0.74299999999999999</v>
      </c>
      <c r="AI1331" s="11">
        <v>0.70400000000000007</v>
      </c>
      <c r="AJ1331" s="11">
        <v>0.45030791986246399</v>
      </c>
      <c r="AK1331" s="11">
        <v>0.61070113947644999</v>
      </c>
      <c r="AL1331" s="11">
        <v>0.40633446773937287</v>
      </c>
      <c r="AM1331" s="11">
        <v>1</v>
      </c>
      <c r="AN1331" s="11">
        <v>0.34574785714285711</v>
      </c>
      <c r="AO1331" s="11">
        <v>0.40801530972131062</v>
      </c>
      <c r="AP1331" s="11">
        <v>0.68400000000000005</v>
      </c>
      <c r="AQ1331" s="11">
        <v>0.40633446773937287</v>
      </c>
      <c r="AR1331" s="11">
        <v>7836.9520560802603</v>
      </c>
      <c r="AS1331" s="11">
        <v>7550</v>
      </c>
      <c r="AT1331" s="11">
        <v>2687200</v>
      </c>
      <c r="AW1331" s="11">
        <v>0.04</v>
      </c>
      <c r="AX1331" s="11">
        <v>-1.2779843157749216E-2</v>
      </c>
    </row>
    <row r="1332" spans="1:50">
      <c r="A1332"/>
      <c r="B1332"/>
      <c r="C1332"/>
      <c r="D1332"/>
      <c r="E1332"/>
      <c r="F1332"/>
      <c r="G1332"/>
      <c r="H1332"/>
      <c r="I1332"/>
      <c r="J1332"/>
      <c r="K1332"/>
      <c r="L1332"/>
      <c r="M1332"/>
      <c r="N1332"/>
      <c r="O1332"/>
      <c r="P1332"/>
      <c r="Q1332"/>
      <c r="R1332"/>
      <c r="S1332"/>
      <c r="T1332"/>
      <c r="U1332"/>
      <c r="V1332"/>
      <c r="W1332"/>
      <c r="X1332"/>
      <c r="Y1332"/>
      <c r="Z1332"/>
      <c r="AA1332" s="11">
        <v>0.27700831024930744</v>
      </c>
      <c r="AB1332" s="11">
        <v>0.32582400991365146</v>
      </c>
      <c r="AC1332" s="11">
        <v>0.878</v>
      </c>
      <c r="AD1332" s="11">
        <v>0.5</v>
      </c>
      <c r="AE1332" s="11">
        <v>0.753</v>
      </c>
      <c r="AF1332" s="11">
        <v>0.622</v>
      </c>
      <c r="AG1332" s="11">
        <v>0.8</v>
      </c>
      <c r="AH1332" s="11">
        <v>0.754</v>
      </c>
      <c r="AI1332" s="11">
        <v>0.70599999999999996</v>
      </c>
      <c r="AJ1332" s="11">
        <v>0.43314269937536398</v>
      </c>
      <c r="AK1332" s="11">
        <v>0.606139542341388</v>
      </c>
      <c r="AL1332" s="11">
        <v>0.41211356163452556</v>
      </c>
      <c r="AM1332" s="11">
        <v>1</v>
      </c>
      <c r="AN1332" s="11">
        <v>0.3388329001545613</v>
      </c>
      <c r="AO1332" s="11">
        <v>0.4021901491541392</v>
      </c>
      <c r="AP1332" s="11">
        <v>0.67400000000000004</v>
      </c>
      <c r="AQ1332" s="11">
        <v>0.41211356163452556</v>
      </c>
      <c r="AR1332" s="11">
        <v>7632.5612897245301</v>
      </c>
      <c r="AS1332" s="11">
        <v>7230</v>
      </c>
      <c r="AT1332" s="11">
        <v>2699616.59025065</v>
      </c>
      <c r="AW1332" s="11">
        <v>0.04</v>
      </c>
      <c r="AX1332" s="11">
        <v>-1.3508952042575129E-2</v>
      </c>
    </row>
    <row r="1333" spans="1:50">
      <c r="A1333"/>
      <c r="B1333"/>
      <c r="C1333"/>
      <c r="D1333"/>
      <c r="E1333"/>
      <c r="F1333"/>
      <c r="G1333"/>
      <c r="H1333"/>
      <c r="I1333"/>
      <c r="J1333"/>
      <c r="K1333"/>
      <c r="L1333"/>
      <c r="M1333"/>
      <c r="N1333"/>
      <c r="O1333"/>
      <c r="P1333"/>
      <c r="Q1333"/>
      <c r="R1333"/>
      <c r="S1333"/>
      <c r="T1333"/>
      <c r="U1333"/>
      <c r="V1333"/>
      <c r="W1333"/>
      <c r="X1333"/>
      <c r="Y1333"/>
      <c r="Z1333"/>
      <c r="AA1333" s="11">
        <v>0.27700831024930744</v>
      </c>
      <c r="AB1333" s="11">
        <v>0.34048000934206446</v>
      </c>
      <c r="AC1333" s="11">
        <v>0.87</v>
      </c>
      <c r="AD1333" s="11">
        <v>0.6</v>
      </c>
      <c r="AE1333" s="11">
        <v>0.748</v>
      </c>
      <c r="AF1333" s="11">
        <v>0.61799999999999999</v>
      </c>
      <c r="AG1333" s="11">
        <v>0.85</v>
      </c>
      <c r="AH1333" s="11">
        <v>0.68400000000000005</v>
      </c>
      <c r="AI1333" s="11">
        <v>0.72199999999999998</v>
      </c>
      <c r="AJ1333" s="11">
        <v>0.43381127236666661</v>
      </c>
      <c r="AK1333" s="11">
        <v>0.60507814694169815</v>
      </c>
      <c r="AL1333" s="11">
        <v>0.41299242599853614</v>
      </c>
      <c r="AM1333" s="11">
        <v>1</v>
      </c>
      <c r="AN1333" s="11">
        <v>0.33191794316626549</v>
      </c>
      <c r="AO1333" s="11">
        <v>0.40316824764073561</v>
      </c>
      <c r="AP1333" s="11">
        <v>0.7</v>
      </c>
      <c r="AQ1333" s="11">
        <v>0.41299242599853614</v>
      </c>
      <c r="AS1333" s="11">
        <v>7798</v>
      </c>
      <c r="AW1333" s="11">
        <v>0.05</v>
      </c>
      <c r="AX1333" s="11">
        <v>-1.7495879535437686E-2</v>
      </c>
    </row>
    <row r="1334" spans="1:50">
      <c r="A1334"/>
      <c r="B1334"/>
      <c r="C1334"/>
      <c r="D1334"/>
      <c r="E1334"/>
      <c r="F1334"/>
      <c r="G1334"/>
      <c r="H1334"/>
      <c r="I1334"/>
      <c r="J1334"/>
      <c r="K1334"/>
      <c r="L1334"/>
      <c r="M1334"/>
      <c r="N1334"/>
      <c r="O1334"/>
      <c r="P1334"/>
      <c r="Q1334"/>
      <c r="R1334"/>
      <c r="S1334"/>
      <c r="T1334"/>
      <c r="U1334"/>
      <c r="V1334"/>
      <c r="W1334"/>
      <c r="X1334"/>
      <c r="Y1334"/>
      <c r="Z1334"/>
      <c r="AA1334" s="11">
        <v>3.2921810699588473E-2</v>
      </c>
      <c r="AB1334" s="11">
        <v>0.26400001529999995</v>
      </c>
      <c r="AC1334" s="11">
        <v>0.85</v>
      </c>
      <c r="AD1334" s="11">
        <v>0.7</v>
      </c>
      <c r="AE1334" s="11">
        <v>0.53600000000000003</v>
      </c>
      <c r="AF1334" s="11">
        <v>0.67700000000000005</v>
      </c>
      <c r="AG1334" s="11">
        <v>0.5</v>
      </c>
      <c r="AH1334" s="11">
        <v>0.87</v>
      </c>
      <c r="AI1334" s="11">
        <v>0.82</v>
      </c>
      <c r="AJ1334" s="11">
        <v>0.65903854412812191</v>
      </c>
      <c r="AK1334" s="11">
        <v>0.67082076449949146</v>
      </c>
      <c r="AL1334" s="11">
        <v>0.64436035473636588</v>
      </c>
      <c r="AM1334" s="11">
        <v>0.10374353714200178</v>
      </c>
      <c r="AN1334" s="11">
        <v>0.57385657142857149</v>
      </c>
      <c r="AO1334" s="11">
        <v>0.76704272419210129</v>
      </c>
      <c r="AP1334" s="11">
        <v>0.66640000372380015</v>
      </c>
      <c r="AQ1334" s="11">
        <v>0.64436035473636588</v>
      </c>
      <c r="AR1334" s="11">
        <v>22561.027817177201</v>
      </c>
      <c r="AS1334" s="11">
        <v>22740</v>
      </c>
      <c r="AT1334" s="11">
        <v>125439000</v>
      </c>
      <c r="AW1334" s="11">
        <v>-0.01</v>
      </c>
      <c r="AX1334" s="11">
        <v>-1.9837064924685982E-2</v>
      </c>
    </row>
    <row r="1335" spans="1:50">
      <c r="A1335"/>
      <c r="B1335"/>
      <c r="C1335"/>
      <c r="D1335"/>
      <c r="E1335"/>
      <c r="F1335"/>
      <c r="G1335"/>
      <c r="H1335"/>
      <c r="I1335"/>
      <c r="J1335"/>
      <c r="K1335"/>
      <c r="L1335"/>
      <c r="M1335"/>
      <c r="N1335"/>
      <c r="O1335"/>
      <c r="P1335"/>
      <c r="Q1335"/>
      <c r="R1335"/>
      <c r="S1335"/>
      <c r="T1335"/>
      <c r="U1335"/>
      <c r="V1335"/>
      <c r="W1335"/>
      <c r="X1335"/>
      <c r="Y1335"/>
      <c r="Z1335"/>
      <c r="AA1335" s="11">
        <v>3.2921810699588473E-2</v>
      </c>
      <c r="AB1335" s="11">
        <v>0.25699996950000004</v>
      </c>
      <c r="AC1335" s="11">
        <v>0.85</v>
      </c>
      <c r="AD1335" s="11">
        <v>0.5</v>
      </c>
      <c r="AE1335" s="11">
        <v>0.53600000000000003</v>
      </c>
      <c r="AF1335" s="11">
        <v>0.63900000000000001</v>
      </c>
      <c r="AG1335" s="11">
        <v>0.5</v>
      </c>
      <c r="AH1335" s="11">
        <v>0.88900000000000001</v>
      </c>
      <c r="AI1335" s="11">
        <v>0.82</v>
      </c>
      <c r="AJ1335" s="11">
        <v>0.66228422862813807</v>
      </c>
      <c r="AK1335" s="11">
        <v>0.67430690247099001</v>
      </c>
      <c r="AL1335" s="11">
        <v>0.64730648435766813</v>
      </c>
      <c r="AM1335" s="11">
        <v>0.23772174556853443</v>
      </c>
      <c r="AN1335" s="11">
        <v>0.58997785714285722</v>
      </c>
      <c r="AO1335" s="11">
        <v>0.77249257558192619</v>
      </c>
      <c r="AP1335" s="11">
        <v>0.68306000335142014</v>
      </c>
      <c r="AQ1335" s="11">
        <v>0.64730648435766813</v>
      </c>
      <c r="AR1335" s="11">
        <v>23538.3884960127</v>
      </c>
      <c r="AS1335" s="11">
        <v>23790</v>
      </c>
      <c r="AT1335" s="11">
        <v>125761000</v>
      </c>
      <c r="AW1335" s="11">
        <v>-0.01</v>
      </c>
      <c r="AX1335" s="11">
        <v>-2.0745707239176486E-2</v>
      </c>
    </row>
    <row r="1336" spans="1:50">
      <c r="A1336"/>
      <c r="B1336"/>
      <c r="C1336"/>
      <c r="D1336"/>
      <c r="E1336"/>
      <c r="F1336"/>
      <c r="G1336"/>
      <c r="H1336"/>
      <c r="I1336"/>
      <c r="J1336"/>
      <c r="K1336"/>
      <c r="L1336"/>
      <c r="M1336"/>
      <c r="N1336"/>
      <c r="O1336"/>
      <c r="P1336"/>
      <c r="Q1336"/>
      <c r="R1336"/>
      <c r="S1336"/>
      <c r="T1336"/>
      <c r="U1336"/>
      <c r="V1336"/>
      <c r="W1336"/>
      <c r="X1336"/>
      <c r="Y1336"/>
      <c r="Z1336"/>
      <c r="AA1336" s="11">
        <v>3.2921810699588473E-2</v>
      </c>
      <c r="AB1336" s="11">
        <v>0.25099998470000007</v>
      </c>
      <c r="AC1336" s="11">
        <v>0.85</v>
      </c>
      <c r="AD1336" s="11">
        <v>0.5</v>
      </c>
      <c r="AE1336" s="11">
        <v>0.54200000000000004</v>
      </c>
      <c r="AF1336" s="11">
        <v>0.63</v>
      </c>
      <c r="AG1336" s="11">
        <v>0.5</v>
      </c>
      <c r="AH1336" s="11">
        <v>0.92</v>
      </c>
      <c r="AI1336" s="11">
        <v>0.81</v>
      </c>
      <c r="AJ1336" s="11">
        <v>0.70077181427447899</v>
      </c>
      <c r="AK1336" s="11">
        <v>0.67581983882482199</v>
      </c>
      <c r="AL1336" s="11">
        <v>0.6882714365421807</v>
      </c>
      <c r="AM1336" s="11">
        <v>0.33709245262901</v>
      </c>
      <c r="AN1336" s="11">
        <v>0.60609914285714284</v>
      </c>
      <c r="AO1336" s="11">
        <v>0.77648343845342915</v>
      </c>
      <c r="AP1336" s="11">
        <v>0.69972000297904013</v>
      </c>
      <c r="AQ1336" s="11">
        <v>0.6882714365421807</v>
      </c>
      <c r="AR1336" s="11">
        <v>24266.663544178198</v>
      </c>
      <c r="AS1336" s="11">
        <v>24580</v>
      </c>
      <c r="AT1336" s="11">
        <v>126091000</v>
      </c>
      <c r="AW1336" s="11">
        <v>0</v>
      </c>
      <c r="AX1336" s="11">
        <v>-2.2007447251779388E-2</v>
      </c>
    </row>
    <row r="1337" spans="1:50">
      <c r="A1337"/>
      <c r="B1337"/>
      <c r="C1337"/>
      <c r="D1337"/>
      <c r="E1337"/>
      <c r="F1337"/>
      <c r="G1337"/>
      <c r="H1337"/>
      <c r="I1337"/>
      <c r="J1337"/>
      <c r="K1337"/>
      <c r="L1337"/>
      <c r="M1337"/>
      <c r="N1337"/>
      <c r="O1337"/>
      <c r="P1337"/>
      <c r="Q1337"/>
      <c r="R1337"/>
      <c r="S1337"/>
      <c r="T1337"/>
      <c r="U1337"/>
      <c r="V1337"/>
      <c r="W1337"/>
      <c r="X1337"/>
      <c r="Y1337"/>
      <c r="Z1337"/>
      <c r="AA1337" s="11">
        <v>3.2921810699588473E-2</v>
      </c>
      <c r="AB1337" s="11">
        <v>0.24</v>
      </c>
      <c r="AC1337" s="11">
        <v>0.85</v>
      </c>
      <c r="AD1337" s="11">
        <v>0.5</v>
      </c>
      <c r="AE1337" s="11">
        <v>0.53799999999999992</v>
      </c>
      <c r="AF1337" s="11">
        <v>0.60899999999999999</v>
      </c>
      <c r="AG1337" s="11">
        <v>0.5</v>
      </c>
      <c r="AH1337" s="11">
        <v>0.92900000000000005</v>
      </c>
      <c r="AI1337" s="11">
        <v>0.79</v>
      </c>
      <c r="AJ1337" s="11">
        <v>0.73925939992082002</v>
      </c>
      <c r="AK1337" s="11">
        <v>0.67733277517865398</v>
      </c>
      <c r="AL1337" s="11">
        <v>0.72923638872669316</v>
      </c>
      <c r="AM1337" s="11">
        <v>0.41582146278863336</v>
      </c>
      <c r="AN1337" s="11">
        <v>0.62222042857142856</v>
      </c>
      <c r="AO1337" s="11">
        <v>0.78047430132493223</v>
      </c>
      <c r="AP1337" s="11">
        <v>0.71638000260666002</v>
      </c>
      <c r="AQ1337" s="11">
        <v>0.72923638872669316</v>
      </c>
      <c r="AR1337" s="11">
        <v>23977.682990490299</v>
      </c>
      <c r="AS1337" s="11">
        <v>24310</v>
      </c>
      <c r="AT1337" s="11">
        <v>126410000</v>
      </c>
      <c r="AW1337" s="11">
        <v>0.02</v>
      </c>
      <c r="AX1337" s="11">
        <v>-1.8771046319851492E-2</v>
      </c>
    </row>
    <row r="1338" spans="1:50">
      <c r="A1338"/>
      <c r="B1338"/>
      <c r="C1338"/>
      <c r="D1338"/>
      <c r="E1338"/>
      <c r="F1338"/>
      <c r="G1338"/>
      <c r="H1338"/>
      <c r="I1338"/>
      <c r="J1338"/>
      <c r="K1338"/>
      <c r="L1338"/>
      <c r="M1338"/>
      <c r="N1338"/>
      <c r="O1338"/>
      <c r="P1338"/>
      <c r="Q1338"/>
      <c r="R1338"/>
      <c r="S1338"/>
      <c r="T1338"/>
      <c r="U1338"/>
      <c r="V1338"/>
      <c r="W1338"/>
      <c r="X1338"/>
      <c r="Y1338"/>
      <c r="Z1338"/>
      <c r="AA1338" s="11">
        <v>3.2921810699588473E-2</v>
      </c>
      <c r="AB1338" s="11">
        <v>0.23900001529999992</v>
      </c>
      <c r="AC1338" s="11">
        <v>0.85</v>
      </c>
      <c r="AD1338" s="11">
        <v>0.5</v>
      </c>
      <c r="AE1338" s="11">
        <v>0.53900000000000003</v>
      </c>
      <c r="AF1338" s="11">
        <v>0.59799999999999998</v>
      </c>
      <c r="AG1338" s="11">
        <v>0.5</v>
      </c>
      <c r="AH1338" s="11">
        <v>0.88200000000000001</v>
      </c>
      <c r="AI1338" s="11">
        <v>0.79</v>
      </c>
      <c r="AJ1338" s="11">
        <v>0.72586512988145091</v>
      </c>
      <c r="AK1338" s="11">
        <v>0.67616623708479195</v>
      </c>
      <c r="AL1338" s="11">
        <v>0.74148387288822737</v>
      </c>
      <c r="AM1338" s="11">
        <v>0.49871116374961671</v>
      </c>
      <c r="AN1338" s="11">
        <v>0.64542371428571421</v>
      </c>
      <c r="AO1338" s="11">
        <v>0.77417063213975512</v>
      </c>
      <c r="AP1338" s="11">
        <v>0.73304000223428001</v>
      </c>
      <c r="AQ1338" s="11">
        <v>0.74148387288822737</v>
      </c>
      <c r="AR1338" s="11">
        <v>24248.748068463301</v>
      </c>
      <c r="AS1338" s="11">
        <v>24560</v>
      </c>
      <c r="AT1338" s="11">
        <v>126650000</v>
      </c>
      <c r="AW1338" s="11">
        <v>0.02</v>
      </c>
      <c r="AX1338" s="11">
        <v>-1.9977297095959079E-2</v>
      </c>
    </row>
    <row r="1339" spans="1:50">
      <c r="A1339"/>
      <c r="B1339"/>
      <c r="C1339"/>
      <c r="D1339"/>
      <c r="E1339"/>
      <c r="F1339"/>
      <c r="G1339"/>
      <c r="H1339"/>
      <c r="I1339"/>
      <c r="J1339"/>
      <c r="K1339"/>
      <c r="L1339"/>
      <c r="M1339"/>
      <c r="N1339"/>
      <c r="O1339"/>
      <c r="P1339"/>
      <c r="Q1339"/>
      <c r="R1339"/>
      <c r="S1339"/>
      <c r="T1339"/>
      <c r="U1339"/>
      <c r="V1339"/>
      <c r="W1339"/>
      <c r="X1339"/>
      <c r="Y1339"/>
      <c r="Z1339"/>
      <c r="AA1339" s="11">
        <v>3.2921810699588473E-2</v>
      </c>
      <c r="AB1339" s="11">
        <v>0.23400001529999992</v>
      </c>
      <c r="AC1339" s="11">
        <v>0.85</v>
      </c>
      <c r="AD1339" s="11">
        <v>0.5</v>
      </c>
      <c r="AE1339" s="11">
        <v>0.70099999999999996</v>
      </c>
      <c r="AF1339" s="11">
        <v>0.63300000000000001</v>
      </c>
      <c r="AG1339" s="11">
        <v>0.5</v>
      </c>
      <c r="AH1339" s="11">
        <v>0.89</v>
      </c>
      <c r="AI1339" s="11">
        <v>0.81</v>
      </c>
      <c r="AJ1339" s="11">
        <v>0.71247085984208203</v>
      </c>
      <c r="AK1339" s="11">
        <v>0.67499969899092993</v>
      </c>
      <c r="AL1339" s="11">
        <v>0.75373135704976146</v>
      </c>
      <c r="AM1339" s="11">
        <v>0.58488895895185777</v>
      </c>
      <c r="AN1339" s="11">
        <v>0.68117585714285711</v>
      </c>
      <c r="AO1339" s="11">
        <v>0.76786696295457801</v>
      </c>
      <c r="AP1339" s="11">
        <v>0.74970000186190011</v>
      </c>
      <c r="AQ1339" s="11">
        <v>0.75373135704976146</v>
      </c>
      <c r="AR1339" s="11">
        <v>25618.991932878798</v>
      </c>
      <c r="AS1339" s="11">
        <v>25950</v>
      </c>
      <c r="AT1339" s="11">
        <v>126870000</v>
      </c>
      <c r="AW1339" s="11">
        <v>0.04</v>
      </c>
      <c r="AX1339" s="11">
        <v>-2.0832829922475704E-2</v>
      </c>
    </row>
    <row r="1340" spans="1:50">
      <c r="A1340"/>
      <c r="B1340"/>
      <c r="C1340"/>
      <c r="D1340"/>
      <c r="E1340"/>
      <c r="F1340"/>
      <c r="G1340"/>
      <c r="H1340"/>
      <c r="I1340"/>
      <c r="J1340"/>
      <c r="K1340"/>
      <c r="L1340"/>
      <c r="M1340"/>
      <c r="N1340"/>
      <c r="O1340"/>
      <c r="P1340"/>
      <c r="Q1340"/>
      <c r="R1340"/>
      <c r="S1340"/>
      <c r="T1340"/>
      <c r="U1340"/>
      <c r="V1340"/>
      <c r="W1340"/>
      <c r="X1340"/>
      <c r="Y1340"/>
      <c r="Z1340"/>
      <c r="AA1340" s="11">
        <v>3.2921810699588473E-2</v>
      </c>
      <c r="AB1340" s="11">
        <v>0.22900001530000003</v>
      </c>
      <c r="AC1340" s="11">
        <v>0.85</v>
      </c>
      <c r="AD1340" s="11">
        <v>0.5</v>
      </c>
      <c r="AE1340" s="11">
        <v>0.70400000000000007</v>
      </c>
      <c r="AF1340" s="11">
        <v>0.58899999999999997</v>
      </c>
      <c r="AG1340" s="11">
        <v>0.5</v>
      </c>
      <c r="AH1340" s="11">
        <v>0.92799999999999994</v>
      </c>
      <c r="AI1340" s="11">
        <v>0.80599999999999994</v>
      </c>
      <c r="AJ1340" s="11">
        <v>0.71549359716431693</v>
      </c>
      <c r="AK1340" s="11">
        <v>0.68604703215464302</v>
      </c>
      <c r="AL1340" s="11">
        <v>0.72224694015029955</v>
      </c>
      <c r="AM1340" s="11">
        <v>0.65381874808295781</v>
      </c>
      <c r="AN1340" s="11">
        <v>0.70654300000000003</v>
      </c>
      <c r="AO1340" s="11">
        <v>0.75445830701562588</v>
      </c>
      <c r="AP1340" s="11">
        <v>0.7663600014895201</v>
      </c>
      <c r="AQ1340" s="11">
        <v>0.72224694015029955</v>
      </c>
      <c r="AR1340" s="11">
        <v>26190.524369968101</v>
      </c>
      <c r="AS1340" s="11">
        <v>26630</v>
      </c>
      <c r="AT1340" s="11">
        <v>127149000</v>
      </c>
      <c r="AW1340" s="11">
        <v>0.04</v>
      </c>
      <c r="AX1340" s="11">
        <v>-1.9918364187469256E-2</v>
      </c>
    </row>
    <row r="1341" spans="1:50">
      <c r="A1341"/>
      <c r="B1341"/>
      <c r="C1341"/>
      <c r="D1341"/>
      <c r="E1341"/>
      <c r="F1341"/>
      <c r="G1341"/>
      <c r="H1341"/>
      <c r="I1341"/>
      <c r="J1341"/>
      <c r="K1341"/>
      <c r="L1341"/>
      <c r="M1341"/>
      <c r="N1341"/>
      <c r="O1341"/>
      <c r="P1341"/>
      <c r="Q1341"/>
      <c r="R1341"/>
      <c r="S1341"/>
      <c r="T1341"/>
      <c r="U1341"/>
      <c r="V1341"/>
      <c r="W1341"/>
      <c r="X1341"/>
      <c r="Y1341"/>
      <c r="Z1341"/>
      <c r="AA1341" s="11">
        <v>3.2921810699588473E-2</v>
      </c>
      <c r="AB1341" s="11">
        <v>0.22300003050000006</v>
      </c>
      <c r="AC1341" s="11">
        <v>0.7</v>
      </c>
      <c r="AD1341" s="11">
        <v>0.5</v>
      </c>
      <c r="AE1341" s="11">
        <v>0.70700000000000007</v>
      </c>
      <c r="AF1341" s="11">
        <v>0.54400000000000004</v>
      </c>
      <c r="AG1341" s="11">
        <v>0.5</v>
      </c>
      <c r="AH1341" s="11">
        <v>0.90599999999999992</v>
      </c>
      <c r="AI1341" s="11">
        <v>0.80400000000000005</v>
      </c>
      <c r="AJ1341" s="11">
        <v>0.71851633448655206</v>
      </c>
      <c r="AK1341" s="11">
        <v>0.697094365318356</v>
      </c>
      <c r="AL1341" s="11">
        <v>0.69076252325083765</v>
      </c>
      <c r="AM1341" s="11">
        <v>0.70721853871604778</v>
      </c>
      <c r="AN1341" s="11">
        <v>0.72812899999999992</v>
      </c>
      <c r="AO1341" s="11">
        <v>0.74104965107667364</v>
      </c>
      <c r="AP1341" s="11">
        <v>0.7830200011171401</v>
      </c>
      <c r="AQ1341" s="11">
        <v>0.69076252325083765</v>
      </c>
      <c r="AR1341" s="11">
        <v>26813.5164710356</v>
      </c>
      <c r="AS1341" s="11">
        <v>27260</v>
      </c>
      <c r="AT1341" s="11">
        <v>127445000</v>
      </c>
      <c r="AW1341" s="11">
        <v>0.03</v>
      </c>
      <c r="AX1341" s="11">
        <v>-1.959036922222071E-2</v>
      </c>
    </row>
    <row r="1342" spans="1:50">
      <c r="A1342"/>
      <c r="B1342"/>
      <c r="C1342"/>
      <c r="D1342"/>
      <c r="E1342"/>
      <c r="F1342"/>
      <c r="G1342"/>
      <c r="H1342"/>
      <c r="I1342"/>
      <c r="J1342"/>
      <c r="K1342"/>
      <c r="L1342"/>
      <c r="M1342"/>
      <c r="N1342"/>
      <c r="O1342"/>
      <c r="P1342"/>
      <c r="Q1342"/>
      <c r="R1342"/>
      <c r="S1342"/>
      <c r="T1342"/>
      <c r="U1342"/>
      <c r="V1342"/>
      <c r="W1342"/>
      <c r="X1342"/>
      <c r="Y1342"/>
      <c r="Z1342"/>
      <c r="AA1342" s="11">
        <v>3.2921810699588473E-2</v>
      </c>
      <c r="AB1342" s="11">
        <v>0.21780199999999994</v>
      </c>
      <c r="AC1342" s="11">
        <v>0.7</v>
      </c>
      <c r="AD1342" s="11">
        <v>0.5</v>
      </c>
      <c r="AE1342" s="11">
        <v>0.70299999999999996</v>
      </c>
      <c r="AF1342" s="11">
        <v>0.56700000000000006</v>
      </c>
      <c r="AG1342" s="11">
        <v>0.5</v>
      </c>
      <c r="AH1342" s="11">
        <v>0.89800000000000002</v>
      </c>
      <c r="AI1342" s="11">
        <v>0.81</v>
      </c>
      <c r="AJ1342" s="11">
        <v>0.71006722980685399</v>
      </c>
      <c r="AK1342" s="11">
        <v>0.70677030746807201</v>
      </c>
      <c r="AL1342" s="11">
        <v>0.74685754818895533</v>
      </c>
      <c r="AM1342" s="11">
        <v>0.75387442125098558</v>
      </c>
      <c r="AN1342" s="11">
        <v>0.74976242857142861</v>
      </c>
      <c r="AO1342" s="11">
        <v>0.74553688259586914</v>
      </c>
      <c r="AP1342" s="11">
        <v>0.79968000074475998</v>
      </c>
      <c r="AQ1342" s="11">
        <v>0.74685754818895533</v>
      </c>
      <c r="AR1342" s="11">
        <v>27482.018275529001</v>
      </c>
      <c r="AS1342" s="11">
        <v>27960</v>
      </c>
      <c r="AT1342" s="11">
        <v>127718000</v>
      </c>
      <c r="AW1342" s="11">
        <v>0.04</v>
      </c>
      <c r="AX1342" s="11">
        <v>-2.0122728446527655E-2</v>
      </c>
    </row>
    <row r="1343" spans="1:50">
      <c r="A1343"/>
      <c r="B1343"/>
      <c r="C1343"/>
      <c r="D1343"/>
      <c r="E1343"/>
      <c r="F1343"/>
      <c r="G1343"/>
      <c r="H1343"/>
      <c r="I1343"/>
      <c r="J1343"/>
      <c r="K1343"/>
      <c r="L1343"/>
      <c r="M1343"/>
      <c r="N1343"/>
      <c r="O1343"/>
      <c r="P1343"/>
      <c r="Q1343"/>
      <c r="R1343"/>
      <c r="S1343"/>
      <c r="T1343"/>
      <c r="U1343"/>
      <c r="V1343"/>
      <c r="W1343"/>
      <c r="X1343"/>
      <c r="Y1343"/>
      <c r="Z1343"/>
      <c r="AA1343" s="11">
        <v>3.2921810699588473E-2</v>
      </c>
      <c r="AB1343" s="11">
        <v>0.2139009999999999</v>
      </c>
      <c r="AC1343" s="11">
        <v>0.7</v>
      </c>
      <c r="AD1343" s="11">
        <v>0.3</v>
      </c>
      <c r="AE1343" s="11">
        <v>0.624</v>
      </c>
      <c r="AF1343" s="11">
        <v>0.55100000000000005</v>
      </c>
      <c r="AG1343" s="11">
        <v>0.5</v>
      </c>
      <c r="AH1343" s="11">
        <v>0.89200000000000002</v>
      </c>
      <c r="AI1343" s="11">
        <v>0.80799999999999994</v>
      </c>
      <c r="AJ1343" s="11">
        <v>0.70878611982520989</v>
      </c>
      <c r="AK1343" s="11">
        <v>0.70171352387070196</v>
      </c>
      <c r="AL1343" s="11">
        <v>0.74739933882814158</v>
      </c>
      <c r="AM1343" s="11">
        <v>0.79553054357572217</v>
      </c>
      <c r="AN1343" s="11">
        <v>0.77402642857142856</v>
      </c>
      <c r="AO1343" s="11">
        <v>0.75029340812613721</v>
      </c>
      <c r="AP1343" s="11">
        <v>0.81634000037237997</v>
      </c>
      <c r="AQ1343" s="11">
        <v>0.74739933882814158</v>
      </c>
      <c r="AR1343" s="11">
        <v>29026.798715393499</v>
      </c>
      <c r="AS1343" s="11">
        <v>29590</v>
      </c>
      <c r="AT1343" s="11">
        <v>127761000</v>
      </c>
      <c r="AW1343" s="11">
        <v>0.03</v>
      </c>
      <c r="AX1343" s="11">
        <v>-2.1775556557510428E-2</v>
      </c>
    </row>
    <row r="1344" spans="1:50">
      <c r="A1344"/>
      <c r="B1344"/>
      <c r="C1344"/>
      <c r="D1344"/>
      <c r="E1344"/>
      <c r="F1344"/>
      <c r="G1344"/>
      <c r="H1344"/>
      <c r="I1344"/>
      <c r="J1344"/>
      <c r="K1344"/>
      <c r="L1344"/>
      <c r="M1344"/>
      <c r="N1344"/>
      <c r="O1344"/>
      <c r="P1344"/>
      <c r="Q1344"/>
      <c r="R1344"/>
      <c r="S1344"/>
      <c r="T1344"/>
      <c r="U1344"/>
      <c r="V1344"/>
      <c r="W1344"/>
      <c r="X1344"/>
      <c r="Y1344"/>
      <c r="Z1344"/>
      <c r="AA1344" s="11">
        <v>3.2921810699588473E-2</v>
      </c>
      <c r="AB1344" s="11">
        <v>0.20999999999999996</v>
      </c>
      <c r="AC1344" s="11">
        <v>0.7</v>
      </c>
      <c r="AD1344" s="11">
        <v>0.3</v>
      </c>
      <c r="AE1344" s="11">
        <v>0.70700000000000007</v>
      </c>
      <c r="AF1344" s="11">
        <v>0.57600000000000007</v>
      </c>
      <c r="AG1344" s="11">
        <v>0.5</v>
      </c>
      <c r="AH1344" s="11">
        <v>0.90599999999999992</v>
      </c>
      <c r="AI1344" s="11">
        <v>0.80599999999999994</v>
      </c>
      <c r="AJ1344" s="11">
        <v>0.70118426973970394</v>
      </c>
      <c r="AK1344" s="11">
        <v>0.69921822496531405</v>
      </c>
      <c r="AL1344" s="11">
        <v>0.74524547211454939</v>
      </c>
      <c r="AM1344" s="11">
        <v>0.83902267650007778</v>
      </c>
      <c r="AN1344" s="11">
        <v>0.79043557142857135</v>
      </c>
      <c r="AO1344" s="11">
        <v>0.74868279427871287</v>
      </c>
      <c r="AP1344" s="11">
        <v>0.83299999999999996</v>
      </c>
      <c r="AQ1344" s="11">
        <v>0.74524547211454939</v>
      </c>
      <c r="AR1344" s="11">
        <v>30310.340560768102</v>
      </c>
      <c r="AS1344" s="11">
        <v>31030</v>
      </c>
      <c r="AT1344" s="11">
        <v>127773000</v>
      </c>
      <c r="AW1344" s="11">
        <v>0.04</v>
      </c>
      <c r="AX1344" s="11">
        <v>-2.8195309985739297E-2</v>
      </c>
    </row>
    <row r="1345" spans="1:50">
      <c r="A1345"/>
      <c r="B1345"/>
      <c r="C1345"/>
      <c r="D1345"/>
      <c r="E1345"/>
      <c r="F1345"/>
      <c r="G1345"/>
      <c r="H1345"/>
      <c r="I1345"/>
      <c r="J1345"/>
      <c r="K1345"/>
      <c r="L1345"/>
      <c r="M1345"/>
      <c r="N1345"/>
      <c r="O1345"/>
      <c r="P1345"/>
      <c r="Q1345"/>
      <c r="R1345"/>
      <c r="S1345"/>
      <c r="T1345"/>
      <c r="U1345"/>
      <c r="V1345"/>
      <c r="W1345"/>
      <c r="X1345"/>
      <c r="Y1345"/>
      <c r="Z1345"/>
      <c r="AA1345" s="11">
        <v>3.2921810699588473E-2</v>
      </c>
      <c r="AB1345" s="11">
        <v>0.20713386540000001</v>
      </c>
      <c r="AC1345" s="11">
        <v>0.872</v>
      </c>
      <c r="AD1345" s="11">
        <v>0.5</v>
      </c>
      <c r="AE1345" s="11">
        <v>0.70900000000000007</v>
      </c>
      <c r="AF1345" s="11">
        <v>0.58299999999999996</v>
      </c>
      <c r="AG1345" s="11">
        <v>0.7</v>
      </c>
      <c r="AH1345" s="11">
        <v>0.92500000000000004</v>
      </c>
      <c r="AI1345" s="11">
        <v>0.80200000000000005</v>
      </c>
      <c r="AJ1345" s="11">
        <v>0.71124391661075204</v>
      </c>
      <c r="AK1345" s="11">
        <v>0.68648762638805005</v>
      </c>
      <c r="AL1345" s="11">
        <v>0.77083115586368867</v>
      </c>
      <c r="AM1345" s="11">
        <v>0.86820014541608892</v>
      </c>
      <c r="AN1345" s="11">
        <v>0.81702299999999994</v>
      </c>
      <c r="AO1345" s="11">
        <v>0.77054796738841846</v>
      </c>
      <c r="AP1345" s="11">
        <v>0.84400000000000008</v>
      </c>
      <c r="AQ1345" s="11">
        <v>0.77083115586368867</v>
      </c>
      <c r="AR1345" s="11">
        <v>31868.643037466201</v>
      </c>
      <c r="AS1345" s="11">
        <v>32770</v>
      </c>
      <c r="AT1345" s="11">
        <v>127756000</v>
      </c>
      <c r="AW1345" s="11">
        <v>0.08</v>
      </c>
      <c r="AX1345" s="11">
        <v>-3.9317587737611182E-2</v>
      </c>
    </row>
    <row r="1346" spans="1:50">
      <c r="A1346"/>
      <c r="B1346"/>
      <c r="C1346"/>
      <c r="D1346"/>
      <c r="E1346"/>
      <c r="F1346"/>
      <c r="G1346"/>
      <c r="H1346"/>
      <c r="I1346"/>
      <c r="J1346"/>
      <c r="K1346"/>
      <c r="L1346"/>
      <c r="M1346"/>
      <c r="N1346"/>
      <c r="O1346"/>
      <c r="P1346"/>
      <c r="Q1346"/>
      <c r="R1346"/>
      <c r="S1346"/>
      <c r="T1346"/>
      <c r="U1346"/>
      <c r="V1346"/>
      <c r="W1346"/>
      <c r="X1346"/>
      <c r="Y1346"/>
      <c r="Z1346"/>
      <c r="AA1346" s="11">
        <v>3.2921810699588473E-2</v>
      </c>
      <c r="AB1346" s="11">
        <v>0.20399666940000005</v>
      </c>
      <c r="AC1346" s="11">
        <v>0.91200000000000003</v>
      </c>
      <c r="AD1346" s="11">
        <v>0.5</v>
      </c>
      <c r="AE1346" s="11">
        <v>0.70900000000000007</v>
      </c>
      <c r="AF1346" s="11">
        <v>0.58299999999999996</v>
      </c>
      <c r="AG1346" s="11">
        <v>0.6</v>
      </c>
      <c r="AH1346" s="11">
        <v>0.90900000000000003</v>
      </c>
      <c r="AI1346" s="11">
        <v>0.80200000000000005</v>
      </c>
      <c r="AJ1346" s="11">
        <v>0.69906581775266408</v>
      </c>
      <c r="AK1346" s="11">
        <v>0.69380097505339</v>
      </c>
      <c r="AL1346" s="11">
        <v>0.74759735057991861</v>
      </c>
      <c r="AM1346" s="11">
        <v>0.91567644916122548</v>
      </c>
      <c r="AN1346" s="11">
        <v>0.82671557142857144</v>
      </c>
      <c r="AO1346" s="11">
        <v>0.76769119174962452</v>
      </c>
      <c r="AP1346" s="11">
        <v>0.83</v>
      </c>
      <c r="AQ1346" s="11">
        <v>0.74759735057991861</v>
      </c>
      <c r="AR1346" s="11">
        <v>33577.196233270297</v>
      </c>
      <c r="AS1346" s="11">
        <v>34700</v>
      </c>
      <c r="AT1346" s="11">
        <v>127770750</v>
      </c>
      <c r="AW1346" s="11">
        <v>7.0000000000000007E-2</v>
      </c>
      <c r="AX1346" s="11">
        <v>-4.0969077813676286E-2</v>
      </c>
    </row>
    <row r="1347" spans="1:50">
      <c r="A1347"/>
      <c r="B1347"/>
      <c r="C1347"/>
      <c r="D1347"/>
      <c r="E1347"/>
      <c r="F1347"/>
      <c r="G1347"/>
      <c r="H1347"/>
      <c r="I1347"/>
      <c r="J1347"/>
      <c r="K1347"/>
      <c r="L1347"/>
      <c r="M1347"/>
      <c r="N1347"/>
      <c r="O1347"/>
      <c r="P1347"/>
      <c r="Q1347"/>
      <c r="R1347"/>
      <c r="S1347"/>
      <c r="T1347"/>
      <c r="U1347"/>
      <c r="V1347"/>
      <c r="W1347"/>
      <c r="X1347"/>
      <c r="Y1347"/>
      <c r="Z1347"/>
      <c r="AA1347" s="11">
        <v>3.2921810699588473E-2</v>
      </c>
      <c r="AB1347" s="11">
        <v>0.21991673565615888</v>
      </c>
      <c r="AC1347" s="11">
        <v>0.88099999999999989</v>
      </c>
      <c r="AD1347" s="11">
        <v>0.5</v>
      </c>
      <c r="AE1347" s="11">
        <v>0.70299999999999996</v>
      </c>
      <c r="AF1347" s="11">
        <v>0.56200000000000006</v>
      </c>
      <c r="AG1347" s="11">
        <v>0.6</v>
      </c>
      <c r="AH1347" s="11">
        <v>0.94299999999999995</v>
      </c>
      <c r="AI1347" s="11">
        <v>0.8</v>
      </c>
      <c r="AJ1347" s="11">
        <v>0.67241466729075405</v>
      </c>
      <c r="AK1347" s="11">
        <v>0.69392323959675806</v>
      </c>
      <c r="AL1347" s="11">
        <v>0.7559104964451171</v>
      </c>
      <c r="AM1347" s="11">
        <v>0.96051111250321886</v>
      </c>
      <c r="AN1347" s="11">
        <v>0.82900728571428572</v>
      </c>
      <c r="AO1347" s="11">
        <v>0.7670270784408677</v>
      </c>
      <c r="AP1347" s="11">
        <v>0.85099999999999998</v>
      </c>
      <c r="AQ1347" s="11">
        <v>0.7559104964451171</v>
      </c>
      <c r="AR1347" s="11">
        <v>33850.878338447001</v>
      </c>
      <c r="AS1347" s="11">
        <v>34970</v>
      </c>
      <c r="AT1347" s="11">
        <v>127704000</v>
      </c>
      <c r="AW1347" s="11">
        <v>7.0000000000000007E-2</v>
      </c>
      <c r="AX1347" s="11">
        <v>-4.3284684600499418E-2</v>
      </c>
    </row>
    <row r="1348" spans="1:50">
      <c r="A1348"/>
      <c r="B1348"/>
      <c r="C1348"/>
      <c r="D1348"/>
      <c r="E1348"/>
      <c r="F1348"/>
      <c r="G1348"/>
      <c r="H1348"/>
      <c r="I1348"/>
      <c r="J1348"/>
      <c r="K1348"/>
      <c r="L1348"/>
      <c r="M1348"/>
      <c r="N1348"/>
      <c r="O1348"/>
      <c r="P1348"/>
      <c r="Q1348"/>
      <c r="R1348"/>
      <c r="S1348"/>
      <c r="T1348"/>
      <c r="U1348"/>
      <c r="V1348"/>
      <c r="W1348"/>
      <c r="X1348"/>
      <c r="Y1348"/>
      <c r="Z1348"/>
      <c r="AA1348" s="11">
        <v>3.2921810699588473E-2</v>
      </c>
      <c r="AB1348" s="11">
        <v>0.2358368019123176</v>
      </c>
      <c r="AC1348" s="11">
        <v>0.85799999999999998</v>
      </c>
      <c r="AD1348" s="11">
        <v>0.5</v>
      </c>
      <c r="AE1348" s="11">
        <v>0.67500000000000004</v>
      </c>
      <c r="AF1348" s="11">
        <v>0.61099999999999999</v>
      </c>
      <c r="AG1348" s="11">
        <v>0.6</v>
      </c>
      <c r="AH1348" s="11">
        <v>0.93599999999999994</v>
      </c>
      <c r="AI1348" s="11">
        <v>0.82</v>
      </c>
      <c r="AJ1348" s="11">
        <v>0.69079653406990604</v>
      </c>
      <c r="AK1348" s="11">
        <v>0.70635507191684599</v>
      </c>
      <c r="AL1348" s="11">
        <v>0.76996893070326811</v>
      </c>
      <c r="AM1348" s="11">
        <v>1</v>
      </c>
      <c r="AN1348" s="11">
        <v>0.81242714037059516</v>
      </c>
      <c r="AO1348" s="11">
        <v>0.76299695614716911</v>
      </c>
      <c r="AP1348" s="11">
        <v>0.82499999999999996</v>
      </c>
      <c r="AQ1348" s="11">
        <v>0.76996893070326811</v>
      </c>
      <c r="AR1348" s="11">
        <v>32418.424123393699</v>
      </c>
      <c r="AS1348" s="11">
        <v>33440</v>
      </c>
      <c r="AT1348" s="11">
        <v>127560000</v>
      </c>
      <c r="AW1348" s="11">
        <v>0.08</v>
      </c>
      <c r="AX1348" s="11">
        <v>-4.3755016838001093E-2</v>
      </c>
    </row>
    <row r="1349" spans="1:50">
      <c r="A1349"/>
      <c r="B1349"/>
      <c r="C1349"/>
      <c r="D1349"/>
      <c r="E1349"/>
      <c r="F1349"/>
      <c r="G1349"/>
      <c r="H1349"/>
      <c r="I1349"/>
      <c r="J1349"/>
      <c r="K1349"/>
      <c r="L1349"/>
      <c r="M1349"/>
      <c r="N1349"/>
      <c r="O1349"/>
      <c r="P1349"/>
      <c r="Q1349"/>
      <c r="R1349"/>
      <c r="S1349"/>
      <c r="T1349"/>
      <c r="U1349"/>
      <c r="V1349"/>
      <c r="W1349"/>
      <c r="X1349"/>
      <c r="Y1349"/>
      <c r="Z1349"/>
      <c r="AA1349" s="11">
        <v>3.2921810699588473E-2</v>
      </c>
      <c r="AB1349" s="11">
        <v>0.25175686816847642</v>
      </c>
      <c r="AC1349" s="11">
        <v>0.84499999999999997</v>
      </c>
      <c r="AD1349" s="11">
        <v>0.5</v>
      </c>
      <c r="AE1349" s="11">
        <v>0.67200000000000004</v>
      </c>
      <c r="AF1349" s="11">
        <v>0.61099999999999999</v>
      </c>
      <c r="AG1349" s="11">
        <v>0.6</v>
      </c>
      <c r="AH1349" s="11">
        <v>0.88800000000000001</v>
      </c>
      <c r="AI1349" s="11">
        <v>0.82400000000000007</v>
      </c>
      <c r="AJ1349" s="11">
        <v>0.68888856877185334</v>
      </c>
      <c r="AK1349" s="11">
        <v>0.70429152124380145</v>
      </c>
      <c r="AL1349" s="11">
        <v>0.76726924145657827</v>
      </c>
      <c r="AM1349" s="11">
        <v>0.99097444362292164</v>
      </c>
      <c r="AN1349" s="11">
        <v>0.79584699502690448</v>
      </c>
      <c r="AO1349" s="11">
        <v>0.76036698664448177</v>
      </c>
      <c r="AP1349" s="11">
        <v>0.82400000000000007</v>
      </c>
      <c r="AQ1349" s="11">
        <v>0.76726924145657827</v>
      </c>
      <c r="AS1349" s="11">
        <v>36392</v>
      </c>
      <c r="AW1349" s="11">
        <v>0.08</v>
      </c>
      <c r="AX1349" s="11">
        <v>-4.9073840321857076E-2</v>
      </c>
    </row>
    <row r="1350" spans="1:50">
      <c r="A1350"/>
      <c r="B1350"/>
      <c r="C1350"/>
      <c r="D1350"/>
      <c r="E1350"/>
      <c r="F1350"/>
      <c r="G1350"/>
      <c r="H1350"/>
      <c r="I1350"/>
      <c r="J1350"/>
      <c r="K1350"/>
      <c r="L1350"/>
      <c r="M1350"/>
      <c r="N1350"/>
      <c r="O1350"/>
      <c r="P1350"/>
      <c r="Q1350"/>
      <c r="R1350"/>
      <c r="S1350"/>
      <c r="T1350"/>
      <c r="U1350"/>
      <c r="V1350"/>
      <c r="W1350"/>
      <c r="X1350"/>
      <c r="Y1350"/>
      <c r="Z1350"/>
      <c r="AA1350" s="11">
        <v>0</v>
      </c>
      <c r="AB1350" s="11">
        <v>0</v>
      </c>
      <c r="AC1350" s="11">
        <v>0.7</v>
      </c>
      <c r="AD1350" s="11">
        <v>0.7</v>
      </c>
      <c r="AE1350" s="11">
        <v>0.46600000000000003</v>
      </c>
      <c r="AF1350" s="11">
        <v>0.70599999999999996</v>
      </c>
      <c r="AG1350" s="11">
        <v>0.7</v>
      </c>
      <c r="AH1350" s="11">
        <v>0.77500000000000002</v>
      </c>
      <c r="AI1350" s="11">
        <v>0.59200000000000008</v>
      </c>
      <c r="AJ1350" s="11">
        <v>0.53316345256159625</v>
      </c>
      <c r="AK1350" s="11">
        <v>0.42642629167552376</v>
      </c>
      <c r="AL1350" s="11">
        <v>0.45261623305212312</v>
      </c>
      <c r="AM1350" s="11">
        <v>3.1360084756985557E-3</v>
      </c>
      <c r="AN1350" s="11">
        <v>0.27007642857142855</v>
      </c>
      <c r="AO1350" s="11">
        <v>0.59926197700675865</v>
      </c>
      <c r="AP1350" s="11">
        <v>0.59120000330358746</v>
      </c>
      <c r="AQ1350" s="11">
        <v>0.45261623305212312</v>
      </c>
      <c r="AR1350" s="11">
        <v>2858.7037667902</v>
      </c>
      <c r="AS1350" s="11">
        <v>2740</v>
      </c>
      <c r="AT1350" s="11">
        <v>4195000</v>
      </c>
      <c r="AW1350" s="11">
        <v>0.03</v>
      </c>
      <c r="AX1350" s="11">
        <v>8.082227977845452E-2</v>
      </c>
    </row>
    <row r="1351" spans="1:50">
      <c r="A1351"/>
      <c r="B1351"/>
      <c r="C1351"/>
      <c r="D1351"/>
      <c r="E1351"/>
      <c r="F1351"/>
      <c r="G1351"/>
      <c r="H1351"/>
      <c r="I1351"/>
      <c r="J1351"/>
      <c r="K1351"/>
      <c r="L1351"/>
      <c r="M1351"/>
      <c r="N1351"/>
      <c r="O1351"/>
      <c r="P1351"/>
      <c r="Q1351"/>
      <c r="R1351"/>
      <c r="S1351"/>
      <c r="T1351"/>
      <c r="U1351"/>
      <c r="V1351"/>
      <c r="W1351"/>
      <c r="X1351"/>
      <c r="Y1351"/>
      <c r="Z1351"/>
      <c r="AA1351" s="11">
        <v>0</v>
      </c>
      <c r="AB1351" s="11">
        <v>0</v>
      </c>
      <c r="AC1351" s="11">
        <v>0.7</v>
      </c>
      <c r="AD1351" s="11">
        <v>0.7</v>
      </c>
      <c r="AE1351" s="11">
        <v>0.36599999999999999</v>
      </c>
      <c r="AF1351" s="11">
        <v>0.628</v>
      </c>
      <c r="AG1351" s="11">
        <v>0.7</v>
      </c>
      <c r="AH1351" s="11">
        <v>0.78200000000000003</v>
      </c>
      <c r="AI1351" s="11">
        <v>0.59200000000000008</v>
      </c>
      <c r="AJ1351" s="11">
        <v>0.53384025770047805</v>
      </c>
      <c r="AK1351" s="11">
        <v>0.42492478745825002</v>
      </c>
      <c r="AL1351" s="11">
        <v>0.45164921742218123</v>
      </c>
      <c r="AM1351" s="11">
        <v>6.1946690085818894E-3</v>
      </c>
      <c r="AN1351" s="11">
        <v>0.29192128571428572</v>
      </c>
      <c r="AO1351" s="11">
        <v>0.60128773159334636</v>
      </c>
      <c r="AP1351" s="11">
        <v>0.60598000297322874</v>
      </c>
      <c r="AQ1351" s="11">
        <v>0.45164921742218123</v>
      </c>
      <c r="AR1351" s="11">
        <v>2884.7561363763998</v>
      </c>
      <c r="AS1351" s="11">
        <v>2760</v>
      </c>
      <c r="AT1351" s="11">
        <v>4325045</v>
      </c>
      <c r="AW1351" s="11">
        <v>0.03</v>
      </c>
      <c r="AX1351" s="11">
        <v>7.7796448444739597E-2</v>
      </c>
    </row>
    <row r="1352" spans="1:50">
      <c r="A1352"/>
      <c r="B1352"/>
      <c r="C1352"/>
      <c r="D1352"/>
      <c r="E1352"/>
      <c r="F1352"/>
      <c r="G1352"/>
      <c r="H1352"/>
      <c r="I1352"/>
      <c r="J1352"/>
      <c r="K1352"/>
      <c r="L1352"/>
      <c r="M1352"/>
      <c r="N1352"/>
      <c r="O1352"/>
      <c r="P1352"/>
      <c r="Q1352"/>
      <c r="R1352"/>
      <c r="S1352"/>
      <c r="T1352"/>
      <c r="U1352"/>
      <c r="V1352"/>
      <c r="W1352"/>
      <c r="X1352"/>
      <c r="Y1352"/>
      <c r="Z1352"/>
      <c r="AA1352" s="11">
        <v>0</v>
      </c>
      <c r="AB1352" s="11">
        <v>0</v>
      </c>
      <c r="AC1352" s="11">
        <v>0.7</v>
      </c>
      <c r="AD1352" s="11">
        <v>0.7</v>
      </c>
      <c r="AE1352" s="11">
        <v>0.64599999999999991</v>
      </c>
      <c r="AF1352" s="11">
        <v>0.65099999999999991</v>
      </c>
      <c r="AG1352" s="11">
        <v>0.7</v>
      </c>
      <c r="AH1352" s="11">
        <v>0.79500000000000004</v>
      </c>
      <c r="AI1352" s="11">
        <v>0.53</v>
      </c>
      <c r="AJ1352" s="11">
        <v>0.50393428095092796</v>
      </c>
      <c r="AK1352" s="11">
        <v>0.425037353106893</v>
      </c>
      <c r="AL1352" s="11">
        <v>0.48204707954123754</v>
      </c>
      <c r="AM1352" s="11">
        <v>1.1222190803601333E-2</v>
      </c>
      <c r="AN1352" s="11">
        <v>0.32288528571428571</v>
      </c>
      <c r="AO1352" s="11">
        <v>0.5916103326766271</v>
      </c>
      <c r="AP1352" s="11">
        <v>0.62076000264287001</v>
      </c>
      <c r="AQ1352" s="11">
        <v>0.48204707954123754</v>
      </c>
      <c r="AR1352" s="11">
        <v>2941.8214970888198</v>
      </c>
      <c r="AS1352" s="11">
        <v>2860</v>
      </c>
      <c r="AT1352" s="11">
        <v>4459121.3949999996</v>
      </c>
      <c r="AU1352" s="11">
        <v>36.42</v>
      </c>
      <c r="AV1352" s="11">
        <v>11.5</v>
      </c>
      <c r="AW1352" s="11">
        <v>0.04</v>
      </c>
      <c r="AX1352" s="11">
        <v>7.708116962900402E-2</v>
      </c>
    </row>
    <row r="1353" spans="1:50">
      <c r="A1353"/>
      <c r="B1353"/>
      <c r="C1353"/>
      <c r="D1353"/>
      <c r="E1353"/>
      <c r="F1353"/>
      <c r="G1353"/>
      <c r="H1353"/>
      <c r="I1353"/>
      <c r="J1353"/>
      <c r="K1353"/>
      <c r="L1353"/>
      <c r="M1353"/>
      <c r="N1353"/>
      <c r="O1353"/>
      <c r="P1353"/>
      <c r="Q1353"/>
      <c r="R1353"/>
      <c r="S1353"/>
      <c r="T1353"/>
      <c r="U1353"/>
      <c r="V1353"/>
      <c r="W1353"/>
      <c r="X1353"/>
      <c r="Y1353"/>
      <c r="Z1353"/>
      <c r="AA1353" s="11">
        <v>0</v>
      </c>
      <c r="AB1353" s="11">
        <v>0</v>
      </c>
      <c r="AC1353" s="11">
        <v>0.7</v>
      </c>
      <c r="AD1353" s="11">
        <v>0.7</v>
      </c>
      <c r="AE1353" s="11">
        <v>0.75900000000000001</v>
      </c>
      <c r="AF1353" s="11">
        <v>0.64300000000000002</v>
      </c>
      <c r="AG1353" s="11">
        <v>0.7</v>
      </c>
      <c r="AH1353" s="11">
        <v>0.755</v>
      </c>
      <c r="AI1353" s="11">
        <v>0.56200000000000006</v>
      </c>
      <c r="AJ1353" s="11">
        <v>0.47402830420137798</v>
      </c>
      <c r="AK1353" s="11">
        <v>0.42514991875553604</v>
      </c>
      <c r="AL1353" s="11">
        <v>0.51244494166029386</v>
      </c>
      <c r="AM1353" s="11">
        <v>1.9921646534514666E-2</v>
      </c>
      <c r="AN1353" s="11">
        <v>0.34492290476190474</v>
      </c>
      <c r="AO1353" s="11">
        <v>0.58193293375990762</v>
      </c>
      <c r="AP1353" s="11">
        <v>0.63554000231251129</v>
      </c>
      <c r="AQ1353" s="11">
        <v>0.51244494166029386</v>
      </c>
      <c r="AR1353" s="11">
        <v>2972.5394713466299</v>
      </c>
      <c r="AS1353" s="11">
        <v>2920</v>
      </c>
      <c r="AT1353" s="11">
        <v>4597400</v>
      </c>
      <c r="AW1353" s="11">
        <v>0.05</v>
      </c>
      <c r="AX1353" s="11">
        <v>7.4958523328745641E-2</v>
      </c>
    </row>
    <row r="1354" spans="1:50">
      <c r="A1354"/>
      <c r="B1354"/>
      <c r="C1354"/>
      <c r="D1354"/>
      <c r="E1354"/>
      <c r="F1354"/>
      <c r="G1354"/>
      <c r="H1354"/>
      <c r="I1354"/>
      <c r="J1354"/>
      <c r="K1354"/>
      <c r="L1354"/>
      <c r="M1354"/>
      <c r="N1354"/>
      <c r="O1354"/>
      <c r="P1354"/>
      <c r="Q1354"/>
      <c r="R1354"/>
      <c r="S1354"/>
      <c r="T1354"/>
      <c r="U1354"/>
      <c r="V1354"/>
      <c r="W1354"/>
      <c r="X1354"/>
      <c r="Y1354"/>
      <c r="Z1354"/>
      <c r="AA1354" s="11">
        <v>0</v>
      </c>
      <c r="AB1354" s="11">
        <v>0</v>
      </c>
      <c r="AC1354" s="11">
        <v>0.7</v>
      </c>
      <c r="AD1354" s="11">
        <v>0.7</v>
      </c>
      <c r="AE1354" s="11">
        <v>0.76200000000000001</v>
      </c>
      <c r="AF1354" s="11">
        <v>0.67700000000000005</v>
      </c>
      <c r="AG1354" s="11">
        <v>0.7</v>
      </c>
      <c r="AH1354" s="11">
        <v>0.77700000000000002</v>
      </c>
      <c r="AI1354" s="11">
        <v>0.56200000000000006</v>
      </c>
      <c r="AJ1354" s="11">
        <v>0.48833984676271169</v>
      </c>
      <c r="AK1354" s="11">
        <v>0.43697474580086898</v>
      </c>
      <c r="AL1354" s="11">
        <v>0.51164979191620275</v>
      </c>
      <c r="AM1354" s="11">
        <v>2.8111194198150669E-2</v>
      </c>
      <c r="AN1354" s="11">
        <v>0.36696052380952382</v>
      </c>
      <c r="AO1354" s="11">
        <v>0.57943227478620596</v>
      </c>
      <c r="AP1354" s="11">
        <v>0.65032000198215256</v>
      </c>
      <c r="AQ1354" s="11">
        <v>0.51164979191620275</v>
      </c>
      <c r="AR1354" s="11">
        <v>3063.0149838421398</v>
      </c>
      <c r="AS1354" s="11">
        <v>3000</v>
      </c>
      <c r="AT1354" s="11">
        <v>4680500</v>
      </c>
      <c r="AW1354" s="11">
        <v>0.06</v>
      </c>
      <c r="AX1354" s="11">
        <v>8.0243690383592303E-2</v>
      </c>
    </row>
    <row r="1355" spans="1:50">
      <c r="A1355"/>
      <c r="B1355"/>
      <c r="C1355"/>
      <c r="D1355"/>
      <c r="E1355"/>
      <c r="F1355"/>
      <c r="G1355"/>
      <c r="H1355"/>
      <c r="I1355"/>
      <c r="J1355"/>
      <c r="K1355"/>
      <c r="L1355"/>
      <c r="M1355"/>
      <c r="N1355"/>
      <c r="O1355"/>
      <c r="P1355"/>
      <c r="Q1355"/>
      <c r="R1355"/>
      <c r="S1355"/>
      <c r="T1355"/>
      <c r="U1355"/>
      <c r="V1355"/>
      <c r="W1355"/>
      <c r="X1355"/>
      <c r="Y1355"/>
      <c r="Z1355"/>
      <c r="AA1355" s="11">
        <v>0</v>
      </c>
      <c r="AB1355" s="11">
        <v>0</v>
      </c>
      <c r="AC1355" s="11">
        <v>0.7</v>
      </c>
      <c r="AD1355" s="11">
        <v>0.7</v>
      </c>
      <c r="AE1355" s="11">
        <v>0.76200000000000001</v>
      </c>
      <c r="AF1355" s="11">
        <v>0.65300000000000002</v>
      </c>
      <c r="AG1355" s="11">
        <v>0.7</v>
      </c>
      <c r="AH1355" s="11">
        <v>0.78400000000000003</v>
      </c>
      <c r="AI1355" s="11">
        <v>0.60599999999999998</v>
      </c>
      <c r="AJ1355" s="11">
        <v>0.50265138932404541</v>
      </c>
      <c r="AK1355" s="11">
        <v>0.44879957284620203</v>
      </c>
      <c r="AL1355" s="11">
        <v>0.51085464217211152</v>
      </c>
      <c r="AM1355" s="11">
        <v>9.0081408140814112E-2</v>
      </c>
      <c r="AN1355" s="11">
        <v>0.38899814285714285</v>
      </c>
      <c r="AO1355" s="11">
        <v>0.57693161581250441</v>
      </c>
      <c r="AP1355" s="11">
        <v>0.66510000165179373</v>
      </c>
      <c r="AQ1355" s="11">
        <v>0.51085464217211152</v>
      </c>
      <c r="AR1355" s="11">
        <v>3182.5549057722601</v>
      </c>
      <c r="AS1355" s="11">
        <v>3220</v>
      </c>
      <c r="AT1355" s="11">
        <v>4797500</v>
      </c>
      <c r="AW1355" s="11">
        <v>7.0000000000000007E-2</v>
      </c>
      <c r="AX1355" s="11">
        <v>7.5299596363202659E-2</v>
      </c>
    </row>
    <row r="1356" spans="1:50">
      <c r="A1356"/>
      <c r="B1356"/>
      <c r="C1356"/>
      <c r="D1356"/>
      <c r="E1356"/>
      <c r="F1356"/>
      <c r="G1356"/>
      <c r="H1356"/>
      <c r="I1356"/>
      <c r="J1356"/>
      <c r="K1356"/>
      <c r="L1356"/>
      <c r="M1356"/>
      <c r="N1356"/>
      <c r="O1356"/>
      <c r="P1356"/>
      <c r="Q1356"/>
      <c r="R1356"/>
      <c r="S1356"/>
      <c r="T1356"/>
      <c r="U1356"/>
      <c r="V1356"/>
      <c r="W1356"/>
      <c r="X1356"/>
      <c r="Y1356"/>
      <c r="Z1356"/>
      <c r="AA1356" s="11">
        <v>0</v>
      </c>
      <c r="AB1356" s="11">
        <v>0</v>
      </c>
      <c r="AC1356" s="11">
        <v>0.7</v>
      </c>
      <c r="AD1356" s="11">
        <v>0.7</v>
      </c>
      <c r="AE1356" s="11">
        <v>0.76200000000000001</v>
      </c>
      <c r="AF1356" s="11">
        <v>0.61099999999999999</v>
      </c>
      <c r="AG1356" s="11">
        <v>0.7</v>
      </c>
      <c r="AH1356" s="11">
        <v>0.87400000000000011</v>
      </c>
      <c r="AI1356" s="11">
        <v>0.65799999999999992</v>
      </c>
      <c r="AJ1356" s="11">
        <v>0.44740980386998269</v>
      </c>
      <c r="AK1356" s="11">
        <v>0.39759934219632198</v>
      </c>
      <c r="AL1356" s="11">
        <v>0.50045636573974506</v>
      </c>
      <c r="AM1356" s="11">
        <v>0.19558877026492666</v>
      </c>
      <c r="AN1356" s="11">
        <v>0.40871185714285713</v>
      </c>
      <c r="AO1356" s="11">
        <v>0.55795509594876413</v>
      </c>
      <c r="AP1356" s="11">
        <v>0.679880001321435</v>
      </c>
      <c r="AQ1356" s="11">
        <v>0.50045636573974506</v>
      </c>
      <c r="AR1356" s="11">
        <v>3342.5995427744101</v>
      </c>
      <c r="AS1356" s="11">
        <v>3400</v>
      </c>
      <c r="AT1356" s="11">
        <v>4917500</v>
      </c>
      <c r="AW1356" s="11">
        <v>7.0000000000000007E-2</v>
      </c>
      <c r="AX1356" s="11">
        <v>7.4432907933735748E-2</v>
      </c>
    </row>
    <row r="1357" spans="1:50">
      <c r="A1357"/>
      <c r="B1357"/>
      <c r="C1357"/>
      <c r="D1357"/>
      <c r="E1357"/>
      <c r="F1357"/>
      <c r="G1357"/>
      <c r="H1357"/>
      <c r="I1357"/>
      <c r="J1357"/>
      <c r="K1357"/>
      <c r="L1357"/>
      <c r="M1357"/>
      <c r="N1357"/>
      <c r="O1357"/>
      <c r="P1357"/>
      <c r="Q1357"/>
      <c r="R1357"/>
      <c r="S1357"/>
      <c r="T1357"/>
      <c r="U1357"/>
      <c r="V1357"/>
      <c r="W1357"/>
      <c r="X1357"/>
      <c r="Y1357"/>
      <c r="Z1357"/>
      <c r="AA1357" s="11">
        <v>0</v>
      </c>
      <c r="AB1357" s="11">
        <v>0</v>
      </c>
      <c r="AC1357" s="11">
        <v>0.7</v>
      </c>
      <c r="AD1357" s="11">
        <v>0.7</v>
      </c>
      <c r="AE1357" s="11">
        <v>0.76400000000000001</v>
      </c>
      <c r="AF1357" s="11">
        <v>0.63300000000000001</v>
      </c>
      <c r="AG1357" s="11">
        <v>0.7</v>
      </c>
      <c r="AH1357" s="11">
        <v>0.89</v>
      </c>
      <c r="AI1357" s="11">
        <v>0.61399999999999999</v>
      </c>
      <c r="AJ1357" s="11">
        <v>0.39216821841591998</v>
      </c>
      <c r="AK1357" s="11">
        <v>0.34639911154644204</v>
      </c>
      <c r="AL1357" s="11">
        <v>0.49005808930737854</v>
      </c>
      <c r="AM1357" s="11">
        <v>0.26897732786379114</v>
      </c>
      <c r="AN1357" s="11">
        <v>0.42842557142857141</v>
      </c>
      <c r="AO1357" s="11">
        <v>0.53897857608502397</v>
      </c>
      <c r="AP1357" s="11">
        <v>0.69466000099107628</v>
      </c>
      <c r="AQ1357" s="11">
        <v>0.49005808930737854</v>
      </c>
      <c r="AR1357" s="11">
        <v>3507.4914456742399</v>
      </c>
      <c r="AS1357" s="11">
        <v>3530</v>
      </c>
      <c r="AT1357" s="11">
        <v>5038000</v>
      </c>
      <c r="AW1357" s="11">
        <v>0.06</v>
      </c>
      <c r="AX1357" s="11">
        <v>7.3344462051736059E-2</v>
      </c>
    </row>
    <row r="1358" spans="1:50">
      <c r="A1358"/>
      <c r="B1358"/>
      <c r="C1358"/>
      <c r="D1358"/>
      <c r="E1358"/>
      <c r="F1358"/>
      <c r="G1358"/>
      <c r="H1358"/>
      <c r="I1358"/>
      <c r="J1358"/>
      <c r="K1358"/>
      <c r="L1358"/>
      <c r="M1358"/>
      <c r="N1358"/>
      <c r="O1358"/>
      <c r="P1358"/>
      <c r="Q1358"/>
      <c r="R1358"/>
      <c r="S1358"/>
      <c r="T1358"/>
      <c r="U1358"/>
      <c r="V1358"/>
      <c r="W1358"/>
      <c r="X1358"/>
      <c r="Y1358"/>
      <c r="Z1358"/>
      <c r="AA1358" s="11">
        <v>0</v>
      </c>
      <c r="AB1358" s="11">
        <v>0</v>
      </c>
      <c r="AC1358" s="11">
        <v>0.7</v>
      </c>
      <c r="AD1358" s="11">
        <v>0.7</v>
      </c>
      <c r="AE1358" s="11">
        <v>0.78900000000000003</v>
      </c>
      <c r="AF1358" s="11">
        <v>0.64900000000000002</v>
      </c>
      <c r="AG1358" s="11">
        <v>0.7</v>
      </c>
      <c r="AH1358" s="11">
        <v>0.87400000000000011</v>
      </c>
      <c r="AI1358" s="11">
        <v>0.47200000000000003</v>
      </c>
      <c r="AJ1358" s="11">
        <v>0.45166099749896399</v>
      </c>
      <c r="AK1358" s="11">
        <v>0.36327153491834202</v>
      </c>
      <c r="AL1358" s="11">
        <v>0.57020542843916044</v>
      </c>
      <c r="AM1358" s="11">
        <v>0.28516072811773774</v>
      </c>
      <c r="AN1358" s="11">
        <v>0.47820328571428572</v>
      </c>
      <c r="AO1358" s="11">
        <v>0.56071730576180989</v>
      </c>
      <c r="AP1358" s="11">
        <v>0.70944000066071755</v>
      </c>
      <c r="AQ1358" s="11">
        <v>0.57020542843916044</v>
      </c>
      <c r="AR1358" s="11">
        <v>3641.7162320403099</v>
      </c>
      <c r="AS1358" s="11">
        <v>3690</v>
      </c>
      <c r="AT1358" s="11">
        <v>5164000</v>
      </c>
      <c r="AU1358" s="11">
        <v>38.869999999999997</v>
      </c>
      <c r="AV1358" s="11">
        <v>11.03</v>
      </c>
      <c r="AW1358" s="11">
        <v>7.0000000000000007E-2</v>
      </c>
      <c r="AX1358" s="11">
        <v>7.1519788469193324E-2</v>
      </c>
    </row>
    <row r="1359" spans="1:50">
      <c r="A1359"/>
      <c r="B1359"/>
      <c r="C1359"/>
      <c r="D1359"/>
      <c r="E1359"/>
      <c r="F1359"/>
      <c r="G1359"/>
      <c r="H1359"/>
      <c r="I1359"/>
      <c r="J1359"/>
      <c r="K1359"/>
      <c r="L1359"/>
      <c r="M1359"/>
      <c r="N1359"/>
      <c r="O1359"/>
      <c r="P1359"/>
      <c r="Q1359"/>
      <c r="R1359"/>
      <c r="S1359"/>
      <c r="T1359"/>
      <c r="U1359"/>
      <c r="V1359"/>
      <c r="W1359"/>
      <c r="X1359"/>
      <c r="Y1359"/>
      <c r="Z1359"/>
      <c r="AA1359" s="11">
        <v>0</v>
      </c>
      <c r="AB1359" s="11">
        <v>0</v>
      </c>
      <c r="AC1359" s="11">
        <v>0.7</v>
      </c>
      <c r="AD1359" s="11">
        <v>0.7</v>
      </c>
      <c r="AE1359" s="11">
        <v>0.78900000000000003</v>
      </c>
      <c r="AF1359" s="11">
        <v>0.66299999999999992</v>
      </c>
      <c r="AG1359" s="11">
        <v>0.7</v>
      </c>
      <c r="AH1359" s="11">
        <v>0.86699999999999999</v>
      </c>
      <c r="AI1359" s="11">
        <v>0.57999999999999996</v>
      </c>
      <c r="AJ1359" s="11">
        <v>0.44205463203932605</v>
      </c>
      <c r="AK1359" s="11">
        <v>0.38663694486256001</v>
      </c>
      <c r="AL1359" s="11">
        <v>0.58518817098796627</v>
      </c>
      <c r="AM1359" s="11">
        <v>0.34112791430371781</v>
      </c>
      <c r="AN1359" s="11">
        <v>0.53537800000000002</v>
      </c>
      <c r="AO1359" s="11">
        <v>0.58039198396012581</v>
      </c>
      <c r="AP1359" s="11">
        <v>0.72422000033035883</v>
      </c>
      <c r="AQ1359" s="11">
        <v>0.58518817098796627</v>
      </c>
      <c r="AR1359" s="11">
        <v>3968.6375338512598</v>
      </c>
      <c r="AS1359" s="11">
        <v>4060</v>
      </c>
      <c r="AT1359" s="11">
        <v>5290000</v>
      </c>
      <c r="AW1359" s="11">
        <v>0.09</v>
      </c>
      <c r="AX1359" s="11">
        <v>6.4552473887026784E-2</v>
      </c>
    </row>
    <row r="1360" spans="1:50">
      <c r="A1360"/>
      <c r="B1360"/>
      <c r="C1360"/>
      <c r="D1360"/>
      <c r="E1360"/>
      <c r="F1360"/>
      <c r="G1360"/>
      <c r="H1360"/>
      <c r="I1360"/>
      <c r="J1360"/>
      <c r="K1360"/>
      <c r="L1360"/>
      <c r="M1360"/>
      <c r="N1360"/>
      <c r="O1360"/>
      <c r="P1360"/>
      <c r="Q1360"/>
      <c r="R1360"/>
      <c r="S1360"/>
      <c r="T1360"/>
      <c r="U1360"/>
      <c r="V1360"/>
      <c r="W1360"/>
      <c r="X1360"/>
      <c r="Y1360"/>
      <c r="Z1360"/>
      <c r="AA1360" s="11">
        <v>0</v>
      </c>
      <c r="AB1360" s="11">
        <v>0</v>
      </c>
      <c r="AC1360" s="11">
        <v>0.7</v>
      </c>
      <c r="AD1360" s="11">
        <v>0.7</v>
      </c>
      <c r="AE1360" s="11">
        <v>0.79200000000000004</v>
      </c>
      <c r="AF1360" s="11">
        <v>0.63500000000000001</v>
      </c>
      <c r="AG1360" s="11">
        <v>0.7</v>
      </c>
      <c r="AH1360" s="11">
        <v>0.81799999999999995</v>
      </c>
      <c r="AI1360" s="11">
        <v>0.624</v>
      </c>
      <c r="AJ1360" s="11">
        <v>0.47019490928701602</v>
      </c>
      <c r="AK1360" s="11">
        <v>0.40098558978631199</v>
      </c>
      <c r="AL1360" s="11">
        <v>0.56766299871735726</v>
      </c>
      <c r="AM1360" s="11">
        <v>0.64424528011333893</v>
      </c>
      <c r="AN1360" s="11">
        <v>0.53059557142857139</v>
      </c>
      <c r="AO1360" s="11">
        <v>0.58751229155773088</v>
      </c>
      <c r="AP1360" s="11">
        <v>0.7390000000000001</v>
      </c>
      <c r="AQ1360" s="11">
        <v>0.56766299871735726</v>
      </c>
      <c r="AR1360" s="11">
        <v>4334.4774449259503</v>
      </c>
      <c r="AS1360" s="11">
        <v>4450</v>
      </c>
      <c r="AT1360" s="11">
        <v>5411500</v>
      </c>
      <c r="AW1360" s="11">
        <v>0.1</v>
      </c>
      <c r="AX1360" s="11">
        <v>6.3891440809077937E-2</v>
      </c>
    </row>
    <row r="1361" spans="1:50">
      <c r="A1361"/>
      <c r="B1361"/>
      <c r="C1361"/>
      <c r="D1361"/>
      <c r="E1361"/>
      <c r="F1361"/>
      <c r="G1361"/>
      <c r="H1361"/>
      <c r="I1361"/>
      <c r="J1361"/>
      <c r="K1361"/>
      <c r="L1361"/>
      <c r="M1361"/>
      <c r="N1361"/>
      <c r="O1361"/>
      <c r="P1361"/>
      <c r="Q1361"/>
      <c r="R1361"/>
      <c r="S1361"/>
      <c r="T1361"/>
      <c r="U1361"/>
      <c r="V1361"/>
      <c r="W1361"/>
      <c r="X1361"/>
      <c r="Y1361"/>
      <c r="Z1361"/>
      <c r="AA1361" s="11">
        <v>0</v>
      </c>
      <c r="AB1361" s="11">
        <v>0</v>
      </c>
      <c r="AC1361" s="11">
        <v>0.56000000000000005</v>
      </c>
      <c r="AD1361" s="11">
        <v>0.7</v>
      </c>
      <c r="AE1361" s="11">
        <v>0.78200000000000003</v>
      </c>
      <c r="AF1361" s="11">
        <v>0.58299999999999996</v>
      </c>
      <c r="AG1361" s="11">
        <v>0.5</v>
      </c>
      <c r="AH1361" s="11">
        <v>0.84400000000000008</v>
      </c>
      <c r="AI1361" s="11">
        <v>0.622</v>
      </c>
      <c r="AJ1361" s="11">
        <v>0.37735667889532803</v>
      </c>
      <c r="AK1361" s="11">
        <v>0.37006421911447801</v>
      </c>
      <c r="AL1361" s="11">
        <v>0.5710361800092475</v>
      </c>
      <c r="AM1361" s="11">
        <v>0.87074461686515114</v>
      </c>
      <c r="AN1361" s="11">
        <v>0.52344671428571432</v>
      </c>
      <c r="AO1361" s="11">
        <v>0.59030325201446643</v>
      </c>
      <c r="AP1361" s="11">
        <v>0.748</v>
      </c>
      <c r="AQ1361" s="11">
        <v>0.5710361800092475</v>
      </c>
      <c r="AR1361" s="11">
        <v>4717.2178965196599</v>
      </c>
      <c r="AS1361" s="11">
        <v>4850</v>
      </c>
      <c r="AT1361" s="11">
        <v>5542000</v>
      </c>
      <c r="AU1361" s="11">
        <v>37.72</v>
      </c>
      <c r="AV1361" s="11">
        <v>3.46</v>
      </c>
      <c r="AW1361" s="11">
        <v>7.0000000000000007E-2</v>
      </c>
      <c r="AX1361" s="11">
        <v>6.2244035655140029E-2</v>
      </c>
    </row>
    <row r="1362" spans="1:50">
      <c r="A1362"/>
      <c r="B1362"/>
      <c r="C1362"/>
      <c r="D1362"/>
      <c r="E1362"/>
      <c r="F1362"/>
      <c r="G1362"/>
      <c r="H1362"/>
      <c r="I1362"/>
      <c r="J1362"/>
      <c r="K1362"/>
      <c r="L1362"/>
      <c r="M1362"/>
      <c r="N1362"/>
      <c r="O1362"/>
      <c r="P1362"/>
      <c r="Q1362"/>
      <c r="R1362"/>
      <c r="S1362"/>
      <c r="T1362"/>
      <c r="U1362"/>
      <c r="V1362"/>
      <c r="W1362"/>
      <c r="X1362"/>
      <c r="Y1362"/>
      <c r="Z1362"/>
      <c r="AA1362" s="11">
        <v>0</v>
      </c>
      <c r="AB1362" s="11">
        <v>0</v>
      </c>
      <c r="AC1362" s="11">
        <v>0.54899999999999993</v>
      </c>
      <c r="AD1362" s="11">
        <v>0.6</v>
      </c>
      <c r="AE1362" s="11">
        <v>0.83200000000000007</v>
      </c>
      <c r="AF1362" s="11">
        <v>0.57399999999999995</v>
      </c>
      <c r="AG1362" s="11">
        <v>0.5</v>
      </c>
      <c r="AH1362" s="11">
        <v>0.83499999999999996</v>
      </c>
      <c r="AI1362" s="11">
        <v>0.74199999999999999</v>
      </c>
      <c r="AJ1362" s="11">
        <v>0.45468724811155797</v>
      </c>
      <c r="AK1362" s="11">
        <v>0.36308783549522999</v>
      </c>
      <c r="AL1362" s="11">
        <v>0.56721649925907369</v>
      </c>
      <c r="AM1362" s="11">
        <v>0.93424199706314226</v>
      </c>
      <c r="AN1362" s="11">
        <v>0.53898085714285715</v>
      </c>
      <c r="AO1362" s="11">
        <v>0.6040633971206183</v>
      </c>
      <c r="AP1362" s="11">
        <v>0.746</v>
      </c>
      <c r="AQ1362" s="11">
        <v>0.56721649925907369</v>
      </c>
      <c r="AR1362" s="11">
        <v>5168.8844073165701</v>
      </c>
      <c r="AS1362" s="11">
        <v>5370</v>
      </c>
      <c r="AT1362" s="11">
        <v>5675000</v>
      </c>
      <c r="AW1362" s="11">
        <v>0.08</v>
      </c>
      <c r="AX1362" s="11">
        <v>5.7825619027683517E-2</v>
      </c>
    </row>
    <row r="1363" spans="1:50">
      <c r="A1363"/>
      <c r="B1363"/>
      <c r="C1363"/>
      <c r="D1363"/>
      <c r="E1363"/>
      <c r="F1363"/>
      <c r="G1363"/>
      <c r="H1363"/>
      <c r="I1363"/>
      <c r="J1363"/>
      <c r="K1363"/>
      <c r="L1363"/>
      <c r="M1363"/>
      <c r="N1363"/>
      <c r="O1363"/>
      <c r="P1363"/>
      <c r="Q1363"/>
      <c r="R1363"/>
      <c r="S1363"/>
      <c r="T1363"/>
      <c r="U1363"/>
      <c r="V1363"/>
      <c r="W1363"/>
      <c r="X1363"/>
      <c r="Y1363"/>
      <c r="Z1363"/>
      <c r="AA1363" s="11">
        <v>0</v>
      </c>
      <c r="AB1363" s="11">
        <v>0</v>
      </c>
      <c r="AC1363" s="11">
        <v>0.56299999999999994</v>
      </c>
      <c r="AD1363" s="11">
        <v>0.6</v>
      </c>
      <c r="AE1363" s="11">
        <v>0.83700000000000008</v>
      </c>
      <c r="AF1363" s="11">
        <v>0.53200000000000003</v>
      </c>
      <c r="AG1363" s="11">
        <v>0.5</v>
      </c>
      <c r="AH1363" s="11">
        <v>0.80400000000000005</v>
      </c>
      <c r="AI1363" s="11">
        <v>0.748</v>
      </c>
      <c r="AJ1363" s="11">
        <v>0.44808649902997805</v>
      </c>
      <c r="AK1363" s="11">
        <v>0.35630433976602599</v>
      </c>
      <c r="AL1363" s="11">
        <v>0.59019119991059754</v>
      </c>
      <c r="AM1363" s="11">
        <v>1</v>
      </c>
      <c r="AN1363" s="11">
        <v>0.58077657142857142</v>
      </c>
      <c r="AO1363" s="11">
        <v>0.60576357014393012</v>
      </c>
      <c r="AP1363" s="11">
        <v>0.746</v>
      </c>
      <c r="AQ1363" s="11">
        <v>0.59019119991059754</v>
      </c>
      <c r="AR1363" s="11">
        <v>5549.7964910562396</v>
      </c>
      <c r="AS1363" s="11">
        <v>5720</v>
      </c>
      <c r="AT1363" s="11">
        <v>5812000</v>
      </c>
      <c r="AW1363" s="11">
        <v>0.09</v>
      </c>
      <c r="AX1363" s="11">
        <v>5.6015256371031275E-2</v>
      </c>
    </row>
    <row r="1364" spans="1:50">
      <c r="A1364"/>
      <c r="B1364"/>
      <c r="C1364"/>
      <c r="D1364"/>
      <c r="E1364"/>
      <c r="F1364"/>
      <c r="G1364"/>
      <c r="H1364"/>
      <c r="I1364"/>
      <c r="J1364"/>
      <c r="K1364"/>
      <c r="L1364"/>
      <c r="M1364"/>
      <c r="N1364"/>
      <c r="O1364"/>
      <c r="P1364"/>
      <c r="Q1364"/>
      <c r="R1364"/>
      <c r="S1364"/>
      <c r="T1364"/>
      <c r="U1364"/>
      <c r="V1364"/>
      <c r="W1364"/>
      <c r="X1364"/>
      <c r="Y1364"/>
      <c r="Z1364"/>
      <c r="AA1364" s="11">
        <v>0</v>
      </c>
      <c r="AB1364" s="11">
        <v>1.9999999552965164E-2</v>
      </c>
      <c r="AC1364" s="11">
        <v>0.68900000000000006</v>
      </c>
      <c r="AD1364" s="11">
        <v>0.6</v>
      </c>
      <c r="AE1364" s="11">
        <v>0.83</v>
      </c>
      <c r="AF1364" s="11">
        <v>0.56899999999999995</v>
      </c>
      <c r="AG1364" s="11">
        <v>0.5</v>
      </c>
      <c r="AH1364" s="11">
        <v>0.80299999999999994</v>
      </c>
      <c r="AI1364" s="11">
        <v>0.78799999999999992</v>
      </c>
      <c r="AJ1364" s="11">
        <v>0.45468800985821395</v>
      </c>
      <c r="AK1364" s="11">
        <v>0.33018243909042599</v>
      </c>
      <c r="AL1364" s="11">
        <v>0.55300497749797028</v>
      </c>
      <c r="AM1364" s="11">
        <v>1</v>
      </c>
      <c r="AN1364" s="11">
        <v>0.56916104025962733</v>
      </c>
      <c r="AO1364" s="11">
        <v>0.57574018340824973</v>
      </c>
      <c r="AP1364" s="11">
        <v>0.74099999999999999</v>
      </c>
      <c r="AQ1364" s="11">
        <v>0.55300497749797028</v>
      </c>
      <c r="AR1364" s="11">
        <v>5596.9912676449103</v>
      </c>
      <c r="AS1364" s="11">
        <v>5730</v>
      </c>
      <c r="AT1364" s="11">
        <v>5951000</v>
      </c>
      <c r="AW1364" s="11">
        <v>0.09</v>
      </c>
      <c r="AX1364" s="11">
        <v>4.5029384281166707E-2</v>
      </c>
    </row>
    <row r="1365" spans="1:50">
      <c r="A1365"/>
      <c r="B1365"/>
      <c r="C1365"/>
      <c r="D1365"/>
      <c r="E1365"/>
      <c r="F1365"/>
      <c r="G1365"/>
      <c r="H1365"/>
      <c r="I1365"/>
      <c r="J1365"/>
      <c r="K1365"/>
      <c r="L1365"/>
      <c r="M1365"/>
      <c r="N1365"/>
      <c r="O1365"/>
      <c r="P1365"/>
      <c r="Q1365"/>
      <c r="R1365"/>
      <c r="S1365"/>
      <c r="T1365"/>
      <c r="U1365"/>
      <c r="V1365"/>
      <c r="W1365"/>
      <c r="X1365"/>
      <c r="Y1365"/>
      <c r="Z1365"/>
      <c r="AA1365" s="11">
        <v>0</v>
      </c>
      <c r="AB1365" s="11">
        <v>3.9999999105930328E-2</v>
      </c>
      <c r="AC1365" s="11">
        <v>0.65599999999999992</v>
      </c>
      <c r="AD1365" s="11">
        <v>0.6</v>
      </c>
      <c r="AE1365" s="11">
        <v>0.83</v>
      </c>
      <c r="AF1365" s="11">
        <v>0.55100000000000005</v>
      </c>
      <c r="AG1365" s="11">
        <v>0.65</v>
      </c>
      <c r="AH1365" s="11">
        <v>0.73199999999999998</v>
      </c>
      <c r="AI1365" s="11">
        <v>0.78799999999999992</v>
      </c>
      <c r="AJ1365" s="11">
        <v>0.45514112974950383</v>
      </c>
      <c r="AK1365" s="11">
        <v>0.33188061466156454</v>
      </c>
      <c r="AL1365" s="11">
        <v>0.55247492773483808</v>
      </c>
      <c r="AM1365" s="11">
        <v>1</v>
      </c>
      <c r="AN1365" s="11">
        <v>0.55754550909068323</v>
      </c>
      <c r="AO1365" s="11">
        <v>0.57498278159109639</v>
      </c>
      <c r="AP1365" s="11">
        <v>0.74199999999999999</v>
      </c>
      <c r="AQ1365" s="11">
        <v>0.55247492773483808</v>
      </c>
      <c r="AS1365" s="11">
        <v>6132</v>
      </c>
      <c r="AW1365" s="11">
        <v>0.09</v>
      </c>
      <c r="AX1365" s="11">
        <v>3.8833054290908386E-2</v>
      </c>
    </row>
    <row r="1366" spans="1:50">
      <c r="A1366"/>
      <c r="B1366"/>
      <c r="C1366"/>
      <c r="D1366"/>
      <c r="E1366"/>
      <c r="F1366"/>
      <c r="G1366"/>
      <c r="H1366"/>
      <c r="I1366"/>
      <c r="J1366"/>
      <c r="K1366"/>
      <c r="L1366"/>
      <c r="M1366"/>
      <c r="N1366"/>
      <c r="O1366"/>
      <c r="P1366"/>
      <c r="Q1366"/>
      <c r="R1366"/>
      <c r="S1366"/>
      <c r="T1366"/>
      <c r="U1366"/>
      <c r="V1366"/>
      <c r="W1366"/>
      <c r="X1366"/>
      <c r="Y1366"/>
      <c r="Z1366"/>
      <c r="AA1366" s="11">
        <v>1.66685187243027E-3</v>
      </c>
      <c r="AB1366" s="11">
        <v>0.23699996950000002</v>
      </c>
      <c r="AC1366" s="11">
        <v>0.51700000073760743</v>
      </c>
      <c r="AD1366" s="11">
        <v>0.28200000040233136</v>
      </c>
      <c r="AE1366" s="11">
        <v>0.68902000098302962</v>
      </c>
      <c r="AF1366" s="11">
        <v>0.80558000114932649</v>
      </c>
      <c r="AG1366" s="11">
        <v>0.28200000040233136</v>
      </c>
      <c r="AH1366" s="11">
        <v>0.42780000083148478</v>
      </c>
      <c r="AI1366" s="11">
        <v>0.57340000081807374</v>
      </c>
      <c r="AJ1366" s="11">
        <v>0.4385435587964096</v>
      </c>
      <c r="AK1366" s="11">
        <v>0.31837116912886648</v>
      </c>
      <c r="AL1366" s="11">
        <v>0.29207717608091255</v>
      </c>
      <c r="AM1366" s="11">
        <v>3.2316842770623337E-4</v>
      </c>
      <c r="AN1366" s="11">
        <v>0.49801614285714291</v>
      </c>
      <c r="AO1366" s="11">
        <v>0.32767906452188045</v>
      </c>
      <c r="AP1366" s="11">
        <v>0.66080000369250769</v>
      </c>
      <c r="AQ1366" s="11">
        <v>0.29207717608091255</v>
      </c>
      <c r="AR1366" s="11">
        <v>3667.83951377623</v>
      </c>
      <c r="AS1366" s="11">
        <v>3640</v>
      </c>
      <c r="AT1366" s="11">
        <v>15815626.3821576</v>
      </c>
      <c r="AW1366" s="11">
        <v>-0.09</v>
      </c>
      <c r="AX1366" s="11">
        <v>9.7563780797620347E-2</v>
      </c>
    </row>
    <row r="1367" spans="1:50">
      <c r="A1367"/>
      <c r="B1367"/>
      <c r="C1367"/>
      <c r="D1367"/>
      <c r="E1367"/>
      <c r="F1367"/>
      <c r="G1367"/>
      <c r="H1367"/>
      <c r="I1367"/>
      <c r="J1367"/>
      <c r="K1367"/>
      <c r="L1367"/>
      <c r="M1367"/>
      <c r="N1367"/>
      <c r="O1367"/>
      <c r="P1367"/>
      <c r="Q1367"/>
      <c r="R1367"/>
      <c r="S1367"/>
      <c r="T1367"/>
      <c r="U1367"/>
      <c r="V1367"/>
      <c r="W1367"/>
      <c r="X1367"/>
      <c r="Y1367"/>
      <c r="Z1367"/>
      <c r="AA1367" s="11">
        <v>1.66685187243027E-3</v>
      </c>
      <c r="AB1367" s="11">
        <v>0.19499999999999995</v>
      </c>
      <c r="AC1367" s="11">
        <v>0.52800000049173834</v>
      </c>
      <c r="AD1367" s="11">
        <v>0.28800000026822092</v>
      </c>
      <c r="AE1367" s="11">
        <v>0.70368000065535297</v>
      </c>
      <c r="AF1367" s="11">
        <v>0.82272000076621776</v>
      </c>
      <c r="AG1367" s="11">
        <v>0.28800000026822092</v>
      </c>
      <c r="AH1367" s="11">
        <v>0.43710000062361359</v>
      </c>
      <c r="AI1367" s="11">
        <v>0.58560000054538253</v>
      </c>
      <c r="AJ1367" s="11">
        <v>0.43728934573922801</v>
      </c>
      <c r="AK1367" s="11">
        <v>0.31466445837930401</v>
      </c>
      <c r="AL1367" s="11">
        <v>0.28783385324056965</v>
      </c>
      <c r="AM1367" s="11">
        <v>6.9885354766904438E-4</v>
      </c>
      <c r="AN1367" s="11">
        <v>0.43998714285714285</v>
      </c>
      <c r="AO1367" s="11">
        <v>0.32416231081682251</v>
      </c>
      <c r="AP1367" s="11">
        <v>0.67732000332325693</v>
      </c>
      <c r="AQ1367" s="11">
        <v>0.28783385324056965</v>
      </c>
      <c r="AR1367" s="11">
        <v>3813.9949266426902</v>
      </c>
      <c r="AS1367" s="11">
        <v>3770</v>
      </c>
      <c r="AT1367" s="11">
        <v>15577894.256927</v>
      </c>
      <c r="AU1367" s="11">
        <v>35.32</v>
      </c>
      <c r="AV1367" s="11">
        <v>18.760000000000002</v>
      </c>
      <c r="AW1367" s="11">
        <v>-0.09</v>
      </c>
      <c r="AX1367" s="11">
        <v>9.859476598705591E-2</v>
      </c>
    </row>
    <row r="1368" spans="1:50">
      <c r="A1368"/>
      <c r="B1368"/>
      <c r="C1368"/>
      <c r="D1368"/>
      <c r="E1368"/>
      <c r="F1368"/>
      <c r="G1368"/>
      <c r="H1368"/>
      <c r="I1368"/>
      <c r="J1368"/>
      <c r="K1368"/>
      <c r="L1368"/>
      <c r="M1368"/>
      <c r="N1368"/>
      <c r="O1368"/>
      <c r="P1368"/>
      <c r="Q1368"/>
      <c r="R1368"/>
      <c r="S1368"/>
      <c r="T1368"/>
      <c r="U1368"/>
      <c r="V1368"/>
      <c r="W1368"/>
      <c r="X1368"/>
      <c r="Y1368"/>
      <c r="Z1368"/>
      <c r="AA1368" s="11">
        <v>1.66685187243027E-3</v>
      </c>
      <c r="AB1368" s="11">
        <v>0.17199996949999996</v>
      </c>
      <c r="AC1368" s="11">
        <v>0.53900000024586914</v>
      </c>
      <c r="AD1368" s="11">
        <v>0.29400000013411043</v>
      </c>
      <c r="AE1368" s="11">
        <v>0.71834000032767653</v>
      </c>
      <c r="AF1368" s="11">
        <v>0.83986000038310893</v>
      </c>
      <c r="AG1368" s="11">
        <v>0.29400000013411043</v>
      </c>
      <c r="AH1368" s="11">
        <v>0.4464000004157424</v>
      </c>
      <c r="AI1368" s="11">
        <v>0.5978000002726912</v>
      </c>
      <c r="AJ1368" s="11">
        <v>0.48193224147569103</v>
      </c>
      <c r="AK1368" s="11">
        <v>0.33197215869016999</v>
      </c>
      <c r="AL1368" s="11">
        <v>0.29938952796146456</v>
      </c>
      <c r="AM1368" s="11">
        <v>8.1171955881556665E-4</v>
      </c>
      <c r="AN1368" s="11">
        <v>0.40997242857142852</v>
      </c>
      <c r="AO1368" s="11">
        <v>0.32529520560015857</v>
      </c>
      <c r="AP1368" s="11">
        <v>0.69384000295400616</v>
      </c>
      <c r="AQ1368" s="11">
        <v>0.29938952796146456</v>
      </c>
      <c r="AR1368" s="11">
        <v>4010.4792419222499</v>
      </c>
      <c r="AS1368" s="11">
        <v>3950</v>
      </c>
      <c r="AT1368" s="11">
        <v>15333703.0400357</v>
      </c>
      <c r="AW1368" s="11">
        <v>-0.08</v>
      </c>
      <c r="AX1368" s="11">
        <v>9.8252264471195477E-2</v>
      </c>
    </row>
    <row r="1369" spans="1:50">
      <c r="A1369"/>
      <c r="B1369"/>
      <c r="C1369"/>
      <c r="D1369"/>
      <c r="E1369"/>
      <c r="F1369"/>
      <c r="G1369"/>
      <c r="H1369"/>
      <c r="I1369"/>
      <c r="J1369"/>
      <c r="K1369"/>
      <c r="L1369"/>
      <c r="M1369"/>
      <c r="N1369"/>
      <c r="O1369"/>
      <c r="P1369"/>
      <c r="Q1369"/>
      <c r="R1369"/>
      <c r="S1369"/>
      <c r="T1369"/>
      <c r="U1369"/>
      <c r="V1369"/>
      <c r="W1369"/>
      <c r="X1369"/>
      <c r="Y1369"/>
      <c r="Z1369"/>
      <c r="AA1369" s="11">
        <v>1.66685187243027E-3</v>
      </c>
      <c r="AB1369" s="11">
        <v>0.13500000000000001</v>
      </c>
      <c r="AC1369" s="11">
        <v>0.55000000000000004</v>
      </c>
      <c r="AD1369" s="11">
        <v>0.3</v>
      </c>
      <c r="AE1369" s="11">
        <v>0.73299999999999998</v>
      </c>
      <c r="AF1369" s="11">
        <v>0.85699999999999998</v>
      </c>
      <c r="AG1369" s="11">
        <v>0.3</v>
      </c>
      <c r="AH1369" s="11">
        <v>0.45570000020787121</v>
      </c>
      <c r="AI1369" s="11">
        <v>0.61</v>
      </c>
      <c r="AJ1369" s="11">
        <v>0.52657513721215399</v>
      </c>
      <c r="AK1369" s="11">
        <v>0.34927985900103603</v>
      </c>
      <c r="AL1369" s="11">
        <v>0.31094520268235942</v>
      </c>
      <c r="AM1369" s="11">
        <v>2.1895921205298888E-3</v>
      </c>
      <c r="AN1369" s="11">
        <v>0.37995771428571429</v>
      </c>
      <c r="AO1369" s="11">
        <v>0.32642810038349462</v>
      </c>
      <c r="AP1369" s="11">
        <v>0.7103600025847554</v>
      </c>
      <c r="AQ1369" s="11">
        <v>0.31094520268235942</v>
      </c>
      <c r="AR1369" s="11">
        <v>4048.0571757504599</v>
      </c>
      <c r="AS1369" s="11">
        <v>3990</v>
      </c>
      <c r="AT1369" s="11">
        <v>15071300.1250722</v>
      </c>
      <c r="AW1369" s="11">
        <v>-7.0000000000000007E-2</v>
      </c>
      <c r="AX1369" s="11">
        <v>0.1011357147538483</v>
      </c>
    </row>
    <row r="1370" spans="1:50">
      <c r="A1370"/>
      <c r="B1370"/>
      <c r="C1370"/>
      <c r="D1370"/>
      <c r="E1370"/>
      <c r="F1370"/>
      <c r="G1370"/>
      <c r="H1370"/>
      <c r="I1370"/>
      <c r="J1370"/>
      <c r="K1370"/>
      <c r="L1370"/>
      <c r="M1370"/>
      <c r="N1370"/>
      <c r="O1370"/>
      <c r="P1370"/>
      <c r="Q1370"/>
      <c r="R1370"/>
      <c r="S1370"/>
      <c r="T1370"/>
      <c r="U1370"/>
      <c r="V1370"/>
      <c r="W1370"/>
      <c r="X1370"/>
      <c r="Y1370"/>
      <c r="Z1370"/>
      <c r="AA1370" s="11">
        <v>1.66685187243027E-3</v>
      </c>
      <c r="AB1370" s="11">
        <v>0.12005999755999996</v>
      </c>
      <c r="AC1370" s="11">
        <v>0.55000000000000004</v>
      </c>
      <c r="AD1370" s="11">
        <v>0.3</v>
      </c>
      <c r="AE1370" s="11">
        <v>0.73699999999999999</v>
      </c>
      <c r="AF1370" s="11">
        <v>0.89599999999999991</v>
      </c>
      <c r="AG1370" s="11">
        <v>0.3</v>
      </c>
      <c r="AH1370" s="11">
        <v>0.46500000000000002</v>
      </c>
      <c r="AI1370" s="11">
        <v>0.61</v>
      </c>
      <c r="AJ1370" s="11">
        <v>0.52212819251961162</v>
      </c>
      <c r="AK1370" s="11">
        <v>0.33427921265010802</v>
      </c>
      <c r="AL1370" s="11">
        <v>0.30565306320401231</v>
      </c>
      <c r="AM1370" s="11">
        <v>3.6842464528878886E-3</v>
      </c>
      <c r="AN1370" s="11">
        <v>0.34994299999999995</v>
      </c>
      <c r="AO1370" s="11">
        <v>0.32221083549035201</v>
      </c>
      <c r="AP1370" s="11">
        <v>0.72688000221550453</v>
      </c>
      <c r="AQ1370" s="11">
        <v>0.30565306320401231</v>
      </c>
      <c r="AR1370" s="11">
        <v>4258.6552959291303</v>
      </c>
      <c r="AS1370" s="11">
        <v>4120</v>
      </c>
      <c r="AT1370" s="11">
        <v>14928425.854054401</v>
      </c>
      <c r="AW1370" s="11">
        <v>-0.08</v>
      </c>
      <c r="AX1370" s="11">
        <v>0.10044059783602891</v>
      </c>
    </row>
    <row r="1371" spans="1:50">
      <c r="A1371"/>
      <c r="B1371"/>
      <c r="C1371"/>
      <c r="D1371"/>
      <c r="E1371"/>
      <c r="F1371"/>
      <c r="G1371"/>
      <c r="H1371"/>
      <c r="I1371"/>
      <c r="J1371"/>
      <c r="K1371"/>
      <c r="L1371"/>
      <c r="M1371"/>
      <c r="N1371"/>
      <c r="O1371"/>
      <c r="P1371"/>
      <c r="Q1371"/>
      <c r="R1371"/>
      <c r="S1371"/>
      <c r="T1371"/>
      <c r="U1371"/>
      <c r="V1371"/>
      <c r="W1371"/>
      <c r="X1371"/>
      <c r="Y1371"/>
      <c r="Z1371"/>
      <c r="AA1371" s="11">
        <v>1.66685187243027E-3</v>
      </c>
      <c r="AB1371" s="11">
        <v>0.10511999512000003</v>
      </c>
      <c r="AC1371" s="11">
        <v>0.55000000000000004</v>
      </c>
      <c r="AD1371" s="11">
        <v>0.3</v>
      </c>
      <c r="AE1371" s="11">
        <v>0.80599999999999994</v>
      </c>
      <c r="AF1371" s="11">
        <v>0.88</v>
      </c>
      <c r="AG1371" s="11">
        <v>0.3</v>
      </c>
      <c r="AH1371" s="11">
        <v>0.626</v>
      </c>
      <c r="AI1371" s="11">
        <v>0.67</v>
      </c>
      <c r="AJ1371" s="11">
        <v>0.51768124782706926</v>
      </c>
      <c r="AK1371" s="11">
        <v>0.31927856629918</v>
      </c>
      <c r="AL1371" s="11">
        <v>0.30036092372566525</v>
      </c>
      <c r="AM1371" s="11">
        <v>1.4729112729596445E-2</v>
      </c>
      <c r="AN1371" s="11">
        <v>0.40266857142857143</v>
      </c>
      <c r="AO1371" s="11">
        <v>0.31799357059720934</v>
      </c>
      <c r="AP1371" s="11">
        <v>0.74340000184625377</v>
      </c>
      <c r="AQ1371" s="11">
        <v>0.30036092372566525</v>
      </c>
      <c r="AR1371" s="11">
        <v>4791.5603222772097</v>
      </c>
      <c r="AS1371" s="11">
        <v>4460</v>
      </c>
      <c r="AT1371" s="11">
        <v>14883600</v>
      </c>
      <c r="AW1371" s="11">
        <v>-7.0000000000000007E-2</v>
      </c>
      <c r="AX1371" s="11">
        <v>9.1593889597060801E-2</v>
      </c>
    </row>
    <row r="1372" spans="1:50">
      <c r="A1372"/>
      <c r="B1372"/>
      <c r="C1372"/>
      <c r="D1372"/>
      <c r="E1372"/>
      <c r="F1372"/>
      <c r="G1372"/>
      <c r="H1372"/>
      <c r="I1372"/>
      <c r="J1372"/>
      <c r="K1372"/>
      <c r="L1372"/>
      <c r="M1372"/>
      <c r="N1372"/>
      <c r="O1372"/>
      <c r="P1372"/>
      <c r="Q1372"/>
      <c r="R1372"/>
      <c r="S1372"/>
      <c r="T1372"/>
      <c r="U1372"/>
      <c r="V1372"/>
      <c r="W1372"/>
      <c r="X1372"/>
      <c r="Y1372"/>
      <c r="Z1372"/>
      <c r="AA1372" s="11">
        <v>1.66685187243027E-3</v>
      </c>
      <c r="AB1372" s="11">
        <v>9.0179992679999987E-2</v>
      </c>
      <c r="AC1372" s="11">
        <v>0.55000000000000004</v>
      </c>
      <c r="AD1372" s="11">
        <v>0.3</v>
      </c>
      <c r="AE1372" s="11">
        <v>0.79200000000000004</v>
      </c>
      <c r="AF1372" s="11">
        <v>0.88</v>
      </c>
      <c r="AG1372" s="11">
        <v>0.3</v>
      </c>
      <c r="AH1372" s="11">
        <v>0.66200000000000003</v>
      </c>
      <c r="AI1372" s="11">
        <v>0.65</v>
      </c>
      <c r="AJ1372" s="11">
        <v>0.53474125169431064</v>
      </c>
      <c r="AK1372" s="11">
        <v>0.29694955232428599</v>
      </c>
      <c r="AL1372" s="11">
        <v>0.28901803833789474</v>
      </c>
      <c r="AM1372" s="11">
        <v>4.3522251311836888E-2</v>
      </c>
      <c r="AN1372" s="11">
        <v>0.48278357142857137</v>
      </c>
      <c r="AO1372" s="11">
        <v>0.30789095908392683</v>
      </c>
      <c r="AP1372" s="11">
        <v>0.75992000147700312</v>
      </c>
      <c r="AQ1372" s="11">
        <v>0.28901803833789474</v>
      </c>
      <c r="AR1372" s="11">
        <v>5571.1878002357398</v>
      </c>
      <c r="AS1372" s="11">
        <v>5260</v>
      </c>
      <c r="AT1372" s="11">
        <v>14858300</v>
      </c>
      <c r="AU1372" s="11">
        <v>31.3</v>
      </c>
      <c r="AV1372" s="11">
        <v>8.4700000000000006</v>
      </c>
      <c r="AW1372" s="11">
        <v>-7.0000000000000007E-2</v>
      </c>
      <c r="AX1372" s="11">
        <v>8.5107345596290823E-2</v>
      </c>
    </row>
    <row r="1373" spans="1:50">
      <c r="A1373"/>
      <c r="B1373"/>
      <c r="C1373"/>
      <c r="D1373"/>
      <c r="E1373"/>
      <c r="F1373"/>
      <c r="G1373"/>
      <c r="H1373"/>
      <c r="I1373"/>
      <c r="J1373"/>
      <c r="K1373"/>
      <c r="L1373"/>
      <c r="M1373"/>
      <c r="N1373"/>
      <c r="O1373"/>
      <c r="P1373"/>
      <c r="Q1373"/>
      <c r="R1373"/>
      <c r="S1373"/>
      <c r="T1373"/>
      <c r="U1373"/>
      <c r="V1373"/>
      <c r="W1373"/>
      <c r="X1373"/>
      <c r="Y1373"/>
      <c r="Z1373"/>
      <c r="AA1373" s="11">
        <v>1.66685187243027E-3</v>
      </c>
      <c r="AB1373" s="11">
        <v>7.5239990240000054E-2</v>
      </c>
      <c r="AC1373" s="11">
        <v>0.55000000000000004</v>
      </c>
      <c r="AD1373" s="11">
        <v>0.3</v>
      </c>
      <c r="AE1373" s="11">
        <v>0.79299999999999993</v>
      </c>
      <c r="AF1373" s="11">
        <v>0.84099999999999997</v>
      </c>
      <c r="AG1373" s="11">
        <v>0.3</v>
      </c>
      <c r="AH1373" s="11">
        <v>0.68599999999999994</v>
      </c>
      <c r="AI1373" s="11">
        <v>0.65</v>
      </c>
      <c r="AJ1373" s="11">
        <v>0.55180125556155202</v>
      </c>
      <c r="AK1373" s="11">
        <v>0.27462053834939198</v>
      </c>
      <c r="AL1373" s="11">
        <v>0.27767515295012413</v>
      </c>
      <c r="AM1373" s="11">
        <v>7.679647289578044E-2</v>
      </c>
      <c r="AN1373" s="11">
        <v>0.55476742857142858</v>
      </c>
      <c r="AO1373" s="11">
        <v>0.29778834757064432</v>
      </c>
      <c r="AP1373" s="11">
        <v>0.77644000110775224</v>
      </c>
      <c r="AQ1373" s="11">
        <v>0.27767515295012413</v>
      </c>
      <c r="AR1373" s="11">
        <v>6216.2906151135903</v>
      </c>
      <c r="AS1373" s="11">
        <v>5930</v>
      </c>
      <c r="AT1373" s="11">
        <v>14858900</v>
      </c>
      <c r="AU1373" s="11">
        <v>34.950000000000003</v>
      </c>
      <c r="AV1373" s="11">
        <v>21.53</v>
      </c>
      <c r="AW1373" s="11">
        <v>-7.0000000000000007E-2</v>
      </c>
      <c r="AX1373" s="11">
        <v>7.7665180646358661E-2</v>
      </c>
    </row>
    <row r="1374" spans="1:50">
      <c r="A1374"/>
      <c r="B1374"/>
      <c r="C1374"/>
      <c r="D1374"/>
      <c r="E1374"/>
      <c r="F1374"/>
      <c r="G1374"/>
      <c r="H1374"/>
      <c r="I1374"/>
      <c r="J1374"/>
      <c r="K1374"/>
      <c r="L1374"/>
      <c r="M1374"/>
      <c r="N1374"/>
      <c r="O1374"/>
      <c r="P1374"/>
      <c r="Q1374"/>
      <c r="R1374"/>
      <c r="S1374"/>
      <c r="T1374"/>
      <c r="U1374"/>
      <c r="V1374"/>
      <c r="W1374"/>
      <c r="X1374"/>
      <c r="Y1374"/>
      <c r="Z1374"/>
      <c r="AA1374" s="11">
        <v>1.66685187243027E-3</v>
      </c>
      <c r="AB1374" s="11">
        <v>6.029998780000001E-2</v>
      </c>
      <c r="AC1374" s="11">
        <v>0.55000000000000004</v>
      </c>
      <c r="AD1374" s="11">
        <v>0.3</v>
      </c>
      <c r="AE1374" s="11">
        <v>0.77900000000000003</v>
      </c>
      <c r="AF1374" s="11">
        <v>0.85199999999999998</v>
      </c>
      <c r="AG1374" s="11">
        <v>0.3</v>
      </c>
      <c r="AH1374" s="11">
        <v>0.70400000000000007</v>
      </c>
      <c r="AI1374" s="11">
        <v>0.65</v>
      </c>
      <c r="AJ1374" s="11">
        <v>0.555406589850726</v>
      </c>
      <c r="AK1374" s="11">
        <v>0.29070419529310398</v>
      </c>
      <c r="AL1374" s="11">
        <v>0.2728486973251375</v>
      </c>
      <c r="AM1374" s="11">
        <v>9.917424970748466E-2</v>
      </c>
      <c r="AN1374" s="11">
        <v>0.62877157142857143</v>
      </c>
      <c r="AO1374" s="11">
        <v>0.30000142857869638</v>
      </c>
      <c r="AP1374" s="11">
        <v>0.79296000073850148</v>
      </c>
      <c r="AQ1374" s="11">
        <v>0.2728486973251375</v>
      </c>
      <c r="AR1374" s="11">
        <v>6917.5266533636704</v>
      </c>
      <c r="AS1374" s="11">
        <v>6530</v>
      </c>
      <c r="AT1374" s="11">
        <v>14909000</v>
      </c>
      <c r="AU1374" s="11">
        <v>33.85</v>
      </c>
      <c r="AV1374" s="11">
        <v>17.170000000000002</v>
      </c>
      <c r="AW1374" s="11">
        <v>-7.0000000000000007E-2</v>
      </c>
      <c r="AX1374" s="11">
        <v>7.2005402819512981E-2</v>
      </c>
    </row>
    <row r="1375" spans="1:50">
      <c r="A1375"/>
      <c r="B1375"/>
      <c r="C1375"/>
      <c r="D1375"/>
      <c r="E1375"/>
      <c r="F1375"/>
      <c r="G1375"/>
      <c r="H1375"/>
      <c r="I1375"/>
      <c r="J1375"/>
      <c r="K1375"/>
      <c r="L1375"/>
      <c r="M1375"/>
      <c r="N1375"/>
      <c r="O1375"/>
      <c r="P1375"/>
      <c r="Q1375"/>
      <c r="R1375"/>
      <c r="S1375"/>
      <c r="T1375"/>
      <c r="U1375"/>
      <c r="V1375"/>
      <c r="W1375"/>
      <c r="X1375"/>
      <c r="Y1375"/>
      <c r="Z1375"/>
      <c r="AA1375" s="11">
        <v>1.66685187243027E-3</v>
      </c>
      <c r="AB1375" s="11">
        <v>6.5699996900000057E-2</v>
      </c>
      <c r="AC1375" s="11">
        <v>0.55000000000000004</v>
      </c>
      <c r="AD1375" s="11">
        <v>0.3</v>
      </c>
      <c r="AE1375" s="11">
        <v>0.77</v>
      </c>
      <c r="AF1375" s="11">
        <v>0.84099999999999997</v>
      </c>
      <c r="AG1375" s="11">
        <v>0.1</v>
      </c>
      <c r="AH1375" s="11">
        <v>0.73099999999999998</v>
      </c>
      <c r="AI1375" s="11">
        <v>0.65</v>
      </c>
      <c r="AJ1375" s="11">
        <v>0.50099043867869542</v>
      </c>
      <c r="AK1375" s="11">
        <v>0.27801731926259399</v>
      </c>
      <c r="AL1375" s="11">
        <v>0.26103538532458215</v>
      </c>
      <c r="AM1375" s="11">
        <v>0.1811023039291878</v>
      </c>
      <c r="AN1375" s="11">
        <v>0.67372571428571426</v>
      </c>
      <c r="AO1375" s="11">
        <v>0.29551779208730444</v>
      </c>
      <c r="AP1375" s="11">
        <v>0.80948000036925061</v>
      </c>
      <c r="AQ1375" s="11">
        <v>0.26103538532458215</v>
      </c>
      <c r="AR1375" s="11">
        <v>7742.5061456641497</v>
      </c>
      <c r="AS1375" s="11">
        <v>7230</v>
      </c>
      <c r="AT1375" s="11">
        <v>15013000</v>
      </c>
      <c r="AW1375" s="11">
        <v>-0.08</v>
      </c>
      <c r="AX1375" s="11">
        <v>6.5089699800008449E-2</v>
      </c>
    </row>
    <row r="1376" spans="1:50">
      <c r="A1376"/>
      <c r="B1376"/>
      <c r="C1376"/>
      <c r="D1376"/>
      <c r="E1376"/>
      <c r="F1376"/>
      <c r="G1376"/>
      <c r="H1376"/>
      <c r="I1376"/>
      <c r="J1376"/>
      <c r="K1376"/>
      <c r="L1376"/>
      <c r="M1376"/>
      <c r="N1376"/>
      <c r="O1376"/>
      <c r="P1376"/>
      <c r="Q1376"/>
      <c r="R1376"/>
      <c r="S1376"/>
      <c r="T1376"/>
      <c r="U1376"/>
      <c r="V1376"/>
      <c r="W1376"/>
      <c r="X1376"/>
      <c r="Y1376"/>
      <c r="Z1376"/>
      <c r="AA1376" s="11">
        <v>1.66685187243027E-3</v>
      </c>
      <c r="AB1376" s="11">
        <v>8.8399963400000003E-2</v>
      </c>
      <c r="AC1376" s="11">
        <v>0.55000000000000004</v>
      </c>
      <c r="AD1376" s="11">
        <v>0.3</v>
      </c>
      <c r="AE1376" s="11">
        <v>0.82599999999999996</v>
      </c>
      <c r="AF1376" s="11">
        <v>0.8590000000000001</v>
      </c>
      <c r="AG1376" s="11">
        <v>0.1</v>
      </c>
      <c r="AH1376" s="11">
        <v>0.7390000000000001</v>
      </c>
      <c r="AI1376" s="11">
        <v>0.65</v>
      </c>
      <c r="AJ1376" s="11">
        <v>0.52547777662984396</v>
      </c>
      <c r="AK1376" s="11">
        <v>0.311539727313976</v>
      </c>
      <c r="AL1376" s="11">
        <v>0.30482232035968126</v>
      </c>
      <c r="AM1376" s="11">
        <v>0.39597133279050439</v>
      </c>
      <c r="AN1376" s="11">
        <v>0.74309628571428565</v>
      </c>
      <c r="AO1376" s="11">
        <v>0.34759137547947566</v>
      </c>
      <c r="AP1376" s="11">
        <v>0.82599999999999996</v>
      </c>
      <c r="AQ1376" s="11">
        <v>0.30482232035968126</v>
      </c>
      <c r="AR1376" s="11">
        <v>8699.1147357966402</v>
      </c>
      <c r="AS1376" s="11">
        <v>7830</v>
      </c>
      <c r="AT1376" s="11">
        <v>15147000</v>
      </c>
      <c r="AW1376" s="11">
        <v>-0.05</v>
      </c>
      <c r="AX1376" s="11">
        <v>5.7541887314605522E-2</v>
      </c>
    </row>
    <row r="1377" spans="1:50">
      <c r="A1377"/>
      <c r="B1377"/>
      <c r="C1377"/>
      <c r="D1377"/>
      <c r="E1377"/>
      <c r="F1377"/>
      <c r="G1377"/>
      <c r="H1377"/>
      <c r="I1377"/>
      <c r="J1377"/>
      <c r="K1377"/>
      <c r="L1377"/>
      <c r="M1377"/>
      <c r="N1377"/>
      <c r="O1377"/>
      <c r="P1377"/>
      <c r="Q1377"/>
      <c r="R1377"/>
      <c r="S1377"/>
      <c r="T1377"/>
      <c r="U1377"/>
      <c r="V1377"/>
      <c r="W1377"/>
      <c r="X1377"/>
      <c r="Y1377"/>
      <c r="Z1377"/>
      <c r="AA1377" s="11">
        <v>1.66685187243027E-3</v>
      </c>
      <c r="AB1377" s="11">
        <v>8.5656870100000004E-2</v>
      </c>
      <c r="AC1377" s="11">
        <v>0.55899999999999994</v>
      </c>
      <c r="AD1377" s="11">
        <v>0.7</v>
      </c>
      <c r="AE1377" s="11">
        <v>0.81599999999999995</v>
      </c>
      <c r="AF1377" s="11">
        <v>0.83900000000000008</v>
      </c>
      <c r="AG1377" s="11">
        <v>0.3</v>
      </c>
      <c r="AH1377" s="11">
        <v>0.73599999999999999</v>
      </c>
      <c r="AI1377" s="11">
        <v>0.69200000000000006</v>
      </c>
      <c r="AJ1377" s="11">
        <v>0.541140074331114</v>
      </c>
      <c r="AK1377" s="11">
        <v>0.27795685275844001</v>
      </c>
      <c r="AL1377" s="11">
        <v>0.32625528455332242</v>
      </c>
      <c r="AM1377" s="11">
        <v>0.56438798921994104</v>
      </c>
      <c r="AN1377" s="11">
        <v>0.75267157142857144</v>
      </c>
      <c r="AO1377" s="11">
        <v>0.31506570620484636</v>
      </c>
      <c r="AP1377" s="11">
        <v>0.85400000000000009</v>
      </c>
      <c r="AQ1377" s="11">
        <v>0.32625528455332242</v>
      </c>
      <c r="AR1377" s="11">
        <v>9838.4960545300401</v>
      </c>
      <c r="AS1377" s="11">
        <v>8690</v>
      </c>
      <c r="AT1377" s="11">
        <v>15308100</v>
      </c>
      <c r="AW1377" s="11">
        <v>-0.02</v>
      </c>
      <c r="AX1377" s="11">
        <v>5.1050520614238426E-2</v>
      </c>
    </row>
    <row r="1378" spans="1:50">
      <c r="A1378"/>
      <c r="B1378"/>
      <c r="C1378"/>
      <c r="D1378"/>
      <c r="E1378"/>
      <c r="F1378"/>
      <c r="G1378"/>
      <c r="H1378"/>
      <c r="I1378"/>
      <c r="J1378"/>
      <c r="K1378"/>
      <c r="L1378"/>
      <c r="M1378"/>
      <c r="N1378"/>
      <c r="O1378"/>
      <c r="P1378"/>
      <c r="Q1378"/>
      <c r="R1378"/>
      <c r="S1378"/>
      <c r="T1378"/>
      <c r="U1378"/>
      <c r="V1378"/>
      <c r="W1378"/>
      <c r="X1378"/>
      <c r="Y1378"/>
      <c r="Z1378"/>
      <c r="AA1378" s="11">
        <v>1.66685187243027E-3</v>
      </c>
      <c r="AB1378" s="11">
        <v>9.7419541900000017E-2</v>
      </c>
      <c r="AC1378" s="11">
        <v>0.58499999999999996</v>
      </c>
      <c r="AD1378" s="11">
        <v>0.6</v>
      </c>
      <c r="AE1378" s="11">
        <v>0.81400000000000006</v>
      </c>
      <c r="AF1378" s="11">
        <v>0.83700000000000008</v>
      </c>
      <c r="AG1378" s="11">
        <v>0.3</v>
      </c>
      <c r="AH1378" s="11">
        <v>0.72900000000000009</v>
      </c>
      <c r="AI1378" s="11">
        <v>0.69200000000000006</v>
      </c>
      <c r="AJ1378" s="11">
        <v>0.60013432708914005</v>
      </c>
      <c r="AK1378" s="11">
        <v>0.28512842436955999</v>
      </c>
      <c r="AL1378" s="11">
        <v>0.3156498990803101</v>
      </c>
      <c r="AM1378" s="11">
        <v>0.88424731159647996</v>
      </c>
      <c r="AN1378" s="11">
        <v>0.73066957142857147</v>
      </c>
      <c r="AO1378" s="11">
        <v>0.33951365627775609</v>
      </c>
      <c r="AP1378" s="11">
        <v>0.84299999999999997</v>
      </c>
      <c r="AQ1378" s="11">
        <v>0.3156498990803101</v>
      </c>
      <c r="AR1378" s="11">
        <v>10955.2357521349</v>
      </c>
      <c r="AS1378" s="11">
        <v>9590</v>
      </c>
      <c r="AT1378" s="11">
        <v>15484200</v>
      </c>
      <c r="AU1378" s="11">
        <v>30.880000000000003</v>
      </c>
      <c r="AV1378" s="11">
        <v>1.48</v>
      </c>
      <c r="AW1378" s="11">
        <v>-0.01</v>
      </c>
      <c r="AX1378" s="11">
        <v>4.4338931723163832E-2</v>
      </c>
    </row>
    <row r="1379" spans="1:50">
      <c r="A1379"/>
      <c r="B1379"/>
      <c r="C1379"/>
      <c r="D1379"/>
      <c r="E1379"/>
      <c r="F1379"/>
      <c r="G1379"/>
      <c r="H1379"/>
      <c r="I1379"/>
      <c r="J1379"/>
      <c r="K1379"/>
      <c r="L1379"/>
      <c r="M1379"/>
      <c r="N1379"/>
      <c r="O1379"/>
      <c r="P1379"/>
      <c r="Q1379"/>
      <c r="R1379"/>
      <c r="S1379"/>
      <c r="T1379"/>
      <c r="U1379"/>
      <c r="V1379"/>
      <c r="W1379"/>
      <c r="X1379"/>
      <c r="Y1379"/>
      <c r="Z1379"/>
      <c r="AA1379" s="11">
        <v>1.66685187243027E-3</v>
      </c>
      <c r="AB1379" s="11">
        <v>0.10120000000000007</v>
      </c>
      <c r="AC1379" s="11">
        <v>0.56799999999999995</v>
      </c>
      <c r="AD1379" s="11">
        <v>0.6</v>
      </c>
      <c r="AE1379" s="11">
        <v>0.80099999999999993</v>
      </c>
      <c r="AF1379" s="11">
        <v>0.84699999999999998</v>
      </c>
      <c r="AG1379" s="11">
        <v>0.3</v>
      </c>
      <c r="AH1379" s="11">
        <v>0.71900000000000008</v>
      </c>
      <c r="AI1379" s="11">
        <v>0.86199999999999999</v>
      </c>
      <c r="AJ1379" s="11">
        <v>0.60763056972145202</v>
      </c>
      <c r="AK1379" s="11">
        <v>0.29549460706153197</v>
      </c>
      <c r="AL1379" s="11">
        <v>0.29834533671724678</v>
      </c>
      <c r="AM1379" s="11">
        <v>1</v>
      </c>
      <c r="AN1379" s="11">
        <v>0.67035685714285709</v>
      </c>
      <c r="AO1379" s="11">
        <v>0.35276862306675538</v>
      </c>
      <c r="AP1379" s="11">
        <v>0.85499999999999998</v>
      </c>
      <c r="AQ1379" s="11">
        <v>0.29834533671724678</v>
      </c>
      <c r="AR1379" s="11">
        <v>11424.1241098967</v>
      </c>
      <c r="AS1379" s="11">
        <v>9750</v>
      </c>
      <c r="AT1379" s="11">
        <v>15674000</v>
      </c>
      <c r="AW1379" s="11">
        <v>0</v>
      </c>
      <c r="AX1379" s="11">
        <v>4.2096874713216464E-2</v>
      </c>
    </row>
    <row r="1380" spans="1:50">
      <c r="A1380"/>
      <c r="B1380"/>
      <c r="C1380"/>
      <c r="D1380"/>
      <c r="E1380"/>
      <c r="F1380"/>
      <c r="G1380"/>
      <c r="H1380"/>
      <c r="I1380"/>
      <c r="J1380"/>
      <c r="K1380"/>
      <c r="L1380"/>
      <c r="M1380"/>
      <c r="N1380"/>
      <c r="O1380"/>
      <c r="P1380"/>
      <c r="Q1380"/>
      <c r="R1380"/>
      <c r="S1380"/>
      <c r="T1380"/>
      <c r="U1380"/>
      <c r="V1380"/>
      <c r="W1380"/>
      <c r="X1380"/>
      <c r="Y1380"/>
      <c r="Z1380"/>
      <c r="AA1380" s="11">
        <v>1.66685187243027E-3</v>
      </c>
      <c r="AB1380" s="11">
        <v>0.11917599959820502</v>
      </c>
      <c r="AC1380" s="11">
        <v>0.57899999999999996</v>
      </c>
      <c r="AD1380" s="11">
        <v>0.6</v>
      </c>
      <c r="AE1380" s="11">
        <v>0.82799999999999996</v>
      </c>
      <c r="AF1380" s="11">
        <v>0.875</v>
      </c>
      <c r="AG1380" s="11">
        <v>0.3</v>
      </c>
      <c r="AH1380" s="11">
        <v>0.7</v>
      </c>
      <c r="AI1380" s="11">
        <v>0.86199999999999999</v>
      </c>
      <c r="AJ1380" s="11">
        <v>0.62847241134819198</v>
      </c>
      <c r="AK1380" s="11">
        <v>0.29273430480069396</v>
      </c>
      <c r="AL1380" s="11">
        <v>0.31727396912631123</v>
      </c>
      <c r="AM1380" s="11">
        <v>1</v>
      </c>
      <c r="AN1380" s="11">
        <v>0.58740457142857139</v>
      </c>
      <c r="AO1380" s="11">
        <v>0.38805069141501913</v>
      </c>
      <c r="AP1380" s="11">
        <v>0.80500000000000005</v>
      </c>
      <c r="AQ1380" s="11">
        <v>0.31727396912631123</v>
      </c>
      <c r="AR1380" s="11">
        <v>11509.9321713134</v>
      </c>
      <c r="AS1380" s="11">
        <v>10320</v>
      </c>
      <c r="AT1380" s="11">
        <v>15888000</v>
      </c>
      <c r="AW1380" s="11">
        <v>0</v>
      </c>
      <c r="AX1380" s="11">
        <v>3.8471579869575084E-2</v>
      </c>
    </row>
    <row r="1381" spans="1:50">
      <c r="A1381"/>
      <c r="B1381"/>
      <c r="C1381"/>
      <c r="D1381"/>
      <c r="E1381"/>
      <c r="F1381"/>
      <c r="G1381"/>
      <c r="H1381"/>
      <c r="I1381"/>
      <c r="J1381"/>
      <c r="K1381"/>
      <c r="L1381"/>
      <c r="M1381"/>
      <c r="N1381"/>
      <c r="O1381"/>
      <c r="P1381"/>
      <c r="Q1381"/>
      <c r="R1381"/>
      <c r="S1381"/>
      <c r="T1381"/>
      <c r="U1381"/>
      <c r="V1381"/>
      <c r="W1381"/>
      <c r="X1381"/>
      <c r="Y1381"/>
      <c r="Z1381"/>
      <c r="AA1381" s="11">
        <v>1.66685187243027E-3</v>
      </c>
      <c r="AB1381" s="11">
        <v>0.13715199919641019</v>
      </c>
      <c r="AC1381" s="11">
        <v>0.73499999999999999</v>
      </c>
      <c r="AD1381" s="11">
        <v>0.5</v>
      </c>
      <c r="AE1381" s="11">
        <v>0.879</v>
      </c>
      <c r="AF1381" s="11">
        <v>0.82099999999999995</v>
      </c>
      <c r="AG1381" s="11">
        <v>0.3</v>
      </c>
      <c r="AH1381" s="11">
        <v>0.65599999999999992</v>
      </c>
      <c r="AI1381" s="11">
        <v>0.8590000000000001</v>
      </c>
      <c r="AJ1381" s="11">
        <v>0.62718768726342589</v>
      </c>
      <c r="AK1381" s="11">
        <v>0.2948069617063595</v>
      </c>
      <c r="AL1381" s="11">
        <v>0.31910122939420571</v>
      </c>
      <c r="AM1381" s="11">
        <v>1</v>
      </c>
      <c r="AN1381" s="11">
        <v>0.58153052584558085</v>
      </c>
      <c r="AO1381" s="11">
        <v>0.38917018447584634</v>
      </c>
      <c r="AP1381" s="11">
        <v>0.83099999999999996</v>
      </c>
      <c r="AQ1381" s="11">
        <v>0.31910122939420571</v>
      </c>
      <c r="AS1381" s="11">
        <v>11210.666666666511</v>
      </c>
      <c r="AW1381" s="11">
        <v>0</v>
      </c>
      <c r="AX1381" s="11">
        <v>2.9262569394725158E-2</v>
      </c>
    </row>
    <row r="1382" spans="1:50">
      <c r="A1382"/>
      <c r="B1382"/>
      <c r="C1382"/>
      <c r="D1382"/>
      <c r="E1382"/>
      <c r="F1382"/>
      <c r="G1382"/>
      <c r="H1382"/>
      <c r="I1382"/>
      <c r="J1382"/>
      <c r="K1382"/>
      <c r="L1382"/>
      <c r="M1382"/>
      <c r="N1382"/>
      <c r="O1382"/>
      <c r="P1382"/>
      <c r="Q1382"/>
      <c r="R1382"/>
      <c r="S1382"/>
      <c r="T1382"/>
      <c r="U1382"/>
      <c r="V1382"/>
      <c r="W1382"/>
      <c r="X1382"/>
      <c r="Y1382"/>
      <c r="Z1382"/>
      <c r="AA1382" s="11">
        <v>2.8991109393119444E-2</v>
      </c>
      <c r="AB1382" s="11">
        <v>0.86199999809999994</v>
      </c>
      <c r="AC1382" s="11">
        <v>0.55000000000000004</v>
      </c>
      <c r="AD1382" s="11">
        <v>0.5</v>
      </c>
      <c r="AE1382" s="11">
        <v>0.68</v>
      </c>
      <c r="AF1382" s="11">
        <v>0.63</v>
      </c>
      <c r="AG1382" s="11">
        <v>0.5</v>
      </c>
      <c r="AH1382" s="11">
        <v>0.504</v>
      </c>
      <c r="AI1382" s="11">
        <v>0.53600000000000003</v>
      </c>
      <c r="AJ1382" s="11">
        <v>0.3598324744716766</v>
      </c>
      <c r="AK1382" s="11">
        <v>0.33815777511520306</v>
      </c>
      <c r="AL1382" s="11">
        <v>0.28880329318337994</v>
      </c>
      <c r="AM1382" s="11">
        <v>9.2107324942322227E-5</v>
      </c>
      <c r="AN1382" s="11">
        <v>3.5228828658920311E-2</v>
      </c>
      <c r="AO1382" s="11">
        <v>0.28285225219719384</v>
      </c>
      <c r="AP1382" s="11">
        <v>0.47520000265538692</v>
      </c>
      <c r="AQ1382" s="11">
        <v>0.28880329318337994</v>
      </c>
      <c r="AR1382" s="11">
        <v>1069.09624383036</v>
      </c>
      <c r="AS1382" s="11">
        <v>1030</v>
      </c>
      <c r="AT1382" s="11">
        <v>27492083</v>
      </c>
      <c r="AW1382" s="11">
        <v>-0.03</v>
      </c>
      <c r="AX1382" s="11">
        <v>-3.2720068465223962E-2</v>
      </c>
    </row>
    <row r="1383" spans="1:50">
      <c r="A1383"/>
      <c r="B1383"/>
      <c r="C1383"/>
      <c r="D1383"/>
      <c r="E1383"/>
      <c r="F1383"/>
      <c r="G1383"/>
      <c r="H1383"/>
      <c r="I1383"/>
      <c r="J1383"/>
      <c r="K1383"/>
      <c r="L1383"/>
      <c r="M1383"/>
      <c r="N1383"/>
      <c r="O1383"/>
      <c r="P1383"/>
      <c r="Q1383"/>
      <c r="R1383"/>
      <c r="S1383"/>
      <c r="T1383"/>
      <c r="U1383"/>
      <c r="V1383"/>
      <c r="W1383"/>
      <c r="X1383"/>
      <c r="Y1383"/>
      <c r="Z1383"/>
      <c r="AA1383" s="11">
        <v>2.8991109393119444E-2</v>
      </c>
      <c r="AB1383" s="11">
        <v>0.87899999620000002</v>
      </c>
      <c r="AC1383" s="11">
        <v>0.55000000000000004</v>
      </c>
      <c r="AD1383" s="11">
        <v>0.5</v>
      </c>
      <c r="AE1383" s="11">
        <v>0.69299999999999995</v>
      </c>
      <c r="AF1383" s="11">
        <v>0.626</v>
      </c>
      <c r="AG1383" s="11">
        <v>0.5</v>
      </c>
      <c r="AH1383" s="11">
        <v>0.53700000000000003</v>
      </c>
      <c r="AI1383" s="11">
        <v>0.67</v>
      </c>
      <c r="AJ1383" s="11">
        <v>0.35697191279144402</v>
      </c>
      <c r="AK1383" s="11">
        <v>0.33485487264186597</v>
      </c>
      <c r="AL1383" s="11">
        <v>0.28449315640787654</v>
      </c>
      <c r="AM1383" s="11">
        <v>1.1101928252904445E-4</v>
      </c>
      <c r="AN1383" s="11">
        <v>3.6011691498564827E-2</v>
      </c>
      <c r="AO1383" s="11">
        <v>0.27842066560841588</v>
      </c>
      <c r="AP1383" s="11">
        <v>0.48708000238984822</v>
      </c>
      <c r="AQ1383" s="11">
        <v>0.28449315640787654</v>
      </c>
      <c r="AR1383" s="11">
        <v>1102.97429555337</v>
      </c>
      <c r="AS1383" s="11">
        <v>1080</v>
      </c>
      <c r="AT1383" s="11">
        <v>28283375</v>
      </c>
      <c r="AW1383" s="11">
        <v>-0.02</v>
      </c>
      <c r="AX1383" s="11">
        <v>-3.8078618508843032E-2</v>
      </c>
    </row>
    <row r="1384" spans="1:50">
      <c r="A1384"/>
      <c r="B1384"/>
      <c r="C1384"/>
      <c r="D1384"/>
      <c r="E1384"/>
      <c r="F1384"/>
      <c r="G1384"/>
      <c r="H1384"/>
      <c r="I1384"/>
      <c r="J1384"/>
      <c r="K1384"/>
      <c r="L1384"/>
      <c r="M1384"/>
      <c r="N1384"/>
      <c r="O1384"/>
      <c r="P1384"/>
      <c r="Q1384"/>
      <c r="R1384"/>
      <c r="S1384"/>
      <c r="T1384"/>
      <c r="U1384"/>
      <c r="V1384"/>
      <c r="W1384"/>
      <c r="X1384"/>
      <c r="Y1384"/>
      <c r="Z1384"/>
      <c r="AA1384" s="11">
        <v>2.8991109393119444E-2</v>
      </c>
      <c r="AB1384" s="11">
        <v>0.87899999620000002</v>
      </c>
      <c r="AC1384" s="11">
        <v>0.55000000000000004</v>
      </c>
      <c r="AD1384" s="11">
        <v>0.7</v>
      </c>
      <c r="AE1384" s="11">
        <v>0.69099999999999995</v>
      </c>
      <c r="AF1384" s="11">
        <v>0.71</v>
      </c>
      <c r="AG1384" s="11">
        <v>0.5</v>
      </c>
      <c r="AH1384" s="11">
        <v>0.67799999999999994</v>
      </c>
      <c r="AI1384" s="11">
        <v>0.57999999999999996</v>
      </c>
      <c r="AJ1384" s="11">
        <v>0.33137062717965299</v>
      </c>
      <c r="AK1384" s="11">
        <v>0.33013805026401299</v>
      </c>
      <c r="AL1384" s="11">
        <v>0.27645556157617646</v>
      </c>
      <c r="AM1384" s="11">
        <v>2.586952739982222E-4</v>
      </c>
      <c r="AN1384" s="11">
        <v>3.6794554338209329E-2</v>
      </c>
      <c r="AO1384" s="11">
        <v>0.27174414745988329</v>
      </c>
      <c r="AP1384" s="11">
        <v>0.49896000212430958</v>
      </c>
      <c r="AQ1384" s="11">
        <v>0.27645556157617646</v>
      </c>
      <c r="AR1384" s="11">
        <v>1097.54553550227</v>
      </c>
      <c r="AS1384" s="11">
        <v>1080</v>
      </c>
      <c r="AT1384" s="11">
        <v>29064655</v>
      </c>
      <c r="AU1384" s="11">
        <v>42.51</v>
      </c>
      <c r="AV1384" s="11">
        <v>42.7</v>
      </c>
      <c r="AW1384" s="11">
        <v>-0.01</v>
      </c>
      <c r="AX1384" s="11">
        <v>-4.9257126452553479E-2</v>
      </c>
    </row>
    <row r="1385" spans="1:50">
      <c r="A1385"/>
      <c r="B1385"/>
      <c r="C1385"/>
      <c r="D1385"/>
      <c r="E1385"/>
      <c r="F1385"/>
      <c r="G1385"/>
      <c r="H1385"/>
      <c r="I1385"/>
      <c r="J1385"/>
      <c r="K1385"/>
      <c r="L1385"/>
      <c r="M1385"/>
      <c r="N1385"/>
      <c r="O1385"/>
      <c r="P1385"/>
      <c r="Q1385"/>
      <c r="R1385"/>
      <c r="S1385"/>
      <c r="T1385"/>
      <c r="U1385"/>
      <c r="V1385"/>
      <c r="W1385"/>
      <c r="X1385"/>
      <c r="Y1385"/>
      <c r="Z1385"/>
      <c r="AA1385" s="11">
        <v>2.8991109393119444E-2</v>
      </c>
      <c r="AB1385" s="11">
        <v>0.87899999620000002</v>
      </c>
      <c r="AC1385" s="11">
        <v>0.55000000000000004</v>
      </c>
      <c r="AD1385" s="11">
        <v>0.7</v>
      </c>
      <c r="AE1385" s="11">
        <v>0.72499999999999998</v>
      </c>
      <c r="AF1385" s="11">
        <v>0.74199999999999999</v>
      </c>
      <c r="AG1385" s="11">
        <v>0.5</v>
      </c>
      <c r="AH1385" s="11">
        <v>0.71099999999999997</v>
      </c>
      <c r="AI1385" s="11">
        <v>0.60599999999999998</v>
      </c>
      <c r="AJ1385" s="11">
        <v>0.30576934156786201</v>
      </c>
      <c r="AK1385" s="11">
        <v>0.32542122788616001</v>
      </c>
      <c r="AL1385" s="11">
        <v>0.26841796674447638</v>
      </c>
      <c r="AM1385" s="11">
        <v>4.0045295264747781E-4</v>
      </c>
      <c r="AN1385" s="11">
        <v>3.7577417177853838E-2</v>
      </c>
      <c r="AO1385" s="11">
        <v>0.26506762931135064</v>
      </c>
      <c r="AP1385" s="11">
        <v>0.51084000185877088</v>
      </c>
      <c r="AQ1385" s="11">
        <v>0.26841796674447638</v>
      </c>
      <c r="AR1385" s="11">
        <v>1116.5421941198799</v>
      </c>
      <c r="AS1385" s="11">
        <v>1110</v>
      </c>
      <c r="AT1385" s="11">
        <v>29843983</v>
      </c>
      <c r="AW1385" s="11">
        <v>0</v>
      </c>
      <c r="AX1385" s="11">
        <v>-4.2852973140259654E-2</v>
      </c>
    </row>
    <row r="1386" spans="1:50">
      <c r="A1386"/>
      <c r="B1386"/>
      <c r="C1386"/>
      <c r="D1386"/>
      <c r="E1386"/>
      <c r="F1386"/>
      <c r="G1386"/>
      <c r="H1386"/>
      <c r="I1386"/>
      <c r="J1386"/>
      <c r="K1386"/>
      <c r="L1386"/>
      <c r="M1386"/>
      <c r="N1386"/>
      <c r="O1386"/>
      <c r="P1386"/>
      <c r="Q1386"/>
      <c r="R1386"/>
      <c r="S1386"/>
      <c r="T1386"/>
      <c r="U1386"/>
      <c r="V1386"/>
      <c r="W1386"/>
      <c r="X1386"/>
      <c r="Y1386"/>
      <c r="Z1386"/>
      <c r="AA1386" s="11">
        <v>2.8991109393119444E-2</v>
      </c>
      <c r="AB1386" s="11">
        <v>0.87899999620000002</v>
      </c>
      <c r="AC1386" s="11">
        <v>0.55000000000000004</v>
      </c>
      <c r="AD1386" s="11">
        <v>0.7</v>
      </c>
      <c r="AE1386" s="11">
        <v>0.7390000000000001</v>
      </c>
      <c r="AF1386" s="11">
        <v>0.7609999999999999</v>
      </c>
      <c r="AG1386" s="11">
        <v>0.5</v>
      </c>
      <c r="AH1386" s="11">
        <v>0.70099999999999996</v>
      </c>
      <c r="AI1386" s="11">
        <v>0.56999999999999995</v>
      </c>
      <c r="AJ1386" s="11">
        <v>0.28667069508507498</v>
      </c>
      <c r="AK1386" s="11">
        <v>0.33395426271826401</v>
      </c>
      <c r="AL1386" s="11">
        <v>0.28163945678133961</v>
      </c>
      <c r="AM1386" s="11">
        <v>8.6170808344315558E-4</v>
      </c>
      <c r="AN1386" s="11">
        <v>3.8360280017498347E-2</v>
      </c>
      <c r="AO1386" s="11">
        <v>0.28417517610845283</v>
      </c>
      <c r="AP1386" s="11">
        <v>0.52272000159323218</v>
      </c>
      <c r="AQ1386" s="11">
        <v>0.28163945678133961</v>
      </c>
      <c r="AR1386" s="11">
        <v>1129.17230061032</v>
      </c>
      <c r="AS1386" s="11">
        <v>1110</v>
      </c>
      <c r="AT1386" s="11">
        <v>30632957</v>
      </c>
      <c r="AW1386" s="11">
        <v>0</v>
      </c>
      <c r="AX1386" s="11">
        <v>-4.4215227534701973E-2</v>
      </c>
    </row>
    <row r="1387" spans="1:50">
      <c r="A1387"/>
      <c r="B1387"/>
      <c r="C1387"/>
      <c r="D1387"/>
      <c r="E1387"/>
      <c r="F1387"/>
      <c r="G1387"/>
      <c r="H1387"/>
      <c r="I1387"/>
      <c r="J1387"/>
      <c r="K1387"/>
      <c r="L1387"/>
      <c r="M1387"/>
      <c r="N1387"/>
      <c r="O1387"/>
      <c r="P1387"/>
      <c r="Q1387"/>
      <c r="R1387"/>
      <c r="S1387"/>
      <c r="T1387"/>
      <c r="U1387"/>
      <c r="V1387"/>
      <c r="W1387"/>
      <c r="X1387"/>
      <c r="Y1387"/>
      <c r="Z1387"/>
      <c r="AA1387" s="11">
        <v>2.8991109393119444E-2</v>
      </c>
      <c r="AB1387" s="11">
        <v>0.87899999620000002</v>
      </c>
      <c r="AC1387" s="11">
        <v>0.55000000000000004</v>
      </c>
      <c r="AD1387" s="11">
        <v>0.7</v>
      </c>
      <c r="AE1387" s="11">
        <v>0.73799999999999999</v>
      </c>
      <c r="AF1387" s="11">
        <v>0.78099999999999992</v>
      </c>
      <c r="AG1387" s="11">
        <v>0.5</v>
      </c>
      <c r="AH1387" s="11">
        <v>0.72</v>
      </c>
      <c r="AI1387" s="11">
        <v>0.63</v>
      </c>
      <c r="AJ1387" s="11">
        <v>0.267572048602288</v>
      </c>
      <c r="AK1387" s="11">
        <v>0.342487297550368</v>
      </c>
      <c r="AL1387" s="11">
        <v>0.2948609468182028</v>
      </c>
      <c r="AM1387" s="11">
        <v>4.5024533058920001E-3</v>
      </c>
      <c r="AN1387" s="11">
        <v>3.9143142857142856E-2</v>
      </c>
      <c r="AO1387" s="11">
        <v>0.30328272290555502</v>
      </c>
      <c r="AP1387" s="11">
        <v>0.53460000132769347</v>
      </c>
      <c r="AQ1387" s="11">
        <v>0.2948609468182028</v>
      </c>
      <c r="AR1387" s="11">
        <v>1130.7082787228401</v>
      </c>
      <c r="AS1387" s="11">
        <v>1120</v>
      </c>
      <c r="AT1387" s="11">
        <v>31440637</v>
      </c>
      <c r="AW1387" s="11">
        <v>0.01</v>
      </c>
      <c r="AX1387" s="11">
        <v>-4.6987192398869781E-2</v>
      </c>
    </row>
    <row r="1388" spans="1:50">
      <c r="A1388"/>
      <c r="B1388"/>
      <c r="C1388"/>
      <c r="D1388"/>
      <c r="E1388"/>
      <c r="F1388"/>
      <c r="G1388"/>
      <c r="H1388"/>
      <c r="I1388"/>
      <c r="J1388"/>
      <c r="K1388"/>
      <c r="L1388"/>
      <c r="M1388"/>
      <c r="N1388"/>
      <c r="O1388"/>
      <c r="P1388"/>
      <c r="Q1388"/>
      <c r="R1388"/>
      <c r="S1388"/>
      <c r="T1388"/>
      <c r="U1388"/>
      <c r="V1388"/>
      <c r="W1388"/>
      <c r="X1388"/>
      <c r="Y1388"/>
      <c r="Z1388"/>
      <c r="AA1388" s="11">
        <v>2.8991109393119444E-2</v>
      </c>
      <c r="AB1388" s="11">
        <v>0.87394999742500001</v>
      </c>
      <c r="AC1388" s="11">
        <v>0.55000000000000004</v>
      </c>
      <c r="AD1388" s="11">
        <v>0.5</v>
      </c>
      <c r="AE1388" s="11">
        <v>0.77300000000000002</v>
      </c>
      <c r="AF1388" s="11">
        <v>0.76500000000000001</v>
      </c>
      <c r="AG1388" s="11">
        <v>0.5</v>
      </c>
      <c r="AH1388" s="11">
        <v>0.78900000000000003</v>
      </c>
      <c r="AI1388" s="11">
        <v>0.60599999999999998</v>
      </c>
      <c r="AJ1388" s="11">
        <v>0.26410875699613195</v>
      </c>
      <c r="AK1388" s="11">
        <v>0.34987005802799498</v>
      </c>
      <c r="AL1388" s="11">
        <v>0.29798247656619525</v>
      </c>
      <c r="AM1388" s="11">
        <v>2.0659408871714222E-2</v>
      </c>
      <c r="AN1388" s="11">
        <v>4.0171857142857141E-2</v>
      </c>
      <c r="AO1388" s="11">
        <v>0.3029246866173616</v>
      </c>
      <c r="AP1388" s="11">
        <v>0.54648000106215477</v>
      </c>
      <c r="AQ1388" s="11">
        <v>0.29798247656619525</v>
      </c>
      <c r="AR1388" s="11">
        <v>1169.23132859318</v>
      </c>
      <c r="AS1388" s="11">
        <v>1160</v>
      </c>
      <c r="AT1388" s="11">
        <v>32269397</v>
      </c>
      <c r="AW1388" s="11">
        <v>0</v>
      </c>
      <c r="AX1388" s="11">
        <v>-4.7772621975008256E-2</v>
      </c>
    </row>
    <row r="1389" spans="1:50">
      <c r="A1389"/>
      <c r="B1389"/>
      <c r="C1389"/>
      <c r="D1389"/>
      <c r="E1389"/>
      <c r="F1389"/>
      <c r="G1389"/>
      <c r="H1389"/>
      <c r="I1389"/>
      <c r="J1389"/>
      <c r="K1389"/>
      <c r="L1389"/>
      <c r="M1389"/>
      <c r="N1389"/>
      <c r="O1389"/>
      <c r="P1389"/>
      <c r="Q1389"/>
      <c r="R1389"/>
      <c r="S1389"/>
      <c r="T1389"/>
      <c r="U1389"/>
      <c r="V1389"/>
      <c r="W1389"/>
      <c r="X1389"/>
      <c r="Y1389"/>
      <c r="Z1389"/>
      <c r="AA1389" s="11">
        <v>2.8991109393119444E-2</v>
      </c>
      <c r="AB1389" s="11">
        <v>0.86889999865000001</v>
      </c>
      <c r="AC1389" s="11">
        <v>0.55000000000000004</v>
      </c>
      <c r="AD1389" s="11">
        <v>0.5</v>
      </c>
      <c r="AE1389" s="11">
        <v>0.77900000000000003</v>
      </c>
      <c r="AF1389" s="11">
        <v>0.78099999999999992</v>
      </c>
      <c r="AG1389" s="11">
        <v>0.5</v>
      </c>
      <c r="AH1389" s="11">
        <v>0.76400000000000001</v>
      </c>
      <c r="AI1389" s="11">
        <v>0.65</v>
      </c>
      <c r="AJ1389" s="11">
        <v>0.26064546538997602</v>
      </c>
      <c r="AK1389" s="11">
        <v>0.35725281850562202</v>
      </c>
      <c r="AL1389" s="11">
        <v>0.30110400631418771</v>
      </c>
      <c r="AM1389" s="11">
        <v>3.9827081939319005E-2</v>
      </c>
      <c r="AN1389" s="11">
        <v>4.0197000000000004E-2</v>
      </c>
      <c r="AO1389" s="11">
        <v>0.30256665032916824</v>
      </c>
      <c r="AP1389" s="11">
        <v>0.55836000079661607</v>
      </c>
      <c r="AQ1389" s="11">
        <v>0.30110400631418771</v>
      </c>
      <c r="AR1389" s="11">
        <v>1164.0835597033799</v>
      </c>
      <c r="AS1389" s="11">
        <v>1150</v>
      </c>
      <c r="AT1389" s="11">
        <v>33118782</v>
      </c>
      <c r="AW1389" s="11">
        <v>0.01</v>
      </c>
      <c r="AX1389" s="11">
        <v>-4.0545086775542805E-2</v>
      </c>
    </row>
    <row r="1390" spans="1:50">
      <c r="A1390"/>
      <c r="B1390"/>
      <c r="C1390"/>
      <c r="D1390"/>
      <c r="E1390"/>
      <c r="F1390"/>
      <c r="G1390"/>
      <c r="H1390"/>
      <c r="I1390"/>
      <c r="J1390"/>
      <c r="K1390"/>
      <c r="L1390"/>
      <c r="M1390"/>
      <c r="N1390"/>
      <c r="O1390"/>
      <c r="P1390"/>
      <c r="Q1390"/>
      <c r="R1390"/>
      <c r="S1390"/>
      <c r="T1390"/>
      <c r="U1390"/>
      <c r="V1390"/>
      <c r="W1390"/>
      <c r="X1390"/>
      <c r="Y1390"/>
      <c r="Z1390"/>
      <c r="AA1390" s="11">
        <v>2.8991109393119444E-2</v>
      </c>
      <c r="AB1390" s="11">
        <v>0.863849999875</v>
      </c>
      <c r="AC1390" s="11">
        <v>0.55000000000000004</v>
      </c>
      <c r="AD1390" s="11">
        <v>0.5</v>
      </c>
      <c r="AE1390" s="11">
        <v>0.78099999999999992</v>
      </c>
      <c r="AF1390" s="11">
        <v>0.85199999999999998</v>
      </c>
      <c r="AG1390" s="11">
        <v>0.5</v>
      </c>
      <c r="AH1390" s="11">
        <v>0.78599999999999992</v>
      </c>
      <c r="AI1390" s="11">
        <v>0.60199999999999998</v>
      </c>
      <c r="AJ1390" s="11">
        <v>0.26688439974218003</v>
      </c>
      <c r="AK1390" s="11">
        <v>0.42075573830570201</v>
      </c>
      <c r="AL1390" s="11">
        <v>0.32919540661906205</v>
      </c>
      <c r="AM1390" s="11">
        <v>5.1999277141779217E-2</v>
      </c>
      <c r="AN1390" s="11">
        <v>4.083364285714286E-2</v>
      </c>
      <c r="AO1390" s="11">
        <v>0.29835495952313484</v>
      </c>
      <c r="AP1390" s="11">
        <v>0.57024000053107737</v>
      </c>
      <c r="AQ1390" s="11">
        <v>0.32919540661906205</v>
      </c>
      <c r="AR1390" s="11">
        <v>1192.61559187479</v>
      </c>
      <c r="AS1390" s="11">
        <v>1180</v>
      </c>
      <c r="AT1390" s="11">
        <v>33991605</v>
      </c>
      <c r="AW1390" s="11">
        <v>0.02</v>
      </c>
      <c r="AX1390" s="11">
        <v>-3.6467418839948917E-2</v>
      </c>
    </row>
    <row r="1391" spans="1:50">
      <c r="A1391"/>
      <c r="B1391"/>
      <c r="C1391"/>
      <c r="D1391"/>
      <c r="E1391"/>
      <c r="F1391"/>
      <c r="G1391"/>
      <c r="H1391"/>
      <c r="I1391"/>
      <c r="J1391"/>
      <c r="K1391"/>
      <c r="L1391"/>
      <c r="M1391"/>
      <c r="N1391"/>
      <c r="O1391"/>
      <c r="P1391"/>
      <c r="Q1391"/>
      <c r="R1391"/>
      <c r="S1391"/>
      <c r="T1391"/>
      <c r="U1391"/>
      <c r="V1391"/>
      <c r="W1391"/>
      <c r="X1391"/>
      <c r="Y1391"/>
      <c r="Z1391"/>
      <c r="AA1391" s="11">
        <v>2.8991109393119444E-2</v>
      </c>
      <c r="AB1391" s="11">
        <v>0.85880000109999999</v>
      </c>
      <c r="AC1391" s="11">
        <v>0.55000000000000004</v>
      </c>
      <c r="AD1391" s="11">
        <v>0.5</v>
      </c>
      <c r="AE1391" s="11">
        <v>0.78900000000000003</v>
      </c>
      <c r="AF1391" s="11">
        <v>0.79200000000000004</v>
      </c>
      <c r="AG1391" s="11">
        <v>0.5</v>
      </c>
      <c r="AH1391" s="11">
        <v>0.82900000000000007</v>
      </c>
      <c r="AI1391" s="11">
        <v>0.54</v>
      </c>
      <c r="AJ1391" s="11">
        <v>0.29957675215371798</v>
      </c>
      <c r="AK1391" s="11">
        <v>0.46470812597093003</v>
      </c>
      <c r="AL1391" s="11">
        <v>0.32621512390015195</v>
      </c>
      <c r="AM1391" s="11">
        <v>8.1084369631815659E-2</v>
      </c>
      <c r="AN1391" s="11">
        <v>4.1470285714285716E-2</v>
      </c>
      <c r="AO1391" s="11">
        <v>0.31726946114062349</v>
      </c>
      <c r="AP1391" s="11">
        <v>0.58212000026553867</v>
      </c>
      <c r="AQ1391" s="11">
        <v>0.32621512390015195</v>
      </c>
      <c r="AR1391" s="11">
        <v>1255.81667540801</v>
      </c>
      <c r="AS1391" s="11">
        <v>1240</v>
      </c>
      <c r="AT1391" s="11">
        <v>34890366</v>
      </c>
      <c r="AW1391" s="11">
        <v>0.03</v>
      </c>
      <c r="AX1391" s="11">
        <v>-4.1762580426842499E-2</v>
      </c>
    </row>
    <row r="1392" spans="1:50">
      <c r="A1392"/>
      <c r="B1392"/>
      <c r="C1392"/>
      <c r="D1392"/>
      <c r="E1392"/>
      <c r="F1392"/>
      <c r="G1392"/>
      <c r="H1392"/>
      <c r="I1392"/>
      <c r="J1392"/>
      <c r="K1392"/>
      <c r="L1392"/>
      <c r="M1392"/>
      <c r="N1392"/>
      <c r="O1392"/>
      <c r="P1392"/>
      <c r="Q1392"/>
      <c r="R1392"/>
      <c r="S1392"/>
      <c r="T1392"/>
      <c r="U1392"/>
      <c r="V1392"/>
      <c r="W1392"/>
      <c r="X1392"/>
      <c r="Y1392"/>
      <c r="Z1392"/>
      <c r="AA1392" s="11">
        <v>2.8991109393119444E-2</v>
      </c>
      <c r="AB1392" s="11">
        <v>0.86162400101487868</v>
      </c>
      <c r="AC1392" s="11">
        <v>0.55000000000000004</v>
      </c>
      <c r="AD1392" s="11">
        <v>0.5</v>
      </c>
      <c r="AE1392" s="11">
        <v>0.78900000000000003</v>
      </c>
      <c r="AF1392" s="11">
        <v>0.83</v>
      </c>
      <c r="AG1392" s="11">
        <v>0.5</v>
      </c>
      <c r="AH1392" s="11">
        <v>0.77599999999999991</v>
      </c>
      <c r="AI1392" s="11">
        <v>0.56200000000000006</v>
      </c>
      <c r="AJ1392" s="11">
        <v>0.283746762072906</v>
      </c>
      <c r="AK1392" s="11">
        <v>0.45847876107048402</v>
      </c>
      <c r="AL1392" s="11">
        <v>0.29694049878814177</v>
      </c>
      <c r="AM1392" s="11">
        <v>0.14307289875917112</v>
      </c>
      <c r="AN1392" s="11">
        <v>4.2161000000000004E-2</v>
      </c>
      <c r="AO1392" s="11">
        <v>0.3111527439522298</v>
      </c>
      <c r="AP1392" s="11">
        <v>0.59399999999999997</v>
      </c>
      <c r="AQ1392" s="11">
        <v>0.29694049878814177</v>
      </c>
      <c r="AR1392" s="11">
        <v>1338.79626822256</v>
      </c>
      <c r="AS1392" s="11">
        <v>1340</v>
      </c>
      <c r="AT1392" s="11">
        <v>35816784</v>
      </c>
      <c r="AU1392" s="11">
        <v>47.68</v>
      </c>
      <c r="AV1392" s="11">
        <v>39.92</v>
      </c>
      <c r="AW1392" s="11">
        <v>0.02</v>
      </c>
      <c r="AX1392" s="11">
        <v>-4.557594901928913E-2</v>
      </c>
    </row>
    <row r="1393" spans="1:50">
      <c r="A1393"/>
      <c r="B1393"/>
      <c r="C1393"/>
      <c r="D1393"/>
      <c r="E1393"/>
      <c r="F1393"/>
      <c r="G1393"/>
      <c r="H1393"/>
      <c r="I1393"/>
      <c r="J1393"/>
      <c r="K1393"/>
      <c r="L1393"/>
      <c r="M1393"/>
      <c r="N1393"/>
      <c r="O1393"/>
      <c r="P1393"/>
      <c r="Q1393"/>
      <c r="R1393"/>
      <c r="S1393"/>
      <c r="T1393"/>
      <c r="U1393"/>
      <c r="V1393"/>
      <c r="W1393"/>
      <c r="X1393"/>
      <c r="Y1393"/>
      <c r="Z1393"/>
      <c r="AA1393" s="11">
        <v>2.8991109393119444E-2</v>
      </c>
      <c r="AB1393" s="11">
        <v>0.86444800092975738</v>
      </c>
      <c r="AC1393" s="11">
        <v>0.65200000000000002</v>
      </c>
      <c r="AD1393" s="11">
        <v>0.5</v>
      </c>
      <c r="AE1393" s="11">
        <v>0.78900000000000003</v>
      </c>
      <c r="AF1393" s="11">
        <v>0.82599999999999996</v>
      </c>
      <c r="AG1393" s="11">
        <v>0.5</v>
      </c>
      <c r="AH1393" s="11">
        <v>0.747</v>
      </c>
      <c r="AI1393" s="11">
        <v>0.64400000000000002</v>
      </c>
      <c r="AJ1393" s="11">
        <v>0.30046624717062997</v>
      </c>
      <c r="AK1393" s="11">
        <v>0.47687457286326396</v>
      </c>
      <c r="AL1393" s="11">
        <v>0.32327321106119344</v>
      </c>
      <c r="AM1393" s="11">
        <v>0.22179902137493335</v>
      </c>
      <c r="AN1393" s="11">
        <v>4.609239285714286E-2</v>
      </c>
      <c r="AO1393" s="11">
        <v>0.31944824854024756</v>
      </c>
      <c r="AP1393" s="11">
        <v>0.6</v>
      </c>
      <c r="AQ1393" s="11">
        <v>0.32327321106119344</v>
      </c>
      <c r="AR1393" s="11">
        <v>1431.52581160152</v>
      </c>
      <c r="AS1393" s="11">
        <v>1430</v>
      </c>
      <c r="AT1393" s="11">
        <v>36771613</v>
      </c>
      <c r="AW1393" s="11">
        <v>0.04</v>
      </c>
      <c r="AX1393" s="11">
        <v>-4.71873785841041E-2</v>
      </c>
    </row>
    <row r="1394" spans="1:50">
      <c r="A1394"/>
      <c r="B1394"/>
      <c r="C1394"/>
      <c r="D1394"/>
      <c r="E1394"/>
      <c r="F1394"/>
      <c r="G1394"/>
      <c r="H1394"/>
      <c r="I1394"/>
      <c r="J1394"/>
      <c r="K1394"/>
      <c r="L1394"/>
      <c r="M1394"/>
      <c r="N1394"/>
      <c r="O1394"/>
      <c r="P1394"/>
      <c r="Q1394"/>
      <c r="R1394"/>
      <c r="S1394"/>
      <c r="T1394"/>
      <c r="U1394"/>
      <c r="V1394"/>
      <c r="W1394"/>
      <c r="X1394"/>
      <c r="Y1394"/>
      <c r="Z1394"/>
      <c r="AA1394" s="11">
        <v>2.8991109393119444E-2</v>
      </c>
      <c r="AB1394" s="11">
        <v>0.86727200084463607</v>
      </c>
      <c r="AC1394" s="11">
        <v>0.64500000000000002</v>
      </c>
      <c r="AD1394" s="11">
        <v>0.5</v>
      </c>
      <c r="AE1394" s="11">
        <v>0.78900000000000003</v>
      </c>
      <c r="AF1394" s="11">
        <v>0.82099999999999995</v>
      </c>
      <c r="AG1394" s="11">
        <v>0.5</v>
      </c>
      <c r="AH1394" s="11">
        <v>0.74400000000000011</v>
      </c>
      <c r="AI1394" s="11">
        <v>0.75</v>
      </c>
      <c r="AJ1394" s="11">
        <v>0.28325657806165</v>
      </c>
      <c r="AK1394" s="11">
        <v>0.47385133367870802</v>
      </c>
      <c r="AL1394" s="11">
        <v>0.31579350111484361</v>
      </c>
      <c r="AM1394" s="11">
        <v>0.33401026743074447</v>
      </c>
      <c r="AN1394" s="11">
        <v>5.0023785714285715E-2</v>
      </c>
      <c r="AO1394" s="11">
        <v>0.3094455998859228</v>
      </c>
      <c r="AP1394" s="11">
        <v>0.59899999999999998</v>
      </c>
      <c r="AQ1394" s="11">
        <v>0.31579350111484361</v>
      </c>
      <c r="AR1394" s="11">
        <v>1543.07275492437</v>
      </c>
      <c r="AS1394" s="11">
        <v>1550</v>
      </c>
      <c r="AT1394" s="11">
        <v>37754701</v>
      </c>
      <c r="AW1394" s="11">
        <v>0.04</v>
      </c>
      <c r="AX1394" s="11">
        <v>-5.1425353151834774E-2</v>
      </c>
    </row>
    <row r="1395" spans="1:50">
      <c r="A1395"/>
      <c r="B1395"/>
      <c r="C1395"/>
      <c r="D1395"/>
      <c r="E1395"/>
      <c r="F1395"/>
      <c r="G1395"/>
      <c r="H1395"/>
      <c r="I1395"/>
      <c r="J1395"/>
      <c r="K1395"/>
      <c r="L1395"/>
      <c r="M1395"/>
      <c r="N1395"/>
      <c r="O1395"/>
      <c r="P1395"/>
      <c r="Q1395"/>
      <c r="R1395"/>
      <c r="S1395"/>
      <c r="T1395"/>
      <c r="U1395"/>
      <c r="V1395"/>
      <c r="W1395"/>
      <c r="X1395"/>
      <c r="Y1395"/>
      <c r="Z1395"/>
      <c r="AA1395" s="11">
        <v>2.8991109393119444E-2</v>
      </c>
      <c r="AB1395" s="11">
        <v>0.87009600075951465</v>
      </c>
      <c r="AC1395" s="11">
        <v>0.65599999999999992</v>
      </c>
      <c r="AD1395" s="11">
        <v>0.5</v>
      </c>
      <c r="AE1395" s="11">
        <v>0.78200000000000003</v>
      </c>
      <c r="AF1395" s="11">
        <v>0.84799999999999998</v>
      </c>
      <c r="AG1395" s="11">
        <v>0.5</v>
      </c>
      <c r="AH1395" s="11">
        <v>0.72199999999999998</v>
      </c>
      <c r="AI1395" s="11">
        <v>0.75</v>
      </c>
      <c r="AJ1395" s="11">
        <v>0.252496662820684</v>
      </c>
      <c r="AK1395" s="11">
        <v>0.457540333473196</v>
      </c>
      <c r="AL1395" s="11">
        <v>0.29803351535806855</v>
      </c>
      <c r="AM1395" s="11">
        <v>0.46730131079845549</v>
      </c>
      <c r="AN1395" s="11">
        <v>5.3955178571428571E-2</v>
      </c>
      <c r="AO1395" s="11">
        <v>0.29751630270504081</v>
      </c>
      <c r="AP1395" s="11">
        <v>0.60099999999999998</v>
      </c>
      <c r="AQ1395" s="11">
        <v>0.29803351535806855</v>
      </c>
      <c r="AR1395" s="11">
        <v>1559.5533510554801</v>
      </c>
      <c r="AS1395" s="11">
        <v>1560</v>
      </c>
      <c r="AT1395" s="11">
        <v>38765312</v>
      </c>
      <c r="AW1395" s="11">
        <v>0.05</v>
      </c>
      <c r="AX1395" s="11">
        <v>-4.9661909297735396E-2</v>
      </c>
    </row>
    <row r="1396" spans="1:50">
      <c r="A1396"/>
      <c r="B1396"/>
      <c r="C1396"/>
      <c r="D1396"/>
      <c r="E1396"/>
      <c r="F1396"/>
      <c r="G1396"/>
      <c r="H1396"/>
      <c r="I1396"/>
      <c r="J1396"/>
      <c r="K1396"/>
      <c r="L1396"/>
      <c r="M1396"/>
      <c r="N1396"/>
      <c r="O1396"/>
      <c r="P1396"/>
      <c r="Q1396"/>
      <c r="R1396"/>
      <c r="S1396"/>
      <c r="T1396"/>
      <c r="U1396"/>
      <c r="V1396"/>
      <c r="W1396"/>
      <c r="X1396"/>
      <c r="Y1396"/>
      <c r="Z1396"/>
      <c r="AA1396" s="11">
        <v>2.8991109393119444E-2</v>
      </c>
      <c r="AB1396" s="11">
        <v>0.87292000067439335</v>
      </c>
      <c r="AC1396" s="11">
        <v>0.66900000000000004</v>
      </c>
      <c r="AD1396" s="11">
        <v>0.5</v>
      </c>
      <c r="AE1396" s="11">
        <v>0.78599999999999992</v>
      </c>
      <c r="AF1396" s="11">
        <v>0.81499999999999995</v>
      </c>
      <c r="AG1396" s="11">
        <v>0.5</v>
      </c>
      <c r="AH1396" s="11">
        <v>0.74</v>
      </c>
      <c r="AI1396" s="11">
        <v>0.71799999999999997</v>
      </c>
      <c r="AJ1396" s="11">
        <v>0.24054293014782199</v>
      </c>
      <c r="AK1396" s="11">
        <v>0.43524576609438598</v>
      </c>
      <c r="AL1396" s="11">
        <v>0.27831824008013312</v>
      </c>
      <c r="AM1396" s="11">
        <v>0.54058011328767563</v>
      </c>
      <c r="AN1396" s="11">
        <v>5.7886571428571426E-2</v>
      </c>
      <c r="AO1396" s="11">
        <v>0.28511657041179872</v>
      </c>
      <c r="AP1396" s="11">
        <v>0.63100000000000001</v>
      </c>
      <c r="AQ1396" s="11">
        <v>0.27831824008013312</v>
      </c>
      <c r="AR1396" s="11">
        <v>1572.5747560382999</v>
      </c>
      <c r="AS1396" s="11">
        <v>1570</v>
      </c>
      <c r="AT1396" s="11">
        <v>39802015</v>
      </c>
      <c r="AW1396" s="11">
        <v>0.04</v>
      </c>
      <c r="AX1396" s="11">
        <v>-5.6219787167245738E-2</v>
      </c>
    </row>
    <row r="1397" spans="1:50">
      <c r="A1397"/>
      <c r="B1397"/>
      <c r="C1397"/>
      <c r="D1397"/>
      <c r="E1397"/>
      <c r="F1397"/>
      <c r="G1397"/>
      <c r="H1397"/>
      <c r="I1397"/>
      <c r="J1397"/>
      <c r="K1397"/>
      <c r="L1397"/>
      <c r="M1397"/>
      <c r="N1397"/>
      <c r="O1397"/>
      <c r="P1397"/>
      <c r="Q1397"/>
      <c r="R1397"/>
      <c r="S1397"/>
      <c r="T1397"/>
      <c r="U1397"/>
      <c r="V1397"/>
      <c r="W1397"/>
      <c r="X1397"/>
      <c r="Y1397"/>
      <c r="Z1397"/>
      <c r="AA1397" s="11">
        <v>2.8991109393119444E-2</v>
      </c>
      <c r="AB1397" s="11">
        <v>0.87574400058927204</v>
      </c>
      <c r="AC1397" s="11">
        <v>0.63400000000000001</v>
      </c>
      <c r="AD1397" s="11">
        <v>0.5</v>
      </c>
      <c r="AE1397" s="11">
        <v>0.78099999999999992</v>
      </c>
      <c r="AF1397" s="11">
        <v>0.83099999999999996</v>
      </c>
      <c r="AG1397" s="11">
        <v>0.45</v>
      </c>
      <c r="AH1397" s="11">
        <v>0.72699999999999998</v>
      </c>
      <c r="AI1397" s="11">
        <v>0.67900000000000005</v>
      </c>
      <c r="AJ1397" s="11">
        <v>0.24313750078835064</v>
      </c>
      <c r="AK1397" s="11">
        <v>0.43589330841896839</v>
      </c>
      <c r="AL1397" s="11">
        <v>0.28053505762978209</v>
      </c>
      <c r="AM1397" s="11">
        <v>0.53517431227562784</v>
      </c>
      <c r="AN1397" s="11">
        <v>5.7307705727224371E-2</v>
      </c>
      <c r="AO1397" s="11">
        <v>0.28726540465965056</v>
      </c>
      <c r="AP1397" s="11">
        <v>0.63700000000000001</v>
      </c>
      <c r="AQ1397" s="11">
        <v>0.28053505762978209</v>
      </c>
      <c r="AS1397" s="11">
        <v>1653.3333333333285</v>
      </c>
      <c r="AW1397" s="11">
        <v>0.04</v>
      </c>
      <c r="AX1397" s="11">
        <v>-6.0107775172545452E-2</v>
      </c>
    </row>
    <row r="1398" spans="1:50">
      <c r="A1398"/>
      <c r="B1398"/>
      <c r="C1398"/>
      <c r="D1398"/>
      <c r="E1398"/>
      <c r="F1398"/>
      <c r="G1398"/>
      <c r="H1398"/>
      <c r="I1398"/>
      <c r="J1398"/>
      <c r="K1398"/>
      <c r="L1398"/>
      <c r="M1398"/>
      <c r="N1398"/>
      <c r="O1398"/>
      <c r="P1398"/>
      <c r="Q1398"/>
      <c r="R1398"/>
      <c r="S1398"/>
      <c r="T1398"/>
      <c r="U1398"/>
      <c r="V1398"/>
      <c r="W1398"/>
      <c r="X1398"/>
      <c r="Y1398"/>
      <c r="Z1398"/>
      <c r="AA1398" s="11">
        <v>0</v>
      </c>
      <c r="AB1398" s="11">
        <v>0.5</v>
      </c>
      <c r="AC1398" s="11">
        <v>0.45000000391155481</v>
      </c>
      <c r="AD1398" s="11">
        <v>0.21600000187754631</v>
      </c>
      <c r="AE1398" s="11">
        <v>0.3038400026410818</v>
      </c>
      <c r="AF1398" s="11" t="e">
        <v>#N/A</v>
      </c>
      <c r="AG1398" s="11">
        <v>0.21600000187754631</v>
      </c>
      <c r="AH1398" s="11">
        <v>0.63864000555127864</v>
      </c>
      <c r="AI1398" s="11">
        <v>0.39600000344216824</v>
      </c>
      <c r="AJ1398" s="11">
        <v>0.70653906788508491</v>
      </c>
      <c r="AK1398" s="11">
        <v>0.73030025038698088</v>
      </c>
      <c r="AL1398" s="11">
        <v>0.38796371716316191</v>
      </c>
      <c r="AM1398" s="11">
        <v>2.8333696450621461E-4</v>
      </c>
      <c r="AN1398" s="11" t="e">
        <v>#N/A</v>
      </c>
      <c r="AO1398" s="11">
        <v>0.3719040417376851</v>
      </c>
      <c r="AP1398" s="11">
        <v>0.6163200053572655</v>
      </c>
      <c r="AQ1398" s="11">
        <v>0.38796371716316191</v>
      </c>
      <c r="AR1398" s="11">
        <v>1547.01355511826</v>
      </c>
      <c r="AS1398" s="11">
        <v>2450</v>
      </c>
      <c r="AT1398" s="11">
        <v>77259</v>
      </c>
      <c r="AW1398" s="11" t="e">
        <v>#N/A</v>
      </c>
      <c r="AX1398" s="11">
        <v>-3.0141066521808035E-2</v>
      </c>
    </row>
    <row r="1399" spans="1:50">
      <c r="A1399"/>
      <c r="B1399"/>
      <c r="C1399"/>
      <c r="D1399"/>
      <c r="E1399"/>
      <c r="F1399"/>
      <c r="G1399"/>
      <c r="H1399"/>
      <c r="I1399"/>
      <c r="J1399"/>
      <c r="K1399"/>
      <c r="L1399"/>
      <c r="M1399"/>
      <c r="N1399"/>
      <c r="O1399"/>
      <c r="P1399"/>
      <c r="Q1399"/>
      <c r="R1399"/>
      <c r="S1399"/>
      <c r="T1399"/>
      <c r="U1399"/>
      <c r="V1399"/>
      <c r="W1399"/>
      <c r="X1399"/>
      <c r="Y1399"/>
      <c r="Z1399"/>
      <c r="AA1399" s="11">
        <v>0</v>
      </c>
      <c r="AB1399" s="11">
        <v>0.5</v>
      </c>
      <c r="AC1399" s="11">
        <v>0.46250000363215804</v>
      </c>
      <c r="AD1399" s="11">
        <v>0.22200000174343587</v>
      </c>
      <c r="AE1399" s="11">
        <v>0.31228000245243315</v>
      </c>
      <c r="AF1399" s="11" t="e">
        <v>#N/A</v>
      </c>
      <c r="AG1399" s="11">
        <v>0.22200000174343587</v>
      </c>
      <c r="AH1399" s="11">
        <v>0.65638000515475869</v>
      </c>
      <c r="AI1399" s="11">
        <v>0.40700000319629909</v>
      </c>
      <c r="AJ1399" s="11">
        <v>0.71145666460863821</v>
      </c>
      <c r="AK1399" s="11">
        <v>0.73500025538972191</v>
      </c>
      <c r="AL1399" s="11">
        <v>0.38557996652118764</v>
      </c>
      <c r="AM1399" s="11">
        <v>2.8936541041619119E-4</v>
      </c>
      <c r="AN1399" s="11" t="e">
        <v>#N/A</v>
      </c>
      <c r="AO1399" s="11">
        <v>0.36917859588201718</v>
      </c>
      <c r="AP1399" s="11">
        <v>0.63344000497460362</v>
      </c>
      <c r="AQ1399" s="11">
        <v>0.38557996652118764</v>
      </c>
      <c r="AR1399" s="11">
        <v>1646.4514244633499</v>
      </c>
      <c r="AS1399" s="11">
        <v>2250</v>
      </c>
      <c r="AT1399" s="11">
        <v>78442</v>
      </c>
      <c r="AW1399" s="11" t="e">
        <v>#N/A</v>
      </c>
      <c r="AX1399" s="11">
        <v>-3.1254907654885644E-2</v>
      </c>
    </row>
    <row r="1400" spans="1:50">
      <c r="A1400"/>
      <c r="B1400"/>
      <c r="C1400"/>
      <c r="D1400"/>
      <c r="E1400"/>
      <c r="F1400"/>
      <c r="G1400"/>
      <c r="H1400"/>
      <c r="I1400"/>
      <c r="J1400"/>
      <c r="K1400"/>
      <c r="L1400"/>
      <c r="M1400"/>
      <c r="N1400"/>
      <c r="O1400"/>
      <c r="P1400"/>
      <c r="Q1400"/>
      <c r="R1400"/>
      <c r="S1400"/>
      <c r="T1400"/>
      <c r="U1400"/>
      <c r="V1400"/>
      <c r="W1400"/>
      <c r="X1400"/>
      <c r="Y1400"/>
      <c r="Z1400"/>
      <c r="AA1400" s="11">
        <v>0</v>
      </c>
      <c r="AB1400" s="11">
        <v>0.5</v>
      </c>
      <c r="AC1400" s="11">
        <v>0.47500000335276127</v>
      </c>
      <c r="AD1400" s="11">
        <v>0.2280000016093254</v>
      </c>
      <c r="AE1400" s="11">
        <v>0.32072000226378444</v>
      </c>
      <c r="AF1400" s="11" t="e">
        <v>#N/A</v>
      </c>
      <c r="AG1400" s="11">
        <v>0.2280000016093254</v>
      </c>
      <c r="AH1400" s="11">
        <v>0.67412000475823874</v>
      </c>
      <c r="AI1400" s="11">
        <v>0.41800000295042994</v>
      </c>
      <c r="AJ1400" s="11">
        <v>0.71637426133219173</v>
      </c>
      <c r="AK1400" s="11">
        <v>0.731536832404727</v>
      </c>
      <c r="AL1400" s="11">
        <v>0.38319621587921338</v>
      </c>
      <c r="AM1400" s="11">
        <v>2.9539385632616782E-4</v>
      </c>
      <c r="AN1400" s="11" t="e">
        <v>#N/A</v>
      </c>
      <c r="AO1400" s="11">
        <v>0.36645315002634932</v>
      </c>
      <c r="AP1400" s="11">
        <v>0.65056000459194185</v>
      </c>
      <c r="AQ1400" s="11">
        <v>0.38319621587921338</v>
      </c>
      <c r="AR1400" s="11">
        <v>1738.9544888708699</v>
      </c>
      <c r="AS1400" s="11">
        <v>2820</v>
      </c>
      <c r="AT1400" s="11">
        <v>79725</v>
      </c>
      <c r="AW1400" s="11" t="e">
        <v>#N/A</v>
      </c>
      <c r="AX1400" s="11">
        <v>-3.1967069043332297E-2</v>
      </c>
    </row>
    <row r="1401" spans="1:50">
      <c r="A1401"/>
      <c r="B1401"/>
      <c r="C1401"/>
      <c r="D1401"/>
      <c r="E1401"/>
      <c r="F1401"/>
      <c r="G1401"/>
      <c r="H1401"/>
      <c r="I1401"/>
      <c r="J1401"/>
      <c r="K1401"/>
      <c r="L1401"/>
      <c r="M1401"/>
      <c r="N1401"/>
      <c r="O1401"/>
      <c r="P1401"/>
      <c r="Q1401"/>
      <c r="R1401"/>
      <c r="S1401"/>
      <c r="T1401"/>
      <c r="U1401"/>
      <c r="V1401"/>
      <c r="W1401"/>
      <c r="X1401"/>
      <c r="Y1401"/>
      <c r="Z1401"/>
      <c r="AA1401" s="11">
        <v>0</v>
      </c>
      <c r="AB1401" s="11">
        <v>0.5</v>
      </c>
      <c r="AC1401" s="11">
        <v>0.4875000030733645</v>
      </c>
      <c r="AD1401" s="11">
        <v>0.23400000147521496</v>
      </c>
      <c r="AE1401" s="11">
        <v>0.32916000207513574</v>
      </c>
      <c r="AF1401" s="11" t="e">
        <v>#N/A</v>
      </c>
      <c r="AG1401" s="11">
        <v>0.23400000147521496</v>
      </c>
      <c r="AH1401" s="11">
        <v>0.69186000436171891</v>
      </c>
      <c r="AI1401" s="11">
        <v>0.42900000270456073</v>
      </c>
      <c r="AJ1401" s="11">
        <v>0.72129185805574514</v>
      </c>
      <c r="AK1401" s="11">
        <v>0.72807340941973198</v>
      </c>
      <c r="AL1401" s="11">
        <v>0.38081246523723922</v>
      </c>
      <c r="AM1401" s="11">
        <v>3.0142230223614445E-4</v>
      </c>
      <c r="AN1401" s="11" t="e">
        <v>#N/A</v>
      </c>
      <c r="AO1401" s="11">
        <v>0.3637277041706814</v>
      </c>
      <c r="AP1401" s="11">
        <v>0.66768000420927986</v>
      </c>
      <c r="AQ1401" s="11">
        <v>0.38081246523723922</v>
      </c>
      <c r="AR1401" s="11">
        <v>1918.60231527818</v>
      </c>
      <c r="AS1401" s="11">
        <v>3270</v>
      </c>
      <c r="AT1401" s="11">
        <v>81097</v>
      </c>
      <c r="AW1401" s="11" t="e">
        <v>#N/A</v>
      </c>
      <c r="AX1401" s="11">
        <v>-3.6941438631293677E-2</v>
      </c>
    </row>
    <row r="1402" spans="1:50">
      <c r="A1402"/>
      <c r="B1402"/>
      <c r="C1402"/>
      <c r="D1402"/>
      <c r="E1402"/>
      <c r="F1402"/>
      <c r="G1402"/>
      <c r="H1402"/>
      <c r="I1402"/>
      <c r="J1402"/>
      <c r="K1402"/>
      <c r="L1402"/>
      <c r="M1402"/>
      <c r="N1402"/>
      <c r="O1402"/>
      <c r="P1402"/>
      <c r="Q1402"/>
      <c r="R1402"/>
      <c r="S1402"/>
      <c r="T1402"/>
      <c r="U1402"/>
      <c r="V1402"/>
      <c r="W1402"/>
      <c r="X1402"/>
      <c r="Y1402"/>
      <c r="Z1402"/>
      <c r="AA1402" s="11">
        <v>0</v>
      </c>
      <c r="AB1402" s="11">
        <v>0.5</v>
      </c>
      <c r="AC1402" s="11">
        <v>0.50000000279396772</v>
      </c>
      <c r="AD1402" s="11">
        <v>0.2400000013411045</v>
      </c>
      <c r="AE1402" s="11">
        <v>0.33760000188648703</v>
      </c>
      <c r="AF1402" s="11" t="e">
        <v>#N/A</v>
      </c>
      <c r="AG1402" s="11">
        <v>0.2400000013411045</v>
      </c>
      <c r="AH1402" s="11">
        <v>0.70960000396519907</v>
      </c>
      <c r="AI1402" s="11">
        <v>0.44000000245869159</v>
      </c>
      <c r="AJ1402" s="11">
        <v>0.72620945477929844</v>
      </c>
      <c r="AK1402" s="11">
        <v>0.71795473442184699</v>
      </c>
      <c r="AL1402" s="11">
        <v>0.41701605656601182</v>
      </c>
      <c r="AM1402" s="11">
        <v>2.6923951951515557E-3</v>
      </c>
      <c r="AN1402" s="11" t="e">
        <v>#N/A</v>
      </c>
      <c r="AO1402" s="11">
        <v>0.47756933622236025</v>
      </c>
      <c r="AP1402" s="11">
        <v>0.6848000038266181</v>
      </c>
      <c r="AQ1402" s="11">
        <v>0.41701605656601182</v>
      </c>
      <c r="AR1402" s="11">
        <v>1939.42550467161</v>
      </c>
      <c r="AS1402" s="11">
        <v>3070</v>
      </c>
      <c r="AT1402" s="11">
        <v>82537</v>
      </c>
      <c r="AW1402" s="11" t="e">
        <v>#N/A</v>
      </c>
      <c r="AX1402" s="11">
        <v>-3.540333068878726E-2</v>
      </c>
    </row>
    <row r="1403" spans="1:50">
      <c r="A1403"/>
      <c r="B1403"/>
      <c r="C1403"/>
      <c r="D1403"/>
      <c r="E1403"/>
      <c r="F1403"/>
      <c r="G1403"/>
      <c r="H1403"/>
      <c r="I1403"/>
      <c r="J1403"/>
      <c r="K1403"/>
      <c r="L1403"/>
      <c r="M1403"/>
      <c r="N1403"/>
      <c r="O1403"/>
      <c r="P1403"/>
      <c r="Q1403"/>
      <c r="R1403"/>
      <c r="S1403"/>
      <c r="T1403"/>
      <c r="U1403"/>
      <c r="V1403"/>
      <c r="W1403"/>
      <c r="X1403"/>
      <c r="Y1403"/>
      <c r="Z1403"/>
      <c r="AA1403" s="11">
        <v>0</v>
      </c>
      <c r="AB1403" s="11">
        <v>0.5</v>
      </c>
      <c r="AC1403" s="11">
        <v>0.51250000251457095</v>
      </c>
      <c r="AD1403" s="11">
        <v>0.24600000120699406</v>
      </c>
      <c r="AE1403" s="11">
        <v>0.34604000169783833</v>
      </c>
      <c r="AF1403" s="11" t="e">
        <v>#N/A</v>
      </c>
      <c r="AG1403" s="11">
        <v>0.24600000120699406</v>
      </c>
      <c r="AH1403" s="11">
        <v>0.72734000356867912</v>
      </c>
      <c r="AI1403" s="11">
        <v>0.45100000221282244</v>
      </c>
      <c r="AJ1403" s="11">
        <v>0.73112705150285184</v>
      </c>
      <c r="AK1403" s="11">
        <v>0.70783605942396199</v>
      </c>
      <c r="AL1403" s="11">
        <v>0.45321964789478442</v>
      </c>
      <c r="AM1403" s="11">
        <v>3.9671677199496665E-3</v>
      </c>
      <c r="AN1403" s="11" t="e">
        <v>#N/A</v>
      </c>
      <c r="AO1403" s="11">
        <v>0.59141096827403916</v>
      </c>
      <c r="AP1403" s="11">
        <v>0.70192000344395633</v>
      </c>
      <c r="AQ1403" s="11">
        <v>0.45321964789478442</v>
      </c>
      <c r="AR1403" s="11">
        <v>2087.2860816302</v>
      </c>
      <c r="AS1403" s="11">
        <v>3370</v>
      </c>
      <c r="AT1403" s="11">
        <v>84023</v>
      </c>
      <c r="AW1403" s="11" t="e">
        <v>#N/A</v>
      </c>
      <c r="AX1403" s="11">
        <v>-3.7887863142228806E-2</v>
      </c>
    </row>
    <row r="1404" spans="1:50">
      <c r="A1404"/>
      <c r="B1404"/>
      <c r="C1404"/>
      <c r="D1404"/>
      <c r="E1404"/>
      <c r="F1404"/>
      <c r="G1404"/>
      <c r="H1404"/>
      <c r="I1404"/>
      <c r="J1404"/>
      <c r="K1404"/>
      <c r="L1404"/>
      <c r="M1404"/>
      <c r="N1404"/>
      <c r="O1404"/>
      <c r="P1404"/>
      <c r="Q1404"/>
      <c r="R1404"/>
      <c r="S1404"/>
      <c r="T1404"/>
      <c r="U1404"/>
      <c r="V1404"/>
      <c r="W1404"/>
      <c r="X1404"/>
      <c r="Y1404"/>
      <c r="Z1404"/>
      <c r="AA1404" s="11">
        <v>0</v>
      </c>
      <c r="AB1404" s="11">
        <v>0.5</v>
      </c>
      <c r="AC1404" s="11">
        <v>0.52500000223517418</v>
      </c>
      <c r="AD1404" s="11">
        <v>0.25200000107288362</v>
      </c>
      <c r="AE1404" s="11">
        <v>0.35448000150918962</v>
      </c>
      <c r="AF1404" s="11" t="e">
        <v>#N/A</v>
      </c>
      <c r="AG1404" s="11">
        <v>0.25200000107288362</v>
      </c>
      <c r="AH1404" s="11">
        <v>0.74508000317215917</v>
      </c>
      <c r="AI1404" s="11">
        <v>0.46200000196695329</v>
      </c>
      <c r="AJ1404" s="11">
        <v>0.73604464822640525</v>
      </c>
      <c r="AK1404" s="11">
        <v>0.70191749068871101</v>
      </c>
      <c r="AL1404" s="11">
        <v>0.4721130196897082</v>
      </c>
      <c r="AM1404" s="11">
        <v>5.129423803383334E-3</v>
      </c>
      <c r="AN1404" s="11" t="e">
        <v>#N/A</v>
      </c>
      <c r="AO1404" s="11">
        <v>0.61146135066827711</v>
      </c>
      <c r="AP1404" s="11">
        <v>0.71904000306129445</v>
      </c>
      <c r="AQ1404" s="11">
        <v>0.4721130196897082</v>
      </c>
      <c r="AR1404" s="11">
        <v>2031.75756080785</v>
      </c>
      <c r="AS1404" s="11">
        <v>3500</v>
      </c>
      <c r="AT1404" s="11">
        <v>85563</v>
      </c>
      <c r="AW1404" s="11" t="e">
        <v>#N/A</v>
      </c>
      <c r="AX1404" s="11">
        <v>-3.3029802978278733E-2</v>
      </c>
    </row>
    <row r="1405" spans="1:50">
      <c r="A1405"/>
      <c r="B1405"/>
      <c r="C1405"/>
      <c r="D1405"/>
      <c r="E1405"/>
      <c r="F1405"/>
      <c r="G1405"/>
      <c r="H1405"/>
      <c r="I1405"/>
      <c r="J1405"/>
      <c r="K1405"/>
      <c r="L1405"/>
      <c r="M1405"/>
      <c r="N1405"/>
      <c r="O1405"/>
      <c r="P1405"/>
      <c r="Q1405"/>
      <c r="R1405"/>
      <c r="S1405"/>
      <c r="T1405"/>
      <c r="U1405"/>
      <c r="V1405"/>
      <c r="W1405"/>
      <c r="X1405"/>
      <c r="Y1405"/>
      <c r="Z1405"/>
      <c r="AA1405" s="11">
        <v>0</v>
      </c>
      <c r="AB1405" s="11">
        <v>0.5</v>
      </c>
      <c r="AC1405" s="11">
        <v>0.53750000195577741</v>
      </c>
      <c r="AD1405" s="11">
        <v>0.25800000093877318</v>
      </c>
      <c r="AE1405" s="11">
        <v>0.36292000132054092</v>
      </c>
      <c r="AF1405" s="11" t="e">
        <v>#N/A</v>
      </c>
      <c r="AG1405" s="11">
        <v>0.25800000093877318</v>
      </c>
      <c r="AH1405" s="11">
        <v>0.76282000277563933</v>
      </c>
      <c r="AI1405" s="11">
        <v>0.47300000172108414</v>
      </c>
      <c r="AJ1405" s="11">
        <v>0.74096224494995866</v>
      </c>
      <c r="AK1405" s="11">
        <v>0.69599892195346003</v>
      </c>
      <c r="AL1405" s="11">
        <v>0.49100639148463204</v>
      </c>
      <c r="AM1405" s="11">
        <v>6.3101616548685551E-3</v>
      </c>
      <c r="AN1405" s="11" t="e">
        <v>#N/A</v>
      </c>
      <c r="AO1405" s="11">
        <v>0.63151173306251507</v>
      </c>
      <c r="AP1405" s="11">
        <v>0.73616000267863269</v>
      </c>
      <c r="AQ1405" s="11">
        <v>0.49100639148463204</v>
      </c>
      <c r="AR1405" s="11">
        <v>2152.3956102000402</v>
      </c>
      <c r="AS1405" s="11">
        <v>3410</v>
      </c>
      <c r="AT1405" s="11">
        <v>87161</v>
      </c>
      <c r="AW1405" s="11" t="e">
        <v>#N/A</v>
      </c>
      <c r="AX1405" s="11">
        <v>-3.2823414617250857E-2</v>
      </c>
    </row>
    <row r="1406" spans="1:50">
      <c r="A1406"/>
      <c r="B1406"/>
      <c r="C1406"/>
      <c r="D1406"/>
      <c r="E1406"/>
      <c r="F1406"/>
      <c r="G1406"/>
      <c r="H1406"/>
      <c r="I1406"/>
      <c r="J1406"/>
      <c r="K1406"/>
      <c r="L1406"/>
      <c r="M1406"/>
      <c r="N1406"/>
      <c r="O1406"/>
      <c r="P1406"/>
      <c r="Q1406"/>
      <c r="R1406"/>
      <c r="S1406"/>
      <c r="T1406"/>
      <c r="U1406"/>
      <c r="V1406"/>
      <c r="W1406"/>
      <c r="X1406"/>
      <c r="Y1406"/>
      <c r="Z1406"/>
      <c r="AA1406" s="11">
        <v>0</v>
      </c>
      <c r="AB1406" s="11">
        <v>0.5</v>
      </c>
      <c r="AC1406" s="11">
        <v>0.55000000167638063</v>
      </c>
      <c r="AD1406" s="11">
        <v>0.26400000080466268</v>
      </c>
      <c r="AE1406" s="11">
        <v>0.37136000113189227</v>
      </c>
      <c r="AF1406" s="11" t="e">
        <v>#N/A</v>
      </c>
      <c r="AG1406" s="11">
        <v>0.26400000080466268</v>
      </c>
      <c r="AH1406" s="11">
        <v>0.78056000237911949</v>
      </c>
      <c r="AI1406" s="11">
        <v>0.48400000147521494</v>
      </c>
      <c r="AJ1406" s="11">
        <v>0.74587984167351196</v>
      </c>
      <c r="AK1406" s="11">
        <v>0.68697525414719807</v>
      </c>
      <c r="AL1406" s="11">
        <v>0.53086698589664016</v>
      </c>
      <c r="AM1406" s="11">
        <v>6.5823969685934441E-3</v>
      </c>
      <c r="AN1406" s="11" t="e">
        <v>#N/A</v>
      </c>
      <c r="AO1406" s="11">
        <v>0.57003147319504355</v>
      </c>
      <c r="AP1406" s="11">
        <v>0.75328000229597081</v>
      </c>
      <c r="AQ1406" s="11">
        <v>0.53086698589664016</v>
      </c>
      <c r="AR1406" s="11">
        <v>2255.6386636545699</v>
      </c>
      <c r="AS1406" s="11">
        <v>3370</v>
      </c>
      <c r="AT1406" s="11">
        <v>88789</v>
      </c>
      <c r="AW1406" s="11" t="e">
        <v>#N/A</v>
      </c>
      <c r="AX1406" s="11">
        <v>-3.5950637154534393E-2</v>
      </c>
    </row>
    <row r="1407" spans="1:50">
      <c r="A1407"/>
      <c r="B1407"/>
      <c r="C1407"/>
      <c r="D1407"/>
      <c r="E1407"/>
      <c r="F1407"/>
      <c r="G1407"/>
      <c r="H1407"/>
      <c r="I1407"/>
      <c r="J1407"/>
      <c r="K1407"/>
      <c r="L1407"/>
      <c r="M1407"/>
      <c r="N1407"/>
      <c r="O1407"/>
      <c r="P1407"/>
      <c r="Q1407"/>
      <c r="R1407"/>
      <c r="S1407"/>
      <c r="T1407"/>
      <c r="U1407"/>
      <c r="V1407"/>
      <c r="W1407"/>
      <c r="X1407"/>
      <c r="Y1407"/>
      <c r="Z1407"/>
      <c r="AA1407" s="11">
        <v>0</v>
      </c>
      <c r="AB1407" s="11">
        <v>0.5</v>
      </c>
      <c r="AC1407" s="11">
        <v>0.56250000139698386</v>
      </c>
      <c r="AD1407" s="11">
        <v>0.27000000067055224</v>
      </c>
      <c r="AE1407" s="11">
        <v>0.37980000094324351</v>
      </c>
      <c r="AF1407" s="11" t="e">
        <v>#N/A</v>
      </c>
      <c r="AG1407" s="11">
        <v>0.27000000067055224</v>
      </c>
      <c r="AH1407" s="11">
        <v>0.79830000198259954</v>
      </c>
      <c r="AI1407" s="11">
        <v>0.49500000122934579</v>
      </c>
      <c r="AJ1407" s="11">
        <v>0.74267032011146994</v>
      </c>
      <c r="AK1407" s="11">
        <v>0.598756715024782</v>
      </c>
      <c r="AL1407" s="11">
        <v>0.58208210843087715</v>
      </c>
      <c r="AM1407" s="11">
        <v>7.5579937766373333E-3</v>
      </c>
      <c r="AN1407" s="11" t="e">
        <v>#N/A</v>
      </c>
      <c r="AO1407" s="11">
        <v>0.55466793302855977</v>
      </c>
      <c r="AP1407" s="11">
        <v>0.77040000191330904</v>
      </c>
      <c r="AQ1407" s="11">
        <v>0.58208210843087715</v>
      </c>
      <c r="AR1407" s="11">
        <v>2298.6714670377301</v>
      </c>
      <c r="AS1407" s="11">
        <v>3480</v>
      </c>
      <c r="AT1407" s="11">
        <v>90412</v>
      </c>
      <c r="AW1407" s="11" t="e">
        <v>#N/A</v>
      </c>
      <c r="AX1407" s="11">
        <v>-2.3535242783142063E-2</v>
      </c>
    </row>
    <row r="1408" spans="1:50">
      <c r="A1408"/>
      <c r="B1408"/>
      <c r="C1408"/>
      <c r="D1408"/>
      <c r="E1408"/>
      <c r="F1408"/>
      <c r="G1408"/>
      <c r="H1408"/>
      <c r="I1408"/>
      <c r="J1408"/>
      <c r="K1408"/>
      <c r="L1408"/>
      <c r="M1408"/>
      <c r="N1408"/>
      <c r="O1408"/>
      <c r="P1408"/>
      <c r="Q1408"/>
      <c r="R1408"/>
      <c r="S1408"/>
      <c r="T1408"/>
      <c r="U1408"/>
      <c r="V1408"/>
      <c r="W1408"/>
      <c r="X1408"/>
      <c r="Y1408"/>
      <c r="Z1408"/>
      <c r="AA1408" s="11">
        <v>0</v>
      </c>
      <c r="AB1408" s="11">
        <v>0.5</v>
      </c>
      <c r="AC1408" s="11">
        <v>0.57500000111758709</v>
      </c>
      <c r="AD1408" s="11">
        <v>0.2760000005364418</v>
      </c>
      <c r="AE1408" s="11">
        <v>0.38824000075459481</v>
      </c>
      <c r="AF1408" s="11" t="e">
        <v>#N/A</v>
      </c>
      <c r="AG1408" s="11">
        <v>0.2760000005364418</v>
      </c>
      <c r="AH1408" s="11">
        <v>0.81604000158607959</v>
      </c>
      <c r="AI1408" s="11">
        <v>0.50600000098347664</v>
      </c>
      <c r="AJ1408" s="11">
        <v>0.78148564283990996</v>
      </c>
      <c r="AK1408" s="11">
        <v>0.53864170232940001</v>
      </c>
      <c r="AL1408" s="11">
        <v>0.55164621792077795</v>
      </c>
      <c r="AM1408" s="11">
        <v>7.8499002458829997E-3</v>
      </c>
      <c r="AN1408" s="11" t="e">
        <v>#N/A</v>
      </c>
      <c r="AO1408" s="11">
        <v>0.64809800946433738</v>
      </c>
      <c r="AP1408" s="11">
        <v>0.78752000153064727</v>
      </c>
      <c r="AQ1408" s="11">
        <v>0.55164621792077795</v>
      </c>
      <c r="AR1408" s="11">
        <v>2341.2261922986499</v>
      </c>
      <c r="AS1408" s="11">
        <v>3520</v>
      </c>
      <c r="AT1408" s="11">
        <v>92004</v>
      </c>
      <c r="AW1408" s="11" t="e">
        <v>#N/A</v>
      </c>
      <c r="AX1408" s="11">
        <v>-2.9627015286900038E-2</v>
      </c>
    </row>
    <row r="1409" spans="1:50">
      <c r="A1409"/>
      <c r="B1409"/>
      <c r="C1409"/>
      <c r="D1409"/>
      <c r="E1409"/>
      <c r="F1409"/>
      <c r="G1409"/>
      <c r="H1409"/>
      <c r="I1409"/>
      <c r="J1409"/>
      <c r="K1409"/>
      <c r="L1409"/>
      <c r="M1409"/>
      <c r="N1409"/>
      <c r="O1409"/>
      <c r="P1409"/>
      <c r="Q1409"/>
      <c r="R1409"/>
      <c r="S1409"/>
      <c r="T1409"/>
      <c r="U1409"/>
      <c r="V1409"/>
      <c r="W1409"/>
      <c r="X1409"/>
      <c r="Y1409"/>
      <c r="Z1409"/>
      <c r="AA1409" s="11">
        <v>0</v>
      </c>
      <c r="AB1409" s="11">
        <v>0.5</v>
      </c>
      <c r="AC1409" s="11">
        <v>0.58750000083819032</v>
      </c>
      <c r="AD1409" s="11">
        <v>0.28200000040233136</v>
      </c>
      <c r="AE1409" s="11">
        <v>0.39668000056594616</v>
      </c>
      <c r="AF1409" s="11" t="e">
        <v>#N/A</v>
      </c>
      <c r="AG1409" s="11">
        <v>0.28200000040233136</v>
      </c>
      <c r="AH1409" s="11">
        <v>0.83378000118955964</v>
      </c>
      <c r="AI1409" s="11">
        <v>0.51700000073760743</v>
      </c>
      <c r="AJ1409" s="11">
        <v>0.77873268680478003</v>
      </c>
      <c r="AK1409" s="11">
        <v>0.64637402123575993</v>
      </c>
      <c r="AL1409" s="11">
        <v>0.52302515872102862</v>
      </c>
      <c r="AM1409" s="11">
        <v>8.3136774245652217E-3</v>
      </c>
      <c r="AN1409" s="11" t="e">
        <v>#N/A</v>
      </c>
      <c r="AO1409" s="11">
        <v>0.67077292484312034</v>
      </c>
      <c r="AP1409" s="11">
        <v>0.8046400011479854</v>
      </c>
      <c r="AQ1409" s="11">
        <v>0.52302515872102862</v>
      </c>
      <c r="AR1409" s="11">
        <v>2422.4743416927499</v>
      </c>
      <c r="AS1409" s="11">
        <v>3630</v>
      </c>
      <c r="AT1409" s="11">
        <v>93554</v>
      </c>
      <c r="AW1409" s="11" t="e">
        <v>#N/A</v>
      </c>
      <c r="AX1409" s="11">
        <v>-3.5019482732546403E-2</v>
      </c>
    </row>
    <row r="1410" spans="1:50">
      <c r="A1410"/>
      <c r="B1410"/>
      <c r="C1410"/>
      <c r="D1410"/>
      <c r="E1410"/>
      <c r="F1410"/>
      <c r="G1410"/>
      <c r="H1410"/>
      <c r="I1410"/>
      <c r="J1410"/>
      <c r="K1410"/>
      <c r="L1410"/>
      <c r="M1410"/>
      <c r="N1410"/>
      <c r="O1410"/>
      <c r="P1410"/>
      <c r="Q1410"/>
      <c r="R1410"/>
      <c r="S1410"/>
      <c r="T1410"/>
      <c r="U1410"/>
      <c r="V1410"/>
      <c r="W1410"/>
      <c r="X1410"/>
      <c r="Y1410"/>
      <c r="Z1410"/>
      <c r="AA1410" s="11">
        <v>0</v>
      </c>
      <c r="AB1410" s="11">
        <v>0.5</v>
      </c>
      <c r="AC1410" s="11">
        <v>0.60000000055879354</v>
      </c>
      <c r="AD1410" s="11">
        <v>0.28800000026822092</v>
      </c>
      <c r="AE1410" s="11">
        <v>0.4051200003772974</v>
      </c>
      <c r="AF1410" s="11" t="e">
        <v>#N/A</v>
      </c>
      <c r="AG1410" s="11">
        <v>0.28800000026822092</v>
      </c>
      <c r="AH1410" s="11">
        <v>0.85152000079303991</v>
      </c>
      <c r="AI1410" s="11">
        <v>0.52800000049173834</v>
      </c>
      <c r="AJ1410" s="11">
        <v>0.77688557970151795</v>
      </c>
      <c r="AK1410" s="11">
        <v>0.64268287429292603</v>
      </c>
      <c r="AL1410" s="11">
        <v>0.53191740408784816</v>
      </c>
      <c r="AM1410" s="11">
        <v>8.7656554606527787E-3</v>
      </c>
      <c r="AN1410" s="11" t="e">
        <v>#N/A</v>
      </c>
      <c r="AO1410" s="11">
        <v>0.6560709458251982</v>
      </c>
      <c r="AP1410" s="11">
        <v>0.82176000076532363</v>
      </c>
      <c r="AQ1410" s="11">
        <v>0.53191740408784816</v>
      </c>
      <c r="AR1410" s="11">
        <v>2475.6257005817401</v>
      </c>
      <c r="AS1410" s="11">
        <v>3600</v>
      </c>
      <c r="AT1410" s="11">
        <v>95068</v>
      </c>
      <c r="AW1410" s="11" t="e">
        <v>#N/A</v>
      </c>
      <c r="AX1410" s="11">
        <v>-3.436180617710427E-2</v>
      </c>
    </row>
    <row r="1411" spans="1:50">
      <c r="A1411"/>
      <c r="B1411"/>
      <c r="C1411"/>
      <c r="D1411"/>
      <c r="E1411"/>
      <c r="F1411"/>
      <c r="G1411"/>
      <c r="H1411"/>
      <c r="I1411"/>
      <c r="J1411"/>
      <c r="K1411"/>
      <c r="L1411"/>
      <c r="M1411"/>
      <c r="N1411"/>
      <c r="O1411"/>
      <c r="P1411"/>
      <c r="Q1411"/>
      <c r="R1411"/>
      <c r="S1411"/>
      <c r="T1411"/>
      <c r="U1411"/>
      <c r="V1411"/>
      <c r="W1411"/>
      <c r="X1411"/>
      <c r="Y1411"/>
      <c r="Z1411"/>
      <c r="AA1411" s="11">
        <v>0</v>
      </c>
      <c r="AB1411" s="11">
        <v>0.5</v>
      </c>
      <c r="AC1411" s="11">
        <v>0.61250000027939677</v>
      </c>
      <c r="AD1411" s="11">
        <v>0.29400000013411043</v>
      </c>
      <c r="AE1411" s="11">
        <v>0.41356000018864875</v>
      </c>
      <c r="AF1411" s="11" t="e">
        <v>#N/A</v>
      </c>
      <c r="AG1411" s="11">
        <v>0.29400000013411043</v>
      </c>
      <c r="AH1411" s="11">
        <v>0.86926000039651996</v>
      </c>
      <c r="AI1411" s="11">
        <v>0.53900000024586914</v>
      </c>
      <c r="AJ1411" s="11">
        <v>0.77595620985522396</v>
      </c>
      <c r="AK1411" s="11">
        <v>0.657167823406964</v>
      </c>
      <c r="AL1411" s="11">
        <v>0.50282290118228734</v>
      </c>
      <c r="AM1411" s="11">
        <v>1.1507188540681335E-2</v>
      </c>
      <c r="AN1411" s="11" t="e">
        <v>#N/A</v>
      </c>
      <c r="AO1411" s="11">
        <v>0.58247629851704219</v>
      </c>
      <c r="AP1411" s="11">
        <v>0.83888000038266175</v>
      </c>
      <c r="AQ1411" s="11">
        <v>0.50282290118228734</v>
      </c>
      <c r="AR1411" s="11">
        <v>2463.3475623760401</v>
      </c>
      <c r="AS1411" s="11">
        <v>3690</v>
      </c>
      <c r="AT1411" s="11">
        <v>96558</v>
      </c>
      <c r="AW1411" s="11" t="e">
        <v>#N/A</v>
      </c>
      <c r="AX1411" s="11">
        <v>-3.2557788952217614E-2</v>
      </c>
    </row>
    <row r="1412" spans="1:50">
      <c r="A1412"/>
      <c r="B1412"/>
      <c r="C1412"/>
      <c r="D1412"/>
      <c r="E1412"/>
      <c r="F1412"/>
      <c r="G1412"/>
      <c r="H1412"/>
      <c r="I1412"/>
      <c r="J1412"/>
      <c r="K1412"/>
      <c r="L1412"/>
      <c r="M1412"/>
      <c r="N1412"/>
      <c r="O1412"/>
      <c r="P1412"/>
      <c r="Q1412"/>
      <c r="R1412"/>
      <c r="S1412"/>
      <c r="T1412"/>
      <c r="U1412"/>
      <c r="V1412"/>
      <c r="W1412"/>
      <c r="X1412"/>
      <c r="Y1412"/>
      <c r="Z1412"/>
      <c r="AA1412" s="11">
        <v>0</v>
      </c>
      <c r="AB1412" s="11">
        <v>0.5</v>
      </c>
      <c r="AC1412" s="11">
        <v>0.625</v>
      </c>
      <c r="AD1412" s="11">
        <v>0.3</v>
      </c>
      <c r="AE1412" s="11">
        <v>0.42200000000000004</v>
      </c>
      <c r="AF1412" s="11" t="e">
        <v>#N/A</v>
      </c>
      <c r="AG1412" s="11">
        <v>0.3</v>
      </c>
      <c r="AH1412" s="11">
        <v>0.88700000000000001</v>
      </c>
      <c r="AI1412" s="11">
        <v>0.55000000000000004</v>
      </c>
      <c r="AJ1412" s="11">
        <v>0.78997850158222405</v>
      </c>
      <c r="AK1412" s="11">
        <v>0.64658194393803803</v>
      </c>
      <c r="AL1412" s="11">
        <v>0.47814216598057024</v>
      </c>
      <c r="AM1412" s="11">
        <v>1.1332664706115667E-2</v>
      </c>
      <c r="AN1412" s="11" t="e">
        <v>#N/A</v>
      </c>
      <c r="AO1412" s="11">
        <v>0.53524004081802568</v>
      </c>
      <c r="AP1412" s="11">
        <v>0.85599999999999998</v>
      </c>
      <c r="AQ1412" s="11">
        <v>0.47814216598057024</v>
      </c>
      <c r="AR1412" s="11">
        <v>2432.2090225028401</v>
      </c>
      <c r="AS1412" s="11">
        <v>3310</v>
      </c>
      <c r="AT1412" s="11">
        <v>98045</v>
      </c>
      <c r="AW1412" s="11" t="e">
        <v>#N/A</v>
      </c>
      <c r="AX1412" s="11">
        <v>-3.3126763334080433E-2</v>
      </c>
    </row>
    <row r="1413" spans="1:50">
      <c r="A1413"/>
      <c r="B1413"/>
      <c r="C1413"/>
      <c r="D1413"/>
      <c r="E1413"/>
      <c r="F1413"/>
      <c r="G1413"/>
      <c r="H1413"/>
      <c r="I1413"/>
      <c r="J1413"/>
      <c r="K1413"/>
      <c r="L1413"/>
      <c r="M1413"/>
      <c r="N1413"/>
      <c r="O1413"/>
      <c r="P1413"/>
      <c r="Q1413"/>
      <c r="R1413"/>
      <c r="S1413"/>
      <c r="T1413"/>
      <c r="U1413"/>
      <c r="V1413"/>
      <c r="W1413"/>
      <c r="X1413"/>
      <c r="Y1413"/>
      <c r="Z1413"/>
      <c r="AA1413" s="11">
        <v>0</v>
      </c>
      <c r="AB1413" s="11">
        <v>0.5</v>
      </c>
      <c r="AC1413" s="11">
        <v>0.65599999999999992</v>
      </c>
      <c r="AD1413" s="11">
        <v>0.3</v>
      </c>
      <c r="AE1413" s="11">
        <v>0.42200000000000004</v>
      </c>
      <c r="AF1413" s="11" t="e">
        <v>#N/A</v>
      </c>
      <c r="AG1413" s="11">
        <v>0.25</v>
      </c>
      <c r="AH1413" s="11">
        <v>0.71900000000000008</v>
      </c>
      <c r="AI1413" s="11">
        <v>0.55399999999999994</v>
      </c>
      <c r="AJ1413" s="11">
        <v>0.78707871663121698</v>
      </c>
      <c r="AK1413" s="11">
        <v>0.6451161245314212</v>
      </c>
      <c r="AL1413" s="11">
        <v>0.47836074431587894</v>
      </c>
      <c r="AM1413" s="11">
        <v>1.121933806158756E-2</v>
      </c>
      <c r="AN1413" s="11" t="e">
        <v>#N/A</v>
      </c>
      <c r="AO1413" s="11">
        <v>0.53488764041772219</v>
      </c>
      <c r="AP1413" s="11">
        <v>0.86099999999999999</v>
      </c>
      <c r="AQ1413" s="11">
        <v>0.47836074431587894</v>
      </c>
      <c r="AS1413" s="11">
        <v>3573.3333333333358</v>
      </c>
      <c r="AW1413" s="11" t="e">
        <v>#N/A</v>
      </c>
      <c r="AX1413" s="11">
        <v>-3.6792094004210685E-2</v>
      </c>
    </row>
    <row r="1414" spans="1:50">
      <c r="A1414"/>
      <c r="B1414"/>
      <c r="C1414"/>
      <c r="D1414"/>
      <c r="E1414"/>
      <c r="F1414"/>
      <c r="G1414"/>
      <c r="H1414"/>
      <c r="I1414"/>
      <c r="J1414"/>
      <c r="K1414"/>
      <c r="L1414"/>
      <c r="M1414"/>
      <c r="N1414"/>
      <c r="O1414"/>
      <c r="P1414"/>
      <c r="Q1414"/>
      <c r="R1414"/>
      <c r="S1414"/>
      <c r="T1414"/>
      <c r="U1414"/>
      <c r="V1414"/>
      <c r="W1414"/>
      <c r="X1414"/>
      <c r="Y1414"/>
      <c r="Z1414"/>
      <c r="AA1414" s="11">
        <v>9.9659496719541565E-2</v>
      </c>
      <c r="AB1414" s="11">
        <v>0.93699999809000001</v>
      </c>
      <c r="AC1414" s="11">
        <v>0.4</v>
      </c>
      <c r="AD1414" s="11">
        <v>0.1</v>
      </c>
      <c r="AE1414" s="11" t="e">
        <v>#N/A</v>
      </c>
      <c r="AF1414" s="11" t="e">
        <v>#N/A</v>
      </c>
      <c r="AG1414" s="11">
        <v>0.1</v>
      </c>
      <c r="AH1414" s="11" t="e">
        <v>#N/A</v>
      </c>
      <c r="AI1414" s="11" t="e">
        <v>#N/A</v>
      </c>
      <c r="AJ1414" s="11">
        <v>0.14377364050661101</v>
      </c>
      <c r="AK1414" s="11">
        <v>0.10204763096726359</v>
      </c>
      <c r="AL1414" s="11">
        <v>0.43734727496676556</v>
      </c>
      <c r="AM1414" s="11">
        <v>3.2191266346441112E-3</v>
      </c>
      <c r="AN1414" s="11" t="e">
        <v>#N/A</v>
      </c>
      <c r="AO1414" s="11">
        <v>0.26531326530593757</v>
      </c>
      <c r="AP1414" s="11" t="e">
        <v>#N/A</v>
      </c>
      <c r="AQ1414" s="11">
        <v>0.43734727496676556</v>
      </c>
      <c r="AS1414" s="11" t="e">
        <v>#DIV/0!</v>
      </c>
      <c r="AT1414" s="11">
        <v>21717418</v>
      </c>
      <c r="AW1414" s="11" t="e">
        <v>#N/A</v>
      </c>
      <c r="AX1414" s="11">
        <v>1.0957119614282307E-2</v>
      </c>
    </row>
    <row r="1415" spans="1:50">
      <c r="A1415"/>
      <c r="B1415"/>
      <c r="C1415"/>
      <c r="D1415"/>
      <c r="E1415"/>
      <c r="F1415"/>
      <c r="G1415"/>
      <c r="H1415"/>
      <c r="I1415"/>
      <c r="J1415"/>
      <c r="K1415"/>
      <c r="L1415"/>
      <c r="M1415"/>
      <c r="N1415"/>
      <c r="O1415"/>
      <c r="P1415"/>
      <c r="Q1415"/>
      <c r="R1415"/>
      <c r="S1415"/>
      <c r="T1415"/>
      <c r="U1415"/>
      <c r="V1415"/>
      <c r="W1415"/>
      <c r="X1415"/>
      <c r="Y1415"/>
      <c r="Z1415"/>
      <c r="AA1415" s="11">
        <v>9.9659496719541565E-2</v>
      </c>
      <c r="AB1415" s="11">
        <v>0.93599999904999998</v>
      </c>
      <c r="AC1415" s="11">
        <v>0.4</v>
      </c>
      <c r="AD1415" s="11">
        <v>0.1</v>
      </c>
      <c r="AE1415" s="11" t="e">
        <v>#N/A</v>
      </c>
      <c r="AF1415" s="11" t="e">
        <v>#N/A</v>
      </c>
      <c r="AG1415" s="11">
        <v>0.1</v>
      </c>
      <c r="AH1415" s="11" t="e">
        <v>#N/A</v>
      </c>
      <c r="AI1415" s="11" t="e">
        <v>#N/A</v>
      </c>
      <c r="AJ1415" s="11">
        <v>0.13650371496847602</v>
      </c>
      <c r="AK1415" s="11">
        <v>9.3926154233461998E-2</v>
      </c>
      <c r="AL1415" s="11">
        <v>0.43606864795443379</v>
      </c>
      <c r="AM1415" s="11">
        <v>3.2191266346441112E-3</v>
      </c>
      <c r="AN1415" s="11" t="e">
        <v>#N/A</v>
      </c>
      <c r="AO1415" s="11">
        <v>0.2605237402173386</v>
      </c>
      <c r="AP1415" s="11" t="e">
        <v>#N/A</v>
      </c>
      <c r="AQ1415" s="11">
        <v>0.43606864795443379</v>
      </c>
      <c r="AS1415" s="11" t="e">
        <v>#DIV/0!</v>
      </c>
      <c r="AT1415" s="11">
        <v>21988734</v>
      </c>
      <c r="AW1415" s="11" t="e">
        <v>#N/A</v>
      </c>
      <c r="AX1415" s="11">
        <v>7.8257047162675897E-3</v>
      </c>
    </row>
    <row r="1416" spans="1:50">
      <c r="A1416"/>
      <c r="B1416"/>
      <c r="C1416"/>
      <c r="D1416"/>
      <c r="E1416"/>
      <c r="F1416"/>
      <c r="G1416"/>
      <c r="H1416"/>
      <c r="I1416"/>
      <c r="J1416"/>
      <c r="K1416"/>
      <c r="L1416"/>
      <c r="M1416"/>
      <c r="N1416"/>
      <c r="O1416"/>
      <c r="P1416"/>
      <c r="Q1416"/>
      <c r="R1416"/>
      <c r="S1416"/>
      <c r="T1416"/>
      <c r="U1416"/>
      <c r="V1416"/>
      <c r="W1416"/>
      <c r="X1416"/>
      <c r="Y1416"/>
      <c r="Z1416"/>
      <c r="AA1416" s="11">
        <v>9.9659496719541565E-2</v>
      </c>
      <c r="AB1416" s="11">
        <v>0.93599999904999998</v>
      </c>
      <c r="AC1416" s="11">
        <v>0.4</v>
      </c>
      <c r="AD1416" s="11">
        <v>0.1</v>
      </c>
      <c r="AE1416" s="11" t="e">
        <v>#N/A</v>
      </c>
      <c r="AF1416" s="11" t="e">
        <v>#N/A</v>
      </c>
      <c r="AG1416" s="11">
        <v>0.1</v>
      </c>
      <c r="AH1416" s="11" t="e">
        <v>#N/A</v>
      </c>
      <c r="AI1416" s="11" t="e">
        <v>#N/A</v>
      </c>
      <c r="AJ1416" s="11">
        <v>0.27332651999044</v>
      </c>
      <c r="AK1416" s="11">
        <v>8.5170270032022002E-2</v>
      </c>
      <c r="AL1416" s="11">
        <v>0.28581879515816644</v>
      </c>
      <c r="AM1416" s="11">
        <v>3.2191266346441112E-3</v>
      </c>
      <c r="AN1416" s="11" t="e">
        <v>#N/A</v>
      </c>
      <c r="AO1416" s="11">
        <v>0.28755363491673236</v>
      </c>
      <c r="AP1416" s="11" t="e">
        <v>#N/A</v>
      </c>
      <c r="AQ1416" s="11">
        <v>0.28581879515816644</v>
      </c>
      <c r="AS1416" s="11" t="e">
        <v>#DIV/0!</v>
      </c>
      <c r="AT1416" s="11">
        <v>22238115</v>
      </c>
      <c r="AW1416" s="11" t="e">
        <v>#N/A</v>
      </c>
      <c r="AX1416" s="11">
        <v>2.1633345737001597E-3</v>
      </c>
    </row>
    <row r="1417" spans="1:50">
      <c r="A1417"/>
      <c r="B1417"/>
      <c r="C1417"/>
      <c r="D1417"/>
      <c r="E1417"/>
      <c r="F1417"/>
      <c r="G1417"/>
      <c r="H1417"/>
      <c r="I1417"/>
      <c r="J1417"/>
      <c r="K1417"/>
      <c r="L1417"/>
      <c r="M1417"/>
      <c r="N1417"/>
      <c r="O1417"/>
      <c r="P1417"/>
      <c r="Q1417"/>
      <c r="R1417"/>
      <c r="S1417"/>
      <c r="T1417"/>
      <c r="U1417"/>
      <c r="V1417"/>
      <c r="W1417"/>
      <c r="X1417"/>
      <c r="Y1417"/>
      <c r="Z1417"/>
      <c r="AA1417" s="11">
        <v>9.9659496719541565E-2</v>
      </c>
      <c r="AB1417" s="11">
        <v>0.93599999904999998</v>
      </c>
      <c r="AC1417" s="11">
        <v>0.4</v>
      </c>
      <c r="AD1417" s="11">
        <v>0.1</v>
      </c>
      <c r="AE1417" s="11" t="e">
        <v>#N/A</v>
      </c>
      <c r="AF1417" s="11" t="e">
        <v>#N/A</v>
      </c>
      <c r="AG1417" s="11">
        <v>0.1</v>
      </c>
      <c r="AH1417" s="11" t="e">
        <v>#N/A</v>
      </c>
      <c r="AI1417" s="11" t="e">
        <v>#N/A</v>
      </c>
      <c r="AJ1417" s="11">
        <v>0.41014932501240403</v>
      </c>
      <c r="AK1417" s="11">
        <v>7.6414385830581993E-2</v>
      </c>
      <c r="AL1417" s="11">
        <v>0.13556894236189904</v>
      </c>
      <c r="AM1417" s="11">
        <v>3.2191266346441112E-3</v>
      </c>
      <c r="AN1417" s="11" t="e">
        <v>#N/A</v>
      </c>
      <c r="AO1417" s="11">
        <v>0.31458352961612618</v>
      </c>
      <c r="AP1417" s="11" t="e">
        <v>#N/A</v>
      </c>
      <c r="AQ1417" s="11">
        <v>0.13556894236189904</v>
      </c>
      <c r="AS1417" s="11" t="e">
        <v>#DIV/0!</v>
      </c>
      <c r="AT1417" s="11">
        <v>22465445</v>
      </c>
      <c r="AW1417" s="11" t="e">
        <v>#N/A</v>
      </c>
      <c r="AX1417" s="11">
        <v>-5.4726727618453763E-4</v>
      </c>
    </row>
    <row r="1418" spans="1:50">
      <c r="A1418"/>
      <c r="B1418"/>
      <c r="C1418"/>
      <c r="D1418"/>
      <c r="E1418"/>
      <c r="F1418"/>
      <c r="G1418"/>
      <c r="H1418"/>
      <c r="I1418"/>
      <c r="J1418"/>
      <c r="K1418"/>
      <c r="L1418"/>
      <c r="M1418"/>
      <c r="N1418"/>
      <c r="O1418"/>
      <c r="P1418"/>
      <c r="Q1418"/>
      <c r="R1418"/>
      <c r="S1418"/>
      <c r="T1418"/>
      <c r="U1418"/>
      <c r="V1418"/>
      <c r="W1418"/>
      <c r="X1418"/>
      <c r="Y1418"/>
      <c r="Z1418"/>
      <c r="AA1418" s="11">
        <v>9.9659496719541565E-2</v>
      </c>
      <c r="AB1418" s="11">
        <v>0.93599999904999998</v>
      </c>
      <c r="AC1418" s="11">
        <v>0.4</v>
      </c>
      <c r="AD1418" s="11">
        <v>0.1</v>
      </c>
      <c r="AE1418" s="11" t="e">
        <v>#N/A</v>
      </c>
      <c r="AF1418" s="11" t="e">
        <v>#N/A</v>
      </c>
      <c r="AG1418" s="11">
        <v>0.1</v>
      </c>
      <c r="AH1418" s="11" t="e">
        <v>#N/A</v>
      </c>
      <c r="AI1418" s="11" t="e">
        <v>#N/A</v>
      </c>
      <c r="AJ1418" s="11">
        <v>0.44581656547883936</v>
      </c>
      <c r="AK1418" s="11">
        <v>7.9142857600401934E-2</v>
      </c>
      <c r="AL1418" s="11">
        <v>0.12406365156943959</v>
      </c>
      <c r="AM1418" s="11">
        <v>3.2191266346441112E-3</v>
      </c>
      <c r="AN1418" s="11" t="e">
        <v>#N/A</v>
      </c>
      <c r="AO1418" s="11">
        <v>0.32805949008999818</v>
      </c>
      <c r="AP1418" s="11" t="e">
        <v>#N/A</v>
      </c>
      <c r="AQ1418" s="11">
        <v>0.12406365156943959</v>
      </c>
      <c r="AS1418" s="11" t="e">
        <v>#DIV/0!</v>
      </c>
      <c r="AT1418" s="11">
        <v>22671897</v>
      </c>
      <c r="AW1418" s="11" t="e">
        <v>#N/A</v>
      </c>
      <c r="AX1418" s="11">
        <v>1.2948859750810948E-4</v>
      </c>
    </row>
    <row r="1419" spans="1:50">
      <c r="A1419"/>
      <c r="B1419"/>
      <c r="C1419"/>
      <c r="D1419"/>
      <c r="E1419"/>
      <c r="F1419"/>
      <c r="G1419"/>
      <c r="H1419"/>
      <c r="I1419"/>
      <c r="J1419"/>
      <c r="K1419"/>
      <c r="L1419"/>
      <c r="M1419"/>
      <c r="N1419"/>
      <c r="O1419"/>
      <c r="P1419"/>
      <c r="Q1419"/>
      <c r="R1419"/>
      <c r="S1419"/>
      <c r="T1419"/>
      <c r="U1419"/>
      <c r="V1419"/>
      <c r="W1419"/>
      <c r="X1419"/>
      <c r="Y1419"/>
      <c r="Z1419"/>
      <c r="AA1419" s="11">
        <v>9.9659496719541565E-2</v>
      </c>
      <c r="AB1419" s="11">
        <v>0.93599999904999998</v>
      </c>
      <c r="AC1419" s="11">
        <v>0.4</v>
      </c>
      <c r="AD1419" s="11">
        <v>0.1</v>
      </c>
      <c r="AE1419" s="11" t="e">
        <v>#N/A</v>
      </c>
      <c r="AF1419" s="11" t="e">
        <v>#N/A</v>
      </c>
      <c r="AG1419" s="11">
        <v>0.1</v>
      </c>
      <c r="AH1419" s="11" t="e">
        <v>#N/A</v>
      </c>
      <c r="AI1419" s="11" t="e">
        <v>#N/A</v>
      </c>
      <c r="AJ1419" s="11">
        <v>0.48148380594527457</v>
      </c>
      <c r="AK1419" s="11">
        <v>8.1871329370221971E-2</v>
      </c>
      <c r="AL1419" s="11">
        <v>0.11255836077698018</v>
      </c>
      <c r="AM1419" s="11">
        <v>3.2191266346441112E-3</v>
      </c>
      <c r="AN1419" s="11" t="e">
        <v>#N/A</v>
      </c>
      <c r="AO1419" s="11">
        <v>0.34153545056387025</v>
      </c>
      <c r="AP1419" s="11" t="e">
        <v>#N/A</v>
      </c>
      <c r="AQ1419" s="11">
        <v>0.11255836077698018</v>
      </c>
      <c r="AS1419" s="11" t="e">
        <v>#DIV/0!</v>
      </c>
      <c r="AT1419" s="11">
        <v>22858710</v>
      </c>
      <c r="AW1419" s="11" t="e">
        <v>#N/A</v>
      </c>
      <c r="AX1419" s="11">
        <v>-1.2038857154815619E-2</v>
      </c>
    </row>
    <row r="1420" spans="1:50">
      <c r="A1420"/>
      <c r="B1420"/>
      <c r="C1420"/>
      <c r="D1420"/>
      <c r="E1420"/>
      <c r="F1420"/>
      <c r="G1420"/>
      <c r="H1420"/>
      <c r="I1420"/>
      <c r="J1420"/>
      <c r="K1420"/>
      <c r="L1420"/>
      <c r="M1420"/>
      <c r="N1420"/>
      <c r="O1420"/>
      <c r="P1420"/>
      <c r="Q1420"/>
      <c r="R1420"/>
      <c r="S1420"/>
      <c r="T1420"/>
      <c r="U1420"/>
      <c r="V1420"/>
      <c r="W1420"/>
      <c r="X1420"/>
      <c r="Y1420"/>
      <c r="Z1420"/>
      <c r="AA1420" s="11">
        <v>9.9659496719541565E-2</v>
      </c>
      <c r="AB1420" s="11">
        <v>0.94194463928833327</v>
      </c>
      <c r="AC1420" s="11">
        <v>0.4</v>
      </c>
      <c r="AD1420" s="11">
        <v>0.1</v>
      </c>
      <c r="AE1420" s="11" t="e">
        <v>#N/A</v>
      </c>
      <c r="AF1420" s="11" t="e">
        <v>#N/A</v>
      </c>
      <c r="AG1420" s="11">
        <v>0.1</v>
      </c>
      <c r="AH1420" s="11" t="e">
        <v>#N/A</v>
      </c>
      <c r="AI1420" s="11" t="e">
        <v>#N/A</v>
      </c>
      <c r="AJ1420" s="11">
        <v>0.51646257166229625</v>
      </c>
      <c r="AK1420" s="11">
        <v>7.813356218766998E-2</v>
      </c>
      <c r="AL1420" s="11">
        <v>0.19173591329051015</v>
      </c>
      <c r="AM1420" s="11">
        <v>3.2191266346441112E-3</v>
      </c>
      <c r="AN1420" s="11" t="e">
        <v>#N/A</v>
      </c>
      <c r="AO1420" s="11">
        <v>0.31597009608647209</v>
      </c>
      <c r="AP1420" s="11" t="e">
        <v>#N/A</v>
      </c>
      <c r="AQ1420" s="11">
        <v>0.19173591329051015</v>
      </c>
      <c r="AS1420" s="11" t="e">
        <v>#DIV/0!</v>
      </c>
      <c r="AT1420" s="11">
        <v>23025293</v>
      </c>
      <c r="AW1420" s="11" t="e">
        <v>#N/A</v>
      </c>
      <c r="AX1420" s="11">
        <v>-7.3987194468829176E-3</v>
      </c>
    </row>
    <row r="1421" spans="1:50">
      <c r="A1421"/>
      <c r="B1421"/>
      <c r="C1421"/>
      <c r="D1421"/>
      <c r="E1421"/>
      <c r="F1421"/>
      <c r="G1421"/>
      <c r="H1421"/>
      <c r="I1421"/>
      <c r="J1421"/>
      <c r="K1421"/>
      <c r="L1421"/>
      <c r="M1421"/>
      <c r="N1421"/>
      <c r="O1421"/>
      <c r="P1421"/>
      <c r="Q1421"/>
      <c r="R1421"/>
      <c r="S1421"/>
      <c r="T1421"/>
      <c r="U1421"/>
      <c r="V1421"/>
      <c r="W1421"/>
      <c r="X1421"/>
      <c r="Y1421"/>
      <c r="Z1421"/>
      <c r="AA1421" s="11">
        <v>9.9659496719541565E-2</v>
      </c>
      <c r="AB1421" s="11">
        <v>0.94788927952666668</v>
      </c>
      <c r="AC1421" s="11">
        <v>0.4</v>
      </c>
      <c r="AD1421" s="11">
        <v>0.1</v>
      </c>
      <c r="AE1421" s="11" t="e">
        <v>#N/A</v>
      </c>
      <c r="AF1421" s="11" t="e">
        <v>#N/A</v>
      </c>
      <c r="AG1421" s="11">
        <v>0.1</v>
      </c>
      <c r="AH1421" s="11" t="e">
        <v>#N/A</v>
      </c>
      <c r="AI1421" s="11" t="e">
        <v>#N/A</v>
      </c>
      <c r="AJ1421" s="11">
        <v>0.551441337379318</v>
      </c>
      <c r="AK1421" s="11">
        <v>7.439579500511799E-2</v>
      </c>
      <c r="AL1421" s="11">
        <v>0.27091346580404013</v>
      </c>
      <c r="AM1421" s="11">
        <v>3.2191266346441112E-3</v>
      </c>
      <c r="AN1421" s="11" t="e">
        <v>#N/A</v>
      </c>
      <c r="AO1421" s="11">
        <v>0.29040474160907398</v>
      </c>
      <c r="AP1421" s="11" t="e">
        <v>#N/A</v>
      </c>
      <c r="AQ1421" s="11">
        <v>0.27091346580404013</v>
      </c>
      <c r="AS1421" s="11" t="e">
        <v>#DIV/0!</v>
      </c>
      <c r="AT1421" s="11">
        <v>23171871</v>
      </c>
      <c r="AW1421" s="11" t="e">
        <v>#N/A</v>
      </c>
      <c r="AX1421" s="11">
        <v>-1.0215695438283157E-3</v>
      </c>
    </row>
    <row r="1422" spans="1:50">
      <c r="A1422"/>
      <c r="B1422"/>
      <c r="C1422"/>
      <c r="D1422"/>
      <c r="E1422"/>
      <c r="F1422"/>
      <c r="G1422"/>
      <c r="H1422"/>
      <c r="I1422"/>
      <c r="J1422"/>
      <c r="K1422"/>
      <c r="L1422"/>
      <c r="M1422"/>
      <c r="N1422"/>
      <c r="O1422"/>
      <c r="P1422"/>
      <c r="Q1422"/>
      <c r="R1422"/>
      <c r="S1422"/>
      <c r="T1422"/>
      <c r="U1422"/>
      <c r="V1422"/>
      <c r="W1422"/>
      <c r="X1422"/>
      <c r="Y1422"/>
      <c r="Z1422"/>
      <c r="AA1422" s="11">
        <v>9.9659496719541565E-2</v>
      </c>
      <c r="AB1422" s="11">
        <v>0.95383391976499998</v>
      </c>
      <c r="AC1422" s="11">
        <v>0.4</v>
      </c>
      <c r="AD1422" s="11">
        <v>0.1</v>
      </c>
      <c r="AE1422" s="11" t="e">
        <v>#N/A</v>
      </c>
      <c r="AF1422" s="11" t="e">
        <v>#N/A</v>
      </c>
      <c r="AG1422" s="11">
        <v>0.1</v>
      </c>
      <c r="AH1422" s="11" t="e">
        <v>#N/A</v>
      </c>
      <c r="AI1422" s="11" t="e">
        <v>#N/A</v>
      </c>
      <c r="AJ1422" s="11">
        <v>0.50074369976242161</v>
      </c>
      <c r="AK1422" s="11">
        <v>6.9702413388050027E-2</v>
      </c>
      <c r="AL1422" s="11">
        <v>9.6790641838971861E-2</v>
      </c>
      <c r="AM1422" s="11">
        <v>3.2191266346441112E-3</v>
      </c>
      <c r="AN1422" s="11" t="e">
        <v>#N/A</v>
      </c>
      <c r="AO1422" s="11">
        <v>0.33007298688735387</v>
      </c>
      <c r="AP1422" s="11" t="e">
        <v>#N/A</v>
      </c>
      <c r="AQ1422" s="11">
        <v>9.6790641838971861E-2</v>
      </c>
      <c r="AS1422" s="11" t="e">
        <v>#DIV/0!</v>
      </c>
      <c r="AT1422" s="11">
        <v>23301815</v>
      </c>
      <c r="AW1422" s="11" t="e">
        <v>#N/A</v>
      </c>
      <c r="AX1422" s="11">
        <v>-5.0006188277657015E-3</v>
      </c>
    </row>
    <row r="1423" spans="1:50">
      <c r="A1423"/>
      <c r="B1423"/>
      <c r="C1423"/>
      <c r="D1423"/>
      <c r="E1423"/>
      <c r="F1423"/>
      <c r="G1423"/>
      <c r="H1423"/>
      <c r="I1423"/>
      <c r="J1423"/>
      <c r="K1423"/>
      <c r="L1423"/>
      <c r="M1423"/>
      <c r="N1423"/>
      <c r="O1423"/>
      <c r="P1423"/>
      <c r="Q1423"/>
      <c r="R1423"/>
      <c r="S1423"/>
      <c r="T1423"/>
      <c r="U1423"/>
      <c r="V1423"/>
      <c r="W1423"/>
      <c r="X1423"/>
      <c r="Y1423"/>
      <c r="Z1423"/>
      <c r="AA1423" s="11">
        <v>9.9659496719541565E-2</v>
      </c>
      <c r="AB1423" s="11">
        <v>0.95977856000333328</v>
      </c>
      <c r="AC1423" s="11">
        <v>0.4</v>
      </c>
      <c r="AD1423" s="11">
        <v>0.1</v>
      </c>
      <c r="AE1423" s="11" t="e">
        <v>#N/A</v>
      </c>
      <c r="AF1423" s="11" t="e">
        <v>#N/A</v>
      </c>
      <c r="AG1423" s="11">
        <v>0.1</v>
      </c>
      <c r="AH1423" s="11" t="e">
        <v>#N/A</v>
      </c>
      <c r="AI1423" s="11" t="e">
        <v>#N/A</v>
      </c>
      <c r="AJ1423" s="11">
        <v>0.45357508883352599</v>
      </c>
      <c r="AK1423" s="11">
        <v>8.5246710263411976E-2</v>
      </c>
      <c r="AL1423" s="11">
        <v>0.18704636498761298</v>
      </c>
      <c r="AM1423" s="11">
        <v>3.2191266346441112E-3</v>
      </c>
      <c r="AN1423" s="11" t="e">
        <v>#N/A</v>
      </c>
      <c r="AO1423" s="11">
        <v>0.2833761513565618</v>
      </c>
      <c r="AP1423" s="11" t="e">
        <v>#N/A</v>
      </c>
      <c r="AQ1423" s="11">
        <v>0.18704636498761298</v>
      </c>
      <c r="AS1423" s="11" t="e">
        <v>#DIV/0!</v>
      </c>
      <c r="AT1423" s="11">
        <v>23419659</v>
      </c>
      <c r="AW1423" s="11" t="e">
        <v>#N/A</v>
      </c>
      <c r="AX1423" s="11">
        <v>-9.3414364043858944E-3</v>
      </c>
    </row>
    <row r="1424" spans="1:50">
      <c r="A1424"/>
      <c r="B1424"/>
      <c r="C1424"/>
      <c r="D1424"/>
      <c r="E1424"/>
      <c r="F1424"/>
      <c r="G1424"/>
      <c r="H1424"/>
      <c r="I1424"/>
      <c r="J1424"/>
      <c r="K1424"/>
      <c r="L1424"/>
      <c r="M1424"/>
      <c r="N1424"/>
      <c r="O1424"/>
      <c r="P1424"/>
      <c r="Q1424"/>
      <c r="R1424"/>
      <c r="S1424"/>
      <c r="T1424"/>
      <c r="U1424"/>
      <c r="V1424"/>
      <c r="W1424"/>
      <c r="X1424"/>
      <c r="Y1424"/>
      <c r="Z1424"/>
      <c r="AA1424" s="11">
        <v>9.9659496719541565E-2</v>
      </c>
      <c r="AB1424" s="11">
        <v>0.96572320024166669</v>
      </c>
      <c r="AC1424" s="11">
        <v>0.4</v>
      </c>
      <c r="AD1424" s="11">
        <v>0.1</v>
      </c>
      <c r="AE1424" s="11" t="e">
        <v>#N/A</v>
      </c>
      <c r="AF1424" s="11" t="e">
        <v>#N/A</v>
      </c>
      <c r="AG1424" s="11">
        <v>0.1</v>
      </c>
      <c r="AH1424" s="11" t="e">
        <v>#N/A</v>
      </c>
      <c r="AI1424" s="11" t="e">
        <v>#N/A</v>
      </c>
      <c r="AJ1424" s="11">
        <v>0.44130190095120803</v>
      </c>
      <c r="AK1424" s="11">
        <v>6.7150364561550019E-2</v>
      </c>
      <c r="AL1424" s="11">
        <v>0.22270320412941152</v>
      </c>
      <c r="AM1424" s="11">
        <v>3.2191266346441112E-3</v>
      </c>
      <c r="AN1424" s="11" t="e">
        <v>#N/A</v>
      </c>
      <c r="AO1424" s="11">
        <v>0.30130169687089259</v>
      </c>
      <c r="AP1424" s="11" t="e">
        <v>#N/A</v>
      </c>
      <c r="AQ1424" s="11">
        <v>0.22270320412941152</v>
      </c>
      <c r="AS1424" s="11" t="e">
        <v>#DIV/0!</v>
      </c>
      <c r="AT1424" s="11">
        <v>23529081</v>
      </c>
      <c r="AW1424" s="11" t="e">
        <v>#N/A</v>
      </c>
      <c r="AX1424" s="11">
        <v>-1.1393229575674957E-2</v>
      </c>
    </row>
    <row r="1425" spans="1:50">
      <c r="A1425"/>
      <c r="B1425"/>
      <c r="C1425"/>
      <c r="D1425"/>
      <c r="E1425"/>
      <c r="F1425"/>
      <c r="G1425"/>
      <c r="H1425"/>
      <c r="I1425"/>
      <c r="J1425"/>
      <c r="K1425"/>
      <c r="L1425"/>
      <c r="M1425"/>
      <c r="N1425"/>
      <c r="O1425"/>
      <c r="P1425"/>
      <c r="Q1425"/>
      <c r="R1425"/>
      <c r="S1425"/>
      <c r="T1425"/>
      <c r="U1425"/>
      <c r="V1425"/>
      <c r="W1425"/>
      <c r="X1425"/>
      <c r="Y1425"/>
      <c r="Z1425"/>
      <c r="AA1425" s="11">
        <v>9.9659496719541565E-2</v>
      </c>
      <c r="AB1425" s="11">
        <v>0.97166784047999999</v>
      </c>
      <c r="AC1425" s="11">
        <v>0.39200000017881392</v>
      </c>
      <c r="AD1425" s="11">
        <v>0.1</v>
      </c>
      <c r="AE1425" s="11" t="e">
        <v>#N/A</v>
      </c>
      <c r="AF1425" s="11" t="e">
        <v>#N/A</v>
      </c>
      <c r="AG1425" s="11">
        <v>0.1</v>
      </c>
      <c r="AH1425" s="11" t="e">
        <v>#N/A</v>
      </c>
      <c r="AI1425" s="11" t="e">
        <v>#N/A</v>
      </c>
      <c r="AJ1425" s="11">
        <v>0.45369930556889199</v>
      </c>
      <c r="AK1425" s="11">
        <v>4.1898774777927986E-2</v>
      </c>
      <c r="AL1425" s="11">
        <v>0.1920586668157466</v>
      </c>
      <c r="AM1425" s="11">
        <v>3.2191266346441112E-3</v>
      </c>
      <c r="AN1425" s="11" t="e">
        <v>#N/A</v>
      </c>
      <c r="AO1425" s="11">
        <v>0.24850940536786953</v>
      </c>
      <c r="AP1425" s="11" t="e">
        <v>#N/A</v>
      </c>
      <c r="AQ1425" s="11">
        <v>0.1920586668157466</v>
      </c>
      <c r="AS1425" s="11" t="e">
        <v>#DIV/0!</v>
      </c>
      <c r="AT1425" s="11">
        <v>23631592</v>
      </c>
      <c r="AW1425" s="11" t="e">
        <v>#N/A</v>
      </c>
      <c r="AX1425" s="11">
        <v>-5.9909035676108946E-3</v>
      </c>
    </row>
    <row r="1426" spans="1:50">
      <c r="A1426"/>
      <c r="B1426"/>
      <c r="C1426"/>
      <c r="D1426"/>
      <c r="E1426"/>
      <c r="F1426"/>
      <c r="G1426"/>
      <c r="H1426"/>
      <c r="I1426"/>
      <c r="J1426"/>
      <c r="K1426"/>
      <c r="L1426"/>
      <c r="M1426"/>
      <c r="N1426"/>
      <c r="O1426"/>
      <c r="P1426"/>
      <c r="Q1426"/>
      <c r="R1426"/>
      <c r="S1426"/>
      <c r="T1426"/>
      <c r="U1426"/>
      <c r="V1426"/>
      <c r="W1426"/>
      <c r="X1426"/>
      <c r="Y1426"/>
      <c r="Z1426"/>
      <c r="AA1426" s="11">
        <v>9.9659496719541565E-2</v>
      </c>
      <c r="AB1426" s="11">
        <v>0.97223448365773457</v>
      </c>
      <c r="AC1426" s="11">
        <v>0.38400000035762788</v>
      </c>
      <c r="AD1426" s="11">
        <v>9.8000000044703481E-2</v>
      </c>
      <c r="AE1426" s="11" t="e">
        <v>#N/A</v>
      </c>
      <c r="AF1426" s="11" t="e">
        <v>#N/A</v>
      </c>
      <c r="AG1426" s="11">
        <v>0.1</v>
      </c>
      <c r="AH1426" s="11" t="e">
        <v>#N/A</v>
      </c>
      <c r="AI1426" s="11" t="e">
        <v>#N/A</v>
      </c>
      <c r="AJ1426" s="11">
        <v>0.57263459705765196</v>
      </c>
      <c r="AK1426" s="11">
        <v>5.7009626120234011E-2</v>
      </c>
      <c r="AL1426" s="11">
        <v>0.15117746969899093</v>
      </c>
      <c r="AM1426" s="11">
        <v>3.2191266346441112E-3</v>
      </c>
      <c r="AN1426" s="11" t="e">
        <v>#N/A</v>
      </c>
      <c r="AO1426" s="11">
        <v>0.28627637951197793</v>
      </c>
      <c r="AP1426" s="11" t="e">
        <v>#N/A</v>
      </c>
      <c r="AQ1426" s="11">
        <v>0.15117746969899093</v>
      </c>
      <c r="AS1426" s="11" t="e">
        <v>#DIV/0!</v>
      </c>
      <c r="AT1426" s="11">
        <v>23727676</v>
      </c>
      <c r="AW1426" s="11" t="e">
        <v>#N/A</v>
      </c>
      <c r="AX1426" s="11">
        <v>-1.408920979584305E-2</v>
      </c>
    </row>
    <row r="1427" spans="1:50">
      <c r="A1427"/>
      <c r="B1427"/>
      <c r="C1427"/>
      <c r="D1427"/>
      <c r="E1427"/>
      <c r="F1427"/>
      <c r="G1427"/>
      <c r="H1427"/>
      <c r="I1427"/>
      <c r="J1427"/>
      <c r="K1427"/>
      <c r="L1427"/>
      <c r="M1427"/>
      <c r="N1427"/>
      <c r="O1427"/>
      <c r="P1427"/>
      <c r="Q1427"/>
      <c r="R1427"/>
      <c r="S1427"/>
      <c r="T1427"/>
      <c r="U1427"/>
      <c r="V1427"/>
      <c r="W1427"/>
      <c r="X1427"/>
      <c r="Y1427"/>
      <c r="Z1427"/>
      <c r="AA1427" s="11">
        <v>9.9659496719541565E-2</v>
      </c>
      <c r="AB1427" s="11">
        <v>0.97280112683546904</v>
      </c>
      <c r="AC1427" s="11">
        <v>0.37600000053644178</v>
      </c>
      <c r="AD1427" s="11">
        <v>9.600000008940697E-2</v>
      </c>
      <c r="AE1427" s="11" t="e">
        <v>#N/A</v>
      </c>
      <c r="AF1427" s="11" t="e">
        <v>#N/A</v>
      </c>
      <c r="AG1427" s="11">
        <v>0.1</v>
      </c>
      <c r="AH1427" s="11" t="e">
        <v>#N/A</v>
      </c>
      <c r="AI1427" s="11" t="e">
        <v>#N/A</v>
      </c>
      <c r="AJ1427" s="11">
        <v>0.57079326208661996</v>
      </c>
      <c r="AK1427" s="11">
        <v>6.0323892394752041E-2</v>
      </c>
      <c r="AL1427" s="11">
        <v>0.14859206517018181</v>
      </c>
      <c r="AM1427" s="11">
        <v>3.2191266346441112E-3</v>
      </c>
      <c r="AN1427" s="11" t="e">
        <v>#N/A</v>
      </c>
      <c r="AO1427" s="11">
        <v>0.29187842848956658</v>
      </c>
      <c r="AP1427" s="11" t="e">
        <v>#N/A</v>
      </c>
      <c r="AQ1427" s="11">
        <v>0.14859206517018181</v>
      </c>
      <c r="AS1427" s="11" t="e">
        <v>#DIV/0!</v>
      </c>
      <c r="AT1427" s="11">
        <v>23818753</v>
      </c>
      <c r="AW1427" s="11" t="e">
        <v>#N/A</v>
      </c>
      <c r="AX1427" s="11">
        <v>-1.7365707076701653E-2</v>
      </c>
    </row>
    <row r="1428" spans="1:50">
      <c r="A1428"/>
      <c r="B1428"/>
      <c r="C1428"/>
      <c r="D1428"/>
      <c r="E1428"/>
      <c r="F1428"/>
      <c r="G1428"/>
      <c r="H1428"/>
      <c r="I1428"/>
      <c r="J1428"/>
      <c r="K1428"/>
      <c r="L1428"/>
      <c r="M1428"/>
      <c r="N1428"/>
      <c r="O1428"/>
      <c r="P1428"/>
      <c r="Q1428"/>
      <c r="R1428"/>
      <c r="S1428"/>
      <c r="T1428"/>
      <c r="U1428"/>
      <c r="V1428"/>
      <c r="W1428"/>
      <c r="X1428"/>
      <c r="Y1428"/>
      <c r="Z1428"/>
      <c r="AA1428" s="11">
        <v>9.9659496719541565E-2</v>
      </c>
      <c r="AB1428" s="11">
        <v>0.97336777001320363</v>
      </c>
      <c r="AC1428" s="11">
        <v>0.36800000071525574</v>
      </c>
      <c r="AD1428" s="11">
        <v>9.4000000134110445E-2</v>
      </c>
      <c r="AE1428" s="11" t="e">
        <v>#N/A</v>
      </c>
      <c r="AF1428" s="11" t="e">
        <v>#N/A</v>
      </c>
      <c r="AG1428" s="11">
        <v>0.1</v>
      </c>
      <c r="AH1428" s="11" t="e">
        <v>#N/A</v>
      </c>
      <c r="AI1428" s="11" t="e">
        <v>#N/A</v>
      </c>
      <c r="AJ1428" s="11">
        <v>0.45107950862669799</v>
      </c>
      <c r="AK1428" s="11">
        <v>5.1988326882127997E-2</v>
      </c>
      <c r="AL1428" s="11">
        <v>0.2222924305138021</v>
      </c>
      <c r="AM1428" s="11">
        <v>3.2191266346441112E-3</v>
      </c>
      <c r="AN1428" s="11" t="e">
        <v>#N/A</v>
      </c>
      <c r="AO1428" s="11">
        <v>0.24983115477785506</v>
      </c>
      <c r="AP1428" s="11" t="e">
        <v>#N/A</v>
      </c>
      <c r="AQ1428" s="11">
        <v>0.2222924305138021</v>
      </c>
      <c r="AS1428" s="11" t="e">
        <v>#DIV/0!</v>
      </c>
      <c r="AT1428" s="11">
        <v>23906070</v>
      </c>
      <c r="AW1428" s="11" t="e">
        <v>#N/A</v>
      </c>
      <c r="AX1428" s="11">
        <v>-2.2954656058204514E-2</v>
      </c>
    </row>
    <row r="1429" spans="1:50">
      <c r="A1429"/>
      <c r="B1429"/>
      <c r="C1429"/>
      <c r="D1429"/>
      <c r="E1429"/>
      <c r="F1429"/>
      <c r="G1429"/>
      <c r="H1429"/>
      <c r="I1429"/>
      <c r="J1429"/>
      <c r="K1429"/>
      <c r="L1429"/>
      <c r="M1429"/>
      <c r="N1429"/>
      <c r="O1429"/>
      <c r="P1429"/>
      <c r="Q1429"/>
      <c r="R1429"/>
      <c r="S1429"/>
      <c r="T1429"/>
      <c r="U1429"/>
      <c r="V1429"/>
      <c r="W1429"/>
      <c r="X1429"/>
      <c r="Y1429"/>
      <c r="Z1429"/>
      <c r="AA1429" s="11">
        <v>9.9659496719541565E-2</v>
      </c>
      <c r="AB1429" s="11">
        <v>0.9739344131909381</v>
      </c>
      <c r="AC1429" s="11">
        <v>0.36000000089406969</v>
      </c>
      <c r="AD1429" s="11">
        <v>9.2000000178813934E-2</v>
      </c>
      <c r="AE1429" s="11" t="e">
        <v>#N/A</v>
      </c>
      <c r="AF1429" s="11" t="e">
        <v>#N/A</v>
      </c>
      <c r="AG1429" s="11">
        <v>9.9000000022351736E-2</v>
      </c>
      <c r="AH1429" s="11" t="e">
        <v>#N/A</v>
      </c>
      <c r="AI1429" s="11" t="e">
        <v>#N/A</v>
      </c>
      <c r="AJ1429" s="11">
        <v>0.45156871352949646</v>
      </c>
      <c r="AK1429" s="11">
        <v>5.6468443513168334E-2</v>
      </c>
      <c r="AL1429" s="11">
        <v>0.22506950614659163</v>
      </c>
      <c r="AM1429" s="11">
        <v>3.2191266346441112E-3</v>
      </c>
      <c r="AN1429" s="11" t="e">
        <v>#N/A</v>
      </c>
      <c r="AO1429" s="11">
        <v>0.25233284317415944</v>
      </c>
      <c r="AP1429" s="11" t="e">
        <v>#N/A</v>
      </c>
      <c r="AQ1429" s="11">
        <v>0.22506950614659163</v>
      </c>
      <c r="AS1429" s="11" t="e">
        <v>#DIV/0!</v>
      </c>
      <c r="AW1429" s="11" t="e">
        <v>#N/A</v>
      </c>
      <c r="AX1429" s="11">
        <v>-2.8805237900337399E-2</v>
      </c>
    </row>
    <row r="1430" spans="1:50">
      <c r="A1430"/>
      <c r="B1430"/>
      <c r="C1430"/>
      <c r="D1430"/>
      <c r="E1430"/>
      <c r="F1430"/>
      <c r="G1430"/>
      <c r="H1430"/>
      <c r="I1430"/>
      <c r="J1430"/>
      <c r="K1430"/>
      <c r="L1430"/>
      <c r="M1430"/>
      <c r="N1430"/>
      <c r="O1430"/>
      <c r="P1430"/>
      <c r="Q1430"/>
      <c r="R1430"/>
      <c r="S1430"/>
      <c r="T1430"/>
      <c r="U1430"/>
      <c r="V1430"/>
      <c r="W1430"/>
      <c r="X1430"/>
      <c r="Y1430"/>
      <c r="Z1430"/>
      <c r="AA1430" s="11">
        <v>0.17024349979364423</v>
      </c>
      <c r="AB1430" s="11">
        <v>0.24</v>
      </c>
      <c r="AC1430" s="11">
        <v>0.7</v>
      </c>
      <c r="AD1430" s="11">
        <v>0.7</v>
      </c>
      <c r="AE1430" s="11">
        <v>0.63300000000000001</v>
      </c>
      <c r="AF1430" s="11">
        <v>0.85599999999999998</v>
      </c>
      <c r="AG1430" s="11">
        <v>0.5</v>
      </c>
      <c r="AH1430" s="11">
        <v>0.80099999999999993</v>
      </c>
      <c r="AI1430" s="11">
        <v>0.69200000000000006</v>
      </c>
      <c r="AJ1430" s="11">
        <v>0.48953505574185996</v>
      </c>
      <c r="AK1430" s="11">
        <v>0.59802343644979106</v>
      </c>
      <c r="AL1430" s="11">
        <v>0.59344450320170339</v>
      </c>
      <c r="AM1430" s="11">
        <v>4.0442172596387223E-2</v>
      </c>
      <c r="AN1430" s="11">
        <v>0.69877599999999995</v>
      </c>
      <c r="AO1430" s="11">
        <v>0.66587575276651023</v>
      </c>
      <c r="AP1430" s="11">
        <v>0.45280000253021718</v>
      </c>
      <c r="AQ1430" s="11">
        <v>0.59344450320170339</v>
      </c>
      <c r="AR1430" s="11">
        <v>12465.1034762444</v>
      </c>
      <c r="AS1430" s="11">
        <v>12420</v>
      </c>
      <c r="AT1430" s="11">
        <v>45093000</v>
      </c>
      <c r="AW1430" s="11">
        <v>-0.01</v>
      </c>
      <c r="AX1430" s="11">
        <v>-4.3138937302397318E-2</v>
      </c>
    </row>
    <row r="1431" spans="1:50">
      <c r="A1431"/>
      <c r="B1431"/>
      <c r="C1431"/>
      <c r="D1431"/>
      <c r="E1431"/>
      <c r="F1431"/>
      <c r="G1431"/>
      <c r="H1431"/>
      <c r="I1431"/>
      <c r="J1431"/>
      <c r="K1431"/>
      <c r="L1431"/>
      <c r="M1431"/>
      <c r="N1431"/>
      <c r="O1431"/>
      <c r="P1431"/>
      <c r="Q1431"/>
      <c r="R1431"/>
      <c r="S1431"/>
      <c r="T1431"/>
      <c r="U1431"/>
      <c r="V1431"/>
      <c r="W1431"/>
      <c r="X1431"/>
      <c r="Y1431"/>
      <c r="Z1431"/>
      <c r="AA1431" s="11">
        <v>0.17024349979364423</v>
      </c>
      <c r="AB1431" s="11">
        <v>0.27300003049999999</v>
      </c>
      <c r="AC1431" s="11">
        <v>0.7</v>
      </c>
      <c r="AD1431" s="11">
        <v>0.7</v>
      </c>
      <c r="AE1431" s="11">
        <v>0.64400000000000002</v>
      </c>
      <c r="AF1431" s="11">
        <v>0.8640000000000001</v>
      </c>
      <c r="AG1431" s="11">
        <v>0.5</v>
      </c>
      <c r="AH1431" s="11">
        <v>0.79599999999999993</v>
      </c>
      <c r="AI1431" s="11">
        <v>0.77</v>
      </c>
      <c r="AJ1431" s="11">
        <v>0.48932148545574855</v>
      </c>
      <c r="AK1431" s="11">
        <v>0.60002391469905803</v>
      </c>
      <c r="AL1431" s="11">
        <v>0.59535153383579376</v>
      </c>
      <c r="AM1431" s="11">
        <v>7.7637171273415115E-2</v>
      </c>
      <c r="AN1431" s="11">
        <v>0.765509</v>
      </c>
      <c r="AO1431" s="11">
        <v>0.66926097213351488</v>
      </c>
      <c r="AP1431" s="11">
        <v>0.46412000227719546</v>
      </c>
      <c r="AQ1431" s="11">
        <v>0.59535153383579376</v>
      </c>
      <c r="AR1431" s="11">
        <v>13481.518839239699</v>
      </c>
      <c r="AS1431" s="11">
        <v>13430</v>
      </c>
      <c r="AT1431" s="11">
        <v>45525000</v>
      </c>
      <c r="AW1431" s="11">
        <v>0</v>
      </c>
      <c r="AX1431" s="11">
        <v>-4.8612380871137228E-2</v>
      </c>
    </row>
    <row r="1432" spans="1:50">
      <c r="A1432"/>
      <c r="B1432"/>
      <c r="C1432"/>
      <c r="D1432"/>
      <c r="E1432"/>
      <c r="F1432"/>
      <c r="G1432"/>
      <c r="H1432"/>
      <c r="I1432"/>
      <c r="J1432"/>
      <c r="K1432"/>
      <c r="L1432"/>
      <c r="M1432"/>
      <c r="N1432"/>
      <c r="O1432"/>
      <c r="P1432"/>
      <c r="Q1432"/>
      <c r="R1432"/>
      <c r="S1432"/>
      <c r="T1432"/>
      <c r="U1432"/>
      <c r="V1432"/>
      <c r="W1432"/>
      <c r="X1432"/>
      <c r="Y1432"/>
      <c r="Z1432"/>
      <c r="AA1432" s="11">
        <v>0.17024349979364423</v>
      </c>
      <c r="AB1432" s="11">
        <v>0.26</v>
      </c>
      <c r="AC1432" s="11">
        <v>0.7</v>
      </c>
      <c r="AD1432" s="11">
        <v>0.7</v>
      </c>
      <c r="AE1432" s="11">
        <v>0.68099999999999994</v>
      </c>
      <c r="AF1432" s="11">
        <v>0.86900000000000011</v>
      </c>
      <c r="AG1432" s="11">
        <v>0.5</v>
      </c>
      <c r="AH1432" s="11">
        <v>0.80900000000000005</v>
      </c>
      <c r="AI1432" s="11">
        <v>0.69200000000000006</v>
      </c>
      <c r="AJ1432" s="11">
        <v>0.49231600912622914</v>
      </c>
      <c r="AK1432" s="11">
        <v>0.61167076884011296</v>
      </c>
      <c r="AL1432" s="11">
        <v>0.57428728329366985</v>
      </c>
      <c r="AM1432" s="11">
        <v>0.1663205717795089</v>
      </c>
      <c r="AN1432" s="11">
        <v>0.89102828571428572</v>
      </c>
      <c r="AO1432" s="11">
        <v>0.66582112607876931</v>
      </c>
      <c r="AP1432" s="11">
        <v>0.47544000202417375</v>
      </c>
      <c r="AQ1432" s="11">
        <v>0.57428728329366985</v>
      </c>
      <c r="AR1432" s="11">
        <v>14329.4545600115</v>
      </c>
      <c r="AS1432" s="11">
        <v>14250</v>
      </c>
      <c r="AT1432" s="11">
        <v>45954000</v>
      </c>
      <c r="AW1432" s="11">
        <v>0.01</v>
      </c>
      <c r="AX1432" s="11">
        <v>-5.0911540076476691E-2</v>
      </c>
    </row>
    <row r="1433" spans="1:50">
      <c r="A1433"/>
      <c r="B1433"/>
      <c r="C1433"/>
      <c r="D1433"/>
      <c r="E1433"/>
      <c r="F1433"/>
      <c r="G1433"/>
      <c r="H1433"/>
      <c r="I1433"/>
      <c r="J1433"/>
      <c r="K1433"/>
      <c r="L1433"/>
      <c r="M1433"/>
      <c r="N1433"/>
      <c r="O1433"/>
      <c r="P1433"/>
      <c r="Q1433"/>
      <c r="R1433"/>
      <c r="S1433"/>
      <c r="T1433"/>
      <c r="U1433"/>
      <c r="V1433"/>
      <c r="W1433"/>
      <c r="X1433"/>
      <c r="Y1433"/>
      <c r="Z1433"/>
      <c r="AA1433" s="11">
        <v>0.17024349979364423</v>
      </c>
      <c r="AB1433" s="11">
        <v>0.255</v>
      </c>
      <c r="AC1433" s="11">
        <v>0.7</v>
      </c>
      <c r="AD1433" s="11">
        <v>0.7</v>
      </c>
      <c r="AE1433" s="11">
        <v>0.72400000000000009</v>
      </c>
      <c r="AF1433" s="11">
        <v>0.873</v>
      </c>
      <c r="AG1433" s="11">
        <v>0.7</v>
      </c>
      <c r="AH1433" s="11">
        <v>0.80900000000000005</v>
      </c>
      <c r="AI1433" s="11">
        <v>0.69200000000000006</v>
      </c>
      <c r="AJ1433" s="11">
        <v>0.49531053279670961</v>
      </c>
      <c r="AK1433" s="11">
        <v>0.623317622981168</v>
      </c>
      <c r="AL1433" s="11">
        <v>0.55322303275154594</v>
      </c>
      <c r="AM1433" s="11">
        <v>0.33651426006342111</v>
      </c>
      <c r="AN1433" s="11">
        <v>0.94303685714285712</v>
      </c>
      <c r="AO1433" s="11">
        <v>0.66238128002402386</v>
      </c>
      <c r="AP1433" s="11">
        <v>0.48676000177115197</v>
      </c>
      <c r="AQ1433" s="11">
        <v>0.55322303275154594</v>
      </c>
      <c r="AR1433" s="11">
        <v>13512.0699129349</v>
      </c>
      <c r="AS1433" s="11">
        <v>13290</v>
      </c>
      <c r="AT1433" s="11">
        <v>46287000</v>
      </c>
      <c r="AU1433" s="11">
        <v>31.59</v>
      </c>
      <c r="AW1433" s="11">
        <v>0.05</v>
      </c>
      <c r="AX1433" s="11">
        <v>-4.5159852202229456E-2</v>
      </c>
    </row>
    <row r="1434" spans="1:50">
      <c r="A1434"/>
      <c r="B1434"/>
      <c r="C1434"/>
      <c r="D1434"/>
      <c r="E1434"/>
      <c r="F1434"/>
      <c r="G1434"/>
      <c r="H1434"/>
      <c r="I1434"/>
      <c r="J1434"/>
      <c r="K1434"/>
      <c r="L1434"/>
      <c r="M1434"/>
      <c r="N1434"/>
      <c r="O1434"/>
      <c r="P1434"/>
      <c r="Q1434"/>
      <c r="R1434"/>
      <c r="S1434"/>
      <c r="T1434"/>
      <c r="U1434"/>
      <c r="V1434"/>
      <c r="W1434"/>
      <c r="X1434"/>
      <c r="Y1434"/>
      <c r="Z1434"/>
      <c r="AA1434" s="11">
        <v>0.17024349979364423</v>
      </c>
      <c r="AB1434" s="11">
        <v>0.255</v>
      </c>
      <c r="AC1434" s="11">
        <v>0.7</v>
      </c>
      <c r="AD1434" s="11">
        <v>0.5</v>
      </c>
      <c r="AE1434" s="11">
        <v>0.67799999999999994</v>
      </c>
      <c r="AF1434" s="11">
        <v>0.85499999999999998</v>
      </c>
      <c r="AG1434" s="11">
        <v>0.7</v>
      </c>
      <c r="AH1434" s="11">
        <v>0.81499999999999995</v>
      </c>
      <c r="AI1434" s="11">
        <v>0.69599999999999995</v>
      </c>
      <c r="AJ1434" s="11">
        <v>0.50129029126919988</v>
      </c>
      <c r="AK1434" s="11">
        <v>0.62254856707994899</v>
      </c>
      <c r="AL1434" s="11">
        <v>0.55306837991596292</v>
      </c>
      <c r="AM1434" s="11">
        <v>0.55875476995755002</v>
      </c>
      <c r="AN1434" s="11">
        <v>1</v>
      </c>
      <c r="AO1434" s="11">
        <v>0.66588424558046189</v>
      </c>
      <c r="AP1434" s="11">
        <v>0.49808000151813031</v>
      </c>
      <c r="AQ1434" s="11">
        <v>0.55306837991596292</v>
      </c>
      <c r="AR1434" s="11">
        <v>15046.5154001149</v>
      </c>
      <c r="AS1434" s="11">
        <v>14870</v>
      </c>
      <c r="AT1434" s="11">
        <v>46617000</v>
      </c>
      <c r="AW1434" s="11">
        <v>0.05</v>
      </c>
      <c r="AX1434" s="11">
        <v>-5.1493022685116185E-2</v>
      </c>
    </row>
    <row r="1435" spans="1:50">
      <c r="A1435"/>
      <c r="B1435"/>
      <c r="C1435"/>
      <c r="D1435"/>
      <c r="E1435"/>
      <c r="F1435"/>
      <c r="G1435"/>
      <c r="H1435"/>
      <c r="I1435"/>
      <c r="J1435"/>
      <c r="K1435"/>
      <c r="L1435"/>
      <c r="M1435"/>
      <c r="N1435"/>
      <c r="O1435"/>
      <c r="P1435"/>
      <c r="Q1435"/>
      <c r="R1435"/>
      <c r="S1435"/>
      <c r="T1435"/>
      <c r="U1435"/>
      <c r="V1435"/>
      <c r="W1435"/>
      <c r="X1435"/>
      <c r="Y1435"/>
      <c r="Z1435"/>
      <c r="AA1435" s="11">
        <v>0.17024349979364423</v>
      </c>
      <c r="AB1435" s="11">
        <v>0.255</v>
      </c>
      <c r="AC1435" s="11">
        <v>0.7</v>
      </c>
      <c r="AD1435" s="11">
        <v>0.5</v>
      </c>
      <c r="AE1435" s="11">
        <v>0.71799999999999997</v>
      </c>
      <c r="AF1435" s="11">
        <v>0.85499999999999998</v>
      </c>
      <c r="AG1435" s="11">
        <v>0.7</v>
      </c>
      <c r="AH1435" s="11">
        <v>0.78900000000000003</v>
      </c>
      <c r="AI1435" s="11">
        <v>0.69200000000000006</v>
      </c>
      <c r="AJ1435" s="11">
        <v>0.50727004974169021</v>
      </c>
      <c r="AK1435" s="11">
        <v>0.62177951117872998</v>
      </c>
      <c r="AL1435" s="11">
        <v>0.55291372708037978</v>
      </c>
      <c r="AM1435" s="11">
        <v>0.63384951024884661</v>
      </c>
      <c r="AN1435" s="11">
        <v>1</v>
      </c>
      <c r="AO1435" s="11">
        <v>0.66938721113690003</v>
      </c>
      <c r="AP1435" s="11">
        <v>0.50940000126510865</v>
      </c>
      <c r="AQ1435" s="11">
        <v>0.55291372708037978</v>
      </c>
      <c r="AR1435" s="11">
        <v>17197.080061946799</v>
      </c>
      <c r="AS1435" s="11">
        <v>17110</v>
      </c>
      <c r="AT1435" s="11">
        <v>47008000</v>
      </c>
      <c r="AW1435" s="11">
        <v>0.05</v>
      </c>
      <c r="AX1435" s="11">
        <v>-5.6267828957414168E-2</v>
      </c>
    </row>
    <row r="1436" spans="1:50">
      <c r="A1436"/>
      <c r="B1436"/>
      <c r="C1436"/>
      <c r="D1436"/>
      <c r="E1436"/>
      <c r="F1436"/>
      <c r="G1436"/>
      <c r="H1436"/>
      <c r="I1436"/>
      <c r="J1436"/>
      <c r="K1436"/>
      <c r="L1436"/>
      <c r="M1436"/>
      <c r="N1436"/>
      <c r="O1436"/>
      <c r="P1436"/>
      <c r="Q1436"/>
      <c r="R1436"/>
      <c r="S1436"/>
      <c r="T1436"/>
      <c r="U1436"/>
      <c r="V1436"/>
      <c r="W1436"/>
      <c r="X1436"/>
      <c r="Y1436"/>
      <c r="Z1436"/>
      <c r="AA1436" s="11">
        <v>0.17024349979364423</v>
      </c>
      <c r="AB1436" s="11">
        <v>0.23300003049999995</v>
      </c>
      <c r="AC1436" s="11">
        <v>0.7</v>
      </c>
      <c r="AD1436" s="11">
        <v>0.5</v>
      </c>
      <c r="AE1436" s="11">
        <v>0.71700000000000008</v>
      </c>
      <c r="AF1436" s="11">
        <v>0.79700000000000004</v>
      </c>
      <c r="AG1436" s="11">
        <v>0.7</v>
      </c>
      <c r="AH1436" s="11">
        <v>0.84499999999999997</v>
      </c>
      <c r="AI1436" s="11">
        <v>0.67799999999999994</v>
      </c>
      <c r="AJ1436" s="11">
        <v>0.52247557084177809</v>
      </c>
      <c r="AK1436" s="11">
        <v>0.63440504862388103</v>
      </c>
      <c r="AL1436" s="11">
        <v>0.57339922695601342</v>
      </c>
      <c r="AM1436" s="11">
        <v>0.68148076196643448</v>
      </c>
      <c r="AN1436" s="11">
        <v>1</v>
      </c>
      <c r="AO1436" s="11">
        <v>0.67568149925049459</v>
      </c>
      <c r="AP1436" s="11">
        <v>0.52072000101208682</v>
      </c>
      <c r="AQ1436" s="11">
        <v>0.57339922695601342</v>
      </c>
      <c r="AR1436" s="11">
        <v>18151.012914852199</v>
      </c>
      <c r="AS1436" s="11">
        <v>18110</v>
      </c>
      <c r="AT1436" s="11">
        <v>47357000</v>
      </c>
      <c r="AW1436" s="11">
        <v>0.05</v>
      </c>
      <c r="AX1436" s="11">
        <v>-5.532172199277352E-2</v>
      </c>
    </row>
    <row r="1437" spans="1:50">
      <c r="A1437"/>
      <c r="B1437"/>
      <c r="C1437"/>
      <c r="D1437"/>
      <c r="E1437"/>
      <c r="F1437"/>
      <c r="G1437"/>
      <c r="H1437"/>
      <c r="I1437"/>
      <c r="J1437"/>
      <c r="K1437"/>
      <c r="L1437"/>
      <c r="M1437"/>
      <c r="N1437"/>
      <c r="O1437"/>
      <c r="P1437"/>
      <c r="Q1437"/>
      <c r="R1437"/>
      <c r="S1437"/>
      <c r="T1437"/>
      <c r="U1437"/>
      <c r="V1437"/>
      <c r="W1437"/>
      <c r="X1437"/>
      <c r="Y1437"/>
      <c r="Z1437"/>
      <c r="AA1437" s="11">
        <v>0.17024349979364423</v>
      </c>
      <c r="AB1437" s="11">
        <v>0.23300003049999995</v>
      </c>
      <c r="AC1437" s="11">
        <v>0.7</v>
      </c>
      <c r="AD1437" s="11">
        <v>0.5</v>
      </c>
      <c r="AE1437" s="11">
        <v>0.69900000000000007</v>
      </c>
      <c r="AF1437" s="11">
        <v>0.82700000000000007</v>
      </c>
      <c r="AG1437" s="11">
        <v>0.7</v>
      </c>
      <c r="AH1437" s="11">
        <v>0.85199999999999998</v>
      </c>
      <c r="AI1437" s="11">
        <v>0.67599999999999993</v>
      </c>
      <c r="AJ1437" s="11">
        <v>0.53768109194186597</v>
      </c>
      <c r="AK1437" s="11">
        <v>0.64703058606903208</v>
      </c>
      <c r="AL1437" s="11">
        <v>0.59388472683164695</v>
      </c>
      <c r="AM1437" s="11">
        <v>0.75461136076230007</v>
      </c>
      <c r="AN1437" s="11">
        <v>1</v>
      </c>
      <c r="AO1437" s="11">
        <v>0.68197578736408926</v>
      </c>
      <c r="AP1437" s="11">
        <v>0.5320400007590651</v>
      </c>
      <c r="AQ1437" s="11">
        <v>0.59388472683164695</v>
      </c>
      <c r="AR1437" s="11">
        <v>19655.668101943498</v>
      </c>
      <c r="AS1437" s="11">
        <v>19670</v>
      </c>
      <c r="AT1437" s="11">
        <v>47622000</v>
      </c>
      <c r="AW1437" s="11">
        <v>0.06</v>
      </c>
      <c r="AX1437" s="11">
        <v>-6.1047268475677319E-2</v>
      </c>
    </row>
    <row r="1438" spans="1:50">
      <c r="A1438"/>
      <c r="B1438"/>
      <c r="C1438"/>
      <c r="D1438"/>
      <c r="E1438"/>
      <c r="F1438"/>
      <c r="G1438"/>
      <c r="H1438"/>
      <c r="I1438"/>
      <c r="J1438"/>
      <c r="K1438"/>
      <c r="L1438"/>
      <c r="M1438"/>
      <c r="N1438"/>
      <c r="O1438"/>
      <c r="P1438"/>
      <c r="Q1438"/>
      <c r="R1438"/>
      <c r="S1438"/>
      <c r="T1438"/>
      <c r="U1438"/>
      <c r="V1438"/>
      <c r="W1438"/>
      <c r="X1438"/>
      <c r="Y1438"/>
      <c r="Z1438"/>
      <c r="AA1438" s="11">
        <v>0.17024349979364423</v>
      </c>
      <c r="AB1438" s="11">
        <v>0.23110000610000003</v>
      </c>
      <c r="AC1438" s="11">
        <v>0.7</v>
      </c>
      <c r="AD1438" s="11">
        <v>0.5</v>
      </c>
      <c r="AE1438" s="11">
        <v>0.74199999999999999</v>
      </c>
      <c r="AF1438" s="11">
        <v>0.81799999999999995</v>
      </c>
      <c r="AG1438" s="11">
        <v>0.7</v>
      </c>
      <c r="AH1438" s="11">
        <v>0.83400000000000007</v>
      </c>
      <c r="AI1438" s="11">
        <v>0.73199999999999998</v>
      </c>
      <c r="AJ1438" s="11">
        <v>0.53974928838797398</v>
      </c>
      <c r="AK1438" s="11">
        <v>0.65091559702167601</v>
      </c>
      <c r="AL1438" s="11">
        <v>0.58475395510196271</v>
      </c>
      <c r="AM1438" s="11">
        <v>0.77987792845186443</v>
      </c>
      <c r="AN1438" s="11">
        <v>1</v>
      </c>
      <c r="AO1438" s="11">
        <v>0.65664988001798796</v>
      </c>
      <c r="AP1438" s="11">
        <v>0.54336000050604349</v>
      </c>
      <c r="AQ1438" s="11">
        <v>0.58475395510196271</v>
      </c>
      <c r="AR1438" s="11">
        <v>20181.063967510301</v>
      </c>
      <c r="AS1438" s="11">
        <v>20200</v>
      </c>
      <c r="AT1438" s="11">
        <v>47859000</v>
      </c>
      <c r="AW1438" s="11">
        <v>0.06</v>
      </c>
      <c r="AX1438" s="11">
        <v>-6.3217719377447024E-2</v>
      </c>
    </row>
    <row r="1439" spans="1:50">
      <c r="A1439"/>
      <c r="B1439"/>
      <c r="C1439"/>
      <c r="D1439"/>
      <c r="E1439"/>
      <c r="F1439"/>
      <c r="G1439"/>
      <c r="H1439"/>
      <c r="I1439"/>
      <c r="J1439"/>
      <c r="K1439"/>
      <c r="L1439"/>
      <c r="M1439"/>
      <c r="N1439"/>
      <c r="O1439"/>
      <c r="P1439"/>
      <c r="Q1439"/>
      <c r="R1439"/>
      <c r="S1439"/>
      <c r="T1439"/>
      <c r="U1439"/>
      <c r="V1439"/>
      <c r="W1439"/>
      <c r="X1439"/>
      <c r="Y1439"/>
      <c r="Z1439"/>
      <c r="AA1439" s="11">
        <v>0.17024349979364423</v>
      </c>
      <c r="AB1439" s="11">
        <v>0.13239997860000008</v>
      </c>
      <c r="AC1439" s="11">
        <v>0.7</v>
      </c>
      <c r="AD1439" s="11">
        <v>0.5</v>
      </c>
      <c r="AE1439" s="11">
        <v>0.7390000000000001</v>
      </c>
      <c r="AF1439" s="11">
        <v>0.80799999999999994</v>
      </c>
      <c r="AG1439" s="11">
        <v>0.7</v>
      </c>
      <c r="AH1439" s="11">
        <v>0.84</v>
      </c>
      <c r="AI1439" s="11">
        <v>0.66599999999999993</v>
      </c>
      <c r="AJ1439" s="11">
        <v>0.57128957814361803</v>
      </c>
      <c r="AK1439" s="11">
        <v>0.64184747250288599</v>
      </c>
      <c r="AL1439" s="11">
        <v>0.58779741735315016</v>
      </c>
      <c r="AM1439" s="11">
        <v>0.84621180476048452</v>
      </c>
      <c r="AN1439" s="11">
        <v>1</v>
      </c>
      <c r="AO1439" s="11">
        <v>0.66846428829349658</v>
      </c>
      <c r="AP1439" s="11">
        <v>0.55468000025302178</v>
      </c>
      <c r="AQ1439" s="11">
        <v>0.58779741735315016</v>
      </c>
      <c r="AR1439" s="11">
        <v>21630.348726790598</v>
      </c>
      <c r="AS1439" s="11">
        <v>21690</v>
      </c>
      <c r="AT1439" s="11">
        <v>48039000</v>
      </c>
      <c r="AW1439" s="11">
        <v>0.06</v>
      </c>
      <c r="AX1439" s="11">
        <v>-5.4747813248705313E-2</v>
      </c>
    </row>
    <row r="1440" spans="1:50">
      <c r="A1440"/>
      <c r="B1440"/>
      <c r="C1440"/>
      <c r="D1440"/>
      <c r="E1440"/>
      <c r="F1440"/>
      <c r="G1440"/>
      <c r="H1440"/>
      <c r="I1440"/>
      <c r="J1440"/>
      <c r="K1440"/>
      <c r="L1440"/>
      <c r="M1440"/>
      <c r="N1440"/>
      <c r="O1440"/>
      <c r="P1440"/>
      <c r="Q1440"/>
      <c r="R1440"/>
      <c r="S1440"/>
      <c r="T1440"/>
      <c r="U1440"/>
      <c r="V1440"/>
      <c r="W1440"/>
      <c r="X1440"/>
      <c r="Y1440"/>
      <c r="Z1440"/>
      <c r="AA1440" s="11">
        <v>0.17024349979364423</v>
      </c>
      <c r="AB1440" s="11">
        <v>0.23180000309999993</v>
      </c>
      <c r="AC1440" s="11">
        <v>0.7</v>
      </c>
      <c r="AD1440" s="11">
        <v>0.5</v>
      </c>
      <c r="AE1440" s="11">
        <v>0.69499999999999995</v>
      </c>
      <c r="AF1440" s="11">
        <v>0.77800000000000002</v>
      </c>
      <c r="AG1440" s="11">
        <v>0.7</v>
      </c>
      <c r="AH1440" s="11">
        <v>0.83299999999999996</v>
      </c>
      <c r="AI1440" s="11">
        <v>0.73599999999999999</v>
      </c>
      <c r="AJ1440" s="11">
        <v>0.59595597514089194</v>
      </c>
      <c r="AK1440" s="11">
        <v>0.64931284761119801</v>
      </c>
      <c r="AL1440" s="11">
        <v>0.64055749868202883</v>
      </c>
      <c r="AM1440" s="11">
        <v>0.88500939428771896</v>
      </c>
      <c r="AN1440" s="11">
        <v>1</v>
      </c>
      <c r="AO1440" s="11">
        <v>0.69250755513570494</v>
      </c>
      <c r="AP1440" s="11">
        <v>0.56600000000000006</v>
      </c>
      <c r="AQ1440" s="11">
        <v>0.64055749868202883</v>
      </c>
      <c r="AR1440" s="11">
        <v>22783.2700526441</v>
      </c>
      <c r="AS1440" s="11">
        <v>22760</v>
      </c>
      <c r="AT1440" s="11">
        <v>48138000</v>
      </c>
      <c r="AW1440" s="11">
        <v>7.0000000000000007E-2</v>
      </c>
      <c r="AX1440" s="11">
        <v>-6.0662533777920469E-2</v>
      </c>
    </row>
    <row r="1441" spans="1:50">
      <c r="A1441"/>
      <c r="B1441"/>
      <c r="C1441"/>
      <c r="D1441"/>
      <c r="E1441"/>
      <c r="F1441"/>
      <c r="G1441"/>
      <c r="H1441"/>
      <c r="I1441"/>
      <c r="J1441"/>
      <c r="K1441"/>
      <c r="L1441"/>
      <c r="M1441"/>
      <c r="N1441"/>
      <c r="O1441"/>
      <c r="P1441"/>
      <c r="Q1441"/>
      <c r="R1441"/>
      <c r="S1441"/>
      <c r="T1441"/>
      <c r="U1441"/>
      <c r="V1441"/>
      <c r="W1441"/>
      <c r="X1441"/>
      <c r="Y1441"/>
      <c r="Z1441"/>
      <c r="AA1441" s="11">
        <v>0.17024349979364423</v>
      </c>
      <c r="AB1441" s="11">
        <v>0.22499999999999998</v>
      </c>
      <c r="AC1441" s="11">
        <v>0.85599999999999998</v>
      </c>
      <c r="AD1441" s="11">
        <v>0.5</v>
      </c>
      <c r="AE1441" s="11">
        <v>0.71200000000000008</v>
      </c>
      <c r="AF1441" s="11">
        <v>0.77599999999999991</v>
      </c>
      <c r="AG1441" s="11">
        <v>0.7</v>
      </c>
      <c r="AH1441" s="11">
        <v>0.83099999999999996</v>
      </c>
      <c r="AI1441" s="11">
        <v>0.65</v>
      </c>
      <c r="AJ1441" s="11">
        <v>0.56317729685198803</v>
      </c>
      <c r="AK1441" s="11">
        <v>0.6286522156338179</v>
      </c>
      <c r="AL1441" s="11">
        <v>0.58460830703072397</v>
      </c>
      <c r="AM1441" s="11">
        <v>0.92476680171071124</v>
      </c>
      <c r="AN1441" s="11">
        <v>1</v>
      </c>
      <c r="AO1441" s="11">
        <v>0.66891114580094291</v>
      </c>
      <c r="AP1441" s="11">
        <v>0.57700000000000007</v>
      </c>
      <c r="AQ1441" s="11">
        <v>0.58460830703072397</v>
      </c>
      <c r="AR1441" s="11">
        <v>24286.271542230599</v>
      </c>
      <c r="AS1441" s="11">
        <v>24320</v>
      </c>
      <c r="AT1441" s="11">
        <v>48297000</v>
      </c>
      <c r="AW1441" s="11">
        <v>0.06</v>
      </c>
      <c r="AX1441" s="11">
        <v>-6.3393512161840582E-2</v>
      </c>
    </row>
    <row r="1442" spans="1:50">
      <c r="A1442"/>
      <c r="B1442"/>
      <c r="C1442"/>
      <c r="D1442"/>
      <c r="E1442"/>
      <c r="F1442"/>
      <c r="G1442"/>
      <c r="H1442"/>
      <c r="I1442"/>
      <c r="J1442"/>
      <c r="K1442"/>
      <c r="L1442"/>
      <c r="M1442"/>
      <c r="N1442"/>
      <c r="O1442"/>
      <c r="P1442"/>
      <c r="Q1442"/>
      <c r="R1442"/>
      <c r="S1442"/>
      <c r="T1442"/>
      <c r="U1442"/>
      <c r="V1442"/>
      <c r="W1442"/>
      <c r="X1442"/>
      <c r="Y1442"/>
      <c r="Z1442"/>
      <c r="AA1442" s="11">
        <v>0.17024349979364423</v>
      </c>
      <c r="AB1442" s="11">
        <v>0.21700000000000008</v>
      </c>
      <c r="AC1442" s="11">
        <v>0.84299999999999997</v>
      </c>
      <c r="AD1442" s="11">
        <v>0.5</v>
      </c>
      <c r="AE1442" s="11">
        <v>0.71599999999999997</v>
      </c>
      <c r="AF1442" s="11">
        <v>0.76300000000000001</v>
      </c>
      <c r="AG1442" s="11">
        <v>0.7</v>
      </c>
      <c r="AH1442" s="11">
        <v>0.78900000000000003</v>
      </c>
      <c r="AI1442" s="11">
        <v>0.69200000000000006</v>
      </c>
      <c r="AJ1442" s="11">
        <v>0.58098264738987804</v>
      </c>
      <c r="AK1442" s="11">
        <v>0.63077580583284198</v>
      </c>
      <c r="AL1442" s="11">
        <v>0.61491145303497674</v>
      </c>
      <c r="AM1442" s="11">
        <v>0.99741208519068891</v>
      </c>
      <c r="AN1442" s="11">
        <v>1</v>
      </c>
      <c r="AO1442" s="11">
        <v>0.70451343582622472</v>
      </c>
      <c r="AP1442" s="11">
        <v>0.57299999999999995</v>
      </c>
      <c r="AQ1442" s="11">
        <v>0.61491145303497674</v>
      </c>
      <c r="AR1442" s="11">
        <v>26190.811406845602</v>
      </c>
      <c r="AS1442" s="11">
        <v>26240</v>
      </c>
      <c r="AT1442" s="11">
        <v>48456000</v>
      </c>
      <c r="AW1442" s="11">
        <v>0.06</v>
      </c>
      <c r="AX1442" s="11">
        <v>-6.5344599498974587E-2</v>
      </c>
    </row>
    <row r="1443" spans="1:50">
      <c r="A1443"/>
      <c r="B1443"/>
      <c r="C1443"/>
      <c r="D1443"/>
      <c r="E1443"/>
      <c r="F1443"/>
      <c r="G1443"/>
      <c r="H1443"/>
      <c r="I1443"/>
      <c r="J1443"/>
      <c r="K1443"/>
      <c r="L1443"/>
      <c r="M1443"/>
      <c r="N1443"/>
      <c r="O1443"/>
      <c r="P1443"/>
      <c r="Q1443"/>
      <c r="R1443"/>
      <c r="S1443"/>
      <c r="T1443"/>
      <c r="U1443"/>
      <c r="V1443"/>
      <c r="W1443"/>
      <c r="X1443"/>
      <c r="Y1443"/>
      <c r="Z1443"/>
      <c r="AA1443" s="11">
        <v>0.17024349979364423</v>
      </c>
      <c r="AB1443" s="11">
        <v>0.21499999999999997</v>
      </c>
      <c r="AC1443" s="11">
        <v>0.84099999999999997</v>
      </c>
      <c r="AD1443" s="11">
        <v>0.6</v>
      </c>
      <c r="AE1443" s="11">
        <v>0.71099999999999997</v>
      </c>
      <c r="AF1443" s="11">
        <v>0.77300000000000002</v>
      </c>
      <c r="AG1443" s="11">
        <v>0.7</v>
      </c>
      <c r="AH1443" s="11">
        <v>0.8</v>
      </c>
      <c r="AI1443" s="11">
        <v>0.66400000000000003</v>
      </c>
      <c r="AJ1443" s="11">
        <v>0.57193720423436201</v>
      </c>
      <c r="AK1443" s="11">
        <v>0.628780985162402</v>
      </c>
      <c r="AL1443" s="11">
        <v>0.58813422464995646</v>
      </c>
      <c r="AM1443" s="11">
        <v>1</v>
      </c>
      <c r="AN1443" s="11">
        <v>1</v>
      </c>
      <c r="AO1443" s="11">
        <v>0.67089143443064292</v>
      </c>
      <c r="AP1443" s="11">
        <v>0.56000000000000005</v>
      </c>
      <c r="AQ1443" s="11">
        <v>0.58813422464995646</v>
      </c>
      <c r="AR1443" s="11">
        <v>26876.5242262416</v>
      </c>
      <c r="AS1443" s="11">
        <v>27080</v>
      </c>
      <c r="AT1443" s="11">
        <v>48607000</v>
      </c>
      <c r="AW1443" s="11">
        <v>0.06</v>
      </c>
      <c r="AX1443" s="11">
        <v>-6.6007291122043565E-2</v>
      </c>
    </row>
    <row r="1444" spans="1:50">
      <c r="A1444"/>
      <c r="B1444"/>
      <c r="C1444"/>
      <c r="D1444"/>
      <c r="E1444"/>
      <c r="F1444"/>
      <c r="G1444"/>
      <c r="H1444"/>
      <c r="I1444"/>
      <c r="J1444"/>
      <c r="K1444"/>
      <c r="L1444"/>
      <c r="M1444"/>
      <c r="N1444"/>
      <c r="O1444"/>
      <c r="P1444"/>
      <c r="Q1444"/>
      <c r="R1444"/>
      <c r="S1444"/>
      <c r="T1444"/>
      <c r="U1444"/>
      <c r="V1444"/>
      <c r="W1444"/>
      <c r="X1444"/>
      <c r="Y1444"/>
      <c r="Z1444"/>
      <c r="AA1444" s="11">
        <v>0.17024349979364423</v>
      </c>
      <c r="AB1444" s="11">
        <v>0.23069999964907761</v>
      </c>
      <c r="AC1444" s="11">
        <v>0.90400000000000003</v>
      </c>
      <c r="AD1444" s="11">
        <v>0.6</v>
      </c>
      <c r="AE1444" s="11">
        <v>0.70400000000000007</v>
      </c>
      <c r="AF1444" s="11">
        <v>0.72499999999999998</v>
      </c>
      <c r="AG1444" s="11">
        <v>0.7</v>
      </c>
      <c r="AH1444" s="11">
        <v>0.8</v>
      </c>
      <c r="AI1444" s="11">
        <v>0.70200000000000007</v>
      </c>
      <c r="AJ1444" s="11">
        <v>0.54256538606400395</v>
      </c>
      <c r="AK1444" s="11">
        <v>0.63827802736559991</v>
      </c>
      <c r="AL1444" s="11">
        <v>0.60438062743136656</v>
      </c>
      <c r="AM1444" s="11">
        <v>1</v>
      </c>
      <c r="AN1444" s="11">
        <v>1</v>
      </c>
      <c r="AO1444" s="11">
        <v>0.69987650167400783</v>
      </c>
      <c r="AP1444" s="11">
        <v>0.46399999999999997</v>
      </c>
      <c r="AQ1444" s="11">
        <v>0.60438062743136656</v>
      </c>
      <c r="AR1444" s="11">
        <v>27099.777575974698</v>
      </c>
      <c r="AS1444" s="11">
        <v>27240</v>
      </c>
      <c r="AT1444" s="11">
        <v>48747000</v>
      </c>
      <c r="AW1444" s="11">
        <v>0.06</v>
      </c>
      <c r="AX1444" s="11">
        <v>-7.0126414377318758E-2</v>
      </c>
    </row>
    <row r="1445" spans="1:50">
      <c r="A1445"/>
      <c r="B1445"/>
      <c r="C1445"/>
      <c r="D1445"/>
      <c r="E1445"/>
      <c r="F1445"/>
      <c r="G1445"/>
      <c r="H1445"/>
      <c r="I1445"/>
      <c r="J1445"/>
      <c r="K1445"/>
      <c r="L1445"/>
      <c r="M1445"/>
      <c r="N1445"/>
      <c r="O1445"/>
      <c r="P1445"/>
      <c r="Q1445"/>
      <c r="R1445"/>
      <c r="S1445"/>
      <c r="T1445"/>
      <c r="U1445"/>
      <c r="V1445"/>
      <c r="W1445"/>
      <c r="X1445"/>
      <c r="Y1445"/>
      <c r="Z1445"/>
      <c r="AA1445" s="11">
        <v>0.17024349979364423</v>
      </c>
      <c r="AB1445" s="11">
        <v>0.24639999929815526</v>
      </c>
      <c r="AC1445" s="11">
        <v>0.91900000000000004</v>
      </c>
      <c r="AD1445" s="11">
        <v>0.7</v>
      </c>
      <c r="AE1445" s="11">
        <v>0.71099999999999997</v>
      </c>
      <c r="AF1445" s="11">
        <v>0.74900000000000011</v>
      </c>
      <c r="AG1445" s="11">
        <v>0.7</v>
      </c>
      <c r="AH1445" s="11">
        <v>0.77400000000000002</v>
      </c>
      <c r="AI1445" s="11">
        <v>0.70799999999999996</v>
      </c>
      <c r="AJ1445" s="11">
        <v>0.54213973221287803</v>
      </c>
      <c r="AK1445" s="11">
        <v>0.63689524712285162</v>
      </c>
      <c r="AL1445" s="11">
        <v>0.60333682118038379</v>
      </c>
      <c r="AM1445" s="11">
        <v>1</v>
      </c>
      <c r="AN1445" s="11">
        <v>1</v>
      </c>
      <c r="AO1445" s="11">
        <v>0.69787773670194364</v>
      </c>
      <c r="AP1445" s="11">
        <v>0.47100000000000003</v>
      </c>
      <c r="AQ1445" s="11">
        <v>0.60333682118038379</v>
      </c>
      <c r="AS1445" s="11">
        <v>29116.666666666511</v>
      </c>
      <c r="AW1445" s="11">
        <v>0.06</v>
      </c>
      <c r="AX1445" s="11">
        <v>-7.7281378073058904E-2</v>
      </c>
    </row>
    <row r="1446" spans="1:50">
      <c r="A1446"/>
      <c r="B1446"/>
      <c r="C1446"/>
      <c r="D1446"/>
      <c r="E1446"/>
      <c r="F1446"/>
      <c r="G1446"/>
      <c r="H1446"/>
      <c r="I1446"/>
      <c r="J1446"/>
      <c r="K1446"/>
      <c r="L1446"/>
      <c r="M1446"/>
      <c r="N1446"/>
      <c r="O1446"/>
      <c r="P1446"/>
      <c r="Q1446"/>
      <c r="R1446"/>
      <c r="S1446"/>
      <c r="T1446"/>
      <c r="U1446"/>
      <c r="V1446"/>
      <c r="W1446"/>
      <c r="X1446"/>
      <c r="Y1446"/>
      <c r="Z1446"/>
      <c r="AA1446" s="11">
        <v>8.4175084175084167E-2</v>
      </c>
      <c r="AB1446" s="11">
        <v>0.19499999999999995</v>
      </c>
      <c r="AC1446" s="11">
        <v>0.83300000037997957</v>
      </c>
      <c r="AD1446" s="11">
        <v>0.49000000022351742</v>
      </c>
      <c r="AE1446" s="11">
        <v>0.97902000044658788</v>
      </c>
      <c r="AF1446" s="11">
        <v>0.1068200000487268</v>
      </c>
      <c r="AG1446" s="11">
        <v>0.29400000013411043</v>
      </c>
      <c r="AH1446" s="11">
        <v>0.80066000036522755</v>
      </c>
      <c r="AI1446" s="11">
        <v>0.75460000034421681</v>
      </c>
      <c r="AJ1446" s="11">
        <v>0.50112864468367924</v>
      </c>
      <c r="AK1446" s="11">
        <v>0.40871727836505239</v>
      </c>
      <c r="AL1446" s="11">
        <v>0.60555073618391386</v>
      </c>
      <c r="AM1446" s="11">
        <v>7.2517573066962659E-2</v>
      </c>
      <c r="AN1446" s="11">
        <v>0.27535771428571432</v>
      </c>
      <c r="AO1446" s="11">
        <v>0.62290588415877279</v>
      </c>
      <c r="AP1446" s="11">
        <v>0.6416000035852194</v>
      </c>
      <c r="AQ1446" s="11">
        <v>0.60555073618391386</v>
      </c>
      <c r="AR1446" s="11">
        <v>30648.792223397399</v>
      </c>
      <c r="AS1446" s="11">
        <v>36150</v>
      </c>
      <c r="AT1446" s="11">
        <v>1802000</v>
      </c>
      <c r="AW1446" s="11">
        <v>-0.17</v>
      </c>
      <c r="AX1446" s="11">
        <v>-8.251004014400648E-2</v>
      </c>
    </row>
    <row r="1447" spans="1:50">
      <c r="A1447"/>
      <c r="B1447"/>
      <c r="C1447"/>
      <c r="D1447"/>
      <c r="E1447"/>
      <c r="F1447"/>
      <c r="G1447"/>
      <c r="H1447"/>
      <c r="I1447"/>
      <c r="J1447"/>
      <c r="K1447"/>
      <c r="L1447"/>
      <c r="M1447"/>
      <c r="N1447"/>
      <c r="O1447"/>
      <c r="P1447"/>
      <c r="Q1447"/>
      <c r="R1447"/>
      <c r="S1447"/>
      <c r="T1447"/>
      <c r="U1447"/>
      <c r="V1447"/>
      <c r="W1447"/>
      <c r="X1447"/>
      <c r="Y1447"/>
      <c r="Z1447"/>
      <c r="AA1447" s="11">
        <v>8.4175084175084167E-2</v>
      </c>
      <c r="AB1447" s="11">
        <v>0.19400001529999999</v>
      </c>
      <c r="AC1447" s="11">
        <v>0.85</v>
      </c>
      <c r="AD1447" s="11">
        <v>0.5</v>
      </c>
      <c r="AE1447" s="11">
        <v>0.99900000000000011</v>
      </c>
      <c r="AF1447" s="11">
        <v>0.109</v>
      </c>
      <c r="AG1447" s="11">
        <v>0.3</v>
      </c>
      <c r="AH1447" s="11">
        <v>0.81700000000000006</v>
      </c>
      <c r="AI1447" s="11">
        <v>0.77</v>
      </c>
      <c r="AJ1447" s="11">
        <v>0.50115167824812701</v>
      </c>
      <c r="AK1447" s="11">
        <v>0.406854365721114</v>
      </c>
      <c r="AL1447" s="11">
        <v>0.60770483279159804</v>
      </c>
      <c r="AM1447" s="11">
        <v>8.8620790801360996E-2</v>
      </c>
      <c r="AN1447" s="11">
        <v>0.29902314285714282</v>
      </c>
      <c r="AO1447" s="11">
        <v>0.62541416745174305</v>
      </c>
      <c r="AP1447" s="11">
        <v>0.65764000322669747</v>
      </c>
      <c r="AQ1447" s="11">
        <v>0.60770483279159804</v>
      </c>
      <c r="AR1447" s="11">
        <v>29897.465215008899</v>
      </c>
      <c r="AS1447" s="11">
        <v>34810</v>
      </c>
      <c r="AT1447" s="11">
        <v>1894000</v>
      </c>
      <c r="AW1447" s="11">
        <v>-0.16</v>
      </c>
      <c r="AX1447" s="11">
        <v>-7.9568577949237052E-2</v>
      </c>
    </row>
    <row r="1448" spans="1:50">
      <c r="A1448"/>
      <c r="B1448"/>
      <c r="C1448"/>
      <c r="D1448"/>
      <c r="E1448"/>
      <c r="F1448"/>
      <c r="G1448"/>
      <c r="H1448"/>
      <c r="I1448"/>
      <c r="J1448"/>
      <c r="K1448"/>
      <c r="L1448"/>
      <c r="M1448"/>
      <c r="N1448"/>
      <c r="O1448"/>
      <c r="P1448"/>
      <c r="Q1448"/>
      <c r="R1448"/>
      <c r="S1448"/>
      <c r="T1448"/>
      <c r="U1448"/>
      <c r="V1448"/>
      <c r="W1448"/>
      <c r="X1448"/>
      <c r="Y1448"/>
      <c r="Z1448"/>
      <c r="AA1448" s="11">
        <v>8.4175084175084167E-2</v>
      </c>
      <c r="AB1448" s="11">
        <v>0.19400001529999999</v>
      </c>
      <c r="AC1448" s="11">
        <v>0.85</v>
      </c>
      <c r="AD1448" s="11">
        <v>0.5</v>
      </c>
      <c r="AE1448" s="11">
        <v>0.99900000000000011</v>
      </c>
      <c r="AF1448" s="11">
        <v>8.0000000000000002E-3</v>
      </c>
      <c r="AG1448" s="11">
        <v>0.3</v>
      </c>
      <c r="AH1448" s="11">
        <v>0.80099999999999993</v>
      </c>
      <c r="AI1448" s="11">
        <v>0.77</v>
      </c>
      <c r="AJ1448" s="11">
        <v>0.53583378301402051</v>
      </c>
      <c r="AK1448" s="11">
        <v>0.42596319182495801</v>
      </c>
      <c r="AL1448" s="11">
        <v>0.65277249602773768</v>
      </c>
      <c r="AM1448" s="11">
        <v>0.11784511784511778</v>
      </c>
      <c r="AN1448" s="11">
        <v>0.31150314285714281</v>
      </c>
      <c r="AO1448" s="11">
        <v>0.63649662935870377</v>
      </c>
      <c r="AP1448" s="11">
        <v>0.67368000286817553</v>
      </c>
      <c r="AQ1448" s="11">
        <v>0.65277249602773768</v>
      </c>
      <c r="AR1448" s="11">
        <v>29825.895218893002</v>
      </c>
      <c r="AS1448" s="11">
        <v>36000</v>
      </c>
      <c r="AT1448" s="11">
        <v>1980000</v>
      </c>
      <c r="AW1448" s="11">
        <v>-0.15</v>
      </c>
      <c r="AX1448" s="11">
        <v>-7.789947469501729E-2</v>
      </c>
    </row>
    <row r="1449" spans="1:50">
      <c r="A1449"/>
      <c r="B1449"/>
      <c r="C1449"/>
      <c r="D1449"/>
      <c r="E1449"/>
      <c r="F1449"/>
      <c r="G1449"/>
      <c r="H1449"/>
      <c r="I1449"/>
      <c r="J1449"/>
      <c r="K1449"/>
      <c r="L1449"/>
      <c r="M1449"/>
      <c r="N1449"/>
      <c r="O1449"/>
      <c r="P1449"/>
      <c r="Q1449"/>
      <c r="R1449"/>
      <c r="S1449"/>
      <c r="T1449"/>
      <c r="U1449"/>
      <c r="V1449"/>
      <c r="W1449"/>
      <c r="X1449"/>
      <c r="Y1449"/>
      <c r="Z1449"/>
      <c r="AA1449" s="11">
        <v>8.4175084175084167E-2</v>
      </c>
      <c r="AB1449" s="11">
        <v>0.19400001529999999</v>
      </c>
      <c r="AC1449" s="11">
        <v>0.85</v>
      </c>
      <c r="AD1449" s="11">
        <v>0.5</v>
      </c>
      <c r="AE1449" s="11">
        <v>0.99900000000000011</v>
      </c>
      <c r="AF1449" s="11">
        <v>0.16399999999999998</v>
      </c>
      <c r="AG1449" s="11">
        <v>0.3</v>
      </c>
      <c r="AH1449" s="11">
        <v>0.78500000000000003</v>
      </c>
      <c r="AI1449" s="11">
        <v>0.77</v>
      </c>
      <c r="AJ1449" s="11">
        <v>0.57051588777991402</v>
      </c>
      <c r="AK1449" s="11">
        <v>0.44507201792880197</v>
      </c>
      <c r="AL1449" s="11">
        <v>0.69784015926387721</v>
      </c>
      <c r="AM1449" s="11">
        <v>0.13703886422189335</v>
      </c>
      <c r="AN1449" s="11">
        <v>0.31771114285714286</v>
      </c>
      <c r="AO1449" s="11">
        <v>0.64757909126566449</v>
      </c>
      <c r="AP1449" s="11">
        <v>0.68972000250965371</v>
      </c>
      <c r="AQ1449" s="11">
        <v>0.69784015926387721</v>
      </c>
      <c r="AR1449" s="11">
        <v>30542.864944779201</v>
      </c>
      <c r="AS1449" s="11">
        <v>37450</v>
      </c>
      <c r="AT1449" s="11">
        <v>2027000</v>
      </c>
      <c r="AW1449" s="11">
        <v>-0.13</v>
      </c>
      <c r="AX1449" s="11">
        <v>-7.8427779349433069E-2</v>
      </c>
    </row>
    <row r="1450" spans="1:50">
      <c r="A1450"/>
      <c r="B1450"/>
      <c r="C1450"/>
      <c r="D1450"/>
      <c r="E1450"/>
      <c r="F1450"/>
      <c r="G1450"/>
      <c r="H1450"/>
      <c r="I1450"/>
      <c r="J1450"/>
      <c r="K1450"/>
      <c r="L1450"/>
      <c r="M1450"/>
      <c r="N1450"/>
      <c r="O1450"/>
      <c r="P1450"/>
      <c r="Q1450"/>
      <c r="R1450"/>
      <c r="S1450"/>
      <c r="T1450"/>
      <c r="U1450"/>
      <c r="V1450"/>
      <c r="W1450"/>
      <c r="X1450"/>
      <c r="Y1450"/>
      <c r="Z1450"/>
      <c r="AA1450" s="11">
        <v>8.4175084175084167E-2</v>
      </c>
      <c r="AB1450" s="11">
        <v>0.19400001529999999</v>
      </c>
      <c r="AC1450" s="11">
        <v>0.85</v>
      </c>
      <c r="AD1450" s="11">
        <v>0.5</v>
      </c>
      <c r="AE1450" s="11">
        <v>0.99900000000000011</v>
      </c>
      <c r="AF1450" s="11">
        <v>0.40600000000000003</v>
      </c>
      <c r="AG1450" s="11">
        <v>0.3</v>
      </c>
      <c r="AH1450" s="11">
        <v>0.82</v>
      </c>
      <c r="AI1450" s="11">
        <v>0.78</v>
      </c>
      <c r="AJ1450" s="11">
        <v>0.59588294631366401</v>
      </c>
      <c r="AK1450" s="11">
        <v>0.44463111151808904</v>
      </c>
      <c r="AL1450" s="11">
        <v>0.69737163996105878</v>
      </c>
      <c r="AM1450" s="11">
        <v>0.15820281601012443</v>
      </c>
      <c r="AN1450" s="11">
        <v>0.32391914285714285</v>
      </c>
      <c r="AO1450" s="11">
        <v>0.64460813245417314</v>
      </c>
      <c r="AP1450" s="11">
        <v>0.70576000215113166</v>
      </c>
      <c r="AQ1450" s="11">
        <v>0.69737163996105878</v>
      </c>
      <c r="AR1450" s="11">
        <v>29280.4523337461</v>
      </c>
      <c r="AS1450" s="11">
        <v>34250</v>
      </c>
      <c r="AT1450" s="11">
        <v>2107000</v>
      </c>
      <c r="AW1450" s="11">
        <v>-0.1</v>
      </c>
      <c r="AX1450" s="11">
        <v>-7.4199182428703325E-2</v>
      </c>
    </row>
    <row r="1451" spans="1:50">
      <c r="A1451"/>
      <c r="B1451"/>
      <c r="C1451"/>
      <c r="D1451"/>
      <c r="E1451"/>
      <c r="F1451"/>
      <c r="G1451"/>
      <c r="H1451"/>
      <c r="I1451"/>
      <c r="J1451"/>
      <c r="K1451"/>
      <c r="L1451"/>
      <c r="M1451"/>
      <c r="N1451"/>
      <c r="O1451"/>
      <c r="P1451"/>
      <c r="Q1451"/>
      <c r="R1451"/>
      <c r="S1451"/>
      <c r="T1451"/>
      <c r="U1451"/>
      <c r="V1451"/>
      <c r="W1451"/>
      <c r="X1451"/>
      <c r="Y1451"/>
      <c r="Z1451"/>
      <c r="AA1451" s="11">
        <v>8.4175084175084167E-2</v>
      </c>
      <c r="AB1451" s="11">
        <v>0.19400001529999999</v>
      </c>
      <c r="AC1451" s="11">
        <v>0.85</v>
      </c>
      <c r="AD1451" s="11">
        <v>0.5</v>
      </c>
      <c r="AE1451" s="11">
        <v>0.99900000000000011</v>
      </c>
      <c r="AF1451" s="11">
        <v>0.39299999999999996</v>
      </c>
      <c r="AG1451" s="11">
        <v>0.3</v>
      </c>
      <c r="AH1451" s="11">
        <v>0.85</v>
      </c>
      <c r="AI1451" s="11">
        <v>0.78200000000000003</v>
      </c>
      <c r="AJ1451" s="11">
        <v>0.62125000484741399</v>
      </c>
      <c r="AK1451" s="11">
        <v>0.444190205107376</v>
      </c>
      <c r="AL1451" s="11">
        <v>0.69690312065824034</v>
      </c>
      <c r="AM1451" s="11">
        <v>0.24150177574835113</v>
      </c>
      <c r="AN1451" s="11">
        <v>0.31798257142857145</v>
      </c>
      <c r="AO1451" s="11">
        <v>0.6416371736426818</v>
      </c>
      <c r="AP1451" s="11">
        <v>0.72180000179260972</v>
      </c>
      <c r="AQ1451" s="11">
        <v>0.69690312065824034</v>
      </c>
      <c r="AR1451" s="11">
        <v>30131.344808050901</v>
      </c>
      <c r="AS1451" s="11">
        <v>35480</v>
      </c>
      <c r="AT1451" s="11">
        <v>2190000</v>
      </c>
      <c r="AW1451" s="11">
        <v>-0.09</v>
      </c>
      <c r="AX1451" s="11">
        <v>-7.5319371708849669E-2</v>
      </c>
    </row>
    <row r="1452" spans="1:50">
      <c r="A1452"/>
      <c r="B1452"/>
      <c r="C1452"/>
      <c r="D1452"/>
      <c r="E1452"/>
      <c r="F1452"/>
      <c r="G1452"/>
      <c r="H1452"/>
      <c r="I1452"/>
      <c r="J1452"/>
      <c r="K1452"/>
      <c r="L1452"/>
      <c r="M1452"/>
      <c r="N1452"/>
      <c r="O1452"/>
      <c r="P1452"/>
      <c r="Q1452"/>
      <c r="R1452"/>
      <c r="S1452"/>
      <c r="T1452"/>
      <c r="U1452"/>
      <c r="V1452"/>
      <c r="W1452"/>
      <c r="X1452"/>
      <c r="Y1452"/>
      <c r="Z1452"/>
      <c r="AA1452" s="11">
        <v>8.4175084175084167E-2</v>
      </c>
      <c r="AB1452" s="11">
        <v>0.18133333843333332</v>
      </c>
      <c r="AC1452" s="11">
        <v>0.7</v>
      </c>
      <c r="AD1452" s="11">
        <v>0.5</v>
      </c>
      <c r="AE1452" s="11">
        <v>0.99900000000000011</v>
      </c>
      <c r="AF1452" s="11">
        <v>0.44500000000000001</v>
      </c>
      <c r="AG1452" s="11">
        <v>0.3</v>
      </c>
      <c r="AH1452" s="11">
        <v>0.80799999999999994</v>
      </c>
      <c r="AI1452" s="11">
        <v>0.78599999999999992</v>
      </c>
      <c r="AJ1452" s="11">
        <v>0.54711483153624296</v>
      </c>
      <c r="AK1452" s="11">
        <v>0.43382042103552598</v>
      </c>
      <c r="AL1452" s="11">
        <v>0.71635046005451797</v>
      </c>
      <c r="AM1452" s="11">
        <v>0.42877655677655668</v>
      </c>
      <c r="AN1452" s="11">
        <v>0.31204599999999999</v>
      </c>
      <c r="AO1452" s="11">
        <v>0.63846922889621971</v>
      </c>
      <c r="AP1452" s="11">
        <v>0.73784000143408779</v>
      </c>
      <c r="AQ1452" s="11">
        <v>0.71635046005451797</v>
      </c>
      <c r="AR1452" s="11">
        <v>29879.4071192704</v>
      </c>
      <c r="AS1452" s="11">
        <v>34080</v>
      </c>
      <c r="AT1452" s="11">
        <v>2275000</v>
      </c>
      <c r="AW1452" s="11">
        <v>-0.09</v>
      </c>
      <c r="AX1452" s="11">
        <v>-7.2685472604542223E-2</v>
      </c>
    </row>
    <row r="1453" spans="1:50">
      <c r="A1453"/>
      <c r="B1453"/>
      <c r="C1453"/>
      <c r="D1453"/>
      <c r="E1453"/>
      <c r="F1453"/>
      <c r="G1453"/>
      <c r="H1453"/>
      <c r="I1453"/>
      <c r="J1453"/>
      <c r="K1453"/>
      <c r="L1453"/>
      <c r="M1453"/>
      <c r="N1453"/>
      <c r="O1453"/>
      <c r="P1453"/>
      <c r="Q1453"/>
      <c r="R1453"/>
      <c r="S1453"/>
      <c r="T1453"/>
      <c r="U1453"/>
      <c r="V1453"/>
      <c r="W1453"/>
      <c r="X1453"/>
      <c r="Y1453"/>
      <c r="Z1453"/>
      <c r="AA1453" s="11">
        <v>8.4175084175084167E-2</v>
      </c>
      <c r="AB1453" s="11">
        <v>0.16866666156666665</v>
      </c>
      <c r="AC1453" s="11">
        <v>0.7</v>
      </c>
      <c r="AD1453" s="11">
        <v>0.5</v>
      </c>
      <c r="AE1453" s="11">
        <v>0.99900000000000011</v>
      </c>
      <c r="AF1453" s="11">
        <v>0.41899999999999998</v>
      </c>
      <c r="AG1453" s="11">
        <v>0.3</v>
      </c>
      <c r="AH1453" s="11">
        <v>0.80200000000000005</v>
      </c>
      <c r="AI1453" s="11">
        <v>0.76800000000000002</v>
      </c>
      <c r="AJ1453" s="11">
        <v>0.47297965822507199</v>
      </c>
      <c r="AK1453" s="11">
        <v>0.42345063696367602</v>
      </c>
      <c r="AL1453" s="11">
        <v>0.73579779945079549</v>
      </c>
      <c r="AM1453" s="11">
        <v>0.58388885461759332</v>
      </c>
      <c r="AN1453" s="11">
        <v>0.31074757142857146</v>
      </c>
      <c r="AO1453" s="11">
        <v>0.63530128414975773</v>
      </c>
      <c r="AP1453" s="11">
        <v>0.75388000107556574</v>
      </c>
      <c r="AQ1453" s="11">
        <v>0.73579779945079549</v>
      </c>
      <c r="AR1453" s="11">
        <v>30473.1564917246</v>
      </c>
      <c r="AS1453" s="11">
        <v>33130</v>
      </c>
      <c r="AT1453" s="11">
        <v>2334919.2616910301</v>
      </c>
      <c r="AW1453" s="11">
        <v>-0.1</v>
      </c>
      <c r="AX1453" s="11">
        <v>-6.7653074026680693E-2</v>
      </c>
    </row>
    <row r="1454" spans="1:50">
      <c r="A1454"/>
      <c r="B1454"/>
      <c r="C1454"/>
      <c r="D1454"/>
      <c r="E1454"/>
      <c r="F1454"/>
      <c r="G1454"/>
      <c r="H1454"/>
      <c r="I1454"/>
      <c r="J1454"/>
      <c r="K1454"/>
      <c r="L1454"/>
      <c r="M1454"/>
      <c r="N1454"/>
      <c r="O1454"/>
      <c r="P1454"/>
      <c r="Q1454"/>
      <c r="R1454"/>
      <c r="S1454"/>
      <c r="T1454"/>
      <c r="U1454"/>
      <c r="V1454"/>
      <c r="W1454"/>
      <c r="X1454"/>
      <c r="Y1454"/>
      <c r="Z1454"/>
      <c r="AA1454" s="11">
        <v>8.4175084175084167E-2</v>
      </c>
      <c r="AB1454" s="11">
        <v>0.15599998469999998</v>
      </c>
      <c r="AC1454" s="11">
        <v>0.7</v>
      </c>
      <c r="AD1454" s="11">
        <v>0.5</v>
      </c>
      <c r="AE1454" s="11">
        <v>0.99900000000000011</v>
      </c>
      <c r="AF1454" s="11">
        <v>0.48799999999999999</v>
      </c>
      <c r="AG1454" s="11">
        <v>0.3</v>
      </c>
      <c r="AH1454" s="11">
        <v>0.81599999999999995</v>
      </c>
      <c r="AI1454" s="11">
        <v>0.80200000000000005</v>
      </c>
      <c r="AJ1454" s="11">
        <v>0.51658449371666726</v>
      </c>
      <c r="AK1454" s="11">
        <v>0.411678841108224</v>
      </c>
      <c r="AL1454" s="11">
        <v>0.70035778487863576</v>
      </c>
      <c r="AM1454" s="11">
        <v>0.65839041581705893</v>
      </c>
      <c r="AN1454" s="11">
        <v>0.29092785714285713</v>
      </c>
      <c r="AO1454" s="11">
        <v>0.62299779556890267</v>
      </c>
      <c r="AP1454" s="11">
        <v>0.76992000071704392</v>
      </c>
      <c r="AQ1454" s="11">
        <v>0.70035778487863576</v>
      </c>
      <c r="AR1454" s="11">
        <v>35584.449669840702</v>
      </c>
      <c r="AS1454" s="11">
        <v>38080</v>
      </c>
      <c r="AT1454" s="11">
        <v>2396416.68510585</v>
      </c>
      <c r="AW1454" s="11">
        <v>-0.1</v>
      </c>
      <c r="AX1454" s="11">
        <v>-7.7658746474156215E-2</v>
      </c>
    </row>
    <row r="1455" spans="1:50">
      <c r="A1455"/>
      <c r="B1455"/>
      <c r="C1455"/>
      <c r="D1455"/>
      <c r="E1455"/>
      <c r="F1455"/>
      <c r="G1455"/>
      <c r="H1455"/>
      <c r="I1455"/>
      <c r="J1455"/>
      <c r="K1455"/>
      <c r="L1455"/>
      <c r="M1455"/>
      <c r="N1455"/>
      <c r="O1455"/>
      <c r="P1455"/>
      <c r="Q1455"/>
      <c r="R1455"/>
      <c r="S1455"/>
      <c r="T1455"/>
      <c r="U1455"/>
      <c r="V1455"/>
      <c r="W1455"/>
      <c r="X1455"/>
      <c r="Y1455"/>
      <c r="Z1455"/>
      <c r="AA1455" s="11">
        <v>8.4175084175084167E-2</v>
      </c>
      <c r="AB1455" s="11">
        <v>0.15000000000000002</v>
      </c>
      <c r="AC1455" s="11">
        <v>0.7</v>
      </c>
      <c r="AD1455" s="11">
        <v>0.5</v>
      </c>
      <c r="AE1455" s="11">
        <v>0.99900000000000011</v>
      </c>
      <c r="AF1455" s="11">
        <v>0.42200000000000004</v>
      </c>
      <c r="AG1455" s="11">
        <v>0.3</v>
      </c>
      <c r="AH1455" s="11">
        <v>0.83200000000000007</v>
      </c>
      <c r="AI1455" s="11">
        <v>0.77</v>
      </c>
      <c r="AJ1455" s="11">
        <v>0.53160516796727597</v>
      </c>
      <c r="AK1455" s="11">
        <v>0.42788906025644396</v>
      </c>
      <c r="AL1455" s="11">
        <v>0.69504222079677647</v>
      </c>
      <c r="AM1455" s="11">
        <v>0.90351358034588225</v>
      </c>
      <c r="AN1455" s="11">
        <v>0.27005842857142859</v>
      </c>
      <c r="AO1455" s="11">
        <v>0.62991458119639465</v>
      </c>
      <c r="AP1455" s="11">
        <v>0.78596000035852198</v>
      </c>
      <c r="AQ1455" s="11">
        <v>0.69504222079677647</v>
      </c>
      <c r="AR1455" s="11">
        <v>39290.767704704398</v>
      </c>
      <c r="AS1455" s="11">
        <v>42720</v>
      </c>
      <c r="AT1455" s="11">
        <v>2459533.83608414</v>
      </c>
      <c r="AW1455" s="11">
        <v>-0.1</v>
      </c>
      <c r="AX1455" s="11">
        <v>-8.5791788563488514E-2</v>
      </c>
    </row>
    <row r="1456" spans="1:50">
      <c r="A1456"/>
      <c r="B1456"/>
      <c r="C1456"/>
      <c r="D1456"/>
      <c r="E1456"/>
      <c r="F1456"/>
      <c r="G1456"/>
      <c r="H1456"/>
      <c r="I1456"/>
      <c r="J1456"/>
      <c r="K1456"/>
      <c r="L1456"/>
      <c r="M1456"/>
      <c r="N1456"/>
      <c r="O1456"/>
      <c r="P1456"/>
      <c r="Q1456"/>
      <c r="R1456"/>
      <c r="S1456"/>
      <c r="T1456"/>
      <c r="U1456"/>
      <c r="V1456"/>
      <c r="W1456"/>
      <c r="X1456"/>
      <c r="Y1456"/>
      <c r="Z1456"/>
      <c r="AA1456" s="11">
        <v>8.4175084175084167E-2</v>
      </c>
      <c r="AB1456" s="11">
        <v>0.16699999962002043</v>
      </c>
      <c r="AC1456" s="11">
        <v>0.7</v>
      </c>
      <c r="AD1456" s="11">
        <v>0.5</v>
      </c>
      <c r="AE1456" s="11">
        <v>0.99900000000000011</v>
      </c>
      <c r="AF1456" s="11">
        <v>0.51300000000000001</v>
      </c>
      <c r="AG1456" s="11">
        <v>0.3</v>
      </c>
      <c r="AH1456" s="11">
        <v>0.83700000000000008</v>
      </c>
      <c r="AI1456" s="11">
        <v>0.77800000000000002</v>
      </c>
      <c r="AJ1456" s="11">
        <v>0.54342620015714593</v>
      </c>
      <c r="AK1456" s="11">
        <v>0.43754371418094795</v>
      </c>
      <c r="AL1456" s="11">
        <v>0.67252557901244181</v>
      </c>
      <c r="AM1456" s="11">
        <v>0.99785203248883547</v>
      </c>
      <c r="AN1456" s="11">
        <v>0.26465726012072555</v>
      </c>
      <c r="AO1456" s="11">
        <v>0.64122938375147887</v>
      </c>
      <c r="AP1456" s="11">
        <v>0.80200000000000005</v>
      </c>
      <c r="AQ1456" s="11">
        <v>0.67252557901244181</v>
      </c>
      <c r="AR1456" s="11">
        <v>43560.221723293304</v>
      </c>
      <c r="AS1456" s="11">
        <v>47430</v>
      </c>
      <c r="AT1456" s="11">
        <v>2535446.0557540702</v>
      </c>
      <c r="AW1456" s="11">
        <v>-0.09</v>
      </c>
      <c r="AX1456" s="11">
        <v>-9.1493560615186931E-2</v>
      </c>
    </row>
    <row r="1457" spans="1:50">
      <c r="A1457"/>
      <c r="B1457"/>
      <c r="C1457"/>
      <c r="D1457"/>
      <c r="E1457"/>
      <c r="F1457"/>
      <c r="G1457"/>
      <c r="H1457"/>
      <c r="I1457"/>
      <c r="J1457"/>
      <c r="K1457"/>
      <c r="L1457"/>
      <c r="M1457"/>
      <c r="N1457"/>
      <c r="O1457"/>
      <c r="P1457"/>
      <c r="Q1457"/>
      <c r="R1457"/>
      <c r="S1457"/>
      <c r="T1457"/>
      <c r="U1457"/>
      <c r="V1457"/>
      <c r="W1457"/>
      <c r="X1457"/>
      <c r="Y1457"/>
      <c r="Z1457"/>
      <c r="AA1457" s="11">
        <v>8.4175084175084167E-2</v>
      </c>
      <c r="AB1457" s="11">
        <v>0.18399999924004073</v>
      </c>
      <c r="AC1457" s="11">
        <v>0.71</v>
      </c>
      <c r="AD1457" s="11">
        <v>0.5</v>
      </c>
      <c r="AE1457" s="11">
        <v>0.99900000000000011</v>
      </c>
      <c r="AF1457" s="11">
        <v>0.57100000000000006</v>
      </c>
      <c r="AG1457" s="11">
        <v>0.5</v>
      </c>
      <c r="AH1457" s="11">
        <v>0.83099999999999996</v>
      </c>
      <c r="AI1457" s="11">
        <v>0.77200000000000002</v>
      </c>
      <c r="AJ1457" s="11">
        <v>0.57485149288710602</v>
      </c>
      <c r="AK1457" s="11">
        <v>0.42157238539434</v>
      </c>
      <c r="AL1457" s="11">
        <v>0.65930872290737863</v>
      </c>
      <c r="AM1457" s="11">
        <v>1</v>
      </c>
      <c r="AN1457" s="11">
        <v>0.25925609167002245</v>
      </c>
      <c r="AO1457" s="11">
        <v>0.63164155213289608</v>
      </c>
      <c r="AP1457" s="11">
        <v>0.80299999999999994</v>
      </c>
      <c r="AQ1457" s="11">
        <v>0.65930872290737863</v>
      </c>
      <c r="AR1457" s="11">
        <v>46150.935680329902</v>
      </c>
      <c r="AS1457" s="11">
        <v>51130</v>
      </c>
      <c r="AT1457" s="11">
        <v>2599443.5284223901</v>
      </c>
      <c r="AW1457" s="11">
        <v>-0.08</v>
      </c>
      <c r="AX1457" s="11">
        <v>-9.549478421139207E-2</v>
      </c>
    </row>
    <row r="1458" spans="1:50">
      <c r="A1458"/>
      <c r="B1458"/>
      <c r="C1458"/>
      <c r="D1458"/>
      <c r="E1458"/>
      <c r="F1458"/>
      <c r="G1458"/>
      <c r="H1458"/>
      <c r="I1458"/>
      <c r="J1458"/>
      <c r="K1458"/>
      <c r="L1458"/>
      <c r="M1458"/>
      <c r="N1458"/>
      <c r="O1458"/>
      <c r="P1458"/>
      <c r="Q1458"/>
      <c r="R1458"/>
      <c r="S1458"/>
      <c r="T1458"/>
      <c r="U1458"/>
      <c r="V1458"/>
      <c r="W1458"/>
      <c r="X1458"/>
      <c r="Y1458"/>
      <c r="Z1458"/>
      <c r="AA1458" s="11">
        <v>8.4175084175084167E-2</v>
      </c>
      <c r="AB1458" s="11">
        <v>0.20099999886006115</v>
      </c>
      <c r="AC1458" s="11">
        <v>0.70700000000000007</v>
      </c>
      <c r="AD1458" s="11">
        <v>0.5</v>
      </c>
      <c r="AE1458" s="11">
        <v>0.99900000000000011</v>
      </c>
      <c r="AF1458" s="11">
        <v>0.60699999999999998</v>
      </c>
      <c r="AG1458" s="11">
        <v>0.5</v>
      </c>
      <c r="AH1458" s="11">
        <v>0.78799999999999992</v>
      </c>
      <c r="AI1458" s="11">
        <v>0.77200000000000002</v>
      </c>
      <c r="AJ1458" s="11">
        <v>0.611258768012924</v>
      </c>
      <c r="AK1458" s="11">
        <v>0.396633302554254</v>
      </c>
      <c r="AL1458" s="11">
        <v>0.60152398319411426</v>
      </c>
      <c r="AM1458" s="11">
        <v>1</v>
      </c>
      <c r="AN1458" s="11">
        <v>0.25385492321931946</v>
      </c>
      <c r="AO1458" s="11">
        <v>0.63454293333505951</v>
      </c>
      <c r="AP1458" s="11">
        <v>0.80099999999999993</v>
      </c>
      <c r="AQ1458" s="11">
        <v>0.60152398319411426</v>
      </c>
      <c r="AR1458" s="11">
        <v>48631.319212014401</v>
      </c>
      <c r="AS1458" s="11">
        <v>53890</v>
      </c>
      <c r="AT1458" s="11">
        <v>2662966.03535596</v>
      </c>
      <c r="AW1458" s="11">
        <v>-0.09</v>
      </c>
      <c r="AX1458" s="11">
        <v>-9.5643897193922578E-2</v>
      </c>
    </row>
    <row r="1459" spans="1:50">
      <c r="A1459"/>
      <c r="B1459"/>
      <c r="C1459"/>
      <c r="D1459"/>
      <c r="E1459"/>
      <c r="F1459"/>
      <c r="G1459"/>
      <c r="H1459"/>
      <c r="I1459"/>
      <c r="J1459"/>
      <c r="K1459"/>
      <c r="L1459"/>
      <c r="M1459"/>
      <c r="N1459"/>
      <c r="O1459"/>
      <c r="P1459"/>
      <c r="Q1459"/>
      <c r="R1459"/>
      <c r="S1459"/>
      <c r="T1459"/>
      <c r="U1459"/>
      <c r="V1459"/>
      <c r="W1459"/>
      <c r="X1459"/>
      <c r="Y1459"/>
      <c r="Z1459"/>
      <c r="AA1459" s="11">
        <v>8.4175084175084167E-2</v>
      </c>
      <c r="AB1459" s="11">
        <v>0.21799999848008156</v>
      </c>
      <c r="AC1459" s="11">
        <v>0.68599999999999994</v>
      </c>
      <c r="AD1459" s="11">
        <v>0.5</v>
      </c>
      <c r="AE1459" s="11">
        <v>0.99900000000000011</v>
      </c>
      <c r="AF1459" s="11">
        <v>0.746</v>
      </c>
      <c r="AG1459" s="11">
        <v>0.5</v>
      </c>
      <c r="AH1459" s="11">
        <v>0.73799999999999999</v>
      </c>
      <c r="AI1459" s="11">
        <v>0.81</v>
      </c>
      <c r="AJ1459" s="11">
        <v>0.60099350415202601</v>
      </c>
      <c r="AK1459" s="11">
        <v>0.38856177741683801</v>
      </c>
      <c r="AL1459" s="11">
        <v>0.6103406938839594</v>
      </c>
      <c r="AM1459" s="11">
        <v>1</v>
      </c>
      <c r="AN1459" s="11">
        <v>0.24845375476861642</v>
      </c>
      <c r="AO1459" s="11">
        <v>0.62886451575301694</v>
      </c>
      <c r="AP1459" s="11">
        <v>0.80200000000000005</v>
      </c>
      <c r="AQ1459" s="11">
        <v>0.6103406938839594</v>
      </c>
      <c r="AS1459" s="11">
        <v>56010</v>
      </c>
      <c r="AT1459" s="11">
        <v>2728040.8394804602</v>
      </c>
      <c r="AW1459" s="11">
        <v>-0.08</v>
      </c>
      <c r="AX1459" s="11">
        <v>-9.6455847188074373E-2</v>
      </c>
    </row>
    <row r="1460" spans="1:50">
      <c r="A1460"/>
      <c r="B1460"/>
      <c r="C1460"/>
      <c r="D1460"/>
      <c r="E1460"/>
      <c r="F1460"/>
      <c r="G1460"/>
      <c r="H1460"/>
      <c r="I1460"/>
      <c r="J1460"/>
      <c r="K1460"/>
      <c r="L1460"/>
      <c r="M1460"/>
      <c r="N1460"/>
      <c r="O1460"/>
      <c r="P1460"/>
      <c r="Q1460"/>
      <c r="R1460"/>
      <c r="S1460"/>
      <c r="T1460"/>
      <c r="U1460"/>
      <c r="V1460"/>
      <c r="W1460"/>
      <c r="X1460"/>
      <c r="Y1460"/>
      <c r="Z1460"/>
      <c r="AA1460" s="11">
        <v>8.4175084175084167E-2</v>
      </c>
      <c r="AB1460" s="11">
        <v>0.23499999810010197</v>
      </c>
      <c r="AC1460" s="11">
        <v>0.67400000000000004</v>
      </c>
      <c r="AD1460" s="11">
        <v>0.5</v>
      </c>
      <c r="AE1460" s="11">
        <v>0.99900000000000011</v>
      </c>
      <c r="AF1460" s="11">
        <v>0.63700000000000001</v>
      </c>
      <c r="AG1460" s="11">
        <v>0.5</v>
      </c>
      <c r="AH1460" s="11">
        <v>0.71700000000000008</v>
      </c>
      <c r="AI1460" s="11">
        <v>0.81</v>
      </c>
      <c r="AJ1460" s="11">
        <v>0.58350395703611802</v>
      </c>
      <c r="AK1460" s="11">
        <v>0.39141310565190202</v>
      </c>
      <c r="AL1460" s="11">
        <v>0.58476730315595016</v>
      </c>
      <c r="AM1460" s="11">
        <v>1</v>
      </c>
      <c r="AN1460" s="11">
        <v>0.24305258631791338</v>
      </c>
      <c r="AO1460" s="11">
        <v>0.61811072633469721</v>
      </c>
      <c r="AP1460" s="11">
        <v>0.79299999999999993</v>
      </c>
      <c r="AQ1460" s="11">
        <v>0.58476730315595016</v>
      </c>
      <c r="AS1460" s="11">
        <v>59125</v>
      </c>
      <c r="AT1460" s="11">
        <v>2794705.87422586</v>
      </c>
      <c r="AW1460" s="11">
        <v>-0.1</v>
      </c>
      <c r="AX1460" s="11">
        <v>-0.1031338924204192</v>
      </c>
    </row>
    <row r="1461" spans="1:50">
      <c r="A1461"/>
      <c r="B1461"/>
      <c r="C1461"/>
      <c r="D1461"/>
      <c r="E1461"/>
      <c r="F1461"/>
      <c r="G1461"/>
      <c r="H1461"/>
      <c r="I1461"/>
      <c r="J1461"/>
      <c r="K1461"/>
      <c r="L1461"/>
      <c r="M1461"/>
      <c r="N1461"/>
      <c r="O1461"/>
      <c r="P1461"/>
      <c r="Q1461"/>
      <c r="R1461"/>
      <c r="S1461"/>
      <c r="T1461"/>
      <c r="U1461"/>
      <c r="V1461"/>
      <c r="W1461"/>
      <c r="X1461"/>
      <c r="Y1461"/>
      <c r="Z1461"/>
      <c r="AA1461" s="11">
        <v>8.4175084175084167E-2</v>
      </c>
      <c r="AB1461" s="11">
        <v>0.25199999772012238</v>
      </c>
      <c r="AC1461" s="11">
        <v>0.65799999999999992</v>
      </c>
      <c r="AD1461" s="11">
        <v>0.5</v>
      </c>
      <c r="AE1461" s="11">
        <v>0.99900000000000011</v>
      </c>
      <c r="AF1461" s="11">
        <v>0.7659999999999999</v>
      </c>
      <c r="AG1461" s="11">
        <v>0.55000000000000004</v>
      </c>
      <c r="AH1461" s="11">
        <v>0.66400000000000003</v>
      </c>
      <c r="AI1461" s="11">
        <v>0.82499999999999996</v>
      </c>
      <c r="AJ1461" s="11">
        <v>0.5826689174844214</v>
      </c>
      <c r="AK1461" s="11">
        <v>0.39249897457111194</v>
      </c>
      <c r="AL1461" s="11">
        <v>0.58391963014333759</v>
      </c>
      <c r="AM1461" s="11">
        <v>1</v>
      </c>
      <c r="AN1461" s="11">
        <v>0.23765141786721031</v>
      </c>
      <c r="AO1461" s="11">
        <v>0.61692961909775001</v>
      </c>
      <c r="AP1461" s="11">
        <v>0.88</v>
      </c>
      <c r="AQ1461" s="11">
        <v>0.58391963014333759</v>
      </c>
      <c r="AS1461" s="11">
        <v>62240</v>
      </c>
      <c r="AW1461" s="11">
        <v>-0.09</v>
      </c>
      <c r="AX1461" s="11">
        <v>-0.10860831308410396</v>
      </c>
    </row>
    <row r="1462" spans="1:50">
      <c r="A1462"/>
      <c r="B1462"/>
      <c r="C1462"/>
      <c r="D1462"/>
      <c r="E1462"/>
      <c r="F1462"/>
      <c r="G1462"/>
      <c r="H1462"/>
      <c r="I1462"/>
      <c r="J1462"/>
      <c r="K1462"/>
      <c r="L1462"/>
      <c r="M1462"/>
      <c r="N1462"/>
      <c r="O1462"/>
      <c r="P1462"/>
      <c r="Q1462"/>
      <c r="R1462"/>
      <c r="S1462"/>
      <c r="T1462"/>
      <c r="U1462"/>
      <c r="V1462"/>
      <c r="W1462"/>
      <c r="X1462"/>
      <c r="Y1462"/>
      <c r="Z1462"/>
      <c r="AA1462" s="11">
        <v>7.8206465067778945E-3</v>
      </c>
      <c r="AB1462" s="11">
        <v>8.9999999999999969E-2</v>
      </c>
      <c r="AC1462" s="11">
        <v>0.51700000073760743</v>
      </c>
      <c r="AD1462" s="11">
        <v>0.47000000067055225</v>
      </c>
      <c r="AE1462" s="11">
        <v>0.67962000096961861</v>
      </c>
      <c r="AF1462" s="11">
        <v>0.68244000097364177</v>
      </c>
      <c r="AG1462" s="11">
        <v>0.47000000067055225</v>
      </c>
      <c r="AH1462" s="11">
        <v>0.38634000055119394</v>
      </c>
      <c r="AI1462" s="11">
        <v>0.61100000087171791</v>
      </c>
      <c r="AJ1462" s="11">
        <v>0.61153619050050978</v>
      </c>
      <c r="AK1462" s="11">
        <v>0.36490823640866332</v>
      </c>
      <c r="AL1462" s="11">
        <v>0.40859880830355005</v>
      </c>
      <c r="AM1462" s="11">
        <v>2.9393370898721347E-4</v>
      </c>
      <c r="AN1462" s="11">
        <v>0.29537171428571429</v>
      </c>
      <c r="AO1462" s="11">
        <v>0.43727826129782849</v>
      </c>
      <c r="AP1462" s="11">
        <v>0.51840000289678567</v>
      </c>
      <c r="AQ1462" s="11">
        <v>0.40859880830355005</v>
      </c>
      <c r="AR1462" s="11">
        <v>997.85203497919804</v>
      </c>
      <c r="AS1462" s="11">
        <v>980</v>
      </c>
      <c r="AT1462" s="11">
        <v>4589900</v>
      </c>
      <c r="AW1462" s="11">
        <v>0.05</v>
      </c>
      <c r="AX1462" s="11">
        <v>0.17189955574098303</v>
      </c>
    </row>
    <row r="1463" spans="1:50">
      <c r="A1463"/>
      <c r="B1463"/>
      <c r="C1463"/>
      <c r="D1463"/>
      <c r="E1463"/>
      <c r="F1463"/>
      <c r="G1463"/>
      <c r="H1463"/>
      <c r="I1463"/>
      <c r="J1463"/>
      <c r="K1463"/>
      <c r="L1463"/>
      <c r="M1463"/>
      <c r="N1463"/>
      <c r="O1463"/>
      <c r="P1463"/>
      <c r="Q1463"/>
      <c r="R1463"/>
      <c r="S1463"/>
      <c r="T1463"/>
      <c r="U1463"/>
      <c r="V1463"/>
      <c r="W1463"/>
      <c r="X1463"/>
      <c r="Y1463"/>
      <c r="Z1463"/>
      <c r="AA1463" s="11">
        <v>7.8206465067778945E-3</v>
      </c>
      <c r="AB1463" s="11">
        <v>8.9000015300000013E-2</v>
      </c>
      <c r="AC1463" s="11">
        <v>0.52800000049173834</v>
      </c>
      <c r="AD1463" s="11">
        <v>0.48000000044703484</v>
      </c>
      <c r="AE1463" s="11">
        <v>0.69408000064641229</v>
      </c>
      <c r="AF1463" s="11">
        <v>0.69696000064909458</v>
      </c>
      <c r="AG1463" s="11">
        <v>0.48000000044703484</v>
      </c>
      <c r="AH1463" s="11">
        <v>0.39456000036746269</v>
      </c>
      <c r="AI1463" s="11">
        <v>0.62400000058114524</v>
      </c>
      <c r="AJ1463" s="11">
        <v>0.61381243923431794</v>
      </c>
      <c r="AK1463" s="11">
        <v>0.36215126170437395</v>
      </c>
      <c r="AL1463" s="11">
        <v>0.40673347790330966</v>
      </c>
      <c r="AM1463" s="11">
        <v>3.001876175403608E-4</v>
      </c>
      <c r="AN1463" s="11">
        <v>0.31437542857142858</v>
      </c>
      <c r="AO1463" s="11">
        <v>0.43599822584330561</v>
      </c>
      <c r="AP1463" s="11">
        <v>0.53136000260710714</v>
      </c>
      <c r="AQ1463" s="11">
        <v>0.40673347790330966</v>
      </c>
      <c r="AR1463" s="11">
        <v>1073.28691594971</v>
      </c>
      <c r="AS1463" s="11">
        <v>1050</v>
      </c>
      <c r="AT1463" s="11">
        <v>4657000</v>
      </c>
      <c r="AW1463" s="11">
        <v>0.06</v>
      </c>
      <c r="AX1463" s="11">
        <v>0.16704822960825905</v>
      </c>
    </row>
    <row r="1464" spans="1:50">
      <c r="A1464"/>
      <c r="B1464"/>
      <c r="C1464"/>
      <c r="D1464"/>
      <c r="E1464"/>
      <c r="F1464"/>
      <c r="G1464"/>
      <c r="H1464"/>
      <c r="I1464"/>
      <c r="J1464"/>
      <c r="K1464"/>
      <c r="L1464"/>
      <c r="M1464"/>
      <c r="N1464"/>
      <c r="O1464"/>
      <c r="P1464"/>
      <c r="Q1464"/>
      <c r="R1464"/>
      <c r="S1464"/>
      <c r="T1464"/>
      <c r="U1464"/>
      <c r="V1464"/>
      <c r="W1464"/>
      <c r="X1464"/>
      <c r="Y1464"/>
      <c r="Z1464"/>
      <c r="AA1464" s="11">
        <v>7.8206465067778945E-3</v>
      </c>
      <c r="AB1464" s="11">
        <v>8.9000015300000013E-2</v>
      </c>
      <c r="AC1464" s="11">
        <v>0.53900000024586914</v>
      </c>
      <c r="AD1464" s="11">
        <v>0.49000000022351742</v>
      </c>
      <c r="AE1464" s="11">
        <v>0.70854000032320608</v>
      </c>
      <c r="AF1464" s="11">
        <v>0.71148000032454717</v>
      </c>
      <c r="AG1464" s="11">
        <v>0.49000000022351742</v>
      </c>
      <c r="AH1464" s="11">
        <v>0.40278000018373133</v>
      </c>
      <c r="AI1464" s="11">
        <v>0.63700000029057269</v>
      </c>
      <c r="AJ1464" s="11">
        <v>0.55768954407512239</v>
      </c>
      <c r="AK1464" s="11">
        <v>0.357716223357605</v>
      </c>
      <c r="AL1464" s="11">
        <v>0.39867231347384596</v>
      </c>
      <c r="AM1464" s="11">
        <v>3.0644152609350818E-4</v>
      </c>
      <c r="AN1464" s="11">
        <v>0.34527328571428573</v>
      </c>
      <c r="AO1464" s="11">
        <v>0.41083591785332602</v>
      </c>
      <c r="AP1464" s="11">
        <v>0.5443200023174285</v>
      </c>
      <c r="AQ1464" s="11">
        <v>0.39867231347384596</v>
      </c>
      <c r="AR1464" s="11">
        <v>1183.3450416251701</v>
      </c>
      <c r="AS1464" s="11">
        <v>1140</v>
      </c>
      <c r="AT1464" s="11">
        <v>4725000</v>
      </c>
      <c r="AW1464" s="11">
        <v>0.05</v>
      </c>
      <c r="AX1464" s="11">
        <v>0.1590424015949542</v>
      </c>
    </row>
    <row r="1465" spans="1:50">
      <c r="A1465"/>
      <c r="B1465"/>
      <c r="C1465"/>
      <c r="D1465"/>
      <c r="E1465"/>
      <c r="F1465"/>
      <c r="G1465"/>
      <c r="H1465"/>
      <c r="I1465"/>
      <c r="J1465"/>
      <c r="K1465"/>
      <c r="L1465"/>
      <c r="M1465"/>
      <c r="N1465"/>
      <c r="O1465"/>
      <c r="P1465"/>
      <c r="Q1465"/>
      <c r="R1465"/>
      <c r="S1465"/>
      <c r="T1465"/>
      <c r="U1465"/>
      <c r="V1465"/>
      <c r="W1465"/>
      <c r="X1465"/>
      <c r="Y1465"/>
      <c r="Z1465"/>
      <c r="AA1465" s="11">
        <v>7.8206465067778945E-3</v>
      </c>
      <c r="AB1465" s="11">
        <v>8.9000015300000013E-2</v>
      </c>
      <c r="AC1465" s="11">
        <v>0.55000000000000004</v>
      </c>
      <c r="AD1465" s="11">
        <v>0.5</v>
      </c>
      <c r="AE1465" s="11">
        <v>0.72299999999999998</v>
      </c>
      <c r="AF1465" s="11">
        <v>0.72599999999999998</v>
      </c>
      <c r="AG1465" s="11">
        <v>0.5</v>
      </c>
      <c r="AH1465" s="11">
        <v>0.41100000000000003</v>
      </c>
      <c r="AI1465" s="11">
        <v>0.65</v>
      </c>
      <c r="AJ1465" s="11">
        <v>0.50156664891592684</v>
      </c>
      <c r="AK1465" s="11">
        <v>0.35328118501083605</v>
      </c>
      <c r="AL1465" s="11">
        <v>0.39061114904438232</v>
      </c>
      <c r="AM1465" s="11">
        <v>3.1269543464665551E-4</v>
      </c>
      <c r="AN1465" s="11">
        <v>0.40143699999999999</v>
      </c>
      <c r="AO1465" s="11">
        <v>0.38567360986334642</v>
      </c>
      <c r="AP1465" s="11">
        <v>0.55728000202774997</v>
      </c>
      <c r="AQ1465" s="11">
        <v>0.39061114904438232</v>
      </c>
      <c r="AR1465" s="11">
        <v>1203.7800140694701</v>
      </c>
      <c r="AS1465" s="11">
        <v>1150</v>
      </c>
      <c r="AT1465" s="11">
        <v>4797000</v>
      </c>
      <c r="AU1465" s="11">
        <v>35.979999999999997</v>
      </c>
      <c r="AV1465" s="11">
        <v>60.77</v>
      </c>
      <c r="AW1465" s="11">
        <v>0.05</v>
      </c>
      <c r="AX1465" s="11">
        <v>0.16572074529754172</v>
      </c>
    </row>
    <row r="1466" spans="1:50">
      <c r="A1466"/>
      <c r="B1466"/>
      <c r="C1466"/>
      <c r="D1466"/>
      <c r="E1466"/>
      <c r="F1466"/>
      <c r="G1466"/>
      <c r="H1466"/>
      <c r="I1466"/>
      <c r="J1466"/>
      <c r="K1466"/>
      <c r="L1466"/>
      <c r="M1466"/>
      <c r="N1466"/>
      <c r="O1466"/>
      <c r="P1466"/>
      <c r="Q1466"/>
      <c r="R1466"/>
      <c r="S1466"/>
      <c r="T1466"/>
      <c r="U1466"/>
      <c r="V1466"/>
      <c r="W1466"/>
      <c r="X1466"/>
      <c r="Y1466"/>
      <c r="Z1466"/>
      <c r="AA1466" s="11">
        <v>7.8206465067778945E-3</v>
      </c>
      <c r="AB1466" s="11">
        <v>8.9000015300000013E-2</v>
      </c>
      <c r="AC1466" s="11">
        <v>0.55000000000000004</v>
      </c>
      <c r="AD1466" s="11">
        <v>0.5</v>
      </c>
      <c r="AE1466" s="11">
        <v>0.72699999999999998</v>
      </c>
      <c r="AF1466" s="11">
        <v>0.83700000000000008</v>
      </c>
      <c r="AG1466" s="11">
        <v>0.5</v>
      </c>
      <c r="AH1466" s="11">
        <v>0.56899999999999995</v>
      </c>
      <c r="AI1466" s="11">
        <v>0.65</v>
      </c>
      <c r="AJ1466" s="11">
        <v>0.45282975831013939</v>
      </c>
      <c r="AK1466" s="11">
        <v>0.309999328464591</v>
      </c>
      <c r="AL1466" s="11">
        <v>0.36817977774982424</v>
      </c>
      <c r="AM1466" s="11">
        <v>5.8792089791555552E-4</v>
      </c>
      <c r="AN1466" s="11">
        <v>0.41395328571428569</v>
      </c>
      <c r="AO1466" s="11">
        <v>0.36436687882393548</v>
      </c>
      <c r="AP1466" s="11">
        <v>0.57024000173807143</v>
      </c>
      <c r="AQ1466" s="11">
        <v>0.36817977774982424</v>
      </c>
      <c r="AR1466" s="11">
        <v>1248.4811206808599</v>
      </c>
      <c r="AS1466" s="11">
        <v>1170</v>
      </c>
      <c r="AT1466" s="11">
        <v>4864600</v>
      </c>
      <c r="AU1466" s="11">
        <v>34.6</v>
      </c>
      <c r="AW1466" s="11">
        <v>0.05</v>
      </c>
      <c r="AX1466" s="11">
        <v>0.16245936922782495</v>
      </c>
    </row>
    <row r="1467" spans="1:50">
      <c r="A1467"/>
      <c r="B1467"/>
      <c r="C1467"/>
      <c r="D1467"/>
      <c r="E1467"/>
      <c r="F1467"/>
      <c r="G1467"/>
      <c r="H1467"/>
      <c r="I1467"/>
      <c r="J1467"/>
      <c r="K1467"/>
      <c r="L1467"/>
      <c r="M1467"/>
      <c r="N1467"/>
      <c r="O1467"/>
      <c r="P1467"/>
      <c r="Q1467"/>
      <c r="R1467"/>
      <c r="S1467"/>
      <c r="T1467"/>
      <c r="U1467"/>
      <c r="V1467"/>
      <c r="W1467"/>
      <c r="X1467"/>
      <c r="Y1467"/>
      <c r="Z1467"/>
      <c r="AA1467" s="11">
        <v>7.8206465067778945E-3</v>
      </c>
      <c r="AB1467" s="11">
        <v>8.9000015300000013E-2</v>
      </c>
      <c r="AC1467" s="11">
        <v>0.55000000000000004</v>
      </c>
      <c r="AD1467" s="11">
        <v>0.5</v>
      </c>
      <c r="AE1467" s="11">
        <v>0.69299999999999995</v>
      </c>
      <c r="AF1467" s="11">
        <v>0.86799999999999999</v>
      </c>
      <c r="AG1467" s="11">
        <v>0.5</v>
      </c>
      <c r="AH1467" s="11">
        <v>0.65</v>
      </c>
      <c r="AI1467" s="11">
        <v>0.65200000000000002</v>
      </c>
      <c r="AJ1467" s="11">
        <v>0.40409286770435199</v>
      </c>
      <c r="AK1467" s="11">
        <v>0.26671747191834599</v>
      </c>
      <c r="AL1467" s="11">
        <v>0.34574840645526611</v>
      </c>
      <c r="AM1467" s="11">
        <v>2.0344638170609998E-3</v>
      </c>
      <c r="AN1467" s="11">
        <v>0.49626971428571431</v>
      </c>
      <c r="AO1467" s="11">
        <v>0.34306014778452459</v>
      </c>
      <c r="AP1467" s="11">
        <v>0.58320000144839279</v>
      </c>
      <c r="AQ1467" s="11">
        <v>0.34574840645526611</v>
      </c>
      <c r="AR1467" s="11">
        <v>1331.0487370870001</v>
      </c>
      <c r="AS1467" s="11">
        <v>1250</v>
      </c>
      <c r="AT1467" s="11">
        <v>4915300</v>
      </c>
      <c r="AW1467" s="11">
        <v>0.05</v>
      </c>
      <c r="AX1467" s="11">
        <v>0.1588063121101701</v>
      </c>
    </row>
    <row r="1468" spans="1:50">
      <c r="A1468"/>
      <c r="B1468"/>
      <c r="C1468"/>
      <c r="D1468"/>
      <c r="E1468"/>
      <c r="F1468"/>
      <c r="G1468"/>
      <c r="H1468"/>
      <c r="I1468"/>
      <c r="J1468"/>
      <c r="K1468"/>
      <c r="L1468"/>
      <c r="M1468"/>
      <c r="N1468"/>
      <c r="O1468"/>
      <c r="P1468"/>
      <c r="Q1468"/>
      <c r="R1468"/>
      <c r="S1468"/>
      <c r="T1468"/>
      <c r="U1468"/>
      <c r="V1468"/>
      <c r="W1468"/>
      <c r="X1468"/>
      <c r="Y1468"/>
      <c r="Z1468"/>
      <c r="AA1468" s="11">
        <v>7.8206465067778945E-3</v>
      </c>
      <c r="AB1468" s="11">
        <v>8.9000015300000013E-2</v>
      </c>
      <c r="AC1468" s="11">
        <v>0.55000000000000004</v>
      </c>
      <c r="AD1468" s="11">
        <v>0.5</v>
      </c>
      <c r="AE1468" s="11">
        <v>0.68700000000000006</v>
      </c>
      <c r="AF1468" s="11">
        <v>0.86799999999999999</v>
      </c>
      <c r="AG1468" s="11">
        <v>0.5</v>
      </c>
      <c r="AH1468" s="11">
        <v>0.55700000000000005</v>
      </c>
      <c r="AI1468" s="11">
        <v>0.65</v>
      </c>
      <c r="AJ1468" s="11">
        <v>0.32651570901613702</v>
      </c>
      <c r="AK1468" s="11">
        <v>0.28305618608908001</v>
      </c>
      <c r="AL1468" s="11">
        <v>0.34166248897545926</v>
      </c>
      <c r="AM1468" s="11">
        <v>6.0547348026156666E-3</v>
      </c>
      <c r="AN1468" s="11">
        <v>0.57407799999999998</v>
      </c>
      <c r="AO1468" s="11">
        <v>0.35076217075029803</v>
      </c>
      <c r="AP1468" s="11">
        <v>0.59616000115871426</v>
      </c>
      <c r="AQ1468" s="11">
        <v>0.34166248897545926</v>
      </c>
      <c r="AR1468" s="11">
        <v>1422.30934741593</v>
      </c>
      <c r="AS1468" s="11">
        <v>1370</v>
      </c>
      <c r="AT1468" s="11">
        <v>4954800</v>
      </c>
      <c r="AW1468" s="11">
        <v>0.04</v>
      </c>
      <c r="AX1468" s="11">
        <v>0.16089922226600434</v>
      </c>
    </row>
    <row r="1469" spans="1:50">
      <c r="A1469"/>
      <c r="B1469"/>
      <c r="C1469"/>
      <c r="D1469"/>
      <c r="E1469"/>
      <c r="F1469"/>
      <c r="G1469"/>
      <c r="H1469"/>
      <c r="I1469"/>
      <c r="J1469"/>
      <c r="K1469"/>
      <c r="L1469"/>
      <c r="M1469"/>
      <c r="N1469"/>
      <c r="O1469"/>
      <c r="P1469"/>
      <c r="Q1469"/>
      <c r="R1469"/>
      <c r="S1469"/>
      <c r="T1469"/>
      <c r="U1469"/>
      <c r="V1469"/>
      <c r="W1469"/>
      <c r="X1469"/>
      <c r="Y1469"/>
      <c r="Z1469"/>
      <c r="AA1469" s="11">
        <v>7.8206465067778945E-3</v>
      </c>
      <c r="AB1469" s="11">
        <v>0.10722001458675123</v>
      </c>
      <c r="AC1469" s="11">
        <v>0.55000000000000004</v>
      </c>
      <c r="AD1469" s="11">
        <v>0.5</v>
      </c>
      <c r="AE1469" s="11">
        <v>0.72499999999999998</v>
      </c>
      <c r="AF1469" s="11">
        <v>0.61099999999999999</v>
      </c>
      <c r="AG1469" s="11">
        <v>0.5</v>
      </c>
      <c r="AH1469" s="11">
        <v>0.6</v>
      </c>
      <c r="AI1469" s="11">
        <v>0.65</v>
      </c>
      <c r="AJ1469" s="11">
        <v>0.248938550327922</v>
      </c>
      <c r="AK1469" s="11">
        <v>0.29939490025981402</v>
      </c>
      <c r="AL1469" s="11">
        <v>0.33757657149565246</v>
      </c>
      <c r="AM1469" s="11">
        <v>1.1812509457306334E-2</v>
      </c>
      <c r="AN1469" s="11">
        <v>0.61317842857142857</v>
      </c>
      <c r="AO1469" s="11">
        <v>0.35846419371607147</v>
      </c>
      <c r="AP1469" s="11">
        <v>0.60912000086903573</v>
      </c>
      <c r="AQ1469" s="11">
        <v>0.33757657149565246</v>
      </c>
      <c r="AR1469" s="11">
        <v>1434.0509112859099</v>
      </c>
      <c r="AS1469" s="11">
        <v>1380</v>
      </c>
      <c r="AT1469" s="11">
        <v>4993200</v>
      </c>
      <c r="AU1469" s="11">
        <v>31.67</v>
      </c>
      <c r="AV1469" s="11">
        <v>66.650000000000006</v>
      </c>
      <c r="AW1469" s="11">
        <v>0.03</v>
      </c>
      <c r="AX1469" s="11">
        <v>0.15513256441251905</v>
      </c>
    </row>
    <row r="1470" spans="1:50">
      <c r="A1470"/>
      <c r="B1470"/>
      <c r="C1470"/>
      <c r="D1470"/>
      <c r="E1470"/>
      <c r="F1470"/>
      <c r="G1470"/>
      <c r="H1470"/>
      <c r="I1470"/>
      <c r="J1470"/>
      <c r="K1470"/>
      <c r="L1470"/>
      <c r="M1470"/>
      <c r="N1470"/>
      <c r="O1470"/>
      <c r="P1470"/>
      <c r="Q1470"/>
      <c r="R1470"/>
      <c r="S1470"/>
      <c r="T1470"/>
      <c r="U1470"/>
      <c r="V1470"/>
      <c r="W1470"/>
      <c r="X1470"/>
      <c r="Y1470"/>
      <c r="Z1470"/>
      <c r="AA1470" s="11">
        <v>7.8206465067778945E-3</v>
      </c>
      <c r="AB1470" s="11">
        <v>0.12544001387350245</v>
      </c>
      <c r="AC1470" s="11">
        <v>0.55000000000000004</v>
      </c>
      <c r="AD1470" s="11">
        <v>0.5</v>
      </c>
      <c r="AE1470" s="11">
        <v>0.76500000000000001</v>
      </c>
      <c r="AF1470" s="11">
        <v>0.90300000000000002</v>
      </c>
      <c r="AG1470" s="11">
        <v>0.5</v>
      </c>
      <c r="AH1470" s="11">
        <v>0.67599999999999993</v>
      </c>
      <c r="AI1470" s="11">
        <v>0.69400000000000006</v>
      </c>
      <c r="AJ1470" s="11">
        <v>0.231462021815592</v>
      </c>
      <c r="AK1470" s="11">
        <v>0.28482682381727198</v>
      </c>
      <c r="AL1470" s="11">
        <v>0.33869443470843236</v>
      </c>
      <c r="AM1470" s="11">
        <v>3.0493258709429889E-2</v>
      </c>
      <c r="AN1470" s="11">
        <v>0.57203842857142861</v>
      </c>
      <c r="AO1470" s="11">
        <v>0.34939628332088218</v>
      </c>
      <c r="AP1470" s="11">
        <v>0.62208000057935708</v>
      </c>
      <c r="AQ1470" s="11">
        <v>0.33869443470843236</v>
      </c>
      <c r="AR1470" s="11">
        <v>1553.4977389789899</v>
      </c>
      <c r="AS1470" s="11">
        <v>1500</v>
      </c>
      <c r="AT1470" s="11">
        <v>5038600</v>
      </c>
      <c r="AW1470" s="11">
        <v>0.05</v>
      </c>
      <c r="AX1470" s="11">
        <v>0.15572074524723384</v>
      </c>
    </row>
    <row r="1471" spans="1:50">
      <c r="A1471"/>
      <c r="B1471"/>
      <c r="C1471"/>
      <c r="D1471"/>
      <c r="E1471"/>
      <c r="F1471"/>
      <c r="G1471"/>
      <c r="H1471"/>
      <c r="I1471"/>
      <c r="J1471"/>
      <c r="K1471"/>
      <c r="L1471"/>
      <c r="M1471"/>
      <c r="N1471"/>
      <c r="O1471"/>
      <c r="P1471"/>
      <c r="Q1471"/>
      <c r="R1471"/>
      <c r="S1471"/>
      <c r="T1471"/>
      <c r="U1471"/>
      <c r="V1471"/>
      <c r="W1471"/>
      <c r="X1471"/>
      <c r="Y1471"/>
      <c r="Z1471"/>
      <c r="AA1471" s="11">
        <v>7.8206465067778945E-3</v>
      </c>
      <c r="AB1471" s="11">
        <v>0.14366001316025379</v>
      </c>
      <c r="AC1471" s="11">
        <v>0.55000000000000004</v>
      </c>
      <c r="AD1471" s="11">
        <v>0.5</v>
      </c>
      <c r="AE1471" s="11">
        <v>0.85499999999999998</v>
      </c>
      <c r="AF1471" s="11">
        <v>0.84400000000000008</v>
      </c>
      <c r="AG1471" s="11">
        <v>0.5</v>
      </c>
      <c r="AH1471" s="11">
        <v>0.76200000000000001</v>
      </c>
      <c r="AI1471" s="11">
        <v>0.69400000000000006</v>
      </c>
      <c r="AJ1471" s="11">
        <v>0.24948610561620801</v>
      </c>
      <c r="AK1471" s="11">
        <v>0.30186985124707</v>
      </c>
      <c r="AL1471" s="11">
        <v>0.29881846102813736</v>
      </c>
      <c r="AM1471" s="11">
        <v>5.7461273556067775E-2</v>
      </c>
      <c r="AN1471" s="11">
        <v>0.56629285714285715</v>
      </c>
      <c r="AO1471" s="11">
        <v>0.34895568984292297</v>
      </c>
      <c r="AP1471" s="11">
        <v>0.63504000028967855</v>
      </c>
      <c r="AQ1471" s="11">
        <v>0.29881846102813736</v>
      </c>
      <c r="AR1471" s="11">
        <v>1691.59203716774</v>
      </c>
      <c r="AS1471" s="11">
        <v>1610</v>
      </c>
      <c r="AT1471" s="11">
        <v>5092802</v>
      </c>
      <c r="AU1471" s="11">
        <v>32.93</v>
      </c>
      <c r="AV1471" s="11">
        <v>51.93</v>
      </c>
      <c r="AW1471" s="11">
        <v>0.05</v>
      </c>
      <c r="AX1471" s="11">
        <v>0.14738427240951874</v>
      </c>
    </row>
    <row r="1472" spans="1:50">
      <c r="A1472"/>
      <c r="B1472"/>
      <c r="C1472"/>
      <c r="D1472"/>
      <c r="E1472"/>
      <c r="F1472"/>
      <c r="G1472"/>
      <c r="H1472"/>
      <c r="I1472"/>
      <c r="J1472"/>
      <c r="K1472"/>
      <c r="L1472"/>
      <c r="M1472"/>
      <c r="N1472"/>
      <c r="O1472"/>
      <c r="P1472"/>
      <c r="Q1472"/>
      <c r="R1472"/>
      <c r="S1472"/>
      <c r="T1472"/>
      <c r="U1472"/>
      <c r="V1472"/>
      <c r="W1472"/>
      <c r="X1472"/>
      <c r="Y1472"/>
      <c r="Z1472"/>
      <c r="AA1472" s="11">
        <v>7.8206465067778945E-3</v>
      </c>
      <c r="AB1472" s="11">
        <v>0.16188001244700501</v>
      </c>
      <c r="AC1472" s="11">
        <v>0.55000000000000004</v>
      </c>
      <c r="AD1472" s="11">
        <v>0.5</v>
      </c>
      <c r="AE1472" s="11">
        <v>0.85099999999999998</v>
      </c>
      <c r="AF1472" s="11">
        <v>0.81499999999999995</v>
      </c>
      <c r="AG1472" s="11">
        <v>0.3</v>
      </c>
      <c r="AH1472" s="11">
        <v>0.78799999999999992</v>
      </c>
      <c r="AI1472" s="11">
        <v>0.69400000000000006</v>
      </c>
      <c r="AJ1472" s="11">
        <v>0.25956805335086802</v>
      </c>
      <c r="AK1472" s="11">
        <v>0.33995902019042001</v>
      </c>
      <c r="AL1472" s="11">
        <v>0.26441235484440068</v>
      </c>
      <c r="AM1472" s="11">
        <v>0.11700895412764777</v>
      </c>
      <c r="AN1472" s="11">
        <v>0.59114557142857138</v>
      </c>
      <c r="AO1472" s="11">
        <v>0.28433239956183665</v>
      </c>
      <c r="AP1472" s="11">
        <v>0.64800000000000002</v>
      </c>
      <c r="AQ1472" s="11">
        <v>0.26441235484440068</v>
      </c>
      <c r="AR1472" s="11">
        <v>1727.73299491745</v>
      </c>
      <c r="AS1472" s="11">
        <v>1670</v>
      </c>
      <c r="AT1472" s="11">
        <v>5143500</v>
      </c>
      <c r="AW1472" s="11">
        <v>0.04</v>
      </c>
      <c r="AX1472" s="11">
        <v>0.14739449981377017</v>
      </c>
    </row>
    <row r="1473" spans="1:50">
      <c r="A1473"/>
      <c r="B1473"/>
      <c r="C1473"/>
      <c r="D1473"/>
      <c r="E1473"/>
      <c r="F1473"/>
      <c r="G1473"/>
      <c r="H1473"/>
      <c r="I1473"/>
      <c r="J1473"/>
      <c r="K1473"/>
      <c r="L1473"/>
      <c r="M1473"/>
      <c r="N1473"/>
      <c r="O1473"/>
      <c r="P1473"/>
      <c r="Q1473"/>
      <c r="R1473"/>
      <c r="S1473"/>
      <c r="T1473"/>
      <c r="U1473"/>
      <c r="V1473"/>
      <c r="W1473"/>
      <c r="X1473"/>
      <c r="Y1473"/>
      <c r="Z1473"/>
      <c r="AA1473" s="11">
        <v>7.8206465067778945E-3</v>
      </c>
      <c r="AB1473" s="11">
        <v>0.18010001173375645</v>
      </c>
      <c r="AC1473" s="11">
        <v>0.60699999999999998</v>
      </c>
      <c r="AD1473" s="11">
        <v>0.5</v>
      </c>
      <c r="AE1473" s="11">
        <v>0.9</v>
      </c>
      <c r="AF1473" s="11">
        <v>0.81299999999999994</v>
      </c>
      <c r="AG1473" s="11">
        <v>0.5</v>
      </c>
      <c r="AH1473" s="11">
        <v>0.77900000000000003</v>
      </c>
      <c r="AI1473" s="11">
        <v>0.76400000000000001</v>
      </c>
      <c r="AJ1473" s="11">
        <v>0.23169120682048799</v>
      </c>
      <c r="AK1473" s="11">
        <v>0.35427907709244999</v>
      </c>
      <c r="AL1473" s="11">
        <v>0.25728693471992164</v>
      </c>
      <c r="AM1473" s="11">
        <v>0.27001641382527775</v>
      </c>
      <c r="AN1473" s="11">
        <v>0.6101414285714285</v>
      </c>
      <c r="AO1473" s="11">
        <v>0.2438815621826568</v>
      </c>
      <c r="AP1473" s="11">
        <v>0.71599999999999997</v>
      </c>
      <c r="AQ1473" s="11">
        <v>0.25728693471992164</v>
      </c>
      <c r="AR1473" s="11">
        <v>1822.06514197503</v>
      </c>
      <c r="AS1473" s="11">
        <v>1790</v>
      </c>
      <c r="AT1473" s="11">
        <v>5192100</v>
      </c>
      <c r="AW1473" s="11">
        <v>0.06</v>
      </c>
      <c r="AX1473" s="11">
        <v>0.14332665138348388</v>
      </c>
    </row>
    <row r="1474" spans="1:50">
      <c r="A1474"/>
      <c r="B1474"/>
      <c r="C1474"/>
      <c r="D1474"/>
      <c r="E1474"/>
      <c r="F1474"/>
      <c r="G1474"/>
      <c r="H1474"/>
      <c r="I1474"/>
      <c r="J1474"/>
      <c r="K1474"/>
      <c r="L1474"/>
      <c r="M1474"/>
      <c r="N1474"/>
      <c r="O1474"/>
      <c r="P1474"/>
      <c r="Q1474"/>
      <c r="R1474"/>
      <c r="S1474"/>
      <c r="T1474"/>
      <c r="U1474"/>
      <c r="V1474"/>
      <c r="W1474"/>
      <c r="X1474"/>
      <c r="Y1474"/>
      <c r="Z1474"/>
      <c r="AA1474" s="11">
        <v>7.8206465067778945E-3</v>
      </c>
      <c r="AB1474" s="11">
        <v>0.19832001102050767</v>
      </c>
      <c r="AC1474" s="11">
        <v>0.59899999999999998</v>
      </c>
      <c r="AD1474" s="11">
        <v>0.5</v>
      </c>
      <c r="AE1474" s="11">
        <v>0.92700000000000005</v>
      </c>
      <c r="AF1474" s="11">
        <v>0.77099999999999991</v>
      </c>
      <c r="AG1474" s="11">
        <v>0.4</v>
      </c>
      <c r="AH1474" s="11">
        <v>0.77099999999999991</v>
      </c>
      <c r="AI1474" s="11">
        <v>0.81400000000000006</v>
      </c>
      <c r="AJ1474" s="11">
        <v>0.28227481758692197</v>
      </c>
      <c r="AK1474" s="11">
        <v>0.36639484579388198</v>
      </c>
      <c r="AL1474" s="11">
        <v>0.26231061522498206</v>
      </c>
      <c r="AM1474" s="11">
        <v>0.46023810736693777</v>
      </c>
      <c r="AN1474" s="11">
        <v>0.61159814285714287</v>
      </c>
      <c r="AO1474" s="11">
        <v>0.25939898034712677</v>
      </c>
      <c r="AP1474" s="11">
        <v>0.71099999999999997</v>
      </c>
      <c r="AQ1474" s="11">
        <v>0.26231061522498206</v>
      </c>
      <c r="AR1474" s="11">
        <v>2028.80724861305</v>
      </c>
      <c r="AS1474" s="11">
        <v>2000</v>
      </c>
      <c r="AT1474" s="11">
        <v>5234800</v>
      </c>
      <c r="AU1474" s="11">
        <v>33.43</v>
      </c>
      <c r="AV1474" s="11">
        <v>29.4</v>
      </c>
      <c r="AW1474" s="11">
        <v>7.0000000000000007E-2</v>
      </c>
      <c r="AX1474" s="11">
        <v>0.13461787283040871</v>
      </c>
    </row>
    <row r="1475" spans="1:50">
      <c r="A1475"/>
      <c r="B1475"/>
      <c r="C1475"/>
      <c r="D1475"/>
      <c r="E1475"/>
      <c r="F1475"/>
      <c r="G1475"/>
      <c r="H1475"/>
      <c r="I1475"/>
      <c r="J1475"/>
      <c r="K1475"/>
      <c r="L1475"/>
      <c r="M1475"/>
      <c r="N1475"/>
      <c r="O1475"/>
      <c r="P1475"/>
      <c r="Q1475"/>
      <c r="R1475"/>
      <c r="S1475"/>
      <c r="T1475"/>
      <c r="U1475"/>
      <c r="V1475"/>
      <c r="W1475"/>
      <c r="X1475"/>
      <c r="Y1475"/>
      <c r="Z1475"/>
      <c r="AA1475" s="11">
        <v>7.8206465067778945E-3</v>
      </c>
      <c r="AB1475" s="11">
        <v>0.21654001030725889</v>
      </c>
      <c r="AC1475" s="11">
        <v>0.60699999999999998</v>
      </c>
      <c r="AD1475" s="11">
        <v>0.5</v>
      </c>
      <c r="AE1475" s="11">
        <v>0.93900000000000006</v>
      </c>
      <c r="AF1475" s="11">
        <v>0.7609999999999999</v>
      </c>
      <c r="AG1475" s="11">
        <v>0.5</v>
      </c>
      <c r="AH1475" s="11">
        <v>0.75599999999999989</v>
      </c>
      <c r="AI1475" s="11">
        <v>0.81400000000000006</v>
      </c>
      <c r="AJ1475" s="11">
        <v>0.37551358447394201</v>
      </c>
      <c r="AK1475" s="11">
        <v>0.34002440638640002</v>
      </c>
      <c r="AL1475" s="11">
        <v>0.28584603589305091</v>
      </c>
      <c r="AM1475" s="11">
        <v>0.71451313759049784</v>
      </c>
      <c r="AN1475" s="11">
        <v>0.74222299999999997</v>
      </c>
      <c r="AO1475" s="11">
        <v>0.2412761696911046</v>
      </c>
      <c r="AP1475" s="11">
        <v>0.71299999999999997</v>
      </c>
      <c r="AQ1475" s="11">
        <v>0.28584603589305091</v>
      </c>
      <c r="AR1475" s="11">
        <v>2228.98637870009</v>
      </c>
      <c r="AS1475" s="11">
        <v>2180</v>
      </c>
      <c r="AT1475" s="11">
        <v>5277900</v>
      </c>
      <c r="AW1475" s="11">
        <v>0.1</v>
      </c>
      <c r="AX1475" s="11">
        <v>0.126995088352097</v>
      </c>
    </row>
    <row r="1476" spans="1:50">
      <c r="A1476"/>
      <c r="B1476"/>
      <c r="C1476"/>
      <c r="D1476"/>
      <c r="E1476"/>
      <c r="F1476"/>
      <c r="G1476"/>
      <c r="H1476"/>
      <c r="I1476"/>
      <c r="J1476"/>
      <c r="K1476"/>
      <c r="L1476"/>
      <c r="M1476"/>
      <c r="N1476"/>
      <c r="O1476"/>
      <c r="P1476"/>
      <c r="Q1476"/>
      <c r="R1476"/>
      <c r="S1476"/>
      <c r="T1476"/>
      <c r="U1476"/>
      <c r="V1476"/>
      <c r="W1476"/>
      <c r="X1476"/>
      <c r="Y1476"/>
      <c r="Z1476"/>
      <c r="AA1476" s="11">
        <v>7.8206465067778945E-3</v>
      </c>
      <c r="AB1476" s="11">
        <v>0.23476000959401022</v>
      </c>
      <c r="AC1476" s="11">
        <v>0.753</v>
      </c>
      <c r="AD1476" s="11">
        <v>0.5</v>
      </c>
      <c r="AE1476" s="11">
        <v>0.93400000000000005</v>
      </c>
      <c r="AF1476" s="11">
        <v>0.74900000000000011</v>
      </c>
      <c r="AG1476" s="11">
        <v>0.5</v>
      </c>
      <c r="AH1476" s="11">
        <v>0.71499999999999997</v>
      </c>
      <c r="AI1476" s="11">
        <v>0.87599999999999989</v>
      </c>
      <c r="AJ1476" s="11">
        <v>0.39171210407058998</v>
      </c>
      <c r="AK1476" s="11">
        <v>0.30884091806181801</v>
      </c>
      <c r="AL1476" s="11">
        <v>0.25528861167604705</v>
      </c>
      <c r="AM1476" s="11">
        <v>0.93692158395426106</v>
      </c>
      <c r="AN1476" s="11">
        <v>0.72602642857142852</v>
      </c>
      <c r="AO1476" s="11">
        <v>0.24257998456784197</v>
      </c>
      <c r="AP1476" s="11">
        <v>0.69499999999999995</v>
      </c>
      <c r="AQ1476" s="11">
        <v>0.25528861167604705</v>
      </c>
      <c r="AR1476" s="11">
        <v>2283.3054419981299</v>
      </c>
      <c r="AS1476" s="11">
        <v>2200</v>
      </c>
      <c r="AT1476" s="11">
        <v>5321354.8578742296</v>
      </c>
      <c r="AW1476" s="11">
        <v>0.11</v>
      </c>
      <c r="AX1476" s="11">
        <v>0.11675333292860546</v>
      </c>
    </row>
    <row r="1477" spans="1:50">
      <c r="A1477"/>
      <c r="B1477"/>
      <c r="C1477"/>
      <c r="D1477"/>
      <c r="E1477"/>
      <c r="F1477"/>
      <c r="G1477"/>
      <c r="H1477"/>
      <c r="I1477"/>
      <c r="J1477"/>
      <c r="K1477"/>
      <c r="L1477"/>
      <c r="M1477"/>
      <c r="N1477"/>
      <c r="O1477"/>
      <c r="P1477"/>
      <c r="Q1477"/>
      <c r="R1477"/>
      <c r="S1477"/>
      <c r="T1477"/>
      <c r="U1477"/>
      <c r="V1477"/>
      <c r="W1477"/>
      <c r="X1477"/>
      <c r="Y1477"/>
      <c r="Z1477"/>
      <c r="AA1477" s="11">
        <v>7.8206465067778945E-3</v>
      </c>
      <c r="AB1477" s="11">
        <v>0.25298000888076144</v>
      </c>
      <c r="AC1477" s="11">
        <v>0.7659999999999999</v>
      </c>
      <c r="AD1477" s="11">
        <v>0.5</v>
      </c>
      <c r="AE1477" s="11">
        <v>0.92900000000000005</v>
      </c>
      <c r="AF1477" s="11">
        <v>0.80200000000000005</v>
      </c>
      <c r="AG1477" s="11">
        <v>0.5</v>
      </c>
      <c r="AH1477" s="11">
        <v>0.622</v>
      </c>
      <c r="AI1477" s="11">
        <v>0.75900000000000001</v>
      </c>
      <c r="AJ1477" s="11">
        <v>0.39279498300567989</v>
      </c>
      <c r="AK1477" s="11">
        <v>0.31075250883847244</v>
      </c>
      <c r="AL1477" s="11">
        <v>0.25773572550458934</v>
      </c>
      <c r="AM1477" s="11">
        <v>0.92755236832413679</v>
      </c>
      <c r="AN1477" s="11">
        <v>0.71876616444799379</v>
      </c>
      <c r="AO1477" s="11">
        <v>0.24515418466462569</v>
      </c>
      <c r="AP1477" s="11">
        <v>0.82599999999999996</v>
      </c>
      <c r="AQ1477" s="11">
        <v>0.25773572550458934</v>
      </c>
      <c r="AS1477" s="11">
        <v>2303.333333333343</v>
      </c>
      <c r="AW1477" s="11">
        <v>0.11</v>
      </c>
      <c r="AX1477" s="11">
        <v>0.10974883759651494</v>
      </c>
    </row>
    <row r="1478" spans="1:50">
      <c r="A1478"/>
      <c r="B1478"/>
      <c r="C1478"/>
      <c r="D1478"/>
      <c r="E1478"/>
      <c r="F1478"/>
      <c r="G1478"/>
      <c r="H1478"/>
      <c r="I1478"/>
      <c r="J1478"/>
      <c r="K1478"/>
      <c r="L1478"/>
      <c r="M1478"/>
      <c r="N1478"/>
      <c r="O1478"/>
      <c r="P1478"/>
      <c r="Q1478"/>
      <c r="R1478"/>
      <c r="S1478"/>
      <c r="T1478"/>
      <c r="U1478"/>
      <c r="V1478"/>
      <c r="W1478"/>
      <c r="X1478"/>
      <c r="Y1478"/>
      <c r="Z1478"/>
      <c r="AA1478" s="11">
        <v>4.5493934142114389E-2</v>
      </c>
      <c r="AB1478" s="11">
        <v>0.86199999809999994</v>
      </c>
      <c r="AC1478" s="11">
        <v>0.39200000017881392</v>
      </c>
      <c r="AD1478" s="11">
        <v>9.8000000044703481E-2</v>
      </c>
      <c r="AE1478" s="11">
        <v>0.31654000014439221</v>
      </c>
      <c r="AF1478" s="11">
        <v>0.88396000040322553</v>
      </c>
      <c r="AG1478" s="11">
        <v>9.8000000044703481E-2</v>
      </c>
      <c r="AH1478" s="11">
        <v>0.61544000028073786</v>
      </c>
      <c r="AI1478" s="11">
        <v>0.79380000036209819</v>
      </c>
      <c r="AJ1478" s="11">
        <v>0.70364289715227546</v>
      </c>
      <c r="AK1478" s="11">
        <v>0.28760695850154344</v>
      </c>
      <c r="AL1478" s="11">
        <v>0.42251460325692969</v>
      </c>
      <c r="AM1478" s="11">
        <v>3.5560901475091111E-4</v>
      </c>
      <c r="AN1478" s="11">
        <v>2.405442857142857E-2</v>
      </c>
      <c r="AO1478" s="11">
        <v>0.11227084296020795</v>
      </c>
      <c r="AP1478" s="11">
        <v>0.49040000274032353</v>
      </c>
      <c r="AQ1478" s="11">
        <v>0.42251460325692969</v>
      </c>
      <c r="AR1478" s="11">
        <v>900.97030242833603</v>
      </c>
      <c r="AS1478" s="11">
        <v>900</v>
      </c>
      <c r="AT1478" s="11">
        <v>4808652</v>
      </c>
      <c r="AW1478" s="11">
        <v>-0.03</v>
      </c>
      <c r="AX1478" s="11">
        <v>-3.6107674020115277E-2</v>
      </c>
    </row>
    <row r="1479" spans="1:50">
      <c r="A1479"/>
      <c r="B1479"/>
      <c r="C1479"/>
      <c r="D1479"/>
      <c r="E1479"/>
      <c r="F1479"/>
      <c r="G1479"/>
      <c r="H1479"/>
      <c r="I1479"/>
      <c r="J1479"/>
      <c r="K1479"/>
      <c r="L1479"/>
      <c r="M1479"/>
      <c r="N1479"/>
      <c r="O1479"/>
      <c r="P1479"/>
      <c r="Q1479"/>
      <c r="R1479"/>
      <c r="S1479"/>
      <c r="T1479"/>
      <c r="U1479"/>
      <c r="V1479"/>
      <c r="W1479"/>
      <c r="X1479"/>
      <c r="Y1479"/>
      <c r="Z1479"/>
      <c r="AA1479" s="11">
        <v>4.5493934142114389E-2</v>
      </c>
      <c r="AB1479" s="11">
        <v>0.86161428452857147</v>
      </c>
      <c r="AC1479" s="11">
        <v>0.4</v>
      </c>
      <c r="AD1479" s="11">
        <v>0.1</v>
      </c>
      <c r="AE1479" s="11">
        <v>0.32299999999999995</v>
      </c>
      <c r="AF1479" s="11">
        <v>0.90200000000000002</v>
      </c>
      <c r="AG1479" s="11">
        <v>0.1</v>
      </c>
      <c r="AH1479" s="11">
        <v>0.628</v>
      </c>
      <c r="AI1479" s="11">
        <v>0.81</v>
      </c>
      <c r="AJ1479" s="11">
        <v>0.70779887455039003</v>
      </c>
      <c r="AK1479" s="11">
        <v>0.28327240673309001</v>
      </c>
      <c r="AL1479" s="11">
        <v>0.42086597783351298</v>
      </c>
      <c r="AM1479" s="11">
        <v>8.5384666144040007E-4</v>
      </c>
      <c r="AN1479" s="11">
        <v>3.4970000000000001E-2</v>
      </c>
      <c r="AO1479" s="11">
        <v>0.1043580032010956</v>
      </c>
      <c r="AP1479" s="11">
        <v>0.50266000246629117</v>
      </c>
      <c r="AQ1479" s="11">
        <v>0.42086597783351298</v>
      </c>
      <c r="AR1479" s="11">
        <v>957.27308056932497</v>
      </c>
      <c r="AS1479" s="11">
        <v>950</v>
      </c>
      <c r="AT1479" s="11">
        <v>4931929</v>
      </c>
      <c r="AW1479" s="11">
        <v>-0.03</v>
      </c>
      <c r="AX1479" s="11">
        <v>-4.481654110297717E-2</v>
      </c>
    </row>
    <row r="1480" spans="1:50">
      <c r="A1480"/>
      <c r="B1480"/>
      <c r="C1480"/>
      <c r="D1480"/>
      <c r="E1480"/>
      <c r="F1480"/>
      <c r="G1480"/>
      <c r="H1480"/>
      <c r="I1480"/>
      <c r="J1480"/>
      <c r="K1480"/>
      <c r="L1480"/>
      <c r="M1480"/>
      <c r="N1480"/>
      <c r="O1480"/>
      <c r="P1480"/>
      <c r="Q1480"/>
      <c r="R1480"/>
      <c r="S1480"/>
      <c r="T1480"/>
      <c r="U1480"/>
      <c r="V1480"/>
      <c r="W1480"/>
      <c r="X1480"/>
      <c r="Y1480"/>
      <c r="Z1480"/>
      <c r="AA1480" s="11">
        <v>4.5493934142114389E-2</v>
      </c>
      <c r="AB1480" s="11">
        <v>0.86122857095714289</v>
      </c>
      <c r="AC1480" s="11">
        <v>0.4</v>
      </c>
      <c r="AD1480" s="11">
        <v>0.1</v>
      </c>
      <c r="AE1480" s="11">
        <v>0.32299999999999995</v>
      </c>
      <c r="AF1480" s="11">
        <v>0.82400000000000007</v>
      </c>
      <c r="AG1480" s="11">
        <v>0.1</v>
      </c>
      <c r="AH1480" s="11">
        <v>0.55399999999999994</v>
      </c>
      <c r="AI1480" s="11">
        <v>0.66</v>
      </c>
      <c r="AJ1480" s="11">
        <v>0.57272220003926499</v>
      </c>
      <c r="AK1480" s="11">
        <v>0.28861466449525597</v>
      </c>
      <c r="AL1480" s="11">
        <v>0.41921735241009622</v>
      </c>
      <c r="AM1480" s="11">
        <v>1.0802218219577333E-3</v>
      </c>
      <c r="AN1480" s="11">
        <v>3.7232428571428569E-2</v>
      </c>
      <c r="AO1480" s="11">
        <v>0.22436748774548637</v>
      </c>
      <c r="AP1480" s="11">
        <v>0.51492000219225875</v>
      </c>
      <c r="AQ1480" s="11">
        <v>0.41921735241009622</v>
      </c>
      <c r="AR1480" s="11">
        <v>1015.73965803099</v>
      </c>
      <c r="AS1480" s="11">
        <v>990</v>
      </c>
      <c r="AT1480" s="11">
        <v>5055546</v>
      </c>
      <c r="AU1480" s="11">
        <v>34.909999999999997</v>
      </c>
      <c r="AV1480" s="11">
        <v>79.900000000000006</v>
      </c>
      <c r="AW1480" s="11">
        <v>-0.05</v>
      </c>
      <c r="AX1480" s="11">
        <v>-5.141214707844044E-2</v>
      </c>
    </row>
    <row r="1481" spans="1:50">
      <c r="A1481"/>
      <c r="B1481"/>
      <c r="C1481"/>
      <c r="D1481"/>
      <c r="E1481"/>
      <c r="F1481"/>
      <c r="G1481"/>
      <c r="H1481"/>
      <c r="I1481"/>
      <c r="J1481"/>
      <c r="K1481"/>
      <c r="L1481"/>
      <c r="M1481"/>
      <c r="N1481"/>
      <c r="O1481"/>
      <c r="P1481"/>
      <c r="Q1481"/>
      <c r="R1481"/>
      <c r="S1481"/>
      <c r="T1481"/>
      <c r="U1481"/>
      <c r="V1481"/>
      <c r="W1481"/>
      <c r="X1481"/>
      <c r="Y1481"/>
      <c r="Z1481"/>
      <c r="AA1481" s="11">
        <v>4.5493934142114389E-2</v>
      </c>
      <c r="AB1481" s="11">
        <v>0.86084285738571431</v>
      </c>
      <c r="AC1481" s="11">
        <v>0.4</v>
      </c>
      <c r="AD1481" s="11">
        <v>0.1</v>
      </c>
      <c r="AE1481" s="11">
        <v>0.32200000000000001</v>
      </c>
      <c r="AF1481" s="11">
        <v>0.85199999999999998</v>
      </c>
      <c r="AG1481" s="11">
        <v>0.1</v>
      </c>
      <c r="AH1481" s="11">
        <v>0.53100000000000003</v>
      </c>
      <c r="AI1481" s="11">
        <v>0.66</v>
      </c>
      <c r="AJ1481" s="11">
        <v>0.43764552552813996</v>
      </c>
      <c r="AK1481" s="11">
        <v>0.29395692225742198</v>
      </c>
      <c r="AL1481" s="11">
        <v>0.41756872698667935</v>
      </c>
      <c r="AM1481" s="11">
        <v>1.3849305265150001E-3</v>
      </c>
      <c r="AN1481" s="11">
        <v>2.9502571428571427E-2</v>
      </c>
      <c r="AO1481" s="11">
        <v>0.34437697228987724</v>
      </c>
      <c r="AP1481" s="11">
        <v>0.52718000191822645</v>
      </c>
      <c r="AQ1481" s="11">
        <v>0.41756872698667935</v>
      </c>
      <c r="AR1481" s="11">
        <v>1042.89932975135</v>
      </c>
      <c r="AS1481" s="11">
        <v>1010</v>
      </c>
      <c r="AT1481" s="11">
        <v>5177155</v>
      </c>
      <c r="AW1481" s="11">
        <v>-0.05</v>
      </c>
      <c r="AX1481" s="11">
        <v>-4.4605728959695112E-2</v>
      </c>
    </row>
    <row r="1482" spans="1:50">
      <c r="A1482"/>
      <c r="B1482"/>
      <c r="C1482"/>
      <c r="D1482"/>
      <c r="E1482"/>
      <c r="F1482"/>
      <c r="G1482"/>
      <c r="H1482"/>
      <c r="I1482"/>
      <c r="J1482"/>
      <c r="K1482"/>
      <c r="L1482"/>
      <c r="M1482"/>
      <c r="N1482"/>
      <c r="O1482"/>
      <c r="P1482"/>
      <c r="Q1482"/>
      <c r="R1482"/>
      <c r="S1482"/>
      <c r="T1482"/>
      <c r="U1482"/>
      <c r="V1482"/>
      <c r="W1482"/>
      <c r="X1482"/>
      <c r="Y1482"/>
      <c r="Z1482"/>
      <c r="AA1482" s="11">
        <v>4.5493934142114389E-2</v>
      </c>
      <c r="AB1482" s="11">
        <v>0.86045714381428573</v>
      </c>
      <c r="AC1482" s="11">
        <v>0.4</v>
      </c>
      <c r="AD1482" s="11">
        <v>0.1</v>
      </c>
      <c r="AE1482" s="11">
        <v>0.32500000000000001</v>
      </c>
      <c r="AF1482" s="11">
        <v>0.85699999999999998</v>
      </c>
      <c r="AG1482" s="11">
        <v>0.1</v>
      </c>
      <c r="AH1482" s="11">
        <v>0.52100000000000002</v>
      </c>
      <c r="AI1482" s="11">
        <v>0.66</v>
      </c>
      <c r="AJ1482" s="11">
        <v>0.39610947239204602</v>
      </c>
      <c r="AK1482" s="11">
        <v>0.27416560262746098</v>
      </c>
      <c r="AL1482" s="11">
        <v>0.37916599857590672</v>
      </c>
      <c r="AM1482" s="11">
        <v>2.5350855270228887E-3</v>
      </c>
      <c r="AN1482" s="11">
        <v>3.3881857142857144E-2</v>
      </c>
      <c r="AO1482" s="11">
        <v>0.33483359878923635</v>
      </c>
      <c r="AP1482" s="11">
        <v>0.53944000164419403</v>
      </c>
      <c r="AQ1482" s="11">
        <v>0.37916599857590672</v>
      </c>
      <c r="AR1482" s="11">
        <v>1110.49827581825</v>
      </c>
      <c r="AS1482" s="11">
        <v>1090</v>
      </c>
      <c r="AT1482" s="11">
        <v>5293707</v>
      </c>
      <c r="AW1482" s="11">
        <v>-7.0000000000000007E-2</v>
      </c>
      <c r="AX1482" s="11">
        <v>-4.6926314492351684E-2</v>
      </c>
    </row>
    <row r="1483" spans="1:50">
      <c r="A1483"/>
      <c r="B1483"/>
      <c r="C1483"/>
      <c r="D1483"/>
      <c r="E1483"/>
      <c r="F1483"/>
      <c r="G1483"/>
      <c r="H1483"/>
      <c r="I1483"/>
      <c r="J1483"/>
      <c r="K1483"/>
      <c r="L1483"/>
      <c r="M1483"/>
      <c r="N1483"/>
      <c r="O1483"/>
      <c r="P1483"/>
      <c r="Q1483"/>
      <c r="R1483"/>
      <c r="S1483"/>
      <c r="T1483"/>
      <c r="U1483"/>
      <c r="V1483"/>
      <c r="W1483"/>
      <c r="X1483"/>
      <c r="Y1483"/>
      <c r="Z1483"/>
      <c r="AA1483" s="11">
        <v>4.5493934142114389E-2</v>
      </c>
      <c r="AB1483" s="11">
        <v>0.86007143024285715</v>
      </c>
      <c r="AC1483" s="11">
        <v>0.4</v>
      </c>
      <c r="AD1483" s="11">
        <v>0.1</v>
      </c>
      <c r="AE1483" s="11">
        <v>0.71099999999999997</v>
      </c>
      <c r="AF1483" s="11">
        <v>0.85499999999999998</v>
      </c>
      <c r="AG1483" s="11">
        <v>0.1</v>
      </c>
      <c r="AH1483" s="11">
        <v>0.28399999999999997</v>
      </c>
      <c r="AI1483" s="11">
        <v>0.66</v>
      </c>
      <c r="AJ1483" s="11">
        <v>0.35457341925595198</v>
      </c>
      <c r="AK1483" s="11">
        <v>0.25437428299749998</v>
      </c>
      <c r="AL1483" s="11">
        <v>0.34076327016513402</v>
      </c>
      <c r="AM1483" s="11">
        <v>2.6076840249464445E-3</v>
      </c>
      <c r="AN1483" s="11">
        <v>3.8762285714285714E-2</v>
      </c>
      <c r="AO1483" s="11">
        <v>0.32529022528859552</v>
      </c>
      <c r="AP1483" s="11">
        <v>0.55170000137016173</v>
      </c>
      <c r="AQ1483" s="11">
        <v>0.34076327016513402</v>
      </c>
      <c r="AR1483" s="11">
        <v>1175.8428112900001</v>
      </c>
      <c r="AS1483" s="11">
        <v>1130</v>
      </c>
      <c r="AT1483" s="11">
        <v>5403262</v>
      </c>
      <c r="AW1483" s="11">
        <v>-7.0000000000000007E-2</v>
      </c>
      <c r="AX1483" s="11">
        <v>-4.7628788911457998E-2</v>
      </c>
    </row>
    <row r="1484" spans="1:50">
      <c r="A1484"/>
      <c r="B1484"/>
      <c r="C1484"/>
      <c r="D1484"/>
      <c r="E1484"/>
      <c r="F1484"/>
      <c r="G1484"/>
      <c r="H1484"/>
      <c r="I1484"/>
      <c r="J1484"/>
      <c r="K1484"/>
      <c r="L1484"/>
      <c r="M1484"/>
      <c r="N1484"/>
      <c r="O1484"/>
      <c r="P1484"/>
      <c r="Q1484"/>
      <c r="R1484"/>
      <c r="S1484"/>
      <c r="T1484"/>
      <c r="U1484"/>
      <c r="V1484"/>
      <c r="W1484"/>
      <c r="X1484"/>
      <c r="Y1484"/>
      <c r="Z1484"/>
      <c r="AA1484" s="11">
        <v>4.5493934142114389E-2</v>
      </c>
      <c r="AB1484" s="11">
        <v>0.85968571667142857</v>
      </c>
      <c r="AC1484" s="11">
        <v>0.4</v>
      </c>
      <c r="AD1484" s="11">
        <v>0.1</v>
      </c>
      <c r="AE1484" s="11">
        <v>0.71</v>
      </c>
      <c r="AF1484" s="11">
        <v>0.81299999999999994</v>
      </c>
      <c r="AG1484" s="11">
        <v>0.1</v>
      </c>
      <c r="AH1484" s="11">
        <v>0.13800000000000001</v>
      </c>
      <c r="AI1484" s="11">
        <v>0.55600000000000005</v>
      </c>
      <c r="AJ1484" s="11">
        <v>0.40663338766053903</v>
      </c>
      <c r="AK1484" s="11">
        <v>0.20192349373052601</v>
      </c>
      <c r="AL1484" s="11">
        <v>0.31616644321439158</v>
      </c>
      <c r="AM1484" s="11">
        <v>5.9636405444879999E-3</v>
      </c>
      <c r="AN1484" s="11">
        <v>4.4652428571428572E-2</v>
      </c>
      <c r="AO1484" s="11">
        <v>0.30679873840605837</v>
      </c>
      <c r="AP1484" s="11">
        <v>0.56396000109612943</v>
      </c>
      <c r="AQ1484" s="11">
        <v>0.31616644321439158</v>
      </c>
      <c r="AR1484" s="11">
        <v>1248.4225856354001</v>
      </c>
      <c r="AS1484" s="11">
        <v>1200</v>
      </c>
      <c r="AT1484" s="11">
        <v>5504654</v>
      </c>
      <c r="AW1484" s="11">
        <v>-0.1</v>
      </c>
      <c r="AX1484" s="11">
        <v>-3.7342722270761408E-2</v>
      </c>
    </row>
    <row r="1485" spans="1:50">
      <c r="A1485"/>
      <c r="B1485"/>
      <c r="C1485"/>
      <c r="D1485"/>
      <c r="E1485"/>
      <c r="F1485"/>
      <c r="G1485"/>
      <c r="H1485"/>
      <c r="I1485"/>
      <c r="J1485"/>
      <c r="K1485"/>
      <c r="L1485"/>
      <c r="M1485"/>
      <c r="N1485"/>
      <c r="O1485"/>
      <c r="P1485"/>
      <c r="Q1485"/>
      <c r="R1485"/>
      <c r="S1485"/>
      <c r="T1485"/>
      <c r="U1485"/>
      <c r="V1485"/>
      <c r="W1485"/>
      <c r="X1485"/>
      <c r="Y1485"/>
      <c r="Z1485"/>
      <c r="AA1485" s="11">
        <v>4.5493934142114389E-2</v>
      </c>
      <c r="AB1485" s="11">
        <v>0.85930000309999999</v>
      </c>
      <c r="AC1485" s="11">
        <v>0.4</v>
      </c>
      <c r="AD1485" s="11">
        <v>0.1</v>
      </c>
      <c r="AE1485" s="11">
        <v>0.66400000000000003</v>
      </c>
      <c r="AF1485" s="11">
        <v>0.91299999999999992</v>
      </c>
      <c r="AG1485" s="11">
        <v>0.1</v>
      </c>
      <c r="AH1485" s="11">
        <v>0.38100000000000001</v>
      </c>
      <c r="AI1485" s="11">
        <v>0.55600000000000005</v>
      </c>
      <c r="AJ1485" s="11">
        <v>0.45869335606512596</v>
      </c>
      <c r="AK1485" s="11">
        <v>0.14947270446355199</v>
      </c>
      <c r="AL1485" s="11">
        <v>0.29156961626364913</v>
      </c>
      <c r="AM1485" s="11">
        <v>1.0946164556017556E-2</v>
      </c>
      <c r="AN1485" s="11">
        <v>5.9549714285714282E-2</v>
      </c>
      <c r="AO1485" s="11">
        <v>0.28830725152352132</v>
      </c>
      <c r="AP1485" s="11">
        <v>0.57622000082209701</v>
      </c>
      <c r="AQ1485" s="11">
        <v>0.29156961626364913</v>
      </c>
      <c r="AR1485" s="11">
        <v>1321.0634383102799</v>
      </c>
      <c r="AS1485" s="11">
        <v>1270</v>
      </c>
      <c r="AT1485" s="11">
        <v>5599120</v>
      </c>
      <c r="AU1485" s="11">
        <v>32.630000000000003</v>
      </c>
      <c r="AV1485" s="11">
        <v>76.849999999999994</v>
      </c>
      <c r="AW1485" s="11">
        <v>-0.08</v>
      </c>
      <c r="AX1485" s="11">
        <v>-3.6437801008336879E-2</v>
      </c>
    </row>
    <row r="1486" spans="1:50">
      <c r="A1486"/>
      <c r="B1486"/>
      <c r="C1486"/>
      <c r="D1486"/>
      <c r="E1486"/>
      <c r="F1486"/>
      <c r="G1486"/>
      <c r="H1486"/>
      <c r="I1486"/>
      <c r="J1486"/>
      <c r="K1486"/>
      <c r="L1486"/>
      <c r="M1486"/>
      <c r="N1486"/>
      <c r="O1486"/>
      <c r="P1486"/>
      <c r="Q1486"/>
      <c r="R1486"/>
      <c r="S1486"/>
      <c r="T1486"/>
      <c r="U1486"/>
      <c r="V1486"/>
      <c r="W1486"/>
      <c r="X1486"/>
      <c r="Y1486"/>
      <c r="Z1486"/>
      <c r="AA1486" s="11">
        <v>4.5493934142114389E-2</v>
      </c>
      <c r="AB1486" s="11">
        <v>0.85590000150000001</v>
      </c>
      <c r="AC1486" s="11">
        <v>0.4</v>
      </c>
      <c r="AD1486" s="11">
        <v>0.1</v>
      </c>
      <c r="AE1486" s="11">
        <v>0.70599999999999996</v>
      </c>
      <c r="AF1486" s="11">
        <v>0.879</v>
      </c>
      <c r="AG1486" s="11">
        <v>0.3</v>
      </c>
      <c r="AH1486" s="11">
        <v>0.55000000000000004</v>
      </c>
      <c r="AI1486" s="11">
        <v>0.55600000000000005</v>
      </c>
      <c r="AJ1486" s="11">
        <v>0.26158892440675602</v>
      </c>
      <c r="AK1486" s="11">
        <v>0.15496114102302799</v>
      </c>
      <c r="AL1486" s="11">
        <v>0.28264019824988529</v>
      </c>
      <c r="AM1486" s="11">
        <v>2.1923989572089447E-2</v>
      </c>
      <c r="AN1486" s="11">
        <v>7.0392285714285713E-2</v>
      </c>
      <c r="AO1486" s="11">
        <v>0.27207951113815909</v>
      </c>
      <c r="AP1486" s="11">
        <v>0.58848000054806471</v>
      </c>
      <c r="AQ1486" s="11">
        <v>0.28264019824988529</v>
      </c>
      <c r="AR1486" s="11">
        <v>1409.15217023172</v>
      </c>
      <c r="AS1486" s="11">
        <v>1330</v>
      </c>
      <c r="AT1486" s="11">
        <v>5690114</v>
      </c>
      <c r="AW1486" s="11">
        <v>-0.09</v>
      </c>
      <c r="AX1486" s="11">
        <v>-3.6053039573423262E-2</v>
      </c>
    </row>
    <row r="1487" spans="1:50">
      <c r="A1487"/>
      <c r="B1487"/>
      <c r="C1487"/>
      <c r="D1487"/>
      <c r="E1487"/>
      <c r="F1487"/>
      <c r="G1487"/>
      <c r="H1487"/>
      <c r="I1487"/>
      <c r="J1487"/>
      <c r="K1487"/>
      <c r="L1487"/>
      <c r="M1487"/>
      <c r="N1487"/>
      <c r="O1487"/>
      <c r="P1487"/>
      <c r="Q1487"/>
      <c r="R1487"/>
      <c r="S1487"/>
      <c r="T1487"/>
      <c r="U1487"/>
      <c r="V1487"/>
      <c r="W1487"/>
      <c r="X1487"/>
      <c r="Y1487"/>
      <c r="Z1487"/>
      <c r="AA1487" s="11">
        <v>4.5493934142114389E-2</v>
      </c>
      <c r="AB1487" s="11">
        <v>0.86095000074999994</v>
      </c>
      <c r="AC1487" s="11">
        <v>0.4</v>
      </c>
      <c r="AD1487" s="11">
        <v>0.1</v>
      </c>
      <c r="AE1487" s="11">
        <v>0.70599999999999996</v>
      </c>
      <c r="AF1487" s="11">
        <v>0.871</v>
      </c>
      <c r="AG1487" s="11">
        <v>0.3</v>
      </c>
      <c r="AH1487" s="11">
        <v>0.64</v>
      </c>
      <c r="AI1487" s="11">
        <v>0.56600000000000006</v>
      </c>
      <c r="AJ1487" s="11">
        <v>0.39016247487810796</v>
      </c>
      <c r="AK1487" s="11">
        <v>0.19057323759067199</v>
      </c>
      <c r="AL1487" s="11">
        <v>0.24592045199901613</v>
      </c>
      <c r="AM1487" s="11">
        <v>3.9235337586539111E-2</v>
      </c>
      <c r="AN1487" s="11">
        <v>8.1685571428571427E-2</v>
      </c>
      <c r="AO1487" s="11">
        <v>0.30847177873060494</v>
      </c>
      <c r="AP1487" s="11">
        <v>0.60074000027403229</v>
      </c>
      <c r="AQ1487" s="11">
        <v>0.24592045199901613</v>
      </c>
      <c r="AR1487" s="11">
        <v>1517.20033402637</v>
      </c>
      <c r="AS1487" s="11">
        <v>1460</v>
      </c>
      <c r="AT1487" s="11">
        <v>5782514</v>
      </c>
      <c r="AW1487" s="11">
        <v>-0.06</v>
      </c>
      <c r="AX1487" s="11">
        <v>-3.357885833568558E-2</v>
      </c>
    </row>
    <row r="1488" spans="1:50">
      <c r="A1488"/>
      <c r="B1488"/>
      <c r="C1488"/>
      <c r="D1488"/>
      <c r="E1488"/>
      <c r="F1488"/>
      <c r="G1488"/>
      <c r="H1488"/>
      <c r="I1488"/>
      <c r="J1488"/>
      <c r="K1488"/>
      <c r="L1488"/>
      <c r="M1488"/>
      <c r="N1488"/>
      <c r="O1488"/>
      <c r="P1488"/>
      <c r="Q1488"/>
      <c r="R1488"/>
      <c r="S1488"/>
      <c r="T1488"/>
      <c r="U1488"/>
      <c r="V1488"/>
      <c r="W1488"/>
      <c r="X1488"/>
      <c r="Y1488"/>
      <c r="Z1488"/>
      <c r="AA1488" s="11">
        <v>4.5493934142114389E-2</v>
      </c>
      <c r="AB1488" s="11">
        <v>0.86599999999999999</v>
      </c>
      <c r="AC1488" s="11">
        <v>0.4</v>
      </c>
      <c r="AD1488" s="11">
        <v>0.1</v>
      </c>
      <c r="AE1488" s="11">
        <v>0.70900000000000007</v>
      </c>
      <c r="AF1488" s="11">
        <v>0.89800000000000002</v>
      </c>
      <c r="AG1488" s="11">
        <v>0.3</v>
      </c>
      <c r="AH1488" s="11">
        <v>0.61599999999999999</v>
      </c>
      <c r="AI1488" s="11">
        <v>0.60599999999999998</v>
      </c>
      <c r="AJ1488" s="11">
        <v>0.45674720449148198</v>
      </c>
      <c r="AK1488" s="11">
        <v>0.166461937144808</v>
      </c>
      <c r="AL1488" s="11">
        <v>0.25453642671974552</v>
      </c>
      <c r="AM1488" s="11">
        <v>0.12425196886104223</v>
      </c>
      <c r="AN1488" s="11">
        <v>0.11092971428571428</v>
      </c>
      <c r="AO1488" s="11">
        <v>0.29786073569822413</v>
      </c>
      <c r="AP1488" s="11">
        <v>0.61299999999999999</v>
      </c>
      <c r="AQ1488" s="11">
        <v>0.25453642671974552</v>
      </c>
      <c r="AR1488" s="11">
        <v>1651.3025212520499</v>
      </c>
      <c r="AS1488" s="11">
        <v>1570</v>
      </c>
      <c r="AT1488" s="11">
        <v>5879880</v>
      </c>
      <c r="AW1488" s="11">
        <v>-0.05</v>
      </c>
      <c r="AX1488" s="11">
        <v>-3.0589873266507583E-2</v>
      </c>
    </row>
    <row r="1489" spans="1:50">
      <c r="A1489"/>
      <c r="B1489"/>
      <c r="C1489"/>
      <c r="D1489"/>
      <c r="E1489"/>
      <c r="F1489"/>
      <c r="G1489"/>
      <c r="H1489"/>
      <c r="I1489"/>
      <c r="J1489"/>
      <c r="K1489"/>
      <c r="L1489"/>
      <c r="M1489"/>
      <c r="N1489"/>
      <c r="O1489"/>
      <c r="P1489"/>
      <c r="Q1489"/>
      <c r="R1489"/>
      <c r="S1489"/>
      <c r="T1489"/>
      <c r="U1489"/>
      <c r="V1489"/>
      <c r="W1489"/>
      <c r="X1489"/>
      <c r="Y1489"/>
      <c r="Z1489"/>
      <c r="AA1489" s="11">
        <v>4.5493934142114389E-2</v>
      </c>
      <c r="AB1489" s="11">
        <v>0.871</v>
      </c>
      <c r="AC1489" s="11">
        <v>0.51100000000000001</v>
      </c>
      <c r="AD1489" s="11">
        <v>0.3</v>
      </c>
      <c r="AE1489" s="11">
        <v>0.70799999999999996</v>
      </c>
      <c r="AF1489" s="11">
        <v>0.89400000000000002</v>
      </c>
      <c r="AG1489" s="11">
        <v>0.3</v>
      </c>
      <c r="AH1489" s="11">
        <v>0.63300000000000001</v>
      </c>
      <c r="AI1489" s="11">
        <v>0.57999999999999996</v>
      </c>
      <c r="AJ1489" s="11">
        <v>0.49929228656592917</v>
      </c>
      <c r="AK1489" s="11">
        <v>0.16550163674382001</v>
      </c>
      <c r="AL1489" s="11">
        <v>0.25560374578809486</v>
      </c>
      <c r="AM1489" s="11">
        <v>0.18747356481884556</v>
      </c>
      <c r="AN1489" s="11">
        <v>0.12842300000000001</v>
      </c>
      <c r="AO1489" s="11">
        <v>0.32121574496410349</v>
      </c>
      <c r="AP1489" s="11">
        <v>0.625</v>
      </c>
      <c r="AQ1489" s="11">
        <v>0.25560374578809486</v>
      </c>
      <c r="AR1489" s="11">
        <v>1818.13285207337</v>
      </c>
      <c r="AS1489" s="11">
        <v>1710</v>
      </c>
      <c r="AT1489" s="11">
        <v>5983451</v>
      </c>
      <c r="AW1489" s="11">
        <v>-0.03</v>
      </c>
      <c r="AX1489" s="11">
        <v>-3.2582438936406943E-2</v>
      </c>
    </row>
    <row r="1490" spans="1:50">
      <c r="A1490"/>
      <c r="B1490"/>
      <c r="C1490"/>
      <c r="D1490"/>
      <c r="E1490"/>
      <c r="F1490"/>
      <c r="G1490"/>
      <c r="H1490"/>
      <c r="I1490"/>
      <c r="J1490"/>
      <c r="K1490"/>
      <c r="L1490"/>
      <c r="M1490"/>
      <c r="N1490"/>
      <c r="O1490"/>
      <c r="P1490"/>
      <c r="Q1490"/>
      <c r="R1490"/>
      <c r="S1490"/>
      <c r="T1490"/>
      <c r="U1490"/>
      <c r="V1490"/>
      <c r="W1490"/>
      <c r="X1490"/>
      <c r="Y1490"/>
      <c r="Z1490"/>
      <c r="AA1490" s="11">
        <v>4.5493934142114389E-2</v>
      </c>
      <c r="AB1490" s="11">
        <v>0.86939999999999995</v>
      </c>
      <c r="AC1490" s="11">
        <v>0.52100000000000002</v>
      </c>
      <c r="AD1490" s="11">
        <v>0.2</v>
      </c>
      <c r="AE1490" s="11">
        <v>0.70799999999999996</v>
      </c>
      <c r="AF1490" s="11">
        <v>0.92799999999999994</v>
      </c>
      <c r="AG1490" s="11">
        <v>0.3</v>
      </c>
      <c r="AH1490" s="11">
        <v>0.71299999999999997</v>
      </c>
      <c r="AI1490" s="11">
        <v>0.60799999999999998</v>
      </c>
      <c r="AJ1490" s="11">
        <v>0.48753175464167164</v>
      </c>
      <c r="AK1490" s="11">
        <v>0.16719777374037798</v>
      </c>
      <c r="AL1490" s="11">
        <v>0.2491986981489418</v>
      </c>
      <c r="AM1490" s="11">
        <v>0.26963019524652776</v>
      </c>
      <c r="AN1490" s="11">
        <v>0.16472828571428572</v>
      </c>
      <c r="AO1490" s="11">
        <v>0.32552807359360009</v>
      </c>
      <c r="AP1490" s="11">
        <v>0.625</v>
      </c>
      <c r="AQ1490" s="11">
        <v>0.2491986981489418</v>
      </c>
      <c r="AR1490" s="11">
        <v>1987.70639468289</v>
      </c>
      <c r="AS1490" s="11">
        <v>1920</v>
      </c>
      <c r="AT1490" s="11">
        <v>6092332</v>
      </c>
      <c r="AW1490" s="11">
        <v>-0.03</v>
      </c>
      <c r="AX1490" s="11">
        <v>-3.0308671017670374E-2</v>
      </c>
    </row>
    <row r="1491" spans="1:50">
      <c r="A1491"/>
      <c r="B1491"/>
      <c r="C1491"/>
      <c r="D1491"/>
      <c r="E1491"/>
      <c r="F1491"/>
      <c r="G1491"/>
      <c r="H1491"/>
      <c r="I1491"/>
      <c r="J1491"/>
      <c r="K1491"/>
      <c r="L1491"/>
      <c r="M1491"/>
      <c r="N1491"/>
      <c r="O1491"/>
      <c r="P1491"/>
      <c r="Q1491"/>
      <c r="R1491"/>
      <c r="S1491"/>
      <c r="T1491"/>
      <c r="U1491"/>
      <c r="V1491"/>
      <c r="W1491"/>
      <c r="X1491"/>
      <c r="Y1491"/>
      <c r="Z1491"/>
      <c r="AA1491" s="11">
        <v>4.5493934142114389E-2</v>
      </c>
      <c r="AB1491" s="11">
        <v>0.86460000000000004</v>
      </c>
      <c r="AC1491" s="11">
        <v>0.60799999999999998</v>
      </c>
      <c r="AD1491" s="11">
        <v>0.2</v>
      </c>
      <c r="AE1491" s="11">
        <v>0.71</v>
      </c>
      <c r="AF1491" s="11">
        <v>0.92099999999999993</v>
      </c>
      <c r="AG1491" s="11">
        <v>0.3</v>
      </c>
      <c r="AH1491" s="11">
        <v>0.73</v>
      </c>
      <c r="AI1491" s="11">
        <v>0.56999999999999995</v>
      </c>
      <c r="AJ1491" s="11">
        <v>0.51854140880182342</v>
      </c>
      <c r="AK1491" s="11">
        <v>0.16048556397774799</v>
      </c>
      <c r="AL1491" s="11">
        <v>0.26329992281034642</v>
      </c>
      <c r="AM1491" s="11">
        <v>0.3620775142646378</v>
      </c>
      <c r="AN1491" s="11">
        <v>0.19092999999999999</v>
      </c>
      <c r="AO1491" s="11">
        <v>0.34152432223805196</v>
      </c>
      <c r="AP1491" s="11">
        <v>0.63400000000000001</v>
      </c>
      <c r="AQ1491" s="11">
        <v>0.26329992281034642</v>
      </c>
      <c r="AR1491" s="11">
        <v>2138.9844730933801</v>
      </c>
      <c r="AS1491" s="11">
        <v>2060</v>
      </c>
      <c r="AT1491" s="11">
        <v>6205341</v>
      </c>
      <c r="AU1491" s="11">
        <v>36.74</v>
      </c>
      <c r="AV1491" s="11">
        <v>66</v>
      </c>
      <c r="AW1491" s="11">
        <v>-0.01</v>
      </c>
      <c r="AX1491" s="11">
        <v>-3.1488098238305229E-2</v>
      </c>
    </row>
    <row r="1492" spans="1:50">
      <c r="A1492"/>
      <c r="B1492"/>
      <c r="C1492"/>
      <c r="D1492"/>
      <c r="E1492"/>
      <c r="F1492"/>
      <c r="G1492"/>
      <c r="H1492"/>
      <c r="I1492"/>
      <c r="J1492"/>
      <c r="K1492"/>
      <c r="L1492"/>
      <c r="M1492"/>
      <c r="N1492"/>
      <c r="O1492"/>
      <c r="P1492"/>
      <c r="Q1492"/>
      <c r="R1492"/>
      <c r="S1492"/>
      <c r="T1492"/>
      <c r="U1492"/>
      <c r="V1492"/>
      <c r="W1492"/>
      <c r="X1492"/>
      <c r="Y1492"/>
      <c r="Z1492"/>
      <c r="AA1492" s="11">
        <v>4.5493934142114389E-2</v>
      </c>
      <c r="AB1492" s="11">
        <v>0.8673079999394715</v>
      </c>
      <c r="AC1492" s="11">
        <v>0.59499999999999997</v>
      </c>
      <c r="AD1492" s="11">
        <v>0.2</v>
      </c>
      <c r="AE1492" s="11">
        <v>0.70599999999999996</v>
      </c>
      <c r="AF1492" s="11">
        <v>0.89700000000000002</v>
      </c>
      <c r="AG1492" s="11">
        <v>0.3</v>
      </c>
      <c r="AH1492" s="11">
        <v>0.754</v>
      </c>
      <c r="AI1492" s="11">
        <v>0.66400000000000003</v>
      </c>
      <c r="AJ1492" s="11">
        <v>0.49918518592258376</v>
      </c>
      <c r="AK1492" s="11">
        <v>0.15790422080156002</v>
      </c>
      <c r="AL1492" s="11">
        <v>0.2713066662191746</v>
      </c>
      <c r="AM1492" s="11">
        <v>0.56863967092529111</v>
      </c>
      <c r="AN1492" s="11">
        <v>0.18711140008535235</v>
      </c>
      <c r="AO1492" s="11">
        <v>0.31210916470537464</v>
      </c>
      <c r="AP1492" s="11">
        <v>0.63500000000000001</v>
      </c>
      <c r="AQ1492" s="11">
        <v>0.2713066662191746</v>
      </c>
      <c r="AR1492" s="11">
        <v>2255.4408179493598</v>
      </c>
      <c r="AS1492" s="11">
        <v>2200</v>
      </c>
      <c r="AT1492" s="11">
        <v>6320429</v>
      </c>
      <c r="AW1492" s="11">
        <v>-0.01</v>
      </c>
      <c r="AX1492" s="11">
        <v>-3.0958009821599852E-2</v>
      </c>
    </row>
    <row r="1493" spans="1:50">
      <c r="A1493"/>
      <c r="B1493"/>
      <c r="C1493"/>
      <c r="D1493"/>
      <c r="E1493"/>
      <c r="F1493"/>
      <c r="G1493"/>
      <c r="H1493"/>
      <c r="I1493"/>
      <c r="J1493"/>
      <c r="K1493"/>
      <c r="L1493"/>
      <c r="M1493"/>
      <c r="N1493"/>
      <c r="O1493"/>
      <c r="P1493"/>
      <c r="Q1493"/>
      <c r="R1493"/>
      <c r="S1493"/>
      <c r="T1493"/>
      <c r="U1493"/>
      <c r="V1493"/>
      <c r="W1493"/>
      <c r="X1493"/>
      <c r="Y1493"/>
      <c r="Z1493"/>
      <c r="AA1493" s="11">
        <v>4.5493934142114389E-2</v>
      </c>
      <c r="AB1493" s="11">
        <v>0.87001599987894296</v>
      </c>
      <c r="AC1493" s="11">
        <v>0.59399999999999997</v>
      </c>
      <c r="AD1493" s="11">
        <v>0.2</v>
      </c>
      <c r="AE1493" s="11">
        <v>0.80099999999999993</v>
      </c>
      <c r="AF1493" s="11">
        <v>0.90300000000000002</v>
      </c>
      <c r="AG1493" s="11">
        <v>0.25</v>
      </c>
      <c r="AH1493" s="11">
        <v>0.73499999999999999</v>
      </c>
      <c r="AI1493" s="11">
        <v>0.68400000000000005</v>
      </c>
      <c r="AJ1493" s="11">
        <v>0.4991933340631759</v>
      </c>
      <c r="AK1493" s="11">
        <v>0.16132517851708003</v>
      </c>
      <c r="AL1493" s="11">
        <v>0.27359359950586593</v>
      </c>
      <c r="AM1493" s="11">
        <v>0.56295327434313902</v>
      </c>
      <c r="AN1493" s="11">
        <v>0.18329280017070473</v>
      </c>
      <c r="AO1493" s="11">
        <v>0.31398807301632403</v>
      </c>
      <c r="AP1493" s="11">
        <v>0.58899999999999997</v>
      </c>
      <c r="AQ1493" s="11">
        <v>0.27359359950586593</v>
      </c>
      <c r="AS1493" s="11">
        <v>2256.6666666666861</v>
      </c>
      <c r="AW1493" s="11">
        <v>-0.01</v>
      </c>
      <c r="AX1493" s="11">
        <v>-3.7858052755408211E-2</v>
      </c>
    </row>
    <row r="1494" spans="1:50">
      <c r="A1494"/>
      <c r="B1494"/>
      <c r="C1494"/>
      <c r="D1494"/>
      <c r="E1494"/>
      <c r="F1494"/>
      <c r="G1494"/>
      <c r="H1494"/>
      <c r="I1494"/>
      <c r="J1494"/>
      <c r="K1494"/>
      <c r="L1494"/>
      <c r="M1494"/>
      <c r="N1494"/>
      <c r="O1494"/>
      <c r="P1494"/>
      <c r="Q1494"/>
      <c r="R1494"/>
      <c r="S1494"/>
      <c r="T1494"/>
      <c r="U1494"/>
      <c r="V1494"/>
      <c r="W1494"/>
      <c r="X1494"/>
      <c r="Y1494"/>
      <c r="Z1494"/>
      <c r="AA1494" s="11">
        <v>0</v>
      </c>
      <c r="AB1494" s="11">
        <v>0.13999999687075615</v>
      </c>
      <c r="AC1494" s="11">
        <v>0.68600000031292441</v>
      </c>
      <c r="AD1494" s="11">
        <v>0.49000000022351742</v>
      </c>
      <c r="AE1494" s="11">
        <v>0.76440000034868716</v>
      </c>
      <c r="AF1494" s="11">
        <v>0.49784000022709363</v>
      </c>
      <c r="AG1494" s="11">
        <v>0.49000000022351742</v>
      </c>
      <c r="AH1494" s="11">
        <v>0.40278000018373133</v>
      </c>
      <c r="AI1494" s="11">
        <v>0.53900000024586914</v>
      </c>
      <c r="AJ1494" s="11">
        <v>0.60202837206346227</v>
      </c>
      <c r="AK1494" s="11">
        <v>0.64717544236805646</v>
      </c>
      <c r="AL1494" s="11">
        <v>0.29974304149398273</v>
      </c>
      <c r="AM1494" s="11">
        <v>6.6282306163022216E-3</v>
      </c>
      <c r="AN1494" s="11">
        <v>0.33213971428571432</v>
      </c>
      <c r="AO1494" s="11">
        <v>0.5565688187438067</v>
      </c>
      <c r="AP1494" s="11">
        <v>0.50800000283867119</v>
      </c>
      <c r="AQ1494" s="11">
        <v>0.29974304149398273</v>
      </c>
      <c r="AR1494" s="11">
        <v>5326.3586197416598</v>
      </c>
      <c r="AS1494" s="11">
        <v>5350</v>
      </c>
      <c r="AT1494" s="11">
        <v>2515000</v>
      </c>
      <c r="AU1494" s="11">
        <v>30.99</v>
      </c>
      <c r="AV1494" s="11">
        <v>2.3199999999999998</v>
      </c>
      <c r="AW1494" s="11">
        <v>-0.05</v>
      </c>
      <c r="AX1494" s="11">
        <v>7.2262891772812365E-2</v>
      </c>
    </row>
    <row r="1495" spans="1:50">
      <c r="A1495"/>
      <c r="B1495"/>
      <c r="C1495"/>
      <c r="D1495"/>
      <c r="E1495"/>
      <c r="F1495"/>
      <c r="G1495"/>
      <c r="H1495"/>
      <c r="I1495"/>
      <c r="J1495"/>
      <c r="K1495"/>
      <c r="L1495"/>
      <c r="M1495"/>
      <c r="N1495"/>
      <c r="O1495"/>
      <c r="P1495"/>
      <c r="Q1495"/>
      <c r="R1495"/>
      <c r="S1495"/>
      <c r="T1495"/>
      <c r="U1495"/>
      <c r="V1495"/>
      <c r="W1495"/>
      <c r="X1495"/>
      <c r="Y1495"/>
      <c r="Z1495"/>
      <c r="AA1495" s="11">
        <v>0</v>
      </c>
      <c r="AB1495" s="11">
        <v>0.11999999731779099</v>
      </c>
      <c r="AC1495" s="11">
        <v>0.7</v>
      </c>
      <c r="AD1495" s="11">
        <v>0.5</v>
      </c>
      <c r="AE1495" s="11">
        <v>0.78</v>
      </c>
      <c r="AF1495" s="11">
        <v>0.50800000000000001</v>
      </c>
      <c r="AG1495" s="11">
        <v>0.5</v>
      </c>
      <c r="AH1495" s="11">
        <v>0.41100000000000003</v>
      </c>
      <c r="AI1495" s="11">
        <v>0.55000000000000004</v>
      </c>
      <c r="AJ1495" s="11">
        <v>0.604110583690736</v>
      </c>
      <c r="AK1495" s="11">
        <v>0.650179022756042</v>
      </c>
      <c r="AL1495" s="11">
        <v>0.2956561648829914</v>
      </c>
      <c r="AM1495" s="11">
        <v>1.2712431419777889E-2</v>
      </c>
      <c r="AN1495" s="11">
        <v>0.39042828571428573</v>
      </c>
      <c r="AO1495" s="11">
        <v>0.55772328440612484</v>
      </c>
      <c r="AP1495" s="11">
        <v>0.52070000255480409</v>
      </c>
      <c r="AQ1495" s="11">
        <v>0.2956561648829914</v>
      </c>
      <c r="AR1495" s="11">
        <v>5688.8546482258498</v>
      </c>
      <c r="AS1495" s="11">
        <v>5730</v>
      </c>
      <c r="AT1495" s="11">
        <v>2491000</v>
      </c>
      <c r="AU1495" s="11">
        <v>31.6</v>
      </c>
      <c r="AV1495" s="11">
        <v>3.85</v>
      </c>
      <c r="AW1495" s="11">
        <v>-0.04</v>
      </c>
      <c r="AX1495" s="11">
        <v>6.9084683938626601E-2</v>
      </c>
    </row>
    <row r="1496" spans="1:50">
      <c r="A1496"/>
      <c r="B1496"/>
      <c r="C1496"/>
      <c r="D1496"/>
      <c r="E1496"/>
      <c r="F1496"/>
      <c r="G1496"/>
      <c r="H1496"/>
      <c r="I1496"/>
      <c r="J1496"/>
      <c r="K1496"/>
      <c r="L1496"/>
      <c r="M1496"/>
      <c r="N1496"/>
      <c r="O1496"/>
      <c r="P1496"/>
      <c r="Q1496"/>
      <c r="R1496"/>
      <c r="S1496"/>
      <c r="T1496"/>
      <c r="U1496"/>
      <c r="V1496"/>
      <c r="W1496"/>
      <c r="X1496"/>
      <c r="Y1496"/>
      <c r="Z1496"/>
      <c r="AA1496" s="11">
        <v>0</v>
      </c>
      <c r="AB1496" s="11">
        <v>9.9999997764825821E-2</v>
      </c>
      <c r="AC1496" s="11">
        <v>0.85</v>
      </c>
      <c r="AD1496" s="11">
        <v>0.7</v>
      </c>
      <c r="AE1496" s="11">
        <v>0.78</v>
      </c>
      <c r="AF1496" s="11">
        <v>0.56200000000000006</v>
      </c>
      <c r="AG1496" s="11">
        <v>0.7</v>
      </c>
      <c r="AH1496" s="11">
        <v>0.57399999999999995</v>
      </c>
      <c r="AI1496" s="11">
        <v>0.65</v>
      </c>
      <c r="AJ1496" s="11">
        <v>0.56531349703433098</v>
      </c>
      <c r="AK1496" s="11">
        <v>0.65637256109554798</v>
      </c>
      <c r="AL1496" s="11">
        <v>0.4147430744709224</v>
      </c>
      <c r="AM1496" s="11">
        <v>3.496598639455778E-2</v>
      </c>
      <c r="AN1496" s="11">
        <v>0.47734299999999996</v>
      </c>
      <c r="AO1496" s="11">
        <v>0.55838080470984641</v>
      </c>
      <c r="AP1496" s="11">
        <v>0.53340000227093698</v>
      </c>
      <c r="AQ1496" s="11">
        <v>0.4147430744709224</v>
      </c>
      <c r="AR1496" s="11">
        <v>6386.1266745133598</v>
      </c>
      <c r="AS1496" s="11">
        <v>6440</v>
      </c>
      <c r="AT1496" s="11">
        <v>2450000</v>
      </c>
      <c r="AU1496" s="11">
        <v>31.69</v>
      </c>
      <c r="AV1496" s="11">
        <v>3.81</v>
      </c>
      <c r="AW1496" s="11">
        <v>0.02</v>
      </c>
      <c r="AX1496" s="11">
        <v>6.6858567310205397E-2</v>
      </c>
    </row>
    <row r="1497" spans="1:50">
      <c r="A1497"/>
      <c r="B1497"/>
      <c r="C1497"/>
      <c r="D1497"/>
      <c r="E1497"/>
      <c r="F1497"/>
      <c r="G1497"/>
      <c r="H1497"/>
      <c r="I1497"/>
      <c r="J1497"/>
      <c r="K1497"/>
      <c r="L1497"/>
      <c r="M1497"/>
      <c r="N1497"/>
      <c r="O1497"/>
      <c r="P1497"/>
      <c r="Q1497"/>
      <c r="R1497"/>
      <c r="S1497"/>
      <c r="T1497"/>
      <c r="U1497"/>
      <c r="V1497"/>
      <c r="W1497"/>
      <c r="X1497"/>
      <c r="Y1497"/>
      <c r="Z1497"/>
      <c r="AA1497" s="11">
        <v>0</v>
      </c>
      <c r="AB1497" s="11">
        <v>7.9999998211860657E-2</v>
      </c>
      <c r="AC1497" s="11">
        <v>0.7</v>
      </c>
      <c r="AD1497" s="11">
        <v>0.7</v>
      </c>
      <c r="AE1497" s="11">
        <v>0.77500000000000002</v>
      </c>
      <c r="AF1497" s="11">
        <v>0.56200000000000006</v>
      </c>
      <c r="AG1497" s="11">
        <v>0.7</v>
      </c>
      <c r="AH1497" s="11">
        <v>0.66</v>
      </c>
      <c r="AI1497" s="11">
        <v>0.81</v>
      </c>
      <c r="AJ1497" s="11">
        <v>0.52651641037792607</v>
      </c>
      <c r="AK1497" s="11">
        <v>0.66256609943505396</v>
      </c>
      <c r="AL1497" s="11">
        <v>0.5338299840588534</v>
      </c>
      <c r="AM1497" s="11">
        <v>7.7206085753803555E-2</v>
      </c>
      <c r="AN1497" s="11">
        <v>0.60645342857142859</v>
      </c>
      <c r="AO1497" s="11">
        <v>0.55903832501356798</v>
      </c>
      <c r="AP1497" s="11">
        <v>0.54610000198706987</v>
      </c>
      <c r="AQ1497" s="11">
        <v>0.5338299840588534</v>
      </c>
      <c r="AR1497" s="11">
        <v>6928.1269636020397</v>
      </c>
      <c r="AS1497" s="11">
        <v>6980</v>
      </c>
      <c r="AT1497" s="11">
        <v>2410000</v>
      </c>
      <c r="AU1497" s="11">
        <v>33.619999999999997</v>
      </c>
      <c r="AV1497" s="11">
        <v>4.07</v>
      </c>
      <c r="AW1497" s="11">
        <v>0.05</v>
      </c>
      <c r="AX1497" s="11">
        <v>6.3391068514707882E-2</v>
      </c>
    </row>
    <row r="1498" spans="1:50">
      <c r="A1498"/>
      <c r="B1498"/>
      <c r="C1498"/>
      <c r="D1498"/>
      <c r="E1498"/>
      <c r="F1498"/>
      <c r="G1498"/>
      <c r="H1498"/>
      <c r="I1498"/>
      <c r="J1498"/>
      <c r="K1498"/>
      <c r="L1498"/>
      <c r="M1498"/>
      <c r="N1498"/>
      <c r="O1498"/>
      <c r="P1498"/>
      <c r="Q1498"/>
      <c r="R1498"/>
      <c r="S1498"/>
      <c r="T1498"/>
      <c r="U1498"/>
      <c r="V1498"/>
      <c r="W1498"/>
      <c r="X1498"/>
      <c r="Y1498"/>
      <c r="Z1498"/>
      <c r="AA1498" s="11">
        <v>0</v>
      </c>
      <c r="AB1498" s="11">
        <v>5.9999998658895493E-2</v>
      </c>
      <c r="AC1498" s="11">
        <v>0.7</v>
      </c>
      <c r="AD1498" s="11">
        <v>0.7</v>
      </c>
      <c r="AE1498" s="11">
        <v>0.77099999999999991</v>
      </c>
      <c r="AF1498" s="11">
        <v>0.56700000000000006</v>
      </c>
      <c r="AG1498" s="11">
        <v>0.7</v>
      </c>
      <c r="AH1498" s="11">
        <v>0.72900000000000009</v>
      </c>
      <c r="AI1498" s="11">
        <v>0.81</v>
      </c>
      <c r="AJ1498" s="11">
        <v>0.57439021593213402</v>
      </c>
      <c r="AK1498" s="11">
        <v>0.652506704577415</v>
      </c>
      <c r="AL1498" s="11">
        <v>0.52676796236186485</v>
      </c>
      <c r="AM1498" s="11">
        <v>0.12754253835425333</v>
      </c>
      <c r="AN1498" s="11">
        <v>0.71825157142857143</v>
      </c>
      <c r="AO1498" s="11">
        <v>0.55835874643860406</v>
      </c>
      <c r="AP1498" s="11">
        <v>0.55880000170320276</v>
      </c>
      <c r="AQ1498" s="11">
        <v>0.52676796236186485</v>
      </c>
      <c r="AR1498" s="11">
        <v>7415.0901341072804</v>
      </c>
      <c r="AS1498" s="11">
        <v>7350</v>
      </c>
      <c r="AT1498" s="11">
        <v>2390000</v>
      </c>
      <c r="AW1498" s="11">
        <v>0.06</v>
      </c>
      <c r="AX1498" s="11">
        <v>6.2043481051871963E-2</v>
      </c>
    </row>
    <row r="1499" spans="1:50">
      <c r="A1499"/>
      <c r="B1499"/>
      <c r="C1499"/>
      <c r="D1499"/>
      <c r="E1499"/>
      <c r="F1499"/>
      <c r="G1499"/>
      <c r="H1499"/>
      <c r="I1499"/>
      <c r="J1499"/>
      <c r="K1499"/>
      <c r="L1499"/>
      <c r="M1499"/>
      <c r="N1499"/>
      <c r="O1499"/>
      <c r="P1499"/>
      <c r="Q1499"/>
      <c r="R1499"/>
      <c r="S1499"/>
      <c r="T1499"/>
      <c r="U1499"/>
      <c r="V1499"/>
      <c r="W1499"/>
      <c r="X1499"/>
      <c r="Y1499"/>
      <c r="Z1499"/>
      <c r="AA1499" s="11">
        <v>0</v>
      </c>
      <c r="AB1499" s="11">
        <v>3.9999999105930328E-2</v>
      </c>
      <c r="AC1499" s="11">
        <v>0.7</v>
      </c>
      <c r="AD1499" s="11">
        <v>0.7</v>
      </c>
      <c r="AE1499" s="11">
        <v>0.76800000000000002</v>
      </c>
      <c r="AF1499" s="11">
        <v>0.47100000000000003</v>
      </c>
      <c r="AG1499" s="11">
        <v>0.7</v>
      </c>
      <c r="AH1499" s="11">
        <v>0.78500000000000003</v>
      </c>
      <c r="AI1499" s="11">
        <v>0.81</v>
      </c>
      <c r="AJ1499" s="11">
        <v>0.62226402148634197</v>
      </c>
      <c r="AK1499" s="11">
        <v>0.64244730971977604</v>
      </c>
      <c r="AL1499" s="11">
        <v>0.51970594066487641</v>
      </c>
      <c r="AM1499" s="11">
        <v>0.18796702267191334</v>
      </c>
      <c r="AN1499" s="11">
        <v>0.80473785714285717</v>
      </c>
      <c r="AO1499" s="11">
        <v>0.55767916786364014</v>
      </c>
      <c r="AP1499" s="11">
        <v>0.57150000141933566</v>
      </c>
      <c r="AQ1499" s="11">
        <v>0.51970594066487641</v>
      </c>
      <c r="AR1499" s="11">
        <v>8040.2349277744297</v>
      </c>
      <c r="AS1499" s="11">
        <v>8020</v>
      </c>
      <c r="AT1499" s="11">
        <v>2372000</v>
      </c>
      <c r="AW1499" s="11">
        <v>7.0000000000000007E-2</v>
      </c>
      <c r="AX1499" s="11">
        <v>5.7147988633958396E-2</v>
      </c>
    </row>
    <row r="1500" spans="1:50">
      <c r="A1500"/>
      <c r="B1500"/>
      <c r="C1500"/>
      <c r="D1500"/>
      <c r="E1500"/>
      <c r="F1500"/>
      <c r="G1500"/>
      <c r="H1500"/>
      <c r="I1500"/>
      <c r="J1500"/>
      <c r="K1500"/>
      <c r="L1500"/>
      <c r="M1500"/>
      <c r="N1500"/>
      <c r="O1500"/>
      <c r="P1500"/>
      <c r="Q1500"/>
      <c r="R1500"/>
      <c r="S1500"/>
      <c r="T1500"/>
      <c r="U1500"/>
      <c r="V1500"/>
      <c r="W1500"/>
      <c r="X1500"/>
      <c r="Y1500"/>
      <c r="Z1500"/>
      <c r="AA1500" s="11">
        <v>0</v>
      </c>
      <c r="AB1500" s="11">
        <v>1.9999999552965164E-2</v>
      </c>
      <c r="AC1500" s="11">
        <v>0.7</v>
      </c>
      <c r="AD1500" s="11">
        <v>0.7</v>
      </c>
      <c r="AE1500" s="11">
        <v>0.755</v>
      </c>
      <c r="AF1500" s="11">
        <v>0.65300000000000002</v>
      </c>
      <c r="AG1500" s="11">
        <v>0.7</v>
      </c>
      <c r="AH1500" s="11">
        <v>0.83200000000000007</v>
      </c>
      <c r="AI1500" s="11">
        <v>0.8</v>
      </c>
      <c r="AJ1500" s="11">
        <v>0.64976063309089205</v>
      </c>
      <c r="AK1500" s="11">
        <v>0.65607518028133893</v>
      </c>
      <c r="AL1500" s="11">
        <v>0.5152453937741801</v>
      </c>
      <c r="AM1500" s="11">
        <v>0.30937544157128777</v>
      </c>
      <c r="AN1500" s="11">
        <v>0.90536414285714284</v>
      </c>
      <c r="AO1500" s="11">
        <v>0.57389294823973169</v>
      </c>
      <c r="AP1500" s="11">
        <v>0.58420000113546844</v>
      </c>
      <c r="AQ1500" s="11">
        <v>0.5152453937741801</v>
      </c>
      <c r="AR1500" s="11">
        <v>8901.1058601197492</v>
      </c>
      <c r="AS1500" s="11">
        <v>8920</v>
      </c>
      <c r="AT1500" s="11">
        <v>2359000</v>
      </c>
      <c r="AW1500" s="11">
        <v>0.1</v>
      </c>
      <c r="AX1500" s="11">
        <v>5.3796727357627E-2</v>
      </c>
    </row>
    <row r="1501" spans="1:50">
      <c r="A1501"/>
      <c r="B1501"/>
      <c r="C1501"/>
      <c r="D1501"/>
      <c r="E1501"/>
      <c r="F1501"/>
      <c r="G1501"/>
      <c r="H1501"/>
      <c r="I1501"/>
      <c r="J1501"/>
      <c r="K1501"/>
      <c r="L1501"/>
      <c r="M1501"/>
      <c r="N1501"/>
      <c r="O1501"/>
      <c r="P1501"/>
      <c r="Q1501"/>
      <c r="R1501"/>
      <c r="S1501"/>
      <c r="T1501"/>
      <c r="U1501"/>
      <c r="V1501"/>
      <c r="W1501"/>
      <c r="X1501"/>
      <c r="Y1501"/>
      <c r="Z1501"/>
      <c r="AA1501" s="11">
        <v>0</v>
      </c>
      <c r="AB1501" s="11">
        <v>0</v>
      </c>
      <c r="AC1501" s="11">
        <v>0.7</v>
      </c>
      <c r="AD1501" s="11">
        <v>0.7</v>
      </c>
      <c r="AE1501" s="11">
        <v>0.76800000000000002</v>
      </c>
      <c r="AF1501" s="11">
        <v>0.496</v>
      </c>
      <c r="AG1501" s="11">
        <v>0.7</v>
      </c>
      <c r="AH1501" s="11">
        <v>0.84400000000000008</v>
      </c>
      <c r="AI1501" s="11">
        <v>0.8</v>
      </c>
      <c r="AJ1501" s="11">
        <v>0.67725724469544202</v>
      </c>
      <c r="AK1501" s="11">
        <v>0.66970305084290194</v>
      </c>
      <c r="AL1501" s="11">
        <v>0.51078484688348391</v>
      </c>
      <c r="AM1501" s="11">
        <v>0.43588822355289442</v>
      </c>
      <c r="AN1501" s="11">
        <v>0.96316014285714291</v>
      </c>
      <c r="AO1501" s="11">
        <v>0.59010672861582303</v>
      </c>
      <c r="AP1501" s="11">
        <v>0.59690000085160133</v>
      </c>
      <c r="AQ1501" s="11">
        <v>0.51078484688348391</v>
      </c>
      <c r="AR1501" s="11">
        <v>9869.1383534417801</v>
      </c>
      <c r="AS1501" s="11">
        <v>9900</v>
      </c>
      <c r="AT1501" s="11">
        <v>2338000</v>
      </c>
      <c r="AU1501" s="11">
        <v>35.909999999999997</v>
      </c>
      <c r="AV1501" s="11">
        <v>1.62</v>
      </c>
      <c r="AW1501" s="11">
        <v>0.1</v>
      </c>
      <c r="AX1501" s="11">
        <v>4.8852651715662443E-2</v>
      </c>
    </row>
    <row r="1502" spans="1:50">
      <c r="A1502"/>
      <c r="B1502"/>
      <c r="C1502"/>
      <c r="D1502"/>
      <c r="E1502"/>
      <c r="F1502"/>
      <c r="G1502"/>
      <c r="H1502"/>
      <c r="I1502"/>
      <c r="J1502"/>
      <c r="K1502"/>
      <c r="L1502"/>
      <c r="M1502"/>
      <c r="N1502"/>
      <c r="O1502"/>
      <c r="P1502"/>
      <c r="Q1502"/>
      <c r="R1502"/>
      <c r="S1502"/>
      <c r="T1502"/>
      <c r="U1502"/>
      <c r="V1502"/>
      <c r="W1502"/>
      <c r="X1502"/>
      <c r="Y1502"/>
      <c r="Z1502"/>
      <c r="AA1502" s="11">
        <v>0</v>
      </c>
      <c r="AB1502" s="11">
        <v>0</v>
      </c>
      <c r="AC1502" s="11">
        <v>0.7</v>
      </c>
      <c r="AD1502" s="11">
        <v>0.7</v>
      </c>
      <c r="AE1502" s="11">
        <v>0.78299999999999992</v>
      </c>
      <c r="AF1502" s="11">
        <v>0.57999999999999996</v>
      </c>
      <c r="AG1502" s="11">
        <v>0.7</v>
      </c>
      <c r="AH1502" s="11">
        <v>0.84900000000000009</v>
      </c>
      <c r="AI1502" s="11">
        <v>0.78599999999999992</v>
      </c>
      <c r="AJ1502" s="11">
        <v>0.70965460580588391</v>
      </c>
      <c r="AK1502" s="11">
        <v>0.68173990188922395</v>
      </c>
      <c r="AL1502" s="11">
        <v>0.5674322654978381</v>
      </c>
      <c r="AM1502" s="11">
        <v>0.58273390875904341</v>
      </c>
      <c r="AN1502" s="11">
        <v>1</v>
      </c>
      <c r="AO1502" s="11">
        <v>0.6293249602830262</v>
      </c>
      <c r="AP1502" s="11">
        <v>0.60960000056773422</v>
      </c>
      <c r="AQ1502" s="11">
        <v>0.5674322654978381</v>
      </c>
      <c r="AR1502" s="11">
        <v>10616.917592755401</v>
      </c>
      <c r="AS1502" s="11">
        <v>10580</v>
      </c>
      <c r="AT1502" s="11">
        <v>2325341.8673390802</v>
      </c>
      <c r="AW1502" s="11">
        <v>0.13</v>
      </c>
      <c r="AX1502" s="11">
        <v>4.3413986690340994E-2</v>
      </c>
    </row>
    <row r="1503" spans="1:50">
      <c r="A1503"/>
      <c r="B1503"/>
      <c r="C1503"/>
      <c r="D1503"/>
      <c r="E1503"/>
      <c r="F1503"/>
      <c r="G1503"/>
      <c r="H1503"/>
      <c r="I1503"/>
      <c r="J1503"/>
      <c r="K1503"/>
      <c r="L1503"/>
      <c r="M1503"/>
      <c r="N1503"/>
      <c r="O1503"/>
      <c r="P1503"/>
      <c r="Q1503"/>
      <c r="R1503"/>
      <c r="S1503"/>
      <c r="T1503"/>
      <c r="U1503"/>
      <c r="V1503"/>
      <c r="W1503"/>
      <c r="X1503"/>
      <c r="Y1503"/>
      <c r="Z1503"/>
      <c r="AA1503" s="11">
        <v>0</v>
      </c>
      <c r="AB1503" s="11">
        <v>0</v>
      </c>
      <c r="AC1503" s="11">
        <v>0.7</v>
      </c>
      <c r="AD1503" s="11">
        <v>0.7</v>
      </c>
      <c r="AE1503" s="11">
        <v>0.82200000000000006</v>
      </c>
      <c r="AF1503" s="11">
        <v>0.622</v>
      </c>
      <c r="AG1503" s="11">
        <v>0.7</v>
      </c>
      <c r="AH1503" s="11">
        <v>0.85799999999999998</v>
      </c>
      <c r="AI1503" s="11">
        <v>0.79799999999999993</v>
      </c>
      <c r="AJ1503" s="11">
        <v>0.65437215483620403</v>
      </c>
      <c r="AK1503" s="11">
        <v>0.64410798345184994</v>
      </c>
      <c r="AL1503" s="11">
        <v>0.56199183064988456</v>
      </c>
      <c r="AM1503" s="11">
        <v>0.73826717191105773</v>
      </c>
      <c r="AN1503" s="11">
        <v>1</v>
      </c>
      <c r="AO1503" s="11">
        <v>0.62945197148863086</v>
      </c>
      <c r="AP1503" s="11">
        <v>0.62230000028386712</v>
      </c>
      <c r="AQ1503" s="11">
        <v>0.56199183064988456</v>
      </c>
      <c r="AR1503" s="11">
        <v>11734.658374701399</v>
      </c>
      <c r="AS1503" s="11">
        <v>11480</v>
      </c>
      <c r="AT1503" s="11">
        <v>2312791.1449155998</v>
      </c>
      <c r="AU1503" s="11">
        <v>35.729999999999997</v>
      </c>
      <c r="AV1503" s="11">
        <v>1.04</v>
      </c>
      <c r="AW1503" s="11">
        <v>0.12</v>
      </c>
      <c r="AX1503" s="11">
        <v>3.6451035197317988E-2</v>
      </c>
    </row>
    <row r="1504" spans="1:50">
      <c r="A1504"/>
      <c r="B1504"/>
      <c r="C1504"/>
      <c r="D1504"/>
      <c r="E1504"/>
      <c r="F1504"/>
      <c r="G1504"/>
      <c r="H1504"/>
      <c r="I1504"/>
      <c r="J1504"/>
      <c r="K1504"/>
      <c r="L1504"/>
      <c r="M1504"/>
      <c r="N1504"/>
      <c r="O1504"/>
      <c r="P1504"/>
      <c r="Q1504"/>
      <c r="R1504"/>
      <c r="S1504"/>
      <c r="T1504"/>
      <c r="U1504"/>
      <c r="V1504"/>
      <c r="W1504"/>
      <c r="X1504"/>
      <c r="Y1504"/>
      <c r="Z1504"/>
      <c r="AA1504" s="11">
        <v>0</v>
      </c>
      <c r="AB1504" s="11">
        <v>0</v>
      </c>
      <c r="AC1504" s="11">
        <v>0.7</v>
      </c>
      <c r="AD1504" s="11">
        <v>0.7</v>
      </c>
      <c r="AE1504" s="11">
        <v>0.83599999999999997</v>
      </c>
      <c r="AF1504" s="11">
        <v>0.52700000000000002</v>
      </c>
      <c r="AG1504" s="11">
        <v>0.7</v>
      </c>
      <c r="AH1504" s="11">
        <v>0.84799999999999998</v>
      </c>
      <c r="AI1504" s="11">
        <v>0.8</v>
      </c>
      <c r="AJ1504" s="11">
        <v>0.65798057574528401</v>
      </c>
      <c r="AK1504" s="11">
        <v>0.65422958475381998</v>
      </c>
      <c r="AL1504" s="11">
        <v>0.57751580248409107</v>
      </c>
      <c r="AM1504" s="11">
        <v>0.90395904272018113</v>
      </c>
      <c r="AN1504" s="11">
        <v>1</v>
      </c>
      <c r="AO1504" s="11">
        <v>0.62208481876061217</v>
      </c>
      <c r="AP1504" s="11">
        <v>0.63500000000000001</v>
      </c>
      <c r="AQ1504" s="11">
        <v>0.57751580248409107</v>
      </c>
      <c r="AR1504" s="11">
        <v>13037.8603149388</v>
      </c>
      <c r="AS1504" s="11">
        <v>12870</v>
      </c>
      <c r="AT1504" s="11">
        <v>2300500</v>
      </c>
      <c r="AW1504" s="11">
        <v>0.12</v>
      </c>
      <c r="AX1504" s="11">
        <v>2.4217841736909856E-2</v>
      </c>
    </row>
    <row r="1505" spans="1:50">
      <c r="A1505"/>
      <c r="B1505"/>
      <c r="C1505"/>
      <c r="D1505"/>
      <c r="E1505"/>
      <c r="F1505"/>
      <c r="G1505"/>
      <c r="H1505"/>
      <c r="I1505"/>
      <c r="J1505"/>
      <c r="K1505"/>
      <c r="L1505"/>
      <c r="M1505"/>
      <c r="N1505"/>
      <c r="O1505"/>
      <c r="P1505"/>
      <c r="Q1505"/>
      <c r="R1505"/>
      <c r="S1505"/>
      <c r="T1505"/>
      <c r="U1505"/>
      <c r="V1505"/>
      <c r="W1505"/>
      <c r="X1505"/>
      <c r="Y1505"/>
      <c r="Z1505"/>
      <c r="AA1505" s="11">
        <v>0</v>
      </c>
      <c r="AB1505" s="11">
        <v>0</v>
      </c>
      <c r="AC1505" s="11">
        <v>0.75</v>
      </c>
      <c r="AD1505" s="11">
        <v>0.7</v>
      </c>
      <c r="AE1505" s="11">
        <v>0.83499999999999996</v>
      </c>
      <c r="AF1505" s="11">
        <v>0.51</v>
      </c>
      <c r="AG1505" s="11">
        <v>0.7</v>
      </c>
      <c r="AH1505" s="11">
        <v>0.80799999999999994</v>
      </c>
      <c r="AI1505" s="11">
        <v>0.82400000000000007</v>
      </c>
      <c r="AJ1505" s="11">
        <v>0.66936577449781998</v>
      </c>
      <c r="AK1505" s="11">
        <v>0.66928361672660197</v>
      </c>
      <c r="AL1505" s="11">
        <v>0.57397642654097658</v>
      </c>
      <c r="AM1505" s="11">
        <v>1</v>
      </c>
      <c r="AN1505" s="11">
        <v>1</v>
      </c>
      <c r="AO1505" s="11">
        <v>0.63099355737593521</v>
      </c>
      <c r="AP1505" s="11">
        <v>0.66599999999999993</v>
      </c>
      <c r="AQ1505" s="11">
        <v>0.57397642654097658</v>
      </c>
      <c r="AR1505" s="11">
        <v>14983.9700878737</v>
      </c>
      <c r="AS1505" s="11">
        <v>14540</v>
      </c>
      <c r="AT1505" s="11">
        <v>2287948</v>
      </c>
      <c r="AW1505" s="11">
        <v>0.12</v>
      </c>
      <c r="AX1505" s="11">
        <v>1.7234898324014036E-2</v>
      </c>
    </row>
    <row r="1506" spans="1:50">
      <c r="A1506"/>
      <c r="B1506"/>
      <c r="C1506"/>
      <c r="D1506"/>
      <c r="E1506"/>
      <c r="F1506"/>
      <c r="G1506"/>
      <c r="H1506"/>
      <c r="I1506"/>
      <c r="J1506"/>
      <c r="K1506"/>
      <c r="L1506"/>
      <c r="M1506"/>
      <c r="N1506"/>
      <c r="O1506"/>
      <c r="P1506"/>
      <c r="Q1506"/>
      <c r="R1506"/>
      <c r="S1506"/>
      <c r="T1506"/>
      <c r="U1506"/>
      <c r="V1506"/>
      <c r="W1506"/>
      <c r="X1506"/>
      <c r="Y1506"/>
      <c r="Z1506"/>
      <c r="AA1506" s="11">
        <v>0</v>
      </c>
      <c r="AB1506" s="11">
        <v>0</v>
      </c>
      <c r="AC1506" s="11">
        <v>0.745</v>
      </c>
      <c r="AD1506" s="11">
        <v>0.7</v>
      </c>
      <c r="AE1506" s="11">
        <v>0.83900000000000008</v>
      </c>
      <c r="AF1506" s="11">
        <v>0.61299999999999999</v>
      </c>
      <c r="AG1506" s="11">
        <v>0.7</v>
      </c>
      <c r="AH1506" s="11">
        <v>0.74199999999999999</v>
      </c>
      <c r="AI1506" s="11">
        <v>0.86599999999999999</v>
      </c>
      <c r="AJ1506" s="11">
        <v>0.63118163105013603</v>
      </c>
      <c r="AK1506" s="11">
        <v>0.67181145749088</v>
      </c>
      <c r="AL1506" s="11">
        <v>0.56561405573510648</v>
      </c>
      <c r="AM1506" s="11">
        <v>1</v>
      </c>
      <c r="AN1506" s="11">
        <v>1</v>
      </c>
      <c r="AO1506" s="11">
        <v>0.64637203886465133</v>
      </c>
      <c r="AP1506" s="11">
        <v>0.66900000000000004</v>
      </c>
      <c r="AQ1506" s="11">
        <v>0.56561405573510648</v>
      </c>
      <c r="AR1506" s="11">
        <v>17175.144019528099</v>
      </c>
      <c r="AS1506" s="11">
        <v>16610</v>
      </c>
      <c r="AT1506" s="11">
        <v>2276100</v>
      </c>
      <c r="AU1506" s="11">
        <v>36.29</v>
      </c>
      <c r="AW1506" s="11">
        <v>0.11</v>
      </c>
      <c r="AX1506" s="11">
        <v>9.572541076451363E-3</v>
      </c>
    </row>
    <row r="1507" spans="1:50">
      <c r="A1507"/>
      <c r="B1507"/>
      <c r="C1507"/>
      <c r="D1507"/>
      <c r="E1507"/>
      <c r="F1507"/>
      <c r="G1507"/>
      <c r="H1507"/>
      <c r="I1507"/>
      <c r="J1507"/>
      <c r="K1507"/>
      <c r="L1507"/>
      <c r="M1507"/>
      <c r="N1507"/>
      <c r="O1507"/>
      <c r="P1507"/>
      <c r="Q1507"/>
      <c r="R1507"/>
      <c r="S1507"/>
      <c r="T1507"/>
      <c r="U1507"/>
      <c r="V1507"/>
      <c r="W1507"/>
      <c r="X1507"/>
      <c r="Y1507"/>
      <c r="Z1507"/>
      <c r="AA1507" s="11">
        <v>0</v>
      </c>
      <c r="AB1507" s="11">
        <v>0</v>
      </c>
      <c r="AC1507" s="11">
        <v>0.748</v>
      </c>
      <c r="AD1507" s="11">
        <v>0.7</v>
      </c>
      <c r="AE1507" s="11">
        <v>0.83400000000000007</v>
      </c>
      <c r="AF1507" s="11">
        <v>0.59200000000000008</v>
      </c>
      <c r="AG1507" s="11">
        <v>0.7</v>
      </c>
      <c r="AH1507" s="11">
        <v>0.73799999999999999</v>
      </c>
      <c r="AI1507" s="11">
        <v>0.86</v>
      </c>
      <c r="AJ1507" s="11">
        <v>0.57513134707480595</v>
      </c>
      <c r="AK1507" s="11">
        <v>0.65051996118778199</v>
      </c>
      <c r="AL1507" s="11">
        <v>0.5575822139761013</v>
      </c>
      <c r="AM1507" s="11">
        <v>1</v>
      </c>
      <c r="AN1507" s="11">
        <v>0.98861571428571438</v>
      </c>
      <c r="AO1507" s="11">
        <v>0.66186783605460098</v>
      </c>
      <c r="AP1507" s="11">
        <v>0.6409999999999999</v>
      </c>
      <c r="AQ1507" s="11">
        <v>0.5575822139761013</v>
      </c>
      <c r="AR1507" s="11">
        <v>18324.187860358899</v>
      </c>
      <c r="AS1507" s="11">
        <v>18050</v>
      </c>
      <c r="AT1507" s="11">
        <v>2266094</v>
      </c>
      <c r="AU1507" s="11">
        <v>35.730000000000004</v>
      </c>
      <c r="AW1507" s="11">
        <v>0.11</v>
      </c>
      <c r="AX1507" s="11">
        <v>6.7805539134268011E-3</v>
      </c>
    </row>
    <row r="1508" spans="1:50">
      <c r="A1508"/>
      <c r="B1508"/>
      <c r="C1508"/>
      <c r="D1508"/>
      <c r="E1508"/>
      <c r="F1508"/>
      <c r="G1508"/>
      <c r="H1508"/>
      <c r="I1508"/>
      <c r="J1508"/>
      <c r="K1508"/>
      <c r="L1508"/>
      <c r="M1508"/>
      <c r="N1508"/>
      <c r="O1508"/>
      <c r="P1508"/>
      <c r="Q1508"/>
      <c r="R1508"/>
      <c r="S1508"/>
      <c r="T1508"/>
      <c r="U1508"/>
      <c r="V1508"/>
      <c r="W1508"/>
      <c r="X1508"/>
      <c r="Y1508"/>
      <c r="Z1508"/>
      <c r="AA1508" s="11">
        <v>0</v>
      </c>
      <c r="AB1508" s="11">
        <v>1.9999999552965164E-2</v>
      </c>
      <c r="AC1508" s="11">
        <v>0.73799999999999999</v>
      </c>
      <c r="AD1508" s="11">
        <v>0.6</v>
      </c>
      <c r="AE1508" s="11">
        <v>0.82299999999999995</v>
      </c>
      <c r="AF1508" s="11">
        <v>0.58499999999999996</v>
      </c>
      <c r="AG1508" s="11">
        <v>0.7</v>
      </c>
      <c r="AH1508" s="11">
        <v>0.71099999999999997</v>
      </c>
      <c r="AI1508" s="11">
        <v>0.85799999999999998</v>
      </c>
      <c r="AJ1508" s="11">
        <v>0.58813820767707203</v>
      </c>
      <c r="AK1508" s="11">
        <v>0.65842220901314596</v>
      </c>
      <c r="AL1508" s="11">
        <v>0.56033078701564654</v>
      </c>
      <c r="AM1508" s="11">
        <v>1</v>
      </c>
      <c r="AN1508" s="11">
        <v>0.96884340044194595</v>
      </c>
      <c r="AO1508" s="11">
        <v>0.66653829669802367</v>
      </c>
      <c r="AP1508" s="11">
        <v>0.61599999999999999</v>
      </c>
      <c r="AQ1508" s="11">
        <v>0.56033078701564654</v>
      </c>
      <c r="AR1508" s="11">
        <v>16437.411064003001</v>
      </c>
      <c r="AS1508" s="11">
        <v>17610</v>
      </c>
      <c r="AT1508" s="11">
        <v>2255128</v>
      </c>
      <c r="AW1508" s="11">
        <v>0.11</v>
      </c>
      <c r="AX1508" s="11">
        <v>1.6824930743510602E-2</v>
      </c>
    </row>
    <row r="1509" spans="1:50">
      <c r="A1509"/>
      <c r="B1509"/>
      <c r="C1509"/>
      <c r="D1509"/>
      <c r="E1509"/>
      <c r="F1509"/>
      <c r="G1509"/>
      <c r="H1509"/>
      <c r="I1509"/>
      <c r="J1509"/>
      <c r="K1509"/>
      <c r="L1509"/>
      <c r="M1509"/>
      <c r="N1509"/>
      <c r="O1509"/>
      <c r="P1509"/>
      <c r="Q1509"/>
      <c r="R1509"/>
      <c r="S1509"/>
      <c r="T1509"/>
      <c r="U1509"/>
      <c r="V1509"/>
      <c r="W1509"/>
      <c r="X1509"/>
      <c r="Y1509"/>
      <c r="Z1509"/>
      <c r="AA1509" s="11">
        <v>0</v>
      </c>
      <c r="AB1509" s="11">
        <v>3.9999999105930328E-2</v>
      </c>
      <c r="AC1509" s="11">
        <v>0.72900000000000009</v>
      </c>
      <c r="AD1509" s="11">
        <v>0.5</v>
      </c>
      <c r="AE1509" s="11">
        <v>0.82700000000000007</v>
      </c>
      <c r="AF1509" s="11">
        <v>0.57399999999999995</v>
      </c>
      <c r="AG1509" s="11">
        <v>0.8</v>
      </c>
      <c r="AH1509" s="11">
        <v>0.67</v>
      </c>
      <c r="AI1509" s="11">
        <v>0.875</v>
      </c>
      <c r="AJ1509" s="11">
        <v>0.5872568256200017</v>
      </c>
      <c r="AK1509" s="11">
        <v>0.65683798695842466</v>
      </c>
      <c r="AL1509" s="11">
        <v>0.55972747915897503</v>
      </c>
      <c r="AM1509" s="11">
        <v>1</v>
      </c>
      <c r="AN1509" s="11">
        <v>0.94907108659817718</v>
      </c>
      <c r="AO1509" s="11">
        <v>0.66487291376826763</v>
      </c>
      <c r="AP1509" s="11">
        <v>0.59099999999999997</v>
      </c>
      <c r="AQ1509" s="11">
        <v>0.55972747915897503</v>
      </c>
      <c r="AS1509" s="11">
        <v>19426</v>
      </c>
      <c r="AW1509" s="11">
        <v>0.1</v>
      </c>
      <c r="AX1509" s="11">
        <v>8.0300493306170173E-3</v>
      </c>
    </row>
    <row r="1510" spans="1:50">
      <c r="A1510"/>
      <c r="B1510"/>
      <c r="C1510"/>
      <c r="D1510"/>
      <c r="E1510"/>
      <c r="F1510"/>
      <c r="G1510"/>
      <c r="H1510"/>
      <c r="I1510"/>
      <c r="J1510"/>
      <c r="K1510"/>
      <c r="L1510"/>
      <c r="M1510"/>
      <c r="N1510"/>
      <c r="O1510"/>
      <c r="P1510"/>
      <c r="Q1510"/>
      <c r="R1510"/>
      <c r="S1510"/>
      <c r="T1510"/>
      <c r="U1510"/>
      <c r="V1510"/>
      <c r="W1510"/>
      <c r="X1510"/>
      <c r="Y1510"/>
      <c r="Z1510"/>
      <c r="AA1510" s="11">
        <v>0.1466275659824047</v>
      </c>
      <c r="AB1510" s="11">
        <v>5.0000000000000044E-2</v>
      </c>
      <c r="AC1510" s="11">
        <v>0.68600000031292441</v>
      </c>
      <c r="AD1510" s="11">
        <v>0.68600000031292441</v>
      </c>
      <c r="AE1510" s="11">
        <v>0.96040000043809415</v>
      </c>
      <c r="AF1510" s="11">
        <v>0.783020000357181</v>
      </c>
      <c r="AG1510" s="11">
        <v>0.49000000022351742</v>
      </c>
      <c r="AH1510" s="11">
        <v>0.65072000029683119</v>
      </c>
      <c r="AI1510" s="11">
        <v>0.73500000033527613</v>
      </c>
      <c r="AJ1510" s="11">
        <v>0.39856752185111555</v>
      </c>
      <c r="AK1510" s="11">
        <v>0.42387195527930144</v>
      </c>
      <c r="AL1510" s="11">
        <v>0.44921531457002717</v>
      </c>
      <c r="AM1510" s="11">
        <v>3.8196261750960553E-2</v>
      </c>
      <c r="AN1510" s="11">
        <v>0.34089146015550037</v>
      </c>
      <c r="AO1510" s="11">
        <v>0.45190001627209614</v>
      </c>
      <c r="AP1510" s="11">
        <v>0.47360000264644625</v>
      </c>
      <c r="AQ1510" s="11">
        <v>0.44921531457002717</v>
      </c>
      <c r="AR1510" s="11">
        <v>7026.02990817112</v>
      </c>
      <c r="AS1510" s="11">
        <v>7320</v>
      </c>
      <c r="AT1510" s="11">
        <v>3490743</v>
      </c>
      <c r="AW1510" s="11">
        <v>-0.05</v>
      </c>
      <c r="AX1510" s="11">
        <v>5.39222150328873E-2</v>
      </c>
    </row>
    <row r="1511" spans="1:50">
      <c r="A1511"/>
      <c r="B1511"/>
      <c r="C1511"/>
      <c r="D1511"/>
      <c r="E1511"/>
      <c r="F1511"/>
      <c r="G1511"/>
      <c r="H1511"/>
      <c r="I1511"/>
      <c r="J1511"/>
      <c r="K1511"/>
      <c r="L1511"/>
      <c r="M1511"/>
      <c r="N1511"/>
      <c r="O1511"/>
      <c r="P1511"/>
      <c r="Q1511"/>
      <c r="R1511"/>
      <c r="S1511"/>
      <c r="T1511"/>
      <c r="U1511"/>
      <c r="V1511"/>
      <c r="W1511"/>
      <c r="X1511"/>
      <c r="Y1511"/>
      <c r="Z1511"/>
      <c r="AA1511" s="11">
        <v>0.1466275659824047</v>
      </c>
      <c r="AB1511" s="11">
        <v>5.0000000000000044E-2</v>
      </c>
      <c r="AC1511" s="11">
        <v>0.7</v>
      </c>
      <c r="AD1511" s="11">
        <v>0.7</v>
      </c>
      <c r="AE1511" s="11">
        <v>0.98</v>
      </c>
      <c r="AF1511" s="11">
        <v>0.79900000000000004</v>
      </c>
      <c r="AG1511" s="11">
        <v>0.5</v>
      </c>
      <c r="AH1511" s="11">
        <v>0.66400000000000003</v>
      </c>
      <c r="AI1511" s="11">
        <v>0.75</v>
      </c>
      <c r="AJ1511" s="11">
        <v>0.39649747132386198</v>
      </c>
      <c r="AK1511" s="11">
        <v>0.42231832174900796</v>
      </c>
      <c r="AL1511" s="11">
        <v>0.44817889244203368</v>
      </c>
      <c r="AM1511" s="11">
        <v>6.1673453082621441E-2</v>
      </c>
      <c r="AN1511" s="11">
        <v>0.34784842857142856</v>
      </c>
      <c r="AO1511" s="11">
        <v>0.45091838397350748</v>
      </c>
      <c r="AP1511" s="11">
        <v>0.48544000238180163</v>
      </c>
      <c r="AQ1511" s="11">
        <v>0.44817889244203368</v>
      </c>
      <c r="AR1511" s="11">
        <v>7366.8709902087403</v>
      </c>
      <c r="AS1511" s="11">
        <v>7580</v>
      </c>
      <c r="AT1511" s="11">
        <v>3567175</v>
      </c>
      <c r="AW1511" s="11">
        <v>-0.04</v>
      </c>
      <c r="AX1511" s="11">
        <v>5.594972934505904E-2</v>
      </c>
    </row>
    <row r="1512" spans="1:50">
      <c r="A1512"/>
      <c r="B1512"/>
      <c r="C1512"/>
      <c r="D1512"/>
      <c r="E1512"/>
      <c r="F1512"/>
      <c r="G1512"/>
      <c r="H1512"/>
      <c r="I1512"/>
      <c r="J1512"/>
      <c r="K1512"/>
      <c r="L1512"/>
      <c r="M1512"/>
      <c r="N1512"/>
      <c r="O1512"/>
      <c r="P1512"/>
      <c r="Q1512"/>
      <c r="R1512"/>
      <c r="S1512"/>
      <c r="T1512"/>
      <c r="U1512"/>
      <c r="V1512"/>
      <c r="W1512"/>
      <c r="X1512"/>
      <c r="Y1512"/>
      <c r="Z1512"/>
      <c r="AA1512" s="11">
        <v>0.1466275659824047</v>
      </c>
      <c r="AB1512" s="11">
        <v>8.3666661566666689E-2</v>
      </c>
      <c r="AC1512" s="11">
        <v>0.7</v>
      </c>
      <c r="AD1512" s="11">
        <v>0.7</v>
      </c>
      <c r="AE1512" s="11">
        <v>0.98</v>
      </c>
      <c r="AF1512" s="11">
        <v>0.78500000000000003</v>
      </c>
      <c r="AG1512" s="11">
        <v>0.5</v>
      </c>
      <c r="AH1512" s="11">
        <v>0.7390000000000001</v>
      </c>
      <c r="AI1512" s="11">
        <v>0.75</v>
      </c>
      <c r="AJ1512" s="11">
        <v>0.36263440057603902</v>
      </c>
      <c r="AK1512" s="11">
        <v>0.42700683829370101</v>
      </c>
      <c r="AL1512" s="11">
        <v>0.44056357829768611</v>
      </c>
      <c r="AM1512" s="11">
        <v>0.11457770729670666</v>
      </c>
      <c r="AN1512" s="11">
        <v>0.39043319047619046</v>
      </c>
      <c r="AO1512" s="11">
        <v>0.45221213713351799</v>
      </c>
      <c r="AP1512" s="11">
        <v>0.49728000211715701</v>
      </c>
      <c r="AQ1512" s="11">
        <v>0.44056357829768611</v>
      </c>
      <c r="AR1512" s="11">
        <v>7207.4469710554004</v>
      </c>
      <c r="AS1512" s="11">
        <v>7350</v>
      </c>
      <c r="AT1512" s="11">
        <v>3625875</v>
      </c>
      <c r="AW1512" s="11">
        <v>-0.03</v>
      </c>
      <c r="AX1512" s="11">
        <v>6.1495259004757941E-2</v>
      </c>
    </row>
    <row r="1513" spans="1:50">
      <c r="A1513"/>
      <c r="B1513"/>
      <c r="C1513"/>
      <c r="D1513"/>
      <c r="E1513"/>
      <c r="F1513"/>
      <c r="G1513"/>
      <c r="H1513"/>
      <c r="I1513"/>
      <c r="J1513"/>
      <c r="K1513"/>
      <c r="L1513"/>
      <c r="M1513"/>
      <c r="N1513"/>
      <c r="O1513"/>
      <c r="P1513"/>
      <c r="Q1513"/>
      <c r="R1513"/>
      <c r="S1513"/>
      <c r="T1513"/>
      <c r="U1513"/>
      <c r="V1513"/>
      <c r="W1513"/>
      <c r="X1513"/>
      <c r="Y1513"/>
      <c r="Z1513"/>
      <c r="AA1513" s="11">
        <v>0.1466275659824047</v>
      </c>
      <c r="AB1513" s="11">
        <v>0.11733332313333333</v>
      </c>
      <c r="AC1513" s="11">
        <v>0.7</v>
      </c>
      <c r="AD1513" s="11">
        <v>0.7</v>
      </c>
      <c r="AE1513" s="11">
        <v>0.98</v>
      </c>
      <c r="AF1513" s="11">
        <v>0.70799999999999996</v>
      </c>
      <c r="AG1513" s="11">
        <v>0.5</v>
      </c>
      <c r="AH1513" s="11">
        <v>0.75800000000000001</v>
      </c>
      <c r="AI1513" s="11">
        <v>0.36599999999999999</v>
      </c>
      <c r="AJ1513" s="11">
        <v>0.328771329828216</v>
      </c>
      <c r="AK1513" s="11">
        <v>0.431695354838394</v>
      </c>
      <c r="AL1513" s="11">
        <v>0.43294826415333854</v>
      </c>
      <c r="AM1513" s="11">
        <v>0.15284495181829888</v>
      </c>
      <c r="AN1513" s="11">
        <v>0.43301795238095236</v>
      </c>
      <c r="AO1513" s="11">
        <v>0.4535058902935285</v>
      </c>
      <c r="AP1513" s="11">
        <v>0.50912000185251238</v>
      </c>
      <c r="AQ1513" s="11">
        <v>0.43294826415333854</v>
      </c>
      <c r="AR1513" s="11">
        <v>7453.3675274263496</v>
      </c>
      <c r="AS1513" s="11">
        <v>7520</v>
      </c>
      <c r="AT1513" s="11">
        <v>3673294</v>
      </c>
      <c r="AW1513" s="11">
        <v>-0.06</v>
      </c>
      <c r="AX1513" s="11">
        <v>5.6194538084179096E-2</v>
      </c>
    </row>
    <row r="1514" spans="1:50">
      <c r="A1514"/>
      <c r="B1514"/>
      <c r="C1514"/>
      <c r="D1514"/>
      <c r="E1514"/>
      <c r="F1514"/>
      <c r="G1514"/>
      <c r="H1514"/>
      <c r="I1514"/>
      <c r="J1514"/>
      <c r="K1514"/>
      <c r="L1514"/>
      <c r="M1514"/>
      <c r="N1514"/>
      <c r="O1514"/>
      <c r="P1514"/>
      <c r="Q1514"/>
      <c r="R1514"/>
      <c r="S1514"/>
      <c r="T1514"/>
      <c r="U1514"/>
      <c r="V1514"/>
      <c r="W1514"/>
      <c r="X1514"/>
      <c r="Y1514"/>
      <c r="Z1514"/>
      <c r="AA1514" s="11">
        <v>0.1466275659824047</v>
      </c>
      <c r="AB1514" s="11">
        <v>0.15099998469999998</v>
      </c>
      <c r="AC1514" s="11">
        <v>0.7</v>
      </c>
      <c r="AD1514" s="11">
        <v>0.7</v>
      </c>
      <c r="AE1514" s="11">
        <v>0.98</v>
      </c>
      <c r="AF1514" s="11">
        <v>0.7</v>
      </c>
      <c r="AG1514" s="11">
        <v>0.5</v>
      </c>
      <c r="AH1514" s="11">
        <v>0.76800000000000002</v>
      </c>
      <c r="AI1514" s="11">
        <v>0.36599999999999999</v>
      </c>
      <c r="AJ1514" s="11">
        <v>0.35336117412874202</v>
      </c>
      <c r="AK1514" s="11">
        <v>0.43733098659303604</v>
      </c>
      <c r="AL1514" s="11">
        <v>0.42564383733339994</v>
      </c>
      <c r="AM1514" s="11">
        <v>0.18729219751458778</v>
      </c>
      <c r="AN1514" s="11">
        <v>0.47560271428571427</v>
      </c>
      <c r="AO1514" s="11">
        <v>0.46407760956166122</v>
      </c>
      <c r="AP1514" s="11">
        <v>0.52096000158786782</v>
      </c>
      <c r="AQ1514" s="11">
        <v>0.42564383733339994</v>
      </c>
      <c r="AR1514" s="11">
        <v>7434.4601359385997</v>
      </c>
      <c r="AS1514" s="11">
        <v>7520</v>
      </c>
      <c r="AT1514" s="11">
        <v>3719678</v>
      </c>
      <c r="AW1514" s="11">
        <v>-0.04</v>
      </c>
      <c r="AX1514" s="11">
        <v>5.5699175533531986E-2</v>
      </c>
    </row>
    <row r="1515" spans="1:50">
      <c r="A1515"/>
      <c r="B1515"/>
      <c r="C1515"/>
      <c r="D1515"/>
      <c r="E1515"/>
      <c r="F1515"/>
      <c r="G1515"/>
      <c r="H1515"/>
      <c r="I1515"/>
      <c r="J1515"/>
      <c r="K1515"/>
      <c r="L1515"/>
      <c r="M1515"/>
      <c r="N1515"/>
      <c r="O1515"/>
      <c r="P1515"/>
      <c r="Q1515"/>
      <c r="R1515"/>
      <c r="S1515"/>
      <c r="T1515"/>
      <c r="U1515"/>
      <c r="V1515"/>
      <c r="W1515"/>
      <c r="X1515"/>
      <c r="Y1515"/>
      <c r="Z1515"/>
      <c r="AA1515" s="11">
        <v>0.1466275659824047</v>
      </c>
      <c r="AB1515" s="11">
        <v>0.16797998462646746</v>
      </c>
      <c r="AC1515" s="11">
        <v>0.7</v>
      </c>
      <c r="AD1515" s="11">
        <v>0.7</v>
      </c>
      <c r="AE1515" s="11">
        <v>0.96700000000000008</v>
      </c>
      <c r="AF1515" s="11">
        <v>0.41899999999999998</v>
      </c>
      <c r="AG1515" s="11">
        <v>0.5</v>
      </c>
      <c r="AH1515" s="11">
        <v>0.79900000000000004</v>
      </c>
      <c r="AI1515" s="11">
        <v>0.36599999999999999</v>
      </c>
      <c r="AJ1515" s="11">
        <v>0.37795101842926798</v>
      </c>
      <c r="AK1515" s="11">
        <v>0.44296661834767798</v>
      </c>
      <c r="AL1515" s="11">
        <v>0.41833941051346135</v>
      </c>
      <c r="AM1515" s="11">
        <v>0.21884772578185555</v>
      </c>
      <c r="AN1515" s="11">
        <v>0.50072085714285719</v>
      </c>
      <c r="AO1515" s="11">
        <v>0.47464932882979383</v>
      </c>
      <c r="AP1515" s="11">
        <v>0.53280000132322314</v>
      </c>
      <c r="AQ1515" s="11">
        <v>0.41833941051346135</v>
      </c>
      <c r="AR1515" s="11">
        <v>7590.0554531197504</v>
      </c>
      <c r="AS1515" s="11">
        <v>7730</v>
      </c>
      <c r="AT1515" s="11">
        <v>3772283</v>
      </c>
      <c r="AW1515" s="11">
        <v>-0.05</v>
      </c>
      <c r="AX1515" s="11">
        <v>4.2154528257751844E-2</v>
      </c>
    </row>
    <row r="1516" spans="1:50">
      <c r="A1516"/>
      <c r="B1516"/>
      <c r="C1516"/>
      <c r="D1516"/>
      <c r="E1516"/>
      <c r="F1516"/>
      <c r="G1516"/>
      <c r="H1516"/>
      <c r="I1516"/>
      <c r="J1516"/>
      <c r="K1516"/>
      <c r="L1516"/>
      <c r="M1516"/>
      <c r="N1516"/>
      <c r="O1516"/>
      <c r="P1516"/>
      <c r="Q1516"/>
      <c r="R1516"/>
      <c r="S1516"/>
      <c r="T1516"/>
      <c r="U1516"/>
      <c r="V1516"/>
      <c r="W1516"/>
      <c r="X1516"/>
      <c r="Y1516"/>
      <c r="Z1516"/>
      <c r="AA1516" s="11">
        <v>0.1466275659824047</v>
      </c>
      <c r="AB1516" s="11">
        <v>0.18495998455293483</v>
      </c>
      <c r="AC1516" s="11">
        <v>0.7</v>
      </c>
      <c r="AD1516" s="11">
        <v>0.7</v>
      </c>
      <c r="AE1516" s="11">
        <v>0.92299999999999993</v>
      </c>
      <c r="AF1516" s="11">
        <v>0.63300000000000001</v>
      </c>
      <c r="AG1516" s="11">
        <v>0.5</v>
      </c>
      <c r="AH1516" s="11">
        <v>0.86199999999999999</v>
      </c>
      <c r="AI1516" s="11">
        <v>0.56999999999999995</v>
      </c>
      <c r="AJ1516" s="11">
        <v>0.37315420027628599</v>
      </c>
      <c r="AK1516" s="11">
        <v>0.39727022511889898</v>
      </c>
      <c r="AL1516" s="11">
        <v>0.42003684048307049</v>
      </c>
      <c r="AM1516" s="11">
        <v>0.22226755963986555</v>
      </c>
      <c r="AN1516" s="11">
        <v>0.52583899999999995</v>
      </c>
      <c r="AO1516" s="11">
        <v>0.45600329127632522</v>
      </c>
      <c r="AP1516" s="11">
        <v>0.54464000105857846</v>
      </c>
      <c r="AQ1516" s="11">
        <v>0.42003684048307049</v>
      </c>
      <c r="AR1516" s="11">
        <v>7941.2167365415598</v>
      </c>
      <c r="AS1516" s="11">
        <v>7910</v>
      </c>
      <c r="AT1516" s="11">
        <v>3832988</v>
      </c>
      <c r="AW1516" s="11">
        <v>-0.03</v>
      </c>
      <c r="AX1516" s="11">
        <v>4.1947482528236213E-2</v>
      </c>
    </row>
    <row r="1517" spans="1:50">
      <c r="A1517"/>
      <c r="B1517"/>
      <c r="C1517"/>
      <c r="D1517"/>
      <c r="E1517"/>
      <c r="F1517"/>
      <c r="G1517"/>
      <c r="H1517"/>
      <c r="I1517"/>
      <c r="J1517"/>
      <c r="K1517"/>
      <c r="L1517"/>
      <c r="M1517"/>
      <c r="N1517"/>
      <c r="O1517"/>
      <c r="P1517"/>
      <c r="Q1517"/>
      <c r="R1517"/>
      <c r="S1517"/>
      <c r="T1517"/>
      <c r="U1517"/>
      <c r="V1517"/>
      <c r="W1517"/>
      <c r="X1517"/>
      <c r="Y1517"/>
      <c r="Z1517"/>
      <c r="AA1517" s="11">
        <v>0.1466275659824047</v>
      </c>
      <c r="AB1517" s="11">
        <v>0.20193998447940231</v>
      </c>
      <c r="AC1517" s="11">
        <v>0.55000000000000004</v>
      </c>
      <c r="AD1517" s="11">
        <v>0.7</v>
      </c>
      <c r="AE1517" s="11">
        <v>0.92</v>
      </c>
      <c r="AF1517" s="11">
        <v>0.61099999999999999</v>
      </c>
      <c r="AG1517" s="11">
        <v>0.5</v>
      </c>
      <c r="AH1517" s="11">
        <v>0.92299999999999993</v>
      </c>
      <c r="AI1517" s="11">
        <v>0.53400000000000003</v>
      </c>
      <c r="AJ1517" s="11">
        <v>0.36835738212330399</v>
      </c>
      <c r="AK1517" s="11">
        <v>0.35157383189011998</v>
      </c>
      <c r="AL1517" s="11">
        <v>0.42173427045267975</v>
      </c>
      <c r="AM1517" s="11">
        <v>0.22090568698250332</v>
      </c>
      <c r="AN1517" s="11">
        <v>0.55095714285714281</v>
      </c>
      <c r="AO1517" s="11">
        <v>0.43735725372285661</v>
      </c>
      <c r="AP1517" s="11">
        <v>0.55648000079393389</v>
      </c>
      <c r="AQ1517" s="11">
        <v>0.42173427045267975</v>
      </c>
      <c r="AR1517" s="11">
        <v>8202.0695517044296</v>
      </c>
      <c r="AS1517" s="11">
        <v>7830</v>
      </c>
      <c r="AT1517" s="11">
        <v>3898617</v>
      </c>
      <c r="AW1517" s="11">
        <v>-0.05</v>
      </c>
      <c r="AX1517" s="11">
        <v>4.0227789451402929E-2</v>
      </c>
    </row>
    <row r="1518" spans="1:50">
      <c r="A1518"/>
      <c r="B1518"/>
      <c r="C1518"/>
      <c r="D1518"/>
      <c r="E1518"/>
      <c r="F1518"/>
      <c r="G1518"/>
      <c r="H1518"/>
      <c r="I1518"/>
      <c r="J1518"/>
      <c r="K1518"/>
      <c r="L1518"/>
      <c r="M1518"/>
      <c r="N1518"/>
      <c r="O1518"/>
      <c r="P1518"/>
      <c r="Q1518"/>
      <c r="R1518"/>
      <c r="S1518"/>
      <c r="T1518"/>
      <c r="U1518"/>
      <c r="V1518"/>
      <c r="W1518"/>
      <c r="X1518"/>
      <c r="Y1518"/>
      <c r="Z1518"/>
      <c r="AA1518" s="11">
        <v>0.1466275659824047</v>
      </c>
      <c r="AB1518" s="11">
        <v>0.21891998440586979</v>
      </c>
      <c r="AC1518" s="11">
        <v>0.55000000000000004</v>
      </c>
      <c r="AD1518" s="11">
        <v>0.7</v>
      </c>
      <c r="AE1518" s="11">
        <v>0.92400000000000004</v>
      </c>
      <c r="AF1518" s="11">
        <v>0.65099999999999991</v>
      </c>
      <c r="AG1518" s="11">
        <v>0.5</v>
      </c>
      <c r="AH1518" s="11">
        <v>0.91299999999999992</v>
      </c>
      <c r="AI1518" s="11">
        <v>0.46799999999999997</v>
      </c>
      <c r="AJ1518" s="11">
        <v>0.37285694849587403</v>
      </c>
      <c r="AK1518" s="11">
        <v>0.36632203754565801</v>
      </c>
      <c r="AL1518" s="11">
        <v>0.41614322866121378</v>
      </c>
      <c r="AM1518" s="11">
        <v>0.22288803388606446</v>
      </c>
      <c r="AN1518" s="11">
        <v>0.57607528571428568</v>
      </c>
      <c r="AO1518" s="11">
        <v>0.41073596745975466</v>
      </c>
      <c r="AP1518" s="11">
        <v>0.56832000052928922</v>
      </c>
      <c r="AQ1518" s="11">
        <v>0.41614322866121378</v>
      </c>
      <c r="AR1518" s="11">
        <v>8504.3902122659201</v>
      </c>
      <c r="AS1518" s="11">
        <v>7050</v>
      </c>
      <c r="AT1518" s="11">
        <v>3965419</v>
      </c>
      <c r="AW1518" s="11">
        <v>-0.05</v>
      </c>
      <c r="AX1518" s="11">
        <v>2.282437661324771E-2</v>
      </c>
    </row>
    <row r="1519" spans="1:50">
      <c r="A1519"/>
      <c r="B1519"/>
      <c r="C1519"/>
      <c r="D1519"/>
      <c r="E1519"/>
      <c r="F1519"/>
      <c r="G1519"/>
      <c r="H1519"/>
      <c r="I1519"/>
      <c r="J1519"/>
      <c r="K1519"/>
      <c r="L1519"/>
      <c r="M1519"/>
      <c r="N1519"/>
      <c r="O1519"/>
      <c r="P1519"/>
      <c r="Q1519"/>
      <c r="R1519"/>
      <c r="S1519"/>
      <c r="T1519"/>
      <c r="U1519"/>
      <c r="V1519"/>
      <c r="W1519"/>
      <c r="X1519"/>
      <c r="Y1519"/>
      <c r="Z1519"/>
      <c r="AA1519" s="11">
        <v>0.1466275659824047</v>
      </c>
      <c r="AB1519" s="11">
        <v>0.23589998433233716</v>
      </c>
      <c r="AC1519" s="11">
        <v>0.55000000000000004</v>
      </c>
      <c r="AD1519" s="11">
        <v>0.7</v>
      </c>
      <c r="AE1519" s="11">
        <v>0.92400000000000004</v>
      </c>
      <c r="AF1519" s="11">
        <v>0.60299999999999998</v>
      </c>
      <c r="AG1519" s="11">
        <v>0.5</v>
      </c>
      <c r="AH1519" s="11">
        <v>0.83499999999999996</v>
      </c>
      <c r="AI1519" s="11">
        <v>0.61</v>
      </c>
      <c r="AJ1519" s="11">
        <v>0.32556381494426001</v>
      </c>
      <c r="AK1519" s="11">
        <v>0.42523221142921602</v>
      </c>
      <c r="AL1519" s="11">
        <v>0.38504614788926783</v>
      </c>
      <c r="AM1519" s="11">
        <v>0.24398772178538891</v>
      </c>
      <c r="AN1519" s="11">
        <v>0.60119342857142855</v>
      </c>
      <c r="AO1519" s="11">
        <v>0.45783779730788909</v>
      </c>
      <c r="AP1519" s="11">
        <v>0.58016000026464465</v>
      </c>
      <c r="AQ1519" s="11">
        <v>0.38504614788926783</v>
      </c>
      <c r="AR1519" s="11">
        <v>9254.0930894310004</v>
      </c>
      <c r="AS1519" s="11">
        <v>8910</v>
      </c>
      <c r="AT1519" s="11">
        <v>4027730</v>
      </c>
      <c r="AW1519" s="11">
        <v>-0.04</v>
      </c>
      <c r="AX1519" s="11">
        <v>1.8262652690604397E-2</v>
      </c>
    </row>
    <row r="1520" spans="1:50">
      <c r="A1520"/>
      <c r="B1520"/>
      <c r="C1520"/>
      <c r="D1520"/>
      <c r="E1520"/>
      <c r="F1520"/>
      <c r="G1520"/>
      <c r="H1520"/>
      <c r="I1520"/>
      <c r="J1520"/>
      <c r="K1520"/>
      <c r="L1520"/>
      <c r="M1520"/>
      <c r="N1520"/>
      <c r="O1520"/>
      <c r="P1520"/>
      <c r="Q1520"/>
      <c r="R1520"/>
      <c r="S1520"/>
      <c r="T1520"/>
      <c r="U1520"/>
      <c r="V1520"/>
      <c r="W1520"/>
      <c r="X1520"/>
      <c r="Y1520"/>
      <c r="Z1520"/>
      <c r="AA1520" s="11">
        <v>0.1466275659824047</v>
      </c>
      <c r="AB1520" s="11">
        <v>0.25287998425880465</v>
      </c>
      <c r="AC1520" s="11">
        <v>0.55000000000000004</v>
      </c>
      <c r="AD1520" s="11">
        <v>0.7</v>
      </c>
      <c r="AE1520" s="11">
        <v>0.91700000000000004</v>
      </c>
      <c r="AF1520" s="11">
        <v>0.54400000000000004</v>
      </c>
      <c r="AG1520" s="11">
        <v>0.3</v>
      </c>
      <c r="AH1520" s="11">
        <v>0.82900000000000007</v>
      </c>
      <c r="AI1520" s="11">
        <v>0.69</v>
      </c>
      <c r="AJ1520" s="11">
        <v>0.28335183762541599</v>
      </c>
      <c r="AK1520" s="11">
        <v>0.43228212098733998</v>
      </c>
      <c r="AL1520" s="11">
        <v>0.39533968160568295</v>
      </c>
      <c r="AM1520" s="11">
        <v>0.27047085580344893</v>
      </c>
      <c r="AN1520" s="11">
        <v>0.62631157142857141</v>
      </c>
      <c r="AO1520" s="11">
        <v>0.42841355276282045</v>
      </c>
      <c r="AP1520" s="11">
        <v>0.59200000000000008</v>
      </c>
      <c r="AQ1520" s="11">
        <v>0.39533968160568295</v>
      </c>
      <c r="AR1520" s="11">
        <v>9517.1669908853892</v>
      </c>
      <c r="AS1520" s="11">
        <v>9440</v>
      </c>
      <c r="AT1520" s="11">
        <v>4081594</v>
      </c>
      <c r="AW1520" s="11">
        <v>-0.06</v>
      </c>
      <c r="AX1520" s="11">
        <v>3.4211374148034823E-2</v>
      </c>
    </row>
    <row r="1521" spans="1:50">
      <c r="A1521"/>
      <c r="B1521"/>
      <c r="C1521"/>
      <c r="D1521"/>
      <c r="E1521"/>
      <c r="F1521"/>
      <c r="G1521"/>
      <c r="H1521"/>
      <c r="I1521"/>
      <c r="J1521"/>
      <c r="K1521"/>
      <c r="L1521"/>
      <c r="M1521"/>
      <c r="N1521"/>
      <c r="O1521"/>
      <c r="P1521"/>
      <c r="Q1521"/>
      <c r="R1521"/>
      <c r="S1521"/>
      <c r="T1521"/>
      <c r="U1521"/>
      <c r="V1521"/>
      <c r="W1521"/>
      <c r="X1521"/>
      <c r="Y1521"/>
      <c r="Z1521"/>
      <c r="AA1521" s="11">
        <v>0.1466275659824047</v>
      </c>
      <c r="AB1521" s="11">
        <v>0.26985998418527191</v>
      </c>
      <c r="AC1521" s="11">
        <v>0.56700000000000006</v>
      </c>
      <c r="AD1521" s="11">
        <v>0.7</v>
      </c>
      <c r="AE1521" s="11">
        <v>0.91299999999999992</v>
      </c>
      <c r="AF1521" s="11">
        <v>0.54600000000000004</v>
      </c>
      <c r="AG1521" s="11">
        <v>0.3</v>
      </c>
      <c r="AH1521" s="11">
        <v>0.82</v>
      </c>
      <c r="AI1521" s="11">
        <v>0.72400000000000009</v>
      </c>
      <c r="AJ1521" s="11">
        <v>0.12719742252525398</v>
      </c>
      <c r="AK1521" s="11">
        <v>0.41443688220897201</v>
      </c>
      <c r="AL1521" s="11">
        <v>0.31595233910185572</v>
      </c>
      <c r="AM1521" s="11">
        <v>0.29796383083281225</v>
      </c>
      <c r="AN1521" s="11">
        <v>0.65142971428571428</v>
      </c>
      <c r="AO1521" s="11">
        <v>0.3737068471260423</v>
      </c>
      <c r="AP1521" s="11">
        <v>0.61</v>
      </c>
      <c r="AQ1521" s="11">
        <v>0.31595233910185572</v>
      </c>
      <c r="AR1521" s="11">
        <v>9785.8671383920391</v>
      </c>
      <c r="AS1521" s="11">
        <v>9870</v>
      </c>
      <c r="AT1521" s="11">
        <v>4125896</v>
      </c>
      <c r="AW1521" s="11">
        <v>-0.08</v>
      </c>
      <c r="AX1521" s="11">
        <v>3.8497479655410782E-2</v>
      </c>
    </row>
    <row r="1522" spans="1:50">
      <c r="A1522"/>
      <c r="B1522"/>
      <c r="C1522"/>
      <c r="D1522"/>
      <c r="E1522"/>
      <c r="F1522"/>
      <c r="G1522"/>
      <c r="H1522"/>
      <c r="I1522"/>
      <c r="J1522"/>
      <c r="K1522"/>
      <c r="L1522"/>
      <c r="M1522"/>
      <c r="N1522"/>
      <c r="O1522"/>
      <c r="P1522"/>
      <c r="Q1522"/>
      <c r="R1522"/>
      <c r="S1522"/>
      <c r="T1522"/>
      <c r="U1522"/>
      <c r="V1522"/>
      <c r="W1522"/>
      <c r="X1522"/>
      <c r="Y1522"/>
      <c r="Z1522"/>
      <c r="AA1522" s="11">
        <v>0.1466275659824047</v>
      </c>
      <c r="AB1522" s="11">
        <v>0.28683998411173928</v>
      </c>
      <c r="AC1522" s="11">
        <v>0.56600000000000006</v>
      </c>
      <c r="AD1522" s="11">
        <v>0.7</v>
      </c>
      <c r="AE1522" s="11">
        <v>0.93900000000000006</v>
      </c>
      <c r="AF1522" s="11">
        <v>0.64300000000000002</v>
      </c>
      <c r="AG1522" s="11">
        <v>0.3</v>
      </c>
      <c r="AH1522" s="11">
        <v>0.88400000000000001</v>
      </c>
      <c r="AI1522" s="11">
        <v>0.77400000000000002</v>
      </c>
      <c r="AJ1522" s="11">
        <v>7.5729310295881994E-2</v>
      </c>
      <c r="AK1522" s="11">
        <v>0.40928842236392998</v>
      </c>
      <c r="AL1522" s="11">
        <v>0.31758544350624879</v>
      </c>
      <c r="AM1522" s="11">
        <v>0.33634037646097886</v>
      </c>
      <c r="AN1522" s="11">
        <v>0.69969928571428563</v>
      </c>
      <c r="AO1522" s="11">
        <v>0.35509033272205193</v>
      </c>
      <c r="AP1522" s="11">
        <v>0.623</v>
      </c>
      <c r="AQ1522" s="11">
        <v>0.31758544350624879</v>
      </c>
      <c r="AR1522" s="11">
        <v>10797.529668785201</v>
      </c>
      <c r="AS1522" s="11">
        <v>11120</v>
      </c>
      <c r="AT1522" s="11">
        <v>4162450</v>
      </c>
      <c r="AW1522" s="11">
        <v>-7.0000000000000007E-2</v>
      </c>
      <c r="AX1522" s="11">
        <v>2.6376456080871968E-2</v>
      </c>
    </row>
    <row r="1523" spans="1:50">
      <c r="A1523"/>
      <c r="B1523"/>
      <c r="C1523"/>
      <c r="D1523"/>
      <c r="E1523"/>
      <c r="F1523"/>
      <c r="G1523"/>
      <c r="H1523"/>
      <c r="I1523"/>
      <c r="J1523"/>
      <c r="K1523"/>
      <c r="L1523"/>
      <c r="M1523"/>
      <c r="N1523"/>
      <c r="O1523"/>
      <c r="P1523"/>
      <c r="Q1523"/>
      <c r="R1523"/>
      <c r="S1523"/>
      <c r="T1523"/>
      <c r="U1523"/>
      <c r="V1523"/>
      <c r="W1523"/>
      <c r="X1523"/>
      <c r="Y1523"/>
      <c r="Z1523"/>
      <c r="AA1523" s="11">
        <v>0.1466275659824047</v>
      </c>
      <c r="AB1523" s="11">
        <v>0.30381998403820676</v>
      </c>
      <c r="AC1523" s="11">
        <v>0.55600000000000005</v>
      </c>
      <c r="AD1523" s="11">
        <v>0.7</v>
      </c>
      <c r="AE1523" s="11">
        <v>0.91400000000000003</v>
      </c>
      <c r="AF1523" s="11">
        <v>0.69499999999999995</v>
      </c>
      <c r="AG1523" s="11">
        <v>0.3</v>
      </c>
      <c r="AH1523" s="11">
        <v>0.77800000000000002</v>
      </c>
      <c r="AI1523" s="11">
        <v>0.77400000000000002</v>
      </c>
      <c r="AJ1523" s="11">
        <v>0.12484767812475601</v>
      </c>
      <c r="AK1523" s="11">
        <v>0.42104895827910405</v>
      </c>
      <c r="AL1523" s="11">
        <v>0.32742340420373406</v>
      </c>
      <c r="AM1523" s="11">
        <v>0.37807511915460001</v>
      </c>
      <c r="AN1523" s="11">
        <v>0.73613414285714285</v>
      </c>
      <c r="AO1523" s="11">
        <v>0.36112967558853493</v>
      </c>
      <c r="AP1523" s="11">
        <v>0.622</v>
      </c>
      <c r="AQ1523" s="11">
        <v>0.32742340420373406</v>
      </c>
      <c r="AR1523" s="11">
        <v>11966.195920718201</v>
      </c>
      <c r="AS1523" s="11">
        <v>12140</v>
      </c>
      <c r="AT1523" s="11">
        <v>4193758</v>
      </c>
      <c r="AW1523" s="11">
        <v>-7.0000000000000007E-2</v>
      </c>
      <c r="AX1523" s="11">
        <v>2.3202280392843888E-3</v>
      </c>
    </row>
    <row r="1524" spans="1:50">
      <c r="A1524"/>
      <c r="B1524"/>
      <c r="C1524"/>
      <c r="D1524"/>
      <c r="E1524"/>
      <c r="F1524"/>
      <c r="G1524"/>
      <c r="H1524"/>
      <c r="I1524"/>
      <c r="J1524"/>
      <c r="K1524"/>
      <c r="L1524"/>
      <c r="M1524"/>
      <c r="N1524"/>
      <c r="O1524"/>
      <c r="P1524"/>
      <c r="Q1524"/>
      <c r="R1524"/>
      <c r="S1524"/>
      <c r="T1524"/>
      <c r="U1524"/>
      <c r="V1524"/>
      <c r="W1524"/>
      <c r="X1524"/>
      <c r="Y1524"/>
      <c r="Z1524"/>
      <c r="AA1524" s="11">
        <v>0.1466275659824047</v>
      </c>
      <c r="AB1524" s="11">
        <v>0.32079998396467413</v>
      </c>
      <c r="AC1524" s="11">
        <v>0.6</v>
      </c>
      <c r="AD1524" s="11">
        <v>0.6</v>
      </c>
      <c r="AE1524" s="11">
        <v>0.91700000000000004</v>
      </c>
      <c r="AF1524" s="11">
        <v>0.6409999999999999</v>
      </c>
      <c r="AG1524" s="11">
        <v>0.3</v>
      </c>
      <c r="AH1524" s="11">
        <v>0.77300000000000002</v>
      </c>
      <c r="AI1524" s="11">
        <v>0.80799999999999994</v>
      </c>
      <c r="AJ1524" s="11">
        <v>0.19870121874890398</v>
      </c>
      <c r="AK1524" s="11">
        <v>0.43314765059309196</v>
      </c>
      <c r="AL1524" s="11">
        <v>0.34051883470408162</v>
      </c>
      <c r="AM1524" s="11">
        <v>0.40145241590565001</v>
      </c>
      <c r="AN1524" s="11">
        <v>0.75026657142857134</v>
      </c>
      <c r="AO1524" s="11">
        <v>0.37274364841925067</v>
      </c>
      <c r="AP1524" s="11">
        <v>0.57399999999999995</v>
      </c>
      <c r="AQ1524" s="11">
        <v>0.34051883470408162</v>
      </c>
      <c r="AR1524" s="11">
        <v>13069.7341190795</v>
      </c>
      <c r="AS1524" s="11">
        <v>13400</v>
      </c>
      <c r="AT1524" s="11">
        <v>4223553</v>
      </c>
      <c r="AW1524" s="11">
        <v>-7.0000000000000007E-2</v>
      </c>
      <c r="AX1524" s="11">
        <v>-5.5831988280783396E-3</v>
      </c>
    </row>
    <row r="1525" spans="1:50">
      <c r="A1525"/>
      <c r="B1525"/>
      <c r="C1525"/>
      <c r="D1525"/>
      <c r="E1525"/>
      <c r="F1525"/>
      <c r="G1525"/>
      <c r="H1525"/>
      <c r="I1525"/>
      <c r="J1525"/>
      <c r="K1525"/>
      <c r="L1525"/>
      <c r="M1525"/>
      <c r="N1525"/>
      <c r="O1525"/>
      <c r="P1525"/>
      <c r="Q1525"/>
      <c r="R1525"/>
      <c r="S1525"/>
      <c r="T1525"/>
      <c r="U1525"/>
      <c r="V1525"/>
      <c r="W1525"/>
      <c r="X1525"/>
      <c r="Y1525"/>
      <c r="Z1525"/>
      <c r="AA1525" s="11">
        <v>0.1466275659824047</v>
      </c>
      <c r="AB1525" s="11">
        <v>0.33777998389114161</v>
      </c>
      <c r="AC1525" s="11">
        <v>0.56600000000000006</v>
      </c>
      <c r="AD1525" s="11">
        <v>0.6</v>
      </c>
      <c r="AE1525" s="11">
        <v>0.91599999999999993</v>
      </c>
      <c r="AF1525" s="11">
        <v>0.628</v>
      </c>
      <c r="AG1525" s="11">
        <v>0.55000000000000004</v>
      </c>
      <c r="AH1525" s="11">
        <v>0.71400000000000008</v>
      </c>
      <c r="AI1525" s="11">
        <v>0.80500000000000005</v>
      </c>
      <c r="AJ1525" s="11">
        <v>0.20171420649406943</v>
      </c>
      <c r="AK1525" s="11">
        <v>0.43381617407221845</v>
      </c>
      <c r="AL1525" s="11">
        <v>0.34211364632139396</v>
      </c>
      <c r="AM1525" s="11">
        <v>0.39743789183632511</v>
      </c>
      <c r="AN1525" s="11">
        <v>0.74276390588198338</v>
      </c>
      <c r="AO1525" s="11">
        <v>0.37401621190661416</v>
      </c>
      <c r="AP1525" s="11">
        <v>0.56999999999999995</v>
      </c>
      <c r="AQ1525" s="11">
        <v>0.34211364632139396</v>
      </c>
      <c r="AS1525" s="11">
        <v>13076</v>
      </c>
      <c r="AW1525" s="11">
        <v>-0.06</v>
      </c>
      <c r="AX1525" s="11">
        <v>-1.1667232053460264E-2</v>
      </c>
    </row>
    <row r="1526" spans="1:50">
      <c r="A1526"/>
      <c r="B1526"/>
      <c r="C1526"/>
      <c r="D1526"/>
      <c r="E1526"/>
      <c r="F1526"/>
      <c r="G1526"/>
      <c r="H1526"/>
      <c r="I1526"/>
      <c r="J1526"/>
      <c r="K1526"/>
      <c r="L1526"/>
      <c r="M1526"/>
      <c r="N1526"/>
      <c r="O1526"/>
      <c r="P1526"/>
      <c r="Q1526"/>
      <c r="R1526"/>
      <c r="S1526"/>
      <c r="T1526"/>
      <c r="U1526"/>
      <c r="V1526"/>
      <c r="W1526"/>
      <c r="X1526"/>
      <c r="Y1526"/>
      <c r="Z1526"/>
      <c r="AA1526" s="11">
        <v>0</v>
      </c>
      <c r="AB1526" s="11">
        <v>0.82100000380000004</v>
      </c>
      <c r="AC1526" s="11">
        <v>0.53900000024586914</v>
      </c>
      <c r="AD1526" s="11">
        <v>0.29400000013411043</v>
      </c>
      <c r="AE1526" s="11">
        <v>0.57918000026419758</v>
      </c>
      <c r="AF1526" s="11">
        <v>0.37926000017300254</v>
      </c>
      <c r="AG1526" s="11">
        <v>0.49000000022351742</v>
      </c>
      <c r="AH1526" s="11">
        <v>0.63994000029191367</v>
      </c>
      <c r="AI1526" s="11">
        <v>0.4410000002011657</v>
      </c>
      <c r="AJ1526" s="11">
        <v>0.60916367645819613</v>
      </c>
      <c r="AK1526" s="11">
        <v>0.45869603920400881</v>
      </c>
      <c r="AL1526" s="11">
        <v>0.47426295861089007</v>
      </c>
      <c r="AM1526" s="11">
        <v>7.8216539485682836E-4</v>
      </c>
      <c r="AN1526" s="11">
        <v>3.7492714285714289E-2</v>
      </c>
      <c r="AO1526" s="11">
        <v>0.43954607760179354</v>
      </c>
      <c r="AP1526" s="11">
        <v>0.57520000321418052</v>
      </c>
      <c r="AQ1526" s="11">
        <v>0.47426295861089007</v>
      </c>
      <c r="AR1526" s="11">
        <v>823.31864788183304</v>
      </c>
      <c r="AS1526" s="11">
        <v>1160</v>
      </c>
      <c r="AT1526" s="11">
        <v>1725707</v>
      </c>
      <c r="AU1526" s="11">
        <v>63.16</v>
      </c>
      <c r="AW1526" s="11">
        <v>0.04</v>
      </c>
      <c r="AX1526" s="11">
        <v>-3.4315845266423228E-2</v>
      </c>
    </row>
    <row r="1527" spans="1:50">
      <c r="A1527"/>
      <c r="B1527"/>
      <c r="C1527"/>
      <c r="D1527"/>
      <c r="E1527"/>
      <c r="F1527"/>
      <c r="G1527"/>
      <c r="H1527"/>
      <c r="I1527"/>
      <c r="J1527"/>
      <c r="K1527"/>
      <c r="L1527"/>
      <c r="M1527"/>
      <c r="N1527"/>
      <c r="O1527"/>
      <c r="P1527"/>
      <c r="Q1527"/>
      <c r="R1527"/>
      <c r="S1527"/>
      <c r="T1527"/>
      <c r="U1527"/>
      <c r="V1527"/>
      <c r="W1527"/>
      <c r="X1527"/>
      <c r="Y1527"/>
      <c r="Z1527"/>
      <c r="AA1527" s="11">
        <v>0</v>
      </c>
      <c r="AB1527" s="11">
        <v>0.82100000380000004</v>
      </c>
      <c r="AC1527" s="11">
        <v>0.55000000000000004</v>
      </c>
      <c r="AD1527" s="11">
        <v>0.3</v>
      </c>
      <c r="AE1527" s="11">
        <v>0.59099999999999997</v>
      </c>
      <c r="AF1527" s="11">
        <v>0.38700000000000001</v>
      </c>
      <c r="AG1527" s="11">
        <v>0.5</v>
      </c>
      <c r="AH1527" s="11">
        <v>0.65300000000000002</v>
      </c>
      <c r="AI1527" s="11">
        <v>0.45</v>
      </c>
      <c r="AJ1527" s="11">
        <v>0.61139150653918395</v>
      </c>
      <c r="AK1527" s="11">
        <v>0.45785310124780604</v>
      </c>
      <c r="AL1527" s="11">
        <v>0.47371536199861086</v>
      </c>
      <c r="AM1527" s="11">
        <v>7.9812795357146673E-4</v>
      </c>
      <c r="AN1527" s="11">
        <v>3.8193857142857141E-2</v>
      </c>
      <c r="AO1527" s="11">
        <v>0.43831232411160209</v>
      </c>
      <c r="AP1527" s="11">
        <v>0.58958000289276247</v>
      </c>
      <c r="AQ1527" s="11">
        <v>0.47371536199861086</v>
      </c>
      <c r="AR1527" s="11">
        <v>862.67964204357702</v>
      </c>
      <c r="AS1527" s="11">
        <v>1210</v>
      </c>
      <c r="AT1527" s="11">
        <v>1756889</v>
      </c>
      <c r="AW1527" s="11">
        <v>0.04</v>
      </c>
      <c r="AX1527" s="11">
        <v>-4.4430416741733203E-2</v>
      </c>
    </row>
    <row r="1528" spans="1:50">
      <c r="A1528"/>
      <c r="B1528"/>
      <c r="C1528"/>
      <c r="D1528"/>
      <c r="E1528"/>
      <c r="F1528"/>
      <c r="G1528"/>
      <c r="H1528"/>
      <c r="I1528"/>
      <c r="J1528"/>
      <c r="K1528"/>
      <c r="L1528"/>
      <c r="M1528"/>
      <c r="N1528"/>
      <c r="O1528"/>
      <c r="P1528"/>
      <c r="Q1528"/>
      <c r="R1528"/>
      <c r="S1528"/>
      <c r="T1528"/>
      <c r="U1528"/>
      <c r="V1528"/>
      <c r="W1528"/>
      <c r="X1528"/>
      <c r="Y1528"/>
      <c r="Z1528"/>
      <c r="AA1528" s="11">
        <v>0</v>
      </c>
      <c r="AB1528" s="11">
        <v>0.83200000760000004</v>
      </c>
      <c r="AC1528" s="11">
        <v>0.55000000000000004</v>
      </c>
      <c r="AD1528" s="11">
        <v>0.3</v>
      </c>
      <c r="AE1528" s="11">
        <v>0.58799999999999997</v>
      </c>
      <c r="AF1528" s="11">
        <v>0.35399999999999998</v>
      </c>
      <c r="AG1528" s="11">
        <v>0.5</v>
      </c>
      <c r="AH1528" s="11">
        <v>0.65300000000000002</v>
      </c>
      <c r="AI1528" s="11">
        <v>0.502</v>
      </c>
      <c r="AJ1528" s="11">
        <v>0.53386286602694</v>
      </c>
      <c r="AK1528" s="11">
        <v>0.40175821230517406</v>
      </c>
      <c r="AL1528" s="11">
        <v>0.47316776538633165</v>
      </c>
      <c r="AM1528" s="11">
        <v>2.1717240535439998E-3</v>
      </c>
      <c r="AN1528" s="11">
        <v>3.5334047619047612E-2</v>
      </c>
      <c r="AO1528" s="11">
        <v>0.47894222690064642</v>
      </c>
      <c r="AP1528" s="11">
        <v>0.60396000257134441</v>
      </c>
      <c r="AQ1528" s="11">
        <v>0.47316776538633165</v>
      </c>
      <c r="AR1528" s="11">
        <v>891.01192950805398</v>
      </c>
      <c r="AS1528" s="11">
        <v>1240</v>
      </c>
      <c r="AT1528" s="11">
        <v>1790692</v>
      </c>
      <c r="AW1528" s="11">
        <v>0.03</v>
      </c>
      <c r="AX1528" s="11">
        <v>-3.607202508722418E-2</v>
      </c>
    </row>
    <row r="1529" spans="1:50">
      <c r="A1529"/>
      <c r="B1529"/>
      <c r="C1529"/>
      <c r="D1529"/>
      <c r="E1529"/>
      <c r="F1529"/>
      <c r="G1529"/>
      <c r="H1529"/>
      <c r="I1529"/>
      <c r="J1529"/>
      <c r="K1529"/>
      <c r="L1529"/>
      <c r="M1529"/>
      <c r="N1529"/>
      <c r="O1529"/>
      <c r="P1529"/>
      <c r="Q1529"/>
      <c r="R1529"/>
      <c r="S1529"/>
      <c r="T1529"/>
      <c r="U1529"/>
      <c r="V1529"/>
      <c r="W1529"/>
      <c r="X1529"/>
      <c r="Y1529"/>
      <c r="Z1529"/>
      <c r="AA1529" s="11">
        <v>0</v>
      </c>
      <c r="AB1529" s="11">
        <v>0.82700000760000003</v>
      </c>
      <c r="AC1529" s="11">
        <v>0.55000000000000004</v>
      </c>
      <c r="AD1529" s="11">
        <v>0.3</v>
      </c>
      <c r="AE1529" s="11">
        <v>0.61799999999999999</v>
      </c>
      <c r="AF1529" s="11">
        <v>0.32</v>
      </c>
      <c r="AG1529" s="11">
        <v>0.5</v>
      </c>
      <c r="AH1529" s="11">
        <v>0.65900000000000003</v>
      </c>
      <c r="AI1529" s="11">
        <v>0.61</v>
      </c>
      <c r="AJ1529" s="11">
        <v>0.45633422551469599</v>
      </c>
      <c r="AK1529" s="11">
        <v>0.34566332336254202</v>
      </c>
      <c r="AL1529" s="11">
        <v>0.47262016877405244</v>
      </c>
      <c r="AM1529" s="11">
        <v>5.9840929406146668E-3</v>
      </c>
      <c r="AN1529" s="11">
        <v>3.2474238095238098E-2</v>
      </c>
      <c r="AO1529" s="11">
        <v>0.51957212968969091</v>
      </c>
      <c r="AP1529" s="11">
        <v>0.61834000224992636</v>
      </c>
      <c r="AQ1529" s="11">
        <v>0.47262016877405244</v>
      </c>
      <c r="AR1529" s="11">
        <v>932.48268405643103</v>
      </c>
      <c r="AS1529" s="11">
        <v>1240</v>
      </c>
      <c r="AT1529" s="11">
        <v>1825395</v>
      </c>
      <c r="AW1529" s="11">
        <v>0.02</v>
      </c>
      <c r="AX1529" s="11">
        <v>-4.2418368841630971E-2</v>
      </c>
    </row>
    <row r="1530" spans="1:50">
      <c r="A1530"/>
      <c r="B1530"/>
      <c r="C1530"/>
      <c r="D1530"/>
      <c r="E1530"/>
      <c r="F1530"/>
      <c r="G1530"/>
      <c r="H1530"/>
      <c r="I1530"/>
      <c r="J1530"/>
      <c r="K1530"/>
      <c r="L1530"/>
      <c r="M1530"/>
      <c r="N1530"/>
      <c r="O1530"/>
      <c r="P1530"/>
      <c r="Q1530"/>
      <c r="R1530"/>
      <c r="S1530"/>
      <c r="T1530"/>
      <c r="U1530"/>
      <c r="V1530"/>
      <c r="W1530"/>
      <c r="X1530"/>
      <c r="Y1530"/>
      <c r="Z1530"/>
      <c r="AA1530" s="11">
        <v>0</v>
      </c>
      <c r="AB1530" s="11">
        <v>0.81700000760000002</v>
      </c>
      <c r="AC1530" s="11">
        <v>0.55000000000000004</v>
      </c>
      <c r="AD1530" s="11">
        <v>0.3</v>
      </c>
      <c r="AE1530" s="11">
        <v>0.61899999999999999</v>
      </c>
      <c r="AF1530" s="11">
        <v>0.3</v>
      </c>
      <c r="AG1530" s="11">
        <v>0.5</v>
      </c>
      <c r="AH1530" s="11">
        <v>0.66200000000000003</v>
      </c>
      <c r="AI1530" s="11">
        <v>0.61</v>
      </c>
      <c r="AJ1530" s="11">
        <v>0.47867128412124477</v>
      </c>
      <c r="AK1530" s="11">
        <v>0.378286673280122</v>
      </c>
      <c r="AL1530" s="11">
        <v>0.47056613841596295</v>
      </c>
      <c r="AM1530" s="11">
        <v>7.173927937176445E-3</v>
      </c>
      <c r="AN1530" s="11">
        <v>2.9614428571428573E-2</v>
      </c>
      <c r="AO1530" s="11">
        <v>0.50472157783947802</v>
      </c>
      <c r="AP1530" s="11">
        <v>0.6327200019285083</v>
      </c>
      <c r="AQ1530" s="11">
        <v>0.47056613841596295</v>
      </c>
      <c r="AR1530" s="11">
        <v>932.75196794640101</v>
      </c>
      <c r="AS1530" s="11">
        <v>1220</v>
      </c>
      <c r="AT1530" s="11">
        <v>1858582</v>
      </c>
      <c r="AW1530" s="11">
        <v>0.03</v>
      </c>
      <c r="AX1530" s="11">
        <v>-3.2938662036329336E-2</v>
      </c>
    </row>
    <row r="1531" spans="1:50">
      <c r="A1531"/>
      <c r="B1531"/>
      <c r="C1531"/>
      <c r="D1531"/>
      <c r="E1531"/>
      <c r="F1531"/>
      <c r="G1531"/>
      <c r="H1531"/>
      <c r="I1531"/>
      <c r="J1531"/>
      <c r="K1531"/>
      <c r="L1531"/>
      <c r="M1531"/>
      <c r="N1531"/>
      <c r="O1531"/>
      <c r="P1531"/>
      <c r="Q1531"/>
      <c r="R1531"/>
      <c r="S1531"/>
      <c r="T1531"/>
      <c r="U1531"/>
      <c r="V1531"/>
      <c r="W1531"/>
      <c r="X1531"/>
      <c r="Y1531"/>
      <c r="Z1531"/>
      <c r="AA1531" s="11">
        <v>0</v>
      </c>
      <c r="AB1531" s="11">
        <v>0.81700000760000002</v>
      </c>
      <c r="AC1531" s="11">
        <v>0.55000000000000004</v>
      </c>
      <c r="AD1531" s="11">
        <v>0.3</v>
      </c>
      <c r="AE1531" s="11">
        <v>0.61399999999999999</v>
      </c>
      <c r="AF1531" s="11">
        <v>0.309</v>
      </c>
      <c r="AG1531" s="11">
        <v>0.5</v>
      </c>
      <c r="AH1531" s="11">
        <v>0.67</v>
      </c>
      <c r="AI1531" s="11">
        <v>0.61</v>
      </c>
      <c r="AJ1531" s="11">
        <v>0.5010083427277936</v>
      </c>
      <c r="AK1531" s="11">
        <v>0.41091002319770203</v>
      </c>
      <c r="AL1531" s="11">
        <v>0.46851210805787336</v>
      </c>
      <c r="AM1531" s="11">
        <v>1.2708364221718556E-2</v>
      </c>
      <c r="AN1531" s="11">
        <v>3.1435142857142856E-2</v>
      </c>
      <c r="AO1531" s="11">
        <v>0.48987102598926507</v>
      </c>
      <c r="AP1531" s="11">
        <v>0.64710000160709025</v>
      </c>
      <c r="AQ1531" s="11">
        <v>0.46851210805787336</v>
      </c>
      <c r="AR1531" s="11">
        <v>990.91121017955402</v>
      </c>
      <c r="AS1531" s="11">
        <v>1290</v>
      </c>
      <c r="AT1531" s="11">
        <v>1888520</v>
      </c>
      <c r="AW1531" s="11">
        <v>0.03</v>
      </c>
      <c r="AX1531" s="11">
        <v>-3.2769767976844166E-2</v>
      </c>
    </row>
    <row r="1532" spans="1:50">
      <c r="A1532"/>
      <c r="B1532"/>
      <c r="C1532"/>
      <c r="D1532"/>
      <c r="E1532"/>
      <c r="F1532"/>
      <c r="G1532"/>
      <c r="H1532"/>
      <c r="I1532"/>
      <c r="J1532"/>
      <c r="K1532"/>
      <c r="L1532"/>
      <c r="M1532"/>
      <c r="N1532"/>
      <c r="O1532"/>
      <c r="P1532"/>
      <c r="Q1532"/>
      <c r="R1532"/>
      <c r="S1532"/>
      <c r="T1532"/>
      <c r="U1532"/>
      <c r="V1532"/>
      <c r="W1532"/>
      <c r="X1532"/>
      <c r="Y1532"/>
      <c r="Z1532"/>
      <c r="AA1532" s="11">
        <v>0</v>
      </c>
      <c r="AB1532" s="11">
        <v>0.81700000760000002</v>
      </c>
      <c r="AC1532" s="11">
        <v>0.55000000000000004</v>
      </c>
      <c r="AD1532" s="11">
        <v>0.5</v>
      </c>
      <c r="AE1532" s="11">
        <v>0.64300000000000002</v>
      </c>
      <c r="AF1532" s="11">
        <v>0.28000000000000003</v>
      </c>
      <c r="AG1532" s="11">
        <v>0.5</v>
      </c>
      <c r="AH1532" s="11">
        <v>0.66700000000000004</v>
      </c>
      <c r="AI1532" s="11">
        <v>0.61</v>
      </c>
      <c r="AJ1532" s="11">
        <v>0.50538158005246658</v>
      </c>
      <c r="AK1532" s="11">
        <v>0.45046870004442613</v>
      </c>
      <c r="AL1532" s="11">
        <v>0.45532518440546588</v>
      </c>
      <c r="AM1532" s="11">
        <v>3.3079007991888336E-2</v>
      </c>
      <c r="AN1532" s="11">
        <v>3.3792714285714287E-2</v>
      </c>
      <c r="AO1532" s="11">
        <v>0.49522960371608304</v>
      </c>
      <c r="AP1532" s="11">
        <v>0.66148000128567219</v>
      </c>
      <c r="AQ1532" s="11">
        <v>0.45532518440546588</v>
      </c>
      <c r="AR1532" s="11">
        <v>1041.2019252969001</v>
      </c>
      <c r="AS1532" s="11">
        <v>1310</v>
      </c>
      <c r="AT1532" s="11">
        <v>1914608</v>
      </c>
      <c r="AW1532" s="11">
        <v>0.05</v>
      </c>
      <c r="AX1532" s="11">
        <v>-3.4773317293827266E-2</v>
      </c>
    </row>
    <row r="1533" spans="1:50">
      <c r="A1533"/>
      <c r="B1533"/>
      <c r="C1533"/>
      <c r="D1533"/>
      <c r="E1533"/>
      <c r="F1533"/>
      <c r="G1533"/>
      <c r="H1533"/>
      <c r="I1533"/>
      <c r="J1533"/>
      <c r="K1533"/>
      <c r="L1533"/>
      <c r="M1533"/>
      <c r="N1533"/>
      <c r="O1533"/>
      <c r="P1533"/>
      <c r="Q1533"/>
      <c r="R1533"/>
      <c r="S1533"/>
      <c r="T1533"/>
      <c r="U1533"/>
      <c r="V1533"/>
      <c r="W1533"/>
      <c r="X1533"/>
      <c r="Y1533"/>
      <c r="Z1533"/>
      <c r="AA1533" s="11">
        <v>0</v>
      </c>
      <c r="AB1533" s="11">
        <v>0.82066000736619271</v>
      </c>
      <c r="AC1533" s="11">
        <v>0.55000000000000004</v>
      </c>
      <c r="AD1533" s="11">
        <v>0.5</v>
      </c>
      <c r="AE1533" s="11">
        <v>0.64700000000000002</v>
      </c>
      <c r="AF1533" s="11">
        <v>5.9000000000000004E-2</v>
      </c>
      <c r="AG1533" s="11">
        <v>0.5</v>
      </c>
      <c r="AH1533" s="11">
        <v>0.7340000000000001</v>
      </c>
      <c r="AI1533" s="11">
        <v>0.61</v>
      </c>
      <c r="AJ1533" s="11">
        <v>0.50975481737713946</v>
      </c>
      <c r="AK1533" s="11">
        <v>0.49002737689115017</v>
      </c>
      <c r="AL1533" s="11">
        <v>0.44213826075305834</v>
      </c>
      <c r="AM1533" s="11">
        <v>7.911809927531234E-2</v>
      </c>
      <c r="AN1533" s="11">
        <v>3.3000428571428569E-2</v>
      </c>
      <c r="AO1533" s="11">
        <v>0.50058818144290096</v>
      </c>
      <c r="AP1533" s="11">
        <v>0.67586000096425425</v>
      </c>
      <c r="AQ1533" s="11">
        <v>0.44213826075305834</v>
      </c>
      <c r="AR1533" s="11">
        <v>1056.8692989163001</v>
      </c>
      <c r="AS1533" s="11">
        <v>1330</v>
      </c>
      <c r="AT1533" s="11">
        <v>1937371</v>
      </c>
      <c r="AW1533" s="11">
        <v>0.04</v>
      </c>
      <c r="AX1533" s="11">
        <v>-4.1643111027009849E-2</v>
      </c>
    </row>
    <row r="1534" spans="1:50">
      <c r="A1534"/>
      <c r="B1534"/>
      <c r="C1534"/>
      <c r="D1534"/>
      <c r="E1534"/>
      <c r="F1534"/>
      <c r="G1534"/>
      <c r="H1534"/>
      <c r="I1534"/>
      <c r="J1534"/>
      <c r="K1534"/>
      <c r="L1534"/>
      <c r="M1534"/>
      <c r="N1534"/>
      <c r="O1534"/>
      <c r="P1534"/>
      <c r="Q1534"/>
      <c r="R1534"/>
      <c r="S1534"/>
      <c r="T1534"/>
      <c r="U1534"/>
      <c r="V1534"/>
      <c r="W1534"/>
      <c r="X1534"/>
      <c r="Y1534"/>
      <c r="Z1534"/>
      <c r="AA1534" s="11">
        <v>0</v>
      </c>
      <c r="AB1534" s="11">
        <v>0.82432000713238529</v>
      </c>
      <c r="AC1534" s="11">
        <v>0.55000000000000004</v>
      </c>
      <c r="AD1534" s="11">
        <v>0.5</v>
      </c>
      <c r="AE1534" s="11">
        <v>0.66200000000000003</v>
      </c>
      <c r="AF1534" s="11">
        <v>0.253</v>
      </c>
      <c r="AG1534" s="11">
        <v>0.5</v>
      </c>
      <c r="AH1534" s="11">
        <v>0.7340000000000001</v>
      </c>
      <c r="AI1534" s="11">
        <v>0.68</v>
      </c>
      <c r="AJ1534" s="11">
        <v>0.53102687485184397</v>
      </c>
      <c r="AK1534" s="11">
        <v>0.51745050621420119</v>
      </c>
      <c r="AL1534" s="11">
        <v>0.4130774868206582</v>
      </c>
      <c r="AM1534" s="11">
        <v>7.1488127975952331E-2</v>
      </c>
      <c r="AN1534" s="11">
        <v>3.9280000000000002E-2</v>
      </c>
      <c r="AO1534" s="11">
        <v>0.45798011996974292</v>
      </c>
      <c r="AP1534" s="11">
        <v>0.69024000064283608</v>
      </c>
      <c r="AQ1534" s="11">
        <v>0.4130774868206582</v>
      </c>
      <c r="AR1534" s="11">
        <v>1114.9342463574999</v>
      </c>
      <c r="AS1534" s="11">
        <v>1420</v>
      </c>
      <c r="AT1534" s="11">
        <v>1957590</v>
      </c>
      <c r="AU1534" s="11">
        <v>52.5</v>
      </c>
      <c r="AV1534" s="11">
        <v>62.25</v>
      </c>
      <c r="AW1534" s="11">
        <v>0.06</v>
      </c>
      <c r="AX1534" s="11">
        <v>-4.4987502255247336E-2</v>
      </c>
    </row>
    <row r="1535" spans="1:50">
      <c r="A1535"/>
      <c r="B1535"/>
      <c r="C1535"/>
      <c r="D1535"/>
      <c r="E1535"/>
      <c r="F1535"/>
      <c r="G1535"/>
      <c r="H1535"/>
      <c r="I1535"/>
      <c r="J1535"/>
      <c r="K1535"/>
      <c r="L1535"/>
      <c r="M1535"/>
      <c r="N1535"/>
      <c r="O1535"/>
      <c r="P1535"/>
      <c r="Q1535"/>
      <c r="R1535"/>
      <c r="S1535"/>
      <c r="T1535"/>
      <c r="U1535"/>
      <c r="V1535"/>
      <c r="W1535"/>
      <c r="X1535"/>
      <c r="Y1535"/>
      <c r="Z1535"/>
      <c r="AA1535" s="11">
        <v>0</v>
      </c>
      <c r="AB1535" s="11">
        <v>0.82798000689857787</v>
      </c>
      <c r="AC1535" s="11">
        <v>0.55000000000000004</v>
      </c>
      <c r="AD1535" s="11">
        <v>0.5</v>
      </c>
      <c r="AE1535" s="11">
        <v>0.63500000000000001</v>
      </c>
      <c r="AF1535" s="11">
        <v>0.41700000000000004</v>
      </c>
      <c r="AG1535" s="11">
        <v>0.3</v>
      </c>
      <c r="AH1535" s="11">
        <v>0.7</v>
      </c>
      <c r="AI1535" s="11">
        <v>0.622</v>
      </c>
      <c r="AJ1535" s="11">
        <v>0.57126816355874599</v>
      </c>
      <c r="AK1535" s="11">
        <v>0.46625383841855</v>
      </c>
      <c r="AL1535" s="11">
        <v>0.4474132503489171</v>
      </c>
      <c r="AM1535" s="11">
        <v>0.11030133260703422</v>
      </c>
      <c r="AN1535" s="11">
        <v>4.4151071428571435E-2</v>
      </c>
      <c r="AO1535" s="11">
        <v>0.4899763992939728</v>
      </c>
      <c r="AP1535" s="11">
        <v>0.70462000032141814</v>
      </c>
      <c r="AQ1535" s="11">
        <v>0.4474132503489171</v>
      </c>
      <c r="AR1535" s="11">
        <v>1161.1455676200801</v>
      </c>
      <c r="AS1535" s="11">
        <v>1460</v>
      </c>
      <c r="AT1535" s="11">
        <v>1976535</v>
      </c>
      <c r="AW1535" s="11">
        <v>0.05</v>
      </c>
      <c r="AX1535" s="11">
        <v>-4.2193570505773492E-2</v>
      </c>
    </row>
    <row r="1536" spans="1:50">
      <c r="A1536"/>
      <c r="B1536"/>
      <c r="C1536"/>
      <c r="D1536"/>
      <c r="E1536"/>
      <c r="F1536"/>
      <c r="G1536"/>
      <c r="H1536"/>
      <c r="I1536"/>
      <c r="J1536"/>
      <c r="K1536"/>
      <c r="L1536"/>
      <c r="M1536"/>
      <c r="N1536"/>
      <c r="O1536"/>
      <c r="P1536"/>
      <c r="Q1536"/>
      <c r="R1536"/>
      <c r="S1536"/>
      <c r="T1536"/>
      <c r="U1536"/>
      <c r="V1536"/>
      <c r="W1536"/>
      <c r="X1536"/>
      <c r="Y1536"/>
      <c r="Z1536"/>
      <c r="AA1536" s="11">
        <v>0</v>
      </c>
      <c r="AB1536" s="11">
        <v>0.83164000666477056</v>
      </c>
      <c r="AC1536" s="11">
        <v>0.55000000000000004</v>
      </c>
      <c r="AD1536" s="11">
        <v>0.5</v>
      </c>
      <c r="AE1536" s="11">
        <v>0.63900000000000001</v>
      </c>
      <c r="AF1536" s="11">
        <v>0.38400000000000001</v>
      </c>
      <c r="AG1536" s="11">
        <v>0.3</v>
      </c>
      <c r="AH1536" s="11">
        <v>0.71499999999999997</v>
      </c>
      <c r="AI1536" s="11">
        <v>0.77800000000000002</v>
      </c>
      <c r="AJ1536" s="11">
        <v>0.51176555170404714</v>
      </c>
      <c r="AK1536" s="11">
        <v>0.46624782135578202</v>
      </c>
      <c r="AL1536" s="11">
        <v>0.47129302892832559</v>
      </c>
      <c r="AM1536" s="11">
        <v>0.13910670778619669</v>
      </c>
      <c r="AN1536" s="11">
        <v>4.9022142857142861E-2</v>
      </c>
      <c r="AO1536" s="11">
        <v>0.45923029518467562</v>
      </c>
      <c r="AP1536" s="11">
        <v>0.71900000000000008</v>
      </c>
      <c r="AQ1536" s="11">
        <v>0.47129302892832559</v>
      </c>
      <c r="AR1536" s="11">
        <v>1201.18541676222</v>
      </c>
      <c r="AS1536" s="11">
        <v>1480</v>
      </c>
      <c r="AT1536" s="11">
        <v>1995159</v>
      </c>
      <c r="AW1536" s="11">
        <v>0.06</v>
      </c>
      <c r="AX1536" s="11">
        <v>-3.9926270907249595E-2</v>
      </c>
    </row>
    <row r="1537" spans="1:50">
      <c r="A1537"/>
      <c r="B1537"/>
      <c r="C1537"/>
      <c r="D1537"/>
      <c r="E1537"/>
      <c r="F1537"/>
      <c r="G1537"/>
      <c r="H1537"/>
      <c r="I1537"/>
      <c r="J1537"/>
      <c r="K1537"/>
      <c r="L1537"/>
      <c r="M1537"/>
      <c r="N1537"/>
      <c r="O1537"/>
      <c r="P1537"/>
      <c r="Q1537"/>
      <c r="R1537"/>
      <c r="S1537"/>
      <c r="T1537"/>
      <c r="U1537"/>
      <c r="V1537"/>
      <c r="W1537"/>
      <c r="X1537"/>
      <c r="Y1537"/>
      <c r="Z1537"/>
      <c r="AA1537" s="11">
        <v>0</v>
      </c>
      <c r="AB1537" s="11">
        <v>0.83530000643096314</v>
      </c>
      <c r="AC1537" s="11">
        <v>0.58200000000000007</v>
      </c>
      <c r="AD1537" s="11">
        <v>0.5</v>
      </c>
      <c r="AE1537" s="11">
        <v>0.63900000000000001</v>
      </c>
      <c r="AF1537" s="11">
        <v>0.47799999999999998</v>
      </c>
      <c r="AG1537" s="11">
        <v>0.3</v>
      </c>
      <c r="AH1537" s="11">
        <v>0.74199999999999999</v>
      </c>
      <c r="AI1537" s="11">
        <v>0.77800000000000002</v>
      </c>
      <c r="AJ1537" s="11">
        <v>0.49439640229344961</v>
      </c>
      <c r="AK1537" s="11">
        <v>0.52923190182271207</v>
      </c>
      <c r="AL1537" s="11">
        <v>0.48963570004637946</v>
      </c>
      <c r="AM1537" s="11">
        <v>0.19749561044840219</v>
      </c>
      <c r="AN1537" s="11">
        <v>5.1882142857142856E-2</v>
      </c>
      <c r="AO1537" s="11">
        <v>0.45120967696239855</v>
      </c>
      <c r="AP1537" s="11">
        <v>0.65400000000000003</v>
      </c>
      <c r="AQ1537" s="11">
        <v>0.48963570004637946</v>
      </c>
      <c r="AR1537" s="11">
        <v>1308.7591915005501</v>
      </c>
      <c r="AS1537" s="11">
        <v>1660</v>
      </c>
      <c r="AT1537" s="11">
        <v>2013620</v>
      </c>
      <c r="AW1537" s="11">
        <v>7.0000000000000007E-2</v>
      </c>
      <c r="AX1537" s="11">
        <v>-4.5810792457209593E-2</v>
      </c>
    </row>
    <row r="1538" spans="1:50">
      <c r="A1538"/>
      <c r="B1538"/>
      <c r="C1538"/>
      <c r="D1538"/>
      <c r="E1538"/>
      <c r="F1538"/>
      <c r="G1538"/>
      <c r="H1538"/>
      <c r="I1538"/>
      <c r="J1538"/>
      <c r="K1538"/>
      <c r="L1538"/>
      <c r="M1538"/>
      <c r="N1538"/>
      <c r="O1538"/>
      <c r="P1538"/>
      <c r="Q1538"/>
      <c r="R1538"/>
      <c r="S1538"/>
      <c r="T1538"/>
      <c r="U1538"/>
      <c r="V1538"/>
      <c r="W1538"/>
      <c r="X1538"/>
      <c r="Y1538"/>
      <c r="Z1538"/>
      <c r="AA1538" s="11">
        <v>0</v>
      </c>
      <c r="AB1538" s="11">
        <v>0.83896000619715583</v>
      </c>
      <c r="AC1538" s="11">
        <v>0.68200000000000005</v>
      </c>
      <c r="AD1538" s="11">
        <v>0.5</v>
      </c>
      <c r="AE1538" s="11">
        <v>0.69299999999999995</v>
      </c>
      <c r="AF1538" s="11">
        <v>0.44299999999999995</v>
      </c>
      <c r="AG1538" s="11">
        <v>0.3</v>
      </c>
      <c r="AH1538" s="11">
        <v>0.77099999999999991</v>
      </c>
      <c r="AI1538" s="11">
        <v>0.54400000000000004</v>
      </c>
      <c r="AJ1538" s="11">
        <v>0.46202555379869603</v>
      </c>
      <c r="AK1538" s="11">
        <v>0.52094944821941402</v>
      </c>
      <c r="AL1538" s="11">
        <v>0.47014216931104003</v>
      </c>
      <c r="AM1538" s="11">
        <v>0.24938359594082221</v>
      </c>
      <c r="AN1538" s="11">
        <v>5.0844500023193122E-2</v>
      </c>
      <c r="AO1538" s="11">
        <v>0.42903905733364012</v>
      </c>
      <c r="AP1538" s="11">
        <v>0.64599999999999991</v>
      </c>
      <c r="AQ1538" s="11">
        <v>0.47014216931104003</v>
      </c>
      <c r="AR1538" s="11">
        <v>1374.18610255158</v>
      </c>
      <c r="AS1538" s="11">
        <v>1740</v>
      </c>
      <c r="AT1538" s="11">
        <v>2031676</v>
      </c>
      <c r="AW1538" s="11">
        <v>0.06</v>
      </c>
      <c r="AX1538" s="11">
        <v>-4.9646600783548378E-2</v>
      </c>
    </row>
    <row r="1539" spans="1:50">
      <c r="A1539"/>
      <c r="B1539"/>
      <c r="C1539"/>
      <c r="D1539"/>
      <c r="E1539"/>
      <c r="F1539"/>
      <c r="G1539"/>
      <c r="H1539"/>
      <c r="I1539"/>
      <c r="J1539"/>
      <c r="K1539"/>
      <c r="L1539"/>
      <c r="M1539"/>
      <c r="N1539"/>
      <c r="O1539"/>
      <c r="P1539"/>
      <c r="Q1539"/>
      <c r="R1539"/>
      <c r="S1539"/>
      <c r="T1539"/>
      <c r="U1539"/>
      <c r="V1539"/>
      <c r="W1539"/>
      <c r="X1539"/>
      <c r="Y1539"/>
      <c r="Z1539"/>
      <c r="AA1539" s="11">
        <v>0</v>
      </c>
      <c r="AB1539" s="11">
        <v>0.84262000596334841</v>
      </c>
      <c r="AC1539" s="11">
        <v>0.58200000000000007</v>
      </c>
      <c r="AD1539" s="11">
        <v>0.5</v>
      </c>
      <c r="AE1539" s="11">
        <v>0.67200000000000004</v>
      </c>
      <c r="AF1539" s="11">
        <v>0.46799999999999997</v>
      </c>
      <c r="AG1539" s="11">
        <v>0.3</v>
      </c>
      <c r="AH1539" s="11">
        <v>0.754</v>
      </c>
      <c r="AI1539" s="11">
        <v>0.56399999999999995</v>
      </c>
      <c r="AJ1539" s="11">
        <v>0.48848813460703644</v>
      </c>
      <c r="AK1539" s="11">
        <v>0.50242065929301671</v>
      </c>
      <c r="AL1539" s="11">
        <v>0.51162271636849321</v>
      </c>
      <c r="AM1539" s="11">
        <v>0.32161586904883666</v>
      </c>
      <c r="AN1539" s="11">
        <v>4.9806857189243395E-2</v>
      </c>
      <c r="AO1539" s="11">
        <v>0.44964324172675996</v>
      </c>
      <c r="AP1539" s="11">
        <v>0.65500000000000003</v>
      </c>
      <c r="AQ1539" s="11">
        <v>0.51162271636849321</v>
      </c>
      <c r="AR1539" s="11">
        <v>1454.2046021536501</v>
      </c>
      <c r="AS1539" s="11">
        <v>1840</v>
      </c>
      <c r="AT1539" s="11">
        <v>2049429</v>
      </c>
      <c r="AW1539" s="11">
        <v>0.06</v>
      </c>
      <c r="AX1539" s="11">
        <v>-5.4197497649871751E-2</v>
      </c>
    </row>
    <row r="1540" spans="1:50">
      <c r="A1540"/>
      <c r="B1540"/>
      <c r="C1540"/>
      <c r="D1540"/>
      <c r="E1540"/>
      <c r="F1540"/>
      <c r="G1540"/>
      <c r="H1540"/>
      <c r="I1540"/>
      <c r="J1540"/>
      <c r="K1540"/>
      <c r="L1540"/>
      <c r="M1540"/>
      <c r="N1540"/>
      <c r="O1540"/>
      <c r="P1540"/>
      <c r="Q1540"/>
      <c r="R1540"/>
      <c r="S1540"/>
      <c r="T1540"/>
      <c r="U1540"/>
      <c r="V1540"/>
      <c r="W1540"/>
      <c r="X1540"/>
      <c r="Y1540"/>
      <c r="Z1540"/>
      <c r="AA1540" s="11">
        <v>0</v>
      </c>
      <c r="AB1540" s="11">
        <v>0.8462800057295411</v>
      </c>
      <c r="AC1540" s="11">
        <v>0.61699999999999999</v>
      </c>
      <c r="AD1540" s="11">
        <v>0.4</v>
      </c>
      <c r="AE1540" s="11">
        <v>0.63100000000000001</v>
      </c>
      <c r="AF1540" s="11">
        <v>0.36200000000000004</v>
      </c>
      <c r="AG1540" s="11">
        <v>0.3</v>
      </c>
      <c r="AH1540" s="11">
        <v>0.73099999999999998</v>
      </c>
      <c r="AI1540" s="11">
        <v>0.56999999999999995</v>
      </c>
      <c r="AJ1540" s="11">
        <v>0.571109153960774</v>
      </c>
      <c r="AK1540" s="11">
        <v>0.472887428321772</v>
      </c>
      <c r="AL1540" s="11">
        <v>0.52865535510169814</v>
      </c>
      <c r="AM1540" s="11">
        <v>0.35533295907795337</v>
      </c>
      <c r="AN1540" s="11">
        <v>4.8769214355293661E-2</v>
      </c>
      <c r="AO1540" s="11">
        <v>0.44762377666345438</v>
      </c>
      <c r="AP1540" s="11">
        <v>0.627</v>
      </c>
      <c r="AQ1540" s="11">
        <v>0.52865535510169814</v>
      </c>
      <c r="AR1540" s="11">
        <v>1467.56182931893</v>
      </c>
      <c r="AS1540" s="11">
        <v>1800</v>
      </c>
      <c r="AT1540" s="11">
        <v>2066919</v>
      </c>
      <c r="AW1540" s="11">
        <v>0.05</v>
      </c>
      <c r="AX1540" s="11">
        <v>-6.1448251021059663E-2</v>
      </c>
    </row>
    <row r="1541" spans="1:50">
      <c r="A1541"/>
      <c r="B1541"/>
      <c r="C1541"/>
      <c r="D1541"/>
      <c r="E1541"/>
      <c r="F1541"/>
      <c r="G1541"/>
      <c r="H1541"/>
      <c r="I1541"/>
      <c r="J1541"/>
      <c r="K1541"/>
      <c r="L1541"/>
      <c r="M1541"/>
      <c r="N1541"/>
      <c r="O1541"/>
      <c r="P1541"/>
      <c r="Q1541"/>
      <c r="R1541"/>
      <c r="S1541"/>
      <c r="T1541"/>
      <c r="U1541"/>
      <c r="V1541"/>
      <c r="W1541"/>
      <c r="X1541"/>
      <c r="Y1541"/>
      <c r="Z1541"/>
      <c r="AA1541" s="11">
        <v>0</v>
      </c>
      <c r="AB1541" s="11">
        <v>0.84994000549573367</v>
      </c>
      <c r="AC1541" s="11">
        <v>0.62</v>
      </c>
      <c r="AD1541" s="11">
        <v>0.4</v>
      </c>
      <c r="AE1541" s="11">
        <v>0.52</v>
      </c>
      <c r="AF1541" s="11">
        <v>0.3</v>
      </c>
      <c r="AG1541" s="11">
        <v>0.25</v>
      </c>
      <c r="AH1541" s="11">
        <v>0.70299999999999996</v>
      </c>
      <c r="AI1541" s="11">
        <v>0.63500000000000001</v>
      </c>
      <c r="AJ1541" s="11">
        <v>0.57039806243706037</v>
      </c>
      <c r="AK1541" s="11">
        <v>0.47315855403249413</v>
      </c>
      <c r="AL1541" s="11">
        <v>0.5283688015570861</v>
      </c>
      <c r="AM1541" s="11">
        <v>0.35177962956659692</v>
      </c>
      <c r="AN1541" s="11">
        <v>4.7731571521343927E-2</v>
      </c>
      <c r="AO1541" s="11">
        <v>0.44814753888511277</v>
      </c>
      <c r="AP1541" s="11">
        <v>0.66099999999999992</v>
      </c>
      <c r="AQ1541" s="11">
        <v>0.5283688015570861</v>
      </c>
      <c r="AS1541" s="11">
        <v>1902.666666666657</v>
      </c>
      <c r="AW1541" s="11">
        <v>0.04</v>
      </c>
      <c r="AX1541" s="11">
        <v>-6.631482413644918E-2</v>
      </c>
    </row>
    <row r="1542" spans="1:50">
      <c r="A1542"/>
      <c r="B1542"/>
      <c r="C1542"/>
      <c r="D1542"/>
      <c r="E1542"/>
      <c r="F1542"/>
      <c r="G1542"/>
      <c r="H1542"/>
      <c r="I1542"/>
      <c r="J1542"/>
      <c r="K1542"/>
      <c r="L1542"/>
      <c r="M1542"/>
      <c r="N1542"/>
      <c r="O1542"/>
      <c r="P1542"/>
      <c r="Q1542"/>
      <c r="R1542"/>
      <c r="S1542"/>
      <c r="T1542"/>
      <c r="U1542"/>
      <c r="V1542"/>
      <c r="W1542"/>
      <c r="X1542"/>
      <c r="Y1542"/>
      <c r="Z1542"/>
      <c r="AA1542" s="11">
        <v>1.5573089700996679E-2</v>
      </c>
      <c r="AB1542" s="11">
        <v>0.93900000095000002</v>
      </c>
      <c r="AC1542" s="11">
        <v>0.28944000251591206</v>
      </c>
      <c r="AD1542" s="11">
        <v>0.14400000125169754</v>
      </c>
      <c r="AE1542" s="11">
        <v>0.53136000461876387</v>
      </c>
      <c r="AF1542" s="11">
        <v>0.69984000608325003</v>
      </c>
      <c r="AG1542" s="11">
        <v>0.21600000187754631</v>
      </c>
      <c r="AH1542" s="11">
        <v>0.50472000438719988</v>
      </c>
      <c r="AI1542" s="11">
        <v>0.38736000336706639</v>
      </c>
      <c r="AJ1542" s="11">
        <v>0</v>
      </c>
      <c r="AK1542" s="11">
        <v>0.23283849033136222</v>
      </c>
      <c r="AL1542" s="11">
        <v>0.17183779725533282</v>
      </c>
      <c r="AM1542" s="11">
        <v>5.3108117282737435E-4</v>
      </c>
      <c r="AN1542" s="11">
        <v>0.11893431451687857</v>
      </c>
      <c r="AO1542" s="11">
        <v>5.0022759970975453E-2</v>
      </c>
      <c r="AP1542" s="11">
        <v>0.35856000311672687</v>
      </c>
      <c r="AQ1542" s="11">
        <v>0.17183779725533282</v>
      </c>
      <c r="AR1542" s="11">
        <v>122.936491529968</v>
      </c>
      <c r="AS1542" s="11">
        <v>317.09090909090901</v>
      </c>
      <c r="AT1542" s="11">
        <v>1944765</v>
      </c>
      <c r="AW1542" s="11">
        <v>0.01</v>
      </c>
      <c r="AX1542" s="11">
        <v>6.000634517713721E-2</v>
      </c>
    </row>
    <row r="1543" spans="1:50">
      <c r="A1543"/>
      <c r="B1543"/>
      <c r="C1543"/>
      <c r="D1543"/>
      <c r="E1543"/>
      <c r="F1543"/>
      <c r="G1543"/>
      <c r="H1543"/>
      <c r="I1543"/>
      <c r="J1543"/>
      <c r="K1543"/>
      <c r="L1543"/>
      <c r="M1543"/>
      <c r="N1543"/>
      <c r="O1543"/>
      <c r="P1543"/>
      <c r="Q1543"/>
      <c r="R1543"/>
      <c r="S1543"/>
      <c r="T1543"/>
      <c r="U1543"/>
      <c r="V1543"/>
      <c r="W1543"/>
      <c r="X1543"/>
      <c r="Y1543"/>
      <c r="Z1543"/>
      <c r="AA1543" s="11">
        <v>1.5573089700996679E-2</v>
      </c>
      <c r="AB1543" s="11">
        <v>0.93800000190999999</v>
      </c>
      <c r="AC1543" s="11">
        <v>0.29748000233620409</v>
      </c>
      <c r="AD1543" s="11">
        <v>0.14800000116229056</v>
      </c>
      <c r="AE1543" s="11">
        <v>0.54612000428885221</v>
      </c>
      <c r="AF1543" s="11">
        <v>0.71928000564873218</v>
      </c>
      <c r="AG1543" s="11">
        <v>0.22200000174343587</v>
      </c>
      <c r="AH1543" s="11">
        <v>0.51874000407382836</v>
      </c>
      <c r="AI1543" s="11">
        <v>0.39812000312656159</v>
      </c>
      <c r="AJ1543" s="11">
        <v>0</v>
      </c>
      <c r="AK1543" s="11">
        <v>0.22738621474819398</v>
      </c>
      <c r="AL1543" s="11">
        <v>0.16514060959696594</v>
      </c>
      <c r="AM1543" s="11">
        <v>5.4288297637488173E-4</v>
      </c>
      <c r="AN1543" s="11">
        <v>0.12151984303051608</v>
      </c>
      <c r="AO1543" s="11">
        <v>4.0839551200240985E-2</v>
      </c>
      <c r="AP1543" s="11">
        <v>0.36852000289410347</v>
      </c>
      <c r="AQ1543" s="11">
        <v>0.16514060959696594</v>
      </c>
      <c r="AR1543" s="11">
        <v>133.05694028037601</v>
      </c>
      <c r="AS1543" s="11">
        <v>313.81818181818198</v>
      </c>
      <c r="AT1543" s="11">
        <v>2053167</v>
      </c>
      <c r="AW1543" s="11">
        <v>0</v>
      </c>
      <c r="AX1543" s="11">
        <v>5.954730352066917E-2</v>
      </c>
    </row>
    <row r="1544" spans="1:50">
      <c r="A1544"/>
      <c r="B1544"/>
      <c r="C1544"/>
      <c r="D1544"/>
      <c r="E1544"/>
      <c r="F1544"/>
      <c r="G1544"/>
      <c r="H1544"/>
      <c r="I1544"/>
      <c r="J1544"/>
      <c r="K1544"/>
      <c r="L1544"/>
      <c r="M1544"/>
      <c r="N1544"/>
      <c r="O1544"/>
      <c r="P1544"/>
      <c r="Q1544"/>
      <c r="R1544"/>
      <c r="S1544"/>
      <c r="T1544"/>
      <c r="U1544"/>
      <c r="V1544"/>
      <c r="W1544"/>
      <c r="X1544"/>
      <c r="Y1544"/>
      <c r="Z1544"/>
      <c r="AA1544" s="11">
        <v>1.5573089700996679E-2</v>
      </c>
      <c r="AB1544" s="11">
        <v>0.93800000190999999</v>
      </c>
      <c r="AC1544" s="11">
        <v>0.30552000215649605</v>
      </c>
      <c r="AD1544" s="11">
        <v>0.15200000107288361</v>
      </c>
      <c r="AE1544" s="11">
        <v>0.56088000395894044</v>
      </c>
      <c r="AF1544" s="11">
        <v>0.73872000521421421</v>
      </c>
      <c r="AG1544" s="11">
        <v>0.2280000016093254</v>
      </c>
      <c r="AH1544" s="11">
        <v>0.53276000376045696</v>
      </c>
      <c r="AI1544" s="11">
        <v>0.40888000288605686</v>
      </c>
      <c r="AJ1544" s="11">
        <v>6.6918345062073031E-2</v>
      </c>
      <c r="AK1544" s="11">
        <v>0.251679610214253</v>
      </c>
      <c r="AL1544" s="11">
        <v>0.15848253498443574</v>
      </c>
      <c r="AM1544" s="11">
        <v>5.546847799223891E-4</v>
      </c>
      <c r="AN1544" s="11">
        <v>0.12410537154415358</v>
      </c>
      <c r="AO1544" s="11">
        <v>6.1982312016429654E-2</v>
      </c>
      <c r="AP1544" s="11">
        <v>0.37848000267148019</v>
      </c>
      <c r="AQ1544" s="11">
        <v>0.15848253498443574</v>
      </c>
      <c r="AR1544" s="11">
        <v>257.48056900626801</v>
      </c>
      <c r="AS1544" s="11">
        <v>230</v>
      </c>
      <c r="AT1544" s="11">
        <v>2227448</v>
      </c>
      <c r="AW1544" s="11">
        <v>-0.03</v>
      </c>
      <c r="AX1544" s="11">
        <v>2.1036282241297832E-2</v>
      </c>
    </row>
    <row r="1545" spans="1:50">
      <c r="A1545"/>
      <c r="B1545"/>
      <c r="C1545"/>
      <c r="D1545"/>
      <c r="E1545"/>
      <c r="F1545"/>
      <c r="G1545"/>
      <c r="H1545"/>
      <c r="I1545"/>
      <c r="J1545"/>
      <c r="K1545"/>
      <c r="L1545"/>
      <c r="M1545"/>
      <c r="N1545"/>
      <c r="O1545"/>
      <c r="P1545"/>
      <c r="Q1545"/>
      <c r="R1545"/>
      <c r="S1545"/>
      <c r="T1545"/>
      <c r="U1545"/>
      <c r="V1545"/>
      <c r="W1545"/>
      <c r="X1545"/>
      <c r="Y1545"/>
      <c r="Z1545"/>
      <c r="AA1545" s="11">
        <v>1.5573089700996679E-2</v>
      </c>
      <c r="AB1545" s="11">
        <v>0.93800000190999999</v>
      </c>
      <c r="AC1545" s="11">
        <v>0.31356000197678807</v>
      </c>
      <c r="AD1545" s="11">
        <v>0.15600000098347663</v>
      </c>
      <c r="AE1545" s="11">
        <v>0.57564000362902878</v>
      </c>
      <c r="AF1545" s="11">
        <v>0.75816000477969647</v>
      </c>
      <c r="AG1545" s="11">
        <v>0.23400000147521496</v>
      </c>
      <c r="AH1545" s="11">
        <v>0.54678000344708555</v>
      </c>
      <c r="AI1545" s="11">
        <v>0.41964000264555212</v>
      </c>
      <c r="AJ1545" s="11">
        <v>0.15307981501269002</v>
      </c>
      <c r="AK1545" s="11">
        <v>0.27597300568031197</v>
      </c>
      <c r="AL1545" s="11">
        <v>0.15182446037190553</v>
      </c>
      <c r="AM1545" s="11">
        <v>5.6648658346989647E-4</v>
      </c>
      <c r="AN1545" s="11">
        <v>0.12669090005779107</v>
      </c>
      <c r="AO1545" s="11">
        <v>8.3125072832618233E-2</v>
      </c>
      <c r="AP1545" s="11">
        <v>0.38844000244885679</v>
      </c>
      <c r="AQ1545" s="11">
        <v>0.15182446037190553</v>
      </c>
      <c r="AR1545" s="11">
        <v>308.38692869636498</v>
      </c>
      <c r="AS1545" s="11">
        <v>280</v>
      </c>
      <c r="AT1545" s="11">
        <v>2439389</v>
      </c>
      <c r="AW1545" s="11">
        <v>-0.03</v>
      </c>
      <c r="AX1545" s="11">
        <v>6.842092030558633E-3</v>
      </c>
    </row>
    <row r="1546" spans="1:50">
      <c r="A1546"/>
      <c r="B1546"/>
      <c r="C1546"/>
      <c r="D1546"/>
      <c r="E1546"/>
      <c r="F1546"/>
      <c r="G1546"/>
      <c r="H1546"/>
      <c r="I1546"/>
      <c r="J1546"/>
      <c r="K1546"/>
      <c r="L1546"/>
      <c r="M1546"/>
      <c r="N1546"/>
      <c r="O1546"/>
      <c r="P1546"/>
      <c r="Q1546"/>
      <c r="R1546"/>
      <c r="S1546"/>
      <c r="T1546"/>
      <c r="U1546"/>
      <c r="V1546"/>
      <c r="W1546"/>
      <c r="X1546"/>
      <c r="Y1546"/>
      <c r="Z1546"/>
      <c r="AA1546" s="11">
        <v>1.5573089700996679E-2</v>
      </c>
      <c r="AB1546" s="11">
        <v>0.93800000190999999</v>
      </c>
      <c r="AC1546" s="11">
        <v>0.32160000179708009</v>
      </c>
      <c r="AD1546" s="11">
        <v>0.16000000089406968</v>
      </c>
      <c r="AE1546" s="11">
        <v>0.59040000329911702</v>
      </c>
      <c r="AF1546" s="11">
        <v>0.77760000434517862</v>
      </c>
      <c r="AG1546" s="11">
        <v>0.2400000013411045</v>
      </c>
      <c r="AH1546" s="11">
        <v>0.56080000313371414</v>
      </c>
      <c r="AI1546" s="11">
        <v>0.43040000240504739</v>
      </c>
      <c r="AJ1546" s="11">
        <v>0.11853084841919101</v>
      </c>
      <c r="AK1546" s="11">
        <v>0.26693371288869999</v>
      </c>
      <c r="AL1546" s="11">
        <v>0.1590501193246075</v>
      </c>
      <c r="AM1546" s="11">
        <v>5.7828838701740385E-4</v>
      </c>
      <c r="AN1546" s="11">
        <v>0.12927642857142857</v>
      </c>
      <c r="AO1546" s="11">
        <v>9.0700888472705715E-2</v>
      </c>
      <c r="AP1546" s="11">
        <v>0.39840000222623345</v>
      </c>
      <c r="AQ1546" s="11">
        <v>0.1590501193246075</v>
      </c>
      <c r="AR1546" s="11">
        <v>354.24820839153602</v>
      </c>
      <c r="AS1546" s="11">
        <v>270</v>
      </c>
      <c r="AT1546" s="11">
        <v>2648134</v>
      </c>
      <c r="AW1546" s="11">
        <v>-0.04</v>
      </c>
      <c r="AX1546" s="11">
        <v>5.1938199585424005E-3</v>
      </c>
    </row>
    <row r="1547" spans="1:50">
      <c r="A1547"/>
      <c r="B1547"/>
      <c r="C1547"/>
      <c r="D1547"/>
      <c r="E1547"/>
      <c r="F1547"/>
      <c r="G1547"/>
      <c r="H1547"/>
      <c r="I1547"/>
      <c r="J1547"/>
      <c r="K1547"/>
      <c r="L1547"/>
      <c r="M1547"/>
      <c r="N1547"/>
      <c r="O1547"/>
      <c r="P1547"/>
      <c r="Q1547"/>
      <c r="R1547"/>
      <c r="S1547"/>
      <c r="T1547"/>
      <c r="U1547"/>
      <c r="V1547"/>
      <c r="W1547"/>
      <c r="X1547"/>
      <c r="Y1547"/>
      <c r="Z1547"/>
      <c r="AA1547" s="11">
        <v>1.5573089700996679E-2</v>
      </c>
      <c r="AB1547" s="11">
        <v>0.93800000190999999</v>
      </c>
      <c r="AC1547" s="11">
        <v>0.32964000161737206</v>
      </c>
      <c r="AD1547" s="11">
        <v>0.1640000008046627</v>
      </c>
      <c r="AE1547" s="11">
        <v>0.60516000296920536</v>
      </c>
      <c r="AF1547" s="11">
        <v>0.79704000391066077</v>
      </c>
      <c r="AG1547" s="11">
        <v>0.24600000120699406</v>
      </c>
      <c r="AH1547" s="11">
        <v>0.57482000282034273</v>
      </c>
      <c r="AI1547" s="11">
        <v>0.44116000216454265</v>
      </c>
      <c r="AJ1547" s="11">
        <v>8.3981881825692023E-2</v>
      </c>
      <c r="AK1547" s="11">
        <v>0.25789442009708796</v>
      </c>
      <c r="AL1547" s="11">
        <v>0.16627577827730949</v>
      </c>
      <c r="AM1547" s="11">
        <v>5.9009019056491111E-4</v>
      </c>
      <c r="AN1547" s="11">
        <v>0.24840142857142858</v>
      </c>
      <c r="AO1547" s="11">
        <v>9.8276704112793212E-2</v>
      </c>
      <c r="AP1547" s="11">
        <v>0.40836000200361011</v>
      </c>
      <c r="AQ1547" s="11">
        <v>0.16627577827730949</v>
      </c>
      <c r="AR1547" s="11">
        <v>426.529072090623</v>
      </c>
      <c r="AS1547" s="11">
        <v>300</v>
      </c>
      <c r="AT1547" s="11">
        <v>2824427</v>
      </c>
      <c r="AW1547" s="11">
        <v>-0.04</v>
      </c>
      <c r="AX1547" s="11">
        <v>-1.3087401791502362E-2</v>
      </c>
    </row>
    <row r="1548" spans="1:50">
      <c r="A1548"/>
      <c r="B1548"/>
      <c r="C1548"/>
      <c r="D1548"/>
      <c r="E1548"/>
      <c r="F1548"/>
      <c r="G1548"/>
      <c r="H1548"/>
      <c r="I1548"/>
      <c r="J1548"/>
      <c r="K1548"/>
      <c r="L1548"/>
      <c r="M1548"/>
      <c r="N1548"/>
      <c r="O1548"/>
      <c r="P1548"/>
      <c r="Q1548"/>
      <c r="R1548"/>
      <c r="S1548"/>
      <c r="T1548"/>
      <c r="U1548"/>
      <c r="V1548"/>
      <c r="W1548"/>
      <c r="X1548"/>
      <c r="Y1548"/>
      <c r="Z1548"/>
      <c r="AA1548" s="11">
        <v>1.5573089700996679E-2</v>
      </c>
      <c r="AB1548" s="11">
        <v>0.93800000190999999</v>
      </c>
      <c r="AC1548" s="11">
        <v>0.33768000143766408</v>
      </c>
      <c r="AD1548" s="11">
        <v>0.16800000071525573</v>
      </c>
      <c r="AE1548" s="11">
        <v>0.61992000263929359</v>
      </c>
      <c r="AF1548" s="11">
        <v>0.8164800034761428</v>
      </c>
      <c r="AG1548" s="11">
        <v>0.25200000107288362</v>
      </c>
      <c r="AH1548" s="11">
        <v>0.58884000250697133</v>
      </c>
      <c r="AI1548" s="11">
        <v>0.45192000192403792</v>
      </c>
      <c r="AJ1548" s="11">
        <v>6.5700685900606001E-2</v>
      </c>
      <c r="AK1548" s="11">
        <v>0.23444820817727302</v>
      </c>
      <c r="AL1548" s="11">
        <v>0.21938195604240313</v>
      </c>
      <c r="AM1548" s="11">
        <v>7.5138282616871101E-4</v>
      </c>
      <c r="AN1548" s="11">
        <v>0.24343340011104411</v>
      </c>
      <c r="AO1548" s="11">
        <v>0.11800282414637024</v>
      </c>
      <c r="AP1548" s="11">
        <v>0.41832000178098672</v>
      </c>
      <c r="AQ1548" s="11">
        <v>0.21938195604240313</v>
      </c>
      <c r="AR1548" s="11">
        <v>428.65141301270398</v>
      </c>
      <c r="AS1548" s="11">
        <v>320</v>
      </c>
      <c r="AT1548" s="11">
        <v>2957510</v>
      </c>
      <c r="AW1548" s="11">
        <v>-0.03</v>
      </c>
      <c r="AX1548" s="11">
        <v>-9.2903107431696608E-4</v>
      </c>
    </row>
    <row r="1549" spans="1:50">
      <c r="A1549"/>
      <c r="B1549"/>
      <c r="C1549"/>
      <c r="D1549"/>
      <c r="E1549"/>
      <c r="F1549"/>
      <c r="G1549"/>
      <c r="H1549"/>
      <c r="I1549"/>
      <c r="J1549"/>
      <c r="K1549"/>
      <c r="L1549"/>
      <c r="M1549"/>
      <c r="N1549"/>
      <c r="O1549"/>
      <c r="P1549"/>
      <c r="Q1549"/>
      <c r="R1549"/>
      <c r="S1549"/>
      <c r="T1549"/>
      <c r="U1549"/>
      <c r="V1549"/>
      <c r="W1549"/>
      <c r="X1549"/>
      <c r="Y1549"/>
      <c r="Z1549"/>
      <c r="AA1549" s="11">
        <v>1.5573089700996679E-2</v>
      </c>
      <c r="AB1549" s="11">
        <v>0.93924000184408385</v>
      </c>
      <c r="AC1549" s="11">
        <v>0.34572000125795604</v>
      </c>
      <c r="AD1549" s="11">
        <v>0.17200000062584878</v>
      </c>
      <c r="AE1549" s="11">
        <v>0.63468000230938193</v>
      </c>
      <c r="AF1549" s="11">
        <v>0.83592000304162506</v>
      </c>
      <c r="AG1549" s="11">
        <v>0.25800000093877318</v>
      </c>
      <c r="AH1549" s="11">
        <v>0.60286000219359992</v>
      </c>
      <c r="AI1549" s="11">
        <v>0.46268000168353318</v>
      </c>
      <c r="AJ1549" s="11">
        <v>4.7419489975519993E-2</v>
      </c>
      <c r="AK1549" s="11">
        <v>0.211001996257458</v>
      </c>
      <c r="AL1549" s="11">
        <v>0.2724881338074967</v>
      </c>
      <c r="AM1549" s="11">
        <v>1.8174059510594445E-3</v>
      </c>
      <c r="AN1549" s="11">
        <v>0.23846537165065962</v>
      </c>
      <c r="AO1549" s="11">
        <v>0.13772894417994733</v>
      </c>
      <c r="AP1549" s="11">
        <v>0.42828000155836343</v>
      </c>
      <c r="AQ1549" s="11">
        <v>0.2724881338074967</v>
      </c>
      <c r="AR1549" s="11">
        <v>437.05130835063801</v>
      </c>
      <c r="AS1549" s="11">
        <v>350</v>
      </c>
      <c r="AT1549" s="11">
        <v>3056860</v>
      </c>
      <c r="AW1549" s="11">
        <v>-0.02</v>
      </c>
      <c r="AX1549" s="11">
        <v>-2.3552421891969155E-3</v>
      </c>
    </row>
    <row r="1550" spans="1:50">
      <c r="A1550"/>
      <c r="B1550"/>
      <c r="C1550"/>
      <c r="D1550"/>
      <c r="E1550"/>
      <c r="F1550"/>
      <c r="G1550"/>
      <c r="H1550"/>
      <c r="I1550"/>
      <c r="J1550"/>
      <c r="K1550"/>
      <c r="L1550"/>
      <c r="M1550"/>
      <c r="N1550"/>
      <c r="O1550"/>
      <c r="P1550"/>
      <c r="Q1550"/>
      <c r="R1550"/>
      <c r="S1550"/>
      <c r="T1550"/>
      <c r="U1550"/>
      <c r="V1550"/>
      <c r="W1550"/>
      <c r="X1550"/>
      <c r="Y1550"/>
      <c r="Z1550"/>
      <c r="AA1550" s="11">
        <v>1.5573089700996679E-2</v>
      </c>
      <c r="AB1550" s="11">
        <v>0.94048000177816771</v>
      </c>
      <c r="AC1550" s="11">
        <v>0.35376000107824807</v>
      </c>
      <c r="AD1550" s="11">
        <v>0.1760000005364418</v>
      </c>
      <c r="AE1550" s="11">
        <v>0.64944000197947016</v>
      </c>
      <c r="AF1550" s="11">
        <v>0.85536000260710721</v>
      </c>
      <c r="AG1550" s="11">
        <v>0.26400000080466268</v>
      </c>
      <c r="AH1550" s="11">
        <v>0.61688000188022851</v>
      </c>
      <c r="AI1550" s="11">
        <v>0.47344000144302839</v>
      </c>
      <c r="AJ1550" s="11">
        <v>5.4411509219320031E-2</v>
      </c>
      <c r="AK1550" s="11">
        <v>0.17870742134742201</v>
      </c>
      <c r="AL1550" s="11">
        <v>0.26528908069687934</v>
      </c>
      <c r="AM1550" s="11">
        <v>1.6731190636142222E-2</v>
      </c>
      <c r="AN1550" s="11">
        <v>0.23349734319027513</v>
      </c>
      <c r="AO1550" s="11">
        <v>0.16718214887052993</v>
      </c>
      <c r="AP1550" s="11">
        <v>0.43824000133574004</v>
      </c>
      <c r="AQ1550" s="11">
        <v>0.26528908069687934</v>
      </c>
      <c r="AR1550" s="11">
        <v>298.808861390554</v>
      </c>
      <c r="AS1550" s="11">
        <v>260</v>
      </c>
      <c r="AT1550" s="11">
        <v>3137852</v>
      </c>
      <c r="AW1550" s="11">
        <v>0.02</v>
      </c>
      <c r="AX1550" s="11">
        <v>2.4825574828871932E-2</v>
      </c>
    </row>
    <row r="1551" spans="1:50">
      <c r="A1551"/>
      <c r="B1551"/>
      <c r="C1551"/>
      <c r="D1551"/>
      <c r="E1551"/>
      <c r="F1551"/>
      <c r="G1551"/>
      <c r="H1551"/>
      <c r="I1551"/>
      <c r="J1551"/>
      <c r="K1551"/>
      <c r="L1551"/>
      <c r="M1551"/>
      <c r="N1551"/>
      <c r="O1551"/>
      <c r="P1551"/>
      <c r="Q1551"/>
      <c r="R1551"/>
      <c r="S1551"/>
      <c r="T1551"/>
      <c r="U1551"/>
      <c r="V1551"/>
      <c r="W1551"/>
      <c r="X1551"/>
      <c r="Y1551"/>
      <c r="Z1551"/>
      <c r="AA1551" s="11">
        <v>1.5573089700996679E-2</v>
      </c>
      <c r="AB1551" s="11">
        <v>0.94172000171225156</v>
      </c>
      <c r="AC1551" s="11">
        <v>0.36180000089854003</v>
      </c>
      <c r="AD1551" s="11">
        <v>0.18000000044703485</v>
      </c>
      <c r="AE1551" s="11">
        <v>0.6642000016495585</v>
      </c>
      <c r="AF1551" s="11">
        <v>0.87480000217258935</v>
      </c>
      <c r="AG1551" s="11">
        <v>0.27000000067055224</v>
      </c>
      <c r="AH1551" s="11">
        <v>0.63090000156685699</v>
      </c>
      <c r="AI1551" s="11">
        <v>0.48420000120252366</v>
      </c>
      <c r="AJ1551" s="11">
        <v>0.203828737702268</v>
      </c>
      <c r="AK1551" s="11">
        <v>0.22632796279193199</v>
      </c>
      <c r="AL1551" s="11">
        <v>0.24367318856589332</v>
      </c>
      <c r="AM1551" s="11">
        <v>3.251695011061867E-2</v>
      </c>
      <c r="AN1551" s="11">
        <v>0.22852931472989066</v>
      </c>
      <c r="AO1551" s="11">
        <v>0.16854220525880143</v>
      </c>
      <c r="AP1551" s="11">
        <v>0.4482000011131167</v>
      </c>
      <c r="AQ1551" s="11">
        <v>0.24367318856589332</v>
      </c>
      <c r="AR1551" s="11">
        <v>306.78263465084899</v>
      </c>
      <c r="AS1551" s="11">
        <v>250</v>
      </c>
      <c r="AT1551" s="11">
        <v>3224643</v>
      </c>
      <c r="AW1551" s="11">
        <v>0.04</v>
      </c>
      <c r="AX1551" s="11">
        <v>2.0585850954656926E-2</v>
      </c>
    </row>
    <row r="1552" spans="1:50">
      <c r="A1552"/>
      <c r="B1552"/>
      <c r="C1552"/>
      <c r="D1552"/>
      <c r="E1552"/>
      <c r="F1552"/>
      <c r="G1552"/>
      <c r="H1552"/>
      <c r="I1552"/>
      <c r="J1552"/>
      <c r="K1552"/>
      <c r="L1552"/>
      <c r="M1552"/>
      <c r="N1552"/>
      <c r="O1552"/>
      <c r="P1552"/>
      <c r="Q1552"/>
      <c r="R1552"/>
      <c r="S1552"/>
      <c r="T1552"/>
      <c r="U1552"/>
      <c r="V1552"/>
      <c r="W1552"/>
      <c r="X1552"/>
      <c r="Y1552"/>
      <c r="Z1552"/>
      <c r="AA1552" s="11">
        <v>1.5573089700996679E-2</v>
      </c>
      <c r="AB1552" s="11">
        <v>0.94296000164633531</v>
      </c>
      <c r="AC1552" s="11">
        <v>0.369840000718832</v>
      </c>
      <c r="AD1552" s="11">
        <v>0.18400000035762787</v>
      </c>
      <c r="AE1552" s="11">
        <v>0.67896000131964684</v>
      </c>
      <c r="AF1552" s="11">
        <v>0.89424000173807139</v>
      </c>
      <c r="AG1552" s="11">
        <v>0.2760000005364418</v>
      </c>
      <c r="AH1552" s="11">
        <v>0.6449200012534857</v>
      </c>
      <c r="AI1552" s="11">
        <v>0.49496000096201898</v>
      </c>
      <c r="AJ1552" s="11">
        <v>0.218686529474244</v>
      </c>
      <c r="AK1552" s="11">
        <v>0.38450134143070802</v>
      </c>
      <c r="AL1552" s="11">
        <v>0.26599296464922301</v>
      </c>
      <c r="AM1552" s="11">
        <v>5.3319118456352892E-2</v>
      </c>
      <c r="AN1552" s="11">
        <v>0.22356128626950619</v>
      </c>
      <c r="AO1552" s="11">
        <v>0.20820848289698829</v>
      </c>
      <c r="AP1552" s="11">
        <v>0.45816000089049341</v>
      </c>
      <c r="AQ1552" s="11">
        <v>0.26599296464922301</v>
      </c>
      <c r="AR1552" s="11">
        <v>322.84367853323403</v>
      </c>
      <c r="AS1552" s="11">
        <v>250</v>
      </c>
      <c r="AT1552" s="11">
        <v>3334222</v>
      </c>
      <c r="AW1552" s="11">
        <v>7.0000000000000007E-2</v>
      </c>
      <c r="AX1552" s="11">
        <v>1.8019230273801812E-2</v>
      </c>
    </row>
    <row r="1553" spans="1:50">
      <c r="A1553"/>
      <c r="B1553"/>
      <c r="C1553"/>
      <c r="D1553"/>
      <c r="E1553"/>
      <c r="F1553"/>
      <c r="G1553"/>
      <c r="H1553"/>
      <c r="I1553"/>
      <c r="J1553"/>
      <c r="K1553"/>
      <c r="L1553"/>
      <c r="M1553"/>
      <c r="N1553"/>
      <c r="O1553"/>
      <c r="P1553"/>
      <c r="Q1553"/>
      <c r="R1553"/>
      <c r="S1553"/>
      <c r="T1553"/>
      <c r="U1553"/>
      <c r="V1553"/>
      <c r="W1553"/>
      <c r="X1553"/>
      <c r="Y1553"/>
      <c r="Z1553"/>
      <c r="AA1553" s="11">
        <v>1.5573089700996679E-2</v>
      </c>
      <c r="AB1553" s="11">
        <v>0.94420000158041917</v>
      </c>
      <c r="AC1553" s="11">
        <v>0.37788000053912407</v>
      </c>
      <c r="AD1553" s="11">
        <v>0.18800000026822089</v>
      </c>
      <c r="AE1553" s="11">
        <v>0.69372000098973519</v>
      </c>
      <c r="AF1553" s="11">
        <v>0.91368000130355354</v>
      </c>
      <c r="AG1553" s="11">
        <v>0.28200000040233136</v>
      </c>
      <c r="AH1553" s="11">
        <v>0.65894000094011418</v>
      </c>
      <c r="AI1553" s="11">
        <v>0.50572000072151413</v>
      </c>
      <c r="AJ1553" s="11">
        <v>0.23964182212706803</v>
      </c>
      <c r="AK1553" s="11">
        <v>0.42037832578345002</v>
      </c>
      <c r="AL1553" s="11">
        <v>0.3636134172895179</v>
      </c>
      <c r="AM1553" s="11">
        <v>8.9631033849159894E-2</v>
      </c>
      <c r="AN1553" s="11">
        <v>0.21859325780912173</v>
      </c>
      <c r="AO1553" s="11">
        <v>0.30775127274543446</v>
      </c>
      <c r="AP1553" s="11">
        <v>0.46812000066787002</v>
      </c>
      <c r="AQ1553" s="11">
        <v>0.3636134172895179</v>
      </c>
      <c r="AR1553" s="11">
        <v>345.18278640573197</v>
      </c>
      <c r="AS1553" s="11">
        <v>250</v>
      </c>
      <c r="AT1553" s="11">
        <v>3471020</v>
      </c>
      <c r="AW1553" s="11">
        <v>0.1</v>
      </c>
      <c r="AX1553" s="11">
        <v>1.7288583721934314E-2</v>
      </c>
    </row>
    <row r="1554" spans="1:50">
      <c r="A1554"/>
      <c r="B1554"/>
      <c r="C1554"/>
      <c r="D1554"/>
      <c r="E1554"/>
      <c r="F1554"/>
      <c r="G1554"/>
      <c r="H1554"/>
      <c r="I1554"/>
      <c r="J1554"/>
      <c r="K1554"/>
      <c r="L1554"/>
      <c r="M1554"/>
      <c r="N1554"/>
      <c r="O1554"/>
      <c r="P1554"/>
      <c r="Q1554"/>
      <c r="R1554"/>
      <c r="S1554"/>
      <c r="T1554"/>
      <c r="U1554"/>
      <c r="V1554"/>
      <c r="W1554"/>
      <c r="X1554"/>
      <c r="Y1554"/>
      <c r="Z1554"/>
      <c r="AA1554" s="11">
        <v>1.5573089700996679E-2</v>
      </c>
      <c r="AB1554" s="11">
        <v>0.94544000151450303</v>
      </c>
      <c r="AC1554" s="11">
        <v>0.38592000035941604</v>
      </c>
      <c r="AD1554" s="11">
        <v>0.19200000017881394</v>
      </c>
      <c r="AE1554" s="11">
        <v>0.70848000065982331</v>
      </c>
      <c r="AF1554" s="11">
        <v>0.93312000086903579</v>
      </c>
      <c r="AG1554" s="11">
        <v>0.28800000026822092</v>
      </c>
      <c r="AH1554" s="11">
        <v>0.67296000062674277</v>
      </c>
      <c r="AI1554" s="11">
        <v>0.5164800004810095</v>
      </c>
      <c r="AJ1554" s="11">
        <v>0.24939503440593</v>
      </c>
      <c r="AK1554" s="11">
        <v>0.45671613402468197</v>
      </c>
      <c r="AL1554" s="11">
        <v>0.41036736077566094</v>
      </c>
      <c r="AM1554" s="11">
        <v>0.17245834158483667</v>
      </c>
      <c r="AN1554" s="11">
        <v>0.21362522934873723</v>
      </c>
      <c r="AO1554" s="11">
        <v>0.28901877730665232</v>
      </c>
      <c r="AP1554" s="11">
        <v>0.47808000044524668</v>
      </c>
      <c r="AQ1554" s="11">
        <v>0.41036736077566094</v>
      </c>
      <c r="AR1554" s="11">
        <v>373.74424920812203</v>
      </c>
      <c r="AS1554" s="11">
        <v>280</v>
      </c>
      <c r="AT1554" s="11">
        <v>3627285</v>
      </c>
      <c r="AU1554" s="11">
        <v>38.159999999999997</v>
      </c>
      <c r="AV1554" s="11">
        <v>94.84</v>
      </c>
      <c r="AW1554" s="11">
        <v>0.11</v>
      </c>
      <c r="AX1554" s="11">
        <v>1.1999495702504692E-2</v>
      </c>
    </row>
    <row r="1555" spans="1:50">
      <c r="A1555"/>
      <c r="B1555"/>
      <c r="C1555"/>
      <c r="D1555"/>
      <c r="E1555"/>
      <c r="F1555"/>
      <c r="G1555"/>
      <c r="H1555"/>
      <c r="I1555"/>
      <c r="J1555"/>
      <c r="K1555"/>
      <c r="L1555"/>
      <c r="M1555"/>
      <c r="N1555"/>
      <c r="O1555"/>
      <c r="P1555"/>
      <c r="Q1555"/>
      <c r="R1555"/>
      <c r="S1555"/>
      <c r="T1555"/>
      <c r="U1555"/>
      <c r="V1555"/>
      <c r="W1555"/>
      <c r="X1555"/>
      <c r="Y1555"/>
      <c r="Z1555"/>
      <c r="AA1555" s="11">
        <v>1.5573089700996679E-2</v>
      </c>
      <c r="AB1555" s="11">
        <v>0.94668000144858688</v>
      </c>
      <c r="AC1555" s="11">
        <v>0.39396000017970806</v>
      </c>
      <c r="AD1555" s="11">
        <v>0.19600000008940696</v>
      </c>
      <c r="AE1555" s="11">
        <v>0.72324000032991165</v>
      </c>
      <c r="AF1555" s="11">
        <v>0.95256000043451794</v>
      </c>
      <c r="AG1555" s="11">
        <v>0.29400000013411043</v>
      </c>
      <c r="AH1555" s="11">
        <v>0.68698000031337125</v>
      </c>
      <c r="AI1555" s="11">
        <v>0.52724000024050466</v>
      </c>
      <c r="AJ1555" s="11">
        <v>0.24811267782590002</v>
      </c>
      <c r="AK1555" s="11">
        <v>0.43886356771661</v>
      </c>
      <c r="AL1555" s="11">
        <v>0.35587790155555227</v>
      </c>
      <c r="AM1555" s="11">
        <v>0.21440747965765111</v>
      </c>
      <c r="AN1555" s="11">
        <v>0.20865720088835274</v>
      </c>
      <c r="AO1555" s="11">
        <v>0.25872323912313872</v>
      </c>
      <c r="AP1555" s="11">
        <v>0.48804000022262328</v>
      </c>
      <c r="AQ1555" s="11">
        <v>0.35587790155555227</v>
      </c>
      <c r="AR1555" s="11">
        <v>391.11904448221401</v>
      </c>
      <c r="AS1555" s="11">
        <v>310</v>
      </c>
      <c r="AT1555" s="11">
        <v>3793400</v>
      </c>
      <c r="AW1555" s="11">
        <v>0.1</v>
      </c>
      <c r="AX1555" s="11">
        <v>1.4104512041234751E-2</v>
      </c>
    </row>
    <row r="1556" spans="1:50">
      <c r="A1556"/>
      <c r="B1556"/>
      <c r="C1556"/>
      <c r="D1556"/>
      <c r="E1556"/>
      <c r="F1556"/>
      <c r="G1556"/>
      <c r="H1556"/>
      <c r="I1556"/>
      <c r="J1556"/>
      <c r="K1556"/>
      <c r="L1556"/>
      <c r="M1556"/>
      <c r="N1556"/>
      <c r="O1556"/>
      <c r="P1556"/>
      <c r="Q1556"/>
      <c r="R1556"/>
      <c r="S1556"/>
      <c r="T1556"/>
      <c r="U1556"/>
      <c r="V1556"/>
      <c r="W1556"/>
      <c r="X1556"/>
      <c r="Y1556"/>
      <c r="Z1556"/>
      <c r="AA1556" s="11">
        <v>1.5573089700996679E-2</v>
      </c>
      <c r="AB1556" s="11">
        <v>0.94792000138267074</v>
      </c>
      <c r="AC1556" s="11">
        <v>0.40200000000000002</v>
      </c>
      <c r="AD1556" s="11">
        <v>0.2</v>
      </c>
      <c r="AE1556" s="11">
        <v>0.73799999999999999</v>
      </c>
      <c r="AF1556" s="11">
        <v>0.97199999999999998</v>
      </c>
      <c r="AG1556" s="11">
        <v>0.3</v>
      </c>
      <c r="AH1556" s="11">
        <v>0.70099999999999996</v>
      </c>
      <c r="AI1556" s="11">
        <v>0.53799999999999992</v>
      </c>
      <c r="AJ1556" s="11">
        <v>0.30134801872102202</v>
      </c>
      <c r="AK1556" s="11">
        <v>0.43581843657088398</v>
      </c>
      <c r="AL1556" s="11">
        <v>0.38865105736977779</v>
      </c>
      <c r="AM1556" s="11">
        <v>0.23655133328282002</v>
      </c>
      <c r="AN1556" s="11">
        <v>0.20368917242796827</v>
      </c>
      <c r="AO1556" s="11">
        <v>0.28152581098414448</v>
      </c>
      <c r="AP1556" s="11">
        <v>0.498</v>
      </c>
      <c r="AQ1556" s="11">
        <v>0.38865105736977779</v>
      </c>
      <c r="AR1556" s="11">
        <v>395.98964898204298</v>
      </c>
      <c r="AS1556" s="11">
        <v>290</v>
      </c>
      <c r="AT1556" s="11">
        <v>3954979</v>
      </c>
      <c r="AW1556" s="11">
        <v>0.12</v>
      </c>
      <c r="AX1556" s="11">
        <v>1.1408973460457772E-2</v>
      </c>
    </row>
    <row r="1557" spans="1:50">
      <c r="A1557"/>
      <c r="B1557"/>
      <c r="C1557"/>
      <c r="D1557"/>
      <c r="E1557"/>
      <c r="F1557"/>
      <c r="G1557"/>
      <c r="H1557"/>
      <c r="I1557"/>
      <c r="J1557"/>
      <c r="K1557"/>
      <c r="L1557"/>
      <c r="M1557"/>
      <c r="N1557"/>
      <c r="O1557"/>
      <c r="P1557"/>
      <c r="Q1557"/>
      <c r="R1557"/>
      <c r="S1557"/>
      <c r="T1557"/>
      <c r="U1557"/>
      <c r="V1557"/>
      <c r="W1557"/>
      <c r="X1557"/>
      <c r="Y1557"/>
      <c r="Z1557"/>
      <c r="AA1557" s="11">
        <v>1.5573089700996679E-2</v>
      </c>
      <c r="AB1557" s="11">
        <v>0.9491600013167546</v>
      </c>
      <c r="AC1557" s="11">
        <v>0.52800000000000002</v>
      </c>
      <c r="AD1557" s="11">
        <v>0.2</v>
      </c>
      <c r="AE1557" s="11">
        <v>0.67799999999999994</v>
      </c>
      <c r="AF1557" s="11">
        <v>0.82299999999999995</v>
      </c>
      <c r="AG1557" s="11">
        <v>0.2</v>
      </c>
      <c r="AH1557" s="11">
        <v>0.65400000000000003</v>
      </c>
      <c r="AI1557" s="11">
        <v>0.53799999999999992</v>
      </c>
      <c r="AJ1557" s="11">
        <v>0.30333453848940961</v>
      </c>
      <c r="AK1557" s="11">
        <v>0.43646025219082951</v>
      </c>
      <c r="AL1557" s="11">
        <v>0.38976454677119154</v>
      </c>
      <c r="AM1557" s="11">
        <v>0.2341858200028652</v>
      </c>
      <c r="AN1557" s="11">
        <v>0.19872114396758378</v>
      </c>
      <c r="AO1557" s="11">
        <v>0.28371055282547025</v>
      </c>
      <c r="AP1557" s="11">
        <v>0.51300000000000001</v>
      </c>
      <c r="AQ1557" s="11">
        <v>0.38976454677119154</v>
      </c>
      <c r="AS1557" s="11">
        <v>268</v>
      </c>
      <c r="AW1557" s="11">
        <v>0.1</v>
      </c>
      <c r="AX1557" s="11">
        <v>6.7354816704935372E-3</v>
      </c>
    </row>
    <row r="1558" spans="1:50">
      <c r="A1558"/>
      <c r="B1558"/>
      <c r="C1558"/>
      <c r="D1558"/>
      <c r="E1558"/>
      <c r="F1558"/>
      <c r="G1558"/>
      <c r="H1558"/>
      <c r="I1558"/>
      <c r="J1558"/>
      <c r="K1558"/>
      <c r="L1558"/>
      <c r="M1558"/>
      <c r="N1558"/>
      <c r="O1558"/>
      <c r="P1558"/>
      <c r="Q1558"/>
      <c r="R1558"/>
      <c r="S1558"/>
      <c r="T1558"/>
      <c r="U1558"/>
      <c r="V1558"/>
      <c r="W1558"/>
      <c r="X1558"/>
      <c r="Y1558"/>
      <c r="Z1558"/>
      <c r="AA1558" s="11">
        <v>8.5249553860668127E-4</v>
      </c>
      <c r="AB1558" s="11">
        <v>0.42900001529999998</v>
      </c>
      <c r="AC1558" s="11">
        <v>0.39200000017881392</v>
      </c>
      <c r="AD1558" s="11">
        <v>9.8000000044703481E-2</v>
      </c>
      <c r="AE1558" s="11">
        <v>0.32634000014886255</v>
      </c>
      <c r="AF1558" s="11">
        <v>0.71540000032633544</v>
      </c>
      <c r="AG1558" s="11">
        <v>9.8000000044703481E-2</v>
      </c>
      <c r="AH1558" s="11">
        <v>0.58996000026911499</v>
      </c>
      <c r="AI1558" s="11">
        <v>0.38220000017434358</v>
      </c>
      <c r="AJ1558" s="11">
        <v>0.15683730043314648</v>
      </c>
      <c r="AK1558" s="11">
        <v>0.14302462582963615</v>
      </c>
      <c r="AL1558" s="11">
        <v>0.2932454462750741</v>
      </c>
      <c r="AM1558" s="11">
        <v>2.119990117520528E-3</v>
      </c>
      <c r="AN1558" s="11">
        <v>0.66017859556885705</v>
      </c>
      <c r="AO1558" s="11">
        <v>0.21639812579485723</v>
      </c>
      <c r="AP1558" s="11">
        <v>0.16000000089406968</v>
      </c>
      <c r="AQ1558" s="11">
        <v>0.2932454462750741</v>
      </c>
      <c r="AS1558" s="11">
        <v>4327.5</v>
      </c>
      <c r="AT1558" s="11">
        <v>4834163</v>
      </c>
      <c r="AW1558" s="11">
        <v>-0.28000000000000003</v>
      </c>
      <c r="AX1558" s="11">
        <v>-3.1063775375157199E-2</v>
      </c>
    </row>
    <row r="1559" spans="1:50">
      <c r="A1559"/>
      <c r="B1559"/>
      <c r="C1559"/>
      <c r="D1559"/>
      <c r="E1559"/>
      <c r="F1559"/>
      <c r="G1559"/>
      <c r="H1559"/>
      <c r="I1559"/>
      <c r="J1559"/>
      <c r="K1559"/>
      <c r="L1559"/>
      <c r="M1559"/>
      <c r="N1559"/>
      <c r="O1559"/>
      <c r="P1559"/>
      <c r="Q1559"/>
      <c r="R1559"/>
      <c r="S1559"/>
      <c r="T1559"/>
      <c r="U1559"/>
      <c r="V1559"/>
      <c r="W1559"/>
      <c r="X1559"/>
      <c r="Y1559"/>
      <c r="Z1559"/>
      <c r="AA1559" s="11">
        <v>8.5249553860668127E-4</v>
      </c>
      <c r="AB1559" s="11">
        <v>0.42875000957499998</v>
      </c>
      <c r="AC1559" s="11">
        <v>0.4</v>
      </c>
      <c r="AD1559" s="11">
        <v>0.1</v>
      </c>
      <c r="AE1559" s="11">
        <v>0.33299999999999996</v>
      </c>
      <c r="AF1559" s="11">
        <v>0.73</v>
      </c>
      <c r="AG1559" s="11">
        <v>0.1</v>
      </c>
      <c r="AH1559" s="11">
        <v>0.60199999999999998</v>
      </c>
      <c r="AI1559" s="11">
        <v>0.39</v>
      </c>
      <c r="AJ1559" s="11">
        <v>0.14983398019355398</v>
      </c>
      <c r="AK1559" s="11">
        <v>0.13573941427803402</v>
      </c>
      <c r="AL1559" s="11">
        <v>0.28902596568304784</v>
      </c>
      <c r="AM1559" s="11">
        <v>2.1641565772738749E-3</v>
      </c>
      <c r="AN1559" s="11">
        <v>0.67453030381949997</v>
      </c>
      <c r="AO1559" s="11">
        <v>0.2106103325757393</v>
      </c>
      <c r="AP1559" s="11">
        <v>0.1640000008046627</v>
      </c>
      <c r="AQ1559" s="11">
        <v>0.28902596568304784</v>
      </c>
      <c r="AS1559" s="11">
        <v>5249.2857142859139</v>
      </c>
      <c r="AT1559" s="11">
        <v>4931620</v>
      </c>
      <c r="AW1559" s="11">
        <v>-0.28000000000000003</v>
      </c>
      <c r="AX1559" s="11">
        <v>-2.9314079065033305E-2</v>
      </c>
    </row>
    <row r="1560" spans="1:50">
      <c r="A1560"/>
      <c r="B1560"/>
      <c r="C1560"/>
      <c r="D1560"/>
      <c r="E1560"/>
      <c r="F1560"/>
      <c r="G1560"/>
      <c r="H1560"/>
      <c r="I1560"/>
      <c r="J1560"/>
      <c r="K1560"/>
      <c r="L1560"/>
      <c r="M1560"/>
      <c r="N1560"/>
      <c r="O1560"/>
      <c r="P1560"/>
      <c r="Q1560"/>
      <c r="R1560"/>
      <c r="S1560"/>
      <c r="T1560"/>
      <c r="U1560"/>
      <c r="V1560"/>
      <c r="W1560"/>
      <c r="X1560"/>
      <c r="Y1560"/>
      <c r="Z1560"/>
      <c r="AA1560" s="11">
        <v>8.5249553860668127E-4</v>
      </c>
      <c r="AB1560" s="11">
        <v>0.42850000384999998</v>
      </c>
      <c r="AC1560" s="11">
        <v>0.4</v>
      </c>
      <c r="AD1560" s="11">
        <v>0.1</v>
      </c>
      <c r="AE1560" s="11">
        <v>0.33299999999999996</v>
      </c>
      <c r="AF1560" s="11">
        <v>0.61099999999999999</v>
      </c>
      <c r="AG1560" s="11">
        <v>0.1</v>
      </c>
      <c r="AH1560" s="11">
        <v>0.61199999999999999</v>
      </c>
      <c r="AI1560" s="11">
        <v>0.24</v>
      </c>
      <c r="AJ1560" s="11">
        <v>0.20259477233699502</v>
      </c>
      <c r="AK1560" s="11">
        <v>0.15788436877457301</v>
      </c>
      <c r="AL1560" s="11">
        <v>0.31099267864930102</v>
      </c>
      <c r="AM1560" s="11">
        <v>2.2083230370272223E-3</v>
      </c>
      <c r="AN1560" s="11">
        <v>0.68888201207014277</v>
      </c>
      <c r="AO1560" s="11">
        <v>0.25034121413569438</v>
      </c>
      <c r="AP1560" s="11">
        <v>0.16800000071525573</v>
      </c>
      <c r="AQ1560" s="11">
        <v>0.31099267864930102</v>
      </c>
      <c r="AS1560" s="11">
        <v>6171.0714285715949</v>
      </c>
      <c r="AT1560" s="11">
        <v>5031470</v>
      </c>
      <c r="AW1560" s="11">
        <v>-0.28000000000000003</v>
      </c>
      <c r="AX1560" s="11">
        <v>-3.9371285759062125E-2</v>
      </c>
    </row>
    <row r="1561" spans="1:50">
      <c r="A1561"/>
      <c r="B1561"/>
      <c r="C1561"/>
      <c r="D1561"/>
      <c r="E1561"/>
      <c r="F1561"/>
      <c r="G1561"/>
      <c r="H1561"/>
      <c r="I1561"/>
      <c r="J1561"/>
      <c r="K1561"/>
      <c r="L1561"/>
      <c r="M1561"/>
      <c r="N1561"/>
      <c r="O1561"/>
      <c r="P1561"/>
      <c r="Q1561"/>
      <c r="R1561"/>
      <c r="S1561"/>
      <c r="T1561"/>
      <c r="U1561"/>
      <c r="V1561"/>
      <c r="W1561"/>
      <c r="X1561"/>
      <c r="Y1561"/>
      <c r="Z1561"/>
      <c r="AA1561" s="11">
        <v>8.5249553860668127E-4</v>
      </c>
      <c r="AB1561" s="11">
        <v>0.42824999812499998</v>
      </c>
      <c r="AC1561" s="11">
        <v>0.4</v>
      </c>
      <c r="AD1561" s="11">
        <v>0.1</v>
      </c>
      <c r="AE1561" s="11">
        <v>0.33299999999999996</v>
      </c>
      <c r="AF1561" s="11">
        <v>0.61099999999999999</v>
      </c>
      <c r="AG1561" s="11">
        <v>0.1</v>
      </c>
      <c r="AH1561" s="11">
        <v>0.64900000000000002</v>
      </c>
      <c r="AI1561" s="11">
        <v>0.49</v>
      </c>
      <c r="AJ1561" s="11">
        <v>0.255355564480436</v>
      </c>
      <c r="AK1561" s="11">
        <v>0.18002932327111201</v>
      </c>
      <c r="AL1561" s="11">
        <v>0.33295939161555427</v>
      </c>
      <c r="AM1561" s="11">
        <v>4.3285501123172219E-3</v>
      </c>
      <c r="AN1561" s="11">
        <v>0.70323372032078579</v>
      </c>
      <c r="AO1561" s="11">
        <v>0.29007209569564951</v>
      </c>
      <c r="AP1561" s="11">
        <v>0.17200000062584878</v>
      </c>
      <c r="AQ1561" s="11">
        <v>0.33295939161555427</v>
      </c>
      <c r="AS1561" s="11">
        <v>7092.8571428572759</v>
      </c>
      <c r="AT1561" s="11">
        <v>5133872</v>
      </c>
      <c r="AW1561" s="11">
        <v>-0.25</v>
      </c>
      <c r="AX1561" s="11">
        <v>-3.2786982370587192E-2</v>
      </c>
    </row>
    <row r="1562" spans="1:50">
      <c r="A1562"/>
      <c r="B1562"/>
      <c r="C1562"/>
      <c r="D1562"/>
      <c r="E1562"/>
      <c r="F1562"/>
      <c r="G1562"/>
      <c r="H1562"/>
      <c r="I1562"/>
      <c r="J1562"/>
      <c r="K1562"/>
      <c r="L1562"/>
      <c r="M1562"/>
      <c r="N1562"/>
      <c r="O1562"/>
      <c r="P1562"/>
      <c r="Q1562"/>
      <c r="R1562"/>
      <c r="S1562"/>
      <c r="T1562"/>
      <c r="U1562"/>
      <c r="V1562"/>
      <c r="W1562"/>
      <c r="X1562"/>
      <c r="Y1562"/>
      <c r="Z1562"/>
      <c r="AA1562" s="11">
        <v>8.5249553860668127E-4</v>
      </c>
      <c r="AB1562" s="11">
        <v>0.42799999239999997</v>
      </c>
      <c r="AC1562" s="11">
        <v>0.4</v>
      </c>
      <c r="AD1562" s="11">
        <v>0.1</v>
      </c>
      <c r="AE1562" s="11">
        <v>0.33299999999999996</v>
      </c>
      <c r="AF1562" s="11">
        <v>0.61099999999999999</v>
      </c>
      <c r="AG1562" s="11">
        <v>0.1</v>
      </c>
      <c r="AH1562" s="11">
        <v>0.67099999999999993</v>
      </c>
      <c r="AI1562" s="11">
        <v>0.49</v>
      </c>
      <c r="AJ1562" s="11">
        <v>0.308930234052468</v>
      </c>
      <c r="AK1562" s="11">
        <v>0.17708347408455599</v>
      </c>
      <c r="AL1562" s="11">
        <v>0.33324406147859886</v>
      </c>
      <c r="AM1562" s="11">
        <v>6.3627280552850003E-3</v>
      </c>
      <c r="AN1562" s="11">
        <v>0.7175854285714286</v>
      </c>
      <c r="AO1562" s="11">
        <v>0.30901842896642445</v>
      </c>
      <c r="AP1562" s="11">
        <v>0.1760000005364418</v>
      </c>
      <c r="AQ1562" s="11">
        <v>0.33324406147859886</v>
      </c>
      <c r="AR1562" s="11">
        <v>10545.354460659601</v>
      </c>
      <c r="AS1562" s="11">
        <v>8014.6428571429569</v>
      </c>
      <c r="AT1562" s="11">
        <v>5238843</v>
      </c>
      <c r="AW1562" s="11">
        <v>-0.25</v>
      </c>
      <c r="AX1562" s="11">
        <v>-3.745179394453263E-2</v>
      </c>
    </row>
    <row r="1563" spans="1:50">
      <c r="A1563"/>
      <c r="B1563"/>
      <c r="C1563"/>
      <c r="D1563"/>
      <c r="E1563"/>
      <c r="F1563"/>
      <c r="G1563"/>
      <c r="H1563"/>
      <c r="I1563"/>
      <c r="J1563"/>
      <c r="K1563"/>
      <c r="L1563"/>
      <c r="M1563"/>
      <c r="N1563"/>
      <c r="O1563"/>
      <c r="P1563"/>
      <c r="Q1563"/>
      <c r="R1563"/>
      <c r="S1563"/>
      <c r="T1563"/>
      <c r="U1563"/>
      <c r="V1563"/>
      <c r="W1563"/>
      <c r="X1563"/>
      <c r="Y1563"/>
      <c r="Z1563"/>
      <c r="AA1563" s="11">
        <v>8.5249553860668127E-4</v>
      </c>
      <c r="AB1563" s="11">
        <v>0.42799999239999997</v>
      </c>
      <c r="AC1563" s="11">
        <v>0.4</v>
      </c>
      <c r="AD1563" s="11">
        <v>0.1</v>
      </c>
      <c r="AE1563" s="11">
        <v>0.53900000000000003</v>
      </c>
      <c r="AF1563" s="11">
        <v>0.61099999999999999</v>
      </c>
      <c r="AG1563" s="11">
        <v>0.1</v>
      </c>
      <c r="AH1563" s="11">
        <v>0.67799999999999994</v>
      </c>
      <c r="AI1563" s="11">
        <v>0.49</v>
      </c>
      <c r="AJ1563" s="11">
        <v>0.3625049036245</v>
      </c>
      <c r="AK1563" s="11">
        <v>0.174137624898</v>
      </c>
      <c r="AL1563" s="11">
        <v>0.3335287313416434</v>
      </c>
      <c r="AM1563" s="11">
        <v>8.3130054372251103E-3</v>
      </c>
      <c r="AN1563" s="11">
        <v>0.65400357142857146</v>
      </c>
      <c r="AO1563" s="11">
        <v>0.32796476223719939</v>
      </c>
      <c r="AP1563" s="11">
        <v>0.18000000044703485</v>
      </c>
      <c r="AQ1563" s="11">
        <v>0.3335287313416434</v>
      </c>
      <c r="AR1563" s="11">
        <v>10947.4257966041</v>
      </c>
      <c r="AS1563" s="11">
        <v>8936.428571428638</v>
      </c>
      <c r="AT1563" s="11">
        <v>5346375</v>
      </c>
      <c r="AW1563" s="11">
        <v>-0.23</v>
      </c>
      <c r="AX1563" s="11">
        <v>-4.3275962927774525E-2</v>
      </c>
    </row>
    <row r="1564" spans="1:50">
      <c r="A1564"/>
      <c r="B1564"/>
      <c r="C1564"/>
      <c r="D1564"/>
      <c r="E1564"/>
      <c r="F1564"/>
      <c r="G1564"/>
      <c r="H1564"/>
      <c r="I1564"/>
      <c r="J1564"/>
      <c r="K1564"/>
      <c r="L1564"/>
      <c r="M1564"/>
      <c r="N1564"/>
      <c r="O1564"/>
      <c r="P1564"/>
      <c r="Q1564"/>
      <c r="R1564"/>
      <c r="S1564"/>
      <c r="T1564"/>
      <c r="U1564"/>
      <c r="V1564"/>
      <c r="W1564"/>
      <c r="X1564"/>
      <c r="Y1564"/>
      <c r="Z1564"/>
      <c r="AA1564" s="11">
        <v>8.5249553860668127E-4</v>
      </c>
      <c r="AB1564" s="11">
        <v>0.42799999239999997</v>
      </c>
      <c r="AC1564" s="11">
        <v>0.4</v>
      </c>
      <c r="AD1564" s="11">
        <v>0.1</v>
      </c>
      <c r="AE1564" s="11">
        <v>0.53600000000000003</v>
      </c>
      <c r="AF1564" s="11">
        <v>0.54600000000000004</v>
      </c>
      <c r="AG1564" s="11">
        <v>0.1</v>
      </c>
      <c r="AH1564" s="11">
        <v>0.69099999999999995</v>
      </c>
      <c r="AI1564" s="11">
        <v>0.49</v>
      </c>
      <c r="AJ1564" s="11">
        <v>0.38161803559056301</v>
      </c>
      <c r="AK1564" s="11">
        <v>0.15740672580494097</v>
      </c>
      <c r="AL1564" s="11">
        <v>0.33045367636541267</v>
      </c>
      <c r="AM1564" s="11">
        <v>1.0181477091228556E-2</v>
      </c>
      <c r="AN1564" s="11">
        <v>0.71365471428571425</v>
      </c>
      <c r="AO1564" s="11">
        <v>0.31668065357603786</v>
      </c>
      <c r="AP1564" s="11">
        <v>0.18400000035762787</v>
      </c>
      <c r="AQ1564" s="11">
        <v>0.33045367636541267</v>
      </c>
      <c r="AR1564" s="11">
        <v>10497.908153262901</v>
      </c>
      <c r="AS1564" s="11">
        <v>9858.214285714319</v>
      </c>
      <c r="AT1564" s="11">
        <v>5456532</v>
      </c>
      <c r="AW1564" s="11">
        <v>-0.23</v>
      </c>
      <c r="AX1564" s="11">
        <v>-4.0622888853407313E-2</v>
      </c>
    </row>
    <row r="1565" spans="1:50">
      <c r="A1565"/>
      <c r="B1565"/>
      <c r="C1565"/>
      <c r="D1565"/>
      <c r="E1565"/>
      <c r="F1565"/>
      <c r="G1565"/>
      <c r="H1565"/>
      <c r="I1565"/>
      <c r="J1565"/>
      <c r="K1565"/>
      <c r="L1565"/>
      <c r="M1565"/>
      <c r="N1565"/>
      <c r="O1565"/>
      <c r="P1565"/>
      <c r="Q1565"/>
      <c r="R1565"/>
      <c r="S1565"/>
      <c r="T1565"/>
      <c r="U1565"/>
      <c r="V1565"/>
      <c r="W1565"/>
      <c r="X1565"/>
      <c r="Y1565"/>
      <c r="Z1565"/>
      <c r="AA1565" s="11">
        <v>8.5249553860668127E-4</v>
      </c>
      <c r="AB1565" s="11">
        <v>0.43943999229629604</v>
      </c>
      <c r="AC1565" s="11">
        <v>0.4</v>
      </c>
      <c r="AD1565" s="11">
        <v>0.1</v>
      </c>
      <c r="AE1565" s="11">
        <v>0.51300000000000001</v>
      </c>
      <c r="AF1565" s="11">
        <v>0.64700000000000002</v>
      </c>
      <c r="AG1565" s="11">
        <v>0.1</v>
      </c>
      <c r="AH1565" s="11">
        <v>0.73799999999999999</v>
      </c>
      <c r="AI1565" s="11">
        <v>0.49</v>
      </c>
      <c r="AJ1565" s="11">
        <v>0.40073116755662602</v>
      </c>
      <c r="AK1565" s="11">
        <v>0.140675826711882</v>
      </c>
      <c r="AL1565" s="11">
        <v>0.32737862138918195</v>
      </c>
      <c r="AM1565" s="11">
        <v>1.3965268934769999E-2</v>
      </c>
      <c r="AN1565" s="11">
        <v>0.77402528571428575</v>
      </c>
      <c r="AO1565" s="11">
        <v>0.30539654491487622</v>
      </c>
      <c r="AP1565" s="11">
        <v>0.18800000026822089</v>
      </c>
      <c r="AQ1565" s="11">
        <v>0.32737862138918195</v>
      </c>
      <c r="AR1565" s="11">
        <v>10316.4222439571</v>
      </c>
      <c r="AS1565" s="11">
        <v>10450</v>
      </c>
      <c r="AT1565" s="11">
        <v>5569372</v>
      </c>
      <c r="AW1565" s="11">
        <v>-0.21</v>
      </c>
      <c r="AX1565" s="11">
        <v>-4.0407591145001864E-2</v>
      </c>
    </row>
    <row r="1566" spans="1:50">
      <c r="A1566"/>
      <c r="B1566"/>
      <c r="C1566"/>
      <c r="D1566"/>
      <c r="E1566"/>
      <c r="F1566"/>
      <c r="G1566"/>
      <c r="H1566"/>
      <c r="I1566"/>
      <c r="J1566"/>
      <c r="K1566"/>
      <c r="L1566"/>
      <c r="M1566"/>
      <c r="N1566"/>
      <c r="O1566"/>
      <c r="P1566"/>
      <c r="Q1566"/>
      <c r="R1566"/>
      <c r="S1566"/>
      <c r="T1566"/>
      <c r="U1566"/>
      <c r="V1566"/>
      <c r="W1566"/>
      <c r="X1566"/>
      <c r="Y1566"/>
      <c r="Z1566"/>
      <c r="AA1566" s="11">
        <v>8.5249553860668127E-4</v>
      </c>
      <c r="AB1566" s="11">
        <v>0.45087999219259212</v>
      </c>
      <c r="AC1566" s="11">
        <v>0.4</v>
      </c>
      <c r="AD1566" s="11">
        <v>0.1</v>
      </c>
      <c r="AE1566" s="11">
        <v>0.53</v>
      </c>
      <c r="AF1566" s="11">
        <v>0.72099999999999997</v>
      </c>
      <c r="AG1566" s="11">
        <v>0.1</v>
      </c>
      <c r="AH1566" s="11">
        <v>0.6409999999999999</v>
      </c>
      <c r="AI1566" s="11">
        <v>0.42399999999999999</v>
      </c>
      <c r="AJ1566" s="11">
        <v>0.43997495934372199</v>
      </c>
      <c r="AK1566" s="11">
        <v>0.14452260627450003</v>
      </c>
      <c r="AL1566" s="11">
        <v>0.34489315502159368</v>
      </c>
      <c r="AM1566" s="11">
        <v>2.4822485027839333E-2</v>
      </c>
      <c r="AN1566" s="11">
        <v>0.79632785714285714</v>
      </c>
      <c r="AO1566" s="11">
        <v>0.33951543261139855</v>
      </c>
      <c r="AP1566" s="11">
        <v>0.19200000017881394</v>
      </c>
      <c r="AQ1566" s="11">
        <v>0.34489315502159368</v>
      </c>
      <c r="AR1566" s="11">
        <v>11666.996025218299</v>
      </c>
      <c r="AS1566" s="11">
        <v>11930</v>
      </c>
      <c r="AT1566" s="11">
        <v>5684810</v>
      </c>
      <c r="AW1566" s="11">
        <v>-0.21</v>
      </c>
      <c r="AX1566" s="11">
        <v>-3.3196768190777992E-2</v>
      </c>
    </row>
    <row r="1567" spans="1:50">
      <c r="A1567"/>
      <c r="B1567"/>
      <c r="C1567"/>
      <c r="D1567"/>
      <c r="E1567"/>
      <c r="F1567"/>
      <c r="G1567"/>
      <c r="H1567"/>
      <c r="I1567"/>
      <c r="J1567"/>
      <c r="K1567"/>
      <c r="L1567"/>
      <c r="M1567"/>
      <c r="N1567"/>
      <c r="O1567"/>
      <c r="P1567"/>
      <c r="Q1567"/>
      <c r="R1567"/>
      <c r="S1567"/>
      <c r="T1567"/>
      <c r="U1567"/>
      <c r="V1567"/>
      <c r="W1567"/>
      <c r="X1567"/>
      <c r="Y1567"/>
      <c r="Z1567"/>
      <c r="AA1567" s="11">
        <v>8.5249553860668127E-4</v>
      </c>
      <c r="AB1567" s="11">
        <v>0.46231999208888819</v>
      </c>
      <c r="AC1567" s="11">
        <v>0.4</v>
      </c>
      <c r="AD1567" s="11">
        <v>0.1</v>
      </c>
      <c r="AE1567" s="11">
        <v>0.32299999999999995</v>
      </c>
      <c r="AF1567" s="11">
        <v>0.68099999999999994</v>
      </c>
      <c r="AG1567" s="11">
        <v>0.1</v>
      </c>
      <c r="AH1567" s="11">
        <v>0.61</v>
      </c>
      <c r="AI1567" s="11">
        <v>0.42399999999999999</v>
      </c>
      <c r="AJ1567" s="11">
        <v>0.48926150775250321</v>
      </c>
      <c r="AK1567" s="11">
        <v>0.14940856135578201</v>
      </c>
      <c r="AL1567" s="11">
        <v>0.33530831774047015</v>
      </c>
      <c r="AM1567" s="11">
        <v>9.5740871586598553E-2</v>
      </c>
      <c r="AN1567" s="11">
        <v>0.78040130035598632</v>
      </c>
      <c r="AO1567" s="11">
        <v>0.39194656739215139</v>
      </c>
      <c r="AP1567" s="11">
        <v>0.19600000008940696</v>
      </c>
      <c r="AQ1567" s="11">
        <v>0.33530831774047015</v>
      </c>
      <c r="AR1567" s="11">
        <v>12271.128893813901</v>
      </c>
      <c r="AS1567" s="11">
        <v>12180</v>
      </c>
      <c r="AT1567" s="11">
        <v>5802700</v>
      </c>
      <c r="AW1567" s="11">
        <v>-0.22</v>
      </c>
      <c r="AX1567" s="11">
        <v>-5.3033827844413184E-2</v>
      </c>
    </row>
    <row r="1568" spans="1:50">
      <c r="A1568"/>
      <c r="B1568"/>
      <c r="C1568"/>
      <c r="D1568"/>
      <c r="E1568"/>
      <c r="F1568"/>
      <c r="G1568"/>
      <c r="H1568"/>
      <c r="I1568"/>
      <c r="J1568"/>
      <c r="K1568"/>
      <c r="L1568"/>
      <c r="M1568"/>
      <c r="N1568"/>
      <c r="O1568"/>
      <c r="P1568"/>
      <c r="Q1568"/>
      <c r="R1568"/>
      <c r="S1568"/>
      <c r="T1568"/>
      <c r="U1568"/>
      <c r="V1568"/>
      <c r="W1568"/>
      <c r="X1568"/>
      <c r="Y1568"/>
      <c r="Z1568"/>
      <c r="AA1568" s="11">
        <v>8.5249553860668127E-4</v>
      </c>
      <c r="AB1568" s="11">
        <v>0.47375999198518426</v>
      </c>
      <c r="AC1568" s="11">
        <v>0.4</v>
      </c>
      <c r="AD1568" s="11">
        <v>0.1</v>
      </c>
      <c r="AE1568" s="11">
        <v>0.47100000000000003</v>
      </c>
      <c r="AF1568" s="11">
        <v>0.498</v>
      </c>
      <c r="AG1568" s="11">
        <v>0.1</v>
      </c>
      <c r="AH1568" s="11">
        <v>0.66400000000000003</v>
      </c>
      <c r="AI1568" s="11">
        <v>0.53200000000000003</v>
      </c>
      <c r="AJ1568" s="11">
        <v>0.55520259961618401</v>
      </c>
      <c r="AK1568" s="11">
        <v>0.12597427745502601</v>
      </c>
      <c r="AL1568" s="11">
        <v>0.33383403431643216</v>
      </c>
      <c r="AM1568" s="11">
        <v>0.37519588977405111</v>
      </c>
      <c r="AN1568" s="11">
        <v>0.76447474356911549</v>
      </c>
      <c r="AO1568" s="11">
        <v>0.3463974917106315</v>
      </c>
      <c r="AP1568" s="11">
        <v>0.2</v>
      </c>
      <c r="AQ1568" s="11">
        <v>0.33383403431643216</v>
      </c>
      <c r="AR1568" s="11">
        <v>13653.0263279018</v>
      </c>
      <c r="AS1568" s="11">
        <v>13570</v>
      </c>
      <c r="AT1568" s="11">
        <v>5922832</v>
      </c>
      <c r="AW1568" s="11">
        <v>-0.2</v>
      </c>
      <c r="AX1568" s="11">
        <v>-5.5421400281916056E-2</v>
      </c>
    </row>
    <row r="1569" spans="1:50">
      <c r="A1569"/>
      <c r="B1569"/>
      <c r="C1569"/>
      <c r="D1569"/>
      <c r="E1569"/>
      <c r="F1569"/>
      <c r="G1569"/>
      <c r="H1569"/>
      <c r="I1569"/>
      <c r="J1569"/>
      <c r="K1569"/>
      <c r="L1569"/>
      <c r="M1569"/>
      <c r="N1569"/>
      <c r="O1569"/>
      <c r="P1569"/>
      <c r="Q1569"/>
      <c r="R1569"/>
      <c r="S1569"/>
      <c r="T1569"/>
      <c r="U1569"/>
      <c r="V1569"/>
      <c r="W1569"/>
      <c r="X1569"/>
      <c r="Y1569"/>
      <c r="Z1569"/>
      <c r="AA1569" s="11">
        <v>8.5249553860668127E-4</v>
      </c>
      <c r="AB1569" s="11">
        <v>0.48519999188148033</v>
      </c>
      <c r="AC1569" s="11">
        <v>0.2</v>
      </c>
      <c r="AD1569" s="11">
        <v>0.3</v>
      </c>
      <c r="AE1569" s="11">
        <v>0.52200000000000002</v>
      </c>
      <c r="AF1569" s="11">
        <v>0.41399999999999998</v>
      </c>
      <c r="AG1569" s="11">
        <v>0.3</v>
      </c>
      <c r="AH1569" s="11">
        <v>0.69299999999999995</v>
      </c>
      <c r="AI1569" s="11">
        <v>0.34600000000000003</v>
      </c>
      <c r="AJ1569" s="11">
        <v>0.55784502276070802</v>
      </c>
      <c r="AK1569" s="11">
        <v>0.10618405863933802</v>
      </c>
      <c r="AL1569" s="11">
        <v>0.31784071810450965</v>
      </c>
      <c r="AM1569" s="11">
        <v>0.72190801568457552</v>
      </c>
      <c r="AN1569" s="11">
        <v>0.74854818678224466</v>
      </c>
      <c r="AO1569" s="11">
        <v>0.33021949313066207</v>
      </c>
      <c r="AP1569" s="11">
        <v>0.2</v>
      </c>
      <c r="AQ1569" s="11">
        <v>0.31784071810450965</v>
      </c>
      <c r="AR1569" s="11">
        <v>14627.035891425099</v>
      </c>
      <c r="AS1569" s="11">
        <v>14910</v>
      </c>
      <c r="AT1569" s="11">
        <v>6045033</v>
      </c>
      <c r="AW1569" s="11">
        <v>-0.2</v>
      </c>
      <c r="AX1569" s="11">
        <v>-5.1927042283285707E-2</v>
      </c>
    </row>
    <row r="1570" spans="1:50">
      <c r="A1570"/>
      <c r="B1570"/>
      <c r="C1570"/>
      <c r="D1570"/>
      <c r="E1570"/>
      <c r="F1570"/>
      <c r="G1570"/>
      <c r="H1570"/>
      <c r="I1570"/>
      <c r="J1570"/>
      <c r="K1570"/>
      <c r="L1570"/>
      <c r="M1570"/>
      <c r="N1570"/>
      <c r="O1570"/>
      <c r="P1570"/>
      <c r="Q1570"/>
      <c r="R1570"/>
      <c r="S1570"/>
      <c r="T1570"/>
      <c r="U1570"/>
      <c r="V1570"/>
      <c r="W1570"/>
      <c r="X1570"/>
      <c r="Y1570"/>
      <c r="Z1570"/>
      <c r="AA1570" s="11">
        <v>8.5249553860668127E-4</v>
      </c>
      <c r="AB1570" s="11">
        <v>0.4966399917777764</v>
      </c>
      <c r="AC1570" s="11">
        <v>0.2</v>
      </c>
      <c r="AD1570" s="11">
        <v>0.2</v>
      </c>
      <c r="AE1570" s="11">
        <v>0.81700000000000006</v>
      </c>
      <c r="AF1570" s="11">
        <v>0.43799999999999994</v>
      </c>
      <c r="AG1570" s="11">
        <v>0.3</v>
      </c>
      <c r="AH1570" s="11">
        <v>0.80099999999999993</v>
      </c>
      <c r="AI1570" s="11">
        <v>0.39600000000000002</v>
      </c>
      <c r="AJ1570" s="11">
        <v>0.61585022584182003</v>
      </c>
      <c r="AK1570" s="11">
        <v>0.10644574716669801</v>
      </c>
      <c r="AL1570" s="11">
        <v>0.32332046805139358</v>
      </c>
      <c r="AM1570" s="11">
        <v>0.81050452772144332</v>
      </c>
      <c r="AN1570" s="11">
        <v>0.73262162999537372</v>
      </c>
      <c r="AO1570" s="11">
        <v>0.36326624239231675</v>
      </c>
      <c r="AP1570" s="11">
        <v>0.2</v>
      </c>
      <c r="AQ1570" s="11">
        <v>0.32332046805139358</v>
      </c>
      <c r="AR1570" s="11">
        <v>15713.7168499376</v>
      </c>
      <c r="AS1570" s="11">
        <v>16210</v>
      </c>
      <c r="AT1570" s="11">
        <v>6168997</v>
      </c>
      <c r="AW1570" s="11">
        <v>-0.17</v>
      </c>
      <c r="AX1570" s="11">
        <v>-5.5511460306764626E-2</v>
      </c>
    </row>
    <row r="1571" spans="1:50">
      <c r="A1571"/>
      <c r="B1571"/>
      <c r="C1571"/>
      <c r="D1571"/>
      <c r="E1571"/>
      <c r="F1571"/>
      <c r="G1571"/>
      <c r="H1571"/>
      <c r="I1571"/>
      <c r="J1571"/>
      <c r="K1571"/>
      <c r="L1571"/>
      <c r="M1571"/>
      <c r="N1571"/>
      <c r="O1571"/>
      <c r="P1571"/>
      <c r="Q1571"/>
      <c r="R1571"/>
      <c r="S1571"/>
      <c r="T1571"/>
      <c r="U1571"/>
      <c r="V1571"/>
      <c r="W1571"/>
      <c r="X1571"/>
      <c r="Y1571"/>
      <c r="Z1571"/>
      <c r="AA1571" s="11">
        <v>8.5249553860668127E-4</v>
      </c>
      <c r="AB1571" s="11">
        <v>0.50807999167407258</v>
      </c>
      <c r="AC1571" s="11">
        <v>0.2</v>
      </c>
      <c r="AD1571" s="11">
        <v>0.2</v>
      </c>
      <c r="AE1571" s="11">
        <v>0.81700000000000006</v>
      </c>
      <c r="AF1571" s="11">
        <v>0.63500000000000001</v>
      </c>
      <c r="AG1571" s="11">
        <v>0.3</v>
      </c>
      <c r="AH1571" s="11">
        <v>0.74900000000000011</v>
      </c>
      <c r="AI1571" s="11">
        <v>0.39600000000000002</v>
      </c>
      <c r="AJ1571" s="11">
        <v>0.63598047457873796</v>
      </c>
      <c r="AK1571" s="11">
        <v>0.10981091055209799</v>
      </c>
      <c r="AL1571" s="11">
        <v>0.33934155019993167</v>
      </c>
      <c r="AM1571" s="11">
        <v>0.85228633311378332</v>
      </c>
      <c r="AN1571" s="11">
        <v>0.7166950732085029</v>
      </c>
      <c r="AO1571" s="11">
        <v>0.38271048861323165</v>
      </c>
      <c r="AP1571" s="11">
        <v>0.2</v>
      </c>
      <c r="AQ1571" s="11">
        <v>0.33934155019993167</v>
      </c>
      <c r="AR1571" s="11">
        <v>16335.917879647801</v>
      </c>
      <c r="AS1571" s="11">
        <v>16400</v>
      </c>
      <c r="AT1571" s="11">
        <v>6294181</v>
      </c>
      <c r="AW1571" s="11">
        <v>-0.15</v>
      </c>
      <c r="AX1571" s="11">
        <v>-5.935049684303928E-2</v>
      </c>
    </row>
    <row r="1572" spans="1:50">
      <c r="A1572"/>
      <c r="B1572"/>
      <c r="C1572"/>
      <c r="D1572"/>
      <c r="E1572"/>
      <c r="F1572"/>
      <c r="G1572"/>
      <c r="H1572"/>
      <c r="I1572"/>
      <c r="J1572"/>
      <c r="K1572"/>
      <c r="L1572"/>
      <c r="M1572"/>
      <c r="N1572"/>
      <c r="O1572"/>
      <c r="P1572"/>
      <c r="Q1572"/>
      <c r="R1572"/>
      <c r="S1572"/>
      <c r="T1572"/>
      <c r="U1572"/>
      <c r="V1572"/>
      <c r="W1572"/>
      <c r="X1572"/>
      <c r="Y1572"/>
      <c r="Z1572"/>
      <c r="AA1572" s="11">
        <v>8.5249553860668127E-4</v>
      </c>
      <c r="AB1572" s="11">
        <v>0.51951999157036854</v>
      </c>
      <c r="AC1572" s="11">
        <v>0.2</v>
      </c>
      <c r="AD1572" s="11">
        <v>0.2</v>
      </c>
      <c r="AE1572" s="11">
        <v>0.81700000000000006</v>
      </c>
      <c r="AF1572" s="11">
        <v>0.68099999999999994</v>
      </c>
      <c r="AG1572" s="11">
        <v>0.3</v>
      </c>
      <c r="AH1572" s="11">
        <v>0.70299999999999996</v>
      </c>
      <c r="AI1572" s="11">
        <v>0.9</v>
      </c>
      <c r="AJ1572" s="11">
        <v>0.62405578765634595</v>
      </c>
      <c r="AK1572" s="11">
        <v>0.12213137065932397</v>
      </c>
      <c r="AL1572" s="11">
        <v>0.28090750547860305</v>
      </c>
      <c r="AM1572" s="11">
        <v>0.86605373115729556</v>
      </c>
      <c r="AN1572" s="11">
        <v>0.70076851642163207</v>
      </c>
      <c r="AO1572" s="11">
        <v>0.34952854408077261</v>
      </c>
      <c r="AP1572" s="11">
        <v>0.2</v>
      </c>
      <c r="AQ1572" s="11">
        <v>0.28090750547860305</v>
      </c>
      <c r="AR1572" s="11">
        <v>16502.026672867501</v>
      </c>
      <c r="AS1572" s="11">
        <v>16400</v>
      </c>
      <c r="AT1572" s="11">
        <v>6419925</v>
      </c>
      <c r="AW1572" s="11">
        <v>-0.13</v>
      </c>
      <c r="AX1572" s="11">
        <v>-6.247545517830938E-2</v>
      </c>
    </row>
    <row r="1573" spans="1:50">
      <c r="A1573"/>
      <c r="B1573"/>
      <c r="C1573"/>
      <c r="D1573"/>
      <c r="E1573"/>
      <c r="F1573"/>
      <c r="G1573"/>
      <c r="H1573"/>
      <c r="I1573"/>
      <c r="J1573"/>
      <c r="K1573"/>
      <c r="L1573"/>
      <c r="M1573"/>
      <c r="N1573"/>
      <c r="O1573"/>
      <c r="P1573"/>
      <c r="Q1573"/>
      <c r="R1573"/>
      <c r="S1573"/>
      <c r="T1573"/>
      <c r="U1573"/>
      <c r="V1573"/>
      <c r="W1573"/>
      <c r="X1573"/>
      <c r="Y1573"/>
      <c r="Z1573"/>
      <c r="AA1573" s="11">
        <v>8.5249553860668127E-4</v>
      </c>
      <c r="AB1573" s="11">
        <v>0.53095999146666473</v>
      </c>
      <c r="AC1573" s="11">
        <v>0.2</v>
      </c>
      <c r="AD1573" s="11">
        <v>0.2</v>
      </c>
      <c r="AE1573" s="11">
        <v>0.81700000000000006</v>
      </c>
      <c r="AF1573" s="11">
        <v>0.628</v>
      </c>
      <c r="AG1573" s="11">
        <v>0.1</v>
      </c>
      <c r="AH1573" s="11">
        <v>0.66400000000000003</v>
      </c>
      <c r="AI1573" s="11">
        <v>0.85</v>
      </c>
      <c r="AJ1573" s="11">
        <v>0.62281522980751114</v>
      </c>
      <c r="AK1573" s="11">
        <v>0.12591005686827056</v>
      </c>
      <c r="AL1573" s="11">
        <v>0.283098430374846</v>
      </c>
      <c r="AM1573" s="11">
        <v>0.8573931940393007</v>
      </c>
      <c r="AN1573" s="11">
        <v>0.68484195963476124</v>
      </c>
      <c r="AO1573" s="11">
        <v>0.35103325860633189</v>
      </c>
      <c r="AP1573" s="11">
        <v>0.2</v>
      </c>
      <c r="AQ1573" s="11">
        <v>0.283098430374846</v>
      </c>
      <c r="AS1573" s="11">
        <v>18154.285714285914</v>
      </c>
      <c r="AW1573" s="11">
        <v>-0.16</v>
      </c>
      <c r="AX1573" s="11">
        <v>-6.8079584270478499E-2</v>
      </c>
    </row>
    <row r="1574" spans="1:50">
      <c r="A1574"/>
      <c r="B1574"/>
      <c r="C1574"/>
      <c r="D1574"/>
      <c r="E1574"/>
      <c r="F1574"/>
      <c r="G1574"/>
      <c r="H1574"/>
      <c r="I1574"/>
      <c r="J1574"/>
      <c r="K1574"/>
      <c r="L1574"/>
      <c r="M1574"/>
      <c r="N1574"/>
      <c r="O1574"/>
      <c r="P1574"/>
      <c r="Q1574"/>
      <c r="R1574"/>
      <c r="S1574"/>
      <c r="T1574"/>
      <c r="U1574"/>
      <c r="V1574"/>
      <c r="W1574"/>
      <c r="X1574"/>
      <c r="Y1574"/>
      <c r="Z1574"/>
      <c r="AA1574" s="11">
        <v>0</v>
      </c>
      <c r="AB1574" s="11">
        <v>0</v>
      </c>
      <c r="AC1574" s="11" t="e">
        <v>#N/A</v>
      </c>
      <c r="AD1574" s="11" t="e">
        <v>#N/A</v>
      </c>
      <c r="AE1574" s="11" t="e">
        <v>#N/A</v>
      </c>
      <c r="AF1574" s="11" t="e">
        <v>#N/A</v>
      </c>
      <c r="AG1574" s="11" t="e">
        <v>#N/A</v>
      </c>
      <c r="AH1574" s="11" t="e">
        <v>#N/A</v>
      </c>
      <c r="AI1574" s="11" t="e">
        <v>#N/A</v>
      </c>
      <c r="AJ1574" s="11">
        <v>0.70789867540262619</v>
      </c>
      <c r="AK1574" s="11">
        <v>0.79156905135169209</v>
      </c>
      <c r="AL1574" s="11">
        <v>0.76721990498061365</v>
      </c>
      <c r="AM1574" s="11">
        <v>0.24402147423784995</v>
      </c>
      <c r="AN1574" s="11">
        <v>0.24695976105142492</v>
      </c>
      <c r="AO1574" s="11">
        <v>0.78548580273736657</v>
      </c>
      <c r="AP1574" s="11" t="e">
        <v>#N/A</v>
      </c>
      <c r="AQ1574" s="11">
        <v>0.76721990498061365</v>
      </c>
      <c r="AS1574" s="11" t="e">
        <v>#DIV/0!</v>
      </c>
      <c r="AT1574" s="11">
        <v>30951</v>
      </c>
      <c r="AW1574" s="11" t="e">
        <v>#N/A</v>
      </c>
      <c r="AX1574" s="11">
        <v>0.72656464720348701</v>
      </c>
    </row>
    <row r="1575" spans="1:50">
      <c r="A1575"/>
      <c r="B1575"/>
      <c r="C1575"/>
      <c r="D1575"/>
      <c r="E1575"/>
      <c r="F1575"/>
      <c r="G1575"/>
      <c r="H1575"/>
      <c r="I1575"/>
      <c r="J1575"/>
      <c r="K1575"/>
      <c r="L1575"/>
      <c r="M1575"/>
      <c r="N1575"/>
      <c r="O1575"/>
      <c r="P1575"/>
      <c r="Q1575"/>
      <c r="R1575"/>
      <c r="S1575"/>
      <c r="T1575"/>
      <c r="U1575"/>
      <c r="V1575"/>
      <c r="W1575"/>
      <c r="X1575"/>
      <c r="Y1575"/>
      <c r="Z1575"/>
      <c r="AA1575" s="11">
        <v>0</v>
      </c>
      <c r="AB1575" s="11">
        <v>0</v>
      </c>
      <c r="AC1575" s="11" t="e">
        <v>#N/A</v>
      </c>
      <c r="AD1575" s="11" t="e">
        <v>#N/A</v>
      </c>
      <c r="AE1575" s="11" t="e">
        <v>#N/A</v>
      </c>
      <c r="AF1575" s="11" t="e">
        <v>#N/A</v>
      </c>
      <c r="AG1575" s="11" t="e">
        <v>#N/A</v>
      </c>
      <c r="AH1575" s="11" t="e">
        <v>#N/A</v>
      </c>
      <c r="AI1575" s="11" t="e">
        <v>#N/A</v>
      </c>
      <c r="AJ1575" s="11">
        <v>0.7123220513698415</v>
      </c>
      <c r="AK1575" s="11">
        <v>0.79751944001907193</v>
      </c>
      <c r="AL1575" s="11">
        <v>0.77290543473862527</v>
      </c>
      <c r="AM1575" s="11">
        <v>0.24921342037477329</v>
      </c>
      <c r="AN1575" s="11">
        <v>0.25283975520571106</v>
      </c>
      <c r="AO1575" s="11">
        <v>0.79155996860862099</v>
      </c>
      <c r="AP1575" s="11" t="e">
        <v>#N/A</v>
      </c>
      <c r="AQ1575" s="11">
        <v>0.77290543473862527</v>
      </c>
      <c r="AS1575" s="11" t="e">
        <v>#DIV/0!</v>
      </c>
      <c r="AT1575" s="11">
        <v>31338</v>
      </c>
      <c r="AW1575" s="11" t="e">
        <v>#N/A</v>
      </c>
      <c r="AX1575" s="11">
        <v>0.72779245205148446</v>
      </c>
    </row>
    <row r="1576" spans="1:50">
      <c r="A1576"/>
      <c r="B1576"/>
      <c r="C1576"/>
      <c r="D1576"/>
      <c r="E1576"/>
      <c r="F1576"/>
      <c r="G1576"/>
      <c r="H1576"/>
      <c r="I1576"/>
      <c r="J1576"/>
      <c r="K1576"/>
      <c r="L1576"/>
      <c r="M1576"/>
      <c r="N1576"/>
      <c r="O1576"/>
      <c r="P1576"/>
      <c r="Q1576"/>
      <c r="R1576"/>
      <c r="S1576"/>
      <c r="T1576"/>
      <c r="U1576"/>
      <c r="V1576"/>
      <c r="W1576"/>
      <c r="X1576"/>
      <c r="Y1576"/>
      <c r="Z1576"/>
      <c r="AA1576" s="11">
        <v>0</v>
      </c>
      <c r="AB1576" s="11">
        <v>0</v>
      </c>
      <c r="AC1576" s="11" t="e">
        <v>#N/A</v>
      </c>
      <c r="AD1576" s="11" t="e">
        <v>#N/A</v>
      </c>
      <c r="AE1576" s="11" t="e">
        <v>#N/A</v>
      </c>
      <c r="AF1576" s="11" t="e">
        <v>#N/A</v>
      </c>
      <c r="AG1576" s="11" t="e">
        <v>#N/A</v>
      </c>
      <c r="AH1576" s="11" t="e">
        <v>#N/A</v>
      </c>
      <c r="AI1576" s="11" t="e">
        <v>#N/A</v>
      </c>
      <c r="AJ1576" s="11">
        <v>0.71674542733705671</v>
      </c>
      <c r="AK1576" s="11">
        <v>0.81073576389970192</v>
      </c>
      <c r="AL1576" s="11">
        <v>0.77859096449663667</v>
      </c>
      <c r="AM1576" s="11">
        <v>0.25440536651169665</v>
      </c>
      <c r="AN1576" s="11">
        <v>0.25871974935999725</v>
      </c>
      <c r="AO1576" s="11">
        <v>0.79763413447987541</v>
      </c>
      <c r="AP1576" s="11" t="e">
        <v>#N/A</v>
      </c>
      <c r="AQ1576" s="11">
        <v>0.77859096449663667</v>
      </c>
      <c r="AS1576" s="11" t="e">
        <v>#DIV/0!</v>
      </c>
      <c r="AT1576" s="11">
        <v>31720</v>
      </c>
      <c r="AW1576" s="11" t="e">
        <v>#N/A</v>
      </c>
      <c r="AX1576" s="11">
        <v>0.72902025689948202</v>
      </c>
    </row>
    <row r="1577" spans="1:50">
      <c r="A1577"/>
      <c r="B1577"/>
      <c r="C1577"/>
      <c r="D1577"/>
      <c r="E1577"/>
      <c r="F1577"/>
      <c r="G1577"/>
      <c r="H1577"/>
      <c r="I1577"/>
      <c r="J1577"/>
      <c r="K1577"/>
      <c r="L1577"/>
      <c r="M1577"/>
      <c r="N1577"/>
      <c r="O1577"/>
      <c r="P1577"/>
      <c r="Q1577"/>
      <c r="R1577"/>
      <c r="S1577"/>
      <c r="T1577"/>
      <c r="U1577"/>
      <c r="V1577"/>
      <c r="W1577"/>
      <c r="X1577"/>
      <c r="Y1577"/>
      <c r="Z1577"/>
      <c r="AA1577" s="11">
        <v>0</v>
      </c>
      <c r="AB1577" s="11">
        <v>0</v>
      </c>
      <c r="AC1577" s="11" t="e">
        <v>#N/A</v>
      </c>
      <c r="AD1577" s="11" t="e">
        <v>#N/A</v>
      </c>
      <c r="AE1577" s="11" t="e">
        <v>#N/A</v>
      </c>
      <c r="AF1577" s="11" t="e">
        <v>#N/A</v>
      </c>
      <c r="AG1577" s="11" t="e">
        <v>#N/A</v>
      </c>
      <c r="AH1577" s="11" t="e">
        <v>#N/A</v>
      </c>
      <c r="AI1577" s="11" t="e">
        <v>#N/A</v>
      </c>
      <c r="AJ1577" s="11">
        <v>0.72116880330427202</v>
      </c>
      <c r="AK1577" s="11">
        <v>0.82395208778033202</v>
      </c>
      <c r="AL1577" s="11">
        <v>0.78427649425464818</v>
      </c>
      <c r="AM1577" s="11">
        <v>0.25959731264862002</v>
      </c>
      <c r="AN1577" s="11">
        <v>0.26459974351428339</v>
      </c>
      <c r="AO1577" s="11">
        <v>0.80370830035112983</v>
      </c>
      <c r="AP1577" s="11" t="e">
        <v>#N/A</v>
      </c>
      <c r="AQ1577" s="11">
        <v>0.78427649425464818</v>
      </c>
      <c r="AS1577" s="11" t="e">
        <v>#DIV/0!</v>
      </c>
      <c r="AT1577" s="11">
        <v>32101</v>
      </c>
      <c r="AW1577" s="11" t="e">
        <v>#N/A</v>
      </c>
      <c r="AX1577" s="11">
        <v>0.73024806174747947</v>
      </c>
    </row>
    <row r="1578" spans="1:50">
      <c r="A1578"/>
      <c r="B1578"/>
      <c r="C1578"/>
      <c r="D1578"/>
      <c r="E1578"/>
      <c r="F1578"/>
      <c r="G1578"/>
      <c r="H1578"/>
      <c r="I1578"/>
      <c r="J1578"/>
      <c r="K1578"/>
      <c r="L1578"/>
      <c r="M1578"/>
      <c r="N1578"/>
      <c r="O1578"/>
      <c r="P1578"/>
      <c r="Q1578"/>
      <c r="R1578"/>
      <c r="S1578"/>
      <c r="T1578"/>
      <c r="U1578"/>
      <c r="V1578"/>
      <c r="W1578"/>
      <c r="X1578"/>
      <c r="Y1578"/>
      <c r="Z1578"/>
      <c r="AA1578" s="11">
        <v>0</v>
      </c>
      <c r="AB1578" s="11">
        <v>0</v>
      </c>
      <c r="AC1578" s="11" t="e">
        <v>#N/A</v>
      </c>
      <c r="AD1578" s="11" t="e">
        <v>#N/A</v>
      </c>
      <c r="AE1578" s="11" t="e">
        <v>#N/A</v>
      </c>
      <c r="AF1578" s="11" t="e">
        <v>#N/A</v>
      </c>
      <c r="AG1578" s="11" t="e">
        <v>#N/A</v>
      </c>
      <c r="AH1578" s="11" t="e">
        <v>#N/A</v>
      </c>
      <c r="AI1578" s="11" t="e">
        <v>#N/A</v>
      </c>
      <c r="AJ1578" s="11">
        <v>0.72353552094454698</v>
      </c>
      <c r="AK1578" s="11">
        <v>0.82103737877155114</v>
      </c>
      <c r="AL1578" s="11">
        <v>0.78030221373261566</v>
      </c>
      <c r="AM1578" s="11">
        <v>0.3078722945722111</v>
      </c>
      <c r="AN1578" s="11">
        <v>0.27047973766856959</v>
      </c>
      <c r="AO1578" s="11">
        <v>0.80279897071868755</v>
      </c>
      <c r="AP1578" s="11" t="e">
        <v>#N/A</v>
      </c>
      <c r="AQ1578" s="11">
        <v>0.78030221373261566</v>
      </c>
      <c r="AS1578" s="11" t="e">
        <v>#DIV/0!</v>
      </c>
      <c r="AT1578" s="11">
        <v>32481</v>
      </c>
      <c r="AW1578" s="11" t="e">
        <v>#N/A</v>
      </c>
      <c r="AX1578" s="11">
        <v>0.73147586659547703</v>
      </c>
    </row>
    <row r="1579" spans="1:50">
      <c r="A1579"/>
      <c r="B1579"/>
      <c r="C1579"/>
      <c r="D1579"/>
      <c r="E1579"/>
      <c r="F1579"/>
      <c r="G1579"/>
      <c r="H1579"/>
      <c r="I1579"/>
      <c r="J1579"/>
      <c r="K1579"/>
      <c r="L1579"/>
      <c r="M1579"/>
      <c r="N1579"/>
      <c r="O1579"/>
      <c r="P1579"/>
      <c r="Q1579"/>
      <c r="R1579"/>
      <c r="S1579"/>
      <c r="T1579"/>
      <c r="U1579"/>
      <c r="V1579"/>
      <c r="W1579"/>
      <c r="X1579"/>
      <c r="Y1579"/>
      <c r="Z1579"/>
      <c r="AA1579" s="11">
        <v>0</v>
      </c>
      <c r="AB1579" s="11">
        <v>0</v>
      </c>
      <c r="AC1579" s="11" t="e">
        <v>#N/A</v>
      </c>
      <c r="AD1579" s="11" t="e">
        <v>#N/A</v>
      </c>
      <c r="AE1579" s="11" t="e">
        <v>#N/A</v>
      </c>
      <c r="AF1579" s="11" t="e">
        <v>#N/A</v>
      </c>
      <c r="AG1579" s="11" t="e">
        <v>#N/A</v>
      </c>
      <c r="AH1579" s="11" t="e">
        <v>#N/A</v>
      </c>
      <c r="AI1579" s="11" t="e">
        <v>#N/A</v>
      </c>
      <c r="AJ1579" s="11">
        <v>0.72590223858482195</v>
      </c>
      <c r="AK1579" s="11">
        <v>0.81812266976277004</v>
      </c>
      <c r="AL1579" s="11">
        <v>0.77632793321058324</v>
      </c>
      <c r="AM1579" s="11">
        <v>0.3381039804981622</v>
      </c>
      <c r="AN1579" s="11">
        <v>0.27635973182285573</v>
      </c>
      <c r="AO1579" s="11">
        <v>0.80188964108624516</v>
      </c>
      <c r="AP1579" s="11" t="e">
        <v>#N/A</v>
      </c>
      <c r="AQ1579" s="11">
        <v>0.77632793321058324</v>
      </c>
      <c r="AS1579" s="11" t="e">
        <v>#DIV/0!</v>
      </c>
      <c r="AT1579" s="11">
        <v>32863</v>
      </c>
      <c r="AW1579" s="11" t="e">
        <v>#N/A</v>
      </c>
      <c r="AX1579" s="11">
        <v>0.73270367144347448</v>
      </c>
    </row>
    <row r="1580" spans="1:50">
      <c r="A1580"/>
      <c r="B1580"/>
      <c r="C1580"/>
      <c r="D1580"/>
      <c r="E1580"/>
      <c r="F1580"/>
      <c r="G1580"/>
      <c r="H1580"/>
      <c r="I1580"/>
      <c r="J1580"/>
      <c r="K1580"/>
      <c r="L1580"/>
      <c r="M1580"/>
      <c r="N1580"/>
      <c r="O1580"/>
      <c r="P1580"/>
      <c r="Q1580"/>
      <c r="R1580"/>
      <c r="S1580"/>
      <c r="T1580"/>
      <c r="U1580"/>
      <c r="V1580"/>
      <c r="W1580"/>
      <c r="X1580"/>
      <c r="Y1580"/>
      <c r="Z1580"/>
      <c r="AA1580" s="11">
        <v>0</v>
      </c>
      <c r="AB1580" s="11">
        <v>0</v>
      </c>
      <c r="AC1580" s="11" t="e">
        <v>#N/A</v>
      </c>
      <c r="AD1580" s="11" t="e">
        <v>#N/A</v>
      </c>
      <c r="AE1580" s="11" t="e">
        <v>#N/A</v>
      </c>
      <c r="AF1580" s="11" t="e">
        <v>#N/A</v>
      </c>
      <c r="AG1580" s="11" t="e">
        <v>#N/A</v>
      </c>
      <c r="AH1580" s="11" t="e">
        <v>#N/A</v>
      </c>
      <c r="AI1580" s="11" t="e">
        <v>#N/A</v>
      </c>
      <c r="AJ1580" s="11">
        <v>0.73218284940231793</v>
      </c>
      <c r="AK1580" s="11">
        <v>0.79348409582536406</v>
      </c>
      <c r="AL1580" s="11">
        <v>0.77000086256635247</v>
      </c>
      <c r="AM1580" s="11">
        <v>0.36761879935700109</v>
      </c>
      <c r="AN1580" s="11">
        <v>0.28223972597714192</v>
      </c>
      <c r="AO1580" s="11">
        <v>0.80117662785536725</v>
      </c>
      <c r="AP1580" s="11" t="e">
        <v>#N/A</v>
      </c>
      <c r="AQ1580" s="11">
        <v>0.77000086256635247</v>
      </c>
      <c r="AS1580" s="11" t="e">
        <v>#DIV/0!</v>
      </c>
      <c r="AT1580" s="11">
        <v>33247</v>
      </c>
      <c r="AW1580" s="11" t="e">
        <v>#N/A</v>
      </c>
      <c r="AX1580" s="11">
        <v>0.73399814295813859</v>
      </c>
    </row>
    <row r="1581" spans="1:50">
      <c r="A1581"/>
      <c r="B1581"/>
      <c r="C1581"/>
      <c r="D1581"/>
      <c r="E1581"/>
      <c r="F1581"/>
      <c r="G1581"/>
      <c r="H1581"/>
      <c r="I1581"/>
      <c r="J1581"/>
      <c r="K1581"/>
      <c r="L1581"/>
      <c r="M1581"/>
      <c r="N1581"/>
      <c r="O1581"/>
      <c r="P1581"/>
      <c r="Q1581"/>
      <c r="R1581"/>
      <c r="S1581"/>
      <c r="T1581"/>
      <c r="U1581"/>
      <c r="V1581"/>
      <c r="W1581"/>
      <c r="X1581"/>
      <c r="Y1581"/>
      <c r="Z1581"/>
      <c r="AA1581" s="11">
        <v>0</v>
      </c>
      <c r="AB1581" s="11">
        <v>0</v>
      </c>
      <c r="AC1581" s="11" t="e">
        <v>#N/A</v>
      </c>
      <c r="AD1581" s="11" t="e">
        <v>#N/A</v>
      </c>
      <c r="AE1581" s="11" t="e">
        <v>#N/A</v>
      </c>
      <c r="AF1581" s="11" t="e">
        <v>#N/A</v>
      </c>
      <c r="AG1581" s="11" t="e">
        <v>#N/A</v>
      </c>
      <c r="AH1581" s="11" t="e">
        <v>#N/A</v>
      </c>
      <c r="AI1581" s="11" t="e">
        <v>#N/A</v>
      </c>
      <c r="AJ1581" s="11">
        <v>0.73846346021981402</v>
      </c>
      <c r="AK1581" s="11">
        <v>0.76884552188795807</v>
      </c>
      <c r="AL1581" s="11">
        <v>0.76367379192212181</v>
      </c>
      <c r="AM1581" s="11">
        <v>0.37671391284237005</v>
      </c>
      <c r="AN1581" s="11">
        <v>0.28811972013142806</v>
      </c>
      <c r="AO1581" s="11">
        <v>0.80046361462448945</v>
      </c>
      <c r="AP1581" s="11" t="e">
        <v>#N/A</v>
      </c>
      <c r="AQ1581" s="11">
        <v>0.76367379192212181</v>
      </c>
      <c r="AS1581" s="11" t="e">
        <v>#DIV/0!</v>
      </c>
      <c r="AT1581" s="11">
        <v>33630</v>
      </c>
      <c r="AW1581" s="11" t="e">
        <v>#N/A</v>
      </c>
      <c r="AX1581" s="11">
        <v>0.73529261447280292</v>
      </c>
    </row>
    <row r="1582" spans="1:50">
      <c r="A1582"/>
      <c r="B1582"/>
      <c r="C1582"/>
      <c r="D1582"/>
      <c r="E1582"/>
      <c r="F1582"/>
      <c r="G1582"/>
      <c r="H1582"/>
      <c r="I1582"/>
      <c r="J1582"/>
      <c r="K1582"/>
      <c r="L1582"/>
      <c r="M1582"/>
      <c r="N1582"/>
      <c r="O1582"/>
      <c r="P1582"/>
      <c r="Q1582"/>
      <c r="R1582"/>
      <c r="S1582"/>
      <c r="T1582"/>
      <c r="U1582"/>
      <c r="V1582"/>
      <c r="W1582"/>
      <c r="X1582"/>
      <c r="Y1582"/>
      <c r="Z1582"/>
      <c r="AA1582" s="11">
        <v>0</v>
      </c>
      <c r="AB1582" s="11">
        <v>0</v>
      </c>
      <c r="AC1582" s="11" t="e">
        <v>#N/A</v>
      </c>
      <c r="AD1582" s="11" t="e">
        <v>#N/A</v>
      </c>
      <c r="AE1582" s="11" t="e">
        <v>#N/A</v>
      </c>
      <c r="AF1582" s="11" t="e">
        <v>#N/A</v>
      </c>
      <c r="AG1582" s="11" t="e">
        <v>#N/A</v>
      </c>
      <c r="AH1582" s="11" t="e">
        <v>#N/A</v>
      </c>
      <c r="AI1582" s="11" t="e">
        <v>#N/A</v>
      </c>
      <c r="AJ1582" s="11">
        <v>0.79184496657439796</v>
      </c>
      <c r="AK1582" s="11">
        <v>0.767385053274524</v>
      </c>
      <c r="AL1582" s="11">
        <v>0.76197257597692702</v>
      </c>
      <c r="AM1582" s="11">
        <v>0.8168012755168722</v>
      </c>
      <c r="AN1582" s="11">
        <v>0.29399971428571425</v>
      </c>
      <c r="AO1582" s="11">
        <v>0.7199370895710262</v>
      </c>
      <c r="AP1582" s="11" t="e">
        <v>#N/A</v>
      </c>
      <c r="AQ1582" s="11">
        <v>0.76197257597692702</v>
      </c>
      <c r="AS1582" s="11" t="e">
        <v>#DIV/0!</v>
      </c>
      <c r="AT1582" s="11">
        <v>34008</v>
      </c>
      <c r="AW1582" s="11" t="e">
        <v>#N/A</v>
      </c>
      <c r="AX1582" s="11">
        <v>0.73658708598746703</v>
      </c>
    </row>
    <row r="1583" spans="1:50">
      <c r="A1583"/>
      <c r="B1583"/>
      <c r="C1583"/>
      <c r="D1583"/>
      <c r="E1583"/>
      <c r="F1583"/>
      <c r="G1583"/>
      <c r="H1583"/>
      <c r="I1583"/>
      <c r="J1583"/>
      <c r="K1583"/>
      <c r="L1583"/>
      <c r="M1583"/>
      <c r="N1583"/>
      <c r="O1583"/>
      <c r="P1583"/>
      <c r="Q1583"/>
      <c r="R1583"/>
      <c r="S1583"/>
      <c r="T1583"/>
      <c r="U1583"/>
      <c r="V1583"/>
      <c r="W1583"/>
      <c r="X1583"/>
      <c r="Y1583"/>
      <c r="Z1583"/>
      <c r="AA1583" s="11">
        <v>0</v>
      </c>
      <c r="AB1583" s="11">
        <v>0</v>
      </c>
      <c r="AC1583" s="11" t="e">
        <v>#N/A</v>
      </c>
      <c r="AD1583" s="11" t="e">
        <v>#N/A</v>
      </c>
      <c r="AE1583" s="11" t="e">
        <v>#N/A</v>
      </c>
      <c r="AF1583" s="11" t="e">
        <v>#N/A</v>
      </c>
      <c r="AG1583" s="11" t="e">
        <v>#N/A</v>
      </c>
      <c r="AH1583" s="11" t="e">
        <v>#N/A</v>
      </c>
      <c r="AI1583" s="11" t="e">
        <v>#N/A</v>
      </c>
      <c r="AJ1583" s="11">
        <v>0.80479909600428401</v>
      </c>
      <c r="AK1583" s="11">
        <v>0.77802225153411408</v>
      </c>
      <c r="AL1583" s="11">
        <v>0.76434225632412489</v>
      </c>
      <c r="AM1583" s="11">
        <v>0.82433834725010446</v>
      </c>
      <c r="AN1583" s="11">
        <v>0.35865971428571425</v>
      </c>
      <c r="AO1583" s="11">
        <v>0.73499121739687556</v>
      </c>
      <c r="AP1583" s="11" t="e">
        <v>#N/A</v>
      </c>
      <c r="AQ1583" s="11">
        <v>0.76434225632412489</v>
      </c>
      <c r="AS1583" s="11" t="e">
        <v>#DIV/0!</v>
      </c>
      <c r="AT1583" s="11">
        <v>34371</v>
      </c>
      <c r="AW1583" s="11" t="e">
        <v>#N/A</v>
      </c>
      <c r="AX1583" s="11">
        <v>0.73788155750213114</v>
      </c>
    </row>
    <row r="1584" spans="1:50">
      <c r="A1584"/>
      <c r="B1584"/>
      <c r="C1584"/>
      <c r="D1584"/>
      <c r="E1584"/>
      <c r="F1584"/>
      <c r="G1584"/>
      <c r="H1584"/>
      <c r="I1584"/>
      <c r="J1584"/>
      <c r="K1584"/>
      <c r="L1584"/>
      <c r="M1584"/>
      <c r="N1584"/>
      <c r="O1584"/>
      <c r="P1584"/>
      <c r="Q1584"/>
      <c r="R1584"/>
      <c r="S1584"/>
      <c r="T1584"/>
      <c r="U1584"/>
      <c r="V1584"/>
      <c r="W1584"/>
      <c r="X1584"/>
      <c r="Y1584"/>
      <c r="Z1584"/>
      <c r="AA1584" s="11">
        <v>0</v>
      </c>
      <c r="AB1584" s="11">
        <v>0</v>
      </c>
      <c r="AC1584" s="11" t="e">
        <v>#N/A</v>
      </c>
      <c r="AD1584" s="11" t="e">
        <v>#N/A</v>
      </c>
      <c r="AE1584" s="11" t="e">
        <v>#N/A</v>
      </c>
      <c r="AF1584" s="11" t="e">
        <v>#N/A</v>
      </c>
      <c r="AG1584" s="11" t="e">
        <v>#N/A</v>
      </c>
      <c r="AH1584" s="11" t="e">
        <v>#N/A</v>
      </c>
      <c r="AI1584" s="11" t="e">
        <v>#N/A</v>
      </c>
      <c r="AJ1584" s="11">
        <v>0.78148564283990996</v>
      </c>
      <c r="AK1584" s="11">
        <v>0.79234197990020794</v>
      </c>
      <c r="AL1584" s="11">
        <v>0.7532108847635246</v>
      </c>
      <c r="AM1584" s="11">
        <v>0.88025374147047108</v>
      </c>
      <c r="AN1584" s="11">
        <v>0.39473321428571423</v>
      </c>
      <c r="AO1584" s="11">
        <v>0.70625862468855016</v>
      </c>
      <c r="AP1584" s="11" t="e">
        <v>#N/A</v>
      </c>
      <c r="AQ1584" s="11">
        <v>0.7532108847635246</v>
      </c>
      <c r="AS1584" s="11" t="e">
        <v>#DIV/0!</v>
      </c>
      <c r="AT1584" s="11">
        <v>34716</v>
      </c>
      <c r="AW1584" s="11" t="e">
        <v>#N/A</v>
      </c>
      <c r="AX1584" s="11">
        <v>0.73917602901679536</v>
      </c>
    </row>
    <row r="1585" spans="1:50">
      <c r="A1585"/>
      <c r="B1585"/>
      <c r="C1585"/>
      <c r="D1585"/>
      <c r="E1585"/>
      <c r="F1585"/>
      <c r="G1585"/>
      <c r="H1585"/>
      <c r="I1585"/>
      <c r="J1585"/>
      <c r="K1585"/>
      <c r="L1585"/>
      <c r="M1585"/>
      <c r="N1585"/>
      <c r="O1585"/>
      <c r="P1585"/>
      <c r="Q1585"/>
      <c r="R1585"/>
      <c r="S1585"/>
      <c r="T1585"/>
      <c r="U1585"/>
      <c r="V1585"/>
      <c r="W1585"/>
      <c r="X1585"/>
      <c r="Y1585"/>
      <c r="Z1585"/>
      <c r="AA1585" s="11">
        <v>0</v>
      </c>
      <c r="AB1585" s="11">
        <v>0</v>
      </c>
      <c r="AC1585" s="11" t="e">
        <v>#N/A</v>
      </c>
      <c r="AD1585" s="11" t="e">
        <v>#N/A</v>
      </c>
      <c r="AE1585" s="11" t="e">
        <v>#N/A</v>
      </c>
      <c r="AF1585" s="11" t="e">
        <v>#N/A</v>
      </c>
      <c r="AG1585" s="11" t="e">
        <v>#N/A</v>
      </c>
      <c r="AH1585" s="11" t="e">
        <v>#N/A</v>
      </c>
      <c r="AI1585" s="11" t="e">
        <v>#N/A</v>
      </c>
      <c r="AJ1585" s="11">
        <v>0.77873268680478003</v>
      </c>
      <c r="AK1585" s="11">
        <v>0.76610972652665399</v>
      </c>
      <c r="AL1585" s="11">
        <v>0.75674190959388954</v>
      </c>
      <c r="AM1585" s="11">
        <v>0.91184109135534663</v>
      </c>
      <c r="AN1585" s="11">
        <v>0.43080671428571427</v>
      </c>
      <c r="AO1585" s="11">
        <v>0.74200998498450965</v>
      </c>
      <c r="AP1585" s="11" t="e">
        <v>#N/A</v>
      </c>
      <c r="AQ1585" s="11">
        <v>0.75674190959388954</v>
      </c>
      <c r="AS1585" s="11" t="e">
        <v>#DIV/0!</v>
      </c>
      <c r="AT1585" s="11">
        <v>35039</v>
      </c>
      <c r="AW1585" s="11" t="e">
        <v>#N/A</v>
      </c>
      <c r="AX1585" s="11">
        <v>0.73938476885419369</v>
      </c>
    </row>
    <row r="1586" spans="1:50">
      <c r="A1586"/>
      <c r="B1586"/>
      <c r="C1586"/>
      <c r="D1586"/>
      <c r="E1586"/>
      <c r="F1586"/>
      <c r="G1586"/>
      <c r="H1586"/>
      <c r="I1586"/>
      <c r="J1586"/>
      <c r="K1586"/>
      <c r="L1586"/>
      <c r="M1586"/>
      <c r="N1586"/>
      <c r="O1586"/>
      <c r="P1586"/>
      <c r="Q1586"/>
      <c r="R1586"/>
      <c r="S1586"/>
      <c r="T1586"/>
      <c r="U1586"/>
      <c r="V1586"/>
      <c r="W1586"/>
      <c r="X1586"/>
      <c r="Y1586"/>
      <c r="Z1586"/>
      <c r="AA1586" s="11">
        <v>0</v>
      </c>
      <c r="AB1586" s="11">
        <v>0</v>
      </c>
      <c r="AC1586" s="11" t="e">
        <v>#N/A</v>
      </c>
      <c r="AD1586" s="11" t="e">
        <v>#N/A</v>
      </c>
      <c r="AE1586" s="11" t="e">
        <v>#N/A</v>
      </c>
      <c r="AF1586" s="11" t="e">
        <v>#N/A</v>
      </c>
      <c r="AG1586" s="11" t="e">
        <v>#N/A</v>
      </c>
      <c r="AH1586" s="11" t="e">
        <v>#N/A</v>
      </c>
      <c r="AI1586" s="11" t="e">
        <v>#N/A</v>
      </c>
      <c r="AJ1586" s="11">
        <v>0.77688557970151795</v>
      </c>
      <c r="AK1586" s="11">
        <v>0.76388453812734003</v>
      </c>
      <c r="AL1586" s="11">
        <v>0.73969731662900173</v>
      </c>
      <c r="AM1586" s="11">
        <v>1</v>
      </c>
      <c r="AN1586" s="11">
        <v>0.4455182857142857</v>
      </c>
      <c r="AO1586" s="11">
        <v>0.79131458694061885</v>
      </c>
      <c r="AP1586" s="11" t="e">
        <v>#N/A</v>
      </c>
      <c r="AQ1586" s="11">
        <v>0.73969731662900173</v>
      </c>
      <c r="AS1586" s="11" t="e">
        <v>#DIV/0!</v>
      </c>
      <c r="AT1586" s="11">
        <v>35341</v>
      </c>
      <c r="AW1586" s="11" t="e">
        <v>#N/A</v>
      </c>
      <c r="AX1586" s="11">
        <v>0.73964838674037248</v>
      </c>
    </row>
    <row r="1587" spans="1:50">
      <c r="A1587"/>
      <c r="B1587"/>
      <c r="C1587"/>
      <c r="D1587"/>
      <c r="E1587"/>
      <c r="F1587"/>
      <c r="G1587"/>
      <c r="H1587"/>
      <c r="I1587"/>
      <c r="J1587"/>
      <c r="K1587"/>
      <c r="L1587"/>
      <c r="M1587"/>
      <c r="N1587"/>
      <c r="O1587"/>
      <c r="P1587"/>
      <c r="Q1587"/>
      <c r="R1587"/>
      <c r="S1587"/>
      <c r="T1587"/>
      <c r="U1587"/>
      <c r="V1587"/>
      <c r="W1587"/>
      <c r="X1587"/>
      <c r="Y1587"/>
      <c r="Z1587"/>
      <c r="AA1587" s="11">
        <v>0</v>
      </c>
      <c r="AB1587" s="11">
        <v>0</v>
      </c>
      <c r="AC1587" s="11" t="e">
        <v>#N/A</v>
      </c>
      <c r="AD1587" s="11" t="e">
        <v>#N/A</v>
      </c>
      <c r="AE1587" s="11" t="e">
        <v>#N/A</v>
      </c>
      <c r="AF1587" s="11" t="e">
        <v>#N/A</v>
      </c>
      <c r="AG1587" s="11" t="e">
        <v>#N/A</v>
      </c>
      <c r="AH1587" s="11" t="e">
        <v>#N/A</v>
      </c>
      <c r="AI1587" s="11" t="e">
        <v>#N/A</v>
      </c>
      <c r="AJ1587" s="11">
        <v>0.77595620985522396</v>
      </c>
      <c r="AK1587" s="11">
        <v>0.74824471546809401</v>
      </c>
      <c r="AL1587" s="11">
        <v>0.72274127554080447</v>
      </c>
      <c r="AM1587" s="11">
        <v>1</v>
      </c>
      <c r="AN1587" s="11">
        <v>0.52593514285714293</v>
      </c>
      <c r="AO1587" s="11">
        <v>0.7927778826230385</v>
      </c>
      <c r="AP1587" s="11" t="e">
        <v>#N/A</v>
      </c>
      <c r="AQ1587" s="11">
        <v>0.72274127554080447</v>
      </c>
      <c r="AS1587" s="11" t="e">
        <v>#DIV/0!</v>
      </c>
      <c r="AT1587" s="11">
        <v>35629</v>
      </c>
      <c r="AW1587" s="11" t="e">
        <v>#N/A</v>
      </c>
      <c r="AX1587" s="11">
        <v>0.74073924039890904</v>
      </c>
    </row>
    <row r="1588" spans="1:50">
      <c r="A1588"/>
      <c r="B1588"/>
      <c r="C1588"/>
      <c r="D1588"/>
      <c r="E1588"/>
      <c r="F1588"/>
      <c r="G1588"/>
      <c r="H1588"/>
      <c r="I1588"/>
      <c r="J1588"/>
      <c r="K1588"/>
      <c r="L1588"/>
      <c r="M1588"/>
      <c r="N1588"/>
      <c r="O1588"/>
      <c r="P1588"/>
      <c r="Q1588"/>
      <c r="R1588"/>
      <c r="S1588"/>
      <c r="T1588"/>
      <c r="U1588"/>
      <c r="V1588"/>
      <c r="W1588"/>
      <c r="X1588"/>
      <c r="Y1588"/>
      <c r="Z1588"/>
      <c r="AA1588" s="11">
        <v>0</v>
      </c>
      <c r="AB1588" s="11">
        <v>0</v>
      </c>
      <c r="AC1588" s="11" t="e">
        <v>#N/A</v>
      </c>
      <c r="AD1588" s="11" t="e">
        <v>#N/A</v>
      </c>
      <c r="AE1588" s="11" t="e">
        <v>#N/A</v>
      </c>
      <c r="AF1588" s="11" t="e">
        <v>#N/A</v>
      </c>
      <c r="AG1588" s="11" t="e">
        <v>#N/A</v>
      </c>
      <c r="AH1588" s="11" t="e">
        <v>#N/A</v>
      </c>
      <c r="AI1588" s="11" t="e">
        <v>#N/A</v>
      </c>
      <c r="AJ1588" s="11">
        <v>0.81927907060989802</v>
      </c>
      <c r="AK1588" s="11">
        <v>0.79167717030062201</v>
      </c>
      <c r="AL1588" s="11">
        <v>0.82836758678089562</v>
      </c>
      <c r="AM1588" s="11">
        <v>1</v>
      </c>
      <c r="AN1588" s="11">
        <v>0.51541644023511135</v>
      </c>
      <c r="AO1588" s="11">
        <v>0.82218159962777515</v>
      </c>
      <c r="AP1588" s="11" t="e">
        <v>#N/A</v>
      </c>
      <c r="AQ1588" s="11">
        <v>0.82836758678089562</v>
      </c>
      <c r="AS1588" s="11" t="e">
        <v>#DIV/0!</v>
      </c>
      <c r="AT1588" s="11">
        <v>35911</v>
      </c>
      <c r="AW1588" s="11" t="e">
        <v>#N/A</v>
      </c>
      <c r="AX1588" s="11">
        <v>0.7393370046573351</v>
      </c>
    </row>
    <row r="1589" spans="1:50">
      <c r="A1589"/>
      <c r="B1589"/>
      <c r="C1589"/>
      <c r="D1589"/>
      <c r="E1589"/>
      <c r="F1589"/>
      <c r="G1589"/>
      <c r="H1589"/>
      <c r="I1589"/>
      <c r="J1589"/>
      <c r="K1589"/>
      <c r="L1589"/>
      <c r="M1589"/>
      <c r="N1589"/>
      <c r="O1589"/>
      <c r="P1589"/>
      <c r="Q1589"/>
      <c r="R1589"/>
      <c r="S1589"/>
      <c r="T1589"/>
      <c r="U1589"/>
      <c r="V1589"/>
      <c r="W1589"/>
      <c r="X1589"/>
      <c r="Y1589"/>
      <c r="Z1589"/>
      <c r="AA1589" s="11">
        <v>0</v>
      </c>
      <c r="AB1589" s="11">
        <v>0</v>
      </c>
      <c r="AC1589" s="11" t="e">
        <v>#N/A</v>
      </c>
      <c r="AD1589" s="11" t="e">
        <v>#N/A</v>
      </c>
      <c r="AE1589" s="11" t="e">
        <v>#N/A</v>
      </c>
      <c r="AF1589" s="11" t="e">
        <v>#N/A</v>
      </c>
      <c r="AG1589" s="11" t="e">
        <v>#N/A</v>
      </c>
      <c r="AH1589" s="11" t="e">
        <v>#N/A</v>
      </c>
      <c r="AI1589" s="11" t="e">
        <v>#N/A</v>
      </c>
      <c r="AJ1589" s="11">
        <v>0.81608627997516336</v>
      </c>
      <c r="AK1589" s="11">
        <v>0.78876039866281078</v>
      </c>
      <c r="AL1589" s="11">
        <v>0.82508391098648237</v>
      </c>
      <c r="AM1589" s="11">
        <v>1</v>
      </c>
      <c r="AN1589" s="11">
        <v>0.50489773761307977</v>
      </c>
      <c r="AO1589" s="11">
        <v>0.81895978370351052</v>
      </c>
      <c r="AP1589" s="11" t="e">
        <v>#N/A</v>
      </c>
      <c r="AQ1589" s="11">
        <v>0.82508391098648237</v>
      </c>
      <c r="AS1589" s="11" t="e">
        <v>#DIV/0!</v>
      </c>
      <c r="AW1589" s="11" t="e">
        <v>#N/A</v>
      </c>
      <c r="AX1589" s="11">
        <v>0.73760251892374606</v>
      </c>
    </row>
    <row r="1590" spans="1:50">
      <c r="A1590"/>
      <c r="B1590"/>
      <c r="C1590"/>
      <c r="D1590"/>
      <c r="E1590"/>
      <c r="F1590"/>
      <c r="G1590"/>
      <c r="H1590"/>
      <c r="I1590"/>
      <c r="J1590"/>
      <c r="K1590"/>
      <c r="L1590"/>
      <c r="M1590"/>
      <c r="N1590"/>
      <c r="O1590"/>
      <c r="P1590"/>
      <c r="Q1590"/>
      <c r="R1590"/>
      <c r="S1590"/>
      <c r="T1590"/>
      <c r="U1590"/>
      <c r="V1590"/>
      <c r="W1590"/>
      <c r="X1590"/>
      <c r="Y1590"/>
      <c r="Z1590"/>
      <c r="AA1590" s="11">
        <v>0</v>
      </c>
      <c r="AB1590" s="11">
        <v>0.77360000481489144</v>
      </c>
      <c r="AC1590" s="11">
        <v>0.68600000031292441</v>
      </c>
      <c r="AD1590" s="11">
        <v>0.29400000013411043</v>
      </c>
      <c r="AE1590" s="11">
        <v>0.75068000034242854</v>
      </c>
      <c r="AF1590" s="11">
        <v>0.6115200002789497</v>
      </c>
      <c r="AG1590" s="11">
        <v>0.49000000022351742</v>
      </c>
      <c r="AH1590" s="11">
        <v>0.12642000005766751</v>
      </c>
      <c r="AI1590" s="11">
        <v>0.63700000029057269</v>
      </c>
      <c r="AJ1590" s="11">
        <v>0.58644387864953085</v>
      </c>
      <c r="AK1590" s="11">
        <v>0.68288974295150506</v>
      </c>
      <c r="AL1590" s="11">
        <v>0.45277401405957657</v>
      </c>
      <c r="AM1590" s="11">
        <v>4.5261257953988889E-3</v>
      </c>
      <c r="AN1590" s="11">
        <v>0.37812399999999996</v>
      </c>
      <c r="AO1590" s="11">
        <v>0.59342663499191461</v>
      </c>
      <c r="AP1590" s="11">
        <v>0.44640000249445433</v>
      </c>
      <c r="AQ1590" s="11">
        <v>0.45277401405957657</v>
      </c>
      <c r="AR1590" s="11">
        <v>6197.9022656023599</v>
      </c>
      <c r="AS1590" s="11">
        <v>6190</v>
      </c>
      <c r="AT1590" s="11">
        <v>3632000</v>
      </c>
      <c r="AW1590" s="11">
        <v>-0.06</v>
      </c>
      <c r="AX1590" s="11">
        <v>6.5545660794113392E-2</v>
      </c>
    </row>
    <row r="1591" spans="1:50">
      <c r="A1591"/>
      <c r="B1591"/>
      <c r="C1591"/>
      <c r="D1591"/>
      <c r="E1591"/>
      <c r="F1591"/>
      <c r="G1591"/>
      <c r="H1591"/>
      <c r="I1591"/>
      <c r="J1591"/>
      <c r="K1591"/>
      <c r="L1591"/>
      <c r="M1591"/>
      <c r="N1591"/>
      <c r="O1591"/>
      <c r="P1591"/>
      <c r="Q1591"/>
      <c r="R1591"/>
      <c r="S1591"/>
      <c r="T1591"/>
      <c r="U1591"/>
      <c r="V1591"/>
      <c r="W1591"/>
      <c r="X1591"/>
      <c r="Y1591"/>
      <c r="Z1591"/>
      <c r="AA1591" s="11">
        <v>0</v>
      </c>
      <c r="AB1591" s="11">
        <v>0.76794000509340232</v>
      </c>
      <c r="AC1591" s="11">
        <v>0.7</v>
      </c>
      <c r="AD1591" s="11">
        <v>0.3</v>
      </c>
      <c r="AE1591" s="11">
        <v>0.7659999999999999</v>
      </c>
      <c r="AF1591" s="11">
        <v>0.624</v>
      </c>
      <c r="AG1591" s="11">
        <v>0.5</v>
      </c>
      <c r="AH1591" s="11">
        <v>0.129</v>
      </c>
      <c r="AI1591" s="11">
        <v>0.65</v>
      </c>
      <c r="AJ1591" s="11">
        <v>0.58820803939805999</v>
      </c>
      <c r="AK1591" s="11">
        <v>0.68662218660008001</v>
      </c>
      <c r="AL1591" s="11">
        <v>0.45181021845012148</v>
      </c>
      <c r="AM1591" s="11">
        <v>1.5710587147480335E-2</v>
      </c>
      <c r="AN1591" s="11">
        <v>0.40855642857142854</v>
      </c>
      <c r="AO1591" s="11">
        <v>0.59533330096867076</v>
      </c>
      <c r="AP1591" s="11">
        <v>0.45756000224500892</v>
      </c>
      <c r="AQ1591" s="11">
        <v>0.45181021845012148</v>
      </c>
      <c r="AR1591" s="11">
        <v>6658.6760152696597</v>
      </c>
      <c r="AS1591" s="11">
        <v>6590</v>
      </c>
      <c r="AT1591" s="11">
        <v>3605000</v>
      </c>
      <c r="AU1591" s="11">
        <v>32.36</v>
      </c>
      <c r="AV1591" s="11">
        <v>2.0499999999999998</v>
      </c>
      <c r="AW1591" s="11">
        <v>-0.05</v>
      </c>
      <c r="AX1591" s="11">
        <v>6.0898995382694388E-2</v>
      </c>
    </row>
    <row r="1592" spans="1:50">
      <c r="A1592"/>
      <c r="B1592"/>
      <c r="C1592"/>
      <c r="D1592"/>
      <c r="E1592"/>
      <c r="F1592"/>
      <c r="G1592"/>
      <c r="H1592"/>
      <c r="I1592"/>
      <c r="J1592"/>
      <c r="K1592"/>
      <c r="L1592"/>
      <c r="M1592"/>
      <c r="N1592"/>
      <c r="O1592"/>
      <c r="P1592"/>
      <c r="Q1592"/>
      <c r="R1592"/>
      <c r="S1592"/>
      <c r="T1592"/>
      <c r="U1592"/>
      <c r="V1592"/>
      <c r="W1592"/>
      <c r="X1592"/>
      <c r="Y1592"/>
      <c r="Z1592"/>
      <c r="AA1592" s="11">
        <v>0</v>
      </c>
      <c r="AB1592" s="11">
        <v>0.76228000537191321</v>
      </c>
      <c r="AC1592" s="11">
        <v>0.7</v>
      </c>
      <c r="AD1592" s="11">
        <v>0.5</v>
      </c>
      <c r="AE1592" s="11">
        <v>0.75599999999999989</v>
      </c>
      <c r="AF1592" s="11">
        <v>0.57999999999999996</v>
      </c>
      <c r="AG1592" s="11">
        <v>0.7</v>
      </c>
      <c r="AH1592" s="11">
        <v>0.33</v>
      </c>
      <c r="AI1592" s="11">
        <v>0.79</v>
      </c>
      <c r="AJ1592" s="11">
        <v>0.58515589120035305</v>
      </c>
      <c r="AK1592" s="11">
        <v>0.68211545800627604</v>
      </c>
      <c r="AL1592" s="11">
        <v>0.50240182156023683</v>
      </c>
      <c r="AM1592" s="11">
        <v>5.131502172563622E-2</v>
      </c>
      <c r="AN1592" s="11">
        <v>0.4612074285714286</v>
      </c>
      <c r="AO1592" s="11">
        <v>0.60254499355075641</v>
      </c>
      <c r="AP1592" s="11">
        <v>0.46872000199556346</v>
      </c>
      <c r="AQ1592" s="11">
        <v>0.50240182156023683</v>
      </c>
      <c r="AR1592" s="11">
        <v>7307.4413438666797</v>
      </c>
      <c r="AS1592" s="11">
        <v>7160</v>
      </c>
      <c r="AT1592" s="11">
        <v>3580000</v>
      </c>
      <c r="AW1592" s="11">
        <v>-0.01</v>
      </c>
      <c r="AX1592" s="11">
        <v>5.7244273900248693E-2</v>
      </c>
    </row>
    <row r="1593" spans="1:50">
      <c r="A1593"/>
      <c r="B1593"/>
      <c r="C1593"/>
      <c r="D1593"/>
      <c r="E1593"/>
      <c r="F1593"/>
      <c r="G1593"/>
      <c r="H1593"/>
      <c r="I1593"/>
      <c r="J1593"/>
      <c r="K1593"/>
      <c r="L1593"/>
      <c r="M1593"/>
      <c r="N1593"/>
      <c r="O1593"/>
      <c r="P1593"/>
      <c r="Q1593"/>
      <c r="R1593"/>
      <c r="S1593"/>
      <c r="T1593"/>
      <c r="U1593"/>
      <c r="V1593"/>
      <c r="W1593"/>
      <c r="X1593"/>
      <c r="Y1593"/>
      <c r="Z1593"/>
      <c r="AA1593" s="11">
        <v>0</v>
      </c>
      <c r="AB1593" s="11">
        <v>0.75662000565042398</v>
      </c>
      <c r="AC1593" s="11">
        <v>0.7</v>
      </c>
      <c r="AD1593" s="11">
        <v>0.5</v>
      </c>
      <c r="AE1593" s="11">
        <v>0.70700000000000007</v>
      </c>
      <c r="AF1593" s="11">
        <v>0.59399999999999997</v>
      </c>
      <c r="AG1593" s="11">
        <v>0.7</v>
      </c>
      <c r="AH1593" s="11">
        <v>0.53900000000000003</v>
      </c>
      <c r="AI1593" s="11">
        <v>0.81</v>
      </c>
      <c r="AJ1593" s="11">
        <v>0.582103743002646</v>
      </c>
      <c r="AK1593" s="11">
        <v>0.67760872941247197</v>
      </c>
      <c r="AL1593" s="11">
        <v>0.55299342467035228</v>
      </c>
      <c r="AM1593" s="11">
        <v>8.3642756680731331E-2</v>
      </c>
      <c r="AN1593" s="11">
        <v>0.54454242857142854</v>
      </c>
      <c r="AO1593" s="11">
        <v>0.60975668613284206</v>
      </c>
      <c r="AP1593" s="11">
        <v>0.47988000174611806</v>
      </c>
      <c r="AQ1593" s="11">
        <v>0.55299342467035228</v>
      </c>
      <c r="AR1593" s="11">
        <v>7996.0092353089703</v>
      </c>
      <c r="AS1593" s="11">
        <v>7810</v>
      </c>
      <c r="AT1593" s="11">
        <v>3555000</v>
      </c>
      <c r="AU1593" s="11">
        <v>30.21</v>
      </c>
      <c r="AV1593" s="11">
        <v>1.37</v>
      </c>
      <c r="AW1593" s="11">
        <v>0.01</v>
      </c>
      <c r="AX1593" s="11">
        <v>5.2168912915534493E-2</v>
      </c>
    </row>
    <row r="1594" spans="1:50">
      <c r="A1594"/>
      <c r="B1594"/>
      <c r="C1594"/>
      <c r="D1594"/>
      <c r="E1594"/>
      <c r="F1594"/>
      <c r="G1594"/>
      <c r="H1594"/>
      <c r="I1594"/>
      <c r="J1594"/>
      <c r="K1594"/>
      <c r="L1594"/>
      <c r="M1594"/>
      <c r="N1594"/>
      <c r="O1594"/>
      <c r="P1594"/>
      <c r="Q1594"/>
      <c r="R1594"/>
      <c r="S1594"/>
      <c r="T1594"/>
      <c r="U1594"/>
      <c r="V1594"/>
      <c r="W1594"/>
      <c r="X1594"/>
      <c r="Y1594"/>
      <c r="Z1594"/>
      <c r="AA1594" s="11">
        <v>0</v>
      </c>
      <c r="AB1594" s="11">
        <v>0.75096000592893486</v>
      </c>
      <c r="AC1594" s="11">
        <v>0.7</v>
      </c>
      <c r="AD1594" s="11">
        <v>0.5</v>
      </c>
      <c r="AE1594" s="11">
        <v>0.72400000000000009</v>
      </c>
      <c r="AF1594" s="11">
        <v>0.64900000000000002</v>
      </c>
      <c r="AG1594" s="11">
        <v>0.7</v>
      </c>
      <c r="AH1594" s="11">
        <v>0.65099999999999991</v>
      </c>
      <c r="AI1594" s="11">
        <v>0.81</v>
      </c>
      <c r="AJ1594" s="11">
        <v>0.59704873683608495</v>
      </c>
      <c r="AK1594" s="11">
        <v>0.67391014308825503</v>
      </c>
      <c r="AL1594" s="11">
        <v>0.56942245534661706</v>
      </c>
      <c r="AM1594" s="11">
        <v>0.10447150634066522</v>
      </c>
      <c r="AN1594" s="11">
        <v>0.62232885714285713</v>
      </c>
      <c r="AO1594" s="11">
        <v>0.5919374054097315</v>
      </c>
      <c r="AP1594" s="11">
        <v>0.4910400014966726</v>
      </c>
      <c r="AQ1594" s="11">
        <v>0.56942245534661706</v>
      </c>
      <c r="AR1594" s="11">
        <v>7999.7868704907496</v>
      </c>
      <c r="AS1594" s="11">
        <v>7810</v>
      </c>
      <c r="AT1594" s="11">
        <v>3531000</v>
      </c>
      <c r="AW1594" s="11">
        <v>0.04</v>
      </c>
      <c r="AX1594" s="11">
        <v>5.2279511065983525E-2</v>
      </c>
    </row>
    <row r="1595" spans="1:50">
      <c r="A1595"/>
      <c r="B1595"/>
      <c r="C1595"/>
      <c r="D1595"/>
      <c r="E1595"/>
      <c r="F1595"/>
      <c r="G1595"/>
      <c r="H1595"/>
      <c r="I1595"/>
      <c r="J1595"/>
      <c r="K1595"/>
      <c r="L1595"/>
      <c r="M1595"/>
      <c r="N1595"/>
      <c r="O1595"/>
      <c r="P1595"/>
      <c r="Q1595"/>
      <c r="R1595"/>
      <c r="S1595"/>
      <c r="T1595"/>
      <c r="U1595"/>
      <c r="V1595"/>
      <c r="W1595"/>
      <c r="X1595"/>
      <c r="Y1595"/>
      <c r="Z1595"/>
      <c r="AA1595" s="11">
        <v>0</v>
      </c>
      <c r="AB1595" s="11">
        <v>0.74530000620744574</v>
      </c>
      <c r="AC1595" s="11">
        <v>0.7</v>
      </c>
      <c r="AD1595" s="11">
        <v>0.5</v>
      </c>
      <c r="AE1595" s="11">
        <v>0.70499999999999996</v>
      </c>
      <c r="AF1595" s="11">
        <v>0.63300000000000001</v>
      </c>
      <c r="AG1595" s="11">
        <v>0.7</v>
      </c>
      <c r="AH1595" s="11">
        <v>0.72299999999999998</v>
      </c>
      <c r="AI1595" s="11">
        <v>0.81</v>
      </c>
      <c r="AJ1595" s="11">
        <v>0.61199373066952401</v>
      </c>
      <c r="AK1595" s="11">
        <v>0.67021155676403799</v>
      </c>
      <c r="AL1595" s="11">
        <v>0.58585148602288206</v>
      </c>
      <c r="AM1595" s="11">
        <v>0.16637166668215556</v>
      </c>
      <c r="AN1595" s="11">
        <v>0.71965485714285704</v>
      </c>
      <c r="AO1595" s="11">
        <v>0.57411812468662105</v>
      </c>
      <c r="AP1595" s="11">
        <v>0.50220000124722719</v>
      </c>
      <c r="AQ1595" s="11">
        <v>0.58585148602288206</v>
      </c>
      <c r="AR1595" s="11">
        <v>8612.2156356916894</v>
      </c>
      <c r="AS1595" s="11">
        <v>8470</v>
      </c>
      <c r="AT1595" s="11">
        <v>3499527.4966772301</v>
      </c>
      <c r="AU1595" s="11">
        <v>31.85</v>
      </c>
      <c r="AV1595" s="11">
        <v>1.28</v>
      </c>
      <c r="AW1595" s="11">
        <v>0.05</v>
      </c>
      <c r="AX1595" s="11">
        <v>4.7224047200211478E-2</v>
      </c>
    </row>
    <row r="1596" spans="1:50">
      <c r="A1596"/>
      <c r="B1596"/>
      <c r="C1596"/>
      <c r="D1596"/>
      <c r="E1596"/>
      <c r="F1596"/>
      <c r="G1596"/>
      <c r="H1596"/>
      <c r="I1596"/>
      <c r="J1596"/>
      <c r="K1596"/>
      <c r="L1596"/>
      <c r="M1596"/>
      <c r="N1596"/>
      <c r="O1596"/>
      <c r="P1596"/>
      <c r="Q1596"/>
      <c r="R1596"/>
      <c r="S1596"/>
      <c r="T1596"/>
      <c r="U1596"/>
      <c r="V1596"/>
      <c r="W1596"/>
      <c r="X1596"/>
      <c r="Y1596"/>
      <c r="Z1596"/>
      <c r="AA1596" s="11">
        <v>0</v>
      </c>
      <c r="AB1596" s="11">
        <v>0.73964000648595651</v>
      </c>
      <c r="AC1596" s="11">
        <v>0.7</v>
      </c>
      <c r="AD1596" s="11">
        <v>0.5</v>
      </c>
      <c r="AE1596" s="11">
        <v>0.71</v>
      </c>
      <c r="AF1596" s="11">
        <v>0.73</v>
      </c>
      <c r="AG1596" s="11">
        <v>0.7</v>
      </c>
      <c r="AH1596" s="11">
        <v>0.84799999999999998</v>
      </c>
      <c r="AI1596" s="11">
        <v>0.82799999999999996</v>
      </c>
      <c r="AJ1596" s="11">
        <v>0.64884970056020597</v>
      </c>
      <c r="AK1596" s="11">
        <v>0.676996218007759</v>
      </c>
      <c r="AL1596" s="11">
        <v>0.56631222682257609</v>
      </c>
      <c r="AM1596" s="11">
        <v>0.32491067019540443</v>
      </c>
      <c r="AN1596" s="11">
        <v>0.80858699999999994</v>
      </c>
      <c r="AO1596" s="11">
        <v>0.58759119689659733</v>
      </c>
      <c r="AP1596" s="11">
        <v>0.51336000099778178</v>
      </c>
      <c r="AQ1596" s="11">
        <v>0.56631222682257609</v>
      </c>
      <c r="AR1596" s="11">
        <v>9552.1462031401406</v>
      </c>
      <c r="AS1596" s="11">
        <v>9410</v>
      </c>
      <c r="AT1596" s="11">
        <v>3481295.3336366001</v>
      </c>
      <c r="AU1596" s="11">
        <v>32.4</v>
      </c>
      <c r="AV1596" s="11">
        <v>1.9</v>
      </c>
      <c r="AW1596" s="11">
        <v>0.08</v>
      </c>
      <c r="AX1596" s="11">
        <v>4.8453226857163495E-2</v>
      </c>
    </row>
    <row r="1597" spans="1:50">
      <c r="A1597"/>
      <c r="B1597"/>
      <c r="C1597"/>
      <c r="D1597"/>
      <c r="E1597"/>
      <c r="F1597"/>
      <c r="G1597"/>
      <c r="H1597"/>
      <c r="I1597"/>
      <c r="J1597"/>
      <c r="K1597"/>
      <c r="L1597"/>
      <c r="M1597"/>
      <c r="N1597"/>
      <c r="O1597"/>
      <c r="P1597"/>
      <c r="Q1597"/>
      <c r="R1597"/>
      <c r="S1597"/>
      <c r="T1597"/>
      <c r="U1597"/>
      <c r="V1597"/>
      <c r="W1597"/>
      <c r="X1597"/>
      <c r="Y1597"/>
      <c r="Z1597"/>
      <c r="AA1597" s="11">
        <v>0</v>
      </c>
      <c r="AB1597" s="11">
        <v>0.73398000676446751</v>
      </c>
      <c r="AC1597" s="11">
        <v>0.7</v>
      </c>
      <c r="AD1597" s="11">
        <v>0.5</v>
      </c>
      <c r="AE1597" s="11">
        <v>0.74099999999999999</v>
      </c>
      <c r="AF1597" s="11">
        <v>0.69299999999999995</v>
      </c>
      <c r="AG1597" s="11">
        <v>0.7</v>
      </c>
      <c r="AH1597" s="11">
        <v>0.877</v>
      </c>
      <c r="AI1597" s="11">
        <v>0.82799999999999996</v>
      </c>
      <c r="AJ1597" s="11">
        <v>0.68570567045088793</v>
      </c>
      <c r="AK1597" s="11">
        <v>0.6837808792514799</v>
      </c>
      <c r="AL1597" s="11">
        <v>0.54677296762227023</v>
      </c>
      <c r="AM1597" s="11">
        <v>0.52705661364334333</v>
      </c>
      <c r="AN1597" s="11">
        <v>0.88042999999999993</v>
      </c>
      <c r="AO1597" s="11">
        <v>0.60106426910657373</v>
      </c>
      <c r="AP1597" s="11">
        <v>0.52452000074833627</v>
      </c>
      <c r="AQ1597" s="11">
        <v>0.54677296762227023</v>
      </c>
      <c r="AR1597" s="11">
        <v>10566.0055719784</v>
      </c>
      <c r="AS1597" s="11">
        <v>10440</v>
      </c>
      <c r="AT1597" s="11">
        <v>3469093.9105190001</v>
      </c>
      <c r="AU1597" s="11">
        <v>32.33</v>
      </c>
      <c r="AV1597" s="11">
        <v>1.83</v>
      </c>
      <c r="AW1597" s="11">
        <v>0.09</v>
      </c>
      <c r="AX1597" s="11">
        <v>4.1635811032194964E-2</v>
      </c>
    </row>
    <row r="1598" spans="1:50">
      <c r="A1598"/>
      <c r="B1598"/>
      <c r="C1598"/>
      <c r="D1598"/>
      <c r="E1598"/>
      <c r="F1598"/>
      <c r="G1598"/>
      <c r="H1598"/>
      <c r="I1598"/>
      <c r="J1598"/>
      <c r="K1598"/>
      <c r="L1598"/>
      <c r="M1598"/>
      <c r="N1598"/>
      <c r="O1598"/>
      <c r="P1598"/>
      <c r="Q1598"/>
      <c r="R1598"/>
      <c r="S1598"/>
      <c r="T1598"/>
      <c r="U1598"/>
      <c r="V1598"/>
      <c r="W1598"/>
      <c r="X1598"/>
      <c r="Y1598"/>
      <c r="Z1598"/>
      <c r="AA1598" s="11">
        <v>0</v>
      </c>
      <c r="AB1598" s="11">
        <v>0.72832000704297828</v>
      </c>
      <c r="AC1598" s="11">
        <v>0.7</v>
      </c>
      <c r="AD1598" s="11">
        <v>0.7</v>
      </c>
      <c r="AE1598" s="11">
        <v>0.78799999999999992</v>
      </c>
      <c r="AF1598" s="11">
        <v>0.71499999999999997</v>
      </c>
      <c r="AG1598" s="11">
        <v>0.7</v>
      </c>
      <c r="AH1598" s="11">
        <v>0.88099999999999989</v>
      </c>
      <c r="AI1598" s="11">
        <v>0.80400000000000005</v>
      </c>
      <c r="AJ1598" s="11">
        <v>0.71452464597066601</v>
      </c>
      <c r="AK1598" s="11">
        <v>0.705941113124818</v>
      </c>
      <c r="AL1598" s="11">
        <v>0.57041567832022755</v>
      </c>
      <c r="AM1598" s="11">
        <v>0.67620825940421558</v>
      </c>
      <c r="AN1598" s="11">
        <v>0.97625442857142863</v>
      </c>
      <c r="AO1598" s="11">
        <v>0.6246139980038401</v>
      </c>
      <c r="AP1598" s="11">
        <v>0.53568000049889086</v>
      </c>
      <c r="AQ1598" s="11">
        <v>0.57041567832022755</v>
      </c>
      <c r="AR1598" s="11">
        <v>12025.8603947053</v>
      </c>
      <c r="AS1598" s="11">
        <v>11710</v>
      </c>
      <c r="AT1598" s="11">
        <v>3454239.9077076302</v>
      </c>
      <c r="AW1598" s="11">
        <v>0.13</v>
      </c>
      <c r="AX1598" s="11">
        <v>3.7189880654266427E-2</v>
      </c>
    </row>
    <row r="1599" spans="1:50">
      <c r="A1599"/>
      <c r="B1599"/>
      <c r="C1599"/>
      <c r="D1599"/>
      <c r="E1599"/>
      <c r="F1599"/>
      <c r="G1599"/>
      <c r="H1599"/>
      <c r="I1599"/>
      <c r="J1599"/>
      <c r="K1599"/>
      <c r="L1599"/>
      <c r="M1599"/>
      <c r="N1599"/>
      <c r="O1599"/>
      <c r="P1599"/>
      <c r="Q1599"/>
      <c r="R1599"/>
      <c r="S1599"/>
      <c r="T1599"/>
      <c r="U1599"/>
      <c r="V1599"/>
      <c r="W1599"/>
      <c r="X1599"/>
      <c r="Y1599"/>
      <c r="Z1599"/>
      <c r="AA1599" s="11">
        <v>0</v>
      </c>
      <c r="AB1599" s="11">
        <v>0.72266000732148916</v>
      </c>
      <c r="AC1599" s="11">
        <v>0.7</v>
      </c>
      <c r="AD1599" s="11">
        <v>0.9</v>
      </c>
      <c r="AE1599" s="11">
        <v>0.82799999999999996</v>
      </c>
      <c r="AF1599" s="11">
        <v>0.70599999999999996</v>
      </c>
      <c r="AG1599" s="11">
        <v>0.7</v>
      </c>
      <c r="AH1599" s="11">
        <v>0.90099999999999991</v>
      </c>
      <c r="AI1599" s="11">
        <v>0.80200000000000005</v>
      </c>
      <c r="AJ1599" s="11">
        <v>0.66095218613224593</v>
      </c>
      <c r="AK1599" s="11">
        <v>0.68097184782192</v>
      </c>
      <c r="AL1599" s="11">
        <v>0.58585701048270533</v>
      </c>
      <c r="AM1599" s="11">
        <v>0.98678338967191448</v>
      </c>
      <c r="AN1599" s="11">
        <v>1</v>
      </c>
      <c r="AO1599" s="11">
        <v>0.64379471760836249</v>
      </c>
      <c r="AP1599" s="11">
        <v>0.54684000024944535</v>
      </c>
      <c r="AQ1599" s="11">
        <v>0.58585701048270533</v>
      </c>
      <c r="AR1599" s="11">
        <v>12971.486432018401</v>
      </c>
      <c r="AS1599" s="11">
        <v>12620</v>
      </c>
      <c r="AT1599" s="11">
        <v>3435584.5601585801</v>
      </c>
      <c r="AU1599" s="11">
        <v>35.81</v>
      </c>
      <c r="AV1599" s="11">
        <v>1.55</v>
      </c>
      <c r="AW1599" s="11">
        <v>0.15</v>
      </c>
      <c r="AX1599" s="11">
        <v>3.5131121744326754E-2</v>
      </c>
    </row>
    <row r="1600" spans="1:50">
      <c r="A1600"/>
      <c r="B1600"/>
      <c r="C1600"/>
      <c r="D1600"/>
      <c r="E1600"/>
      <c r="F1600"/>
      <c r="G1600"/>
      <c r="H1600"/>
      <c r="I1600"/>
      <c r="J1600"/>
      <c r="K1600"/>
      <c r="L1600"/>
      <c r="M1600"/>
      <c r="N1600"/>
      <c r="O1600"/>
      <c r="P1600"/>
      <c r="Q1600"/>
      <c r="R1600"/>
      <c r="S1600"/>
      <c r="T1600"/>
      <c r="U1600"/>
      <c r="V1600"/>
      <c r="W1600"/>
      <c r="X1600"/>
      <c r="Y1600"/>
      <c r="Z1600"/>
      <c r="AA1600" s="11">
        <v>0</v>
      </c>
      <c r="AB1600" s="11">
        <v>0.71700000760000004</v>
      </c>
      <c r="AC1600" s="11">
        <v>0.7</v>
      </c>
      <c r="AD1600" s="11">
        <v>0.9</v>
      </c>
      <c r="AE1600" s="11">
        <v>0.82799999999999996</v>
      </c>
      <c r="AF1600" s="11">
        <v>0.65099999999999991</v>
      </c>
      <c r="AG1600" s="11">
        <v>0.7</v>
      </c>
      <c r="AH1600" s="11">
        <v>0.90099999999999991</v>
      </c>
      <c r="AI1600" s="11">
        <v>0.84</v>
      </c>
      <c r="AJ1600" s="11">
        <v>0.65447625055130199</v>
      </c>
      <c r="AK1600" s="11">
        <v>0.68236234727620204</v>
      </c>
      <c r="AL1600" s="11">
        <v>0.56143737525705917</v>
      </c>
      <c r="AM1600" s="11">
        <v>1</v>
      </c>
      <c r="AN1600" s="11">
        <v>1</v>
      </c>
      <c r="AO1600" s="11">
        <v>0.62441582312213906</v>
      </c>
      <c r="AP1600" s="11">
        <v>0.55799999999999994</v>
      </c>
      <c r="AQ1600" s="11">
        <v>0.56143737525705917</v>
      </c>
      <c r="AR1600" s="11">
        <v>14194.391531121801</v>
      </c>
      <c r="AS1600" s="11">
        <v>13850</v>
      </c>
      <c r="AT1600" s="11">
        <v>3414300</v>
      </c>
      <c r="AW1600" s="11">
        <v>0.14000000000000001</v>
      </c>
      <c r="AX1600" s="11">
        <v>2.1439964456316435E-2</v>
      </c>
    </row>
    <row r="1601" spans="1:50">
      <c r="A1601"/>
      <c r="B1601"/>
      <c r="C1601"/>
      <c r="D1601"/>
      <c r="E1601"/>
      <c r="F1601"/>
      <c r="G1601"/>
      <c r="H1601"/>
      <c r="I1601"/>
      <c r="J1601"/>
      <c r="K1601"/>
      <c r="L1601"/>
      <c r="M1601"/>
      <c r="N1601"/>
      <c r="O1601"/>
      <c r="P1601"/>
      <c r="Q1601"/>
      <c r="R1601"/>
      <c r="S1601"/>
      <c r="T1601"/>
      <c r="U1601"/>
      <c r="V1601"/>
      <c r="W1601"/>
      <c r="X1601"/>
      <c r="Y1601"/>
      <c r="Z1601"/>
      <c r="AA1601" s="11">
        <v>0</v>
      </c>
      <c r="AB1601" s="11">
        <v>0.71610572109999993</v>
      </c>
      <c r="AC1601" s="11">
        <v>0.85199999999999998</v>
      </c>
      <c r="AD1601" s="11">
        <v>0.9</v>
      </c>
      <c r="AE1601" s="11">
        <v>0.82900000000000007</v>
      </c>
      <c r="AF1601" s="11">
        <v>0.63900000000000001</v>
      </c>
      <c r="AG1601" s="11">
        <v>0.7</v>
      </c>
      <c r="AH1601" s="11">
        <v>0.90400000000000003</v>
      </c>
      <c r="AI1601" s="11">
        <v>0.82400000000000007</v>
      </c>
      <c r="AJ1601" s="11">
        <v>0.67133901713795996</v>
      </c>
      <c r="AK1601" s="11">
        <v>0.67970810576430607</v>
      </c>
      <c r="AL1601" s="11">
        <v>0.53280304044370719</v>
      </c>
      <c r="AM1601" s="11">
        <v>1</v>
      </c>
      <c r="AN1601" s="11">
        <v>1</v>
      </c>
      <c r="AO1601" s="11">
        <v>0.62061969672222361</v>
      </c>
      <c r="AP1601" s="11">
        <v>0.57100000000000006</v>
      </c>
      <c r="AQ1601" s="11">
        <v>0.53280304044370719</v>
      </c>
      <c r="AR1601" s="11">
        <v>16045.6175516613</v>
      </c>
      <c r="AS1601" s="11">
        <v>15610</v>
      </c>
      <c r="AT1601" s="11">
        <v>3394082</v>
      </c>
      <c r="AW1601" s="11">
        <v>0.14000000000000001</v>
      </c>
      <c r="AX1601" s="11">
        <v>1.2244537620363233E-2</v>
      </c>
    </row>
    <row r="1602" spans="1:50">
      <c r="A1602"/>
      <c r="B1602"/>
      <c r="C1602"/>
      <c r="D1602"/>
      <c r="E1602"/>
      <c r="F1602"/>
      <c r="G1602"/>
      <c r="H1602"/>
      <c r="I1602"/>
      <c r="J1602"/>
      <c r="K1602"/>
      <c r="L1602"/>
      <c r="M1602"/>
      <c r="N1602"/>
      <c r="O1602"/>
      <c r="P1602"/>
      <c r="Q1602"/>
      <c r="R1602"/>
      <c r="S1602"/>
      <c r="T1602"/>
      <c r="U1602"/>
      <c r="V1602"/>
      <c r="W1602"/>
      <c r="X1602"/>
      <c r="Y1602"/>
      <c r="Z1602"/>
      <c r="AA1602" s="11">
        <v>0</v>
      </c>
      <c r="AB1602" s="11">
        <v>0.71394412439999999</v>
      </c>
      <c r="AC1602" s="11">
        <v>0.84299999999999997</v>
      </c>
      <c r="AD1602" s="11">
        <v>0.8</v>
      </c>
      <c r="AE1602" s="11">
        <v>0.86499999999999999</v>
      </c>
      <c r="AF1602" s="11">
        <v>0.70799999999999996</v>
      </c>
      <c r="AG1602" s="11">
        <v>0.7</v>
      </c>
      <c r="AH1602" s="11">
        <v>0.81099999999999994</v>
      </c>
      <c r="AI1602" s="11">
        <v>0.86599999999999999</v>
      </c>
      <c r="AJ1602" s="11">
        <v>0.66215727997144802</v>
      </c>
      <c r="AK1602" s="11">
        <v>0.67788752526601803</v>
      </c>
      <c r="AL1602" s="11">
        <v>0.52702639952095554</v>
      </c>
      <c r="AM1602" s="11">
        <v>1</v>
      </c>
      <c r="AN1602" s="11">
        <v>1</v>
      </c>
      <c r="AO1602" s="11">
        <v>0.62733394412130195</v>
      </c>
      <c r="AP1602" s="11">
        <v>0.57299999999999995</v>
      </c>
      <c r="AQ1602" s="11">
        <v>0.52702639952095554</v>
      </c>
      <c r="AR1602" s="11">
        <v>18187.876573654299</v>
      </c>
      <c r="AS1602" s="11">
        <v>17440</v>
      </c>
      <c r="AT1602" s="11">
        <v>3375618</v>
      </c>
      <c r="AW1602" s="11">
        <v>0.13</v>
      </c>
      <c r="AX1602" s="11">
        <v>5.788056622489518E-3</v>
      </c>
    </row>
    <row r="1603" spans="1:50">
      <c r="A1603"/>
      <c r="B1603"/>
      <c r="C1603"/>
      <c r="D1603"/>
      <c r="E1603"/>
      <c r="F1603"/>
      <c r="G1603"/>
      <c r="H1603"/>
      <c r="I1603"/>
      <c r="J1603"/>
      <c r="K1603"/>
      <c r="L1603"/>
      <c r="M1603"/>
      <c r="N1603"/>
      <c r="O1603"/>
      <c r="P1603"/>
      <c r="Q1603"/>
      <c r="R1603"/>
      <c r="S1603"/>
      <c r="T1603"/>
      <c r="U1603"/>
      <c r="V1603"/>
      <c r="W1603"/>
      <c r="X1603"/>
      <c r="Y1603"/>
      <c r="Z1603"/>
      <c r="AA1603" s="11">
        <v>0</v>
      </c>
      <c r="AB1603" s="11">
        <v>0.71399999999999997</v>
      </c>
      <c r="AC1603" s="11">
        <v>0.84200000000000008</v>
      </c>
      <c r="AD1603" s="11">
        <v>0.8</v>
      </c>
      <c r="AE1603" s="11">
        <v>0.86299999999999999</v>
      </c>
      <c r="AF1603" s="11">
        <v>0.68299999999999994</v>
      </c>
      <c r="AG1603" s="11">
        <v>0.7</v>
      </c>
      <c r="AH1603" s="11">
        <v>0.78500000000000003</v>
      </c>
      <c r="AI1603" s="11">
        <v>0.86</v>
      </c>
      <c r="AJ1603" s="11">
        <v>0.65563993062022197</v>
      </c>
      <c r="AK1603" s="11">
        <v>0.67001177659562805</v>
      </c>
      <c r="AL1603" s="11">
        <v>0.52605523082833672</v>
      </c>
      <c r="AM1603" s="11">
        <v>1</v>
      </c>
      <c r="AN1603" s="11">
        <v>1</v>
      </c>
      <c r="AO1603" s="11">
        <v>0.63004104280033191</v>
      </c>
      <c r="AP1603" s="11">
        <v>0.57700000000000007</v>
      </c>
      <c r="AQ1603" s="11">
        <v>0.52605523082833672</v>
      </c>
      <c r="AR1603" s="11">
        <v>19676.6420835426</v>
      </c>
      <c r="AS1603" s="11">
        <v>19030</v>
      </c>
      <c r="AT1603" s="11">
        <v>3358115</v>
      </c>
      <c r="AU1603" s="11">
        <v>37.57</v>
      </c>
      <c r="AV1603" s="11">
        <v>0.44</v>
      </c>
      <c r="AW1603" s="11">
        <v>0.12</v>
      </c>
      <c r="AX1603" s="11">
        <v>2.3829007375024414E-3</v>
      </c>
    </row>
    <row r="1604" spans="1:50">
      <c r="A1604"/>
      <c r="B1604"/>
      <c r="C1604"/>
      <c r="D1604"/>
      <c r="E1604"/>
      <c r="F1604"/>
      <c r="G1604"/>
      <c r="H1604"/>
      <c r="I1604"/>
      <c r="J1604"/>
      <c r="K1604"/>
      <c r="L1604"/>
      <c r="M1604"/>
      <c r="N1604"/>
      <c r="O1604"/>
      <c r="P1604"/>
      <c r="Q1604"/>
      <c r="R1604"/>
      <c r="S1604"/>
      <c r="T1604"/>
      <c r="U1604"/>
      <c r="V1604"/>
      <c r="W1604"/>
      <c r="X1604"/>
      <c r="Y1604"/>
      <c r="Z1604"/>
      <c r="AA1604" s="11">
        <v>0</v>
      </c>
      <c r="AB1604" s="11">
        <v>0.71971999987214796</v>
      </c>
      <c r="AC1604" s="11">
        <v>0.82400000000000007</v>
      </c>
      <c r="AD1604" s="11">
        <v>0.8</v>
      </c>
      <c r="AE1604" s="11">
        <v>0.87599999999999989</v>
      </c>
      <c r="AF1604" s="11">
        <v>0.65300000000000002</v>
      </c>
      <c r="AG1604" s="11">
        <v>0.7</v>
      </c>
      <c r="AH1604" s="11">
        <v>0.75800000000000001</v>
      </c>
      <c r="AI1604" s="11">
        <v>0.85799999999999998</v>
      </c>
      <c r="AJ1604" s="11">
        <v>0.63212953031775798</v>
      </c>
      <c r="AK1604" s="11">
        <v>0.67592883999428</v>
      </c>
      <c r="AL1604" s="11">
        <v>0.54993997524940474</v>
      </c>
      <c r="AM1604" s="11">
        <v>1</v>
      </c>
      <c r="AN1604" s="11">
        <v>1</v>
      </c>
      <c r="AO1604" s="11">
        <v>0.64480951943298948</v>
      </c>
      <c r="AP1604" s="11">
        <v>0.54600000000000004</v>
      </c>
      <c r="AQ1604" s="11">
        <v>0.54993997524940474</v>
      </c>
      <c r="AR1604" s="11">
        <v>17308.004374939799</v>
      </c>
      <c r="AS1604" s="11">
        <v>17310</v>
      </c>
      <c r="AT1604" s="11">
        <v>3339550</v>
      </c>
      <c r="AW1604" s="11">
        <v>0.13</v>
      </c>
      <c r="AX1604" s="11">
        <v>7.060772148753669E-5</v>
      </c>
    </row>
    <row r="1605" spans="1:50">
      <c r="A1605"/>
      <c r="B1605"/>
      <c r="C1605"/>
      <c r="D1605"/>
      <c r="E1605"/>
      <c r="F1605"/>
      <c r="G1605"/>
      <c r="H1605"/>
      <c r="I1605"/>
      <c r="J1605"/>
      <c r="K1605"/>
      <c r="L1605"/>
      <c r="M1605"/>
      <c r="N1605"/>
      <c r="O1605"/>
      <c r="P1605"/>
      <c r="Q1605"/>
      <c r="R1605"/>
      <c r="S1605"/>
      <c r="T1605"/>
      <c r="U1605"/>
      <c r="V1605"/>
      <c r="W1605"/>
      <c r="X1605"/>
      <c r="Y1605"/>
      <c r="Z1605"/>
      <c r="AA1605" s="11">
        <v>0</v>
      </c>
      <c r="AB1605" s="11">
        <v>0.72543999974429607</v>
      </c>
      <c r="AC1605" s="11">
        <v>0.82</v>
      </c>
      <c r="AD1605" s="11">
        <v>0.8</v>
      </c>
      <c r="AE1605" s="11">
        <v>0.84599999999999997</v>
      </c>
      <c r="AF1605" s="11">
        <v>0.63500000000000001</v>
      </c>
      <c r="AG1605" s="11">
        <v>0.75</v>
      </c>
      <c r="AH1605" s="11">
        <v>0.70799999999999996</v>
      </c>
      <c r="AI1605" s="11">
        <v>0.875</v>
      </c>
      <c r="AJ1605" s="11">
        <v>0.63080823504411365</v>
      </c>
      <c r="AK1605" s="11">
        <v>0.67416955163366032</v>
      </c>
      <c r="AL1605" s="11">
        <v>0.54944057550807313</v>
      </c>
      <c r="AM1605" s="11">
        <v>1</v>
      </c>
      <c r="AN1605" s="11">
        <v>1</v>
      </c>
      <c r="AO1605" s="11">
        <v>0.64336142427102705</v>
      </c>
      <c r="AP1605" s="11">
        <v>0.58499999999999996</v>
      </c>
      <c r="AQ1605" s="11">
        <v>0.54944057550807313</v>
      </c>
      <c r="AS1605" s="11">
        <v>20083.333333333489</v>
      </c>
      <c r="AW1605" s="11">
        <v>0.12</v>
      </c>
      <c r="AX1605" s="11">
        <v>-6.241300390839255E-3</v>
      </c>
    </row>
    <row r="1606" spans="1:50">
      <c r="A1606"/>
      <c r="B1606"/>
      <c r="C1606"/>
      <c r="D1606"/>
      <c r="E1606"/>
      <c r="F1606"/>
      <c r="G1606"/>
      <c r="H1606"/>
      <c r="I1606"/>
      <c r="J1606"/>
      <c r="K1606"/>
      <c r="L1606"/>
      <c r="M1606"/>
      <c r="N1606"/>
      <c r="O1606"/>
      <c r="P1606"/>
      <c r="Q1606"/>
      <c r="R1606"/>
      <c r="S1606"/>
      <c r="T1606"/>
      <c r="U1606"/>
      <c r="V1606"/>
      <c r="W1606"/>
      <c r="X1606"/>
      <c r="Y1606"/>
      <c r="Z1606"/>
      <c r="AA1606" s="11">
        <v>0</v>
      </c>
      <c r="AB1606" s="11">
        <v>1.0000000000000009E-2</v>
      </c>
      <c r="AC1606" s="11">
        <v>0.83300000037997957</v>
      </c>
      <c r="AD1606" s="11">
        <v>0.68600000031292441</v>
      </c>
      <c r="AE1606" s="11">
        <v>0.45668000020831828</v>
      </c>
      <c r="AF1606" s="11">
        <v>0.36358000016584996</v>
      </c>
      <c r="AG1606" s="11">
        <v>0.68600000031292441</v>
      </c>
      <c r="AH1606" s="11">
        <v>0.83006000037863858</v>
      </c>
      <c r="AI1606" s="11">
        <v>0.7742000003531575</v>
      </c>
      <c r="AJ1606" s="11">
        <v>0.71055577948521864</v>
      </c>
      <c r="AK1606" s="11">
        <v>0.76980279472817004</v>
      </c>
      <c r="AL1606" s="11">
        <v>0.87768628221708533</v>
      </c>
      <c r="AM1606" s="11">
        <v>7.2976445396145562E-2</v>
      </c>
      <c r="AN1606" s="11">
        <v>0.13860294006322482</v>
      </c>
      <c r="AO1606" s="11">
        <v>0.81148365660313926</v>
      </c>
      <c r="AP1606" s="11">
        <v>0.41120000229775905</v>
      </c>
      <c r="AQ1606" s="11">
        <v>0.87768628221708533</v>
      </c>
      <c r="AR1606" s="11">
        <v>38930.300802790101</v>
      </c>
      <c r="AS1606" s="11">
        <v>36050</v>
      </c>
      <c r="AT1606" s="11">
        <v>408625</v>
      </c>
      <c r="AW1606" s="11">
        <v>-0.09</v>
      </c>
      <c r="AX1606" s="11">
        <v>-5.4768812385287136E-3</v>
      </c>
    </row>
    <row r="1607" spans="1:50">
      <c r="A1607"/>
      <c r="B1607"/>
      <c r="C1607"/>
      <c r="D1607"/>
      <c r="E1607"/>
      <c r="F1607"/>
      <c r="G1607"/>
      <c r="H1607"/>
      <c r="I1607"/>
      <c r="J1607"/>
      <c r="K1607"/>
      <c r="L1607"/>
      <c r="M1607"/>
      <c r="N1607"/>
      <c r="O1607"/>
      <c r="P1607"/>
      <c r="Q1607"/>
      <c r="R1607"/>
      <c r="S1607"/>
      <c r="T1607"/>
      <c r="U1607"/>
      <c r="V1607"/>
      <c r="W1607"/>
      <c r="X1607"/>
      <c r="Y1607"/>
      <c r="Z1607"/>
      <c r="AA1607" s="11">
        <v>0</v>
      </c>
      <c r="AB1607" s="11">
        <v>0</v>
      </c>
      <c r="AC1607" s="11">
        <v>0.85</v>
      </c>
      <c r="AD1607" s="11">
        <v>0.7</v>
      </c>
      <c r="AE1607" s="11">
        <v>0.46600000000000003</v>
      </c>
      <c r="AF1607" s="11">
        <v>0.371</v>
      </c>
      <c r="AG1607" s="11">
        <v>0.7</v>
      </c>
      <c r="AH1607" s="11">
        <v>0.84699999999999998</v>
      </c>
      <c r="AI1607" s="11">
        <v>0.79</v>
      </c>
      <c r="AJ1607" s="11">
        <v>0.71485283611139994</v>
      </c>
      <c r="AK1607" s="11">
        <v>0.77530897408683397</v>
      </c>
      <c r="AL1607" s="11">
        <v>0.88539416535183757</v>
      </c>
      <c r="AM1607" s="11">
        <v>0.12070734504194557</v>
      </c>
      <c r="AN1607" s="11">
        <v>0.14143157142857143</v>
      </c>
      <c r="AO1607" s="11">
        <v>0.81784046577658509</v>
      </c>
      <c r="AP1607" s="11">
        <v>0.42148000206798314</v>
      </c>
      <c r="AQ1607" s="11">
        <v>0.88539416535183757</v>
      </c>
      <c r="AR1607" s="11">
        <v>40224.614443633502</v>
      </c>
      <c r="AS1607" s="11">
        <v>37440</v>
      </c>
      <c r="AT1607" s="11">
        <v>414225</v>
      </c>
      <c r="AW1607" s="11">
        <v>-0.08</v>
      </c>
      <c r="AX1607" s="11">
        <v>-4.6473218751596213E-3</v>
      </c>
    </row>
    <row r="1608" spans="1:50">
      <c r="A1608"/>
      <c r="B1608"/>
      <c r="C1608"/>
      <c r="D1608"/>
      <c r="E1608"/>
      <c r="F1608"/>
      <c r="G1608"/>
      <c r="H1608"/>
      <c r="I1608"/>
      <c r="J1608"/>
      <c r="K1608"/>
      <c r="L1608"/>
      <c r="M1608"/>
      <c r="N1608"/>
      <c r="O1608"/>
      <c r="P1608"/>
      <c r="Q1608"/>
      <c r="R1608"/>
      <c r="S1608"/>
      <c r="T1608"/>
      <c r="U1608"/>
      <c r="V1608"/>
      <c r="W1608"/>
      <c r="X1608"/>
      <c r="Y1608"/>
      <c r="Z1608"/>
      <c r="AA1608" s="11">
        <v>0</v>
      </c>
      <c r="AB1608" s="11">
        <v>1.0000000000000009E-2</v>
      </c>
      <c r="AC1608" s="11">
        <v>0.85</v>
      </c>
      <c r="AD1608" s="11">
        <v>0.7</v>
      </c>
      <c r="AE1608" s="11">
        <v>0.45200000000000001</v>
      </c>
      <c r="AF1608" s="11">
        <v>0.40600000000000003</v>
      </c>
      <c r="AG1608" s="11">
        <v>0.7</v>
      </c>
      <c r="AH1608" s="11">
        <v>0.85799999999999998</v>
      </c>
      <c r="AI1608" s="11">
        <v>0.79</v>
      </c>
      <c r="AJ1608" s="11">
        <v>0.75044837351435301</v>
      </c>
      <c r="AK1608" s="11">
        <v>0.78594031080365701</v>
      </c>
      <c r="AL1608" s="11">
        <v>0.88822946703454497</v>
      </c>
      <c r="AM1608" s="11">
        <v>0.1780320790453111</v>
      </c>
      <c r="AN1608" s="11">
        <v>0.14990028571428571</v>
      </c>
      <c r="AO1608" s="11">
        <v>0.83996143336526996</v>
      </c>
      <c r="AP1608" s="11">
        <v>0.43176000183820729</v>
      </c>
      <c r="AQ1608" s="11">
        <v>0.88822946703454497</v>
      </c>
      <c r="AR1608" s="11">
        <v>40857.679858510601</v>
      </c>
      <c r="AS1608" s="11">
        <v>39320</v>
      </c>
      <c r="AT1608" s="11">
        <v>419450</v>
      </c>
      <c r="AW1608" s="11">
        <v>-7.0000000000000007E-2</v>
      </c>
      <c r="AX1608" s="11">
        <v>-7.6779761713212935E-3</v>
      </c>
    </row>
    <row r="1609" spans="1:50">
      <c r="A1609"/>
      <c r="B1609"/>
      <c r="C1609"/>
      <c r="D1609"/>
      <c r="E1609"/>
      <c r="F1609"/>
      <c r="G1609"/>
      <c r="H1609"/>
      <c r="I1609"/>
      <c r="J1609"/>
      <c r="K1609"/>
      <c r="L1609"/>
      <c r="M1609"/>
      <c r="N1609"/>
      <c r="O1609"/>
      <c r="P1609"/>
      <c r="Q1609"/>
      <c r="R1609"/>
      <c r="S1609"/>
      <c r="T1609"/>
      <c r="U1609"/>
      <c r="V1609"/>
      <c r="W1609"/>
      <c r="X1609"/>
      <c r="Y1609"/>
      <c r="Z1609"/>
      <c r="AA1609" s="11">
        <v>0</v>
      </c>
      <c r="AB1609" s="11">
        <v>0</v>
      </c>
      <c r="AC1609" s="11">
        <v>0.85</v>
      </c>
      <c r="AD1609" s="11">
        <v>0.7</v>
      </c>
      <c r="AE1609" s="11">
        <v>0.45600000000000002</v>
      </c>
      <c r="AF1609" s="11">
        <v>0.379</v>
      </c>
      <c r="AG1609" s="11">
        <v>0.7</v>
      </c>
      <c r="AH1609" s="11">
        <v>0.87</v>
      </c>
      <c r="AI1609" s="11">
        <v>0.79</v>
      </c>
      <c r="AJ1609" s="11">
        <v>0.78604391091730597</v>
      </c>
      <c r="AK1609" s="11">
        <v>0.79657164752048004</v>
      </c>
      <c r="AL1609" s="11">
        <v>0.8910647687172526</v>
      </c>
      <c r="AM1609" s="11">
        <v>0.34141747115611004</v>
      </c>
      <c r="AN1609" s="11">
        <v>0.17441171428571428</v>
      </c>
      <c r="AO1609" s="11">
        <v>0.86208240095395505</v>
      </c>
      <c r="AP1609" s="11">
        <v>0.44204000160843138</v>
      </c>
      <c r="AQ1609" s="11">
        <v>0.8910647687172526</v>
      </c>
      <c r="AR1609" s="11">
        <v>43253.715710033102</v>
      </c>
      <c r="AS1609" s="11">
        <v>39790</v>
      </c>
      <c r="AT1609" s="11">
        <v>424700</v>
      </c>
      <c r="AW1609" s="11">
        <v>-0.06</v>
      </c>
      <c r="AX1609" s="11">
        <v>-1.0463758140807605E-2</v>
      </c>
    </row>
    <row r="1610" spans="1:50">
      <c r="A1610"/>
      <c r="B1610"/>
      <c r="C1610"/>
      <c r="D1610"/>
      <c r="E1610"/>
      <c r="F1610"/>
      <c r="G1610"/>
      <c r="H1610"/>
      <c r="I1610"/>
      <c r="J1610"/>
      <c r="K1610"/>
      <c r="L1610"/>
      <c r="M1610"/>
      <c r="N1610"/>
      <c r="O1610"/>
      <c r="P1610"/>
      <c r="Q1610"/>
      <c r="R1610"/>
      <c r="S1610"/>
      <c r="T1610"/>
      <c r="U1610"/>
      <c r="V1610"/>
      <c r="W1610"/>
      <c r="X1610"/>
      <c r="Y1610"/>
      <c r="Z1610"/>
      <c r="AA1610" s="11">
        <v>0</v>
      </c>
      <c r="AB1610" s="11">
        <v>0</v>
      </c>
      <c r="AC1610" s="11">
        <v>0.85</v>
      </c>
      <c r="AD1610" s="11">
        <v>0.7</v>
      </c>
      <c r="AE1610" s="11">
        <v>0.46500000000000002</v>
      </c>
      <c r="AF1610" s="11">
        <v>0.379</v>
      </c>
      <c r="AG1610" s="11">
        <v>0.7</v>
      </c>
      <c r="AH1610" s="11">
        <v>0.87400000000000011</v>
      </c>
      <c r="AI1610" s="11">
        <v>0.79</v>
      </c>
      <c r="AJ1610" s="11">
        <v>0.79753367573958001</v>
      </c>
      <c r="AK1610" s="11">
        <v>0.79551902590672507</v>
      </c>
      <c r="AL1610" s="11">
        <v>0.89961040312829432</v>
      </c>
      <c r="AM1610" s="11">
        <v>0.53994618347948997</v>
      </c>
      <c r="AN1610" s="11">
        <v>0.15412285714285714</v>
      </c>
      <c r="AO1610" s="11">
        <v>0.86873925263794693</v>
      </c>
      <c r="AP1610" s="11">
        <v>0.45232000137865541</v>
      </c>
      <c r="AQ1610" s="11">
        <v>0.89961040312829432</v>
      </c>
      <c r="AR1610" s="11">
        <v>49075.148990810398</v>
      </c>
      <c r="AS1610" s="11">
        <v>44090</v>
      </c>
      <c r="AT1610" s="11">
        <v>430475</v>
      </c>
      <c r="AW1610" s="11">
        <v>-0.05</v>
      </c>
      <c r="AX1610" s="11">
        <v>-1.4434570618227199E-2</v>
      </c>
    </row>
    <row r="1611" spans="1:50">
      <c r="A1611"/>
      <c r="B1611"/>
      <c r="C1611"/>
      <c r="D1611"/>
      <c r="E1611"/>
      <c r="F1611"/>
      <c r="G1611"/>
      <c r="H1611"/>
      <c r="I1611"/>
      <c r="J1611"/>
      <c r="K1611"/>
      <c r="L1611"/>
      <c r="M1611"/>
      <c r="N1611"/>
      <c r="O1611"/>
      <c r="P1611"/>
      <c r="Q1611"/>
      <c r="R1611"/>
      <c r="S1611"/>
      <c r="T1611"/>
      <c r="U1611"/>
      <c r="V1611"/>
      <c r="W1611"/>
      <c r="X1611"/>
      <c r="Y1611"/>
      <c r="Z1611"/>
      <c r="AA1611" s="11">
        <v>0</v>
      </c>
      <c r="AB1611" s="11">
        <v>0</v>
      </c>
      <c r="AC1611" s="11">
        <v>0.85</v>
      </c>
      <c r="AD1611" s="11">
        <v>0.7</v>
      </c>
      <c r="AE1611" s="11">
        <v>0.51300000000000001</v>
      </c>
      <c r="AF1611" s="11">
        <v>0.67299999999999993</v>
      </c>
      <c r="AG1611" s="11">
        <v>0.7</v>
      </c>
      <c r="AH1611" s="11">
        <v>0.88300000000000001</v>
      </c>
      <c r="AI1611" s="11">
        <v>0.79</v>
      </c>
      <c r="AJ1611" s="11">
        <v>0.80902344056185405</v>
      </c>
      <c r="AK1611" s="11">
        <v>0.79446640429297</v>
      </c>
      <c r="AL1611" s="11">
        <v>0.90815603753933605</v>
      </c>
      <c r="AM1611" s="11">
        <v>0.77233809560190436</v>
      </c>
      <c r="AN1611" s="11">
        <v>0.13751885714285714</v>
      </c>
      <c r="AO1611" s="11">
        <v>0.87539610432193871</v>
      </c>
      <c r="AP1611" s="11">
        <v>0.4626000011488795</v>
      </c>
      <c r="AQ1611" s="11">
        <v>0.90815603753933605</v>
      </c>
      <c r="AR1611" s="11">
        <v>53645.722959577499</v>
      </c>
      <c r="AS1611" s="11">
        <v>46740</v>
      </c>
      <c r="AT1611" s="11">
        <v>436300</v>
      </c>
      <c r="AU1611" s="11">
        <v>30.760249999999999</v>
      </c>
      <c r="AW1611" s="11">
        <v>-0.02</v>
      </c>
      <c r="AX1611" s="11">
        <v>1.8626743199104123E-3</v>
      </c>
    </row>
    <row r="1612" spans="1:50">
      <c r="A1612"/>
      <c r="B1612"/>
      <c r="C1612"/>
      <c r="D1612"/>
      <c r="E1612"/>
      <c r="F1612"/>
      <c r="G1612"/>
      <c r="H1612"/>
      <c r="I1612"/>
      <c r="J1612"/>
      <c r="K1612"/>
      <c r="L1612"/>
      <c r="M1612"/>
      <c r="N1612"/>
      <c r="O1612"/>
      <c r="P1612"/>
      <c r="Q1612"/>
      <c r="R1612"/>
      <c r="S1612"/>
      <c r="T1612"/>
      <c r="U1612"/>
      <c r="V1612"/>
      <c r="W1612"/>
      <c r="X1612"/>
      <c r="Y1612"/>
      <c r="Z1612"/>
      <c r="AA1612" s="11">
        <v>0</v>
      </c>
      <c r="AB1612" s="11">
        <v>0</v>
      </c>
      <c r="AC1612" s="11">
        <v>0.85</v>
      </c>
      <c r="AD1612" s="11">
        <v>0.9</v>
      </c>
      <c r="AE1612" s="11">
        <v>0.52500000000000002</v>
      </c>
      <c r="AF1612" s="11">
        <v>0.58899999999999997</v>
      </c>
      <c r="AG1612" s="11">
        <v>0.9</v>
      </c>
      <c r="AH1612" s="11">
        <v>0.8859999999999999</v>
      </c>
      <c r="AI1612" s="11">
        <v>0.78</v>
      </c>
      <c r="AJ1612" s="11">
        <v>0.81210465117739294</v>
      </c>
      <c r="AK1612" s="11">
        <v>0.78069604812854898</v>
      </c>
      <c r="AL1612" s="11">
        <v>0.90933444551015441</v>
      </c>
      <c r="AM1612" s="11">
        <v>1</v>
      </c>
      <c r="AN1612" s="11">
        <v>0.14197714285714286</v>
      </c>
      <c r="AO1612" s="11">
        <v>0.87351644842932219</v>
      </c>
      <c r="AP1612" s="11">
        <v>0.47288000091910365</v>
      </c>
      <c r="AQ1612" s="11">
        <v>0.90933444551015441</v>
      </c>
      <c r="AR1612" s="11">
        <v>53904.975654600101</v>
      </c>
      <c r="AS1612" s="11">
        <v>47880</v>
      </c>
      <c r="AT1612" s="11">
        <v>441525</v>
      </c>
      <c r="AW1612" s="11">
        <v>0.01</v>
      </c>
      <c r="AX1612" s="11">
        <v>-3.8130936472579591E-3</v>
      </c>
    </row>
    <row r="1613" spans="1:50">
      <c r="A1613"/>
      <c r="B1613"/>
      <c r="C1613"/>
      <c r="D1613"/>
      <c r="E1613"/>
      <c r="F1613"/>
      <c r="G1613"/>
      <c r="H1613"/>
      <c r="I1613"/>
      <c r="J1613"/>
      <c r="K1613"/>
      <c r="L1613"/>
      <c r="M1613"/>
      <c r="N1613"/>
      <c r="O1613"/>
      <c r="P1613"/>
      <c r="Q1613"/>
      <c r="R1613"/>
      <c r="S1613"/>
      <c r="T1613"/>
      <c r="U1613"/>
      <c r="V1613"/>
      <c r="W1613"/>
      <c r="X1613"/>
      <c r="Y1613"/>
      <c r="Z1613"/>
      <c r="AA1613" s="11">
        <v>0</v>
      </c>
      <c r="AB1613" s="11">
        <v>0</v>
      </c>
      <c r="AC1613" s="11">
        <v>0.85</v>
      </c>
      <c r="AD1613" s="11">
        <v>0.9</v>
      </c>
      <c r="AE1613" s="11">
        <v>0.56799999999999995</v>
      </c>
      <c r="AF1613" s="11">
        <v>0.52</v>
      </c>
      <c r="AG1613" s="11">
        <v>0.9</v>
      </c>
      <c r="AH1613" s="11">
        <v>0.85199999999999998</v>
      </c>
      <c r="AI1613" s="11">
        <v>0.79599999999999993</v>
      </c>
      <c r="AJ1613" s="11">
        <v>0.81518586179293206</v>
      </c>
      <c r="AK1613" s="11">
        <v>0.76692569196412796</v>
      </c>
      <c r="AL1613" s="11">
        <v>0.91051285348097299</v>
      </c>
      <c r="AM1613" s="11">
        <v>1</v>
      </c>
      <c r="AN1613" s="11">
        <v>0.16486514285714285</v>
      </c>
      <c r="AO1613" s="11">
        <v>0.87163679253670556</v>
      </c>
      <c r="AP1613" s="11">
        <v>0.48316000068932774</v>
      </c>
      <c r="AQ1613" s="11">
        <v>0.91051285348097299</v>
      </c>
      <c r="AR1613" s="11">
        <v>57549.534981314202</v>
      </c>
      <c r="AS1613" s="11">
        <v>47730</v>
      </c>
      <c r="AT1613" s="11">
        <v>446175</v>
      </c>
      <c r="AW1613" s="11">
        <v>0</v>
      </c>
      <c r="AX1613" s="11">
        <v>3.1734300370070689E-3</v>
      </c>
    </row>
    <row r="1614" spans="1:50">
      <c r="A1614"/>
      <c r="B1614"/>
      <c r="C1614"/>
      <c r="D1614"/>
      <c r="E1614"/>
      <c r="F1614"/>
      <c r="G1614"/>
      <c r="H1614"/>
      <c r="I1614"/>
      <c r="J1614"/>
      <c r="K1614"/>
      <c r="L1614"/>
      <c r="M1614"/>
      <c r="N1614"/>
      <c r="O1614"/>
      <c r="P1614"/>
      <c r="Q1614"/>
      <c r="R1614"/>
      <c r="S1614"/>
      <c r="T1614"/>
      <c r="U1614"/>
      <c r="V1614"/>
      <c r="W1614"/>
      <c r="X1614"/>
      <c r="Y1614"/>
      <c r="Z1614"/>
      <c r="AA1614" s="11">
        <v>0</v>
      </c>
      <c r="AB1614" s="11">
        <v>0</v>
      </c>
      <c r="AC1614" s="11">
        <v>0.85</v>
      </c>
      <c r="AD1614" s="11">
        <v>0.9</v>
      </c>
      <c r="AE1614" s="11">
        <v>0.59799999999999998</v>
      </c>
      <c r="AF1614" s="11">
        <v>0.51500000000000001</v>
      </c>
      <c r="AG1614" s="11">
        <v>0.9</v>
      </c>
      <c r="AH1614" s="11">
        <v>0.84699999999999998</v>
      </c>
      <c r="AI1614" s="11">
        <v>0.81400000000000006</v>
      </c>
      <c r="AJ1614" s="11">
        <v>0.79588958346439598</v>
      </c>
      <c r="AK1614" s="11">
        <v>0.79151355988893402</v>
      </c>
      <c r="AL1614" s="11">
        <v>0.82863415671817031</v>
      </c>
      <c r="AM1614" s="11">
        <v>1</v>
      </c>
      <c r="AN1614" s="11">
        <v>0.16948314285714286</v>
      </c>
      <c r="AO1614" s="11">
        <v>0.86457281403542052</v>
      </c>
      <c r="AP1614" s="11">
        <v>0.49344000045955178</v>
      </c>
      <c r="AQ1614" s="11">
        <v>0.82863415671817031</v>
      </c>
      <c r="AR1614" s="11">
        <v>60706.506990166599</v>
      </c>
      <c r="AS1614" s="11">
        <v>47060</v>
      </c>
      <c r="AT1614" s="11">
        <v>451630</v>
      </c>
      <c r="AW1614" s="11">
        <v>0</v>
      </c>
      <c r="AX1614" s="11">
        <v>-6.6892499231073765E-3</v>
      </c>
    </row>
    <row r="1615" spans="1:50">
      <c r="A1615"/>
      <c r="B1615"/>
      <c r="C1615"/>
      <c r="D1615"/>
      <c r="E1615"/>
      <c r="F1615"/>
      <c r="G1615"/>
      <c r="H1615"/>
      <c r="I1615"/>
      <c r="J1615"/>
      <c r="K1615"/>
      <c r="L1615"/>
      <c r="M1615"/>
      <c r="N1615"/>
      <c r="O1615"/>
      <c r="P1615"/>
      <c r="Q1615"/>
      <c r="R1615"/>
      <c r="S1615"/>
      <c r="T1615"/>
      <c r="U1615"/>
      <c r="V1615"/>
      <c r="W1615"/>
      <c r="X1615"/>
      <c r="Y1615"/>
      <c r="Z1615"/>
      <c r="AA1615" s="11">
        <v>0</v>
      </c>
      <c r="AB1615" s="11">
        <v>0</v>
      </c>
      <c r="AC1615" s="11">
        <v>0.85</v>
      </c>
      <c r="AD1615" s="11">
        <v>0.9</v>
      </c>
      <c r="AE1615" s="11">
        <v>0.58899999999999997</v>
      </c>
      <c r="AF1615" s="11">
        <v>0.41399999999999998</v>
      </c>
      <c r="AG1615" s="11">
        <v>0.9</v>
      </c>
      <c r="AH1615" s="11">
        <v>0.85299999999999998</v>
      </c>
      <c r="AI1615" s="11">
        <v>0.79799999999999993</v>
      </c>
      <c r="AJ1615" s="11">
        <v>0.76570788982004601</v>
      </c>
      <c r="AK1615" s="11">
        <v>0.82604113875374596</v>
      </c>
      <c r="AL1615" s="11">
        <v>0.85885688665901527</v>
      </c>
      <c r="AM1615" s="11">
        <v>1</v>
      </c>
      <c r="AN1615" s="11">
        <v>0.1603877142857143</v>
      </c>
      <c r="AO1615" s="11">
        <v>0.86974379481258757</v>
      </c>
      <c r="AP1615" s="11">
        <v>0.50372000022977592</v>
      </c>
      <c r="AQ1615" s="11">
        <v>0.85885688665901527</v>
      </c>
      <c r="AR1615" s="11">
        <v>64979.821973669597</v>
      </c>
      <c r="AS1615" s="11">
        <v>56770</v>
      </c>
      <c r="AT1615" s="11">
        <v>458095</v>
      </c>
      <c r="AW1615" s="11">
        <v>-0.01</v>
      </c>
      <c r="AX1615" s="11">
        <v>-7.181232928872433E-3</v>
      </c>
    </row>
    <row r="1616" spans="1:50">
      <c r="A1616"/>
      <c r="B1616"/>
      <c r="C1616"/>
      <c r="D1616"/>
      <c r="E1616"/>
      <c r="F1616"/>
      <c r="G1616"/>
      <c r="H1616"/>
      <c r="I1616"/>
      <c r="J1616"/>
      <c r="K1616"/>
      <c r="L1616"/>
      <c r="M1616"/>
      <c r="N1616"/>
      <c r="O1616"/>
      <c r="P1616"/>
      <c r="Q1616"/>
      <c r="R1616"/>
      <c r="S1616"/>
      <c r="T1616"/>
      <c r="U1616"/>
      <c r="V1616"/>
      <c r="W1616"/>
      <c r="X1616"/>
      <c r="Y1616"/>
      <c r="Z1616"/>
      <c r="AA1616" s="11">
        <v>0</v>
      </c>
      <c r="AB1616" s="11">
        <v>1.9999999552965164E-2</v>
      </c>
      <c r="AC1616" s="11">
        <v>0.85</v>
      </c>
      <c r="AD1616" s="11">
        <v>0.9</v>
      </c>
      <c r="AE1616" s="11">
        <v>0.64300000000000002</v>
      </c>
      <c r="AF1616" s="11">
        <v>0.39</v>
      </c>
      <c r="AG1616" s="11">
        <v>0.9</v>
      </c>
      <c r="AH1616" s="11">
        <v>0.8590000000000001</v>
      </c>
      <c r="AI1616" s="11">
        <v>0.80200000000000005</v>
      </c>
      <c r="AJ1616" s="11">
        <v>0.76606497414179997</v>
      </c>
      <c r="AK1616" s="11">
        <v>0.809934846204442</v>
      </c>
      <c r="AL1616" s="11">
        <v>0.82148427325065643</v>
      </c>
      <c r="AM1616" s="11">
        <v>1</v>
      </c>
      <c r="AN1616" s="11">
        <v>0.15129228571428571</v>
      </c>
      <c r="AO1616" s="11">
        <v>0.86053914784121266</v>
      </c>
      <c r="AP1616" s="11">
        <v>0.51400000000000001</v>
      </c>
      <c r="AQ1616" s="11">
        <v>0.82148427325065643</v>
      </c>
      <c r="AR1616" s="11">
        <v>68319.185996831802</v>
      </c>
      <c r="AS1616" s="11">
        <v>58670</v>
      </c>
      <c r="AT1616" s="11">
        <v>465158</v>
      </c>
      <c r="AW1616" s="11">
        <v>-0.02</v>
      </c>
      <c r="AX1616" s="11">
        <v>-7.4308320735827216E-3</v>
      </c>
    </row>
    <row r="1617" spans="1:50">
      <c r="A1617"/>
      <c r="B1617"/>
      <c r="C1617"/>
      <c r="D1617"/>
      <c r="E1617"/>
      <c r="F1617"/>
      <c r="G1617"/>
      <c r="H1617"/>
      <c r="I1617"/>
      <c r="J1617"/>
      <c r="K1617"/>
      <c r="L1617"/>
      <c r="M1617"/>
      <c r="N1617"/>
      <c r="O1617"/>
      <c r="P1617"/>
      <c r="Q1617"/>
      <c r="R1617"/>
      <c r="S1617"/>
      <c r="T1617"/>
      <c r="U1617"/>
      <c r="V1617"/>
      <c r="W1617"/>
      <c r="X1617"/>
      <c r="Y1617"/>
      <c r="Z1617"/>
      <c r="AA1617" s="11">
        <v>0</v>
      </c>
      <c r="AB1617" s="11">
        <v>3.9999999105930328E-2</v>
      </c>
      <c r="AC1617" s="11">
        <v>0.76900000000000002</v>
      </c>
      <c r="AD1617" s="11">
        <v>0.9</v>
      </c>
      <c r="AE1617" s="11">
        <v>0.65700000000000003</v>
      </c>
      <c r="AF1617" s="11">
        <v>0.36799999999999999</v>
      </c>
      <c r="AG1617" s="11">
        <v>0.9</v>
      </c>
      <c r="AH1617" s="11">
        <v>0.85699999999999998</v>
      </c>
      <c r="AI1617" s="11">
        <v>0.82400000000000007</v>
      </c>
      <c r="AJ1617" s="11">
        <v>0.78108019013543595</v>
      </c>
      <c r="AK1617" s="11">
        <v>0.80674364646285801</v>
      </c>
      <c r="AL1617" s="11">
        <v>0.87165517522255764</v>
      </c>
      <c r="AM1617" s="11">
        <v>1</v>
      </c>
      <c r="AN1617" s="11">
        <v>0.14219685714285715</v>
      </c>
      <c r="AO1617" s="11">
        <v>0.84279066758778887</v>
      </c>
      <c r="AP1617" s="11">
        <v>0.51400000000000001</v>
      </c>
      <c r="AQ1617" s="11">
        <v>0.87165517522255764</v>
      </c>
      <c r="AR1617" s="11">
        <v>78983.103166561399</v>
      </c>
      <c r="AS1617" s="11">
        <v>60210</v>
      </c>
      <c r="AT1617" s="11">
        <v>472637</v>
      </c>
      <c r="AW1617" s="11">
        <v>-0.02</v>
      </c>
      <c r="AX1617" s="11">
        <v>-9.3943337521178172E-3</v>
      </c>
    </row>
    <row r="1618" spans="1:50">
      <c r="A1618"/>
      <c r="B1618"/>
      <c r="C1618"/>
      <c r="D1618"/>
      <c r="E1618"/>
      <c r="F1618"/>
      <c r="G1618"/>
      <c r="H1618"/>
      <c r="I1618"/>
      <c r="J1618"/>
      <c r="K1618"/>
      <c r="L1618"/>
      <c r="M1618"/>
      <c r="N1618"/>
      <c r="O1618"/>
      <c r="P1618"/>
      <c r="Q1618"/>
      <c r="R1618"/>
      <c r="S1618"/>
      <c r="T1618"/>
      <c r="U1618"/>
      <c r="V1618"/>
      <c r="W1618"/>
      <c r="X1618"/>
      <c r="Y1618"/>
      <c r="Z1618"/>
      <c r="AA1618" s="11">
        <v>0</v>
      </c>
      <c r="AB1618" s="11">
        <v>5.9999998658895493E-2</v>
      </c>
      <c r="AC1618" s="11">
        <v>0.76900000000000002</v>
      </c>
      <c r="AD1618" s="11">
        <v>0.8</v>
      </c>
      <c r="AE1618" s="11">
        <v>0.65300000000000002</v>
      </c>
      <c r="AF1618" s="11">
        <v>0.44</v>
      </c>
      <c r="AG1618" s="11">
        <v>0.9</v>
      </c>
      <c r="AH1618" s="11">
        <v>0.80200000000000005</v>
      </c>
      <c r="AI1618" s="11">
        <v>0.86599999999999999</v>
      </c>
      <c r="AJ1618" s="11">
        <v>0.79614018812799203</v>
      </c>
      <c r="AK1618" s="11">
        <v>0.80155770544412586</v>
      </c>
      <c r="AL1618" s="11">
        <v>0.89682137899031034</v>
      </c>
      <c r="AM1618" s="11">
        <v>1</v>
      </c>
      <c r="AN1618" s="11">
        <v>0.13935292006356695</v>
      </c>
      <c r="AO1618" s="11">
        <v>0.85193582570291926</v>
      </c>
      <c r="AP1618" s="11">
        <v>0.47799999999999998</v>
      </c>
      <c r="AQ1618" s="11">
        <v>0.89682137899031034</v>
      </c>
      <c r="AR1618" s="11">
        <v>84486.835519604094</v>
      </c>
      <c r="AS1618" s="11">
        <v>66950</v>
      </c>
      <c r="AT1618" s="11">
        <v>479993</v>
      </c>
      <c r="AW1618" s="11">
        <v>-0.02</v>
      </c>
      <c r="AX1618" s="11">
        <v>-2.9541867077231526E-2</v>
      </c>
    </row>
    <row r="1619" spans="1:50">
      <c r="A1619"/>
      <c r="B1619"/>
      <c r="C1619"/>
      <c r="D1619"/>
      <c r="E1619"/>
      <c r="F1619"/>
      <c r="G1619"/>
      <c r="H1619"/>
      <c r="I1619"/>
      <c r="J1619"/>
      <c r="K1619"/>
      <c r="L1619"/>
      <c r="M1619"/>
      <c r="N1619"/>
      <c r="O1619"/>
      <c r="P1619"/>
      <c r="Q1619"/>
      <c r="R1619"/>
      <c r="S1619"/>
      <c r="T1619"/>
      <c r="U1619"/>
      <c r="V1619"/>
      <c r="W1619"/>
      <c r="X1619"/>
      <c r="Y1619"/>
      <c r="Z1619"/>
      <c r="AA1619" s="11">
        <v>0</v>
      </c>
      <c r="AB1619" s="11">
        <v>7.9999998211860657E-2</v>
      </c>
      <c r="AC1619" s="11">
        <v>0.77300000000000002</v>
      </c>
      <c r="AD1619" s="11">
        <v>0.8</v>
      </c>
      <c r="AE1619" s="11">
        <v>0.65400000000000003</v>
      </c>
      <c r="AF1619" s="11">
        <v>0.44799999999999995</v>
      </c>
      <c r="AG1619" s="11">
        <v>0.9</v>
      </c>
      <c r="AH1619" s="11">
        <v>0.79799999999999993</v>
      </c>
      <c r="AI1619" s="11">
        <v>0.86</v>
      </c>
      <c r="AJ1619" s="11">
        <v>0.8045507683225861</v>
      </c>
      <c r="AK1619" s="11">
        <v>0.80663690927495202</v>
      </c>
      <c r="AL1619" s="11">
        <v>0.9047043630706455</v>
      </c>
      <c r="AM1619" s="11">
        <v>1</v>
      </c>
      <c r="AN1619" s="11">
        <v>0.13650898298427674</v>
      </c>
      <c r="AO1619" s="11">
        <v>0.86122134480576018</v>
      </c>
      <c r="AP1619" s="11">
        <v>0.47399999999999998</v>
      </c>
      <c r="AQ1619" s="11">
        <v>0.9047043630706455</v>
      </c>
      <c r="AR1619" s="11">
        <v>88972.401675457993</v>
      </c>
      <c r="AS1619" s="11">
        <v>67200</v>
      </c>
      <c r="AT1619" s="11">
        <v>488650</v>
      </c>
      <c r="AW1619" s="11">
        <v>-0.02</v>
      </c>
      <c r="AX1619" s="11">
        <v>-3.0324897780662469E-2</v>
      </c>
    </row>
    <row r="1620" spans="1:50">
      <c r="A1620"/>
      <c r="B1620"/>
      <c r="C1620"/>
      <c r="D1620"/>
      <c r="E1620"/>
      <c r="F1620"/>
      <c r="G1620"/>
      <c r="H1620"/>
      <c r="I1620"/>
      <c r="J1620"/>
      <c r="K1620"/>
      <c r="L1620"/>
      <c r="M1620"/>
      <c r="N1620"/>
      <c r="O1620"/>
      <c r="P1620"/>
      <c r="Q1620"/>
      <c r="R1620"/>
      <c r="S1620"/>
      <c r="T1620"/>
      <c r="U1620"/>
      <c r="V1620"/>
      <c r="W1620"/>
      <c r="X1620"/>
      <c r="Y1620"/>
      <c r="Z1620"/>
      <c r="AA1620" s="11">
        <v>0</v>
      </c>
      <c r="AB1620" s="11">
        <v>9.9999997764825821E-2</v>
      </c>
      <c r="AC1620" s="11">
        <v>0.76200000000000001</v>
      </c>
      <c r="AD1620" s="11">
        <v>0.8</v>
      </c>
      <c r="AE1620" s="11">
        <v>0.66299999999999992</v>
      </c>
      <c r="AF1620" s="11">
        <v>0.54400000000000004</v>
      </c>
      <c r="AG1620" s="11">
        <v>0.9</v>
      </c>
      <c r="AH1620" s="11">
        <v>0.80200000000000005</v>
      </c>
      <c r="AI1620" s="11">
        <v>0.85799999999999998</v>
      </c>
      <c r="AJ1620" s="11">
        <v>0.78871955916158998</v>
      </c>
      <c r="AK1620" s="11">
        <v>0.80988698174785601</v>
      </c>
      <c r="AL1620" s="11">
        <v>0.89368403443777744</v>
      </c>
      <c r="AM1620" s="11">
        <v>1</v>
      </c>
      <c r="AN1620" s="11">
        <v>0.13366504590498657</v>
      </c>
      <c r="AO1620" s="11">
        <v>0.86623591407907197</v>
      </c>
      <c r="AP1620" s="11">
        <v>0.45100000000000001</v>
      </c>
      <c r="AQ1620" s="11">
        <v>0.89368403443777744</v>
      </c>
      <c r="AR1620" s="11">
        <v>83820.4182999943</v>
      </c>
      <c r="AS1620" s="11">
        <v>59590</v>
      </c>
      <c r="AT1620" s="11">
        <v>497854</v>
      </c>
      <c r="AW1620" s="11">
        <v>-0.01</v>
      </c>
      <c r="AX1620" s="11">
        <v>-4.9841629715556529E-2</v>
      </c>
    </row>
    <row r="1621" spans="1:50">
      <c r="A1621"/>
      <c r="B1621"/>
      <c r="C1621"/>
      <c r="D1621"/>
      <c r="E1621"/>
      <c r="F1621"/>
      <c r="G1621"/>
      <c r="H1621"/>
      <c r="I1621"/>
      <c r="J1621"/>
      <c r="K1621"/>
      <c r="L1621"/>
      <c r="M1621"/>
      <c r="N1621"/>
      <c r="O1621"/>
      <c r="P1621"/>
      <c r="Q1621"/>
      <c r="R1621"/>
      <c r="S1621"/>
      <c r="T1621"/>
      <c r="U1621"/>
      <c r="V1621"/>
      <c r="W1621"/>
      <c r="X1621"/>
      <c r="Y1621"/>
      <c r="Z1621"/>
      <c r="AA1621" s="11">
        <v>0</v>
      </c>
      <c r="AB1621" s="11">
        <v>0.11999999731779099</v>
      </c>
      <c r="AC1621" s="11">
        <v>0.75099999999999989</v>
      </c>
      <c r="AD1621" s="11">
        <v>0.8</v>
      </c>
      <c r="AE1621" s="11">
        <v>0.65900000000000003</v>
      </c>
      <c r="AF1621" s="11">
        <v>0.58499999999999996</v>
      </c>
      <c r="AG1621" s="11">
        <v>0.95</v>
      </c>
      <c r="AH1621" s="11">
        <v>0.78900000000000003</v>
      </c>
      <c r="AI1621" s="11">
        <v>0.875</v>
      </c>
      <c r="AJ1621" s="11">
        <v>0.78583236363450792</v>
      </c>
      <c r="AK1621" s="11">
        <v>0.80678811199964251</v>
      </c>
      <c r="AL1621" s="11">
        <v>0.8897471941813947</v>
      </c>
      <c r="AM1621" s="11">
        <v>1</v>
      </c>
      <c r="AN1621" s="11">
        <v>0.13082110882569636</v>
      </c>
      <c r="AO1621" s="11">
        <v>0.86257355502014155</v>
      </c>
      <c r="AP1621" s="11">
        <v>0.40399999999999997</v>
      </c>
      <c r="AQ1621" s="11">
        <v>0.8897471941813947</v>
      </c>
      <c r="AS1621" s="11">
        <v>68824.666666666977</v>
      </c>
      <c r="AW1621" s="11">
        <v>-0.01</v>
      </c>
      <c r="AX1621" s="11">
        <v>-5.6818897823336267E-2</v>
      </c>
    </row>
    <row r="1622" spans="1:50">
      <c r="A1622"/>
      <c r="B1622"/>
      <c r="C1622"/>
      <c r="D1622"/>
      <c r="E1622"/>
      <c r="F1622"/>
      <c r="G1622"/>
      <c r="H1622"/>
      <c r="I1622"/>
      <c r="J1622"/>
      <c r="K1622"/>
      <c r="L1622"/>
      <c r="M1622"/>
      <c r="N1622"/>
      <c r="O1622"/>
      <c r="P1622"/>
      <c r="Q1622"/>
      <c r="R1622"/>
      <c r="S1622"/>
      <c r="T1622"/>
      <c r="U1622"/>
      <c r="V1622"/>
      <c r="W1622"/>
      <c r="X1622"/>
      <c r="Y1622"/>
      <c r="Z1622"/>
      <c r="AA1622" s="11">
        <v>5.1587165113319809E-3</v>
      </c>
      <c r="AB1622" s="11">
        <v>0.88500000000000001</v>
      </c>
      <c r="AC1622" s="11">
        <v>0.7</v>
      </c>
      <c r="AD1622" s="11">
        <v>0.3</v>
      </c>
      <c r="AE1622" s="11">
        <v>0.747</v>
      </c>
      <c r="AF1622" s="11">
        <v>0.879</v>
      </c>
      <c r="AG1622" s="11">
        <v>0.5</v>
      </c>
      <c r="AH1622" s="11">
        <v>0.74</v>
      </c>
      <c r="AI1622" s="11">
        <v>0.376</v>
      </c>
      <c r="AJ1622" s="11">
        <v>0.5157555099442892</v>
      </c>
      <c r="AK1622" s="11">
        <v>0.57366694725812706</v>
      </c>
      <c r="AL1622" s="11">
        <v>0.57010201422074613</v>
      </c>
      <c r="AM1622" s="11">
        <v>1.1008334757431111E-4</v>
      </c>
      <c r="AN1622" s="11">
        <v>3.3900571428571426E-2</v>
      </c>
      <c r="AO1622" s="11">
        <v>0.30081489276645634</v>
      </c>
      <c r="AP1622" s="11">
        <v>0.39120000218600032</v>
      </c>
      <c r="AQ1622" s="11">
        <v>0.57010201422074613</v>
      </c>
      <c r="AR1622" s="11">
        <v>714.62869919302796</v>
      </c>
      <c r="AS1622" s="11">
        <v>680</v>
      </c>
      <c r="AT1622" s="11">
        <v>13121371</v>
      </c>
      <c r="AW1622" s="11">
        <v>0.09</v>
      </c>
      <c r="AX1622" s="11">
        <v>-3.3351676255893525E-2</v>
      </c>
    </row>
    <row r="1623" spans="1:50">
      <c r="A1623"/>
      <c r="B1623"/>
      <c r="C1623"/>
      <c r="D1623"/>
      <c r="E1623"/>
      <c r="F1623"/>
      <c r="G1623"/>
      <c r="H1623"/>
      <c r="I1623"/>
      <c r="J1623"/>
      <c r="K1623"/>
      <c r="L1623"/>
      <c r="M1623"/>
      <c r="N1623"/>
      <c r="O1623"/>
      <c r="P1623"/>
      <c r="Q1623"/>
      <c r="R1623"/>
      <c r="S1623"/>
      <c r="T1623"/>
      <c r="U1623"/>
      <c r="V1623"/>
      <c r="W1623"/>
      <c r="X1623"/>
      <c r="Y1623"/>
      <c r="Z1623"/>
      <c r="AA1623" s="11">
        <v>5.1587165113319809E-3</v>
      </c>
      <c r="AB1623" s="11">
        <v>0.88399999620000003</v>
      </c>
      <c r="AC1623" s="11">
        <v>0.7</v>
      </c>
      <c r="AD1623" s="11">
        <v>0.3</v>
      </c>
      <c r="AE1623" s="11">
        <v>0.748</v>
      </c>
      <c r="AF1623" s="11">
        <v>0.873</v>
      </c>
      <c r="AG1623" s="11">
        <v>0.3</v>
      </c>
      <c r="AH1623" s="11">
        <v>0.60499999999999998</v>
      </c>
      <c r="AI1623" s="11">
        <v>0.376</v>
      </c>
      <c r="AJ1623" s="11">
        <v>0.5160770509562268</v>
      </c>
      <c r="AK1623" s="11">
        <v>0.57517035431073804</v>
      </c>
      <c r="AL1623" s="11">
        <v>0.57153266753955978</v>
      </c>
      <c r="AM1623" s="11">
        <v>1.8886555906542221E-4</v>
      </c>
      <c r="AN1623" s="11">
        <v>3.1661571428571428E-2</v>
      </c>
      <c r="AO1623" s="11">
        <v>0.29674989067073076</v>
      </c>
      <c r="AP1623" s="11">
        <v>0.4009800019674003</v>
      </c>
      <c r="AQ1623" s="11">
        <v>0.57153266753955978</v>
      </c>
      <c r="AR1623" s="11">
        <v>721.417955726488</v>
      </c>
      <c r="AS1623" s="11">
        <v>690</v>
      </c>
      <c r="AT1623" s="11">
        <v>13531083</v>
      </c>
      <c r="AW1623" s="11">
        <v>7.0000000000000007E-2</v>
      </c>
      <c r="AX1623" s="11">
        <v>-3.012020179315178E-2</v>
      </c>
    </row>
    <row r="1624" spans="1:50">
      <c r="A1624"/>
      <c r="B1624"/>
      <c r="C1624"/>
      <c r="D1624"/>
      <c r="E1624"/>
      <c r="F1624"/>
      <c r="G1624"/>
      <c r="H1624"/>
      <c r="I1624"/>
      <c r="J1624"/>
      <c r="K1624"/>
      <c r="L1624"/>
      <c r="M1624"/>
      <c r="N1624"/>
      <c r="O1624"/>
      <c r="P1624"/>
      <c r="Q1624"/>
      <c r="R1624"/>
      <c r="S1624"/>
      <c r="T1624"/>
      <c r="U1624"/>
      <c r="V1624"/>
      <c r="W1624"/>
      <c r="X1624"/>
      <c r="Y1624"/>
      <c r="Z1624"/>
      <c r="AA1624" s="11">
        <v>5.1587165113319809E-3</v>
      </c>
      <c r="AB1624" s="11">
        <v>0.88399999620000003</v>
      </c>
      <c r="AC1624" s="11">
        <v>0.7</v>
      </c>
      <c r="AD1624" s="11">
        <v>0.3</v>
      </c>
      <c r="AE1624" s="11">
        <v>0.74900000000000011</v>
      </c>
      <c r="AF1624" s="11">
        <v>0.88200000000000001</v>
      </c>
      <c r="AG1624" s="11">
        <v>0.3</v>
      </c>
      <c r="AH1624" s="11">
        <v>0.53500000000000003</v>
      </c>
      <c r="AI1624" s="11">
        <v>0.57999999999999996</v>
      </c>
      <c r="AJ1624" s="11">
        <v>0.5112620276285349</v>
      </c>
      <c r="AK1624" s="11">
        <v>0.54994264345390398</v>
      </c>
      <c r="AL1624" s="11">
        <v>0.487878709756915</v>
      </c>
      <c r="AM1624" s="11">
        <v>3.2648862668507774E-4</v>
      </c>
      <c r="AN1624" s="11">
        <v>2.8684571428571427E-2</v>
      </c>
      <c r="AO1624" s="11">
        <v>0.32875337387168752</v>
      </c>
      <c r="AP1624" s="11">
        <v>0.41076000174880029</v>
      </c>
      <c r="AQ1624" s="11">
        <v>0.487878709756915</v>
      </c>
      <c r="AR1624" s="11">
        <v>738.29720382513801</v>
      </c>
      <c r="AS1624" s="11">
        <v>720</v>
      </c>
      <c r="AT1624" s="11">
        <v>13953183</v>
      </c>
      <c r="AU1624" s="11">
        <v>39.159999999999997</v>
      </c>
      <c r="AV1624" s="11">
        <v>89.38</v>
      </c>
      <c r="AW1624" s="11">
        <v>7.0000000000000007E-2</v>
      </c>
      <c r="AX1624" s="11">
        <v>-2.7953637491883065E-2</v>
      </c>
    </row>
    <row r="1625" spans="1:50">
      <c r="A1625"/>
      <c r="B1625"/>
      <c r="C1625"/>
      <c r="D1625"/>
      <c r="E1625"/>
      <c r="F1625"/>
      <c r="G1625"/>
      <c r="H1625"/>
      <c r="I1625"/>
      <c r="J1625"/>
      <c r="K1625"/>
      <c r="L1625"/>
      <c r="M1625"/>
      <c r="N1625"/>
      <c r="O1625"/>
      <c r="P1625"/>
      <c r="Q1625"/>
      <c r="R1625"/>
      <c r="S1625"/>
      <c r="T1625"/>
      <c r="U1625"/>
      <c r="V1625"/>
      <c r="W1625"/>
      <c r="X1625"/>
      <c r="Y1625"/>
      <c r="Z1625"/>
      <c r="AA1625" s="11">
        <v>5.1587165113319809E-3</v>
      </c>
      <c r="AB1625" s="11">
        <v>0.88399999620000003</v>
      </c>
      <c r="AC1625" s="11">
        <v>0.7</v>
      </c>
      <c r="AD1625" s="11">
        <v>0.3</v>
      </c>
      <c r="AE1625" s="11">
        <v>0.748</v>
      </c>
      <c r="AF1625" s="11">
        <v>0.90700000000000003</v>
      </c>
      <c r="AG1625" s="11">
        <v>0.3</v>
      </c>
      <c r="AH1625" s="11">
        <v>0.61099999999999999</v>
      </c>
      <c r="AI1625" s="11">
        <v>0.29199999999999998</v>
      </c>
      <c r="AJ1625" s="11">
        <v>0.506447004300843</v>
      </c>
      <c r="AK1625" s="11">
        <v>0.52471493259706992</v>
      </c>
      <c r="AL1625" s="11">
        <v>0.40422475197427027</v>
      </c>
      <c r="AM1625" s="11">
        <v>9.8738286278716655E-4</v>
      </c>
      <c r="AN1625" s="11">
        <v>3.2418285714285719E-2</v>
      </c>
      <c r="AO1625" s="11">
        <v>0.36075685707264427</v>
      </c>
      <c r="AP1625" s="11">
        <v>0.42054000153020021</v>
      </c>
      <c r="AQ1625" s="11">
        <v>0.40422475197427027</v>
      </c>
      <c r="AR1625" s="11">
        <v>752.66472908211995</v>
      </c>
      <c r="AS1625" s="11">
        <v>740</v>
      </c>
      <c r="AT1625" s="11">
        <v>14385954</v>
      </c>
      <c r="AW1625" s="11">
        <v>0.05</v>
      </c>
      <c r="AX1625" s="11">
        <v>-2.8320181451101156E-2</v>
      </c>
    </row>
    <row r="1626" spans="1:50">
      <c r="A1626"/>
      <c r="B1626"/>
      <c r="C1626"/>
      <c r="D1626"/>
      <c r="E1626"/>
      <c r="F1626"/>
      <c r="G1626"/>
      <c r="H1626"/>
      <c r="I1626"/>
      <c r="J1626"/>
      <c r="K1626"/>
      <c r="L1626"/>
      <c r="M1626"/>
      <c r="N1626"/>
      <c r="O1626"/>
      <c r="P1626"/>
      <c r="Q1626"/>
      <c r="R1626"/>
      <c r="S1626"/>
      <c r="T1626"/>
      <c r="U1626"/>
      <c r="V1626"/>
      <c r="W1626"/>
      <c r="X1626"/>
      <c r="Y1626"/>
      <c r="Z1626"/>
      <c r="AA1626" s="11">
        <v>5.1587165113319809E-3</v>
      </c>
      <c r="AB1626" s="11">
        <v>0.88399999620000003</v>
      </c>
      <c r="AC1626" s="11">
        <v>0.7</v>
      </c>
      <c r="AD1626" s="11">
        <v>0.3</v>
      </c>
      <c r="AE1626" s="11">
        <v>0.748</v>
      </c>
      <c r="AF1626" s="11">
        <v>0.90500000000000003</v>
      </c>
      <c r="AG1626" s="11">
        <v>0.3</v>
      </c>
      <c r="AH1626" s="11">
        <v>0.72799999999999998</v>
      </c>
      <c r="AI1626" s="11">
        <v>0.27</v>
      </c>
      <c r="AJ1626" s="11">
        <v>0.51691444840462553</v>
      </c>
      <c r="AK1626" s="11">
        <v>0.527015954794815</v>
      </c>
      <c r="AL1626" s="11">
        <v>0.4486320939228815</v>
      </c>
      <c r="AM1626" s="11">
        <v>2.6791560661388889E-3</v>
      </c>
      <c r="AN1626" s="11">
        <v>3.189742857142857E-2</v>
      </c>
      <c r="AO1626" s="11">
        <v>0.39795286600969121</v>
      </c>
      <c r="AP1626" s="11">
        <v>0.4303200013116002</v>
      </c>
      <c r="AQ1626" s="11">
        <v>0.4486320939228815</v>
      </c>
      <c r="AR1626" s="11">
        <v>775.48995753170004</v>
      </c>
      <c r="AS1626" s="11">
        <v>770</v>
      </c>
      <c r="AT1626" s="11">
        <v>14827223</v>
      </c>
      <c r="AU1626" s="11">
        <v>41.81</v>
      </c>
      <c r="AV1626" s="11">
        <v>93.13</v>
      </c>
      <c r="AW1626" s="11">
        <v>0.06</v>
      </c>
      <c r="AX1626" s="11">
        <v>-3.1350753047561519E-2</v>
      </c>
    </row>
    <row r="1627" spans="1:50">
      <c r="A1627"/>
      <c r="B1627"/>
      <c r="C1627"/>
      <c r="D1627"/>
      <c r="E1627"/>
      <c r="F1627"/>
      <c r="G1627"/>
      <c r="H1627"/>
      <c r="I1627"/>
      <c r="J1627"/>
      <c r="K1627"/>
      <c r="L1627"/>
      <c r="M1627"/>
      <c r="N1627"/>
      <c r="O1627"/>
      <c r="P1627"/>
      <c r="Q1627"/>
      <c r="R1627"/>
      <c r="S1627"/>
      <c r="T1627"/>
      <c r="U1627"/>
      <c r="V1627"/>
      <c r="W1627"/>
      <c r="X1627"/>
      <c r="Y1627"/>
      <c r="Z1627"/>
      <c r="AA1627" s="11">
        <v>5.1587165113319809E-3</v>
      </c>
      <c r="AB1627" s="11">
        <v>0.88399999620000003</v>
      </c>
      <c r="AC1627" s="11">
        <v>0.7</v>
      </c>
      <c r="AD1627" s="11">
        <v>0.3</v>
      </c>
      <c r="AE1627" s="11">
        <v>0.746</v>
      </c>
      <c r="AF1627" s="11">
        <v>0.84099999999999997</v>
      </c>
      <c r="AG1627" s="11">
        <v>0.5</v>
      </c>
      <c r="AH1627" s="11">
        <v>0.78200000000000003</v>
      </c>
      <c r="AI1627" s="11">
        <v>0.222</v>
      </c>
      <c r="AJ1627" s="11">
        <v>0.52738189250840795</v>
      </c>
      <c r="AK1627" s="11">
        <v>0.52931697699256008</v>
      </c>
      <c r="AL1627" s="11">
        <v>0.49303943587149268</v>
      </c>
      <c r="AM1627" s="11">
        <v>4.5893802349459998E-3</v>
      </c>
      <c r="AN1627" s="11">
        <v>3.2659571428571427E-2</v>
      </c>
      <c r="AO1627" s="11">
        <v>0.43514887494673815</v>
      </c>
      <c r="AP1627" s="11">
        <v>0.44010000109300018</v>
      </c>
      <c r="AQ1627" s="11">
        <v>0.49303943587149268</v>
      </c>
      <c r="AR1627" s="11">
        <v>805.63133803536005</v>
      </c>
      <c r="AS1627" s="11">
        <v>790</v>
      </c>
      <c r="AT1627" s="11">
        <v>15275362</v>
      </c>
      <c r="AW1627" s="11">
        <v>0.08</v>
      </c>
      <c r="AX1627" s="11">
        <v>-3.345254934552222E-2</v>
      </c>
    </row>
    <row r="1628" spans="1:50">
      <c r="A1628"/>
      <c r="B1628"/>
      <c r="C1628"/>
      <c r="D1628"/>
      <c r="E1628"/>
      <c r="F1628"/>
      <c r="G1628"/>
      <c r="H1628"/>
      <c r="I1628"/>
      <c r="J1628"/>
      <c r="K1628"/>
      <c r="L1628"/>
      <c r="M1628"/>
      <c r="N1628"/>
      <c r="O1628"/>
      <c r="P1628"/>
      <c r="Q1628"/>
      <c r="R1628"/>
      <c r="S1628"/>
      <c r="T1628"/>
      <c r="U1628"/>
      <c r="V1628"/>
      <c r="W1628"/>
      <c r="X1628"/>
      <c r="Y1628"/>
      <c r="Z1628"/>
      <c r="AA1628" s="11">
        <v>5.1587165113319809E-3</v>
      </c>
      <c r="AB1628" s="11">
        <v>0.88399999620000003</v>
      </c>
      <c r="AC1628" s="11">
        <v>0.7</v>
      </c>
      <c r="AD1628" s="11">
        <v>0.5</v>
      </c>
      <c r="AE1628" s="11">
        <v>0.745</v>
      </c>
      <c r="AF1628" s="11">
        <v>0.84099999999999997</v>
      </c>
      <c r="AG1628" s="11">
        <v>0.5</v>
      </c>
      <c r="AH1628" s="11">
        <v>0.76500000000000001</v>
      </c>
      <c r="AI1628" s="11">
        <v>0.22299999999999998</v>
      </c>
      <c r="AJ1628" s="11">
        <v>0.48696480223737099</v>
      </c>
      <c r="AK1628" s="11">
        <v>0.49438440148473106</v>
      </c>
      <c r="AL1628" s="11">
        <v>0.5067145693723496</v>
      </c>
      <c r="AM1628" s="11">
        <v>1.0419193321047E-2</v>
      </c>
      <c r="AN1628" s="11">
        <v>3.0781714285714287E-2</v>
      </c>
      <c r="AO1628" s="11">
        <v>0.44358005310111615</v>
      </c>
      <c r="AP1628" s="11">
        <v>0.44988000087440017</v>
      </c>
      <c r="AQ1628" s="11">
        <v>0.5067145693723496</v>
      </c>
      <c r="AR1628" s="11">
        <v>848.25698689641297</v>
      </c>
      <c r="AS1628" s="11">
        <v>840</v>
      </c>
      <c r="AT1628" s="11">
        <v>15729518</v>
      </c>
      <c r="AU1628" s="11">
        <v>47.47</v>
      </c>
      <c r="AV1628" s="11">
        <v>88.75</v>
      </c>
      <c r="AW1628" s="11">
        <v>0.08</v>
      </c>
      <c r="AX1628" s="11">
        <v>-3.635060968462811E-2</v>
      </c>
    </row>
    <row r="1629" spans="1:50">
      <c r="A1629"/>
      <c r="B1629"/>
      <c r="C1629"/>
      <c r="D1629"/>
      <c r="E1629"/>
      <c r="F1629"/>
      <c r="G1629"/>
      <c r="H1629"/>
      <c r="I1629"/>
      <c r="J1629"/>
      <c r="K1629"/>
      <c r="L1629"/>
      <c r="M1629"/>
      <c r="N1629"/>
      <c r="O1629"/>
      <c r="P1629"/>
      <c r="Q1629"/>
      <c r="R1629"/>
      <c r="S1629"/>
      <c r="T1629"/>
      <c r="U1629"/>
      <c r="V1629"/>
      <c r="W1629"/>
      <c r="X1629"/>
      <c r="Y1629"/>
      <c r="Z1629"/>
      <c r="AA1629" s="11">
        <v>5.1587165113319809E-3</v>
      </c>
      <c r="AB1629" s="11">
        <v>0.88631999622414392</v>
      </c>
      <c r="AC1629" s="11">
        <v>0.7</v>
      </c>
      <c r="AD1629" s="11">
        <v>0.5</v>
      </c>
      <c r="AE1629" s="11">
        <v>0.74299999999999999</v>
      </c>
      <c r="AF1629" s="11">
        <v>0.90300000000000002</v>
      </c>
      <c r="AG1629" s="11">
        <v>0.5</v>
      </c>
      <c r="AH1629" s="11">
        <v>0.74</v>
      </c>
      <c r="AI1629" s="11">
        <v>0.22399999999999998</v>
      </c>
      <c r="AJ1629" s="11">
        <v>0.44654771196633403</v>
      </c>
      <c r="AK1629" s="11">
        <v>0.45945182597690204</v>
      </c>
      <c r="AL1629" s="11">
        <v>0.52038970287320663</v>
      </c>
      <c r="AM1629" s="11">
        <v>1.1187430788023667E-2</v>
      </c>
      <c r="AN1629" s="11">
        <v>3.1453857142857138E-2</v>
      </c>
      <c r="AO1629" s="11">
        <v>0.45201123125549419</v>
      </c>
      <c r="AP1629" s="11">
        <v>0.45966000065580009</v>
      </c>
      <c r="AQ1629" s="11">
        <v>0.52038970287320663</v>
      </c>
      <c r="AR1629" s="11">
        <v>731.38291890643302</v>
      </c>
      <c r="AS1629" s="11">
        <v>720</v>
      </c>
      <c r="AT1629" s="11">
        <v>16189796</v>
      </c>
      <c r="AW1629" s="11">
        <v>0.09</v>
      </c>
      <c r="AX1629" s="11">
        <v>-1.9519350870821794E-2</v>
      </c>
    </row>
    <row r="1630" spans="1:50">
      <c r="A1630"/>
      <c r="B1630"/>
      <c r="C1630"/>
      <c r="D1630"/>
      <c r="E1630"/>
      <c r="F1630"/>
      <c r="G1630"/>
      <c r="H1630"/>
      <c r="I1630"/>
      <c r="J1630"/>
      <c r="K1630"/>
      <c r="L1630"/>
      <c r="M1630"/>
      <c r="N1630"/>
      <c r="O1630"/>
      <c r="P1630"/>
      <c r="Q1630"/>
      <c r="R1630"/>
      <c r="S1630"/>
      <c r="T1630"/>
      <c r="U1630"/>
      <c r="V1630"/>
      <c r="W1630"/>
      <c r="X1630"/>
      <c r="Y1630"/>
      <c r="Z1630"/>
      <c r="AA1630" s="11">
        <v>5.1587165113319809E-3</v>
      </c>
      <c r="AB1630" s="11">
        <v>0.88863999624828793</v>
      </c>
      <c r="AC1630" s="11">
        <v>0.7</v>
      </c>
      <c r="AD1630" s="11">
        <v>0.5</v>
      </c>
      <c r="AE1630" s="11">
        <v>0.74199999999999999</v>
      </c>
      <c r="AF1630" s="11">
        <v>0.90200000000000002</v>
      </c>
      <c r="AG1630" s="11">
        <v>0.5</v>
      </c>
      <c r="AH1630" s="11">
        <v>0.7659999999999999</v>
      </c>
      <c r="AI1630" s="11">
        <v>0.746</v>
      </c>
      <c r="AJ1630" s="11">
        <v>0.604956615592528</v>
      </c>
      <c r="AK1630" s="11">
        <v>0.49807742862848919</v>
      </c>
      <c r="AL1630" s="11">
        <v>0.55398029563028728</v>
      </c>
      <c r="AM1630" s="11">
        <v>1.8922351578701223E-2</v>
      </c>
      <c r="AN1630" s="11">
        <v>3.4339000000000001E-2</v>
      </c>
      <c r="AO1630" s="11">
        <v>0.45343410177397114</v>
      </c>
      <c r="AP1630" s="11">
        <v>0.46944000043720002</v>
      </c>
      <c r="AQ1630" s="11">
        <v>0.55398029563028728</v>
      </c>
      <c r="AR1630" s="11">
        <v>797.26064333955196</v>
      </c>
      <c r="AS1630" s="11">
        <v>790</v>
      </c>
      <c r="AT1630" s="11">
        <v>16656727</v>
      </c>
      <c r="AW1630" s="11">
        <v>0.14000000000000001</v>
      </c>
      <c r="AX1630" s="11">
        <v>-2.785633965843104E-2</v>
      </c>
    </row>
    <row r="1631" spans="1:50">
      <c r="A1631"/>
      <c r="B1631"/>
      <c r="C1631"/>
      <c r="D1631"/>
      <c r="E1631"/>
      <c r="F1631"/>
      <c r="G1631"/>
      <c r="H1631"/>
      <c r="I1631"/>
      <c r="J1631"/>
      <c r="K1631"/>
      <c r="L1631"/>
      <c r="M1631"/>
      <c r="N1631"/>
      <c r="O1631"/>
      <c r="P1631"/>
      <c r="Q1631"/>
      <c r="R1631"/>
      <c r="S1631"/>
      <c r="T1631"/>
      <c r="U1631"/>
      <c r="V1631"/>
      <c r="W1631"/>
      <c r="X1631"/>
      <c r="Y1631"/>
      <c r="Z1631"/>
      <c r="AA1631" s="11">
        <v>5.1587165113319809E-3</v>
      </c>
      <c r="AB1631" s="11">
        <v>0.89095999627243183</v>
      </c>
      <c r="AC1631" s="11">
        <v>0.7</v>
      </c>
      <c r="AD1631" s="11">
        <v>0.5</v>
      </c>
      <c r="AE1631" s="11">
        <v>0.746</v>
      </c>
      <c r="AF1631" s="11">
        <v>0.89800000000000002</v>
      </c>
      <c r="AG1631" s="11">
        <v>0.5</v>
      </c>
      <c r="AH1631" s="11">
        <v>0.71900000000000008</v>
      </c>
      <c r="AI1631" s="11">
        <v>0.74400000000000011</v>
      </c>
      <c r="AJ1631" s="11">
        <v>0.52855795752856205</v>
      </c>
      <c r="AK1631" s="11">
        <v>0.49773722892906241</v>
      </c>
      <c r="AL1631" s="11">
        <v>0.49740674298712773</v>
      </c>
      <c r="AM1631" s="11">
        <v>2.165546680775722E-2</v>
      </c>
      <c r="AN1631" s="11">
        <v>3.9952000000000001E-2</v>
      </c>
      <c r="AO1631" s="11">
        <v>0.46690792749646903</v>
      </c>
      <c r="AP1631" s="11">
        <v>0.47922000021860001</v>
      </c>
      <c r="AQ1631" s="11">
        <v>0.49740674298712773</v>
      </c>
      <c r="AR1631" s="11">
        <v>839.05296830419695</v>
      </c>
      <c r="AS1631" s="11">
        <v>820</v>
      </c>
      <c r="AT1631" s="11">
        <v>17131317</v>
      </c>
      <c r="AW1631" s="11">
        <v>0.13</v>
      </c>
      <c r="AX1631" s="11">
        <v>-2.5633188177251909E-2</v>
      </c>
    </row>
    <row r="1632" spans="1:50">
      <c r="A1632"/>
      <c r="B1632"/>
      <c r="C1632"/>
      <c r="D1632"/>
      <c r="E1632"/>
      <c r="F1632"/>
      <c r="G1632"/>
      <c r="H1632"/>
      <c r="I1632"/>
      <c r="J1632"/>
      <c r="K1632"/>
      <c r="L1632"/>
      <c r="M1632"/>
      <c r="N1632"/>
      <c r="O1632"/>
      <c r="P1632"/>
      <c r="Q1632"/>
      <c r="R1632"/>
      <c r="S1632"/>
      <c r="T1632"/>
      <c r="U1632"/>
      <c r="V1632"/>
      <c r="W1632"/>
      <c r="X1632"/>
      <c r="Y1632"/>
      <c r="Z1632"/>
      <c r="AA1632" s="11">
        <v>5.1587165113319809E-3</v>
      </c>
      <c r="AB1632" s="11">
        <v>0.89327999629657584</v>
      </c>
      <c r="AC1632" s="11">
        <v>0.7</v>
      </c>
      <c r="AD1632" s="11">
        <v>0.5</v>
      </c>
      <c r="AE1632" s="11">
        <v>0.81400000000000006</v>
      </c>
      <c r="AF1632" s="11">
        <v>0.92599999999999993</v>
      </c>
      <c r="AG1632" s="11">
        <v>0.5</v>
      </c>
      <c r="AH1632" s="11">
        <v>0.82799999999999996</v>
      </c>
      <c r="AI1632" s="11">
        <v>0.79200000000000004</v>
      </c>
      <c r="AJ1632" s="11">
        <v>0.49197638140684241</v>
      </c>
      <c r="AK1632" s="11">
        <v>0.47567186443854997</v>
      </c>
      <c r="AL1632" s="11">
        <v>0.50623269994257103</v>
      </c>
      <c r="AM1632" s="11">
        <v>3.2187870700653001E-2</v>
      </c>
      <c r="AN1632" s="11">
        <v>4.1510142857142857E-2</v>
      </c>
      <c r="AO1632" s="11">
        <v>0.44657103544482057</v>
      </c>
      <c r="AP1632" s="11">
        <v>0.48899999999999999</v>
      </c>
      <c r="AQ1632" s="11">
        <v>0.50623269994257103</v>
      </c>
      <c r="AR1632" s="11">
        <v>882.07468440204298</v>
      </c>
      <c r="AS1632" s="11">
        <v>870</v>
      </c>
      <c r="AT1632" s="11">
        <v>17614261</v>
      </c>
      <c r="AU1632" s="11">
        <v>47.24</v>
      </c>
      <c r="AV1632" s="11">
        <v>89.61</v>
      </c>
      <c r="AW1632" s="11">
        <v>0.14000000000000001</v>
      </c>
      <c r="AX1632" s="11">
        <v>-2.8136126225611124E-2</v>
      </c>
    </row>
    <row r="1633" spans="1:50">
      <c r="A1633"/>
      <c r="B1633"/>
      <c r="C1633"/>
      <c r="D1633"/>
      <c r="E1633"/>
      <c r="F1633"/>
      <c r="G1633"/>
      <c r="H1633"/>
      <c r="I1633"/>
      <c r="J1633"/>
      <c r="K1633"/>
      <c r="L1633"/>
      <c r="M1633"/>
      <c r="N1633"/>
      <c r="O1633"/>
      <c r="P1633"/>
      <c r="Q1633"/>
      <c r="R1633"/>
      <c r="S1633"/>
      <c r="T1633"/>
      <c r="U1633"/>
      <c r="V1633"/>
      <c r="W1633"/>
      <c r="X1633"/>
      <c r="Y1633"/>
      <c r="Z1633"/>
      <c r="AA1633" s="11">
        <v>5.1587165113319809E-3</v>
      </c>
      <c r="AB1633" s="11">
        <v>0.89559999632071974</v>
      </c>
      <c r="AC1633" s="11">
        <v>0.38</v>
      </c>
      <c r="AD1633" s="11">
        <v>0.5</v>
      </c>
      <c r="AE1633" s="11">
        <v>0.81</v>
      </c>
      <c r="AF1633" s="11">
        <v>0.8859999999999999</v>
      </c>
      <c r="AG1633" s="11">
        <v>0.7</v>
      </c>
      <c r="AH1633" s="11">
        <v>0.745</v>
      </c>
      <c r="AI1633" s="11">
        <v>0.77800000000000002</v>
      </c>
      <c r="AJ1633" s="11">
        <v>0.51585996055493299</v>
      </c>
      <c r="AK1633" s="11">
        <v>0.47727130684182006</v>
      </c>
      <c r="AL1633" s="11">
        <v>0.44968666408217628</v>
      </c>
      <c r="AM1633" s="11">
        <v>6.4185009696687112E-2</v>
      </c>
      <c r="AN1633" s="11">
        <v>4.439314285714286E-2</v>
      </c>
      <c r="AO1633" s="11">
        <v>0.41356272592632309</v>
      </c>
      <c r="AP1633" s="11">
        <v>0.49299999999999999</v>
      </c>
      <c r="AQ1633" s="11">
        <v>0.44968666408217628</v>
      </c>
      <c r="AR1633" s="11">
        <v>930.55953609583901</v>
      </c>
      <c r="AS1633" s="11">
        <v>920</v>
      </c>
      <c r="AT1633" s="11">
        <v>18105439</v>
      </c>
      <c r="AW1633" s="11">
        <v>0.12</v>
      </c>
      <c r="AX1633" s="11">
        <v>-2.5427255666205351E-2</v>
      </c>
    </row>
    <row r="1634" spans="1:50">
      <c r="A1634"/>
      <c r="B1634"/>
      <c r="C1634"/>
      <c r="D1634"/>
      <c r="E1634"/>
      <c r="F1634"/>
      <c r="G1634"/>
      <c r="H1634"/>
      <c r="I1634"/>
      <c r="J1634"/>
      <c r="K1634"/>
      <c r="L1634"/>
      <c r="M1634"/>
      <c r="N1634"/>
      <c r="O1634"/>
      <c r="P1634"/>
      <c r="Q1634"/>
      <c r="R1634"/>
      <c r="S1634"/>
      <c r="T1634"/>
      <c r="U1634"/>
      <c r="V1634"/>
      <c r="W1634"/>
      <c r="X1634"/>
      <c r="Y1634"/>
      <c r="Z1634"/>
      <c r="AA1634" s="11">
        <v>5.1587165113319809E-3</v>
      </c>
      <c r="AB1634" s="11">
        <v>0.89791999634486375</v>
      </c>
      <c r="AC1634" s="11">
        <v>0.51200000000000001</v>
      </c>
      <c r="AD1634" s="11">
        <v>0.5</v>
      </c>
      <c r="AE1634" s="11">
        <v>0.80799999999999994</v>
      </c>
      <c r="AF1634" s="11">
        <v>0.81099999999999994</v>
      </c>
      <c r="AG1634" s="11">
        <v>0.7</v>
      </c>
      <c r="AH1634" s="11">
        <v>0.7</v>
      </c>
      <c r="AI1634" s="11">
        <v>0.82799999999999996</v>
      </c>
      <c r="AJ1634" s="11">
        <v>0.49799539082105027</v>
      </c>
      <c r="AK1634" s="11">
        <v>0.49141534570147394</v>
      </c>
      <c r="AL1634" s="11">
        <v>0.47741112298647392</v>
      </c>
      <c r="AM1634" s="11">
        <v>0.12884091090092778</v>
      </c>
      <c r="AN1634" s="11">
        <v>5.0065714285714283E-2</v>
      </c>
      <c r="AO1634" s="11">
        <v>0.42653226086580409</v>
      </c>
      <c r="AP1634" s="11">
        <v>0.47200000000000003</v>
      </c>
      <c r="AQ1634" s="11">
        <v>0.47741112298647392</v>
      </c>
      <c r="AR1634" s="11">
        <v>995.088985797487</v>
      </c>
      <c r="AS1634" s="11">
        <v>990</v>
      </c>
      <c r="AT1634" s="11">
        <v>18604365</v>
      </c>
      <c r="AW1634" s="11">
        <v>0.12</v>
      </c>
      <c r="AX1634" s="11">
        <v>-1.8142483282274247E-2</v>
      </c>
    </row>
    <row r="1635" spans="1:50">
      <c r="A1635"/>
      <c r="B1635"/>
      <c r="C1635"/>
      <c r="D1635"/>
      <c r="E1635"/>
      <c r="F1635"/>
      <c r="G1635"/>
      <c r="H1635"/>
      <c r="I1635"/>
      <c r="J1635"/>
      <c r="K1635"/>
      <c r="L1635"/>
      <c r="M1635"/>
      <c r="N1635"/>
      <c r="O1635"/>
      <c r="P1635"/>
      <c r="Q1635"/>
      <c r="R1635"/>
      <c r="S1635"/>
      <c r="T1635"/>
      <c r="U1635"/>
      <c r="V1635"/>
      <c r="W1635"/>
      <c r="X1635"/>
      <c r="Y1635"/>
      <c r="Z1635"/>
      <c r="AA1635" s="11">
        <v>5.1587165113319809E-3</v>
      </c>
      <c r="AB1635" s="11">
        <v>0.90023999636900764</v>
      </c>
      <c r="AC1635" s="11">
        <v>0.56000000000000005</v>
      </c>
      <c r="AD1635" s="11">
        <v>0.5</v>
      </c>
      <c r="AE1635" s="11">
        <v>0.80900000000000005</v>
      </c>
      <c r="AF1635" s="11">
        <v>0.8640000000000001</v>
      </c>
      <c r="AG1635" s="11">
        <v>0.7</v>
      </c>
      <c r="AH1635" s="11">
        <v>0.72199999999999998</v>
      </c>
      <c r="AI1635" s="11">
        <v>0.79599999999999993</v>
      </c>
      <c r="AJ1635" s="11">
        <v>0.41387643042506206</v>
      </c>
      <c r="AK1635" s="11">
        <v>0.45638936665659202</v>
      </c>
      <c r="AL1635" s="11">
        <v>0.47371378302878908</v>
      </c>
      <c r="AM1635" s="11">
        <v>0.28112104881584776</v>
      </c>
      <c r="AN1635" s="11">
        <v>4.8579285714285714E-2</v>
      </c>
      <c r="AO1635" s="11">
        <v>0.40334361789302697</v>
      </c>
      <c r="AP1635" s="11">
        <v>0.48100000000000004</v>
      </c>
      <c r="AQ1635" s="11">
        <v>0.47371378302878908</v>
      </c>
      <c r="AR1635" s="11">
        <v>1060.45197217554</v>
      </c>
      <c r="AS1635" s="11">
        <v>1050</v>
      </c>
      <c r="AT1635" s="11">
        <v>19110941</v>
      </c>
      <c r="AW1635" s="11">
        <v>0.12</v>
      </c>
      <c r="AX1635" s="11">
        <v>-1.8648611092278167E-2</v>
      </c>
    </row>
    <row r="1636" spans="1:50">
      <c r="A1636"/>
      <c r="B1636"/>
      <c r="C1636"/>
      <c r="D1636"/>
      <c r="E1636"/>
      <c r="F1636"/>
      <c r="G1636"/>
      <c r="H1636"/>
      <c r="I1636"/>
      <c r="J1636"/>
      <c r="K1636"/>
      <c r="L1636"/>
      <c r="M1636"/>
      <c r="N1636"/>
      <c r="O1636"/>
      <c r="P1636"/>
      <c r="Q1636"/>
      <c r="R1636"/>
      <c r="S1636"/>
      <c r="T1636"/>
      <c r="U1636"/>
      <c r="V1636"/>
      <c r="W1636"/>
      <c r="X1636"/>
      <c r="Y1636"/>
      <c r="Z1636"/>
      <c r="AA1636" s="11">
        <v>5.1587165113319809E-3</v>
      </c>
      <c r="AB1636" s="11">
        <v>0.90255999639315165</v>
      </c>
      <c r="AC1636" s="11">
        <v>0.60499999999999998</v>
      </c>
      <c r="AD1636" s="11">
        <v>0.5</v>
      </c>
      <c r="AE1636" s="11">
        <v>0.80900000000000005</v>
      </c>
      <c r="AF1636" s="11">
        <v>0.86299999999999999</v>
      </c>
      <c r="AG1636" s="11">
        <v>0.7</v>
      </c>
      <c r="AH1636" s="11">
        <v>0.7390000000000001</v>
      </c>
      <c r="AI1636" s="11">
        <v>0.72599999999999998</v>
      </c>
      <c r="AJ1636" s="11">
        <v>0.36600384432097199</v>
      </c>
      <c r="AK1636" s="11">
        <v>0.37578389372536403</v>
      </c>
      <c r="AL1636" s="11">
        <v>0.45068648747125001</v>
      </c>
      <c r="AM1636" s="11">
        <v>0.33955707470397667</v>
      </c>
      <c r="AN1636" s="11">
        <v>5.1180428571428571E-2</v>
      </c>
      <c r="AO1636" s="11">
        <v>0.35292118134553602</v>
      </c>
      <c r="AP1636" s="11">
        <v>0.46</v>
      </c>
      <c r="AQ1636" s="11">
        <v>0.45068648747125001</v>
      </c>
      <c r="AR1636" s="11">
        <v>1003.96376141734</v>
      </c>
      <c r="AS1636" s="11">
        <v>990</v>
      </c>
      <c r="AT1636" s="11">
        <v>19625030</v>
      </c>
      <c r="AW1636" s="11">
        <v>0.1</v>
      </c>
      <c r="AX1636" s="11">
        <v>-2.0858401261026061E-2</v>
      </c>
    </row>
    <row r="1637" spans="1:50">
      <c r="A1637"/>
      <c r="B1637"/>
      <c r="C1637"/>
      <c r="D1637"/>
      <c r="E1637"/>
      <c r="F1637"/>
      <c r="G1637"/>
      <c r="H1637"/>
      <c r="I1637"/>
      <c r="J1637"/>
      <c r="K1637"/>
      <c r="L1637"/>
      <c r="M1637"/>
      <c r="N1637"/>
      <c r="O1637"/>
      <c r="P1637"/>
      <c r="Q1637"/>
      <c r="R1637"/>
      <c r="S1637"/>
      <c r="T1637"/>
      <c r="U1637"/>
      <c r="V1637"/>
      <c r="W1637"/>
      <c r="X1637"/>
      <c r="Y1637"/>
      <c r="Z1637"/>
      <c r="AA1637" s="11">
        <v>5.1587165113319809E-3</v>
      </c>
      <c r="AB1637" s="11">
        <v>0.90487999641729555</v>
      </c>
      <c r="AC1637" s="11">
        <v>0.71900000000000008</v>
      </c>
      <c r="AD1637" s="11">
        <v>0.5</v>
      </c>
      <c r="AE1637" s="11">
        <v>0.873</v>
      </c>
      <c r="AF1637" s="11">
        <v>0.88800000000000001</v>
      </c>
      <c r="AG1637" s="11">
        <v>0.6</v>
      </c>
      <c r="AH1637" s="11">
        <v>0.754</v>
      </c>
      <c r="AI1637" s="11">
        <v>0.73199999999999998</v>
      </c>
      <c r="AJ1637" s="11">
        <v>0.36734380584781179</v>
      </c>
      <c r="AK1637" s="11">
        <v>0.3770260547603459</v>
      </c>
      <c r="AL1637" s="11">
        <v>0.45117962258551508</v>
      </c>
      <c r="AM1637" s="11">
        <v>0.33616150403283385</v>
      </c>
      <c r="AN1637" s="11">
        <v>5.0668624297154005E-2</v>
      </c>
      <c r="AO1637" s="11">
        <v>0.35439196949920604</v>
      </c>
      <c r="AP1637" s="11">
        <v>0.46899999999999997</v>
      </c>
      <c r="AQ1637" s="11">
        <v>0.45117962258551508</v>
      </c>
      <c r="AS1637" s="11">
        <v>1046.6666666666642</v>
      </c>
      <c r="AW1637" s="11">
        <v>0.11</v>
      </c>
      <c r="AX1637" s="11">
        <v>-2.3690489364604328E-2</v>
      </c>
    </row>
    <row r="1638" spans="1:50">
      <c r="A1638"/>
      <c r="B1638"/>
      <c r="C1638"/>
      <c r="D1638"/>
      <c r="E1638"/>
      <c r="F1638"/>
      <c r="G1638"/>
      <c r="H1638"/>
      <c r="I1638"/>
      <c r="J1638"/>
      <c r="K1638"/>
      <c r="L1638"/>
      <c r="M1638"/>
      <c r="N1638"/>
      <c r="O1638"/>
      <c r="P1638"/>
      <c r="Q1638"/>
      <c r="R1638"/>
      <c r="S1638"/>
      <c r="T1638"/>
      <c r="U1638"/>
      <c r="V1638"/>
      <c r="W1638"/>
      <c r="X1638"/>
      <c r="Y1638"/>
      <c r="Z1638"/>
      <c r="AA1638" s="11">
        <v>0.19132653061224492</v>
      </c>
      <c r="AB1638" s="11">
        <v>0.54979999540000002</v>
      </c>
      <c r="AC1638" s="11">
        <v>0.55000000000000004</v>
      </c>
      <c r="AD1638" s="11">
        <v>0.5</v>
      </c>
      <c r="AE1638" s="11">
        <v>0.69299999999999995</v>
      </c>
      <c r="AF1638" s="11">
        <v>0.6409999999999999</v>
      </c>
      <c r="AG1638" s="11">
        <v>0.5</v>
      </c>
      <c r="AH1638" s="11">
        <v>0.60199999999999998</v>
      </c>
      <c r="AI1638" s="11">
        <v>0.64</v>
      </c>
      <c r="AJ1638" s="11">
        <v>0.45099335880558689</v>
      </c>
      <c r="AK1638" s="11">
        <v>0.5013397911713583</v>
      </c>
      <c r="AL1638" s="11">
        <v>0.44831038079228547</v>
      </c>
      <c r="AM1638" s="11">
        <v>3.8766169284249808E-4</v>
      </c>
      <c r="AN1638" s="11">
        <v>8.0521428571428567E-3</v>
      </c>
      <c r="AO1638" s="11">
        <v>0.41723690526876894</v>
      </c>
      <c r="AP1638" s="11">
        <v>0.46320000258833166</v>
      </c>
      <c r="AQ1638" s="11">
        <v>0.44831038079228547</v>
      </c>
      <c r="AR1638" s="11">
        <v>497.08137809252099</v>
      </c>
      <c r="AS1638" s="11">
        <v>480</v>
      </c>
      <c r="AT1638" s="11">
        <v>10144031</v>
      </c>
      <c r="AW1638" s="11">
        <v>0.1</v>
      </c>
      <c r="AX1638" s="11">
        <v>-1.4129483859648517E-2</v>
      </c>
    </row>
    <row r="1639" spans="1:50">
      <c r="A1639"/>
      <c r="B1639"/>
      <c r="C1639"/>
      <c r="D1639"/>
      <c r="E1639"/>
      <c r="F1639"/>
      <c r="G1639"/>
      <c r="H1639"/>
      <c r="I1639"/>
      <c r="J1639"/>
      <c r="K1639"/>
      <c r="L1639"/>
      <c r="M1639"/>
      <c r="N1639"/>
      <c r="O1639"/>
      <c r="P1639"/>
      <c r="Q1639"/>
      <c r="R1639"/>
      <c r="S1639"/>
      <c r="T1639"/>
      <c r="U1639"/>
      <c r="V1639"/>
      <c r="W1639"/>
      <c r="X1639"/>
      <c r="Y1639"/>
      <c r="Z1639"/>
      <c r="AA1639" s="11">
        <v>0.19132653061224492</v>
      </c>
      <c r="AB1639" s="11">
        <v>0.54979999540000002</v>
      </c>
      <c r="AC1639" s="11">
        <v>0.55000000000000004</v>
      </c>
      <c r="AD1639" s="11">
        <v>0.5</v>
      </c>
      <c r="AE1639" s="11">
        <v>0.7340000000000001</v>
      </c>
      <c r="AF1639" s="11">
        <v>0.78799999999999992</v>
      </c>
      <c r="AG1639" s="11">
        <v>0.5</v>
      </c>
      <c r="AH1639" s="11">
        <v>0.54899999999999993</v>
      </c>
      <c r="AI1639" s="11">
        <v>0.64</v>
      </c>
      <c r="AJ1639" s="11">
        <v>0.44999322329381802</v>
      </c>
      <c r="AK1639" s="11">
        <v>0.50136713384770126</v>
      </c>
      <c r="AL1639" s="11">
        <v>0.44725549062843273</v>
      </c>
      <c r="AM1639" s="11">
        <v>3.9557315578128889E-4</v>
      </c>
      <c r="AN1639" s="11">
        <v>8.1248571428571437E-3</v>
      </c>
      <c r="AO1639" s="11">
        <v>0.41554786255767551</v>
      </c>
      <c r="AP1639" s="11">
        <v>0.47478000232949852</v>
      </c>
      <c r="AQ1639" s="11">
        <v>0.44725549062843273</v>
      </c>
      <c r="AR1639" s="11">
        <v>530.63876375967197</v>
      </c>
      <c r="AS1639" s="11">
        <v>520</v>
      </c>
      <c r="AT1639" s="11">
        <v>10392796</v>
      </c>
      <c r="AW1639" s="11">
        <v>0.1</v>
      </c>
      <c r="AX1639" s="11">
        <v>-9.4647741875645286E-3</v>
      </c>
    </row>
    <row r="1640" spans="1:50">
      <c r="A1640"/>
      <c r="B1640"/>
      <c r="C1640"/>
      <c r="D1640"/>
      <c r="E1640"/>
      <c r="F1640"/>
      <c r="G1640"/>
      <c r="H1640"/>
      <c r="I1640"/>
      <c r="J1640"/>
      <c r="K1640"/>
      <c r="L1640"/>
      <c r="M1640"/>
      <c r="N1640"/>
      <c r="O1640"/>
      <c r="P1640"/>
      <c r="Q1640"/>
      <c r="R1640"/>
      <c r="S1640"/>
      <c r="T1640"/>
      <c r="U1640"/>
      <c r="V1640"/>
      <c r="W1640"/>
      <c r="X1640"/>
      <c r="Y1640"/>
      <c r="Z1640"/>
      <c r="AA1640" s="11">
        <v>0.19132653061224492</v>
      </c>
      <c r="AB1640" s="11">
        <v>0.54979999540000002</v>
      </c>
      <c r="AC1640" s="11">
        <v>0.55000000000000004</v>
      </c>
      <c r="AD1640" s="11">
        <v>0.5</v>
      </c>
      <c r="AE1640" s="11">
        <v>0.71200000000000008</v>
      </c>
      <c r="AF1640" s="11">
        <v>0.8590000000000001</v>
      </c>
      <c r="AG1640" s="11">
        <v>0.5</v>
      </c>
      <c r="AH1640" s="11">
        <v>0.38600000000000001</v>
      </c>
      <c r="AI1640" s="11">
        <v>0.498</v>
      </c>
      <c r="AJ1640" s="11">
        <v>0.46211042522961998</v>
      </c>
      <c r="AK1640" s="11">
        <v>0.49122246231748151</v>
      </c>
      <c r="AL1640" s="11">
        <v>0.45673707477848369</v>
      </c>
      <c r="AM1640" s="11">
        <v>7.2621390362870005E-4</v>
      </c>
      <c r="AN1640" s="11">
        <v>6.7962857142857148E-3</v>
      </c>
      <c r="AO1640" s="11">
        <v>0.41461172167825022</v>
      </c>
      <c r="AP1640" s="11">
        <v>0.48636000207066538</v>
      </c>
      <c r="AQ1640" s="11">
        <v>0.45673707477848369</v>
      </c>
      <c r="AR1640" s="11">
        <v>543.92565551873599</v>
      </c>
      <c r="AS1640" s="11">
        <v>540</v>
      </c>
      <c r="AT1640" s="11">
        <v>10710037</v>
      </c>
      <c r="AW1640" s="11">
        <v>0.09</v>
      </c>
      <c r="AX1640" s="11">
        <v>-7.8859329833591008E-3</v>
      </c>
    </row>
    <row r="1641" spans="1:50">
      <c r="A1641"/>
      <c r="B1641"/>
      <c r="C1641"/>
      <c r="D1641"/>
      <c r="E1641"/>
      <c r="F1641"/>
      <c r="G1641"/>
      <c r="H1641"/>
      <c r="I1641"/>
      <c r="J1641"/>
      <c r="K1641"/>
      <c r="L1641"/>
      <c r="M1641"/>
      <c r="N1641"/>
      <c r="O1641"/>
      <c r="P1641"/>
      <c r="Q1641"/>
      <c r="R1641"/>
      <c r="S1641"/>
      <c r="T1641"/>
      <c r="U1641"/>
      <c r="V1641"/>
      <c r="W1641"/>
      <c r="X1641"/>
      <c r="Y1641"/>
      <c r="Z1641"/>
      <c r="AA1641" s="11">
        <v>0.19132653061224492</v>
      </c>
      <c r="AB1641" s="11">
        <v>0.54979999540000002</v>
      </c>
      <c r="AC1641" s="11">
        <v>0.55000000000000004</v>
      </c>
      <c r="AD1641" s="11">
        <v>0.5</v>
      </c>
      <c r="AE1641" s="11">
        <v>0.70900000000000007</v>
      </c>
      <c r="AF1641" s="11">
        <v>0.80200000000000005</v>
      </c>
      <c r="AG1641" s="11">
        <v>0.5</v>
      </c>
      <c r="AH1641" s="11">
        <v>0.45899999999999996</v>
      </c>
      <c r="AI1641" s="11">
        <v>0.54600000000000004</v>
      </c>
      <c r="AJ1641" s="11">
        <v>0.47422762716542205</v>
      </c>
      <c r="AK1641" s="11">
        <v>0.48107779078726176</v>
      </c>
      <c r="AL1641" s="11">
        <v>0.4662186589285347</v>
      </c>
      <c r="AM1641" s="11">
        <v>1.053346302133E-3</v>
      </c>
      <c r="AN1641" s="11">
        <v>5.4677142857142858E-3</v>
      </c>
      <c r="AO1641" s="11">
        <v>0.41367558079882505</v>
      </c>
      <c r="AP1641" s="11">
        <v>0.49794000181183223</v>
      </c>
      <c r="AQ1641" s="11">
        <v>0.4662186589285347</v>
      </c>
      <c r="AR1641" s="11">
        <v>552.63149962842499</v>
      </c>
      <c r="AS1641" s="11">
        <v>540</v>
      </c>
      <c r="AT1641" s="11">
        <v>11075813</v>
      </c>
      <c r="AU1641" s="11">
        <v>50.31</v>
      </c>
      <c r="AV1641" s="11">
        <v>93.5</v>
      </c>
      <c r="AW1641" s="11">
        <v>0.09</v>
      </c>
      <c r="AX1641" s="11">
        <v>-1.6674683160858572E-2</v>
      </c>
    </row>
    <row r="1642" spans="1:50">
      <c r="A1642"/>
      <c r="B1642"/>
      <c r="C1642"/>
      <c r="D1642"/>
      <c r="E1642"/>
      <c r="F1642"/>
      <c r="G1642"/>
      <c r="H1642"/>
      <c r="I1642"/>
      <c r="J1642"/>
      <c r="K1642"/>
      <c r="L1642"/>
      <c r="M1642"/>
      <c r="N1642"/>
      <c r="O1642"/>
      <c r="P1642"/>
      <c r="Q1642"/>
      <c r="R1642"/>
      <c r="S1642"/>
      <c r="T1642"/>
      <c r="U1642"/>
      <c r="V1642"/>
      <c r="W1642"/>
      <c r="X1642"/>
      <c r="Y1642"/>
      <c r="Z1642"/>
      <c r="AA1642" s="11">
        <v>0.19132653061224492</v>
      </c>
      <c r="AB1642" s="11">
        <v>0.54979999540000002</v>
      </c>
      <c r="AC1642" s="11">
        <v>0.55000000000000004</v>
      </c>
      <c r="AD1642" s="11">
        <v>0.5</v>
      </c>
      <c r="AE1642" s="11">
        <v>0.69</v>
      </c>
      <c r="AF1642" s="11">
        <v>0.84299999999999997</v>
      </c>
      <c r="AG1642" s="11">
        <v>0.5</v>
      </c>
      <c r="AH1642" s="11">
        <v>0.59799999999999998</v>
      </c>
      <c r="AI1642" s="11">
        <v>0.38</v>
      </c>
      <c r="AJ1642" s="11">
        <v>0.43140309176758701</v>
      </c>
      <c r="AK1642" s="11">
        <v>0.4711075769637299</v>
      </c>
      <c r="AL1642" s="11">
        <v>0.46762407891347213</v>
      </c>
      <c r="AM1642" s="11">
        <v>2.1819688725557779E-3</v>
      </c>
      <c r="AN1642" s="11">
        <v>4.1391428571428569E-3</v>
      </c>
      <c r="AO1642" s="11">
        <v>0.40983601610424547</v>
      </c>
      <c r="AP1642" s="11">
        <v>0.50952000155299904</v>
      </c>
      <c r="AQ1642" s="11">
        <v>0.46762407891347213</v>
      </c>
      <c r="AR1642" s="11">
        <v>558.53957287441403</v>
      </c>
      <c r="AS1642" s="11">
        <v>550</v>
      </c>
      <c r="AT1642" s="11">
        <v>11457542</v>
      </c>
      <c r="AW1642" s="11">
        <v>0.09</v>
      </c>
      <c r="AX1642" s="11">
        <v>-4.0735519479018212E-3</v>
      </c>
    </row>
    <row r="1643" spans="1:50">
      <c r="A1643"/>
      <c r="B1643"/>
      <c r="C1643"/>
      <c r="D1643"/>
      <c r="E1643"/>
      <c r="F1643"/>
      <c r="G1643"/>
      <c r="H1643"/>
      <c r="I1643"/>
      <c r="J1643"/>
      <c r="K1643"/>
      <c r="L1643"/>
      <c r="M1643"/>
      <c r="N1643"/>
      <c r="O1643"/>
      <c r="P1643"/>
      <c r="Q1643"/>
      <c r="R1643"/>
      <c r="S1643"/>
      <c r="T1643"/>
      <c r="U1643"/>
      <c r="V1643"/>
      <c r="W1643"/>
      <c r="X1643"/>
      <c r="Y1643"/>
      <c r="Z1643"/>
      <c r="AA1643" s="11">
        <v>0.19132653061224492</v>
      </c>
      <c r="AB1643" s="11">
        <v>0.54979999540000002</v>
      </c>
      <c r="AC1643" s="11">
        <v>0.55000000000000004</v>
      </c>
      <c r="AD1643" s="11">
        <v>0.5</v>
      </c>
      <c r="AE1643" s="11">
        <v>0.67700000000000005</v>
      </c>
      <c r="AF1643" s="11">
        <v>0.82700000000000007</v>
      </c>
      <c r="AG1643" s="11">
        <v>0.5</v>
      </c>
      <c r="AH1643" s="11">
        <v>0.58099999999999996</v>
      </c>
      <c r="AI1643" s="11">
        <v>0.62</v>
      </c>
      <c r="AJ1643" s="11">
        <v>0.38857855636975203</v>
      </c>
      <c r="AK1643" s="11">
        <v>0.46113736314019799</v>
      </c>
      <c r="AL1643" s="11">
        <v>0.46902949889840945</v>
      </c>
      <c r="AM1643" s="11">
        <v>4.601678735602222E-3</v>
      </c>
      <c r="AN1643" s="11">
        <v>4.5019999999999999E-3</v>
      </c>
      <c r="AO1643" s="11">
        <v>0.40599645140966584</v>
      </c>
      <c r="AP1643" s="11">
        <v>0.52110000129416578</v>
      </c>
      <c r="AQ1643" s="11">
        <v>0.46902949889840945</v>
      </c>
      <c r="AR1643" s="11">
        <v>561.30081903247401</v>
      </c>
      <c r="AS1643" s="11">
        <v>550</v>
      </c>
      <c r="AT1643" s="11">
        <v>11831431</v>
      </c>
      <c r="AW1643" s="11">
        <v>0.09</v>
      </c>
      <c r="AX1643" s="11">
        <v>7.3515369926610563E-3</v>
      </c>
    </row>
    <row r="1644" spans="1:50">
      <c r="A1644"/>
      <c r="B1644"/>
      <c r="C1644"/>
      <c r="D1644"/>
      <c r="E1644"/>
      <c r="F1644"/>
      <c r="G1644"/>
      <c r="H1644"/>
      <c r="I1644"/>
      <c r="J1644"/>
      <c r="K1644"/>
      <c r="L1644"/>
      <c r="M1644"/>
      <c r="N1644"/>
      <c r="O1644"/>
      <c r="P1644"/>
      <c r="Q1644"/>
      <c r="R1644"/>
      <c r="S1644"/>
      <c r="T1644"/>
      <c r="U1644"/>
      <c r="V1644"/>
      <c r="W1644"/>
      <c r="X1644"/>
      <c r="Y1644"/>
      <c r="Z1644"/>
      <c r="AA1644" s="11">
        <v>0.19132653061224492</v>
      </c>
      <c r="AB1644" s="11">
        <v>0.54979999540000002</v>
      </c>
      <c r="AC1644" s="11">
        <v>0.55000000000000004</v>
      </c>
      <c r="AD1644" s="11">
        <v>0.5</v>
      </c>
      <c r="AE1644" s="11">
        <v>0.70900000000000007</v>
      </c>
      <c r="AF1644" s="11">
        <v>0.73</v>
      </c>
      <c r="AG1644" s="11">
        <v>0.5</v>
      </c>
      <c r="AH1644" s="11">
        <v>0.51</v>
      </c>
      <c r="AI1644" s="11">
        <v>0.64800000000000002</v>
      </c>
      <c r="AJ1644" s="11">
        <v>0.43612568263701262</v>
      </c>
      <c r="AK1644" s="11">
        <v>0.41832257714489501</v>
      </c>
      <c r="AL1644" s="11">
        <v>0.38764260023241121</v>
      </c>
      <c r="AM1644" s="11">
        <v>5.0782639014923334E-3</v>
      </c>
      <c r="AN1644" s="11">
        <v>5.0404285714285707E-3</v>
      </c>
      <c r="AO1644" s="11">
        <v>0.39985967426906355</v>
      </c>
      <c r="AP1644" s="11">
        <v>0.53268000103533264</v>
      </c>
      <c r="AQ1644" s="11">
        <v>0.38764260023241121</v>
      </c>
      <c r="AR1644" s="11">
        <v>529.26824400308794</v>
      </c>
      <c r="AS1644" s="11">
        <v>520</v>
      </c>
      <c r="AT1644" s="11">
        <v>12193581</v>
      </c>
      <c r="AW1644" s="11">
        <v>0.09</v>
      </c>
      <c r="AX1644" s="11">
        <v>-5.0031914483261719E-4</v>
      </c>
    </row>
    <row r="1645" spans="1:50">
      <c r="A1645"/>
      <c r="B1645"/>
      <c r="C1645"/>
      <c r="D1645"/>
      <c r="E1645"/>
      <c r="F1645"/>
      <c r="G1645"/>
      <c r="H1645"/>
      <c r="I1645"/>
      <c r="J1645"/>
      <c r="K1645"/>
      <c r="L1645"/>
      <c r="M1645"/>
      <c r="N1645"/>
      <c r="O1645"/>
      <c r="P1645"/>
      <c r="Q1645"/>
      <c r="R1645"/>
      <c r="S1645"/>
      <c r="T1645"/>
      <c r="U1645"/>
      <c r="V1645"/>
      <c r="W1645"/>
      <c r="X1645"/>
      <c r="Y1645"/>
      <c r="Z1645"/>
      <c r="AA1645" s="11">
        <v>0.19132653061224492</v>
      </c>
      <c r="AB1645" s="11">
        <v>0.54979999540000002</v>
      </c>
      <c r="AC1645" s="11">
        <v>0.55000000000000004</v>
      </c>
      <c r="AD1645" s="11">
        <v>0.5</v>
      </c>
      <c r="AE1645" s="11">
        <v>0.73</v>
      </c>
      <c r="AF1645" s="11">
        <v>0.748</v>
      </c>
      <c r="AG1645" s="11">
        <v>0.5</v>
      </c>
      <c r="AH1645" s="11">
        <v>0.53500000000000003</v>
      </c>
      <c r="AI1645" s="11">
        <v>0.65</v>
      </c>
      <c r="AJ1645" s="11">
        <v>0.48367280890427322</v>
      </c>
      <c r="AK1645" s="11">
        <v>0.37550779114959199</v>
      </c>
      <c r="AL1645" s="11">
        <v>0.30625570156641285</v>
      </c>
      <c r="AM1645" s="11">
        <v>7.6165662276087773E-3</v>
      </c>
      <c r="AN1645" s="11">
        <v>5.4174285714285713E-3</v>
      </c>
      <c r="AO1645" s="11">
        <v>0.3937228971284612</v>
      </c>
      <c r="AP1645" s="11">
        <v>0.5442600007764995</v>
      </c>
      <c r="AQ1645" s="11">
        <v>0.30625570156641285</v>
      </c>
      <c r="AR1645" s="11">
        <v>531.364779656461</v>
      </c>
      <c r="AS1645" s="11">
        <v>520</v>
      </c>
      <c r="AT1645" s="11">
        <v>12552609</v>
      </c>
      <c r="AW1645" s="11">
        <v>0.09</v>
      </c>
      <c r="AX1645" s="11">
        <v>-5.5546287829004726E-3</v>
      </c>
    </row>
    <row r="1646" spans="1:50">
      <c r="A1646"/>
      <c r="B1646"/>
      <c r="C1646"/>
      <c r="D1646"/>
      <c r="E1646"/>
      <c r="F1646"/>
      <c r="G1646"/>
      <c r="H1646"/>
      <c r="I1646"/>
      <c r="J1646"/>
      <c r="K1646"/>
      <c r="L1646"/>
      <c r="M1646"/>
      <c r="N1646"/>
      <c r="O1646"/>
      <c r="P1646"/>
      <c r="Q1646"/>
      <c r="R1646"/>
      <c r="S1646"/>
      <c r="T1646"/>
      <c r="U1646"/>
      <c r="V1646"/>
      <c r="W1646"/>
      <c r="X1646"/>
      <c r="Y1646"/>
      <c r="Z1646"/>
      <c r="AA1646" s="11">
        <v>0.19132653061224492</v>
      </c>
      <c r="AB1646" s="11">
        <v>0.54979999540000002</v>
      </c>
      <c r="AC1646" s="11">
        <v>0.55000000000000004</v>
      </c>
      <c r="AD1646" s="11">
        <v>0.3</v>
      </c>
      <c r="AE1646" s="11">
        <v>0.72599999999999998</v>
      </c>
      <c r="AF1646" s="11">
        <v>0.7</v>
      </c>
      <c r="AG1646" s="11">
        <v>0.5</v>
      </c>
      <c r="AH1646" s="11">
        <v>0.57499999999999996</v>
      </c>
      <c r="AI1646" s="11">
        <v>0.62</v>
      </c>
      <c r="AJ1646" s="11">
        <v>0.48461797843690385</v>
      </c>
      <c r="AK1646" s="11">
        <v>0.38682225421581801</v>
      </c>
      <c r="AL1646" s="11">
        <v>0.33823162061988354</v>
      </c>
      <c r="AM1646" s="11">
        <v>1.1627106674095557E-2</v>
      </c>
      <c r="AN1646" s="11">
        <v>5.6020000000000002E-3</v>
      </c>
      <c r="AO1646" s="11">
        <v>0.44105832982244236</v>
      </c>
      <c r="AP1646" s="11">
        <v>0.55584000051766624</v>
      </c>
      <c r="AQ1646" s="11">
        <v>0.33823162061988354</v>
      </c>
      <c r="AR1646" s="11">
        <v>556.74235864613399</v>
      </c>
      <c r="AS1646" s="11">
        <v>550</v>
      </c>
      <c r="AT1646" s="11">
        <v>12911782</v>
      </c>
      <c r="AW1646" s="11">
        <v>0.08</v>
      </c>
      <c r="AX1646" s="11">
        <v>-6.1049490217490732E-3</v>
      </c>
    </row>
    <row r="1647" spans="1:50">
      <c r="A1647"/>
      <c r="B1647"/>
      <c r="C1647"/>
      <c r="D1647"/>
      <c r="E1647"/>
      <c r="F1647"/>
      <c r="G1647"/>
      <c r="H1647"/>
      <c r="I1647"/>
      <c r="J1647"/>
      <c r="K1647"/>
      <c r="L1647"/>
      <c r="M1647"/>
      <c r="N1647"/>
      <c r="O1647"/>
      <c r="P1647"/>
      <c r="Q1647"/>
      <c r="R1647"/>
      <c r="S1647"/>
      <c r="T1647"/>
      <c r="U1647"/>
      <c r="V1647"/>
      <c r="W1647"/>
      <c r="X1647"/>
      <c r="Y1647"/>
      <c r="Z1647"/>
      <c r="AA1647" s="11">
        <v>0.19132653061224492</v>
      </c>
      <c r="AB1647" s="11">
        <v>0.54979999540000002</v>
      </c>
      <c r="AC1647" s="11">
        <v>0.55000000000000004</v>
      </c>
      <c r="AD1647" s="11">
        <v>0.3</v>
      </c>
      <c r="AE1647" s="11">
        <v>0.69400000000000006</v>
      </c>
      <c r="AF1647" s="11">
        <v>0.67099999999999993</v>
      </c>
      <c r="AG1647" s="11">
        <v>0.5</v>
      </c>
      <c r="AH1647" s="11">
        <v>0.63100000000000001</v>
      </c>
      <c r="AI1647" s="11">
        <v>0.68599999999999994</v>
      </c>
      <c r="AJ1647" s="11">
        <v>0.51031432841995517</v>
      </c>
      <c r="AK1647" s="11">
        <v>0.39837090108746598</v>
      </c>
      <c r="AL1647" s="11">
        <v>0.36153379215584908</v>
      </c>
      <c r="AM1647" s="11">
        <v>1.8589100222275889E-2</v>
      </c>
      <c r="AN1647" s="11">
        <v>6.7210000000000004E-3</v>
      </c>
      <c r="AO1647" s="11">
        <v>0.45449633619072455</v>
      </c>
      <c r="AP1647" s="11">
        <v>0.5674200002588331</v>
      </c>
      <c r="AQ1647" s="11">
        <v>0.36153379215584908</v>
      </c>
      <c r="AR1647" s="11">
        <v>587.37563697227404</v>
      </c>
      <c r="AS1647" s="11">
        <v>580</v>
      </c>
      <c r="AT1647" s="11">
        <v>13277494</v>
      </c>
      <c r="AU1647" s="11">
        <v>39.020000000000003</v>
      </c>
      <c r="AV1647" s="11">
        <v>90.45</v>
      </c>
      <c r="AW1647" s="11">
        <v>0.09</v>
      </c>
      <c r="AX1647" s="11">
        <v>5.950229672003815E-3</v>
      </c>
    </row>
    <row r="1648" spans="1:50">
      <c r="A1648"/>
      <c r="B1648"/>
      <c r="C1648"/>
      <c r="D1648"/>
      <c r="E1648"/>
      <c r="F1648"/>
      <c r="G1648"/>
      <c r="H1648"/>
      <c r="I1648"/>
      <c r="J1648"/>
      <c r="K1648"/>
      <c r="L1648"/>
      <c r="M1648"/>
      <c r="N1648"/>
      <c r="O1648"/>
      <c r="P1648"/>
      <c r="Q1648"/>
      <c r="R1648"/>
      <c r="S1648"/>
      <c r="T1648"/>
      <c r="U1648"/>
      <c r="V1648"/>
      <c r="W1648"/>
      <c r="X1648"/>
      <c r="Y1648"/>
      <c r="Z1648"/>
      <c r="AA1648" s="11">
        <v>0.19132653061224492</v>
      </c>
      <c r="AB1648" s="11">
        <v>0.54979999540000002</v>
      </c>
      <c r="AC1648" s="11">
        <v>0.55000000000000004</v>
      </c>
      <c r="AD1648" s="11">
        <v>0.3</v>
      </c>
      <c r="AE1648" s="11">
        <v>0.68599999999999994</v>
      </c>
      <c r="AF1648" s="11">
        <v>0.68500000000000005</v>
      </c>
      <c r="AG1648" s="11">
        <v>0.5</v>
      </c>
      <c r="AH1648" s="11">
        <v>0.68</v>
      </c>
      <c r="AI1648" s="11">
        <v>0.6</v>
      </c>
      <c r="AJ1648" s="11">
        <v>0.50576160097555045</v>
      </c>
      <c r="AK1648" s="11">
        <v>0.397769524801314</v>
      </c>
      <c r="AL1648" s="11">
        <v>0.34126422555355262</v>
      </c>
      <c r="AM1648" s="11">
        <v>3.4271466965144333E-2</v>
      </c>
      <c r="AN1648" s="11">
        <v>6.6500000000000005E-3</v>
      </c>
      <c r="AO1648" s="11">
        <v>0.46449510488210305</v>
      </c>
      <c r="AP1648" s="11">
        <v>0.57899999999999996</v>
      </c>
      <c r="AQ1648" s="11">
        <v>0.34126422555355262</v>
      </c>
      <c r="AR1648" s="11">
        <v>605.55056044287005</v>
      </c>
      <c r="AS1648" s="11">
        <v>600</v>
      </c>
      <c r="AT1648" s="11">
        <v>13654475</v>
      </c>
      <c r="AW1648" s="11">
        <v>0.09</v>
      </c>
      <c r="AX1648" s="11">
        <v>1.1536272730219621E-2</v>
      </c>
    </row>
    <row r="1649" spans="1:50">
      <c r="A1649"/>
      <c r="B1649"/>
      <c r="C1649"/>
      <c r="D1649"/>
      <c r="E1649"/>
      <c r="F1649"/>
      <c r="G1649"/>
      <c r="H1649"/>
      <c r="I1649"/>
      <c r="J1649"/>
      <c r="K1649"/>
      <c r="L1649"/>
      <c r="M1649"/>
      <c r="N1649"/>
      <c r="O1649"/>
      <c r="P1649"/>
      <c r="Q1649"/>
      <c r="R1649"/>
      <c r="S1649"/>
      <c r="T1649"/>
      <c r="U1649"/>
      <c r="V1649"/>
      <c r="W1649"/>
      <c r="X1649"/>
      <c r="Y1649"/>
      <c r="Z1649"/>
      <c r="AA1649" s="11">
        <v>0.19132653061224492</v>
      </c>
      <c r="AB1649" s="11">
        <v>0.54979999540000002</v>
      </c>
      <c r="AC1649" s="11">
        <v>0.53900000000000003</v>
      </c>
      <c r="AD1649" s="11">
        <v>0.5</v>
      </c>
      <c r="AE1649" s="11">
        <v>0.70400000000000007</v>
      </c>
      <c r="AF1649" s="11">
        <v>0.6</v>
      </c>
      <c r="AG1649" s="11">
        <v>0.5</v>
      </c>
      <c r="AH1649" s="11">
        <v>0.68599999999999994</v>
      </c>
      <c r="AI1649" s="11">
        <v>0.64599999999999991</v>
      </c>
      <c r="AJ1649" s="11">
        <v>0.49955504291209241</v>
      </c>
      <c r="AK1649" s="11">
        <v>0.44262712269153398</v>
      </c>
      <c r="AL1649" s="11">
        <v>0.37242688730622053</v>
      </c>
      <c r="AM1649" s="11">
        <v>4.9070266325493224E-2</v>
      </c>
      <c r="AN1649" s="11">
        <v>7.0584285714285714E-3</v>
      </c>
      <c r="AO1649" s="11">
        <v>0.4274423831378053</v>
      </c>
      <c r="AP1649" s="11">
        <v>0.58399999999999996</v>
      </c>
      <c r="AQ1649" s="11">
        <v>0.37242688730622053</v>
      </c>
      <c r="AR1649" s="11">
        <v>654.782244216251</v>
      </c>
      <c r="AS1649" s="11">
        <v>650</v>
      </c>
      <c r="AT1649" s="11">
        <v>14042516</v>
      </c>
      <c r="AW1649" s="11">
        <v>0.1</v>
      </c>
      <c r="AX1649" s="11">
        <v>1.9127976026075577E-2</v>
      </c>
    </row>
    <row r="1650" spans="1:50">
      <c r="A1650"/>
      <c r="B1650"/>
      <c r="C1650"/>
      <c r="D1650"/>
      <c r="E1650"/>
      <c r="F1650"/>
      <c r="G1650"/>
      <c r="H1650"/>
      <c r="I1650"/>
      <c r="J1650"/>
      <c r="K1650"/>
      <c r="L1650"/>
      <c r="M1650"/>
      <c r="N1650"/>
      <c r="O1650"/>
      <c r="P1650"/>
      <c r="Q1650"/>
      <c r="R1650"/>
      <c r="S1650"/>
      <c r="T1650"/>
      <c r="U1650"/>
      <c r="V1650"/>
      <c r="W1650"/>
      <c r="X1650"/>
      <c r="Y1650"/>
      <c r="Z1650"/>
      <c r="AA1650" s="11">
        <v>0.19132653061224492</v>
      </c>
      <c r="AB1650" s="11">
        <v>0.54979999540000002</v>
      </c>
      <c r="AC1650" s="11">
        <v>0.54400000000000004</v>
      </c>
      <c r="AD1650" s="11">
        <v>0.5</v>
      </c>
      <c r="AE1650" s="11">
        <v>0.71</v>
      </c>
      <c r="AF1650" s="11">
        <v>0.45299999999999996</v>
      </c>
      <c r="AG1650" s="11">
        <v>0.5</v>
      </c>
      <c r="AH1650" s="11">
        <v>0.68200000000000005</v>
      </c>
      <c r="AI1650" s="11">
        <v>0.64599999999999991</v>
      </c>
      <c r="AJ1650" s="11">
        <v>0.49883639221587678</v>
      </c>
      <c r="AK1650" s="11">
        <v>0.44967336583526796</v>
      </c>
      <c r="AL1650" s="11">
        <v>0.35991655071368672</v>
      </c>
      <c r="AM1650" s="11">
        <v>8.0862471469456659E-2</v>
      </c>
      <c r="AN1650" s="11">
        <v>7.0455714285714288E-3</v>
      </c>
      <c r="AO1650" s="11">
        <v>0.44137543143848645</v>
      </c>
      <c r="AP1650" s="11">
        <v>0.57299999999999995</v>
      </c>
      <c r="AQ1650" s="11">
        <v>0.35991655071368672</v>
      </c>
      <c r="AR1650" s="11">
        <v>696.79988177283997</v>
      </c>
      <c r="AS1650" s="11">
        <v>690</v>
      </c>
      <c r="AT1650" s="11">
        <v>14439496</v>
      </c>
      <c r="AW1650" s="11">
        <v>0.09</v>
      </c>
      <c r="AX1650" s="11">
        <v>1.7791374660403592E-2</v>
      </c>
    </row>
    <row r="1651" spans="1:50">
      <c r="A1651"/>
      <c r="B1651"/>
      <c r="C1651"/>
      <c r="D1651"/>
      <c r="E1651"/>
      <c r="F1651"/>
      <c r="G1651"/>
      <c r="H1651"/>
      <c r="I1651"/>
      <c r="J1651"/>
      <c r="K1651"/>
      <c r="L1651"/>
      <c r="M1651"/>
      <c r="N1651"/>
      <c r="O1651"/>
      <c r="P1651"/>
      <c r="Q1651"/>
      <c r="R1651"/>
      <c r="S1651"/>
      <c r="T1651"/>
      <c r="U1651"/>
      <c r="V1651"/>
      <c r="W1651"/>
      <c r="X1651"/>
      <c r="Y1651"/>
      <c r="Z1651"/>
      <c r="AA1651" s="11">
        <v>0.19132653061224492</v>
      </c>
      <c r="AB1651" s="11">
        <v>0.54979999540000002</v>
      </c>
      <c r="AC1651" s="11">
        <v>0.52200000000000002</v>
      </c>
      <c r="AD1651" s="11">
        <v>0.5</v>
      </c>
      <c r="AE1651" s="11">
        <v>0.70200000000000007</v>
      </c>
      <c r="AF1651" s="11">
        <v>0.44299999999999995</v>
      </c>
      <c r="AG1651" s="11">
        <v>0.5</v>
      </c>
      <c r="AH1651" s="11">
        <v>0.69900000000000007</v>
      </c>
      <c r="AI1651" s="11">
        <v>0.64599999999999991</v>
      </c>
      <c r="AJ1651" s="11">
        <v>0.48194497440642836</v>
      </c>
      <c r="AK1651" s="11">
        <v>0.45258804787290002</v>
      </c>
      <c r="AL1651" s="11">
        <v>0.39247771337754084</v>
      </c>
      <c r="AM1651" s="11">
        <v>0.13329278119377</v>
      </c>
      <c r="AN1651" s="11">
        <v>6.9046600031496159E-3</v>
      </c>
      <c r="AO1651" s="11">
        <v>0.46454759044169724</v>
      </c>
      <c r="AP1651" s="11">
        <v>0.58599999999999997</v>
      </c>
      <c r="AQ1651" s="11">
        <v>0.39247771337754084</v>
      </c>
      <c r="AR1651" s="11">
        <v>752.08526761639996</v>
      </c>
      <c r="AS1651" s="11">
        <v>750</v>
      </c>
      <c r="AT1651" s="11">
        <v>14846182</v>
      </c>
      <c r="AW1651" s="11">
        <v>0.09</v>
      </c>
      <c r="AX1651" s="11">
        <v>7.1568916899566459E-3</v>
      </c>
    </row>
    <row r="1652" spans="1:50">
      <c r="A1652"/>
      <c r="B1652"/>
      <c r="C1652"/>
      <c r="D1652"/>
      <c r="E1652"/>
      <c r="F1652"/>
      <c r="G1652"/>
      <c r="H1652"/>
      <c r="I1652"/>
      <c r="J1652"/>
      <c r="K1652"/>
      <c r="L1652"/>
      <c r="M1652"/>
      <c r="N1652"/>
      <c r="O1652"/>
      <c r="P1652"/>
      <c r="Q1652"/>
      <c r="R1652"/>
      <c r="S1652"/>
      <c r="T1652"/>
      <c r="U1652"/>
      <c r="V1652"/>
      <c r="W1652"/>
      <c r="X1652"/>
      <c r="Y1652"/>
      <c r="Z1652"/>
      <c r="AA1652" s="11">
        <v>0.19132653061224492</v>
      </c>
      <c r="AB1652" s="11">
        <v>0.54979999540000002</v>
      </c>
      <c r="AC1652" s="11">
        <v>0.45200000000000001</v>
      </c>
      <c r="AD1652" s="11">
        <v>0.5</v>
      </c>
      <c r="AE1652" s="11">
        <v>0.70700000000000007</v>
      </c>
      <c r="AF1652" s="11">
        <v>0.48599999999999999</v>
      </c>
      <c r="AG1652" s="11">
        <v>0.5</v>
      </c>
      <c r="AH1652" s="11">
        <v>0.69799999999999995</v>
      </c>
      <c r="AI1652" s="11">
        <v>0.68799999999999994</v>
      </c>
      <c r="AJ1652" s="11">
        <v>0.48820527075587961</v>
      </c>
      <c r="AK1652" s="11">
        <v>0.45665927802700795</v>
      </c>
      <c r="AL1652" s="11">
        <v>0.40546485221111561</v>
      </c>
      <c r="AM1652" s="11">
        <v>0.17470967783076777</v>
      </c>
      <c r="AN1652" s="11">
        <v>6.7637485777278031E-3</v>
      </c>
      <c r="AO1652" s="11">
        <v>0.46164621652633997</v>
      </c>
      <c r="AP1652" s="11">
        <v>0.57200000000000006</v>
      </c>
      <c r="AQ1652" s="11">
        <v>0.40546485221111561</v>
      </c>
      <c r="AR1652" s="11">
        <v>794.33023139015404</v>
      </c>
      <c r="AS1652" s="11">
        <v>780</v>
      </c>
      <c r="AT1652" s="11">
        <v>15263417</v>
      </c>
      <c r="AW1652" s="11">
        <v>0.09</v>
      </c>
      <c r="AX1652" s="11">
        <v>-4.1246912932872415E-3</v>
      </c>
    </row>
    <row r="1653" spans="1:50">
      <c r="A1653"/>
      <c r="B1653"/>
      <c r="C1653"/>
      <c r="D1653"/>
      <c r="E1653"/>
      <c r="F1653"/>
      <c r="G1653"/>
      <c r="H1653"/>
      <c r="I1653"/>
      <c r="J1653"/>
      <c r="K1653"/>
      <c r="L1653"/>
      <c r="M1653"/>
      <c r="N1653"/>
      <c r="O1653"/>
      <c r="P1653"/>
      <c r="Q1653"/>
      <c r="R1653"/>
      <c r="S1653"/>
      <c r="T1653"/>
      <c r="U1653"/>
      <c r="V1653"/>
      <c r="W1653"/>
      <c r="X1653"/>
      <c r="Y1653"/>
      <c r="Z1653"/>
      <c r="AA1653" s="11">
        <v>0.19132653061224492</v>
      </c>
      <c r="AB1653" s="11">
        <v>0.54979999540000002</v>
      </c>
      <c r="AC1653" s="11">
        <v>0.44799999999999995</v>
      </c>
      <c r="AD1653" s="11">
        <v>0.5</v>
      </c>
      <c r="AE1653" s="11">
        <v>0.78900000000000003</v>
      </c>
      <c r="AF1653" s="11">
        <v>0.45799999999999996</v>
      </c>
      <c r="AG1653" s="11">
        <v>0.5</v>
      </c>
      <c r="AH1653" s="11">
        <v>0.71</v>
      </c>
      <c r="AI1653" s="11">
        <v>0.68599999999999994</v>
      </c>
      <c r="AJ1653" s="11">
        <v>0.48832321804568446</v>
      </c>
      <c r="AK1653" s="11">
        <v>0.45709268523705049</v>
      </c>
      <c r="AL1653" s="11">
        <v>0.40641020366787417</v>
      </c>
      <c r="AM1653" s="11">
        <v>0.17296258109151075</v>
      </c>
      <c r="AN1653" s="11">
        <v>6.6228371523059902E-3</v>
      </c>
      <c r="AO1653" s="11">
        <v>0.46202975435250382</v>
      </c>
      <c r="AP1653" s="11">
        <v>0.59299999999999997</v>
      </c>
      <c r="AQ1653" s="11">
        <v>0.40641020366787417</v>
      </c>
      <c r="AS1653" s="11">
        <v>780.66666666666424</v>
      </c>
      <c r="AW1653" s="11">
        <v>0.1</v>
      </c>
      <c r="AX1653" s="11">
        <v>-8.1900255591321192E-3</v>
      </c>
    </row>
    <row r="1654" spans="1:50">
      <c r="A1654"/>
      <c r="B1654"/>
      <c r="C1654"/>
      <c r="D1654"/>
      <c r="E1654"/>
      <c r="F1654"/>
      <c r="G1654"/>
      <c r="H1654"/>
      <c r="I1654"/>
      <c r="J1654"/>
      <c r="K1654"/>
      <c r="L1654"/>
      <c r="M1654"/>
      <c r="N1654"/>
      <c r="O1654"/>
      <c r="P1654"/>
      <c r="Q1654"/>
      <c r="R1654"/>
      <c r="S1654"/>
      <c r="T1654"/>
      <c r="U1654"/>
      <c r="V1654"/>
      <c r="W1654"/>
      <c r="X1654"/>
      <c r="Y1654"/>
      <c r="Z1654"/>
      <c r="AA1654" s="11">
        <v>6.3917211992086442E-2</v>
      </c>
      <c r="AB1654" s="11">
        <v>0.2608019131</v>
      </c>
      <c r="AC1654" s="11">
        <v>0.85</v>
      </c>
      <c r="AD1654" s="11">
        <v>0.5</v>
      </c>
      <c r="AE1654" s="11">
        <v>0.74099999999999999</v>
      </c>
      <c r="AF1654" s="11">
        <v>0.78299999999999992</v>
      </c>
      <c r="AG1654" s="11">
        <v>0.7</v>
      </c>
      <c r="AH1654" s="11">
        <v>0.82499999999999996</v>
      </c>
      <c r="AI1654" s="11">
        <v>0.67</v>
      </c>
      <c r="AJ1654" s="11">
        <v>0.59207065442473039</v>
      </c>
      <c r="AK1654" s="11">
        <v>0.43843675256721892</v>
      </c>
      <c r="AL1654" s="11">
        <v>0.60732283368066686</v>
      </c>
      <c r="AM1654" s="11">
        <v>5.4226600120268337E-2</v>
      </c>
      <c r="AN1654" s="11">
        <v>0.16201028571428569</v>
      </c>
      <c r="AO1654" s="11">
        <v>0.65571239684243321</v>
      </c>
      <c r="AP1654" s="11">
        <v>0.57600000321865086</v>
      </c>
      <c r="AQ1654" s="11">
        <v>0.60732283368066686</v>
      </c>
      <c r="AR1654" s="11">
        <v>7487.7661235422102</v>
      </c>
      <c r="AS1654" s="11">
        <v>7140</v>
      </c>
      <c r="AT1654" s="11">
        <v>20593952</v>
      </c>
      <c r="AU1654" s="11">
        <v>48.52</v>
      </c>
      <c r="AV1654" s="11">
        <v>10.97</v>
      </c>
      <c r="AW1654" s="11">
        <v>0</v>
      </c>
      <c r="AX1654" s="11">
        <v>3.7616598055124573E-2</v>
      </c>
    </row>
    <row r="1655" spans="1:50">
      <c r="A1655"/>
      <c r="B1655"/>
      <c r="C1655"/>
      <c r="D1655"/>
      <c r="E1655"/>
      <c r="F1655"/>
      <c r="G1655"/>
      <c r="H1655"/>
      <c r="I1655"/>
      <c r="J1655"/>
      <c r="K1655"/>
      <c r="L1655"/>
      <c r="M1655"/>
      <c r="N1655"/>
      <c r="O1655"/>
      <c r="P1655"/>
      <c r="Q1655"/>
      <c r="R1655"/>
      <c r="S1655"/>
      <c r="T1655"/>
      <c r="U1655"/>
      <c r="V1655"/>
      <c r="W1655"/>
      <c r="X1655"/>
      <c r="Y1655"/>
      <c r="Z1655"/>
      <c r="AA1655" s="11">
        <v>6.3917211992086442E-2</v>
      </c>
      <c r="AB1655" s="11">
        <v>0.26008911109999999</v>
      </c>
      <c r="AC1655" s="11">
        <v>0.85</v>
      </c>
      <c r="AD1655" s="11">
        <v>0.5</v>
      </c>
      <c r="AE1655" s="11">
        <v>0.76700000000000002</v>
      </c>
      <c r="AF1655" s="11">
        <v>0.82700000000000007</v>
      </c>
      <c r="AG1655" s="11">
        <v>0.5</v>
      </c>
      <c r="AH1655" s="11">
        <v>0.77700000000000002</v>
      </c>
      <c r="AI1655" s="11">
        <v>0.67</v>
      </c>
      <c r="AJ1655" s="11">
        <v>0.59394964732931799</v>
      </c>
      <c r="AK1655" s="11">
        <v>0.43718035979112402</v>
      </c>
      <c r="AL1655" s="11">
        <v>0.60951309554256183</v>
      </c>
      <c r="AM1655" s="11">
        <v>7.9961743413835662E-2</v>
      </c>
      <c r="AN1655" s="11">
        <v>0.21317028571428573</v>
      </c>
      <c r="AO1655" s="11">
        <v>0.65889020078714666</v>
      </c>
      <c r="AP1655" s="11">
        <v>0.59040000289678574</v>
      </c>
      <c r="AQ1655" s="11">
        <v>0.60951309554256183</v>
      </c>
      <c r="AR1655" s="11">
        <v>8182.9736100821601</v>
      </c>
      <c r="AS1655" s="11">
        <v>7800</v>
      </c>
      <c r="AT1655" s="11">
        <v>21125658</v>
      </c>
      <c r="AW1655" s="11">
        <v>-0.01</v>
      </c>
      <c r="AX1655" s="11">
        <v>2.5639417973180645E-2</v>
      </c>
    </row>
    <row r="1656" spans="1:50">
      <c r="A1656"/>
      <c r="B1656"/>
      <c r="C1656"/>
      <c r="D1656"/>
      <c r="E1656"/>
      <c r="F1656"/>
      <c r="G1656"/>
      <c r="H1656"/>
      <c r="I1656"/>
      <c r="J1656"/>
      <c r="K1656"/>
      <c r="L1656"/>
      <c r="M1656"/>
      <c r="N1656"/>
      <c r="O1656"/>
      <c r="P1656"/>
      <c r="Q1656"/>
      <c r="R1656"/>
      <c r="S1656"/>
      <c r="T1656"/>
      <c r="U1656"/>
      <c r="V1656"/>
      <c r="W1656"/>
      <c r="X1656"/>
      <c r="Y1656"/>
      <c r="Z1656"/>
      <c r="AA1656" s="11">
        <v>6.3917211992086442E-2</v>
      </c>
      <c r="AB1656" s="11">
        <v>0.25544610280000002</v>
      </c>
      <c r="AC1656" s="11">
        <v>0.85</v>
      </c>
      <c r="AD1656" s="11">
        <v>0.5</v>
      </c>
      <c r="AE1656" s="11">
        <v>0.7659999999999999</v>
      </c>
      <c r="AF1656" s="11">
        <v>0.83599999999999997</v>
      </c>
      <c r="AG1656" s="11">
        <v>0.5</v>
      </c>
      <c r="AH1656" s="11">
        <v>0.78099999999999992</v>
      </c>
      <c r="AI1656" s="11">
        <v>0.55000000000000004</v>
      </c>
      <c r="AJ1656" s="11">
        <v>0.54321055592226419</v>
      </c>
      <c r="AK1656" s="11">
        <v>0.44730013362973597</v>
      </c>
      <c r="AL1656" s="11">
        <v>0.61645978083565889</v>
      </c>
      <c r="AM1656" s="11">
        <v>0.10255081040136978</v>
      </c>
      <c r="AN1656" s="11">
        <v>0.26433028571428574</v>
      </c>
      <c r="AO1656" s="11">
        <v>0.6249666969753328</v>
      </c>
      <c r="AP1656" s="11">
        <v>0.60480000257492061</v>
      </c>
      <c r="AQ1656" s="11">
        <v>0.61645978083565889</v>
      </c>
      <c r="AR1656" s="11">
        <v>8713.6131537451893</v>
      </c>
      <c r="AS1656" s="11">
        <v>8250</v>
      </c>
      <c r="AT1656" s="11">
        <v>21669475</v>
      </c>
      <c r="AU1656" s="11">
        <v>49.15</v>
      </c>
      <c r="AV1656" s="11">
        <v>6.84</v>
      </c>
      <c r="AW1656" s="11">
        <v>-0.02</v>
      </c>
      <c r="AX1656" s="11">
        <v>2.4480159737433171E-2</v>
      </c>
    </row>
    <row r="1657" spans="1:50">
      <c r="A1657"/>
      <c r="B1657"/>
      <c r="C1657"/>
      <c r="D1657"/>
      <c r="E1657"/>
      <c r="F1657"/>
      <c r="G1657"/>
      <c r="H1657"/>
      <c r="I1657"/>
      <c r="J1657"/>
      <c r="K1657"/>
      <c r="L1657"/>
      <c r="M1657"/>
      <c r="N1657"/>
      <c r="O1657"/>
      <c r="P1657"/>
      <c r="Q1657"/>
      <c r="R1657"/>
      <c r="S1657"/>
      <c r="T1657"/>
      <c r="U1657"/>
      <c r="V1657"/>
      <c r="W1657"/>
      <c r="X1657"/>
      <c r="Y1657"/>
      <c r="Z1657"/>
      <c r="AA1657" s="11">
        <v>6.3917211992086442E-2</v>
      </c>
      <c r="AB1657" s="11">
        <v>0.24417116969999997</v>
      </c>
      <c r="AC1657" s="11">
        <v>0.85</v>
      </c>
      <c r="AD1657" s="11">
        <v>0.5</v>
      </c>
      <c r="AE1657" s="11">
        <v>0.76800000000000002</v>
      </c>
      <c r="AF1657" s="11">
        <v>0.85299999999999998</v>
      </c>
      <c r="AG1657" s="11">
        <v>0.5</v>
      </c>
      <c r="AH1657" s="11">
        <v>0.78099999999999992</v>
      </c>
      <c r="AI1657" s="11">
        <v>0.65</v>
      </c>
      <c r="AJ1657" s="11">
        <v>0.4924714645152104</v>
      </c>
      <c r="AK1657" s="11">
        <v>0.45741990746834799</v>
      </c>
      <c r="AL1657" s="11">
        <v>0.62340646612875583</v>
      </c>
      <c r="AM1657" s="11">
        <v>0.11002885231579855</v>
      </c>
      <c r="AN1657" s="11">
        <v>0.31549028571428572</v>
      </c>
      <c r="AO1657" s="11">
        <v>0.59104319316351883</v>
      </c>
      <c r="AP1657" s="11">
        <v>0.6192000022530556</v>
      </c>
      <c r="AQ1657" s="11">
        <v>0.62340646612875583</v>
      </c>
      <c r="AR1657" s="11">
        <v>7962.6823541695603</v>
      </c>
      <c r="AS1657" s="11">
        <v>7530</v>
      </c>
      <c r="AT1657" s="11">
        <v>22216395</v>
      </c>
      <c r="AW1657" s="11">
        <v>-0.01</v>
      </c>
      <c r="AX1657" s="11">
        <v>3.509030502969307E-2</v>
      </c>
    </row>
    <row r="1658" spans="1:50">
      <c r="A1658"/>
      <c r="B1658"/>
      <c r="C1658"/>
      <c r="D1658"/>
      <c r="E1658"/>
      <c r="F1658"/>
      <c r="G1658"/>
      <c r="H1658"/>
      <c r="I1658"/>
      <c r="J1658"/>
      <c r="K1658"/>
      <c r="L1658"/>
      <c r="M1658"/>
      <c r="N1658"/>
      <c r="O1658"/>
      <c r="P1658"/>
      <c r="Q1658"/>
      <c r="R1658"/>
      <c r="S1658"/>
      <c r="T1658"/>
      <c r="U1658"/>
      <c r="V1658"/>
      <c r="W1658"/>
      <c r="X1658"/>
      <c r="Y1658"/>
      <c r="Z1658"/>
      <c r="AA1658" s="11">
        <v>6.3917211992086442E-2</v>
      </c>
      <c r="AB1658" s="11">
        <v>0.24682311470000007</v>
      </c>
      <c r="AC1658" s="11">
        <v>0.85</v>
      </c>
      <c r="AD1658" s="11">
        <v>0.5</v>
      </c>
      <c r="AE1658" s="11">
        <v>0.79400000000000004</v>
      </c>
      <c r="AF1658" s="11">
        <v>0.84699999999999998</v>
      </c>
      <c r="AG1658" s="11">
        <v>0.5</v>
      </c>
      <c r="AH1658" s="11">
        <v>0.79099999999999993</v>
      </c>
      <c r="AI1658" s="11">
        <v>0.72199999999999998</v>
      </c>
      <c r="AJ1658" s="11">
        <v>0.50911364194326614</v>
      </c>
      <c r="AK1658" s="11">
        <v>0.45005765212136206</v>
      </c>
      <c r="AL1658" s="11">
        <v>0.59885215026865279</v>
      </c>
      <c r="AM1658" s="11">
        <v>0.14600576021534556</v>
      </c>
      <c r="AN1658" s="11">
        <v>0.32830928571428569</v>
      </c>
      <c r="AO1658" s="11">
        <v>0.57725722219926445</v>
      </c>
      <c r="AP1658" s="11">
        <v>0.63360000193119048</v>
      </c>
      <c r="AQ1658" s="11">
        <v>0.59885215026865279</v>
      </c>
      <c r="AR1658" s="11">
        <v>8372.6376948607904</v>
      </c>
      <c r="AS1658" s="11">
        <v>7780</v>
      </c>
      <c r="AT1658" s="11">
        <v>22754049</v>
      </c>
      <c r="AW1658" s="11">
        <v>0</v>
      </c>
      <c r="AX1658" s="11">
        <v>3.0236810082373389E-2</v>
      </c>
    </row>
    <row r="1659" spans="1:50">
      <c r="A1659"/>
      <c r="B1659"/>
      <c r="C1659"/>
      <c r="D1659"/>
      <c r="E1659"/>
      <c r="F1659"/>
      <c r="G1659"/>
      <c r="H1659"/>
      <c r="I1659"/>
      <c r="J1659"/>
      <c r="K1659"/>
      <c r="L1659"/>
      <c r="M1659"/>
      <c r="N1659"/>
      <c r="O1659"/>
      <c r="P1659"/>
      <c r="Q1659"/>
      <c r="R1659"/>
      <c r="S1659"/>
      <c r="T1659"/>
      <c r="U1659"/>
      <c r="V1659"/>
      <c r="W1659"/>
      <c r="X1659"/>
      <c r="Y1659"/>
      <c r="Z1659"/>
      <c r="AA1659" s="11">
        <v>6.3917211992086442E-2</v>
      </c>
      <c r="AB1659" s="11">
        <v>0.23815185490000002</v>
      </c>
      <c r="AC1659" s="11">
        <v>0.85</v>
      </c>
      <c r="AD1659" s="11">
        <v>0.5</v>
      </c>
      <c r="AE1659" s="11">
        <v>0.79200000000000004</v>
      </c>
      <c r="AF1659" s="11">
        <v>0.81299999999999994</v>
      </c>
      <c r="AG1659" s="11">
        <v>0.3</v>
      </c>
      <c r="AH1659" s="11">
        <v>0.7659999999999999</v>
      </c>
      <c r="AI1659" s="11">
        <v>0.68799999999999994</v>
      </c>
      <c r="AJ1659" s="11">
        <v>0.52575581937132199</v>
      </c>
      <c r="AK1659" s="11">
        <v>0.44269539677437597</v>
      </c>
      <c r="AL1659" s="11">
        <v>0.57429783440854998</v>
      </c>
      <c r="AM1659" s="11">
        <v>0.24451857225923443</v>
      </c>
      <c r="AN1659" s="11">
        <v>0.37012228571428574</v>
      </c>
      <c r="AO1659" s="11">
        <v>0.56347125123501007</v>
      </c>
      <c r="AP1659" s="11">
        <v>0.64800000160932536</v>
      </c>
      <c r="AQ1659" s="11">
        <v>0.57429783440854998</v>
      </c>
      <c r="AR1659" s="11">
        <v>9103.6816310163995</v>
      </c>
      <c r="AS1659" s="11">
        <v>8370</v>
      </c>
      <c r="AT1659" s="11">
        <v>23273615</v>
      </c>
      <c r="AW1659" s="11">
        <v>-0.02</v>
      </c>
      <c r="AX1659" s="11">
        <v>2.974324227459918E-2</v>
      </c>
    </row>
    <row r="1660" spans="1:50">
      <c r="A1660"/>
      <c r="B1660"/>
      <c r="C1660"/>
      <c r="D1660"/>
      <c r="E1660"/>
      <c r="F1660"/>
      <c r="G1660"/>
      <c r="H1660"/>
      <c r="I1660"/>
      <c r="J1660"/>
      <c r="K1660"/>
      <c r="L1660"/>
      <c r="M1660"/>
      <c r="N1660"/>
      <c r="O1660"/>
      <c r="P1660"/>
      <c r="Q1660"/>
      <c r="R1660"/>
      <c r="S1660"/>
      <c r="T1660"/>
      <c r="U1660"/>
      <c r="V1660"/>
      <c r="W1660"/>
      <c r="X1660"/>
      <c r="Y1660"/>
      <c r="Z1660"/>
      <c r="AA1660" s="11">
        <v>6.3917211992086442E-2</v>
      </c>
      <c r="AB1660" s="11">
        <v>0.2211407246</v>
      </c>
      <c r="AC1660" s="11">
        <v>0.7</v>
      </c>
      <c r="AD1660" s="11">
        <v>0.3</v>
      </c>
      <c r="AE1660" s="11">
        <v>0.80599999999999994</v>
      </c>
      <c r="AF1660" s="11">
        <v>0.85499999999999998</v>
      </c>
      <c r="AG1660" s="11">
        <v>0.3</v>
      </c>
      <c r="AH1660" s="11">
        <v>0.78400000000000003</v>
      </c>
      <c r="AI1660" s="11">
        <v>0.66</v>
      </c>
      <c r="AJ1660" s="11">
        <v>0.55696665983721494</v>
      </c>
      <c r="AK1660" s="11">
        <v>0.42718916375447902</v>
      </c>
      <c r="AL1660" s="11">
        <v>0.5695406787336772</v>
      </c>
      <c r="AM1660" s="11">
        <v>0.34518639373486665</v>
      </c>
      <c r="AN1660" s="11">
        <v>0.36422342857142859</v>
      </c>
      <c r="AO1660" s="11">
        <v>0.57399896745678824</v>
      </c>
      <c r="AP1660" s="11">
        <v>0.66240000128746035</v>
      </c>
      <c r="AQ1660" s="11">
        <v>0.5695406787336772</v>
      </c>
      <c r="AR1660" s="11">
        <v>9162.3131657154499</v>
      </c>
      <c r="AS1660" s="11">
        <v>8500</v>
      </c>
      <c r="AT1660" s="11">
        <v>23771376</v>
      </c>
      <c r="AW1660" s="11">
        <v>-0.03</v>
      </c>
      <c r="AX1660" s="11">
        <v>3.3616870937318188E-2</v>
      </c>
    </row>
    <row r="1661" spans="1:50">
      <c r="A1661"/>
      <c r="B1661"/>
      <c r="C1661"/>
      <c r="D1661"/>
      <c r="E1661"/>
      <c r="F1661"/>
      <c r="G1661"/>
      <c r="H1661"/>
      <c r="I1661"/>
      <c r="J1661"/>
      <c r="K1661"/>
      <c r="L1661"/>
      <c r="M1661"/>
      <c r="N1661"/>
      <c r="O1661"/>
      <c r="P1661"/>
      <c r="Q1661"/>
      <c r="R1661"/>
      <c r="S1661"/>
      <c r="T1661"/>
      <c r="U1661"/>
      <c r="V1661"/>
      <c r="W1661"/>
      <c r="X1661"/>
      <c r="Y1661"/>
      <c r="Z1661"/>
      <c r="AA1661" s="11">
        <v>6.3917211992086442E-2</v>
      </c>
      <c r="AB1661" s="11">
        <v>0.20632036994999992</v>
      </c>
      <c r="AC1661" s="11">
        <v>0.7</v>
      </c>
      <c r="AD1661" s="11">
        <v>0.3</v>
      </c>
      <c r="AE1661" s="11">
        <v>0.81499999999999995</v>
      </c>
      <c r="AF1661" s="11">
        <v>0.84099999999999997</v>
      </c>
      <c r="AG1661" s="11">
        <v>0.3</v>
      </c>
      <c r="AH1661" s="11">
        <v>0.80700000000000005</v>
      </c>
      <c r="AI1661" s="11">
        <v>0.66599999999999993</v>
      </c>
      <c r="AJ1661" s="11">
        <v>0.588177500303108</v>
      </c>
      <c r="AK1661" s="11">
        <v>0.41168293073458201</v>
      </c>
      <c r="AL1661" s="11">
        <v>0.56478352305880453</v>
      </c>
      <c r="AM1661" s="11">
        <v>0.41480031154238772</v>
      </c>
      <c r="AN1661" s="11">
        <v>0.40068971428571426</v>
      </c>
      <c r="AO1661" s="11">
        <v>0.58452668367856653</v>
      </c>
      <c r="AP1661" s="11">
        <v>0.67680000096559523</v>
      </c>
      <c r="AQ1661" s="11">
        <v>0.56478352305880453</v>
      </c>
      <c r="AR1661" s="11">
        <v>9619.4601919177203</v>
      </c>
      <c r="AS1661" s="11">
        <v>8990</v>
      </c>
      <c r="AT1661" s="11">
        <v>24249955</v>
      </c>
      <c r="AW1661" s="11">
        <v>-0.02</v>
      </c>
      <c r="AX1661" s="11">
        <v>2.9338047738181106E-2</v>
      </c>
    </row>
    <row r="1662" spans="1:50">
      <c r="A1662"/>
      <c r="B1662"/>
      <c r="C1662"/>
      <c r="D1662"/>
      <c r="E1662"/>
      <c r="F1662"/>
      <c r="G1662"/>
      <c r="H1662"/>
      <c r="I1662"/>
      <c r="J1662"/>
      <c r="K1662"/>
      <c r="L1662"/>
      <c r="M1662"/>
      <c r="N1662"/>
      <c r="O1662"/>
      <c r="P1662"/>
      <c r="Q1662"/>
      <c r="R1662"/>
      <c r="S1662"/>
      <c r="T1662"/>
      <c r="U1662"/>
      <c r="V1662"/>
      <c r="W1662"/>
      <c r="X1662"/>
      <c r="Y1662"/>
      <c r="Z1662"/>
      <c r="AA1662" s="11">
        <v>6.3917211992086442E-2</v>
      </c>
      <c r="AB1662" s="11">
        <v>0.19150001529999994</v>
      </c>
      <c r="AC1662" s="11">
        <v>0.7</v>
      </c>
      <c r="AD1662" s="11">
        <v>0.3</v>
      </c>
      <c r="AE1662" s="11">
        <v>0.81799999999999995</v>
      </c>
      <c r="AF1662" s="11">
        <v>0.82900000000000007</v>
      </c>
      <c r="AG1662" s="11">
        <v>0.3</v>
      </c>
      <c r="AH1662" s="11">
        <v>0.82099999999999995</v>
      </c>
      <c r="AI1662" s="11">
        <v>0.73</v>
      </c>
      <c r="AJ1662" s="11">
        <v>0.58409072138615392</v>
      </c>
      <c r="AK1662" s="11">
        <v>0.41722024341073</v>
      </c>
      <c r="AL1662" s="11">
        <v>0.57674120378283078</v>
      </c>
      <c r="AM1662" s="11">
        <v>0.50010811398710109</v>
      </c>
      <c r="AN1662" s="11">
        <v>0.44636014285714287</v>
      </c>
      <c r="AO1662" s="11">
        <v>0.59057812211083593</v>
      </c>
      <c r="AP1662" s="11">
        <v>0.69120000064373022</v>
      </c>
      <c r="AQ1662" s="11">
        <v>0.57674120378283078</v>
      </c>
      <c r="AR1662" s="11">
        <v>10200.1544844236</v>
      </c>
      <c r="AS1662" s="11">
        <v>9650</v>
      </c>
      <c r="AT1662" s="11">
        <v>24714656</v>
      </c>
      <c r="AW1662" s="11">
        <v>-0.01</v>
      </c>
      <c r="AX1662" s="11">
        <v>3.5687494999144281E-2</v>
      </c>
    </row>
    <row r="1663" spans="1:50">
      <c r="A1663"/>
      <c r="B1663"/>
      <c r="C1663"/>
      <c r="D1663"/>
      <c r="E1663"/>
      <c r="F1663"/>
      <c r="G1663"/>
      <c r="H1663"/>
      <c r="I1663"/>
      <c r="J1663"/>
      <c r="K1663"/>
      <c r="L1663"/>
      <c r="M1663"/>
      <c r="N1663"/>
      <c r="O1663"/>
      <c r="P1663"/>
      <c r="Q1663"/>
      <c r="R1663"/>
      <c r="S1663"/>
      <c r="T1663"/>
      <c r="U1663"/>
      <c r="V1663"/>
      <c r="W1663"/>
      <c r="X1663"/>
      <c r="Y1663"/>
      <c r="Z1663"/>
      <c r="AA1663" s="11">
        <v>6.3917211992086442E-2</v>
      </c>
      <c r="AB1663" s="11">
        <v>0.1868000031</v>
      </c>
      <c r="AC1663" s="11">
        <v>0.7</v>
      </c>
      <c r="AD1663" s="11">
        <v>0.3</v>
      </c>
      <c r="AE1663" s="11">
        <v>0.80900000000000005</v>
      </c>
      <c r="AF1663" s="11">
        <v>0.74199999999999999</v>
      </c>
      <c r="AG1663" s="11">
        <v>0.3</v>
      </c>
      <c r="AH1663" s="11">
        <v>0.81799999999999995</v>
      </c>
      <c r="AI1663" s="11">
        <v>0.7340000000000001</v>
      </c>
      <c r="AJ1663" s="11">
        <v>0.56394725728901196</v>
      </c>
      <c r="AK1663" s="11">
        <v>0.44956921451928195</v>
      </c>
      <c r="AL1663" s="11">
        <v>0.60181511744429705</v>
      </c>
      <c r="AM1663" s="11">
        <v>0.64489452264789116</v>
      </c>
      <c r="AN1663" s="11">
        <v>0.43776885714285718</v>
      </c>
      <c r="AO1663" s="11">
        <v>0.61345970161336794</v>
      </c>
      <c r="AP1663" s="11">
        <v>0.7056000003218651</v>
      </c>
      <c r="AQ1663" s="11">
        <v>0.60181511744429705</v>
      </c>
      <c r="AR1663" s="11">
        <v>10996.5285928348</v>
      </c>
      <c r="AS1663" s="11">
        <v>10430</v>
      </c>
      <c r="AT1663" s="11">
        <v>25173798</v>
      </c>
      <c r="AU1663" s="11">
        <v>37.909999999999997</v>
      </c>
      <c r="AV1663" s="11">
        <v>7.81</v>
      </c>
      <c r="AW1663" s="11">
        <v>0</v>
      </c>
      <c r="AX1663" s="11">
        <v>2.335553731866119E-2</v>
      </c>
    </row>
    <row r="1664" spans="1:50">
      <c r="A1664"/>
      <c r="B1664"/>
      <c r="C1664"/>
      <c r="D1664"/>
      <c r="E1664"/>
      <c r="F1664"/>
      <c r="G1664"/>
      <c r="H1664"/>
      <c r="I1664"/>
      <c r="J1664"/>
      <c r="K1664"/>
      <c r="L1664"/>
      <c r="M1664"/>
      <c r="N1664"/>
      <c r="O1664"/>
      <c r="P1664"/>
      <c r="Q1664"/>
      <c r="R1664"/>
      <c r="S1664"/>
      <c r="T1664"/>
      <c r="U1664"/>
      <c r="V1664"/>
      <c r="W1664"/>
      <c r="X1664"/>
      <c r="Y1664"/>
      <c r="Z1664"/>
      <c r="AA1664" s="11">
        <v>6.3917211992086442E-2</v>
      </c>
      <c r="AB1664" s="11">
        <v>0.17953593490000008</v>
      </c>
      <c r="AC1664" s="11">
        <v>0.7</v>
      </c>
      <c r="AD1664" s="11">
        <v>0.3</v>
      </c>
      <c r="AE1664" s="11">
        <v>0.80900000000000005</v>
      </c>
      <c r="AF1664" s="11">
        <v>0.753</v>
      </c>
      <c r="AG1664" s="11">
        <v>0.3</v>
      </c>
      <c r="AH1664" s="11">
        <v>0.82799999999999996</v>
      </c>
      <c r="AI1664" s="11">
        <v>0.75800000000000001</v>
      </c>
      <c r="AJ1664" s="11">
        <v>0.589363239494894</v>
      </c>
      <c r="AK1664" s="11">
        <v>0.46526534819505</v>
      </c>
      <c r="AL1664" s="11">
        <v>0.56826140121205149</v>
      </c>
      <c r="AM1664" s="11">
        <v>0.84720261887689663</v>
      </c>
      <c r="AN1664" s="11">
        <v>0.40824714285714286</v>
      </c>
      <c r="AO1664" s="11">
        <v>0.61978144282829306</v>
      </c>
      <c r="AP1664" s="11">
        <v>0.72</v>
      </c>
      <c r="AQ1664" s="11">
        <v>0.56826140121205149</v>
      </c>
      <c r="AR1664" s="11">
        <v>11754.5333543945</v>
      </c>
      <c r="AS1664" s="11">
        <v>11220</v>
      </c>
      <c r="AT1664" s="11">
        <v>25633380</v>
      </c>
      <c r="AW1664" s="11">
        <v>0.01</v>
      </c>
      <c r="AX1664" s="11">
        <v>3.0474319262266375E-2</v>
      </c>
    </row>
    <row r="1665" spans="1:50">
      <c r="A1665"/>
      <c r="B1665"/>
      <c r="C1665"/>
      <c r="D1665"/>
      <c r="E1665"/>
      <c r="F1665"/>
      <c r="G1665"/>
      <c r="H1665"/>
      <c r="I1665"/>
      <c r="J1665"/>
      <c r="K1665"/>
      <c r="L1665"/>
      <c r="M1665"/>
      <c r="N1665"/>
      <c r="O1665"/>
      <c r="P1665"/>
      <c r="Q1665"/>
      <c r="R1665"/>
      <c r="S1665"/>
      <c r="T1665"/>
      <c r="U1665"/>
      <c r="V1665"/>
      <c r="W1665"/>
      <c r="X1665"/>
      <c r="Y1665"/>
      <c r="Z1665"/>
      <c r="AA1665" s="11">
        <v>6.3917211992086442E-2</v>
      </c>
      <c r="AB1665" s="11">
        <v>0.17227186669999994</v>
      </c>
      <c r="AC1665" s="11">
        <v>0.68599999999999994</v>
      </c>
      <c r="AD1665" s="11">
        <v>0.3</v>
      </c>
      <c r="AE1665" s="11">
        <v>0.81200000000000006</v>
      </c>
      <c r="AF1665" s="11">
        <v>0.75099999999999989</v>
      </c>
      <c r="AG1665" s="11">
        <v>0.3</v>
      </c>
      <c r="AH1665" s="11">
        <v>0.82599999999999996</v>
      </c>
      <c r="AI1665" s="11">
        <v>0.7659999999999999</v>
      </c>
      <c r="AJ1665" s="11">
        <v>0.55864782361440801</v>
      </c>
      <c r="AK1665" s="11">
        <v>0.39749470165504197</v>
      </c>
      <c r="AL1665" s="11">
        <v>0.57752606161317932</v>
      </c>
      <c r="AM1665" s="11">
        <v>0.82876304267648226</v>
      </c>
      <c r="AN1665" s="11">
        <v>0.42496871428571431</v>
      </c>
      <c r="AO1665" s="11">
        <v>0.61286270896427375</v>
      </c>
      <c r="AP1665" s="11">
        <v>0.72199999999999998</v>
      </c>
      <c r="AQ1665" s="11">
        <v>0.57752606161317932</v>
      </c>
      <c r="AR1665" s="11">
        <v>12619.587056263001</v>
      </c>
      <c r="AS1665" s="11">
        <v>12240</v>
      </c>
      <c r="AT1665" s="11">
        <v>26094742</v>
      </c>
      <c r="AW1665" s="11">
        <v>-0.01</v>
      </c>
      <c r="AX1665" s="11">
        <v>2.7941458708401506E-2</v>
      </c>
    </row>
    <row r="1666" spans="1:50">
      <c r="A1666"/>
      <c r="B1666"/>
      <c r="C1666"/>
      <c r="D1666"/>
      <c r="E1666"/>
      <c r="F1666"/>
      <c r="G1666"/>
      <c r="H1666"/>
      <c r="I1666"/>
      <c r="J1666"/>
      <c r="K1666"/>
      <c r="L1666"/>
      <c r="M1666"/>
      <c r="N1666"/>
      <c r="O1666"/>
      <c r="P1666"/>
      <c r="Q1666"/>
      <c r="R1666"/>
      <c r="S1666"/>
      <c r="T1666"/>
      <c r="U1666"/>
      <c r="V1666"/>
      <c r="W1666"/>
      <c r="X1666"/>
      <c r="Y1666"/>
      <c r="Z1666"/>
      <c r="AA1666" s="11">
        <v>6.3917211992086442E-2</v>
      </c>
      <c r="AB1666" s="11">
        <v>0.18882642899597668</v>
      </c>
      <c r="AC1666" s="11">
        <v>0.67599999999999993</v>
      </c>
      <c r="AD1666" s="11">
        <v>0.4</v>
      </c>
      <c r="AE1666" s="11">
        <v>0.81799999999999995</v>
      </c>
      <c r="AF1666" s="11">
        <v>0.78900000000000003</v>
      </c>
      <c r="AG1666" s="11">
        <v>0.4</v>
      </c>
      <c r="AH1666" s="11">
        <v>0.80099999999999993</v>
      </c>
      <c r="AI1666" s="11">
        <v>0.76800000000000002</v>
      </c>
      <c r="AJ1666" s="11">
        <v>0.54686311296484802</v>
      </c>
      <c r="AK1666" s="11">
        <v>0.38552572721622197</v>
      </c>
      <c r="AL1666" s="11">
        <v>0.5704888375968078</v>
      </c>
      <c r="AM1666" s="11">
        <v>0.97685830336210555</v>
      </c>
      <c r="AN1666" s="11">
        <v>0.45865785714285717</v>
      </c>
      <c r="AO1666" s="11">
        <v>0.61213413962705177</v>
      </c>
      <c r="AP1666" s="11">
        <v>0.72</v>
      </c>
      <c r="AQ1666" s="11">
        <v>0.5704888375968078</v>
      </c>
      <c r="AR1666" s="11">
        <v>13656.600062153801</v>
      </c>
      <c r="AS1666" s="11">
        <v>13360</v>
      </c>
      <c r="AT1666" s="11">
        <v>26555654</v>
      </c>
      <c r="AW1666" s="11">
        <v>0.01</v>
      </c>
      <c r="AX1666" s="11">
        <v>2.5186922534343931E-2</v>
      </c>
    </row>
    <row r="1667" spans="1:50">
      <c r="A1667"/>
      <c r="B1667"/>
      <c r="C1667"/>
      <c r="D1667"/>
      <c r="E1667"/>
      <c r="F1667"/>
      <c r="G1667"/>
      <c r="H1667"/>
      <c r="I1667"/>
      <c r="J1667"/>
      <c r="K1667"/>
      <c r="L1667"/>
      <c r="M1667"/>
      <c r="N1667"/>
      <c r="O1667"/>
      <c r="P1667"/>
      <c r="Q1667"/>
      <c r="R1667"/>
      <c r="S1667"/>
      <c r="T1667"/>
      <c r="U1667"/>
      <c r="V1667"/>
      <c r="W1667"/>
      <c r="X1667"/>
      <c r="Y1667"/>
      <c r="Z1667"/>
      <c r="AA1667" s="11">
        <v>6.3917211992086442E-2</v>
      </c>
      <c r="AB1667" s="11">
        <v>0.20538099129195331</v>
      </c>
      <c r="AC1667" s="11">
        <v>0.69299999999999995</v>
      </c>
      <c r="AD1667" s="11">
        <v>0.4</v>
      </c>
      <c r="AE1667" s="11">
        <v>0.82200000000000006</v>
      </c>
      <c r="AF1667" s="11">
        <v>0.80799999999999994</v>
      </c>
      <c r="AG1667" s="11">
        <v>0.4</v>
      </c>
      <c r="AH1667" s="11">
        <v>0.78599999999999992</v>
      </c>
      <c r="AI1667" s="11">
        <v>0.76200000000000001</v>
      </c>
      <c r="AJ1667" s="11">
        <v>0.53342379539544604</v>
      </c>
      <c r="AK1667" s="11">
        <v>0.38897407023140601</v>
      </c>
      <c r="AL1667" s="11">
        <v>0.52804823455657901</v>
      </c>
      <c r="AM1667" s="11">
        <v>1</v>
      </c>
      <c r="AN1667" s="11">
        <v>0.52080214285714288</v>
      </c>
      <c r="AO1667" s="11">
        <v>0.59865114386161467</v>
      </c>
      <c r="AP1667" s="11">
        <v>0.72099999999999997</v>
      </c>
      <c r="AQ1667" s="11">
        <v>0.52804823455657901</v>
      </c>
      <c r="AR1667" s="11">
        <v>14364.0952959233</v>
      </c>
      <c r="AS1667" s="11">
        <v>13900</v>
      </c>
      <c r="AT1667" s="11">
        <v>27014337</v>
      </c>
      <c r="AW1667" s="11">
        <v>0.01</v>
      </c>
      <c r="AX1667" s="11">
        <v>2.2553824223575214E-2</v>
      </c>
    </row>
    <row r="1668" spans="1:50">
      <c r="A1668"/>
      <c r="B1668"/>
      <c r="C1668"/>
      <c r="D1668"/>
      <c r="E1668"/>
      <c r="F1668"/>
      <c r="G1668"/>
      <c r="H1668"/>
      <c r="I1668"/>
      <c r="J1668"/>
      <c r="K1668"/>
      <c r="L1668"/>
      <c r="M1668"/>
      <c r="N1668"/>
      <c r="O1668"/>
      <c r="P1668"/>
      <c r="Q1668"/>
      <c r="R1668"/>
      <c r="S1668"/>
      <c r="T1668"/>
      <c r="U1668"/>
      <c r="V1668"/>
      <c r="W1668"/>
      <c r="X1668"/>
      <c r="Y1668"/>
      <c r="Z1668"/>
      <c r="AA1668" s="11">
        <v>6.3917211992086442E-2</v>
      </c>
      <c r="AB1668" s="11">
        <v>0.22193555358792993</v>
      </c>
      <c r="AC1668" s="11">
        <v>0.70799999999999996</v>
      </c>
      <c r="AD1668" s="11">
        <v>0.4</v>
      </c>
      <c r="AE1668" s="11">
        <v>0.83</v>
      </c>
      <c r="AF1668" s="11">
        <v>0.81400000000000006</v>
      </c>
      <c r="AG1668" s="11">
        <v>0.4</v>
      </c>
      <c r="AH1668" s="11">
        <v>0.79900000000000004</v>
      </c>
      <c r="AI1668" s="11">
        <v>0.78200000000000003</v>
      </c>
      <c r="AJ1668" s="11">
        <v>0.51303189744208366</v>
      </c>
      <c r="AK1668" s="11">
        <v>0.39386560348951999</v>
      </c>
      <c r="AL1668" s="11">
        <v>0.50420696431196099</v>
      </c>
      <c r="AM1668" s="11">
        <v>1</v>
      </c>
      <c r="AN1668" s="11">
        <v>0.51038610023281672</v>
      </c>
      <c r="AO1668" s="11">
        <v>0.60944711358276538</v>
      </c>
      <c r="AP1668" s="11">
        <v>0.71499999999999997</v>
      </c>
      <c r="AQ1668" s="11">
        <v>0.50420696431196099</v>
      </c>
      <c r="AR1668" s="11">
        <v>14011.9830592177</v>
      </c>
      <c r="AS1668" s="11">
        <v>13710</v>
      </c>
      <c r="AT1668" s="11">
        <v>27467837</v>
      </c>
      <c r="AU1668" s="11">
        <v>46.21</v>
      </c>
      <c r="AV1668" s="11">
        <v>2.27</v>
      </c>
      <c r="AW1668" s="11">
        <v>0.01</v>
      </c>
      <c r="AX1668" s="11">
        <v>2.1200211892667908E-2</v>
      </c>
    </row>
    <row r="1669" spans="1:50">
      <c r="A1669"/>
      <c r="B1669"/>
      <c r="C1669"/>
      <c r="D1669"/>
      <c r="E1669"/>
      <c r="F1669"/>
      <c r="G1669"/>
      <c r="H1669"/>
      <c r="I1669"/>
      <c r="J1669"/>
      <c r="K1669"/>
      <c r="L1669"/>
      <c r="M1669"/>
      <c r="N1669"/>
      <c r="O1669"/>
      <c r="P1669"/>
      <c r="Q1669"/>
      <c r="R1669"/>
      <c r="S1669"/>
      <c r="T1669"/>
      <c r="U1669"/>
      <c r="V1669"/>
      <c r="W1669"/>
      <c r="X1669"/>
      <c r="Y1669"/>
      <c r="Z1669"/>
      <c r="AA1669" s="11">
        <v>6.3917211992086442E-2</v>
      </c>
      <c r="AB1669" s="11">
        <v>0.23849011588390667</v>
      </c>
      <c r="AC1669" s="11">
        <v>0.69900000000000007</v>
      </c>
      <c r="AD1669" s="11">
        <v>0.5</v>
      </c>
      <c r="AE1669" s="11">
        <v>0.84299999999999997</v>
      </c>
      <c r="AF1669" s="11">
        <v>0.81299999999999994</v>
      </c>
      <c r="AG1669" s="11">
        <v>0.3</v>
      </c>
      <c r="AH1669" s="11">
        <v>0.76700000000000002</v>
      </c>
      <c r="AI1669" s="11">
        <v>0.78700000000000003</v>
      </c>
      <c r="AJ1669" s="11">
        <v>0.5129015784705756</v>
      </c>
      <c r="AK1669" s="11">
        <v>0.3949269474309019</v>
      </c>
      <c r="AL1669" s="11">
        <v>0.50416489466978165</v>
      </c>
      <c r="AM1669" s="11">
        <v>1</v>
      </c>
      <c r="AN1669" s="11">
        <v>0.49997005760849061</v>
      </c>
      <c r="AO1669" s="11">
        <v>0.60835264247140108</v>
      </c>
      <c r="AP1669" s="11">
        <v>0.71400000000000008</v>
      </c>
      <c r="AQ1669" s="11">
        <v>0.50416489466978165</v>
      </c>
      <c r="AS1669" s="11">
        <v>14912.666666666744</v>
      </c>
      <c r="AW1669" s="11">
        <v>0.01</v>
      </c>
      <c r="AX1669" s="11">
        <v>1.4848262931990319E-2</v>
      </c>
    </row>
    <row r="1670" spans="1:50">
      <c r="A1670"/>
      <c r="B1670"/>
      <c r="C1670"/>
      <c r="D1670"/>
      <c r="E1670"/>
      <c r="F1670"/>
      <c r="G1670"/>
      <c r="H1670"/>
      <c r="I1670"/>
      <c r="J1670"/>
      <c r="K1670"/>
      <c r="L1670"/>
      <c r="M1670"/>
      <c r="N1670"/>
      <c r="O1670"/>
      <c r="P1670"/>
      <c r="Q1670"/>
      <c r="R1670"/>
      <c r="S1670"/>
      <c r="T1670"/>
      <c r="U1670"/>
      <c r="V1670"/>
      <c r="W1670"/>
      <c r="X1670"/>
      <c r="Y1670"/>
      <c r="Z1670"/>
      <c r="AA1670" s="11">
        <v>0</v>
      </c>
      <c r="AB1670" s="11">
        <v>0</v>
      </c>
      <c r="AC1670" s="11">
        <v>0.5990400052070618</v>
      </c>
      <c r="AD1670" s="11">
        <v>0.21600000187754631</v>
      </c>
      <c r="AE1670" s="11">
        <v>0.68976000599563125</v>
      </c>
      <c r="AF1670" s="11" t="e">
        <v>#N/A</v>
      </c>
      <c r="AG1670" s="11">
        <v>0.21600000187754631</v>
      </c>
      <c r="AH1670" s="11">
        <v>0.55080000478774305</v>
      </c>
      <c r="AI1670" s="11">
        <v>0.3168000027537346</v>
      </c>
      <c r="AJ1670" s="11">
        <v>0.54167851844936332</v>
      </c>
      <c r="AK1670" s="11">
        <v>0.28666874687853056</v>
      </c>
      <c r="AL1670" s="11">
        <v>0.50640703166966472</v>
      </c>
      <c r="AM1670" s="11">
        <v>8.5948401179683614E-5</v>
      </c>
      <c r="AN1670" s="11">
        <v>2.5645200109183793E-3</v>
      </c>
      <c r="AO1670" s="11">
        <v>0.57545218752962124</v>
      </c>
      <c r="AP1670" s="11">
        <v>0.64872000563889742</v>
      </c>
      <c r="AQ1670" s="11">
        <v>0.50640703166966472</v>
      </c>
      <c r="AR1670" s="11">
        <v>2091.5554152800401</v>
      </c>
      <c r="AS1670" s="11">
        <v>1990</v>
      </c>
      <c r="AT1670" s="11">
        <v>247840</v>
      </c>
      <c r="AW1670" s="11">
        <v>-7.0000000000000007E-2</v>
      </c>
      <c r="AX1670" s="11">
        <v>-1.6513160150379069E-2</v>
      </c>
    </row>
    <row r="1671" spans="1:50">
      <c r="A1671"/>
      <c r="B1671"/>
      <c r="C1671"/>
      <c r="D1671"/>
      <c r="E1671"/>
      <c r="F1671"/>
      <c r="G1671"/>
      <c r="H1671"/>
      <c r="I1671"/>
      <c r="J1671"/>
      <c r="K1671"/>
      <c r="L1671"/>
      <c r="M1671"/>
      <c r="N1671"/>
      <c r="O1671"/>
      <c r="P1671"/>
      <c r="Q1671"/>
      <c r="R1671"/>
      <c r="S1671"/>
      <c r="T1671"/>
      <c r="U1671"/>
      <c r="V1671"/>
      <c r="W1671"/>
      <c r="X1671"/>
      <c r="Y1671"/>
      <c r="Z1671"/>
      <c r="AA1671" s="11">
        <v>0</v>
      </c>
      <c r="AB1671" s="11">
        <v>0</v>
      </c>
      <c r="AC1671" s="11">
        <v>0.61568000483512875</v>
      </c>
      <c r="AD1671" s="11">
        <v>0.22200000174343587</v>
      </c>
      <c r="AE1671" s="11">
        <v>0.70892000556737189</v>
      </c>
      <c r="AF1671" s="11" t="e">
        <v>#N/A</v>
      </c>
      <c r="AG1671" s="11">
        <v>0.22200000174343587</v>
      </c>
      <c r="AH1671" s="11">
        <v>0.56610000444576147</v>
      </c>
      <c r="AI1671" s="11">
        <v>0.32560000255703925</v>
      </c>
      <c r="AJ1671" s="11">
        <v>0.54252910043913405</v>
      </c>
      <c r="AK1671" s="11">
        <v>0.28231504793453399</v>
      </c>
      <c r="AL1671" s="11">
        <v>0.50654335148918206</v>
      </c>
      <c r="AM1671" s="11">
        <v>8.7702450143344455E-5</v>
      </c>
      <c r="AN1671" s="11">
        <v>2.6255800095535816E-3</v>
      </c>
      <c r="AO1671" s="11">
        <v>0.57705755318356766</v>
      </c>
      <c r="AP1671" s="11">
        <v>0.66674000523611898</v>
      </c>
      <c r="AQ1671" s="11">
        <v>0.50654335148918206</v>
      </c>
      <c r="AR1671" s="11">
        <v>2274.30291158614</v>
      </c>
      <c r="AS1671" s="11">
        <v>2160</v>
      </c>
      <c r="AT1671" s="11">
        <v>253382</v>
      </c>
      <c r="AW1671" s="11">
        <v>-7.0000000000000007E-2</v>
      </c>
      <c r="AX1671" s="11">
        <v>-1.8718632094213039E-2</v>
      </c>
    </row>
    <row r="1672" spans="1:50">
      <c r="A1672"/>
      <c r="B1672"/>
      <c r="C1672"/>
      <c r="D1672"/>
      <c r="E1672"/>
      <c r="F1672"/>
      <c r="G1672"/>
      <c r="H1672"/>
      <c r="I1672"/>
      <c r="J1672"/>
      <c r="K1672"/>
      <c r="L1672"/>
      <c r="M1672"/>
      <c r="N1672"/>
      <c r="O1672"/>
      <c r="P1672"/>
      <c r="Q1672"/>
      <c r="R1672"/>
      <c r="S1672"/>
      <c r="T1672"/>
      <c r="U1672"/>
      <c r="V1672"/>
      <c r="W1672"/>
      <c r="X1672"/>
      <c r="Y1672"/>
      <c r="Z1672"/>
      <c r="AA1672" s="11">
        <v>0</v>
      </c>
      <c r="AB1672" s="11">
        <v>0</v>
      </c>
      <c r="AC1672" s="11">
        <v>0.63232000446319581</v>
      </c>
      <c r="AD1672" s="11">
        <v>0.2280000016093254</v>
      </c>
      <c r="AE1672" s="11">
        <v>0.72808000513911253</v>
      </c>
      <c r="AF1672" s="11" t="e">
        <v>#N/A</v>
      </c>
      <c r="AG1672" s="11">
        <v>0.2280000016093254</v>
      </c>
      <c r="AH1672" s="11">
        <v>0.58140000410377979</v>
      </c>
      <c r="AI1672" s="11">
        <v>0.33440000236034395</v>
      </c>
      <c r="AJ1672" s="11">
        <v>0.62386522597782701</v>
      </c>
      <c r="AK1672" s="11">
        <v>0.32388359043109599</v>
      </c>
      <c r="AL1672" s="11">
        <v>0.50667967130869929</v>
      </c>
      <c r="AM1672" s="11">
        <v>5.544209266823444E-3</v>
      </c>
      <c r="AN1672" s="11">
        <v>2.6866400081887844E-3</v>
      </c>
      <c r="AO1672" s="11">
        <v>0.5786629188375142</v>
      </c>
      <c r="AP1672" s="11">
        <v>0.68476000483334065</v>
      </c>
      <c r="AQ1672" s="11">
        <v>0.50667967130869929</v>
      </c>
      <c r="AR1672" s="11">
        <v>2504.5816878240698</v>
      </c>
      <c r="AS1672" s="11">
        <v>2370</v>
      </c>
      <c r="AT1672" s="11">
        <v>258528</v>
      </c>
      <c r="AW1672" s="11">
        <v>-0.06</v>
      </c>
      <c r="AX1672" s="11">
        <v>-1.5475274072004608E-2</v>
      </c>
    </row>
    <row r="1673" spans="1:50">
      <c r="A1673"/>
      <c r="B1673"/>
      <c r="C1673"/>
      <c r="D1673"/>
      <c r="E1673"/>
      <c r="F1673"/>
      <c r="G1673"/>
      <c r="H1673"/>
      <c r="I1673"/>
      <c r="J1673"/>
      <c r="K1673"/>
      <c r="L1673"/>
      <c r="M1673"/>
      <c r="N1673"/>
      <c r="O1673"/>
      <c r="P1673"/>
      <c r="Q1673"/>
      <c r="R1673"/>
      <c r="S1673"/>
      <c r="T1673"/>
      <c r="U1673"/>
      <c r="V1673"/>
      <c r="W1673"/>
      <c r="X1673"/>
      <c r="Y1673"/>
      <c r="Z1673"/>
      <c r="AA1673" s="11">
        <v>0</v>
      </c>
      <c r="AB1673" s="11">
        <v>0</v>
      </c>
      <c r="AC1673" s="11">
        <v>0.64896000409126287</v>
      </c>
      <c r="AD1673" s="11">
        <v>0.23400000147521496</v>
      </c>
      <c r="AE1673" s="11">
        <v>0.74724000471085306</v>
      </c>
      <c r="AF1673" s="11" t="e">
        <v>#N/A</v>
      </c>
      <c r="AG1673" s="11">
        <v>0.23400000147521496</v>
      </c>
      <c r="AH1673" s="11">
        <v>0.5967000037617981</v>
      </c>
      <c r="AI1673" s="11">
        <v>0.3432000021636486</v>
      </c>
      <c r="AJ1673" s="11">
        <v>0.70520135151651997</v>
      </c>
      <c r="AK1673" s="11">
        <v>0.36545213292765799</v>
      </c>
      <c r="AL1673" s="11">
        <v>0.50681599112821663</v>
      </c>
      <c r="AM1673" s="11">
        <v>6.7764570859546666E-3</v>
      </c>
      <c r="AN1673" s="11">
        <v>2.7477000068239872E-3</v>
      </c>
      <c r="AO1673" s="11">
        <v>0.58026828449146062</v>
      </c>
      <c r="AP1673" s="11">
        <v>0.7027800044305621</v>
      </c>
      <c r="AQ1673" s="11">
        <v>0.50681599112821663</v>
      </c>
      <c r="AR1673" s="11">
        <v>2730.1994260393699</v>
      </c>
      <c r="AS1673" s="11">
        <v>2590</v>
      </c>
      <c r="AT1673" s="11">
        <v>263330</v>
      </c>
      <c r="AV1673" s="11">
        <v>40.64</v>
      </c>
      <c r="AW1673" s="11">
        <v>-0.05</v>
      </c>
      <c r="AX1673" s="11">
        <v>-1.8444788621457098E-2</v>
      </c>
    </row>
    <row r="1674" spans="1:50">
      <c r="A1674"/>
      <c r="B1674"/>
      <c r="C1674"/>
      <c r="D1674"/>
      <c r="E1674"/>
      <c r="F1674"/>
      <c r="G1674"/>
      <c r="H1674"/>
      <c r="I1674"/>
      <c r="J1674"/>
      <c r="K1674"/>
      <c r="L1674"/>
      <c r="M1674"/>
      <c r="N1674"/>
      <c r="O1674"/>
      <c r="P1674"/>
      <c r="Q1674"/>
      <c r="R1674"/>
      <c r="S1674"/>
      <c r="T1674"/>
      <c r="U1674"/>
      <c r="V1674"/>
      <c r="W1674"/>
      <c r="X1674"/>
      <c r="Y1674"/>
      <c r="Z1674"/>
      <c r="AA1674" s="11">
        <v>0</v>
      </c>
      <c r="AB1674" s="11">
        <v>0</v>
      </c>
      <c r="AC1674" s="11">
        <v>0.66560000371932981</v>
      </c>
      <c r="AD1674" s="11">
        <v>0.2400000013411045</v>
      </c>
      <c r="AE1674" s="11">
        <v>0.76640000428259369</v>
      </c>
      <c r="AF1674" s="11" t="e">
        <v>#N/A</v>
      </c>
      <c r="AG1674" s="11">
        <v>0.2400000013411045</v>
      </c>
      <c r="AH1674" s="11">
        <v>0.61200000341981653</v>
      </c>
      <c r="AI1674" s="11">
        <v>0.3520000019669533</v>
      </c>
      <c r="AJ1674" s="11">
        <v>0.71333339475680602</v>
      </c>
      <c r="AK1674" s="11">
        <v>0.36215425616322</v>
      </c>
      <c r="AL1674" s="11">
        <v>0.48934367128217138</v>
      </c>
      <c r="AM1674" s="11">
        <v>1.2136491143804112E-2</v>
      </c>
      <c r="AN1674" s="11">
        <v>2.8087600054591895E-3</v>
      </c>
      <c r="AO1674" s="11">
        <v>0.5676697972721988</v>
      </c>
      <c r="AP1674" s="11">
        <v>0.72080000402778377</v>
      </c>
      <c r="AQ1674" s="11">
        <v>0.48934367128217138</v>
      </c>
      <c r="AR1674" s="11">
        <v>2919.97564990198</v>
      </c>
      <c r="AS1674" s="11">
        <v>2770</v>
      </c>
      <c r="AT1674" s="11">
        <v>267879</v>
      </c>
      <c r="AW1674" s="11">
        <v>-0.05</v>
      </c>
      <c r="AX1674" s="11">
        <v>-1.7501930633269158E-2</v>
      </c>
    </row>
    <row r="1675" spans="1:50">
      <c r="A1675"/>
      <c r="B1675"/>
      <c r="C1675"/>
      <c r="D1675"/>
      <c r="E1675"/>
      <c r="F1675"/>
      <c r="G1675"/>
      <c r="H1675"/>
      <c r="I1675"/>
      <c r="J1675"/>
      <c r="K1675"/>
      <c r="L1675"/>
      <c r="M1675"/>
      <c r="N1675"/>
      <c r="O1675"/>
      <c r="P1675"/>
      <c r="Q1675"/>
      <c r="R1675"/>
      <c r="S1675"/>
      <c r="T1675"/>
      <c r="U1675"/>
      <c r="V1675"/>
      <c r="W1675"/>
      <c r="X1675"/>
      <c r="Y1675"/>
      <c r="Z1675"/>
      <c r="AA1675" s="11">
        <v>0</v>
      </c>
      <c r="AB1675" s="11">
        <v>0</v>
      </c>
      <c r="AC1675" s="11">
        <v>0.68224000334739687</v>
      </c>
      <c r="AD1675" s="11">
        <v>0.24600000120699406</v>
      </c>
      <c r="AE1675" s="11">
        <v>0.78556000385433433</v>
      </c>
      <c r="AF1675" s="11" t="e">
        <v>#N/A</v>
      </c>
      <c r="AG1675" s="11">
        <v>0.24600000120699406</v>
      </c>
      <c r="AH1675" s="11">
        <v>0.62730000307783484</v>
      </c>
      <c r="AI1675" s="11">
        <v>0.36080000177025795</v>
      </c>
      <c r="AJ1675" s="11">
        <v>0.72146543799709195</v>
      </c>
      <c r="AK1675" s="11">
        <v>0.35885637939878201</v>
      </c>
      <c r="AL1675" s="11">
        <v>0.47187135143612613</v>
      </c>
      <c r="AM1675" s="11">
        <v>3.1172558353657891E-2</v>
      </c>
      <c r="AN1675" s="11">
        <v>2.8698200040943923E-3</v>
      </c>
      <c r="AO1675" s="11">
        <v>0.55507131005293697</v>
      </c>
      <c r="AP1675" s="11">
        <v>0.73882000362500544</v>
      </c>
      <c r="AQ1675" s="11">
        <v>0.47187135143612613</v>
      </c>
      <c r="AR1675" s="11">
        <v>3075.24747770354</v>
      </c>
      <c r="AS1675" s="11">
        <v>2930</v>
      </c>
      <c r="AT1675" s="11">
        <v>272248</v>
      </c>
      <c r="AW1675" s="11">
        <v>-0.05</v>
      </c>
      <c r="AX1675" s="11">
        <v>-1.2983743562799799E-2</v>
      </c>
    </row>
    <row r="1676" spans="1:50">
      <c r="A1676"/>
      <c r="B1676"/>
      <c r="C1676"/>
      <c r="D1676"/>
      <c r="E1676"/>
      <c r="F1676"/>
      <c r="G1676"/>
      <c r="H1676"/>
      <c r="I1676"/>
      <c r="J1676"/>
      <c r="K1676"/>
      <c r="L1676"/>
      <c r="M1676"/>
      <c r="N1676"/>
      <c r="O1676"/>
      <c r="P1676"/>
      <c r="Q1676"/>
      <c r="R1676"/>
      <c r="S1676"/>
      <c r="T1676"/>
      <c r="U1676"/>
      <c r="V1676"/>
      <c r="W1676"/>
      <c r="X1676"/>
      <c r="Y1676"/>
      <c r="Z1676"/>
      <c r="AA1676" s="11">
        <v>0</v>
      </c>
      <c r="AB1676" s="11">
        <v>0</v>
      </c>
      <c r="AC1676" s="11">
        <v>0.69888000297546382</v>
      </c>
      <c r="AD1676" s="11">
        <v>0.25200000107288362</v>
      </c>
      <c r="AE1676" s="11">
        <v>0.80472000342607497</v>
      </c>
      <c r="AF1676" s="11" t="e">
        <v>#N/A</v>
      </c>
      <c r="AG1676" s="11">
        <v>0.25200000107288362</v>
      </c>
      <c r="AH1676" s="11">
        <v>0.64260000273585316</v>
      </c>
      <c r="AI1676" s="11">
        <v>0.3696000015735626</v>
      </c>
      <c r="AJ1676" s="11">
        <v>0.71019187032517495</v>
      </c>
      <c r="AK1676" s="11">
        <v>0.34625777911926303</v>
      </c>
      <c r="AL1676" s="11">
        <v>0.47585841558617703</v>
      </c>
      <c r="AM1676" s="11">
        <v>7.5938988364381788E-2</v>
      </c>
      <c r="AN1676" s="11">
        <v>2.9308800027295946E-3</v>
      </c>
      <c r="AO1676" s="11">
        <v>0.55188333551823554</v>
      </c>
      <c r="AP1676" s="11">
        <v>0.756840003222227</v>
      </c>
      <c r="AQ1676" s="11">
        <v>0.47585841558617703</v>
      </c>
      <c r="AR1676" s="11">
        <v>3204.1586089776401</v>
      </c>
      <c r="AS1676" s="11">
        <v>3010</v>
      </c>
      <c r="AT1676" s="11">
        <v>276450</v>
      </c>
      <c r="AW1676" s="11">
        <v>-0.04</v>
      </c>
      <c r="AX1676" s="11">
        <v>-9.3653529991722939E-3</v>
      </c>
    </row>
    <row r="1677" spans="1:50">
      <c r="A1677"/>
      <c r="B1677"/>
      <c r="C1677"/>
      <c r="D1677"/>
      <c r="E1677"/>
      <c r="F1677"/>
      <c r="G1677"/>
      <c r="H1677"/>
      <c r="I1677"/>
      <c r="J1677"/>
      <c r="K1677"/>
      <c r="L1677"/>
      <c r="M1677"/>
      <c r="N1677"/>
      <c r="O1677"/>
      <c r="P1677"/>
      <c r="Q1677"/>
      <c r="R1677"/>
      <c r="S1677"/>
      <c r="T1677"/>
      <c r="U1677"/>
      <c r="V1677"/>
      <c r="W1677"/>
      <c r="X1677"/>
      <c r="Y1677"/>
      <c r="Z1677"/>
      <c r="AA1677" s="11">
        <v>0</v>
      </c>
      <c r="AB1677" s="11">
        <v>0</v>
      </c>
      <c r="AC1677" s="11">
        <v>0.71552000260353099</v>
      </c>
      <c r="AD1677" s="11">
        <v>0.25800000093877318</v>
      </c>
      <c r="AE1677" s="11">
        <v>0.8238800029978155</v>
      </c>
      <c r="AF1677" s="11" t="e">
        <v>#N/A</v>
      </c>
      <c r="AG1677" s="11">
        <v>0.25800000093877318</v>
      </c>
      <c r="AH1677" s="11">
        <v>0.65790000239387159</v>
      </c>
      <c r="AI1677" s="11">
        <v>0.3784000013768673</v>
      </c>
      <c r="AJ1677" s="11">
        <v>0.69891830265325805</v>
      </c>
      <c r="AK1677" s="11">
        <v>0.333659178839744</v>
      </c>
      <c r="AL1677" s="11">
        <v>0.47984547973622799</v>
      </c>
      <c r="AM1677" s="11">
        <v>0.16597482430610777</v>
      </c>
      <c r="AN1677" s="11">
        <v>2.9919400013647978E-3</v>
      </c>
      <c r="AO1677" s="11">
        <v>0.54869536098353411</v>
      </c>
      <c r="AP1677" s="11">
        <v>0.77486000281944867</v>
      </c>
      <c r="AQ1677" s="11">
        <v>0.47984547973622799</v>
      </c>
      <c r="AR1677" s="11">
        <v>3418.7429507919801</v>
      </c>
      <c r="AS1677" s="11">
        <v>3220</v>
      </c>
      <c r="AT1677" s="11">
        <v>280491</v>
      </c>
      <c r="AW1677" s="11">
        <v>-0.04</v>
      </c>
      <c r="AX1677" s="11">
        <v>-1.1559333191085486E-2</v>
      </c>
    </row>
    <row r="1678" spans="1:50">
      <c r="A1678"/>
      <c r="B1678"/>
      <c r="C1678"/>
      <c r="D1678"/>
      <c r="E1678"/>
      <c r="F1678"/>
      <c r="G1678"/>
      <c r="H1678"/>
      <c r="I1678"/>
      <c r="J1678"/>
      <c r="K1678"/>
      <c r="L1678"/>
      <c r="M1678"/>
      <c r="N1678"/>
      <c r="O1678"/>
      <c r="P1678"/>
      <c r="Q1678"/>
      <c r="R1678"/>
      <c r="S1678"/>
      <c r="T1678"/>
      <c r="U1678"/>
      <c r="V1678"/>
      <c r="W1678"/>
      <c r="X1678"/>
      <c r="Y1678"/>
      <c r="Z1678"/>
      <c r="AA1678" s="11">
        <v>0</v>
      </c>
      <c r="AB1678" s="11">
        <v>0</v>
      </c>
      <c r="AC1678" s="11">
        <v>0.73216000223159794</v>
      </c>
      <c r="AD1678" s="11">
        <v>0.26400000080466268</v>
      </c>
      <c r="AE1678" s="11">
        <v>0.84304000256955614</v>
      </c>
      <c r="AF1678" s="11" t="e">
        <v>#N/A</v>
      </c>
      <c r="AG1678" s="11">
        <v>0.26400000080466268</v>
      </c>
      <c r="AH1678" s="11">
        <v>0.6732000020518899</v>
      </c>
      <c r="AI1678" s="11">
        <v>0.38720000118017195</v>
      </c>
      <c r="AJ1678" s="11">
        <v>0.68906761472501399</v>
      </c>
      <c r="AK1678" s="11">
        <v>0.33718435104893602</v>
      </c>
      <c r="AL1678" s="11">
        <v>0.52490279440750398</v>
      </c>
      <c r="AM1678" s="11">
        <v>0.25963413095457111</v>
      </c>
      <c r="AN1678" s="11">
        <v>3.0530000000000002E-3</v>
      </c>
      <c r="AO1678" s="11">
        <v>0.56090794359655405</v>
      </c>
      <c r="AP1678" s="11">
        <v>0.79288000241667023</v>
      </c>
      <c r="AQ1678" s="11">
        <v>0.52490279440750398</v>
      </c>
      <c r="AR1678" s="11">
        <v>3737.9741997717601</v>
      </c>
      <c r="AS1678" s="11">
        <v>3540</v>
      </c>
      <c r="AT1678" s="11">
        <v>284443</v>
      </c>
      <c r="AW1678" s="11">
        <v>-0.03</v>
      </c>
      <c r="AX1678" s="11">
        <v>-1.4062879137106465E-2</v>
      </c>
    </row>
    <row r="1679" spans="1:50">
      <c r="A1679"/>
      <c r="B1679"/>
      <c r="C1679"/>
      <c r="D1679"/>
      <c r="E1679"/>
      <c r="F1679"/>
      <c r="G1679"/>
      <c r="H1679"/>
      <c r="I1679"/>
      <c r="J1679"/>
      <c r="K1679"/>
      <c r="L1679"/>
      <c r="M1679"/>
      <c r="N1679"/>
      <c r="O1679"/>
      <c r="P1679"/>
      <c r="Q1679"/>
      <c r="R1679"/>
      <c r="S1679"/>
      <c r="T1679"/>
      <c r="U1679"/>
      <c r="V1679"/>
      <c r="W1679"/>
      <c r="X1679"/>
      <c r="Y1679"/>
      <c r="Z1679"/>
      <c r="AA1679" s="11">
        <v>0</v>
      </c>
      <c r="AB1679" s="11">
        <v>0</v>
      </c>
      <c r="AC1679" s="11">
        <v>0.748800001859665</v>
      </c>
      <c r="AD1679" s="11">
        <v>0.27000000067055224</v>
      </c>
      <c r="AE1679" s="11">
        <v>0.86220000214129688</v>
      </c>
      <c r="AF1679" s="11" t="e">
        <v>#N/A</v>
      </c>
      <c r="AG1679" s="11">
        <v>0.27000000067055224</v>
      </c>
      <c r="AH1679" s="11">
        <v>0.68850000170990822</v>
      </c>
      <c r="AI1679" s="11">
        <v>0.39600000098347665</v>
      </c>
      <c r="AJ1679" s="11">
        <v>0.61332482664920995</v>
      </c>
      <c r="AK1679" s="11">
        <v>0.28248073919930999</v>
      </c>
      <c r="AL1679" s="11">
        <v>0.48187645010121322</v>
      </c>
      <c r="AM1679" s="11">
        <v>0.43631199509309887</v>
      </c>
      <c r="AN1679" s="11">
        <v>2.9282857142857144E-3</v>
      </c>
      <c r="AO1679" s="11">
        <v>0.51886865094686907</v>
      </c>
      <c r="AP1679" s="11">
        <v>0.8109000020138919</v>
      </c>
      <c r="AQ1679" s="11">
        <v>0.48187645010121322</v>
      </c>
      <c r="AR1679" s="11">
        <v>4152.0961764314197</v>
      </c>
      <c r="AS1679" s="11">
        <v>3850</v>
      </c>
      <c r="AT1679" s="11">
        <v>288392</v>
      </c>
      <c r="AU1679" s="11">
        <v>37.369999999999997</v>
      </c>
      <c r="AV1679" s="11">
        <v>12.22</v>
      </c>
      <c r="AW1679" s="11">
        <v>-0.04</v>
      </c>
      <c r="AX1679" s="11">
        <v>-1.7995018137509866E-2</v>
      </c>
    </row>
    <row r="1680" spans="1:50">
      <c r="A1680"/>
      <c r="B1680"/>
      <c r="C1680"/>
      <c r="D1680"/>
      <c r="E1680"/>
      <c r="F1680"/>
      <c r="G1680"/>
      <c r="H1680"/>
      <c r="I1680"/>
      <c r="J1680"/>
      <c r="K1680"/>
      <c r="L1680"/>
      <c r="M1680"/>
      <c r="N1680"/>
      <c r="O1680"/>
      <c r="P1680"/>
      <c r="Q1680"/>
      <c r="R1680"/>
      <c r="S1680"/>
      <c r="T1680"/>
      <c r="U1680"/>
      <c r="V1680"/>
      <c r="W1680"/>
      <c r="X1680"/>
      <c r="Y1680"/>
      <c r="Z1680"/>
      <c r="AA1680" s="11">
        <v>0</v>
      </c>
      <c r="AB1680" s="11">
        <v>0</v>
      </c>
      <c r="AC1680" s="11">
        <v>0.76544000148773195</v>
      </c>
      <c r="AD1680" s="11">
        <v>0.2760000005364418</v>
      </c>
      <c r="AE1680" s="11">
        <v>0.88136000171303752</v>
      </c>
      <c r="AF1680" s="11" t="e">
        <v>#N/A</v>
      </c>
      <c r="AG1680" s="11">
        <v>0.2760000005364418</v>
      </c>
      <c r="AH1680" s="11">
        <v>0.70380000136792664</v>
      </c>
      <c r="AI1680" s="11">
        <v>0.4048000007867813</v>
      </c>
      <c r="AJ1680" s="11">
        <v>0.65916128847734801</v>
      </c>
      <c r="AK1680" s="11">
        <v>0.30693951182562201</v>
      </c>
      <c r="AL1680" s="11">
        <v>0.44476986257525991</v>
      </c>
      <c r="AM1680" s="11">
        <v>0.77373922533359452</v>
      </c>
      <c r="AN1680" s="11">
        <v>2.8697200013090454E-3</v>
      </c>
      <c r="AO1680" s="11">
        <v>0.5487426725724005</v>
      </c>
      <c r="AP1680" s="11">
        <v>0.82892000161111357</v>
      </c>
      <c r="AQ1680" s="11">
        <v>0.44476986257525991</v>
      </c>
      <c r="AR1680" s="11">
        <v>4035.1748677217302</v>
      </c>
      <c r="AS1680" s="11">
        <v>3910</v>
      </c>
      <c r="AT1680" s="11">
        <v>292404</v>
      </c>
      <c r="AW1680" s="11">
        <v>-0.01</v>
      </c>
      <c r="AX1680" s="11">
        <v>-1.1003266771759612E-2</v>
      </c>
    </row>
    <row r="1681" spans="1:50">
      <c r="A1681"/>
      <c r="B1681"/>
      <c r="C1681"/>
      <c r="D1681"/>
      <c r="E1681"/>
      <c r="F1681"/>
      <c r="G1681"/>
      <c r="H1681"/>
      <c r="I1681"/>
      <c r="J1681"/>
      <c r="K1681"/>
      <c r="L1681"/>
      <c r="M1681"/>
      <c r="N1681"/>
      <c r="O1681"/>
      <c r="P1681"/>
      <c r="Q1681"/>
      <c r="R1681"/>
      <c r="S1681"/>
      <c r="T1681"/>
      <c r="U1681"/>
      <c r="V1681"/>
      <c r="W1681"/>
      <c r="X1681"/>
      <c r="Y1681"/>
      <c r="Z1681"/>
      <c r="AA1681" s="11">
        <v>0</v>
      </c>
      <c r="AB1681" s="11">
        <v>0</v>
      </c>
      <c r="AC1681" s="11">
        <v>0.7820800011157989</v>
      </c>
      <c r="AD1681" s="11">
        <v>0.28200000040233136</v>
      </c>
      <c r="AE1681" s="11">
        <v>0.90052000128477816</v>
      </c>
      <c r="AF1681" s="11" t="e">
        <v>#N/A</v>
      </c>
      <c r="AG1681" s="11">
        <v>0.28200000040233136</v>
      </c>
      <c r="AH1681" s="11">
        <v>0.71910000102594496</v>
      </c>
      <c r="AI1681" s="11">
        <v>0.413600000590086</v>
      </c>
      <c r="AJ1681" s="11">
        <v>0.64550412190419204</v>
      </c>
      <c r="AK1681" s="11">
        <v>0.29691811115804001</v>
      </c>
      <c r="AL1681" s="11">
        <v>0.39863898795827984</v>
      </c>
      <c r="AM1681" s="11">
        <v>1</v>
      </c>
      <c r="AN1681" s="11">
        <v>2.8111542883323772E-3</v>
      </c>
      <c r="AO1681" s="11">
        <v>0.53252901366063687</v>
      </c>
      <c r="AP1681" s="11">
        <v>0.84694000120833512</v>
      </c>
      <c r="AQ1681" s="11">
        <v>0.39863898795827984</v>
      </c>
      <c r="AR1681" s="11">
        <v>4847.3372411607297</v>
      </c>
      <c r="AS1681" s="11">
        <v>4650</v>
      </c>
      <c r="AT1681" s="11">
        <v>296511</v>
      </c>
      <c r="AW1681" s="11">
        <v>-0.01</v>
      </c>
      <c r="AX1681" s="11">
        <v>-1.8237121129622724E-2</v>
      </c>
    </row>
    <row r="1682" spans="1:50">
      <c r="A1682"/>
      <c r="B1682"/>
      <c r="C1682"/>
      <c r="D1682"/>
      <c r="E1682"/>
      <c r="F1682"/>
      <c r="G1682"/>
      <c r="H1682"/>
      <c r="I1682"/>
      <c r="J1682"/>
      <c r="K1682"/>
      <c r="L1682"/>
      <c r="M1682"/>
      <c r="N1682"/>
      <c r="O1682"/>
      <c r="P1682"/>
      <c r="Q1682"/>
      <c r="R1682"/>
      <c r="S1682"/>
      <c r="T1682"/>
      <c r="U1682"/>
      <c r="V1682"/>
      <c r="W1682"/>
      <c r="X1682"/>
      <c r="Y1682"/>
      <c r="Z1682"/>
      <c r="AA1682" s="11">
        <v>0</v>
      </c>
      <c r="AB1682" s="11">
        <v>0</v>
      </c>
      <c r="AC1682" s="11">
        <v>0.79872000074386607</v>
      </c>
      <c r="AD1682" s="11">
        <v>0.28800000026822092</v>
      </c>
      <c r="AE1682" s="11">
        <v>0.91968000085651869</v>
      </c>
      <c r="AF1682" s="11" t="e">
        <v>#N/A</v>
      </c>
      <c r="AG1682" s="11">
        <v>0.28800000026822092</v>
      </c>
      <c r="AH1682" s="11">
        <v>0.73440000068396327</v>
      </c>
      <c r="AI1682" s="11">
        <v>0.42240000039339065</v>
      </c>
      <c r="AJ1682" s="11">
        <v>0.52095074068818203</v>
      </c>
      <c r="AK1682" s="11">
        <v>0.31986066382852002</v>
      </c>
      <c r="AL1682" s="11">
        <v>0.33459941348720568</v>
      </c>
      <c r="AM1682" s="11">
        <v>1</v>
      </c>
      <c r="AN1682" s="11">
        <v>2.7525885753557086E-3</v>
      </c>
      <c r="AO1682" s="11">
        <v>0.50584302994950148</v>
      </c>
      <c r="AP1682" s="11">
        <v>0.86496000080555679</v>
      </c>
      <c r="AQ1682" s="11">
        <v>0.33459941348720568</v>
      </c>
      <c r="AR1682" s="11">
        <v>5301.3463863819497</v>
      </c>
      <c r="AS1682" s="11">
        <v>5080</v>
      </c>
      <c r="AT1682" s="11">
        <v>300718</v>
      </c>
      <c r="AW1682" s="11">
        <v>-0.03</v>
      </c>
      <c r="AX1682" s="11">
        <v>-1.9405011197000999E-2</v>
      </c>
    </row>
    <row r="1683" spans="1:50">
      <c r="A1683"/>
      <c r="B1683"/>
      <c r="C1683"/>
      <c r="D1683"/>
      <c r="E1683"/>
      <c r="F1683"/>
      <c r="G1683"/>
      <c r="H1683"/>
      <c r="I1683"/>
      <c r="J1683"/>
      <c r="K1683"/>
      <c r="L1683"/>
      <c r="M1683"/>
      <c r="N1683"/>
      <c r="O1683"/>
      <c r="P1683"/>
      <c r="Q1683"/>
      <c r="R1683"/>
      <c r="S1683"/>
      <c r="T1683"/>
      <c r="U1683"/>
      <c r="V1683"/>
      <c r="W1683"/>
      <c r="X1683"/>
      <c r="Y1683"/>
      <c r="Z1683"/>
      <c r="AA1683" s="11">
        <v>0</v>
      </c>
      <c r="AB1683" s="11">
        <v>0</v>
      </c>
      <c r="AC1683" s="11">
        <v>0.81536000037193301</v>
      </c>
      <c r="AD1683" s="11">
        <v>0.29400000013411043</v>
      </c>
      <c r="AE1683" s="11">
        <v>0.93884000042825932</v>
      </c>
      <c r="AF1683" s="11" t="e">
        <v>#N/A</v>
      </c>
      <c r="AG1683" s="11">
        <v>0.29400000013411043</v>
      </c>
      <c r="AH1683" s="11">
        <v>0.7497000003419817</v>
      </c>
      <c r="AI1683" s="11">
        <v>0.43120000019669535</v>
      </c>
      <c r="AJ1683" s="11">
        <v>0.48330169271486917</v>
      </c>
      <c r="AK1683" s="11">
        <v>0.42724130014075001</v>
      </c>
      <c r="AL1683" s="11">
        <v>0.32750298032904401</v>
      </c>
      <c r="AM1683" s="11">
        <v>1</v>
      </c>
      <c r="AN1683" s="11">
        <v>2.6940228623790401E-3</v>
      </c>
      <c r="AO1683" s="11">
        <v>0.48578498345170579</v>
      </c>
      <c r="AP1683" s="11">
        <v>0.88298000040277824</v>
      </c>
      <c r="AQ1683" s="11">
        <v>0.32750298032904401</v>
      </c>
      <c r="AR1683" s="11">
        <v>5674.7873601300098</v>
      </c>
      <c r="AS1683" s="11">
        <v>5440</v>
      </c>
      <c r="AT1683" s="11">
        <v>305027</v>
      </c>
      <c r="AW1683" s="11">
        <v>-0.03</v>
      </c>
      <c r="AX1683" s="11">
        <v>-2.1599598237227235E-2</v>
      </c>
    </row>
    <row r="1684" spans="1:50">
      <c r="A1684"/>
      <c r="B1684"/>
      <c r="C1684"/>
      <c r="D1684"/>
      <c r="E1684"/>
      <c r="F1684"/>
      <c r="G1684"/>
      <c r="H1684"/>
      <c r="I1684"/>
      <c r="J1684"/>
      <c r="K1684"/>
      <c r="L1684"/>
      <c r="M1684"/>
      <c r="N1684"/>
      <c r="O1684"/>
      <c r="P1684"/>
      <c r="Q1684"/>
      <c r="R1684"/>
      <c r="S1684"/>
      <c r="T1684"/>
      <c r="U1684"/>
      <c r="V1684"/>
      <c r="W1684"/>
      <c r="X1684"/>
      <c r="Y1684"/>
      <c r="Z1684"/>
      <c r="AA1684" s="11">
        <v>0</v>
      </c>
      <c r="AB1684" s="11">
        <v>0</v>
      </c>
      <c r="AC1684" s="11">
        <v>0.83200000000000007</v>
      </c>
      <c r="AD1684" s="11">
        <v>0.3</v>
      </c>
      <c r="AE1684" s="11">
        <v>0.95799999999999996</v>
      </c>
      <c r="AF1684" s="11" t="e">
        <v>#N/A</v>
      </c>
      <c r="AG1684" s="11">
        <v>0.3</v>
      </c>
      <c r="AH1684" s="11">
        <v>0.76500000000000001</v>
      </c>
      <c r="AI1684" s="11">
        <v>0.44</v>
      </c>
      <c r="AJ1684" s="11">
        <v>0.47071123052608199</v>
      </c>
      <c r="AK1684" s="11">
        <v>0.47193866156212405</v>
      </c>
      <c r="AL1684" s="11">
        <v>0.36247555872956794</v>
      </c>
      <c r="AM1684" s="11">
        <v>1</v>
      </c>
      <c r="AN1684" s="11">
        <v>2.6354571494023715E-3</v>
      </c>
      <c r="AO1684" s="11">
        <v>0.48286560235979187</v>
      </c>
      <c r="AP1684" s="11">
        <v>0.90099999999999991</v>
      </c>
      <c r="AQ1684" s="11">
        <v>0.36247555872956794</v>
      </c>
      <c r="AR1684" s="11">
        <v>5475.6779220602903</v>
      </c>
      <c r="AS1684" s="11">
        <v>5250</v>
      </c>
      <c r="AT1684" s="11">
        <v>309430</v>
      </c>
      <c r="AW1684" s="11">
        <v>-0.01</v>
      </c>
      <c r="AX1684" s="11">
        <v>-2.0908057042927919E-2</v>
      </c>
    </row>
    <row r="1685" spans="1:50">
      <c r="A1685"/>
      <c r="B1685"/>
      <c r="C1685"/>
      <c r="D1685"/>
      <c r="E1685"/>
      <c r="F1685"/>
      <c r="G1685"/>
      <c r="H1685"/>
      <c r="I1685"/>
      <c r="J1685"/>
      <c r="K1685"/>
      <c r="L1685"/>
      <c r="M1685"/>
      <c r="N1685"/>
      <c r="O1685"/>
      <c r="P1685"/>
      <c r="Q1685"/>
      <c r="R1685"/>
      <c r="S1685"/>
      <c r="T1685"/>
      <c r="U1685"/>
      <c r="V1685"/>
      <c r="W1685"/>
      <c r="X1685"/>
      <c r="Y1685"/>
      <c r="Z1685"/>
      <c r="AA1685" s="11">
        <v>0</v>
      </c>
      <c r="AB1685" s="11">
        <v>0</v>
      </c>
      <c r="AC1685" s="11">
        <v>0.82299999999999995</v>
      </c>
      <c r="AD1685" s="11">
        <v>0.3</v>
      </c>
      <c r="AE1685" s="11">
        <v>0.95499999999999996</v>
      </c>
      <c r="AF1685" s="11" t="e">
        <v>#N/A</v>
      </c>
      <c r="AG1685" s="11">
        <v>0.35</v>
      </c>
      <c r="AH1685" s="11">
        <v>0.69700000000000006</v>
      </c>
      <c r="AI1685" s="11">
        <v>0.44500000000000001</v>
      </c>
      <c r="AJ1685" s="11">
        <v>0.47100411821427468</v>
      </c>
      <c r="AK1685" s="11">
        <v>0.47221927494023053</v>
      </c>
      <c r="AL1685" s="11">
        <v>0.36385080311153317</v>
      </c>
      <c r="AM1685" s="11">
        <v>1</v>
      </c>
      <c r="AN1685" s="11">
        <v>2.5768914364257029E-3</v>
      </c>
      <c r="AO1685" s="11">
        <v>0.4830369463323641</v>
      </c>
      <c r="AP1685" s="11">
        <v>0.753</v>
      </c>
      <c r="AQ1685" s="11">
        <v>0.36385080311153317</v>
      </c>
      <c r="AS1685" s="11">
        <v>5774</v>
      </c>
      <c r="AW1685" s="11">
        <v>-0.02</v>
      </c>
      <c r="AX1685" s="11">
        <v>-2.8118486133119625E-2</v>
      </c>
    </row>
    <row r="1686" spans="1:50">
      <c r="A1686"/>
      <c r="B1686"/>
      <c r="C1686"/>
      <c r="D1686"/>
      <c r="E1686"/>
      <c r="F1686"/>
      <c r="G1686"/>
      <c r="H1686"/>
      <c r="I1686"/>
      <c r="J1686"/>
      <c r="K1686"/>
      <c r="L1686"/>
      <c r="M1686"/>
      <c r="N1686"/>
      <c r="O1686"/>
      <c r="P1686"/>
      <c r="Q1686"/>
      <c r="R1686"/>
      <c r="S1686"/>
      <c r="T1686"/>
      <c r="U1686"/>
      <c r="V1686"/>
      <c r="W1686"/>
      <c r="X1686"/>
      <c r="Y1686"/>
      <c r="Z1686"/>
      <c r="AA1686" s="11">
        <v>8.6052172202689733E-3</v>
      </c>
      <c r="AB1686" s="11">
        <v>0.88</v>
      </c>
      <c r="AC1686" s="11">
        <v>0.55000000000000004</v>
      </c>
      <c r="AD1686" s="11">
        <v>0.3</v>
      </c>
      <c r="AE1686" s="11">
        <v>0.48899999999999999</v>
      </c>
      <c r="AF1686" s="11">
        <v>0.80599999999999994</v>
      </c>
      <c r="AG1686" s="11">
        <v>0.7</v>
      </c>
      <c r="AH1686" s="11">
        <v>0.82099999999999995</v>
      </c>
      <c r="AI1686" s="11">
        <v>0.65</v>
      </c>
      <c r="AJ1686" s="11">
        <v>0.62868957677435855</v>
      </c>
      <c r="AK1686" s="11">
        <v>0.63450064999435318</v>
      </c>
      <c r="AL1686" s="11">
        <v>0.43734727496676556</v>
      </c>
      <c r="AM1686" s="11">
        <v>1.3282025711938014E-4</v>
      </c>
      <c r="AN1686" s="11">
        <v>1.3332857142857143E-2</v>
      </c>
      <c r="AO1686" s="11">
        <v>0.37751709627293151</v>
      </c>
      <c r="AP1686" s="11">
        <v>0.50640000282973052</v>
      </c>
      <c r="AQ1686" s="11">
        <v>0.43734727496676556</v>
      </c>
      <c r="AR1686" s="11">
        <v>568.54193114310897</v>
      </c>
      <c r="AS1686" s="11">
        <v>560</v>
      </c>
      <c r="AT1686" s="11">
        <v>9548965</v>
      </c>
      <c r="AW1686" s="11">
        <v>0.13</v>
      </c>
      <c r="AX1686" s="11">
        <v>-3.6479587566805027E-2</v>
      </c>
    </row>
    <row r="1687" spans="1:50">
      <c r="A1687"/>
      <c r="B1687"/>
      <c r="C1687"/>
      <c r="D1687"/>
      <c r="E1687"/>
      <c r="F1687"/>
      <c r="G1687"/>
      <c r="H1687"/>
      <c r="I1687"/>
      <c r="J1687"/>
      <c r="K1687"/>
      <c r="L1687"/>
      <c r="M1687"/>
      <c r="N1687"/>
      <c r="O1687"/>
      <c r="P1687"/>
      <c r="Q1687"/>
      <c r="R1687"/>
      <c r="S1687"/>
      <c r="T1687"/>
      <c r="U1687"/>
      <c r="V1687"/>
      <c r="W1687"/>
      <c r="X1687"/>
      <c r="Y1687"/>
      <c r="Z1687"/>
      <c r="AA1687" s="11">
        <v>8.6052172202689733E-3</v>
      </c>
      <c r="AB1687" s="11">
        <v>0.87899999620000002</v>
      </c>
      <c r="AC1687" s="11">
        <v>0.7</v>
      </c>
      <c r="AD1687" s="11">
        <v>0.5</v>
      </c>
      <c r="AE1687" s="11">
        <v>0.48799999999999999</v>
      </c>
      <c r="AF1687" s="11">
        <v>0.83400000000000007</v>
      </c>
      <c r="AG1687" s="11">
        <v>0.7</v>
      </c>
      <c r="AH1687" s="11">
        <v>0.65599999999999992</v>
      </c>
      <c r="AI1687" s="11">
        <v>0.65</v>
      </c>
      <c r="AJ1687" s="11">
        <v>0.63131589460781201</v>
      </c>
      <c r="AK1687" s="11">
        <v>0.63724556115612196</v>
      </c>
      <c r="AL1687" s="11">
        <v>0.43606864795443379</v>
      </c>
      <c r="AM1687" s="11">
        <v>1.355308745497889E-4</v>
      </c>
      <c r="AN1687" s="11">
        <v>1.5243571428571429E-2</v>
      </c>
      <c r="AO1687" s="11">
        <v>0.37501744523347252</v>
      </c>
      <c r="AP1687" s="11">
        <v>0.51906000254675744</v>
      </c>
      <c r="AQ1687" s="11">
        <v>0.43606864795443379</v>
      </c>
      <c r="AR1687" s="11">
        <v>586.85669242175402</v>
      </c>
      <c r="AS1687" s="11">
        <v>580</v>
      </c>
      <c r="AT1687" s="11">
        <v>9731280</v>
      </c>
      <c r="AW1687" s="11">
        <v>0.14000000000000001</v>
      </c>
      <c r="AX1687" s="11">
        <v>-3.639468424044362E-2</v>
      </c>
    </row>
    <row r="1688" spans="1:50">
      <c r="A1688"/>
      <c r="B1688"/>
      <c r="C1688"/>
      <c r="D1688"/>
      <c r="E1688"/>
      <c r="F1688"/>
      <c r="G1688"/>
      <c r="H1688"/>
      <c r="I1688"/>
      <c r="J1688"/>
      <c r="K1688"/>
      <c r="L1688"/>
      <c r="M1688"/>
      <c r="N1688"/>
      <c r="O1688"/>
      <c r="P1688"/>
      <c r="Q1688"/>
      <c r="R1688"/>
      <c r="S1688"/>
      <c r="T1688"/>
      <c r="U1688"/>
      <c r="V1688"/>
      <c r="W1688"/>
      <c r="X1688"/>
      <c r="Y1688"/>
      <c r="Z1688"/>
      <c r="AA1688" s="11">
        <v>8.6052172202689733E-3</v>
      </c>
      <c r="AB1688" s="11">
        <v>0.87899999620000002</v>
      </c>
      <c r="AC1688" s="11">
        <v>0.7</v>
      </c>
      <c r="AD1688" s="11">
        <v>0.5</v>
      </c>
      <c r="AE1688" s="11">
        <v>0.49</v>
      </c>
      <c r="AF1688" s="11">
        <v>0.77800000000000002</v>
      </c>
      <c r="AG1688" s="11">
        <v>0.7</v>
      </c>
      <c r="AH1688" s="11">
        <v>0.65799999999999992</v>
      </c>
      <c r="AI1688" s="11">
        <v>0.65</v>
      </c>
      <c r="AJ1688" s="11">
        <v>0.57646921248818095</v>
      </c>
      <c r="AK1688" s="11">
        <v>0.56306059313362644</v>
      </c>
      <c r="AL1688" s="11">
        <v>0.40537224376992126</v>
      </c>
      <c r="AM1688" s="11">
        <v>3.1849090626094443E-4</v>
      </c>
      <c r="AN1688" s="11">
        <v>2.1377857142857143E-2</v>
      </c>
      <c r="AO1688" s="11">
        <v>0.38554438638355626</v>
      </c>
      <c r="AP1688" s="11">
        <v>0.53172000226378435</v>
      </c>
      <c r="AQ1688" s="11">
        <v>0.40537224376992126</v>
      </c>
      <c r="AR1688" s="11">
        <v>625.841017427785</v>
      </c>
      <c r="AS1688" s="11">
        <v>610</v>
      </c>
      <c r="AT1688" s="11">
        <v>9914813</v>
      </c>
      <c r="AW1688" s="11">
        <v>0.12</v>
      </c>
      <c r="AX1688" s="11">
        <v>-3.7694821034886417E-2</v>
      </c>
    </row>
    <row r="1689" spans="1:50">
      <c r="A1689"/>
      <c r="B1689"/>
      <c r="C1689"/>
      <c r="D1689"/>
      <c r="E1689"/>
      <c r="F1689"/>
      <c r="G1689"/>
      <c r="H1689"/>
      <c r="I1689"/>
      <c r="J1689"/>
      <c r="K1689"/>
      <c r="L1689"/>
      <c r="M1689"/>
      <c r="N1689"/>
      <c r="O1689"/>
      <c r="P1689"/>
      <c r="Q1689"/>
      <c r="R1689"/>
      <c r="S1689"/>
      <c r="T1689"/>
      <c r="U1689"/>
      <c r="V1689"/>
      <c r="W1689"/>
      <c r="X1689"/>
      <c r="Y1689"/>
      <c r="Z1689"/>
      <c r="AA1689" s="11">
        <v>8.6052172202689733E-3</v>
      </c>
      <c r="AB1689" s="11">
        <v>0.87899999620000002</v>
      </c>
      <c r="AC1689" s="11">
        <v>0.7</v>
      </c>
      <c r="AD1689" s="11">
        <v>0.5</v>
      </c>
      <c r="AE1689" s="11">
        <v>0.48799999999999999</v>
      </c>
      <c r="AF1689" s="11">
        <v>0.81400000000000006</v>
      </c>
      <c r="AG1689" s="11">
        <v>0.7</v>
      </c>
      <c r="AH1689" s="11">
        <v>0.70099999999999996</v>
      </c>
      <c r="AI1689" s="11">
        <v>0.65</v>
      </c>
      <c r="AJ1689" s="11">
        <v>0.52162253036855</v>
      </c>
      <c r="AK1689" s="11">
        <v>0.48887562511113075</v>
      </c>
      <c r="AL1689" s="11">
        <v>0.37467583958540879</v>
      </c>
      <c r="AM1689" s="11">
        <v>4.9187812230029994E-4</v>
      </c>
      <c r="AN1689" s="11">
        <v>2.1297E-2</v>
      </c>
      <c r="AO1689" s="11">
        <v>0.39607132753363994</v>
      </c>
      <c r="AP1689" s="11">
        <v>0.54438000198081138</v>
      </c>
      <c r="AQ1689" s="11">
        <v>0.37467583958540879</v>
      </c>
      <c r="AR1689" s="11">
        <v>658.53098338310599</v>
      </c>
      <c r="AS1689" s="11">
        <v>650</v>
      </c>
      <c r="AT1689" s="11">
        <v>10104129</v>
      </c>
      <c r="AW1689" s="11">
        <v>0.1</v>
      </c>
      <c r="AX1689" s="11">
        <v>-4.2436242106439259E-2</v>
      </c>
    </row>
    <row r="1690" spans="1:50">
      <c r="A1690"/>
      <c r="B1690"/>
      <c r="C1690"/>
      <c r="D1690"/>
      <c r="E1690"/>
      <c r="F1690"/>
      <c r="G1690"/>
      <c r="H1690"/>
      <c r="I1690"/>
      <c r="J1690"/>
      <c r="K1690"/>
      <c r="L1690"/>
      <c r="M1690"/>
      <c r="N1690"/>
      <c r="O1690"/>
      <c r="P1690"/>
      <c r="Q1690"/>
      <c r="R1690"/>
      <c r="S1690"/>
      <c r="T1690"/>
      <c r="U1690"/>
      <c r="V1690"/>
      <c r="W1690"/>
      <c r="X1690"/>
      <c r="Y1690"/>
      <c r="Z1690"/>
      <c r="AA1690" s="11">
        <v>8.6052172202689733E-3</v>
      </c>
      <c r="AB1690" s="11">
        <v>0.87899999620000002</v>
      </c>
      <c r="AC1690" s="11">
        <v>0.7</v>
      </c>
      <c r="AD1690" s="11">
        <v>0.5</v>
      </c>
      <c r="AE1690" s="11">
        <v>0.48299999999999998</v>
      </c>
      <c r="AF1690" s="11">
        <v>0.82900000000000007</v>
      </c>
      <c r="AG1690" s="11">
        <v>0.7</v>
      </c>
      <c r="AH1690" s="11">
        <v>0.79799999999999993</v>
      </c>
      <c r="AI1690" s="11">
        <v>0.65</v>
      </c>
      <c r="AJ1690" s="11">
        <v>0.522794245921821</v>
      </c>
      <c r="AK1690" s="11">
        <v>0.49020896009074039</v>
      </c>
      <c r="AL1690" s="11">
        <v>0.37281752205865798</v>
      </c>
      <c r="AM1690" s="11">
        <v>6.886363996575222E-4</v>
      </c>
      <c r="AN1690" s="11">
        <v>2.8205714285714285E-2</v>
      </c>
      <c r="AO1690" s="11">
        <v>0.40111567274357407</v>
      </c>
      <c r="AP1690" s="11">
        <v>0.55704000169783829</v>
      </c>
      <c r="AQ1690" s="11">
        <v>0.37281752205865798</v>
      </c>
      <c r="AR1690" s="11">
        <v>699.25480815399203</v>
      </c>
      <c r="AS1690" s="11">
        <v>690</v>
      </c>
      <c r="AT1690" s="11">
        <v>10305390</v>
      </c>
      <c r="AW1690" s="11">
        <v>0.11</v>
      </c>
      <c r="AX1690" s="11">
        <v>-4.5329844872138758E-2</v>
      </c>
    </row>
    <row r="1691" spans="1:50">
      <c r="A1691"/>
      <c r="B1691"/>
      <c r="C1691"/>
      <c r="D1691"/>
      <c r="E1691"/>
      <c r="F1691"/>
      <c r="G1691"/>
      <c r="H1691"/>
      <c r="I1691"/>
      <c r="J1691"/>
      <c r="K1691"/>
      <c r="L1691"/>
      <c r="M1691"/>
      <c r="N1691"/>
      <c r="O1691"/>
      <c r="P1691"/>
      <c r="Q1691"/>
      <c r="R1691"/>
      <c r="S1691"/>
      <c r="T1691"/>
      <c r="U1691"/>
      <c r="V1691"/>
      <c r="W1691"/>
      <c r="X1691"/>
      <c r="Y1691"/>
      <c r="Z1691"/>
      <c r="AA1691" s="11">
        <v>8.6052172202689733E-3</v>
      </c>
      <c r="AB1691" s="11">
        <v>0.87899999620000002</v>
      </c>
      <c r="AC1691" s="11">
        <v>0.7</v>
      </c>
      <c r="AD1691" s="11">
        <v>0.5</v>
      </c>
      <c r="AE1691" s="11">
        <v>0.60799999999999998</v>
      </c>
      <c r="AF1691" s="11">
        <v>0.82700000000000007</v>
      </c>
      <c r="AG1691" s="11">
        <v>0.7</v>
      </c>
      <c r="AH1691" s="11">
        <v>0.83700000000000008</v>
      </c>
      <c r="AI1691" s="11">
        <v>0.65</v>
      </c>
      <c r="AJ1691" s="11">
        <v>0.523965961475092</v>
      </c>
      <c r="AK1691" s="11">
        <v>0.49154229507035002</v>
      </c>
      <c r="AL1691" s="11">
        <v>0.37095920453190717</v>
      </c>
      <c r="AM1691" s="11">
        <v>1.0979190822232776E-3</v>
      </c>
      <c r="AN1691" s="11">
        <v>2.9223571428571432E-2</v>
      </c>
      <c r="AO1691" s="11">
        <v>0.4061600179535082</v>
      </c>
      <c r="AP1691" s="11">
        <v>0.56970000141486521</v>
      </c>
      <c r="AQ1691" s="11">
        <v>0.37095920453190717</v>
      </c>
      <c r="AR1691" s="11">
        <v>722.00254031922998</v>
      </c>
      <c r="AS1691" s="11">
        <v>710</v>
      </c>
      <c r="AT1691" s="11">
        <v>10522937</v>
      </c>
      <c r="AW1691" s="11">
        <v>0.12</v>
      </c>
      <c r="AX1691" s="11">
        <v>-4.383708868176317E-2</v>
      </c>
    </row>
    <row r="1692" spans="1:50">
      <c r="A1692"/>
      <c r="B1692"/>
      <c r="C1692"/>
      <c r="D1692"/>
      <c r="E1692"/>
      <c r="F1692"/>
      <c r="G1692"/>
      <c r="H1692"/>
      <c r="I1692"/>
      <c r="J1692"/>
      <c r="K1692"/>
      <c r="L1692"/>
      <c r="M1692"/>
      <c r="N1692"/>
      <c r="O1692"/>
      <c r="P1692"/>
      <c r="Q1692"/>
      <c r="R1692"/>
      <c r="S1692"/>
      <c r="T1692"/>
      <c r="U1692"/>
      <c r="V1692"/>
      <c r="W1692"/>
      <c r="X1692"/>
      <c r="Y1692"/>
      <c r="Z1692"/>
      <c r="AA1692" s="11">
        <v>8.6052172202689733E-3</v>
      </c>
      <c r="AB1692" s="11">
        <v>0.86424999714999995</v>
      </c>
      <c r="AC1692" s="11">
        <v>0.7</v>
      </c>
      <c r="AD1692" s="11">
        <v>0.5</v>
      </c>
      <c r="AE1692" s="11">
        <v>0.60799999999999998</v>
      </c>
      <c r="AF1692" s="11">
        <v>0.81299999999999994</v>
      </c>
      <c r="AG1692" s="11">
        <v>0.7</v>
      </c>
      <c r="AH1692" s="11">
        <v>0.87599999999999989</v>
      </c>
      <c r="AI1692" s="11">
        <v>0.61</v>
      </c>
      <c r="AJ1692" s="11">
        <v>0.54136959237522397</v>
      </c>
      <c r="AK1692" s="11">
        <v>0.52397532408265601</v>
      </c>
      <c r="AL1692" s="11">
        <v>0.38412168171905142</v>
      </c>
      <c r="AM1692" s="11">
        <v>2.4783223477256667E-3</v>
      </c>
      <c r="AN1692" s="11">
        <v>3.1504285714285714E-2</v>
      </c>
      <c r="AO1692" s="11">
        <v>0.41395265376562118</v>
      </c>
      <c r="AP1692" s="11">
        <v>0.58236000113189224</v>
      </c>
      <c r="AQ1692" s="11">
        <v>0.38412168171905142</v>
      </c>
      <c r="AR1692" s="11">
        <v>809.581861824935</v>
      </c>
      <c r="AS1692" s="11">
        <v>760</v>
      </c>
      <c r="AT1692" s="11">
        <v>10758622</v>
      </c>
      <c r="AU1692" s="11">
        <v>40.01</v>
      </c>
      <c r="AV1692" s="11">
        <v>82.04</v>
      </c>
      <c r="AW1692" s="11">
        <v>0.12</v>
      </c>
      <c r="AX1692" s="11">
        <v>-5.4740833267786226E-2</v>
      </c>
    </row>
    <row r="1693" spans="1:50">
      <c r="A1693"/>
      <c r="B1693"/>
      <c r="C1693"/>
      <c r="D1693"/>
      <c r="E1693"/>
      <c r="F1693"/>
      <c r="G1693"/>
      <c r="H1693"/>
      <c r="I1693"/>
      <c r="J1693"/>
      <c r="K1693"/>
      <c r="L1693"/>
      <c r="M1693"/>
      <c r="N1693"/>
      <c r="O1693"/>
      <c r="P1693"/>
      <c r="Q1693"/>
      <c r="R1693"/>
      <c r="S1693"/>
      <c r="T1693"/>
      <c r="U1693"/>
      <c r="V1693"/>
      <c r="W1693"/>
      <c r="X1693"/>
      <c r="Y1693"/>
      <c r="Z1693"/>
      <c r="AA1693" s="11">
        <v>8.6052172202689733E-3</v>
      </c>
      <c r="AB1693" s="11">
        <v>0.84949999809999999</v>
      </c>
      <c r="AC1693" s="11">
        <v>0.7</v>
      </c>
      <c r="AD1693" s="11">
        <v>0.5</v>
      </c>
      <c r="AE1693" s="11">
        <v>0.69799999999999995</v>
      </c>
      <c r="AF1693" s="11">
        <v>0.82700000000000007</v>
      </c>
      <c r="AG1693" s="11">
        <v>0.7</v>
      </c>
      <c r="AH1693" s="11">
        <v>0.86</v>
      </c>
      <c r="AI1693" s="11">
        <v>0.61</v>
      </c>
      <c r="AJ1693" s="11">
        <v>0.55877322327535606</v>
      </c>
      <c r="AK1693" s="11">
        <v>0.55640835309496206</v>
      </c>
      <c r="AL1693" s="11">
        <v>0.39728415890619562</v>
      </c>
      <c r="AM1693" s="11">
        <v>4.6391970780344438E-3</v>
      </c>
      <c r="AN1693" s="11">
        <v>3.1593857142857146E-2</v>
      </c>
      <c r="AO1693" s="11">
        <v>0.42174528957773416</v>
      </c>
      <c r="AP1693" s="11">
        <v>0.59502000084891915</v>
      </c>
      <c r="AQ1693" s="11">
        <v>0.39728415890619562</v>
      </c>
      <c r="AR1693" s="11">
        <v>837.26373499577005</v>
      </c>
      <c r="AS1693" s="11">
        <v>780</v>
      </c>
      <c r="AT1693" s="11">
        <v>11011005</v>
      </c>
      <c r="AW1693" s="11">
        <v>0.13</v>
      </c>
      <c r="AX1693" s="11">
        <v>-5.4544743127574291E-2</v>
      </c>
    </row>
    <row r="1694" spans="1:50">
      <c r="A1694"/>
      <c r="B1694"/>
      <c r="C1694"/>
      <c r="D1694"/>
      <c r="E1694"/>
      <c r="F1694"/>
      <c r="G1694"/>
      <c r="H1694"/>
      <c r="I1694"/>
      <c r="J1694"/>
      <c r="K1694"/>
      <c r="L1694"/>
      <c r="M1694"/>
      <c r="N1694"/>
      <c r="O1694"/>
      <c r="P1694"/>
      <c r="Q1694"/>
      <c r="R1694"/>
      <c r="S1694"/>
      <c r="T1694"/>
      <c r="U1694"/>
      <c r="V1694"/>
      <c r="W1694"/>
      <c r="X1694"/>
      <c r="Y1694"/>
      <c r="Z1694"/>
      <c r="AA1694" s="11">
        <v>8.6052172202689733E-3</v>
      </c>
      <c r="AB1694" s="11">
        <v>0.83474999905000002</v>
      </c>
      <c r="AC1694" s="11">
        <v>0.7</v>
      </c>
      <c r="AD1694" s="11">
        <v>0.5</v>
      </c>
      <c r="AE1694" s="11">
        <v>0.70099999999999996</v>
      </c>
      <c r="AF1694" s="11">
        <v>0.83</v>
      </c>
      <c r="AG1694" s="11">
        <v>0.5</v>
      </c>
      <c r="AH1694" s="11">
        <v>0.83700000000000008</v>
      </c>
      <c r="AI1694" s="11">
        <v>0.61</v>
      </c>
      <c r="AJ1694" s="11">
        <v>0.55036507851275407</v>
      </c>
      <c r="AK1694" s="11">
        <v>0.56149705599376998</v>
      </c>
      <c r="AL1694" s="11">
        <v>0.40533486378856287</v>
      </c>
      <c r="AM1694" s="11">
        <v>2.4358485317076888E-2</v>
      </c>
      <c r="AN1694" s="11">
        <v>3.4482571428571432E-2</v>
      </c>
      <c r="AO1694" s="11">
        <v>0.4946816987370295</v>
      </c>
      <c r="AP1694" s="11">
        <v>0.60768000056594607</v>
      </c>
      <c r="AQ1694" s="11">
        <v>0.40533486378856287</v>
      </c>
      <c r="AR1694" s="11">
        <v>897.27593400833302</v>
      </c>
      <c r="AS1694" s="11">
        <v>860</v>
      </c>
      <c r="AT1694" s="11">
        <v>11277065</v>
      </c>
      <c r="AW1694" s="11">
        <v>0.12</v>
      </c>
      <c r="AX1694" s="11">
        <v>-5.4167628309905069E-2</v>
      </c>
    </row>
    <row r="1695" spans="1:50">
      <c r="A1695"/>
      <c r="B1695"/>
      <c r="C1695"/>
      <c r="D1695"/>
      <c r="E1695"/>
      <c r="F1695"/>
      <c r="G1695"/>
      <c r="H1695"/>
      <c r="I1695"/>
      <c r="J1695"/>
      <c r="K1695"/>
      <c r="L1695"/>
      <c r="M1695"/>
      <c r="N1695"/>
      <c r="O1695"/>
      <c r="P1695"/>
      <c r="Q1695"/>
      <c r="R1695"/>
      <c r="S1695"/>
      <c r="T1695"/>
      <c r="U1695"/>
      <c r="V1695"/>
      <c r="W1695"/>
      <c r="X1695"/>
      <c r="Y1695"/>
      <c r="Z1695"/>
      <c r="AA1695" s="11">
        <v>8.6052172202689733E-3</v>
      </c>
      <c r="AB1695" s="11">
        <v>0.82000000000000006</v>
      </c>
      <c r="AC1695" s="11">
        <v>0.7</v>
      </c>
      <c r="AD1695" s="11">
        <v>0.3</v>
      </c>
      <c r="AE1695" s="11">
        <v>0.70200000000000007</v>
      </c>
      <c r="AF1695" s="11">
        <v>0.81799999999999995</v>
      </c>
      <c r="AG1695" s="11">
        <v>0.5</v>
      </c>
      <c r="AH1695" s="11">
        <v>0.81499999999999995</v>
      </c>
      <c r="AI1695" s="11">
        <v>0.66200000000000003</v>
      </c>
      <c r="AJ1695" s="11">
        <v>0.60474746881011399</v>
      </c>
      <c r="AK1695" s="11">
        <v>0.55319475621518999</v>
      </c>
      <c r="AL1695" s="11">
        <v>0.42404884408657645</v>
      </c>
      <c r="AM1695" s="11">
        <v>3.9132762557723223E-2</v>
      </c>
      <c r="AN1695" s="11">
        <v>3.7069285714285714E-2</v>
      </c>
      <c r="AO1695" s="11">
        <v>0.45020101517783911</v>
      </c>
      <c r="AP1695" s="11">
        <v>0.62034000028297298</v>
      </c>
      <c r="AQ1695" s="11">
        <v>0.42404884408657645</v>
      </c>
      <c r="AR1695" s="11">
        <v>920.42318957675604</v>
      </c>
      <c r="AS1695" s="11">
        <v>880</v>
      </c>
      <c r="AT1695" s="11">
        <v>11552156</v>
      </c>
      <c r="AW1695" s="11">
        <v>0.12</v>
      </c>
      <c r="AX1695" s="11">
        <v>-4.8040203125722103E-2</v>
      </c>
    </row>
    <row r="1696" spans="1:50">
      <c r="A1696"/>
      <c r="B1696"/>
      <c r="C1696"/>
      <c r="D1696"/>
      <c r="E1696"/>
      <c r="F1696"/>
      <c r="G1696"/>
      <c r="H1696"/>
      <c r="I1696"/>
      <c r="J1696"/>
      <c r="K1696"/>
      <c r="L1696"/>
      <c r="M1696"/>
      <c r="N1696"/>
      <c r="O1696"/>
      <c r="P1696"/>
      <c r="Q1696"/>
      <c r="R1696"/>
      <c r="S1696"/>
      <c r="T1696"/>
      <c r="U1696"/>
      <c r="V1696"/>
      <c r="W1696"/>
      <c r="X1696"/>
      <c r="Y1696"/>
      <c r="Z1696"/>
      <c r="AA1696" s="11">
        <v>8.6052172202689733E-3</v>
      </c>
      <c r="AB1696" s="11">
        <v>0.80964467009999996</v>
      </c>
      <c r="AC1696" s="11">
        <v>0.7</v>
      </c>
      <c r="AD1696" s="11">
        <v>0.3</v>
      </c>
      <c r="AE1696" s="11">
        <v>0.7</v>
      </c>
      <c r="AF1696" s="11">
        <v>0.83</v>
      </c>
      <c r="AG1696" s="11">
        <v>0.5</v>
      </c>
      <c r="AH1696" s="11">
        <v>0.84200000000000008</v>
      </c>
      <c r="AI1696" s="11">
        <v>0.622</v>
      </c>
      <c r="AJ1696" s="11">
        <v>0.55086408929835196</v>
      </c>
      <c r="AK1696" s="11">
        <v>0.57992052247782</v>
      </c>
      <c r="AL1696" s="11">
        <v>0.42671799928721776</v>
      </c>
      <c r="AM1696" s="11">
        <v>7.1550927909575665E-2</v>
      </c>
      <c r="AN1696" s="11">
        <v>4.1566857142857142E-2</v>
      </c>
      <c r="AO1696" s="11">
        <v>0.47250561254575485</v>
      </c>
      <c r="AP1696" s="11">
        <v>0.63300000000000001</v>
      </c>
      <c r="AQ1696" s="11">
        <v>0.42671799928721776</v>
      </c>
      <c r="AR1696" s="11">
        <v>985.00870165485605</v>
      </c>
      <c r="AS1696" s="11">
        <v>950</v>
      </c>
      <c r="AT1696" s="11">
        <v>11832846</v>
      </c>
      <c r="AW1696" s="11">
        <v>0.11</v>
      </c>
      <c r="AX1696" s="11">
        <v>-5.5317470129228719E-2</v>
      </c>
    </row>
    <row r="1697" spans="1:50">
      <c r="A1697"/>
      <c r="B1697"/>
      <c r="C1697"/>
      <c r="D1697"/>
      <c r="E1697"/>
      <c r="F1697"/>
      <c r="G1697"/>
      <c r="H1697"/>
      <c r="I1697"/>
      <c r="J1697"/>
      <c r="K1697"/>
      <c r="L1697"/>
      <c r="M1697"/>
      <c r="N1697"/>
      <c r="O1697"/>
      <c r="P1697"/>
      <c r="Q1697"/>
      <c r="R1697"/>
      <c r="S1697"/>
      <c r="T1697"/>
      <c r="U1697"/>
      <c r="V1697"/>
      <c r="W1697"/>
      <c r="X1697"/>
      <c r="Y1697"/>
      <c r="Z1697"/>
      <c r="AA1697" s="11">
        <v>8.6052172202689733E-3</v>
      </c>
      <c r="AB1697" s="11">
        <v>0.81345177661290458</v>
      </c>
      <c r="AC1697" s="11">
        <v>0.35299999999999998</v>
      </c>
      <c r="AD1697" s="11">
        <v>0.3</v>
      </c>
      <c r="AE1697" s="11">
        <v>0.69700000000000006</v>
      </c>
      <c r="AF1697" s="11">
        <v>0.84799999999999998</v>
      </c>
      <c r="AG1697" s="11">
        <v>0.5</v>
      </c>
      <c r="AH1697" s="11">
        <v>0.81200000000000006</v>
      </c>
      <c r="AI1697" s="11">
        <v>0.63800000000000001</v>
      </c>
      <c r="AJ1697" s="11">
        <v>0.51712496576928257</v>
      </c>
      <c r="AK1697" s="11">
        <v>0.56574163619289597</v>
      </c>
      <c r="AL1697" s="11">
        <v>0.40734332702830478</v>
      </c>
      <c r="AM1697" s="11">
        <v>0.13872245976853112</v>
      </c>
      <c r="AN1697" s="11">
        <v>5.965714285714286E-2</v>
      </c>
      <c r="AO1697" s="11">
        <v>0.42110676112647527</v>
      </c>
      <c r="AP1697" s="11">
        <v>0.64</v>
      </c>
      <c r="AQ1697" s="11">
        <v>0.40734332702830478</v>
      </c>
      <c r="AR1697" s="11">
        <v>1045.73980810429</v>
      </c>
      <c r="AS1697" s="11">
        <v>980</v>
      </c>
      <c r="AT1697" s="11">
        <v>12118105</v>
      </c>
      <c r="AU1697" s="11">
        <v>38.99</v>
      </c>
      <c r="AV1697" s="11">
        <v>77.099999999999994</v>
      </c>
      <c r="AW1697" s="11">
        <v>0.09</v>
      </c>
      <c r="AX1697" s="11">
        <v>-5.8185150035249378E-2</v>
      </c>
    </row>
    <row r="1698" spans="1:50">
      <c r="A1698"/>
      <c r="B1698"/>
      <c r="C1698"/>
      <c r="D1698"/>
      <c r="E1698"/>
      <c r="F1698"/>
      <c r="G1698"/>
      <c r="H1698"/>
      <c r="I1698"/>
      <c r="J1698"/>
      <c r="K1698"/>
      <c r="L1698"/>
      <c r="M1698"/>
      <c r="N1698"/>
      <c r="O1698"/>
      <c r="P1698"/>
      <c r="Q1698"/>
      <c r="R1698"/>
      <c r="S1698"/>
      <c r="T1698"/>
      <c r="U1698"/>
      <c r="V1698"/>
      <c r="W1698"/>
      <c r="X1698"/>
      <c r="Y1698"/>
      <c r="Z1698"/>
      <c r="AA1698" s="11">
        <v>8.6052172202689733E-3</v>
      </c>
      <c r="AB1698" s="11">
        <v>0.81725888312580908</v>
      </c>
      <c r="AC1698" s="11">
        <v>0.38100000000000001</v>
      </c>
      <c r="AD1698" s="11">
        <v>0.4</v>
      </c>
      <c r="AE1698" s="11">
        <v>0.69299999999999995</v>
      </c>
      <c r="AF1698" s="11">
        <v>0.81299999999999994</v>
      </c>
      <c r="AG1698" s="11">
        <v>0.5</v>
      </c>
      <c r="AH1698" s="11">
        <v>0.78400000000000003</v>
      </c>
      <c r="AI1698" s="11">
        <v>0.68599999999999994</v>
      </c>
      <c r="AJ1698" s="11">
        <v>0.50418655013770919</v>
      </c>
      <c r="AK1698" s="11">
        <v>0.548245830317862</v>
      </c>
      <c r="AL1698" s="11">
        <v>0.43273608884900938</v>
      </c>
      <c r="AM1698" s="11">
        <v>0.22662108118473664</v>
      </c>
      <c r="AN1698" s="11">
        <v>7.7747428571428565E-2</v>
      </c>
      <c r="AO1698" s="11">
        <v>0.42839254772878094</v>
      </c>
      <c r="AP1698" s="11">
        <v>0.625</v>
      </c>
      <c r="AQ1698" s="11">
        <v>0.43273608884900938</v>
      </c>
      <c r="AR1698" s="11">
        <v>1101.6525633725801</v>
      </c>
      <c r="AS1698" s="11">
        <v>1100</v>
      </c>
      <c r="AT1698" s="11">
        <v>12408824</v>
      </c>
      <c r="AW1698" s="11">
        <v>0.1</v>
      </c>
      <c r="AX1698" s="11">
        <v>-5.7451047480833739E-2</v>
      </c>
    </row>
    <row r="1699" spans="1:50">
      <c r="A1699"/>
      <c r="B1699"/>
      <c r="C1699"/>
      <c r="D1699"/>
      <c r="E1699"/>
      <c r="F1699"/>
      <c r="G1699"/>
      <c r="H1699"/>
      <c r="I1699"/>
      <c r="J1699"/>
      <c r="K1699"/>
      <c r="L1699"/>
      <c r="M1699"/>
      <c r="N1699"/>
      <c r="O1699"/>
      <c r="P1699"/>
      <c r="Q1699"/>
      <c r="R1699"/>
      <c r="S1699"/>
      <c r="T1699"/>
      <c r="U1699"/>
      <c r="V1699"/>
      <c r="W1699"/>
      <c r="X1699"/>
      <c r="Y1699"/>
      <c r="Z1699"/>
      <c r="AA1699" s="11">
        <v>8.6052172202689733E-3</v>
      </c>
      <c r="AB1699" s="11">
        <v>0.82106598963871358</v>
      </c>
      <c r="AC1699" s="11">
        <v>0.42100000000000004</v>
      </c>
      <c r="AD1699" s="11">
        <v>0.4</v>
      </c>
      <c r="AE1699" s="11">
        <v>0.69299999999999995</v>
      </c>
      <c r="AF1699" s="11">
        <v>0.81499999999999995</v>
      </c>
      <c r="AG1699" s="11">
        <v>0.5</v>
      </c>
      <c r="AH1699" s="11">
        <v>0.79900000000000004</v>
      </c>
      <c r="AI1699" s="11">
        <v>0.68599999999999994</v>
      </c>
      <c r="AJ1699" s="11">
        <v>0.50412965140036758</v>
      </c>
      <c r="AK1699" s="11">
        <v>0.54304394579439197</v>
      </c>
      <c r="AL1699" s="11">
        <v>0.40208670121990425</v>
      </c>
      <c r="AM1699" s="11">
        <v>0.30073958547366109</v>
      </c>
      <c r="AN1699" s="11">
        <v>7.7747857142857146E-2</v>
      </c>
      <c r="AO1699" s="11">
        <v>0.41828202839000672</v>
      </c>
      <c r="AP1699" s="11">
        <v>0.66</v>
      </c>
      <c r="AQ1699" s="11">
        <v>0.40208670121990425</v>
      </c>
      <c r="AR1699" s="11">
        <v>1153.3015307418</v>
      </c>
      <c r="AS1699" s="11">
        <v>1150</v>
      </c>
      <c r="AT1699" s="11">
        <v>12705736</v>
      </c>
      <c r="AW1699" s="11">
        <v>0.1</v>
      </c>
      <c r="AX1699" s="11">
        <v>-5.8254082344593727E-2</v>
      </c>
    </row>
    <row r="1700" spans="1:50">
      <c r="A1700"/>
      <c r="B1700"/>
      <c r="C1700"/>
      <c r="D1700"/>
      <c r="E1700"/>
      <c r="F1700"/>
      <c r="G1700"/>
      <c r="H1700"/>
      <c r="I1700"/>
      <c r="J1700"/>
      <c r="K1700"/>
      <c r="L1700"/>
      <c r="M1700"/>
      <c r="N1700"/>
      <c r="O1700"/>
      <c r="P1700"/>
      <c r="Q1700"/>
      <c r="R1700"/>
      <c r="S1700"/>
      <c r="T1700"/>
      <c r="U1700"/>
      <c r="V1700"/>
      <c r="W1700"/>
      <c r="X1700"/>
      <c r="Y1700"/>
      <c r="Z1700"/>
      <c r="AA1700" s="11">
        <v>8.6052172202689733E-3</v>
      </c>
      <c r="AB1700" s="11">
        <v>0.82487309615161819</v>
      </c>
      <c r="AC1700" s="11">
        <v>0.42200000000000004</v>
      </c>
      <c r="AD1700" s="11">
        <v>0.4</v>
      </c>
      <c r="AE1700" s="11">
        <v>0.69400000000000006</v>
      </c>
      <c r="AF1700" s="11">
        <v>0.81400000000000006</v>
      </c>
      <c r="AG1700" s="11">
        <v>0.5</v>
      </c>
      <c r="AH1700" s="11">
        <v>0.79599999999999993</v>
      </c>
      <c r="AI1700" s="11">
        <v>0.73</v>
      </c>
      <c r="AJ1700" s="11">
        <v>0.44683944398957803</v>
      </c>
      <c r="AK1700" s="11">
        <v>0.53030792142454197</v>
      </c>
      <c r="AL1700" s="11">
        <v>0.36208706104786065</v>
      </c>
      <c r="AM1700" s="11">
        <v>0.31957809269457332</v>
      </c>
      <c r="AN1700" s="11">
        <v>8.5805571428571425E-2</v>
      </c>
      <c r="AO1700" s="11">
        <v>0.41701608583358896</v>
      </c>
      <c r="AP1700" s="11">
        <v>0.63800000000000001</v>
      </c>
      <c r="AQ1700" s="11">
        <v>0.36208706104786065</v>
      </c>
      <c r="AR1700" s="11">
        <v>1185.4997286371699</v>
      </c>
      <c r="AS1700" s="11">
        <v>1190</v>
      </c>
      <c r="AT1700" s="11">
        <v>13010209</v>
      </c>
      <c r="AW1700" s="11">
        <v>0.09</v>
      </c>
      <c r="AX1700" s="11">
        <v>-6.2640932294762641E-2</v>
      </c>
    </row>
    <row r="1701" spans="1:50">
      <c r="A1701"/>
      <c r="B1701"/>
      <c r="C1701"/>
      <c r="D1701"/>
      <c r="E1701"/>
      <c r="F1701"/>
      <c r="G1701"/>
      <c r="H1701"/>
      <c r="I1701"/>
      <c r="J1701"/>
      <c r="K1701"/>
      <c r="L1701"/>
      <c r="M1701"/>
      <c r="N1701"/>
      <c r="O1701"/>
      <c r="P1701"/>
      <c r="Q1701"/>
      <c r="R1701"/>
      <c r="S1701"/>
      <c r="T1701"/>
      <c r="U1701"/>
      <c r="V1701"/>
      <c r="W1701"/>
      <c r="X1701"/>
      <c r="Y1701"/>
      <c r="Z1701"/>
      <c r="AA1701" s="11">
        <v>8.6052172202689733E-3</v>
      </c>
      <c r="AB1701" s="11">
        <v>0.82868020266452269</v>
      </c>
      <c r="AC1701" s="11">
        <v>0.47499999999999998</v>
      </c>
      <c r="AD1701" s="11">
        <v>0.4</v>
      </c>
      <c r="AE1701" s="11">
        <v>0.60199999999999998</v>
      </c>
      <c r="AF1701" s="11">
        <v>0.81099999999999994</v>
      </c>
      <c r="AG1701" s="11">
        <v>0.5</v>
      </c>
      <c r="AH1701" s="11">
        <v>0.73799999999999999</v>
      </c>
      <c r="AI1701" s="11">
        <v>0.69599999999999995</v>
      </c>
      <c r="AJ1701" s="11">
        <v>0.44737104953779988</v>
      </c>
      <c r="AK1701" s="11">
        <v>0.53000484221707089</v>
      </c>
      <c r="AL1701" s="11">
        <v>0.36346619040655609</v>
      </c>
      <c r="AM1701" s="11">
        <v>0.31638231183905885</v>
      </c>
      <c r="AN1701" s="11">
        <v>8.4947515733464748E-2</v>
      </c>
      <c r="AO1701" s="11">
        <v>0.4178459249567047</v>
      </c>
      <c r="AP1701" s="11">
        <v>0.67900000000000005</v>
      </c>
      <c r="AQ1701" s="11">
        <v>0.36346619040655609</v>
      </c>
      <c r="AS1701" s="11">
        <v>1238.666666666657</v>
      </c>
      <c r="AW1701" s="11">
        <v>0.08</v>
      </c>
      <c r="AX1701" s="11">
        <v>-6.7243292924489939E-2</v>
      </c>
    </row>
    <row r="1702" spans="1:50">
      <c r="A1702"/>
      <c r="B1702"/>
      <c r="C1702"/>
      <c r="D1702"/>
      <c r="E1702"/>
      <c r="F1702"/>
      <c r="G1702"/>
      <c r="H1702"/>
      <c r="I1702"/>
      <c r="J1702"/>
      <c r="K1702"/>
      <c r="L1702"/>
      <c r="M1702"/>
      <c r="N1702"/>
      <c r="O1702"/>
      <c r="P1702"/>
      <c r="Q1702"/>
      <c r="R1702"/>
      <c r="S1702"/>
      <c r="T1702"/>
      <c r="U1702"/>
      <c r="V1702"/>
      <c r="W1702"/>
      <c r="X1702"/>
      <c r="Y1702"/>
      <c r="Z1702"/>
      <c r="AA1702" s="11">
        <v>0</v>
      </c>
      <c r="AB1702" s="11">
        <v>5.0000000000000044E-2</v>
      </c>
      <c r="AC1702" s="11">
        <v>0.7</v>
      </c>
      <c r="AD1702" s="11">
        <v>0.5</v>
      </c>
      <c r="AE1702" s="11">
        <v>0.68200000000000005</v>
      </c>
      <c r="AF1702" s="11">
        <v>0.51800000000000002</v>
      </c>
      <c r="AG1702" s="11">
        <v>0.7</v>
      </c>
      <c r="AH1702" s="11">
        <v>0.7340000000000001</v>
      </c>
      <c r="AI1702" s="11">
        <v>0.63600000000000001</v>
      </c>
      <c r="AJ1702" s="11">
        <v>0.72581896990806438</v>
      </c>
      <c r="AK1702" s="11">
        <v>0.72677253251648</v>
      </c>
      <c r="AL1702" s="11">
        <v>0.57010201422074613</v>
      </c>
      <c r="AM1702" s="11">
        <v>3.1719576719576668E-2</v>
      </c>
      <c r="AN1702" s="11">
        <v>0.30311257142857145</v>
      </c>
      <c r="AO1702" s="11">
        <v>0.59098856415672052</v>
      </c>
      <c r="AP1702" s="11">
        <v>0.48000000268220899</v>
      </c>
      <c r="AQ1702" s="11">
        <v>0.57010201422074613</v>
      </c>
      <c r="AR1702" s="11">
        <v>14965.7601238836</v>
      </c>
      <c r="AS1702" s="11">
        <v>15120</v>
      </c>
      <c r="AT1702" s="11">
        <v>378000</v>
      </c>
      <c r="AW1702" s="11">
        <v>-0.05</v>
      </c>
      <c r="AX1702" s="11">
        <v>1.7954026686361479E-2</v>
      </c>
    </row>
    <row r="1703" spans="1:50">
      <c r="A1703"/>
      <c r="B1703"/>
      <c r="C1703"/>
      <c r="D1703"/>
      <c r="E1703"/>
      <c r="F1703"/>
      <c r="G1703"/>
      <c r="H1703"/>
      <c r="I1703"/>
      <c r="J1703"/>
      <c r="K1703"/>
      <c r="L1703"/>
      <c r="M1703"/>
      <c r="N1703"/>
      <c r="O1703"/>
      <c r="P1703"/>
      <c r="Q1703"/>
      <c r="R1703"/>
      <c r="S1703"/>
      <c r="T1703"/>
      <c r="U1703"/>
      <c r="V1703"/>
      <c r="W1703"/>
      <c r="X1703"/>
      <c r="Y1703"/>
      <c r="Z1703"/>
      <c r="AA1703" s="11">
        <v>0</v>
      </c>
      <c r="AB1703" s="11">
        <v>5.0000000000000044E-2</v>
      </c>
      <c r="AC1703" s="11">
        <v>0.7</v>
      </c>
      <c r="AD1703" s="11">
        <v>0.5</v>
      </c>
      <c r="AE1703" s="11">
        <v>0.67700000000000005</v>
      </c>
      <c r="AF1703" s="11">
        <v>0.50800000000000001</v>
      </c>
      <c r="AG1703" s="11">
        <v>0.7</v>
      </c>
      <c r="AH1703" s="11">
        <v>0.72499999999999998</v>
      </c>
      <c r="AI1703" s="11">
        <v>0.61</v>
      </c>
      <c r="AJ1703" s="11">
        <v>0.73042752020924007</v>
      </c>
      <c r="AK1703" s="11">
        <v>0.73140054327860804</v>
      </c>
      <c r="AL1703" s="11">
        <v>0.57153266753955978</v>
      </c>
      <c r="AM1703" s="11">
        <v>3.6549707602339221E-2</v>
      </c>
      <c r="AN1703" s="11">
        <v>0.31880071428571427</v>
      </c>
      <c r="AO1703" s="11">
        <v>0.59284547358695439</v>
      </c>
      <c r="AP1703" s="11">
        <v>0.49200000241398811</v>
      </c>
      <c r="AQ1703" s="11">
        <v>0.57153266753955978</v>
      </c>
      <c r="AR1703" s="11">
        <v>14362.064499944099</v>
      </c>
      <c r="AS1703" s="11">
        <v>14400</v>
      </c>
      <c r="AT1703" s="11">
        <v>380000</v>
      </c>
      <c r="AW1703" s="11">
        <v>-0.05</v>
      </c>
      <c r="AX1703" s="11">
        <v>1.6009436051025672E-2</v>
      </c>
    </row>
    <row r="1704" spans="1:50">
      <c r="A1704"/>
      <c r="B1704"/>
      <c r="C1704"/>
      <c r="D1704"/>
      <c r="E1704"/>
      <c r="F1704"/>
      <c r="G1704"/>
      <c r="H1704"/>
      <c r="I1704"/>
      <c r="J1704"/>
      <c r="K1704"/>
      <c r="L1704"/>
      <c r="M1704"/>
      <c r="N1704"/>
      <c r="O1704"/>
      <c r="P1704"/>
      <c r="Q1704"/>
      <c r="R1704"/>
      <c r="S1704"/>
      <c r="T1704"/>
      <c r="U1704"/>
      <c r="V1704"/>
      <c r="W1704"/>
      <c r="X1704"/>
      <c r="Y1704"/>
      <c r="Z1704"/>
      <c r="AA1704" s="11">
        <v>0</v>
      </c>
      <c r="AB1704" s="11">
        <v>5.0000000000000044E-2</v>
      </c>
      <c r="AC1704" s="11">
        <v>0.7</v>
      </c>
      <c r="AD1704" s="11">
        <v>0.5</v>
      </c>
      <c r="AE1704" s="11">
        <v>0.68400000000000005</v>
      </c>
      <c r="AF1704" s="11">
        <v>0.47799999999999998</v>
      </c>
      <c r="AG1704" s="11">
        <v>0.7</v>
      </c>
      <c r="AH1704" s="11">
        <v>0.72299999999999998</v>
      </c>
      <c r="AI1704" s="11">
        <v>0.626</v>
      </c>
      <c r="AJ1704" s="11">
        <v>0.75064795252941996</v>
      </c>
      <c r="AK1704" s="11">
        <v>0.73975754991991294</v>
      </c>
      <c r="AL1704" s="11">
        <v>0.59209168032858772</v>
      </c>
      <c r="AM1704" s="11">
        <v>5.1322889469103551E-2</v>
      </c>
      <c r="AN1704" s="11">
        <v>0.31792628571428572</v>
      </c>
      <c r="AO1704" s="11">
        <v>0.67331728426538506</v>
      </c>
      <c r="AP1704" s="11">
        <v>0.50400000214576723</v>
      </c>
      <c r="AQ1704" s="11">
        <v>0.59209168032858772</v>
      </c>
      <c r="AR1704" s="11">
        <v>15253.9001166815</v>
      </c>
      <c r="AS1704" s="11">
        <v>15290</v>
      </c>
      <c r="AT1704" s="11">
        <v>383000</v>
      </c>
      <c r="AW1704" s="11">
        <v>-0.04</v>
      </c>
      <c r="AX1704" s="11">
        <v>1.5713265635196677E-2</v>
      </c>
    </row>
    <row r="1705" spans="1:50">
      <c r="A1705"/>
      <c r="B1705"/>
      <c r="C1705"/>
      <c r="D1705"/>
      <c r="E1705"/>
      <c r="F1705"/>
      <c r="G1705"/>
      <c r="H1705"/>
      <c r="I1705"/>
      <c r="J1705"/>
      <c r="K1705"/>
      <c r="L1705"/>
      <c r="M1705"/>
      <c r="N1705"/>
      <c r="O1705"/>
      <c r="P1705"/>
      <c r="Q1705"/>
      <c r="R1705"/>
      <c r="S1705"/>
      <c r="T1705"/>
      <c r="U1705"/>
      <c r="V1705"/>
      <c r="W1705"/>
      <c r="X1705"/>
      <c r="Y1705"/>
      <c r="Z1705"/>
      <c r="AA1705" s="11">
        <v>0</v>
      </c>
      <c r="AB1705" s="11">
        <v>5.0000000000000044E-2</v>
      </c>
      <c r="AC1705" s="11">
        <v>0.7</v>
      </c>
      <c r="AD1705" s="11">
        <v>0.5</v>
      </c>
      <c r="AE1705" s="11">
        <v>0.66599999999999993</v>
      </c>
      <c r="AF1705" s="11">
        <v>0.496</v>
      </c>
      <c r="AG1705" s="11">
        <v>0.7</v>
      </c>
      <c r="AH1705" s="11">
        <v>0.746</v>
      </c>
      <c r="AI1705" s="11">
        <v>0.70400000000000007</v>
      </c>
      <c r="AJ1705" s="11">
        <v>0.77086838484959996</v>
      </c>
      <c r="AK1705" s="11">
        <v>0.74811455656121795</v>
      </c>
      <c r="AL1705" s="11">
        <v>0.61265069311761577</v>
      </c>
      <c r="AM1705" s="11">
        <v>6.5024531024530999E-2</v>
      </c>
      <c r="AN1705" s="11">
        <v>0.36632428571428571</v>
      </c>
      <c r="AO1705" s="11">
        <v>0.75378909494381574</v>
      </c>
      <c r="AP1705" s="11">
        <v>0.51600000187754635</v>
      </c>
      <c r="AQ1705" s="11">
        <v>0.61265069311761577</v>
      </c>
      <c r="AR1705" s="11">
        <v>15962.7682905449</v>
      </c>
      <c r="AS1705" s="11">
        <v>15690</v>
      </c>
      <c r="AT1705" s="11">
        <v>385000</v>
      </c>
      <c r="AW1705" s="11">
        <v>-0.02</v>
      </c>
      <c r="AX1705" s="11">
        <v>1.6038955527511778E-2</v>
      </c>
    </row>
    <row r="1706" spans="1:50">
      <c r="A1706"/>
      <c r="B1706"/>
      <c r="C1706"/>
      <c r="D1706"/>
      <c r="E1706"/>
      <c r="F1706"/>
      <c r="G1706"/>
      <c r="H1706"/>
      <c r="I1706"/>
      <c r="J1706"/>
      <c r="K1706"/>
      <c r="L1706"/>
      <c r="M1706"/>
      <c r="N1706"/>
      <c r="O1706"/>
      <c r="P1706"/>
      <c r="Q1706"/>
      <c r="R1706"/>
      <c r="S1706"/>
      <c r="T1706"/>
      <c r="U1706"/>
      <c r="V1706"/>
      <c r="W1706"/>
      <c r="X1706"/>
      <c r="Y1706"/>
      <c r="Z1706"/>
      <c r="AA1706" s="11">
        <v>0</v>
      </c>
      <c r="AB1706" s="11">
        <v>8.4999999999999964E-2</v>
      </c>
      <c r="AC1706" s="11">
        <v>0.7</v>
      </c>
      <c r="AD1706" s="11">
        <v>0.5</v>
      </c>
      <c r="AE1706" s="11">
        <v>0.67500000000000004</v>
      </c>
      <c r="AF1706" s="11">
        <v>0.41899999999999998</v>
      </c>
      <c r="AG1706" s="11">
        <v>0.7</v>
      </c>
      <c r="AH1706" s="11">
        <v>0.73299999999999998</v>
      </c>
      <c r="AI1706" s="11">
        <v>0.61</v>
      </c>
      <c r="AJ1706" s="11">
        <v>0.77511465568937099</v>
      </c>
      <c r="AK1706" s="11">
        <v>0.751403325274828</v>
      </c>
      <c r="AL1706" s="11">
        <v>0.6361203603820822</v>
      </c>
      <c r="AM1706" s="11">
        <v>0.10750572737686134</v>
      </c>
      <c r="AN1706" s="11">
        <v>0.28114228571428573</v>
      </c>
      <c r="AO1706" s="11">
        <v>0.75876469989609474</v>
      </c>
      <c r="AP1706" s="11">
        <v>0.52800000160932536</v>
      </c>
      <c r="AQ1706" s="11">
        <v>0.6361203603820822</v>
      </c>
      <c r="AR1706" s="11">
        <v>16648.738862066901</v>
      </c>
      <c r="AS1706" s="11">
        <v>16810</v>
      </c>
      <c r="AT1706" s="11">
        <v>388000</v>
      </c>
      <c r="AW1706" s="11">
        <v>-0.03</v>
      </c>
      <c r="AX1706" s="11">
        <v>9.3643021426337014E-3</v>
      </c>
    </row>
    <row r="1707" spans="1:50">
      <c r="A1707"/>
      <c r="B1707"/>
      <c r="C1707"/>
      <c r="D1707"/>
      <c r="E1707"/>
      <c r="F1707"/>
      <c r="G1707"/>
      <c r="H1707"/>
      <c r="I1707"/>
      <c r="J1707"/>
      <c r="K1707"/>
      <c r="L1707"/>
      <c r="M1707"/>
      <c r="N1707"/>
      <c r="O1707"/>
      <c r="P1707"/>
      <c r="Q1707"/>
      <c r="R1707"/>
      <c r="S1707"/>
      <c r="T1707"/>
      <c r="U1707"/>
      <c r="V1707"/>
      <c r="W1707"/>
      <c r="X1707"/>
      <c r="Y1707"/>
      <c r="Z1707"/>
      <c r="AA1707" s="11">
        <v>0</v>
      </c>
      <c r="AB1707" s="11">
        <v>0.12</v>
      </c>
      <c r="AC1707" s="11">
        <v>0.7</v>
      </c>
      <c r="AD1707" s="11">
        <v>0.5</v>
      </c>
      <c r="AE1707" s="11">
        <v>0.6409999999999999</v>
      </c>
      <c r="AF1707" s="11">
        <v>0.36499999999999999</v>
      </c>
      <c r="AG1707" s="11">
        <v>0.7</v>
      </c>
      <c r="AH1707" s="11">
        <v>0.72900000000000009</v>
      </c>
      <c r="AI1707" s="11">
        <v>0.61</v>
      </c>
      <c r="AJ1707" s="11">
        <v>0.77936092652914202</v>
      </c>
      <c r="AK1707" s="11">
        <v>0.75469209398843806</v>
      </c>
      <c r="AL1707" s="11">
        <v>0.6595900276465485</v>
      </c>
      <c r="AM1707" s="11">
        <v>0.3260512820512822</v>
      </c>
      <c r="AN1707" s="11">
        <v>0.30552114285714282</v>
      </c>
      <c r="AO1707" s="11">
        <v>0.76374030484837385</v>
      </c>
      <c r="AP1707" s="11">
        <v>0.54000000134110449</v>
      </c>
      <c r="AQ1707" s="11">
        <v>0.6595900276465485</v>
      </c>
      <c r="AR1707" s="11">
        <v>18312.671224899499</v>
      </c>
      <c r="AS1707" s="11">
        <v>17850</v>
      </c>
      <c r="AT1707" s="11">
        <v>390000</v>
      </c>
      <c r="AW1707" s="11">
        <v>-0.03</v>
      </c>
      <c r="AX1707" s="11">
        <v>4.832203756235498E-3</v>
      </c>
    </row>
    <row r="1708" spans="1:50">
      <c r="A1708"/>
      <c r="B1708"/>
      <c r="C1708"/>
      <c r="D1708"/>
      <c r="E1708"/>
      <c r="F1708"/>
      <c r="G1708"/>
      <c r="H1708"/>
      <c r="I1708"/>
      <c r="J1708"/>
      <c r="K1708"/>
      <c r="L1708"/>
      <c r="M1708"/>
      <c r="N1708"/>
      <c r="O1708"/>
      <c r="P1708"/>
      <c r="Q1708"/>
      <c r="R1708"/>
      <c r="S1708"/>
      <c r="T1708"/>
      <c r="U1708"/>
      <c r="V1708"/>
      <c r="W1708"/>
      <c r="X1708"/>
      <c r="Y1708"/>
      <c r="Z1708"/>
      <c r="AA1708" s="11">
        <v>0</v>
      </c>
      <c r="AB1708" s="11">
        <v>0.12</v>
      </c>
      <c r="AC1708" s="11">
        <v>0.7</v>
      </c>
      <c r="AD1708" s="11">
        <v>0.7</v>
      </c>
      <c r="AE1708" s="11">
        <v>0.65700000000000003</v>
      </c>
      <c r="AF1708" s="11">
        <v>0.41899999999999998</v>
      </c>
      <c r="AG1708" s="11">
        <v>0.5</v>
      </c>
      <c r="AH1708" s="11">
        <v>0.745</v>
      </c>
      <c r="AI1708" s="11">
        <v>0.73599999999999999</v>
      </c>
      <c r="AJ1708" s="11">
        <v>0.79301887938118298</v>
      </c>
      <c r="AK1708" s="11">
        <v>0.75603991910936608</v>
      </c>
      <c r="AL1708" s="11">
        <v>0.6607637277153614</v>
      </c>
      <c r="AM1708" s="11">
        <v>0.67689001979078334</v>
      </c>
      <c r="AN1708" s="11">
        <v>0.3568182857142857</v>
      </c>
      <c r="AO1708" s="11">
        <v>0.77118472361027468</v>
      </c>
      <c r="AP1708" s="11">
        <v>0.55200000107288361</v>
      </c>
      <c r="AQ1708" s="11">
        <v>0.6607637277153614</v>
      </c>
      <c r="AR1708" s="11">
        <v>17937.120259855299</v>
      </c>
      <c r="AS1708" s="11">
        <v>18120</v>
      </c>
      <c r="AT1708" s="11">
        <v>393000</v>
      </c>
      <c r="AW1708" s="11">
        <v>0.01</v>
      </c>
      <c r="AX1708" s="11">
        <v>7.6208346048844688E-3</v>
      </c>
    </row>
    <row r="1709" spans="1:50">
      <c r="A1709"/>
      <c r="B1709"/>
      <c r="C1709"/>
      <c r="D1709"/>
      <c r="E1709"/>
      <c r="F1709"/>
      <c r="G1709"/>
      <c r="H1709"/>
      <c r="I1709"/>
      <c r="J1709"/>
      <c r="K1709"/>
      <c r="L1709"/>
      <c r="M1709"/>
      <c r="N1709"/>
      <c r="O1709"/>
      <c r="P1709"/>
      <c r="Q1709"/>
      <c r="R1709"/>
      <c r="S1709"/>
      <c r="T1709"/>
      <c r="U1709"/>
      <c r="V1709"/>
      <c r="W1709"/>
      <c r="X1709"/>
      <c r="Y1709"/>
      <c r="Z1709"/>
      <c r="AA1709" s="11">
        <v>0</v>
      </c>
      <c r="AB1709" s="11">
        <v>9.9999999999999978E-2</v>
      </c>
      <c r="AC1709" s="11">
        <v>0.7</v>
      </c>
      <c r="AD1709" s="11">
        <v>0.7</v>
      </c>
      <c r="AE1709" s="11">
        <v>0.64599999999999991</v>
      </c>
      <c r="AF1709" s="11">
        <v>0.309</v>
      </c>
      <c r="AG1709" s="11">
        <v>0.5</v>
      </c>
      <c r="AH1709" s="11">
        <v>0.79099999999999993</v>
      </c>
      <c r="AI1709" s="11">
        <v>0.754</v>
      </c>
      <c r="AJ1709" s="11">
        <v>0.80667683223322406</v>
      </c>
      <c r="AK1709" s="11">
        <v>0.75738774423029409</v>
      </c>
      <c r="AL1709" s="11">
        <v>0.6619374277841743</v>
      </c>
      <c r="AM1709" s="11">
        <v>0.77691908349819672</v>
      </c>
      <c r="AN1709" s="11">
        <v>0.34718271428571429</v>
      </c>
      <c r="AO1709" s="11">
        <v>0.77862914237217562</v>
      </c>
      <c r="AP1709" s="11">
        <v>0.56400000080466273</v>
      </c>
      <c r="AQ1709" s="11">
        <v>0.6619374277841743</v>
      </c>
      <c r="AR1709" s="11">
        <v>19043.934131148199</v>
      </c>
      <c r="AS1709" s="11">
        <v>19170</v>
      </c>
      <c r="AT1709" s="11">
        <v>395950</v>
      </c>
      <c r="AW1709" s="11">
        <v>0.02</v>
      </c>
      <c r="AX1709" s="11">
        <v>5.2786276658145226E-3</v>
      </c>
    </row>
    <row r="1710" spans="1:50">
      <c r="A1710"/>
      <c r="B1710"/>
      <c r="C1710"/>
      <c r="D1710"/>
      <c r="E1710"/>
      <c r="F1710"/>
      <c r="G1710"/>
      <c r="H1710"/>
      <c r="I1710"/>
      <c r="J1710"/>
      <c r="K1710"/>
      <c r="L1710"/>
      <c r="M1710"/>
      <c r="N1710"/>
      <c r="O1710"/>
      <c r="P1710"/>
      <c r="Q1710"/>
      <c r="R1710"/>
      <c r="S1710"/>
      <c r="T1710"/>
      <c r="U1710"/>
      <c r="V1710"/>
      <c r="W1710"/>
      <c r="X1710"/>
      <c r="Y1710"/>
      <c r="Z1710"/>
      <c r="AA1710" s="11">
        <v>0</v>
      </c>
      <c r="AB1710" s="11">
        <v>0.12470001220000004</v>
      </c>
      <c r="AC1710" s="11">
        <v>0.85</v>
      </c>
      <c r="AD1710" s="11">
        <v>0.5</v>
      </c>
      <c r="AE1710" s="11">
        <v>0.63500000000000001</v>
      </c>
      <c r="AF1710" s="11">
        <v>0.36799999999999999</v>
      </c>
      <c r="AG1710" s="11">
        <v>0.5</v>
      </c>
      <c r="AH1710" s="11">
        <v>0.79799999999999993</v>
      </c>
      <c r="AI1710" s="11">
        <v>0.65</v>
      </c>
      <c r="AJ1710" s="11">
        <v>0.811200706651374</v>
      </c>
      <c r="AK1710" s="11">
        <v>0.76457368726798192</v>
      </c>
      <c r="AL1710" s="11">
        <v>0.69093729781088542</v>
      </c>
      <c r="AM1710" s="11">
        <v>0.80836260244188007</v>
      </c>
      <c r="AN1710" s="11">
        <v>0.42641214285714285</v>
      </c>
      <c r="AO1710" s="11">
        <v>0.80332433206504328</v>
      </c>
      <c r="AP1710" s="11">
        <v>0.57600000053644185</v>
      </c>
      <c r="AQ1710" s="11">
        <v>0.69093729781088542</v>
      </c>
      <c r="AR1710" s="11">
        <v>19199.236202618202</v>
      </c>
      <c r="AS1710" s="11">
        <v>19100</v>
      </c>
      <c r="AT1710" s="11">
        <v>398600</v>
      </c>
      <c r="AW1710" s="11">
        <v>0.03</v>
      </c>
      <c r="AX1710" s="11">
        <v>-2.1896991108789121E-2</v>
      </c>
    </row>
    <row r="1711" spans="1:50">
      <c r="A1711"/>
      <c r="B1711"/>
      <c r="C1711"/>
      <c r="D1711"/>
      <c r="E1711"/>
      <c r="F1711"/>
      <c r="G1711"/>
      <c r="H1711"/>
      <c r="I1711"/>
      <c r="J1711"/>
      <c r="K1711"/>
      <c r="L1711"/>
      <c r="M1711"/>
      <c r="N1711"/>
      <c r="O1711"/>
      <c r="P1711"/>
      <c r="Q1711"/>
      <c r="R1711"/>
      <c r="S1711"/>
      <c r="T1711"/>
      <c r="U1711"/>
      <c r="V1711"/>
      <c r="W1711"/>
      <c r="X1711"/>
      <c r="Y1711"/>
      <c r="Z1711"/>
      <c r="AA1711" s="11">
        <v>0</v>
      </c>
      <c r="AB1711" s="11">
        <v>0.12470001220000004</v>
      </c>
      <c r="AC1711" s="11">
        <v>0.85</v>
      </c>
      <c r="AD1711" s="11">
        <v>0.7</v>
      </c>
      <c r="AE1711" s="11">
        <v>0.63100000000000001</v>
      </c>
      <c r="AF1711" s="11">
        <v>0.115</v>
      </c>
      <c r="AG1711" s="11">
        <v>0.5</v>
      </c>
      <c r="AH1711" s="11">
        <v>0.84599999999999997</v>
      </c>
      <c r="AI1711" s="11">
        <v>0.65400000000000003</v>
      </c>
      <c r="AJ1711" s="11">
        <v>0.75920550653764796</v>
      </c>
      <c r="AK1711" s="11">
        <v>0.76808561861233993</v>
      </c>
      <c r="AL1711" s="11">
        <v>0.68914440642490038</v>
      </c>
      <c r="AM1711" s="11">
        <v>0.84743195725004894</v>
      </c>
      <c r="AN1711" s="11">
        <v>0.37441942857142857</v>
      </c>
      <c r="AO1711" s="11">
        <v>0.76457758742627946</v>
      </c>
      <c r="AP1711" s="11">
        <v>0.58800000026822086</v>
      </c>
      <c r="AQ1711" s="11">
        <v>0.68914440642490038</v>
      </c>
      <c r="AR1711" s="11">
        <v>19816.712948853801</v>
      </c>
      <c r="AS1711" s="11">
        <v>19570</v>
      </c>
      <c r="AT1711" s="11">
        <v>401300</v>
      </c>
      <c r="AW1711" s="11">
        <v>0.02</v>
      </c>
      <c r="AX1711" s="11">
        <v>-1.1830020708184397E-2</v>
      </c>
    </row>
    <row r="1712" spans="1:50">
      <c r="A1712"/>
      <c r="B1712"/>
      <c r="C1712"/>
      <c r="D1712"/>
      <c r="E1712"/>
      <c r="F1712"/>
      <c r="G1712"/>
      <c r="H1712"/>
      <c r="I1712"/>
      <c r="J1712"/>
      <c r="K1712"/>
      <c r="L1712"/>
      <c r="M1712"/>
      <c r="N1712"/>
      <c r="O1712"/>
      <c r="P1712"/>
      <c r="Q1712"/>
      <c r="R1712"/>
      <c r="S1712"/>
      <c r="T1712"/>
      <c r="U1712"/>
      <c r="V1712"/>
      <c r="W1712"/>
      <c r="X1712"/>
      <c r="Y1712"/>
      <c r="Z1712"/>
      <c r="AA1712" s="11">
        <v>0</v>
      </c>
      <c r="AB1712" s="11">
        <v>0.12470000915000001</v>
      </c>
      <c r="AC1712" s="11">
        <v>0.85</v>
      </c>
      <c r="AD1712" s="11">
        <v>0.9</v>
      </c>
      <c r="AE1712" s="11">
        <v>0.622</v>
      </c>
      <c r="AF1712" s="11">
        <v>0.40299999999999997</v>
      </c>
      <c r="AG1712" s="11">
        <v>0.5</v>
      </c>
      <c r="AH1712" s="11">
        <v>0.85699999999999998</v>
      </c>
      <c r="AI1712" s="11">
        <v>0.75800000000000001</v>
      </c>
      <c r="AJ1712" s="11">
        <v>0.76680399913316</v>
      </c>
      <c r="AK1712" s="11">
        <v>0.742946940814462</v>
      </c>
      <c r="AL1712" s="11">
        <v>0.66883160924247886</v>
      </c>
      <c r="AM1712" s="11">
        <v>0.89213823488916455</v>
      </c>
      <c r="AN1712" s="11">
        <v>0.44976628571428573</v>
      </c>
      <c r="AO1712" s="11">
        <v>0.7795580916215139</v>
      </c>
      <c r="AP1712" s="11">
        <v>0.6</v>
      </c>
      <c r="AQ1712" s="11">
        <v>0.66883160924247886</v>
      </c>
      <c r="AR1712" s="11">
        <v>20958.048466133299</v>
      </c>
      <c r="AS1712" s="11">
        <v>20010</v>
      </c>
      <c r="AT1712" s="11">
        <v>403500</v>
      </c>
      <c r="AW1712" s="11">
        <v>0.06</v>
      </c>
      <c r="AX1712" s="11">
        <v>-1.6939718917439062E-2</v>
      </c>
    </row>
    <row r="1713" spans="1:50">
      <c r="A1713"/>
      <c r="B1713"/>
      <c r="C1713"/>
      <c r="D1713"/>
      <c r="E1713"/>
      <c r="F1713"/>
      <c r="G1713"/>
      <c r="H1713"/>
      <c r="I1713"/>
      <c r="J1713"/>
      <c r="K1713"/>
      <c r="L1713"/>
      <c r="M1713"/>
      <c r="N1713"/>
      <c r="O1713"/>
      <c r="P1713"/>
      <c r="Q1713"/>
      <c r="R1713"/>
      <c r="S1713"/>
      <c r="T1713"/>
      <c r="U1713"/>
      <c r="V1713"/>
      <c r="W1713"/>
      <c r="X1713"/>
      <c r="Y1713"/>
      <c r="Z1713"/>
      <c r="AA1713" s="11">
        <v>0</v>
      </c>
      <c r="AB1713" s="11">
        <v>0.12470000609999998</v>
      </c>
      <c r="AC1713" s="11">
        <v>0.7</v>
      </c>
      <c r="AD1713" s="11">
        <v>0.7</v>
      </c>
      <c r="AE1713" s="11">
        <v>0.622</v>
      </c>
      <c r="AF1713" s="11">
        <v>0.35399999999999998</v>
      </c>
      <c r="AG1713" s="11">
        <v>0.5</v>
      </c>
      <c r="AH1713" s="11">
        <v>0.85</v>
      </c>
      <c r="AI1713" s="11">
        <v>0.82400000000000007</v>
      </c>
      <c r="AJ1713" s="11">
        <v>0.73102040940738999</v>
      </c>
      <c r="AK1713" s="11">
        <v>0.73793521350828595</v>
      </c>
      <c r="AL1713" s="11">
        <v>0.70496409636388613</v>
      </c>
      <c r="AM1713" s="11">
        <v>0.94806478000214334</v>
      </c>
      <c r="AN1713" s="11">
        <v>0.46090942857142858</v>
      </c>
      <c r="AO1713" s="11">
        <v>0.80663381089476116</v>
      </c>
      <c r="AP1713" s="11">
        <v>0.6</v>
      </c>
      <c r="AQ1713" s="11">
        <v>0.70496409636388613</v>
      </c>
      <c r="AR1713" s="11">
        <v>22456.539173958699</v>
      </c>
      <c r="AS1713" s="11">
        <v>21470</v>
      </c>
      <c r="AT1713" s="11">
        <v>406408</v>
      </c>
      <c r="AW1713" s="11">
        <v>0.04</v>
      </c>
      <c r="AX1713" s="11">
        <v>-1.3234613626795871E-2</v>
      </c>
    </row>
    <row r="1714" spans="1:50">
      <c r="A1714"/>
      <c r="B1714"/>
      <c r="C1714"/>
      <c r="D1714"/>
      <c r="E1714"/>
      <c r="F1714"/>
      <c r="G1714"/>
      <c r="H1714"/>
      <c r="I1714"/>
      <c r="J1714"/>
      <c r="K1714"/>
      <c r="L1714"/>
      <c r="M1714"/>
      <c r="N1714"/>
      <c r="O1714"/>
      <c r="P1714"/>
      <c r="Q1714"/>
      <c r="R1714"/>
      <c r="S1714"/>
      <c r="T1714"/>
      <c r="U1714"/>
      <c r="V1714"/>
      <c r="W1714"/>
      <c r="X1714"/>
      <c r="Y1714"/>
      <c r="Z1714"/>
      <c r="AA1714" s="11">
        <v>0</v>
      </c>
      <c r="AB1714" s="11">
        <v>0.12470000304999995</v>
      </c>
      <c r="AC1714" s="11">
        <v>0.7</v>
      </c>
      <c r="AD1714" s="11">
        <v>0.7</v>
      </c>
      <c r="AE1714" s="11">
        <v>0.61099999999999999</v>
      </c>
      <c r="AF1714" s="11">
        <v>0.27699999999999997</v>
      </c>
      <c r="AG1714" s="11">
        <v>0.5</v>
      </c>
      <c r="AH1714" s="11">
        <v>0.8</v>
      </c>
      <c r="AI1714" s="11">
        <v>0.86599999999999999</v>
      </c>
      <c r="AJ1714" s="11">
        <v>0.74188959806811394</v>
      </c>
      <c r="AK1714" s="11">
        <v>0.74454588822079404</v>
      </c>
      <c r="AL1714" s="11">
        <v>0.71148709091872075</v>
      </c>
      <c r="AM1714" s="11">
        <v>1</v>
      </c>
      <c r="AN1714" s="11">
        <v>0.47205257142857143</v>
      </c>
      <c r="AO1714" s="11">
        <v>0.81572600231963932</v>
      </c>
      <c r="AP1714" s="11">
        <v>0.6</v>
      </c>
      <c r="AQ1714" s="11">
        <v>0.71148709091872075</v>
      </c>
      <c r="AR1714" s="11">
        <v>23629.3227882299</v>
      </c>
      <c r="AS1714" s="11">
        <v>22730</v>
      </c>
      <c r="AT1714" s="11">
        <v>409050</v>
      </c>
      <c r="AW1714" s="11">
        <v>0.04</v>
      </c>
      <c r="AX1714" s="11">
        <v>-2.7414412944778699E-2</v>
      </c>
    </row>
    <row r="1715" spans="1:50">
      <c r="A1715"/>
      <c r="B1715"/>
      <c r="C1715"/>
      <c r="D1715"/>
      <c r="E1715"/>
      <c r="F1715"/>
      <c r="G1715"/>
      <c r="H1715"/>
      <c r="I1715"/>
      <c r="J1715"/>
      <c r="K1715"/>
      <c r="L1715"/>
      <c r="M1715"/>
      <c r="N1715"/>
      <c r="O1715"/>
      <c r="P1715"/>
      <c r="Q1715"/>
      <c r="R1715"/>
      <c r="S1715"/>
      <c r="T1715"/>
      <c r="U1715"/>
      <c r="V1715"/>
      <c r="W1715"/>
      <c r="X1715"/>
      <c r="Y1715"/>
      <c r="Z1715"/>
      <c r="AA1715" s="11">
        <v>0</v>
      </c>
      <c r="AB1715" s="11">
        <v>0.12470000000000003</v>
      </c>
      <c r="AC1715" s="11">
        <v>0.7</v>
      </c>
      <c r="AD1715" s="11">
        <v>0.7</v>
      </c>
      <c r="AE1715" s="11">
        <v>0.61299999999999999</v>
      </c>
      <c r="AF1715" s="11">
        <v>0.29100000000000004</v>
      </c>
      <c r="AG1715" s="11">
        <v>0.5</v>
      </c>
      <c r="AH1715" s="11">
        <v>0.79799999999999993</v>
      </c>
      <c r="AI1715" s="11">
        <v>0.86</v>
      </c>
      <c r="AJ1715" s="11">
        <v>0.75021834644634999</v>
      </c>
      <c r="AK1715" s="11">
        <v>0.74562112823695192</v>
      </c>
      <c r="AL1715" s="11">
        <v>0.7043863121070324</v>
      </c>
      <c r="AM1715" s="11">
        <v>1</v>
      </c>
      <c r="AN1715" s="11">
        <v>0.45986157142857137</v>
      </c>
      <c r="AO1715" s="11">
        <v>0.81755062395269407</v>
      </c>
      <c r="AP1715" s="11">
        <v>0.6</v>
      </c>
      <c r="AQ1715" s="11">
        <v>0.7043863121070324</v>
      </c>
      <c r="AR1715" s="11">
        <v>24905.449799390899</v>
      </c>
      <c r="AS1715" s="11">
        <v>23930</v>
      </c>
      <c r="AT1715" s="11">
        <v>411950</v>
      </c>
      <c r="AW1715" s="11">
        <v>0.04</v>
      </c>
      <c r="AX1715" s="11">
        <v>-3.3087863201235523E-2</v>
      </c>
    </row>
    <row r="1716" spans="1:50">
      <c r="A1716"/>
      <c r="B1716"/>
      <c r="C1716"/>
      <c r="D1716"/>
      <c r="E1716"/>
      <c r="F1716"/>
      <c r="G1716"/>
      <c r="H1716"/>
      <c r="I1716"/>
      <c r="J1716"/>
      <c r="K1716"/>
      <c r="L1716"/>
      <c r="M1716"/>
      <c r="N1716"/>
      <c r="O1716"/>
      <c r="P1716"/>
      <c r="Q1716"/>
      <c r="R1716"/>
      <c r="S1716"/>
      <c r="T1716"/>
      <c r="U1716"/>
      <c r="V1716"/>
      <c r="W1716"/>
      <c r="X1716"/>
      <c r="Y1716"/>
      <c r="Z1716"/>
      <c r="AA1716" s="11">
        <v>0</v>
      </c>
      <c r="AB1716" s="11">
        <v>0.14220599960871039</v>
      </c>
      <c r="AC1716" s="11">
        <v>0.7</v>
      </c>
      <c r="AD1716" s="11">
        <v>0.6</v>
      </c>
      <c r="AE1716" s="11">
        <v>0.63100000000000001</v>
      </c>
      <c r="AF1716" s="11">
        <v>0.41700000000000004</v>
      </c>
      <c r="AG1716" s="11">
        <v>0.5</v>
      </c>
      <c r="AH1716" s="11">
        <v>0.82700000000000007</v>
      </c>
      <c r="AI1716" s="11">
        <v>0.85799999999999998</v>
      </c>
      <c r="AJ1716" s="11">
        <v>0.71250621204225806</v>
      </c>
      <c r="AK1716" s="11">
        <v>0.74102644561037201</v>
      </c>
      <c r="AL1716" s="11">
        <v>0.68064149774513005</v>
      </c>
      <c r="AM1716" s="11">
        <v>1</v>
      </c>
      <c r="AN1716" s="11">
        <v>0.45066434020557405</v>
      </c>
      <c r="AO1716" s="11">
        <v>0.80226949328930952</v>
      </c>
      <c r="AP1716" s="11">
        <v>0.6</v>
      </c>
      <c r="AQ1716" s="11">
        <v>0.68064149774513005</v>
      </c>
      <c r="AR1716" s="11">
        <v>24814.319247907599</v>
      </c>
      <c r="AS1716" s="11">
        <v>23170</v>
      </c>
      <c r="AT1716" s="11">
        <v>414971</v>
      </c>
      <c r="AW1716" s="11">
        <v>0.03</v>
      </c>
      <c r="AX1716" s="11">
        <v>-3.5295274463313986E-2</v>
      </c>
    </row>
    <row r="1717" spans="1:50">
      <c r="A1717"/>
      <c r="B1717"/>
      <c r="C1717"/>
      <c r="D1717"/>
      <c r="E1717"/>
      <c r="F1717"/>
      <c r="G1717"/>
      <c r="H1717"/>
      <c r="I1717"/>
      <c r="J1717"/>
      <c r="K1717"/>
      <c r="L1717"/>
      <c r="M1717"/>
      <c r="N1717"/>
      <c r="O1717"/>
      <c r="P1717"/>
      <c r="Q1717"/>
      <c r="R1717"/>
      <c r="S1717"/>
      <c r="T1717"/>
      <c r="U1717"/>
      <c r="V1717"/>
      <c r="W1717"/>
      <c r="X1717"/>
      <c r="Y1717"/>
      <c r="Z1717"/>
      <c r="AA1717" s="11">
        <v>0</v>
      </c>
      <c r="AB1717" s="11">
        <v>0.15971199921742085</v>
      </c>
      <c r="AC1717" s="11">
        <v>0.7</v>
      </c>
      <c r="AD1717" s="11">
        <v>0.6</v>
      </c>
      <c r="AE1717" s="11">
        <v>0.625</v>
      </c>
      <c r="AF1717" s="11">
        <v>0.45600000000000002</v>
      </c>
      <c r="AG1717" s="11">
        <v>0.7</v>
      </c>
      <c r="AH1717" s="11">
        <v>0.78099999999999992</v>
      </c>
      <c r="AI1717" s="11">
        <v>0.875</v>
      </c>
      <c r="AJ1717" s="11">
        <v>0.71038114996933432</v>
      </c>
      <c r="AK1717" s="11">
        <v>0.73861618120814188</v>
      </c>
      <c r="AL1717" s="11">
        <v>0.67883508280805527</v>
      </c>
      <c r="AM1717" s="11">
        <v>1</v>
      </c>
      <c r="AN1717" s="11">
        <v>0.44146710898257679</v>
      </c>
      <c r="AO1717" s="11">
        <v>0.79924679842397894</v>
      </c>
      <c r="AP1717" s="11">
        <v>0.6</v>
      </c>
      <c r="AQ1717" s="11">
        <v>0.67883508280805527</v>
      </c>
      <c r="AS1717" s="11">
        <v>24308.666666666744</v>
      </c>
      <c r="AW1717" s="11">
        <v>0.04</v>
      </c>
      <c r="AX1717" s="11">
        <v>-4.1021482476753579E-2</v>
      </c>
    </row>
    <row r="1718" spans="1:50">
      <c r="A1718"/>
      <c r="B1718"/>
      <c r="C1718"/>
      <c r="D1718"/>
      <c r="E1718"/>
      <c r="F1718"/>
      <c r="G1718"/>
      <c r="H1718"/>
      <c r="I1718"/>
      <c r="J1718"/>
      <c r="K1718"/>
      <c r="L1718"/>
      <c r="M1718"/>
      <c r="N1718"/>
      <c r="O1718"/>
      <c r="P1718"/>
      <c r="Q1718"/>
      <c r="R1718"/>
      <c r="S1718"/>
      <c r="T1718"/>
      <c r="U1718"/>
      <c r="V1718"/>
      <c r="W1718"/>
      <c r="X1718"/>
      <c r="Y1718"/>
      <c r="Z1718"/>
      <c r="AA1718" s="11">
        <v>0</v>
      </c>
      <c r="AB1718" s="11">
        <v>0.5</v>
      </c>
      <c r="AC1718" s="11" t="e">
        <v>#N/A</v>
      </c>
      <c r="AD1718" s="11" t="e">
        <v>#N/A</v>
      </c>
      <c r="AE1718" s="11" t="e">
        <v>#N/A</v>
      </c>
      <c r="AF1718" s="11" t="e">
        <v>#N/A</v>
      </c>
      <c r="AG1718" s="11" t="e">
        <v>#N/A</v>
      </c>
      <c r="AH1718" s="11" t="e">
        <v>#N/A</v>
      </c>
      <c r="AI1718" s="11" t="e">
        <v>#N/A</v>
      </c>
      <c r="AJ1718" s="11">
        <v>0.70653906788508491</v>
      </c>
      <c r="AK1718" s="11">
        <v>0.76433847314515491</v>
      </c>
      <c r="AL1718" s="11">
        <v>0.38796371716316191</v>
      </c>
      <c r="AM1718" s="11">
        <v>5.7516339869281112E-3</v>
      </c>
      <c r="AN1718" s="11">
        <v>0.21142854921585535</v>
      </c>
      <c r="AO1718" s="11">
        <v>0.44039503592856599</v>
      </c>
      <c r="AP1718" s="11" t="e">
        <v>#N/A</v>
      </c>
      <c r="AQ1718" s="11">
        <v>0.38796371716316191</v>
      </c>
      <c r="AS1718" s="11" t="e">
        <v>#DIV/0!</v>
      </c>
      <c r="AT1718" s="11">
        <v>51000</v>
      </c>
      <c r="AW1718" s="11" t="e">
        <v>#N/A</v>
      </c>
      <c r="AX1718" s="11">
        <v>-7.0216888635342756E-2</v>
      </c>
    </row>
    <row r="1719" spans="1:50">
      <c r="A1719"/>
      <c r="B1719"/>
      <c r="C1719"/>
      <c r="D1719"/>
      <c r="E1719"/>
      <c r="F1719"/>
      <c r="G1719"/>
      <c r="H1719"/>
      <c r="I1719"/>
      <c r="J1719"/>
      <c r="K1719"/>
      <c r="L1719"/>
      <c r="M1719"/>
      <c r="N1719"/>
      <c r="O1719"/>
      <c r="P1719"/>
      <c r="Q1719"/>
      <c r="R1719"/>
      <c r="S1719"/>
      <c r="T1719"/>
      <c r="U1719"/>
      <c r="V1719"/>
      <c r="W1719"/>
      <c r="X1719"/>
      <c r="Y1719"/>
      <c r="Z1719"/>
      <c r="AA1719" s="11">
        <v>0</v>
      </c>
      <c r="AB1719" s="11">
        <v>0.5</v>
      </c>
      <c r="AC1719" s="11" t="e">
        <v>#N/A</v>
      </c>
      <c r="AD1719" s="11" t="e">
        <v>#N/A</v>
      </c>
      <c r="AE1719" s="11" t="e">
        <v>#N/A</v>
      </c>
      <c r="AF1719" s="11" t="e">
        <v>#N/A</v>
      </c>
      <c r="AG1719" s="11" t="e">
        <v>#N/A</v>
      </c>
      <c r="AH1719" s="11" t="e">
        <v>#N/A</v>
      </c>
      <c r="AI1719" s="11" t="e">
        <v>#N/A</v>
      </c>
      <c r="AJ1719" s="11">
        <v>0.71145666460863821</v>
      </c>
      <c r="AK1719" s="11">
        <v>0.76973313573936208</v>
      </c>
      <c r="AL1719" s="11">
        <v>0.38557996652118764</v>
      </c>
      <c r="AM1719" s="11">
        <v>7.9556244767913335E-3</v>
      </c>
      <c r="AN1719" s="11">
        <v>0.21623374339416521</v>
      </c>
      <c r="AO1719" s="11">
        <v>0.43912684523379752</v>
      </c>
      <c r="AP1719" s="11" t="e">
        <v>#N/A</v>
      </c>
      <c r="AQ1719" s="11">
        <v>0.38557996652118764</v>
      </c>
      <c r="AS1719" s="11" t="e">
        <v>#DIV/0!</v>
      </c>
      <c r="AT1719" s="11">
        <v>50977.212001228901</v>
      </c>
      <c r="AW1719" s="11" t="e">
        <v>#N/A</v>
      </c>
      <c r="AX1719" s="11">
        <v>-7.0953571599348397E-2</v>
      </c>
    </row>
    <row r="1720" spans="1:50">
      <c r="A1720"/>
      <c r="B1720"/>
      <c r="C1720"/>
      <c r="D1720"/>
      <c r="E1720"/>
      <c r="F1720"/>
      <c r="G1720"/>
      <c r="H1720"/>
      <c r="I1720"/>
      <c r="J1720"/>
      <c r="K1720"/>
      <c r="L1720"/>
      <c r="M1720"/>
      <c r="N1720"/>
      <c r="O1720"/>
      <c r="P1720"/>
      <c r="Q1720"/>
      <c r="R1720"/>
      <c r="S1720"/>
      <c r="T1720"/>
      <c r="U1720"/>
      <c r="V1720"/>
      <c r="W1720"/>
      <c r="X1720"/>
      <c r="Y1720"/>
      <c r="Z1720"/>
      <c r="AA1720" s="11">
        <v>0</v>
      </c>
      <c r="AB1720" s="11">
        <v>0.5</v>
      </c>
      <c r="AC1720" s="11" t="e">
        <v>#N/A</v>
      </c>
      <c r="AD1720" s="11" t="e">
        <v>#N/A</v>
      </c>
      <c r="AE1720" s="11" t="e">
        <v>#N/A</v>
      </c>
      <c r="AF1720" s="11" t="e">
        <v>#N/A</v>
      </c>
      <c r="AG1720" s="11" t="e">
        <v>#N/A</v>
      </c>
      <c r="AH1720" s="11" t="e">
        <v>#N/A</v>
      </c>
      <c r="AI1720" s="11" t="e">
        <v>#N/A</v>
      </c>
      <c r="AJ1720" s="11">
        <v>0.71637426133219173</v>
      </c>
      <c r="AK1720" s="11">
        <v>0.76400266238964198</v>
      </c>
      <c r="AL1720" s="11">
        <v>0.38319621587921338</v>
      </c>
      <c r="AM1720" s="11">
        <v>1.0161584287271779E-2</v>
      </c>
      <c r="AN1720" s="11">
        <v>0.221038937572475</v>
      </c>
      <c r="AO1720" s="11">
        <v>0.43785865453902895</v>
      </c>
      <c r="AP1720" s="11" t="e">
        <v>#N/A</v>
      </c>
      <c r="AQ1720" s="11">
        <v>0.38319621587921338</v>
      </c>
      <c r="AS1720" s="11" t="e">
        <v>#DIV/0!</v>
      </c>
      <c r="AT1720" s="11">
        <v>50954.4341846713</v>
      </c>
      <c r="AW1720" s="11" t="e">
        <v>#N/A</v>
      </c>
      <c r="AX1720" s="11">
        <v>-7.1114155863354067E-2</v>
      </c>
    </row>
    <row r="1721" spans="1:50">
      <c r="A1721"/>
      <c r="B1721"/>
      <c r="C1721"/>
      <c r="D1721"/>
      <c r="E1721"/>
      <c r="F1721"/>
      <c r="G1721"/>
      <c r="H1721"/>
      <c r="I1721"/>
      <c r="J1721"/>
      <c r="K1721"/>
      <c r="L1721"/>
      <c r="M1721"/>
      <c r="N1721"/>
      <c r="O1721"/>
      <c r="P1721"/>
      <c r="Q1721"/>
      <c r="R1721"/>
      <c r="S1721"/>
      <c r="T1721"/>
      <c r="U1721"/>
      <c r="V1721"/>
      <c r="W1721"/>
      <c r="X1721"/>
      <c r="Y1721"/>
      <c r="Z1721"/>
      <c r="AA1721" s="11">
        <v>0</v>
      </c>
      <c r="AB1721" s="11">
        <v>0.5</v>
      </c>
      <c r="AC1721" s="11" t="e">
        <v>#N/A</v>
      </c>
      <c r="AD1721" s="11" t="e">
        <v>#N/A</v>
      </c>
      <c r="AE1721" s="11" t="e">
        <v>#N/A</v>
      </c>
      <c r="AF1721" s="11" t="e">
        <v>#N/A</v>
      </c>
      <c r="AG1721" s="11" t="e">
        <v>#N/A</v>
      </c>
      <c r="AH1721" s="11" t="e">
        <v>#N/A</v>
      </c>
      <c r="AI1721" s="11" t="e">
        <v>#N/A</v>
      </c>
      <c r="AJ1721" s="11">
        <v>0.72129185805574514</v>
      </c>
      <c r="AK1721" s="11">
        <v>0.758272189039922</v>
      </c>
      <c r="AL1721" s="11">
        <v>0.38081246523723922</v>
      </c>
      <c r="AM1721" s="11">
        <v>7.5264243118531105E-3</v>
      </c>
      <c r="AN1721" s="11">
        <v>0.22584413175078483</v>
      </c>
      <c r="AO1721" s="11">
        <v>0.43659046384426042</v>
      </c>
      <c r="AP1721" s="11" t="e">
        <v>#N/A</v>
      </c>
      <c r="AQ1721" s="11">
        <v>0.38081246523723922</v>
      </c>
      <c r="AS1721" s="11" t="e">
        <v>#DIV/0!</v>
      </c>
      <c r="AT1721" s="11">
        <v>50931.666545777502</v>
      </c>
      <c r="AW1721" s="11" t="e">
        <v>#N/A</v>
      </c>
      <c r="AX1721" s="11">
        <v>-7.2587901327359761E-2</v>
      </c>
    </row>
    <row r="1722" spans="1:50">
      <c r="A1722"/>
      <c r="B1722"/>
      <c r="C1722"/>
      <c r="D1722"/>
      <c r="E1722"/>
      <c r="F1722"/>
      <c r="G1722"/>
      <c r="H1722"/>
      <c r="I1722"/>
      <c r="J1722"/>
      <c r="K1722"/>
      <c r="L1722"/>
      <c r="M1722"/>
      <c r="N1722"/>
      <c r="O1722"/>
      <c r="P1722"/>
      <c r="Q1722"/>
      <c r="R1722"/>
      <c r="S1722"/>
      <c r="T1722"/>
      <c r="U1722"/>
      <c r="V1722"/>
      <c r="W1722"/>
      <c r="X1722"/>
      <c r="Y1722"/>
      <c r="Z1722"/>
      <c r="AA1722" s="11">
        <v>0</v>
      </c>
      <c r="AB1722" s="11">
        <v>0.5</v>
      </c>
      <c r="AC1722" s="11" t="e">
        <v>#N/A</v>
      </c>
      <c r="AD1722" s="11" t="e">
        <v>#N/A</v>
      </c>
      <c r="AE1722" s="11" t="e">
        <v>#N/A</v>
      </c>
      <c r="AF1722" s="11" t="e">
        <v>#N/A</v>
      </c>
      <c r="AG1722" s="11" t="e">
        <v>#N/A</v>
      </c>
      <c r="AH1722" s="11" t="e">
        <v>#N/A</v>
      </c>
      <c r="AI1722" s="11" t="e">
        <v>#N/A</v>
      </c>
      <c r="AJ1722" s="11">
        <v>0.72620945477929844</v>
      </c>
      <c r="AK1722" s="11">
        <v>0.75666561523391995</v>
      </c>
      <c r="AL1722" s="11">
        <v>0.38096681697545109</v>
      </c>
      <c r="AM1722" s="11">
        <v>9.6686853267416665E-3</v>
      </c>
      <c r="AN1722" s="11">
        <v>0.23064932592909468</v>
      </c>
      <c r="AO1722" s="11">
        <v>0.42278088888804205</v>
      </c>
      <c r="AP1722" s="11" t="e">
        <v>#N/A</v>
      </c>
      <c r="AQ1722" s="11">
        <v>0.38096681697545109</v>
      </c>
      <c r="AS1722" s="11" t="e">
        <v>#DIV/0!</v>
      </c>
      <c r="AT1722" s="11">
        <v>50908.909079999998</v>
      </c>
      <c r="AW1722" s="11" t="e">
        <v>#N/A</v>
      </c>
      <c r="AX1722" s="11">
        <v>-7.585348378719875E-2</v>
      </c>
    </row>
    <row r="1723" spans="1:50">
      <c r="A1723"/>
      <c r="B1723"/>
      <c r="C1723"/>
      <c r="D1723"/>
      <c r="E1723"/>
      <c r="F1723"/>
      <c r="G1723"/>
      <c r="H1723"/>
      <c r="I1723"/>
      <c r="J1723"/>
      <c r="K1723"/>
      <c r="L1723"/>
      <c r="M1723"/>
      <c r="N1723"/>
      <c r="O1723"/>
      <c r="P1723"/>
      <c r="Q1723"/>
      <c r="R1723"/>
      <c r="S1723"/>
      <c r="T1723"/>
      <c r="U1723"/>
      <c r="V1723"/>
      <c r="W1723"/>
      <c r="X1723"/>
      <c r="Y1723"/>
      <c r="Z1723"/>
      <c r="AA1723" s="11">
        <v>0</v>
      </c>
      <c r="AB1723" s="11">
        <v>0.5</v>
      </c>
      <c r="AC1723" s="11" t="e">
        <v>#N/A</v>
      </c>
      <c r="AD1723" s="11" t="e">
        <v>#N/A</v>
      </c>
      <c r="AE1723" s="11" t="e">
        <v>#N/A</v>
      </c>
      <c r="AF1723" s="11" t="e">
        <v>#N/A</v>
      </c>
      <c r="AG1723" s="11" t="e">
        <v>#N/A</v>
      </c>
      <c r="AH1723" s="11" t="e">
        <v>#N/A</v>
      </c>
      <c r="AI1723" s="11" t="e">
        <v>#N/A</v>
      </c>
      <c r="AJ1723" s="11">
        <v>0.73112705150285184</v>
      </c>
      <c r="AK1723" s="11">
        <v>0.75505904142791791</v>
      </c>
      <c r="AL1723" s="11">
        <v>0.38112116871366314</v>
      </c>
      <c r="AM1723" s="11">
        <v>9.6837650044364447E-3</v>
      </c>
      <c r="AN1723" s="11">
        <v>0.23545452010740447</v>
      </c>
      <c r="AO1723" s="11">
        <v>0.40897131393182368</v>
      </c>
      <c r="AP1723" s="11" t="e">
        <v>#N/A</v>
      </c>
      <c r="AQ1723" s="11">
        <v>0.38112116871366314</v>
      </c>
      <c r="AS1723" s="11" t="e">
        <v>#DIV/0!</v>
      </c>
      <c r="AT1723" s="11">
        <v>51288.591414509603</v>
      </c>
      <c r="AW1723" s="11" t="e">
        <v>#N/A</v>
      </c>
      <c r="AX1723" s="11">
        <v>-8.0035964217316957E-2</v>
      </c>
    </row>
    <row r="1724" spans="1:50">
      <c r="A1724"/>
      <c r="B1724"/>
      <c r="C1724"/>
      <c r="D1724"/>
      <c r="E1724"/>
      <c r="F1724"/>
      <c r="G1724"/>
      <c r="H1724"/>
      <c r="I1724"/>
      <c r="J1724"/>
      <c r="K1724"/>
      <c r="L1724"/>
      <c r="M1724"/>
      <c r="N1724"/>
      <c r="O1724"/>
      <c r="P1724"/>
      <c r="Q1724"/>
      <c r="R1724"/>
      <c r="S1724"/>
      <c r="T1724"/>
      <c r="U1724"/>
      <c r="V1724"/>
      <c r="W1724"/>
      <c r="X1724"/>
      <c r="Y1724"/>
      <c r="Z1724"/>
      <c r="AA1724" s="11">
        <v>0</v>
      </c>
      <c r="AB1724" s="11">
        <v>0.5</v>
      </c>
      <c r="AC1724" s="11" t="e">
        <v>#N/A</v>
      </c>
      <c r="AD1724" s="11" t="e">
        <v>#N/A</v>
      </c>
      <c r="AE1724" s="11" t="e">
        <v>#N/A</v>
      </c>
      <c r="AF1724" s="11" t="e">
        <v>#N/A</v>
      </c>
      <c r="AG1724" s="11" t="e">
        <v>#N/A</v>
      </c>
      <c r="AH1724" s="11" t="e">
        <v>#N/A</v>
      </c>
      <c r="AI1724" s="11" t="e">
        <v>#N/A</v>
      </c>
      <c r="AJ1724" s="11">
        <v>0.73604464822640525</v>
      </c>
      <c r="AK1724" s="11">
        <v>0.75333789560217401</v>
      </c>
      <c r="AL1724" s="11">
        <v>0.35447708428309843</v>
      </c>
      <c r="AM1724" s="11">
        <v>1.0474325779569554E-2</v>
      </c>
      <c r="AN1724" s="11">
        <v>0.2402597142857143</v>
      </c>
      <c r="AO1724" s="11">
        <v>0.44690196529851861</v>
      </c>
      <c r="AP1724" s="11" t="e">
        <v>#N/A</v>
      </c>
      <c r="AQ1724" s="11">
        <v>0.35447708428309843</v>
      </c>
      <c r="AS1724" s="11" t="e">
        <v>#DIV/0!</v>
      </c>
      <c r="AT1724" s="11">
        <v>51872.869411138403</v>
      </c>
      <c r="AW1724" s="11" t="e">
        <v>#N/A</v>
      </c>
      <c r="AX1724" s="11">
        <v>-8.3929269476688939E-2</v>
      </c>
    </row>
    <row r="1725" spans="1:50">
      <c r="A1725"/>
      <c r="B1725"/>
      <c r="C1725"/>
      <c r="D1725"/>
      <c r="E1725"/>
      <c r="F1725"/>
      <c r="G1725"/>
      <c r="H1725"/>
      <c r="I1725"/>
      <c r="J1725"/>
      <c r="K1725"/>
      <c r="L1725"/>
      <c r="M1725"/>
      <c r="N1725"/>
      <c r="O1725"/>
      <c r="P1725"/>
      <c r="Q1725"/>
      <c r="R1725"/>
      <c r="S1725"/>
      <c r="T1725"/>
      <c r="U1725"/>
      <c r="V1725"/>
      <c r="W1725"/>
      <c r="X1725"/>
      <c r="Y1725"/>
      <c r="Z1725"/>
      <c r="AA1725" s="11">
        <v>0</v>
      </c>
      <c r="AB1725" s="11">
        <v>0.5</v>
      </c>
      <c r="AC1725" s="11" t="e">
        <v>#N/A</v>
      </c>
      <c r="AD1725" s="11" t="e">
        <v>#N/A</v>
      </c>
      <c r="AE1725" s="11" t="e">
        <v>#N/A</v>
      </c>
      <c r="AF1725" s="11" t="e">
        <v>#N/A</v>
      </c>
      <c r="AG1725" s="11" t="e">
        <v>#N/A</v>
      </c>
      <c r="AH1725" s="11" t="e">
        <v>#N/A</v>
      </c>
      <c r="AI1725" s="11" t="e">
        <v>#N/A</v>
      </c>
      <c r="AJ1725" s="11">
        <v>0.74096224494995866</v>
      </c>
      <c r="AK1725" s="11">
        <v>0.75161674977643</v>
      </c>
      <c r="AL1725" s="11">
        <v>0.32783299985253372</v>
      </c>
      <c r="AM1725" s="11">
        <v>1.1649922434961889E-2</v>
      </c>
      <c r="AN1725" s="11">
        <v>0.23424728571428574</v>
      </c>
      <c r="AO1725" s="11">
        <v>0.48483261666521366</v>
      </c>
      <c r="AP1725" s="11" t="e">
        <v>#N/A</v>
      </c>
      <c r="AQ1725" s="11">
        <v>0.32783299985253372</v>
      </c>
      <c r="AS1725" s="11" t="e">
        <v>#DIV/0!</v>
      </c>
      <c r="AT1725" s="11">
        <v>52646.988575021998</v>
      </c>
      <c r="AW1725" s="11" t="e">
        <v>#N/A</v>
      </c>
      <c r="AX1725" s="11">
        <v>-8.7261505211060741E-2</v>
      </c>
    </row>
    <row r="1726" spans="1:50">
      <c r="A1726"/>
      <c r="B1726"/>
      <c r="C1726"/>
      <c r="D1726"/>
      <c r="E1726"/>
      <c r="F1726"/>
      <c r="G1726"/>
      <c r="H1726"/>
      <c r="I1726"/>
      <c r="J1726"/>
      <c r="K1726"/>
      <c r="L1726"/>
      <c r="M1726"/>
      <c r="N1726"/>
      <c r="O1726"/>
      <c r="P1726"/>
      <c r="Q1726"/>
      <c r="R1726"/>
      <c r="S1726"/>
      <c r="T1726"/>
      <c r="U1726"/>
      <c r="V1726"/>
      <c r="W1726"/>
      <c r="X1726"/>
      <c r="Y1726"/>
      <c r="Z1726"/>
      <c r="AA1726" s="11">
        <v>0</v>
      </c>
      <c r="AB1726" s="11">
        <v>0.5</v>
      </c>
      <c r="AC1726" s="11" t="e">
        <v>#N/A</v>
      </c>
      <c r="AD1726" s="11" t="e">
        <v>#N/A</v>
      </c>
      <c r="AE1726" s="11" t="e">
        <v>#N/A</v>
      </c>
      <c r="AF1726" s="11" t="e">
        <v>#N/A</v>
      </c>
      <c r="AG1726" s="11" t="e">
        <v>#N/A</v>
      </c>
      <c r="AH1726" s="11" t="e">
        <v>#N/A</v>
      </c>
      <c r="AI1726" s="11" t="e">
        <v>#N/A</v>
      </c>
      <c r="AJ1726" s="11">
        <v>0.74587984167351196</v>
      </c>
      <c r="AK1726" s="11">
        <v>0.72751767398520806</v>
      </c>
      <c r="AL1726" s="11">
        <v>0.32718800111548407</v>
      </c>
      <c r="AM1726" s="11">
        <v>1.2399052221494223E-2</v>
      </c>
      <c r="AN1726" s="11">
        <v>0.22678485714285715</v>
      </c>
      <c r="AO1726" s="11">
        <v>0.51788528548639534</v>
      </c>
      <c r="AP1726" s="11" t="e">
        <v>#N/A</v>
      </c>
      <c r="AQ1726" s="11">
        <v>0.32718800111548407</v>
      </c>
      <c r="AS1726" s="11" t="e">
        <v>#DIV/0!</v>
      </c>
      <c r="AT1726" s="11">
        <v>53588.325347368402</v>
      </c>
      <c r="AW1726" s="11" t="e">
        <v>#N/A</v>
      </c>
      <c r="AX1726" s="11">
        <v>-9.4120691332932604E-2</v>
      </c>
    </row>
    <row r="1727" spans="1:50">
      <c r="A1727"/>
      <c r="B1727"/>
      <c r="C1727"/>
      <c r="D1727"/>
      <c r="E1727"/>
      <c r="F1727"/>
      <c r="G1727"/>
      <c r="H1727"/>
      <c r="I1727"/>
      <c r="J1727"/>
      <c r="K1727"/>
      <c r="L1727"/>
      <c r="M1727"/>
      <c r="N1727"/>
      <c r="O1727"/>
      <c r="P1727"/>
      <c r="Q1727"/>
      <c r="R1727"/>
      <c r="S1727"/>
      <c r="T1727"/>
      <c r="U1727"/>
      <c r="V1727"/>
      <c r="W1727"/>
      <c r="X1727"/>
      <c r="Y1727"/>
      <c r="Z1727"/>
      <c r="AA1727" s="11">
        <v>0</v>
      </c>
      <c r="AB1727" s="11">
        <v>0.5</v>
      </c>
      <c r="AC1727" s="11" t="e">
        <v>#N/A</v>
      </c>
      <c r="AD1727" s="11" t="e">
        <v>#N/A</v>
      </c>
      <c r="AE1727" s="11" t="e">
        <v>#N/A</v>
      </c>
      <c r="AF1727" s="11" t="e">
        <v>#N/A</v>
      </c>
      <c r="AG1727" s="11" t="e">
        <v>#N/A</v>
      </c>
      <c r="AH1727" s="11" t="e">
        <v>#N/A</v>
      </c>
      <c r="AI1727" s="11" t="e">
        <v>#N/A</v>
      </c>
      <c r="AJ1727" s="11">
        <v>0.73185929003517602</v>
      </c>
      <c r="AK1727" s="11">
        <v>0.73560222924641994</v>
      </c>
      <c r="AL1727" s="11">
        <v>0.37965026501223481</v>
      </c>
      <c r="AM1727" s="11">
        <v>1.3093502971031668E-2</v>
      </c>
      <c r="AN1727" s="11">
        <v>0.22224916010138074</v>
      </c>
      <c r="AO1727" s="11">
        <v>0.41579406770623945</v>
      </c>
      <c r="AP1727" s="11" t="e">
        <v>#N/A</v>
      </c>
      <c r="AQ1727" s="11">
        <v>0.37965026501223481</v>
      </c>
      <c r="AS1727" s="11" t="e">
        <v>#DIV/0!</v>
      </c>
      <c r="AT1727" s="11">
        <v>54649.665344611603</v>
      </c>
      <c r="AW1727" s="11" t="e">
        <v>#N/A</v>
      </c>
      <c r="AX1727" s="11">
        <v>-9.6575832758971025E-2</v>
      </c>
    </row>
    <row r="1728" spans="1:50">
      <c r="A1728"/>
      <c r="B1728"/>
      <c r="C1728"/>
      <c r="D1728"/>
      <c r="E1728"/>
      <c r="F1728"/>
      <c r="G1728"/>
      <c r="H1728"/>
      <c r="I1728"/>
      <c r="J1728"/>
      <c r="K1728"/>
      <c r="L1728"/>
      <c r="M1728"/>
      <c r="N1728"/>
      <c r="O1728"/>
      <c r="P1728"/>
      <c r="Q1728"/>
      <c r="R1728"/>
      <c r="S1728"/>
      <c r="T1728"/>
      <c r="U1728"/>
      <c r="V1728"/>
      <c r="W1728"/>
      <c r="X1728"/>
      <c r="Y1728"/>
      <c r="Z1728"/>
      <c r="AA1728" s="11">
        <v>0</v>
      </c>
      <c r="AB1728" s="11">
        <v>0.5</v>
      </c>
      <c r="AC1728" s="11" t="e">
        <v>#N/A</v>
      </c>
      <c r="AD1728" s="11" t="e">
        <v>#N/A</v>
      </c>
      <c r="AE1728" s="11" t="e">
        <v>#N/A</v>
      </c>
      <c r="AF1728" s="11" t="e">
        <v>#N/A</v>
      </c>
      <c r="AG1728" s="11" t="e">
        <v>#N/A</v>
      </c>
      <c r="AH1728" s="11" t="e">
        <v>#N/A</v>
      </c>
      <c r="AI1728" s="11" t="e">
        <v>#N/A</v>
      </c>
      <c r="AJ1728" s="11">
        <v>0.72619851214634001</v>
      </c>
      <c r="AK1728" s="11">
        <v>0.73194114273384192</v>
      </c>
      <c r="AL1728" s="11">
        <v>0.41325149133456518</v>
      </c>
      <c r="AM1728" s="11">
        <v>1.3144138221605667E-2</v>
      </c>
      <c r="AN1728" s="11">
        <v>0.21771346305990433</v>
      </c>
      <c r="AO1728" s="11">
        <v>0.480158628757687</v>
      </c>
      <c r="AP1728" s="11" t="e">
        <v>#N/A</v>
      </c>
      <c r="AQ1728" s="11">
        <v>0.41325149133456518</v>
      </c>
      <c r="AS1728" s="11" t="e">
        <v>#DIV/0!</v>
      </c>
      <c r="AT1728" s="11">
        <v>55791.6632471134</v>
      </c>
      <c r="AW1728" s="11" t="e">
        <v>#N/A</v>
      </c>
      <c r="AX1728" s="11">
        <v>-0.10152654926417615</v>
      </c>
    </row>
    <row r="1729" spans="1:50">
      <c r="A1729"/>
      <c r="B1729"/>
      <c r="C1729"/>
      <c r="D1729"/>
      <c r="E1729"/>
      <c r="F1729"/>
      <c r="G1729"/>
      <c r="H1729"/>
      <c r="I1729"/>
      <c r="J1729"/>
      <c r="K1729"/>
      <c r="L1729"/>
      <c r="M1729"/>
      <c r="N1729"/>
      <c r="O1729"/>
      <c r="P1729"/>
      <c r="Q1729"/>
      <c r="R1729"/>
      <c r="S1729"/>
      <c r="T1729"/>
      <c r="U1729"/>
      <c r="V1729"/>
      <c r="W1729"/>
      <c r="X1729"/>
      <c r="Y1729"/>
      <c r="Z1729"/>
      <c r="AA1729" s="11">
        <v>0</v>
      </c>
      <c r="AB1729" s="11">
        <v>0.5</v>
      </c>
      <c r="AC1729" s="11" t="e">
        <v>#N/A</v>
      </c>
      <c r="AD1729" s="11" t="e">
        <v>#N/A</v>
      </c>
      <c r="AE1729" s="11" t="e">
        <v>#N/A</v>
      </c>
      <c r="AF1729" s="11" t="e">
        <v>#N/A</v>
      </c>
      <c r="AG1729" s="11" t="e">
        <v>#N/A</v>
      </c>
      <c r="AH1729" s="11" t="e">
        <v>#N/A</v>
      </c>
      <c r="AI1729" s="11" t="e">
        <v>#N/A</v>
      </c>
      <c r="AJ1729" s="11">
        <v>0.72293388753086796</v>
      </c>
      <c r="AK1729" s="11">
        <v>0.73396762943361593</v>
      </c>
      <c r="AL1729" s="11">
        <v>0.39643116096533809</v>
      </c>
      <c r="AM1729" s="11">
        <v>1.3642032552953445E-2</v>
      </c>
      <c r="AN1729" s="11">
        <v>0.21317776601842792</v>
      </c>
      <c r="AO1729" s="11">
        <v>0.47967203391081925</v>
      </c>
      <c r="AP1729" s="11" t="e">
        <v>#N/A</v>
      </c>
      <c r="AQ1729" s="11">
        <v>0.39643116096533809</v>
      </c>
      <c r="AS1729" s="11" t="e">
        <v>#DIV/0!</v>
      </c>
      <c r="AT1729" s="11">
        <v>57013.335421882701</v>
      </c>
      <c r="AW1729" s="11" t="e">
        <v>#N/A</v>
      </c>
      <c r="AX1729" s="11">
        <v>-0.11120842066256748</v>
      </c>
    </row>
    <row r="1730" spans="1:50">
      <c r="A1730"/>
      <c r="B1730"/>
      <c r="C1730"/>
      <c r="D1730"/>
      <c r="E1730"/>
      <c r="F1730"/>
      <c r="G1730"/>
      <c r="H1730"/>
      <c r="I1730"/>
      <c r="J1730"/>
      <c r="K1730"/>
      <c r="L1730"/>
      <c r="M1730"/>
      <c r="N1730"/>
      <c r="O1730"/>
      <c r="P1730"/>
      <c r="Q1730"/>
      <c r="R1730"/>
      <c r="S1730"/>
      <c r="T1730"/>
      <c r="U1730"/>
      <c r="V1730"/>
      <c r="W1730"/>
      <c r="X1730"/>
      <c r="Y1730"/>
      <c r="Z1730"/>
      <c r="AA1730" s="11">
        <v>0</v>
      </c>
      <c r="AB1730" s="11">
        <v>0.5</v>
      </c>
      <c r="AC1730" s="11" t="e">
        <v>#N/A</v>
      </c>
      <c r="AD1730" s="11" t="e">
        <v>#N/A</v>
      </c>
      <c r="AE1730" s="11" t="e">
        <v>#N/A</v>
      </c>
      <c r="AF1730" s="11" t="e">
        <v>#N/A</v>
      </c>
      <c r="AG1730" s="11" t="e">
        <v>#N/A</v>
      </c>
      <c r="AH1730" s="11" t="e">
        <v>#N/A</v>
      </c>
      <c r="AI1730" s="11" t="e">
        <v>#N/A</v>
      </c>
      <c r="AJ1730" s="11">
        <v>0.73484054785608999</v>
      </c>
      <c r="AK1730" s="11">
        <v>0.73801630709682198</v>
      </c>
      <c r="AL1730" s="11">
        <v>0.38845764123840709</v>
      </c>
      <c r="AM1730" s="11">
        <v>1.4290042412463445E-2</v>
      </c>
      <c r="AN1730" s="11">
        <v>0.20864206897695151</v>
      </c>
      <c r="AO1730" s="11">
        <v>0.48624968248245476</v>
      </c>
      <c r="AP1730" s="11" t="e">
        <v>#N/A</v>
      </c>
      <c r="AQ1730" s="11">
        <v>0.38845764123840709</v>
      </c>
      <c r="AS1730" s="11" t="e">
        <v>#DIV/0!</v>
      </c>
      <c r="AT1730" s="11">
        <v>58315.665501910502</v>
      </c>
      <c r="AW1730" s="11" t="e">
        <v>#N/A</v>
      </c>
      <c r="AX1730" s="11">
        <v>-0.1143052518929033</v>
      </c>
    </row>
    <row r="1731" spans="1:50">
      <c r="A1731"/>
      <c r="B1731"/>
      <c r="C1731"/>
      <c r="D1731"/>
      <c r="E1731"/>
      <c r="F1731"/>
      <c r="G1731"/>
      <c r="H1731"/>
      <c r="I1731"/>
      <c r="J1731"/>
      <c r="K1731"/>
      <c r="L1731"/>
      <c r="M1731"/>
      <c r="N1731"/>
      <c r="O1731"/>
      <c r="P1731"/>
      <c r="Q1731"/>
      <c r="R1731"/>
      <c r="S1731"/>
      <c r="T1731"/>
      <c r="U1731"/>
      <c r="V1731"/>
      <c r="W1731"/>
      <c r="X1731"/>
      <c r="Y1731"/>
      <c r="Z1731"/>
      <c r="AA1731" s="11">
        <v>0</v>
      </c>
      <c r="AB1731" s="11">
        <v>0.5</v>
      </c>
      <c r="AC1731" s="11" t="e">
        <v>#N/A</v>
      </c>
      <c r="AD1731" s="11" t="e">
        <v>#N/A</v>
      </c>
      <c r="AE1731" s="11" t="e">
        <v>#N/A</v>
      </c>
      <c r="AF1731" s="11" t="e">
        <v>#N/A</v>
      </c>
      <c r="AG1731" s="11" t="e">
        <v>#N/A</v>
      </c>
      <c r="AH1731" s="11" t="e">
        <v>#N/A</v>
      </c>
      <c r="AI1731" s="11" t="e">
        <v>#N/A</v>
      </c>
      <c r="AJ1731" s="11">
        <v>0.71550704303828394</v>
      </c>
      <c r="AK1731" s="11">
        <v>0.731561752466374</v>
      </c>
      <c r="AL1731" s="11">
        <v>0.38597705535620042</v>
      </c>
      <c r="AM1731" s="11">
        <v>1.8621814583257668E-2</v>
      </c>
      <c r="AN1731" s="11">
        <v>0.20410637193547509</v>
      </c>
      <c r="AO1731" s="11">
        <v>0.53673819944144319</v>
      </c>
      <c r="AP1731" s="11" t="e">
        <v>#N/A</v>
      </c>
      <c r="AQ1731" s="11">
        <v>0.38597705535620042</v>
      </c>
      <c r="AS1731" s="11" t="e">
        <v>#DIV/0!</v>
      </c>
      <c r="AT1731" s="11">
        <v>59667.177231486203</v>
      </c>
      <c r="AW1731" s="11" t="e">
        <v>#N/A</v>
      </c>
      <c r="AX1731" s="11">
        <v>-0.11895673388573907</v>
      </c>
    </row>
    <row r="1732" spans="1:50">
      <c r="A1732"/>
      <c r="B1732"/>
      <c r="C1732"/>
      <c r="D1732"/>
      <c r="E1732"/>
      <c r="F1732"/>
      <c r="G1732"/>
      <c r="H1732"/>
      <c r="I1732"/>
      <c r="J1732"/>
      <c r="K1732"/>
      <c r="L1732"/>
      <c r="M1732"/>
      <c r="N1732"/>
      <c r="O1732"/>
      <c r="P1732"/>
      <c r="Q1732"/>
      <c r="R1732"/>
      <c r="S1732"/>
      <c r="T1732"/>
      <c r="U1732"/>
      <c r="V1732"/>
      <c r="W1732"/>
      <c r="X1732"/>
      <c r="Y1732"/>
      <c r="Z1732"/>
      <c r="AA1732" s="11">
        <v>0</v>
      </c>
      <c r="AB1732" s="11">
        <v>0.5</v>
      </c>
      <c r="AC1732" s="11" t="e">
        <v>#N/A</v>
      </c>
      <c r="AD1732" s="11" t="e">
        <v>#N/A</v>
      </c>
      <c r="AE1732" s="11" t="e">
        <v>#N/A</v>
      </c>
      <c r="AF1732" s="11" t="e">
        <v>#N/A</v>
      </c>
      <c r="AG1732" s="11" t="e">
        <v>#N/A</v>
      </c>
      <c r="AH1732" s="11" t="e">
        <v>#N/A</v>
      </c>
      <c r="AI1732" s="11" t="e">
        <v>#N/A</v>
      </c>
      <c r="AJ1732" s="11">
        <v>0.79208997570289397</v>
      </c>
      <c r="AK1732" s="11">
        <v>0.72258255432059992</v>
      </c>
      <c r="AL1732" s="11">
        <v>0.42676065326856072</v>
      </c>
      <c r="AM1732" s="11">
        <v>1.8207302793643111E-2</v>
      </c>
      <c r="AN1732" s="11">
        <v>0.19957067489399868</v>
      </c>
      <c r="AO1732" s="11">
        <v>0.43543050726443006</v>
      </c>
      <c r="AP1732" s="11" t="e">
        <v>#N/A</v>
      </c>
      <c r="AQ1732" s="11">
        <v>0.42676065326856072</v>
      </c>
      <c r="AS1732" s="11" t="e">
        <v>#DIV/0!</v>
      </c>
      <c r="AT1732" s="11">
        <v>61025.574391998598</v>
      </c>
      <c r="AW1732" s="11" t="e">
        <v>#N/A</v>
      </c>
      <c r="AX1732" s="11">
        <v>-0.11849493926135757</v>
      </c>
    </row>
    <row r="1733" spans="1:50">
      <c r="A1733"/>
      <c r="B1733"/>
      <c r="C1733"/>
      <c r="D1733"/>
      <c r="E1733"/>
      <c r="F1733"/>
      <c r="G1733"/>
      <c r="H1733"/>
      <c r="I1733"/>
      <c r="J1733"/>
      <c r="K1733"/>
      <c r="L1733"/>
      <c r="M1733"/>
      <c r="N1733"/>
      <c r="O1733"/>
      <c r="P1733"/>
      <c r="Q1733"/>
      <c r="R1733"/>
      <c r="S1733"/>
      <c r="T1733"/>
      <c r="U1733"/>
      <c r="V1733"/>
      <c r="W1733"/>
      <c r="X1733"/>
      <c r="Y1733"/>
      <c r="Z1733"/>
      <c r="AA1733" s="11">
        <v>0</v>
      </c>
      <c r="AB1733" s="11">
        <v>0.5</v>
      </c>
      <c r="AC1733" s="11" t="e">
        <v>#N/A</v>
      </c>
      <c r="AD1733" s="11" t="e">
        <v>#N/A</v>
      </c>
      <c r="AE1733" s="11" t="e">
        <v>#N/A</v>
      </c>
      <c r="AF1733" s="11" t="e">
        <v>#N/A</v>
      </c>
      <c r="AG1733" s="11" t="e">
        <v>#N/A</v>
      </c>
      <c r="AH1733" s="11" t="e">
        <v>#N/A</v>
      </c>
      <c r="AI1733" s="11" t="e">
        <v>#N/A</v>
      </c>
      <c r="AJ1733" s="11">
        <v>0.78916907601115227</v>
      </c>
      <c r="AK1733" s="11">
        <v>0.72035672882714508</v>
      </c>
      <c r="AL1733" s="11">
        <v>0.42749304671950483</v>
      </c>
      <c r="AM1733" s="11">
        <v>1.802522976977633E-2</v>
      </c>
      <c r="AN1733" s="11">
        <v>0.19503497785252227</v>
      </c>
      <c r="AO1733" s="11">
        <v>0.43607620217735332</v>
      </c>
      <c r="AP1733" s="11" t="e">
        <v>#N/A</v>
      </c>
      <c r="AQ1733" s="11">
        <v>0.42749304671950483</v>
      </c>
      <c r="AS1733" s="11" t="e">
        <v>#DIV/0!</v>
      </c>
      <c r="AW1733" s="11" t="e">
        <v>#N/A</v>
      </c>
      <c r="AX1733" s="11">
        <v>-0.123590350144062</v>
      </c>
    </row>
    <row r="1734" spans="1:50">
      <c r="A1734"/>
      <c r="B1734"/>
      <c r="C1734"/>
      <c r="D1734"/>
      <c r="E1734"/>
      <c r="F1734"/>
      <c r="G1734"/>
      <c r="H1734"/>
      <c r="I1734"/>
      <c r="J1734"/>
      <c r="K1734"/>
      <c r="L1734"/>
      <c r="M1734"/>
      <c r="N1734"/>
      <c r="O1734"/>
      <c r="P1734"/>
      <c r="Q1734"/>
      <c r="R1734"/>
      <c r="S1734"/>
      <c r="T1734"/>
      <c r="U1734"/>
      <c r="V1734"/>
      <c r="W1734"/>
      <c r="X1734"/>
      <c r="Y1734"/>
      <c r="Z1734"/>
      <c r="AA1734" s="11">
        <v>8.7319297564761814E-3</v>
      </c>
      <c r="AB1734" s="11">
        <v>0.73253218753767457</v>
      </c>
      <c r="AC1734" s="11">
        <v>0.53900000024586914</v>
      </c>
      <c r="AD1734" s="11">
        <v>9.8000000044703481E-2</v>
      </c>
      <c r="AE1734" s="11">
        <v>0.48804000022262328</v>
      </c>
      <c r="AF1734" s="11">
        <v>0.78694000035896894</v>
      </c>
      <c r="AG1734" s="11">
        <v>0.29400000013411043</v>
      </c>
      <c r="AH1734" s="11">
        <v>0.68208000031113614</v>
      </c>
      <c r="AI1734" s="11">
        <v>0.53900000024586914</v>
      </c>
      <c r="AJ1734" s="11">
        <v>0.60916367645819613</v>
      </c>
      <c r="AK1734" s="11">
        <v>0.31349138163389451</v>
      </c>
      <c r="AL1734" s="11">
        <v>0.46786817327484009</v>
      </c>
      <c r="AM1734" s="11">
        <v>5.8761627650986076E-3</v>
      </c>
      <c r="AN1734" s="11">
        <v>5.0402285714285719E-2</v>
      </c>
      <c r="AO1734" s="11">
        <v>0.32990830634245655</v>
      </c>
      <c r="AP1734" s="11">
        <v>0.37600000210106371</v>
      </c>
      <c r="AQ1734" s="11">
        <v>0.46786817327484009</v>
      </c>
      <c r="AR1734" s="11">
        <v>1297.9392510396201</v>
      </c>
      <c r="AS1734" s="11">
        <v>1250</v>
      </c>
      <c r="AT1734" s="11">
        <v>2269550</v>
      </c>
      <c r="AW1734" s="11">
        <v>-0.03</v>
      </c>
      <c r="AX1734" s="11">
        <v>-9.4338919612132255E-2</v>
      </c>
    </row>
    <row r="1735" spans="1:50">
      <c r="A1735"/>
      <c r="B1735"/>
      <c r="C1735"/>
      <c r="D1735"/>
      <c r="E1735"/>
      <c r="F1735"/>
      <c r="G1735"/>
      <c r="H1735"/>
      <c r="I1735"/>
      <c r="J1735"/>
      <c r="K1735"/>
      <c r="L1735"/>
      <c r="M1735"/>
      <c r="N1735"/>
      <c r="O1735"/>
      <c r="P1735"/>
      <c r="Q1735"/>
      <c r="R1735"/>
      <c r="S1735"/>
      <c r="T1735"/>
      <c r="U1735"/>
      <c r="V1735"/>
      <c r="W1735"/>
      <c r="X1735"/>
      <c r="Y1735"/>
      <c r="Z1735"/>
      <c r="AA1735" s="11">
        <v>8.7319297564761814E-3</v>
      </c>
      <c r="AB1735" s="11">
        <v>0.72600858253348854</v>
      </c>
      <c r="AC1735" s="11">
        <v>0.55000000000000004</v>
      </c>
      <c r="AD1735" s="11">
        <v>0.1</v>
      </c>
      <c r="AE1735" s="11">
        <v>0.498</v>
      </c>
      <c r="AF1735" s="11">
        <v>0.80299999999999994</v>
      </c>
      <c r="AG1735" s="11">
        <v>0.3</v>
      </c>
      <c r="AH1735" s="11">
        <v>0.69599999999999995</v>
      </c>
      <c r="AI1735" s="11">
        <v>0.55000000000000004</v>
      </c>
      <c r="AJ1735" s="11">
        <v>0.61139150653918395</v>
      </c>
      <c r="AK1735" s="11">
        <v>0.30968508338670597</v>
      </c>
      <c r="AL1735" s="11">
        <v>0.46718451740332706</v>
      </c>
      <c r="AM1735" s="11">
        <v>6.0067441566355522E-3</v>
      </c>
      <c r="AN1735" s="11">
        <v>5.341671428571429E-2</v>
      </c>
      <c r="AO1735" s="11">
        <v>0.3264370473673931</v>
      </c>
      <c r="AP1735" s="11">
        <v>0.38540000189095736</v>
      </c>
      <c r="AQ1735" s="11">
        <v>0.46718451740332706</v>
      </c>
      <c r="AR1735" s="11">
        <v>1362.20973740723</v>
      </c>
      <c r="AS1735" s="11">
        <v>1380</v>
      </c>
      <c r="AT1735" s="11">
        <v>2332057</v>
      </c>
      <c r="AU1735" s="11">
        <v>37.29</v>
      </c>
      <c r="AV1735" s="11">
        <v>48.3</v>
      </c>
      <c r="AW1735" s="11">
        <v>-0.03</v>
      </c>
      <c r="AX1735" s="11">
        <v>-9.3435002492686658E-2</v>
      </c>
    </row>
    <row r="1736" spans="1:50">
      <c r="A1736"/>
      <c r="B1736"/>
      <c r="C1736"/>
      <c r="D1736"/>
      <c r="E1736"/>
      <c r="F1736"/>
      <c r="G1736"/>
      <c r="H1736"/>
      <c r="I1736"/>
      <c r="J1736"/>
      <c r="K1736"/>
      <c r="L1736"/>
      <c r="M1736"/>
      <c r="N1736"/>
      <c r="O1736"/>
      <c r="P1736"/>
      <c r="Q1736"/>
      <c r="R1736"/>
      <c r="S1736"/>
      <c r="T1736"/>
      <c r="U1736"/>
      <c r="V1736"/>
      <c r="W1736"/>
      <c r="X1736"/>
      <c r="Y1736"/>
      <c r="Z1736"/>
      <c r="AA1736" s="11">
        <v>8.7319297564761814E-3</v>
      </c>
      <c r="AB1736" s="11">
        <v>0.71948497752930241</v>
      </c>
      <c r="AC1736" s="11">
        <v>0.55000000000000004</v>
      </c>
      <c r="AD1736" s="11">
        <v>0.1</v>
      </c>
      <c r="AE1736" s="11">
        <v>0.504</v>
      </c>
      <c r="AF1736" s="11">
        <v>0.83900000000000008</v>
      </c>
      <c r="AG1736" s="11">
        <v>0.5</v>
      </c>
      <c r="AH1736" s="11">
        <v>0.69299999999999995</v>
      </c>
      <c r="AI1736" s="11">
        <v>0.44400000000000001</v>
      </c>
      <c r="AJ1736" s="11">
        <v>0.57739094772315402</v>
      </c>
      <c r="AK1736" s="11">
        <v>0.328532820744312</v>
      </c>
      <c r="AL1736" s="11">
        <v>0.46650086153181397</v>
      </c>
      <c r="AM1736" s="11">
        <v>6.1373255481724986E-3</v>
      </c>
      <c r="AN1736" s="11">
        <v>5.4048785714285709E-2</v>
      </c>
      <c r="AO1736" s="11">
        <v>0.37583384225820676</v>
      </c>
      <c r="AP1736" s="11">
        <v>0.394800001680851</v>
      </c>
      <c r="AQ1736" s="11">
        <v>0.46650086153181397</v>
      </c>
      <c r="AR1736" s="11">
        <v>1294.44862928102</v>
      </c>
      <c r="AS1736" s="11">
        <v>1310</v>
      </c>
      <c r="AT1736" s="11">
        <v>2396629</v>
      </c>
      <c r="AW1736" s="11">
        <v>-0.01</v>
      </c>
      <c r="AX1736" s="11">
        <v>-9.3901081213474624E-2</v>
      </c>
    </row>
    <row r="1737" spans="1:50">
      <c r="A1737"/>
      <c r="B1737"/>
      <c r="C1737"/>
      <c r="D1737"/>
      <c r="E1737"/>
      <c r="F1737"/>
      <c r="G1737"/>
      <c r="H1737"/>
      <c r="I1737"/>
      <c r="J1737"/>
      <c r="K1737"/>
      <c r="L1737"/>
      <c r="M1737"/>
      <c r="N1737"/>
      <c r="O1737"/>
      <c r="P1737"/>
      <c r="Q1737"/>
      <c r="R1737"/>
      <c r="S1737"/>
      <c r="T1737"/>
      <c r="U1737"/>
      <c r="V1737"/>
      <c r="W1737"/>
      <c r="X1737"/>
      <c r="Y1737"/>
      <c r="Z1737"/>
      <c r="AA1737" s="11">
        <v>8.7319297564761814E-3</v>
      </c>
      <c r="AB1737" s="11">
        <v>0.71296137252511627</v>
      </c>
      <c r="AC1737" s="11">
        <v>0.55000000000000004</v>
      </c>
      <c r="AD1737" s="11">
        <v>0.1</v>
      </c>
      <c r="AE1737" s="11">
        <v>0.501</v>
      </c>
      <c r="AF1737" s="11">
        <v>0.82700000000000007</v>
      </c>
      <c r="AG1737" s="11">
        <v>0.5</v>
      </c>
      <c r="AH1737" s="11">
        <v>0.70700000000000007</v>
      </c>
      <c r="AI1737" s="11">
        <v>0.15</v>
      </c>
      <c r="AJ1737" s="11">
        <v>0.54339038890712399</v>
      </c>
      <c r="AK1737" s="11">
        <v>0.34738055810191798</v>
      </c>
      <c r="AL1737" s="11">
        <v>0.46581720566030088</v>
      </c>
      <c r="AM1737" s="11">
        <v>6.2679069397094432E-3</v>
      </c>
      <c r="AN1737" s="11">
        <v>5.4680857142857142E-2</v>
      </c>
      <c r="AO1737" s="11">
        <v>0.42523063714902049</v>
      </c>
      <c r="AP1737" s="11">
        <v>0.40420000147074459</v>
      </c>
      <c r="AQ1737" s="11">
        <v>0.46581720566030088</v>
      </c>
      <c r="AR1737" s="11">
        <v>1309.0037790292599</v>
      </c>
      <c r="AS1737" s="11">
        <v>1330</v>
      </c>
      <c r="AT1737" s="11">
        <v>2463370</v>
      </c>
      <c r="AW1737" s="11">
        <v>-0.03</v>
      </c>
      <c r="AX1737" s="11">
        <v>-0.10168019768622272</v>
      </c>
    </row>
    <row r="1738" spans="1:50">
      <c r="A1738"/>
      <c r="B1738"/>
      <c r="C1738"/>
      <c r="D1738"/>
      <c r="E1738"/>
      <c r="F1738"/>
      <c r="G1738"/>
      <c r="H1738"/>
      <c r="I1738"/>
      <c r="J1738"/>
      <c r="K1738"/>
      <c r="L1738"/>
      <c r="M1738"/>
      <c r="N1738"/>
      <c r="O1738"/>
      <c r="P1738"/>
      <c r="Q1738"/>
      <c r="R1738"/>
      <c r="S1738"/>
      <c r="T1738"/>
      <c r="U1738"/>
      <c r="V1738"/>
      <c r="W1738"/>
      <c r="X1738"/>
      <c r="Y1738"/>
      <c r="Z1738"/>
      <c r="AA1738" s="11">
        <v>8.7319297564761814E-3</v>
      </c>
      <c r="AB1738" s="11">
        <v>0.70643776752093035</v>
      </c>
      <c r="AC1738" s="11">
        <v>0.55000000000000004</v>
      </c>
      <c r="AD1738" s="11">
        <v>0.1</v>
      </c>
      <c r="AE1738" s="11">
        <v>0.50700000000000001</v>
      </c>
      <c r="AF1738" s="11">
        <v>0.7340000000000001</v>
      </c>
      <c r="AG1738" s="11">
        <v>0.5</v>
      </c>
      <c r="AH1738" s="11">
        <v>0.71099999999999997</v>
      </c>
      <c r="AI1738" s="11">
        <v>0.15</v>
      </c>
      <c r="AJ1738" s="11">
        <v>0.53145213736938135</v>
      </c>
      <c r="AK1738" s="11">
        <v>0.33629482702033897</v>
      </c>
      <c r="AL1738" s="11">
        <v>0.46365966334867281</v>
      </c>
      <c r="AM1738" s="11">
        <v>6.3984883312463879E-3</v>
      </c>
      <c r="AN1738" s="11">
        <v>7.4169428571428567E-2</v>
      </c>
      <c r="AO1738" s="11">
        <v>0.42906950236078334</v>
      </c>
      <c r="AP1738" s="11">
        <v>0.41360000126063823</v>
      </c>
      <c r="AQ1738" s="11">
        <v>0.46365966334867281</v>
      </c>
      <c r="AR1738" s="11">
        <v>1378.16080429931</v>
      </c>
      <c r="AS1738" s="11">
        <v>1400</v>
      </c>
      <c r="AT1738" s="11">
        <v>2532405</v>
      </c>
      <c r="AW1738" s="11">
        <v>-0.03</v>
      </c>
      <c r="AX1738" s="11">
        <v>-9.4385997466858162E-2</v>
      </c>
    </row>
    <row r="1739" spans="1:50">
      <c r="A1739"/>
      <c r="B1739"/>
      <c r="C1739"/>
      <c r="D1739"/>
      <c r="E1739"/>
      <c r="F1739"/>
      <c r="G1739"/>
      <c r="H1739"/>
      <c r="I1739"/>
      <c r="J1739"/>
      <c r="K1739"/>
      <c r="L1739"/>
      <c r="M1739"/>
      <c r="N1739"/>
      <c r="O1739"/>
      <c r="P1739"/>
      <c r="Q1739"/>
      <c r="R1739"/>
      <c r="S1739"/>
      <c r="T1739"/>
      <c r="U1739"/>
      <c r="V1739"/>
      <c r="W1739"/>
      <c r="X1739"/>
      <c r="Y1739"/>
      <c r="Z1739"/>
      <c r="AA1739" s="11">
        <v>8.7319297564761814E-3</v>
      </c>
      <c r="AB1739" s="11">
        <v>0.69991416251674421</v>
      </c>
      <c r="AC1739" s="11">
        <v>0.55000000000000004</v>
      </c>
      <c r="AD1739" s="11">
        <v>0.1</v>
      </c>
      <c r="AE1739" s="11">
        <v>0.51300000000000001</v>
      </c>
      <c r="AF1739" s="11">
        <v>0.84099999999999997</v>
      </c>
      <c r="AG1739" s="11">
        <v>0.5</v>
      </c>
      <c r="AH1739" s="11">
        <v>0.68400000000000005</v>
      </c>
      <c r="AI1739" s="11">
        <v>0.35</v>
      </c>
      <c r="AJ1739" s="11">
        <v>0.51951388583163882</v>
      </c>
      <c r="AK1739" s="11">
        <v>0.32520909593876002</v>
      </c>
      <c r="AL1739" s="11">
        <v>0.4615021210370448</v>
      </c>
      <c r="AM1739" s="11">
        <v>6.5290697227833325E-3</v>
      </c>
      <c r="AN1739" s="11">
        <v>6.1568785714285722E-2</v>
      </c>
      <c r="AO1739" s="11">
        <v>0.43290836757254619</v>
      </c>
      <c r="AP1739" s="11">
        <v>0.42300000105053187</v>
      </c>
      <c r="AQ1739" s="11">
        <v>0.4615021210370448</v>
      </c>
      <c r="AR1739" s="11">
        <v>1394.74233070798</v>
      </c>
      <c r="AS1739" s="11">
        <v>1410</v>
      </c>
      <c r="AT1739" s="11">
        <v>2603740</v>
      </c>
      <c r="AU1739" s="11">
        <v>39.04</v>
      </c>
      <c r="AV1739" s="11">
        <v>44.13</v>
      </c>
      <c r="AW1739" s="11">
        <v>-0.02</v>
      </c>
      <c r="AX1739" s="11">
        <v>-8.6275167756285631E-2</v>
      </c>
    </row>
    <row r="1740" spans="1:50">
      <c r="A1740"/>
      <c r="B1740"/>
      <c r="C1740"/>
      <c r="D1740"/>
      <c r="E1740"/>
      <c r="F1740"/>
      <c r="G1740"/>
      <c r="H1740"/>
      <c r="I1740"/>
      <c r="J1740"/>
      <c r="K1740"/>
      <c r="L1740"/>
      <c r="M1740"/>
      <c r="N1740"/>
      <c r="O1740"/>
      <c r="P1740"/>
      <c r="Q1740"/>
      <c r="R1740"/>
      <c r="S1740"/>
      <c r="T1740"/>
      <c r="U1740"/>
      <c r="V1740"/>
      <c r="W1740"/>
      <c r="X1740"/>
      <c r="Y1740"/>
      <c r="Z1740"/>
      <c r="AA1740" s="11">
        <v>8.7319297564761814E-3</v>
      </c>
      <c r="AB1740" s="11">
        <v>0.69339055751255818</v>
      </c>
      <c r="AC1740" s="11">
        <v>0.55000000000000004</v>
      </c>
      <c r="AD1740" s="11">
        <v>0.3</v>
      </c>
      <c r="AE1740" s="11">
        <v>0.51300000000000001</v>
      </c>
      <c r="AF1740" s="11">
        <v>0.79700000000000004</v>
      </c>
      <c r="AG1740" s="11">
        <v>0.5</v>
      </c>
      <c r="AH1740" s="11">
        <v>0.75700000000000001</v>
      </c>
      <c r="AI1740" s="11">
        <v>0.35</v>
      </c>
      <c r="AJ1740" s="11">
        <v>0.52699166556410248</v>
      </c>
      <c r="AK1740" s="11">
        <v>0.33161137101757199</v>
      </c>
      <c r="AL1740" s="11">
        <v>0.50685307846864092</v>
      </c>
      <c r="AM1740" s="11">
        <v>4.5841891104686117E-2</v>
      </c>
      <c r="AN1740" s="11">
        <v>4.8968142857142863E-2</v>
      </c>
      <c r="AO1740" s="11">
        <v>0.42392200011617787</v>
      </c>
      <c r="AP1740" s="11">
        <v>0.43240000084042551</v>
      </c>
      <c r="AQ1740" s="11">
        <v>0.50685307846864092</v>
      </c>
      <c r="AR1740" s="11">
        <v>1427.2465916111801</v>
      </c>
      <c r="AS1740" s="11">
        <v>1390</v>
      </c>
      <c r="AT1740" s="11">
        <v>2677391</v>
      </c>
      <c r="AW1740" s="11">
        <v>0</v>
      </c>
      <c r="AX1740" s="11">
        <v>-9.0613465132190263E-2</v>
      </c>
    </row>
    <row r="1741" spans="1:50">
      <c r="A1741"/>
      <c r="B1741"/>
      <c r="C1741"/>
      <c r="D1741"/>
      <c r="E1741"/>
      <c r="F1741"/>
      <c r="G1741"/>
      <c r="H1741"/>
      <c r="I1741"/>
      <c r="J1741"/>
      <c r="K1741"/>
      <c r="L1741"/>
      <c r="M1741"/>
      <c r="N1741"/>
      <c r="O1741"/>
      <c r="P1741"/>
      <c r="Q1741"/>
      <c r="R1741"/>
      <c r="S1741"/>
      <c r="T1741"/>
      <c r="U1741"/>
      <c r="V1741"/>
      <c r="W1741"/>
      <c r="X1741"/>
      <c r="Y1741"/>
      <c r="Z1741"/>
      <c r="AA1741" s="11">
        <v>8.7319297564761814E-3</v>
      </c>
      <c r="AB1741" s="11">
        <v>0.68686695250837215</v>
      </c>
      <c r="AC1741" s="11">
        <v>0.55000000000000004</v>
      </c>
      <c r="AD1741" s="11">
        <v>0.5</v>
      </c>
      <c r="AE1741" s="11">
        <v>0.51300000000000001</v>
      </c>
      <c r="AF1741" s="11">
        <v>0.79700000000000004</v>
      </c>
      <c r="AG1741" s="11">
        <v>0.7</v>
      </c>
      <c r="AH1741" s="11">
        <v>0.77500000000000002</v>
      </c>
      <c r="AI1741" s="11">
        <v>0.28999999999999998</v>
      </c>
      <c r="AJ1741" s="11">
        <v>0.53446944529656604</v>
      </c>
      <c r="AK1741" s="11">
        <v>0.33801364609638396</v>
      </c>
      <c r="AL1741" s="11">
        <v>0.55220403590023692</v>
      </c>
      <c r="AM1741" s="11">
        <v>9.9782348898884113E-2</v>
      </c>
      <c r="AN1741" s="11">
        <v>4.3083428571428571E-2</v>
      </c>
      <c r="AO1741" s="11">
        <v>0.41493563265980943</v>
      </c>
      <c r="AP1741" s="11">
        <v>0.4418000006303191</v>
      </c>
      <c r="AQ1741" s="11">
        <v>0.55220403590023692</v>
      </c>
      <c r="AR1741" s="11">
        <v>1426.03033652762</v>
      </c>
      <c r="AS1741" s="11">
        <v>1580</v>
      </c>
      <c r="AT1741" s="11">
        <v>2753081</v>
      </c>
      <c r="AW1741" s="11">
        <v>0.03</v>
      </c>
      <c r="AX1741" s="11">
        <v>-8.7357197857643176E-2</v>
      </c>
    </row>
    <row r="1742" spans="1:50">
      <c r="A1742"/>
      <c r="B1742"/>
      <c r="C1742"/>
      <c r="D1742"/>
      <c r="E1742"/>
      <c r="F1742"/>
      <c r="G1742"/>
      <c r="H1742"/>
      <c r="I1742"/>
      <c r="J1742"/>
      <c r="K1742"/>
      <c r="L1742"/>
      <c r="M1742"/>
      <c r="N1742"/>
      <c r="O1742"/>
      <c r="P1742"/>
      <c r="Q1742"/>
      <c r="R1742"/>
      <c r="S1742"/>
      <c r="T1742"/>
      <c r="U1742"/>
      <c r="V1742"/>
      <c r="W1742"/>
      <c r="X1742"/>
      <c r="Y1742"/>
      <c r="Z1742"/>
      <c r="AA1742" s="11">
        <v>8.7319297564761814E-3</v>
      </c>
      <c r="AB1742" s="11">
        <v>0.68034334750418601</v>
      </c>
      <c r="AC1742" s="11">
        <v>0.55000000000000004</v>
      </c>
      <c r="AD1742" s="11">
        <v>0.7</v>
      </c>
      <c r="AE1742" s="11">
        <v>0.61299999999999999</v>
      </c>
      <c r="AF1742" s="11">
        <v>0.72499999999999998</v>
      </c>
      <c r="AG1742" s="11">
        <v>0.7</v>
      </c>
      <c r="AH1742" s="11">
        <v>0.76900000000000002</v>
      </c>
      <c r="AI1742" s="11">
        <v>0.65</v>
      </c>
      <c r="AJ1742" s="11">
        <v>0.50255172639256052</v>
      </c>
      <c r="AK1742" s="11">
        <v>0.318517458181094</v>
      </c>
      <c r="AL1742" s="11">
        <v>0.5483517007507247</v>
      </c>
      <c r="AM1742" s="11">
        <v>0.13778353168125335</v>
      </c>
      <c r="AN1742" s="11">
        <v>4.5864428571428577E-2</v>
      </c>
      <c r="AO1742" s="11">
        <v>0.40238742757381785</v>
      </c>
      <c r="AP1742" s="11">
        <v>0.45120000042021274</v>
      </c>
      <c r="AQ1742" s="11">
        <v>0.5483517007507247</v>
      </c>
      <c r="AR1742" s="11">
        <v>1496.3687548909099</v>
      </c>
      <c r="AS1742" s="11">
        <v>1560</v>
      </c>
      <c r="AT1742" s="11">
        <v>2830156</v>
      </c>
      <c r="AW1742" s="11">
        <v>0.06</v>
      </c>
      <c r="AX1742" s="11">
        <v>-8.5311608120042459E-2</v>
      </c>
    </row>
    <row r="1743" spans="1:50">
      <c r="A1743"/>
      <c r="B1743"/>
      <c r="C1743"/>
      <c r="D1743"/>
      <c r="E1743"/>
      <c r="F1743"/>
      <c r="G1743"/>
      <c r="H1743"/>
      <c r="I1743"/>
      <c r="J1743"/>
      <c r="K1743"/>
      <c r="L1743"/>
      <c r="M1743"/>
      <c r="N1743"/>
      <c r="O1743"/>
      <c r="P1743"/>
      <c r="Q1743"/>
      <c r="R1743"/>
      <c r="S1743"/>
      <c r="T1743"/>
      <c r="U1743"/>
      <c r="V1743"/>
      <c r="W1743"/>
      <c r="X1743"/>
      <c r="Y1743"/>
      <c r="Z1743"/>
      <c r="AA1743" s="11">
        <v>8.7319297564761814E-3</v>
      </c>
      <c r="AB1743" s="11">
        <v>0.67381974249999999</v>
      </c>
      <c r="AC1743" s="11">
        <v>0.55000000000000004</v>
      </c>
      <c r="AD1743" s="11">
        <v>0.7</v>
      </c>
      <c r="AE1743" s="11">
        <v>0.76200000000000001</v>
      </c>
      <c r="AF1743" s="11">
        <v>0.80500000000000005</v>
      </c>
      <c r="AG1743" s="11">
        <v>0.7</v>
      </c>
      <c r="AH1743" s="11">
        <v>0.77300000000000002</v>
      </c>
      <c r="AI1743" s="11">
        <v>0.67</v>
      </c>
      <c r="AJ1743" s="11">
        <v>0.49375621884674042</v>
      </c>
      <c r="AK1743" s="11">
        <v>0.26315298345985599</v>
      </c>
      <c r="AL1743" s="11">
        <v>0.45684819593224135</v>
      </c>
      <c r="AM1743" s="11">
        <v>0.19961917216813557</v>
      </c>
      <c r="AN1743" s="11">
        <v>4.6423428571428567E-2</v>
      </c>
      <c r="AO1743" s="11">
        <v>0.34977180412844061</v>
      </c>
      <c r="AP1743" s="11">
        <v>0.46060000021010639</v>
      </c>
      <c r="AQ1743" s="11">
        <v>0.45684819593224135</v>
      </c>
      <c r="AR1743" s="11">
        <v>1575.27774538986</v>
      </c>
      <c r="AS1743" s="11">
        <v>1640</v>
      </c>
      <c r="AT1743" s="11">
        <v>2907759</v>
      </c>
      <c r="AW1743" s="11">
        <v>0.05</v>
      </c>
      <c r="AX1743" s="11">
        <v>-7.7099074484887176E-2</v>
      </c>
    </row>
    <row r="1744" spans="1:50">
      <c r="A1744"/>
      <c r="B1744"/>
      <c r="C1744"/>
      <c r="D1744"/>
      <c r="E1744"/>
      <c r="F1744"/>
      <c r="G1744"/>
      <c r="H1744"/>
      <c r="I1744"/>
      <c r="J1744"/>
      <c r="K1744"/>
      <c r="L1744"/>
      <c r="M1744"/>
      <c r="N1744"/>
      <c r="O1744"/>
      <c r="P1744"/>
      <c r="Q1744"/>
      <c r="R1744"/>
      <c r="S1744"/>
      <c r="T1744"/>
      <c r="U1744"/>
      <c r="V1744"/>
      <c r="W1744"/>
      <c r="X1744"/>
      <c r="Y1744"/>
      <c r="Z1744"/>
      <c r="AA1744" s="11">
        <v>8.7319297564761814E-3</v>
      </c>
      <c r="AB1744" s="11">
        <v>0.69700000760000003</v>
      </c>
      <c r="AC1744" s="11">
        <v>0.55000000000000004</v>
      </c>
      <c r="AD1744" s="11">
        <v>0.7</v>
      </c>
      <c r="AE1744" s="11">
        <v>0.78200000000000003</v>
      </c>
      <c r="AF1744" s="11">
        <v>0.70400000000000007</v>
      </c>
      <c r="AG1744" s="11">
        <v>0.7</v>
      </c>
      <c r="AH1744" s="11">
        <v>0.7609999999999999</v>
      </c>
      <c r="AI1744" s="11">
        <v>0.67</v>
      </c>
      <c r="AJ1744" s="11">
        <v>0.42465045412549002</v>
      </c>
      <c r="AK1744" s="11">
        <v>0.28233778043991198</v>
      </c>
      <c r="AL1744" s="11">
        <v>0.47427872481393052</v>
      </c>
      <c r="AM1744" s="11">
        <v>0.27752058509214445</v>
      </c>
      <c r="AN1744" s="11">
        <v>4.2658857142857144E-2</v>
      </c>
      <c r="AO1744" s="11">
        <v>0.37778406973815304</v>
      </c>
      <c r="AP1744" s="11">
        <v>0.47</v>
      </c>
      <c r="AQ1744" s="11">
        <v>0.47427872481393052</v>
      </c>
      <c r="AR1744" s="11">
        <v>1671.9013047559099</v>
      </c>
      <c r="AS1744" s="11">
        <v>1730</v>
      </c>
      <c r="AT1744" s="11">
        <v>2985224</v>
      </c>
      <c r="AW1744" s="11">
        <v>0.05</v>
      </c>
      <c r="AX1744" s="11">
        <v>-8.696653619188266E-2</v>
      </c>
    </row>
    <row r="1745" spans="1:50">
      <c r="A1745"/>
      <c r="B1745"/>
      <c r="C1745"/>
      <c r="D1745"/>
      <c r="E1745"/>
      <c r="F1745"/>
      <c r="G1745"/>
      <c r="H1745"/>
      <c r="I1745"/>
      <c r="J1745"/>
      <c r="K1745"/>
      <c r="L1745"/>
      <c r="M1745"/>
      <c r="N1745"/>
      <c r="O1745"/>
      <c r="P1745"/>
      <c r="Q1745"/>
      <c r="R1745"/>
      <c r="S1745"/>
      <c r="T1745"/>
      <c r="U1745"/>
      <c r="V1745"/>
      <c r="W1745"/>
      <c r="X1745"/>
      <c r="Y1745"/>
      <c r="Z1745"/>
      <c r="AA1745" s="11">
        <v>8.7319297564761814E-3</v>
      </c>
      <c r="AB1745" s="11">
        <v>0.73151999999999995</v>
      </c>
      <c r="AC1745" s="11">
        <v>0.36</v>
      </c>
      <c r="AD1745" s="11">
        <v>0.5</v>
      </c>
      <c r="AE1745" s="11">
        <v>0.81700000000000006</v>
      </c>
      <c r="AF1745" s="11">
        <v>0.7</v>
      </c>
      <c r="AG1745" s="11">
        <v>0.7</v>
      </c>
      <c r="AH1745" s="11">
        <v>0.76500000000000001</v>
      </c>
      <c r="AI1745" s="11">
        <v>0.626</v>
      </c>
      <c r="AJ1745" s="11">
        <v>0.491630732415827</v>
      </c>
      <c r="AK1745" s="11">
        <v>0.32704513429158599</v>
      </c>
      <c r="AL1745" s="11">
        <v>0.37164800781805207</v>
      </c>
      <c r="AM1745" s="11">
        <v>0.38465201724769776</v>
      </c>
      <c r="AN1745" s="11">
        <v>4.8286285714285719E-2</v>
      </c>
      <c r="AO1745" s="11">
        <v>0.36232264516087426</v>
      </c>
      <c r="AP1745" s="11">
        <v>0.505</v>
      </c>
      <c r="AQ1745" s="11">
        <v>0.37164800781805207</v>
      </c>
      <c r="AR1745" s="11">
        <v>2009.3075187566201</v>
      </c>
      <c r="AS1745" s="11">
        <v>1740</v>
      </c>
      <c r="AT1745" s="11">
        <v>3062283</v>
      </c>
      <c r="AW1745" s="11">
        <v>0.02</v>
      </c>
      <c r="AX1745" s="11">
        <v>-8.5585600869788503E-2</v>
      </c>
    </row>
    <row r="1746" spans="1:50">
      <c r="A1746"/>
      <c r="B1746"/>
      <c r="C1746"/>
      <c r="D1746"/>
      <c r="E1746"/>
      <c r="F1746"/>
      <c r="G1746"/>
      <c r="H1746"/>
      <c r="I1746"/>
      <c r="J1746"/>
      <c r="K1746"/>
      <c r="L1746"/>
      <c r="M1746"/>
      <c r="N1746"/>
      <c r="O1746"/>
      <c r="P1746"/>
      <c r="Q1746"/>
      <c r="R1746"/>
      <c r="S1746"/>
      <c r="T1746"/>
      <c r="U1746"/>
      <c r="V1746"/>
      <c r="W1746"/>
      <c r="X1746"/>
      <c r="Y1746"/>
      <c r="Z1746"/>
      <c r="AA1746" s="11">
        <v>8.7319297564761814E-3</v>
      </c>
      <c r="AB1746" s="11">
        <v>0.73151999999999995</v>
      </c>
      <c r="AC1746" s="11">
        <v>0.375</v>
      </c>
      <c r="AD1746" s="11">
        <v>0.5</v>
      </c>
      <c r="AE1746" s="11">
        <v>0.755</v>
      </c>
      <c r="AF1746" s="11">
        <v>0.57399999999999995</v>
      </c>
      <c r="AG1746" s="11">
        <v>0.6</v>
      </c>
      <c r="AH1746" s="11">
        <v>0.7390000000000001</v>
      </c>
      <c r="AI1746" s="11">
        <v>0.71400000000000008</v>
      </c>
      <c r="AJ1746" s="11">
        <v>0.44086029593424803</v>
      </c>
      <c r="AK1746" s="11">
        <v>0.36023741348057203</v>
      </c>
      <c r="AL1746" s="11">
        <v>0.39472009221850657</v>
      </c>
      <c r="AM1746" s="11">
        <v>0.50051401227696779</v>
      </c>
      <c r="AN1746" s="11">
        <v>5.4781999999999997E-2</v>
      </c>
      <c r="AO1746" s="11">
        <v>0.37395400362820758</v>
      </c>
      <c r="AP1746" s="11">
        <v>0.50600000000000001</v>
      </c>
      <c r="AQ1746" s="11">
        <v>0.39472009221850657</v>
      </c>
      <c r="AR1746" s="11">
        <v>1911.6977384980701</v>
      </c>
      <c r="AS1746" s="11">
        <v>1910</v>
      </c>
      <c r="AT1746" s="11">
        <v>3138922</v>
      </c>
      <c r="AW1746" s="11">
        <v>0.02</v>
      </c>
      <c r="AX1746" s="11">
        <v>-7.5780001494524796E-2</v>
      </c>
    </row>
    <row r="1747" spans="1:50">
      <c r="A1747"/>
      <c r="B1747"/>
      <c r="C1747"/>
      <c r="D1747"/>
      <c r="E1747"/>
      <c r="F1747"/>
      <c r="G1747"/>
      <c r="H1747"/>
      <c r="I1747"/>
      <c r="J1747"/>
      <c r="K1747"/>
      <c r="L1747"/>
      <c r="M1747"/>
      <c r="N1747"/>
      <c r="O1747"/>
      <c r="P1747"/>
      <c r="Q1747"/>
      <c r="R1747"/>
      <c r="S1747"/>
      <c r="T1747"/>
      <c r="U1747"/>
      <c r="V1747"/>
      <c r="W1747"/>
      <c r="X1747"/>
      <c r="Y1747"/>
      <c r="Z1747"/>
      <c r="AA1747" s="11">
        <v>8.7319297564761814E-3</v>
      </c>
      <c r="AB1747" s="11">
        <v>0.73688959987998004</v>
      </c>
      <c r="AC1747" s="11">
        <v>0.39899999999999997</v>
      </c>
      <c r="AD1747" s="11">
        <v>0.5</v>
      </c>
      <c r="AE1747" s="11">
        <v>0.754</v>
      </c>
      <c r="AF1747" s="11">
        <v>0.66299999999999992</v>
      </c>
      <c r="AG1747" s="11">
        <v>0.6</v>
      </c>
      <c r="AH1747" s="11">
        <v>0.77099999999999991</v>
      </c>
      <c r="AI1747" s="11">
        <v>0.70200000000000007</v>
      </c>
      <c r="AJ1747" s="11">
        <v>0.31895873448478201</v>
      </c>
      <c r="AK1747" s="11">
        <v>0.31808667212216396</v>
      </c>
      <c r="AL1747" s="11">
        <v>0.35286606568965562</v>
      </c>
      <c r="AM1747" s="11">
        <v>0.72298739256537325</v>
      </c>
      <c r="AN1747" s="11">
        <v>5.3275571428571429E-2</v>
      </c>
      <c r="AO1747" s="11">
        <v>0.28267600141634541</v>
      </c>
      <c r="AP1747" s="11">
        <v>0.51900000000000002</v>
      </c>
      <c r="AQ1747" s="11">
        <v>0.35286606568965562</v>
      </c>
      <c r="AR1747" s="11">
        <v>1977.16018284763</v>
      </c>
      <c r="AS1747" s="11">
        <v>1990</v>
      </c>
      <c r="AT1747" s="11">
        <v>3215043</v>
      </c>
      <c r="AW1747" s="11">
        <v>0.01</v>
      </c>
      <c r="AX1747" s="11">
        <v>-8.0396013818019862E-2</v>
      </c>
    </row>
    <row r="1748" spans="1:50">
      <c r="A1748"/>
      <c r="B1748"/>
      <c r="C1748"/>
      <c r="D1748"/>
      <c r="E1748"/>
      <c r="F1748"/>
      <c r="G1748"/>
      <c r="H1748"/>
      <c r="I1748"/>
      <c r="J1748"/>
      <c r="K1748"/>
      <c r="L1748"/>
      <c r="M1748"/>
      <c r="N1748"/>
      <c r="O1748"/>
      <c r="P1748"/>
      <c r="Q1748"/>
      <c r="R1748"/>
      <c r="S1748"/>
      <c r="T1748"/>
      <c r="U1748"/>
      <c r="V1748"/>
      <c r="W1748"/>
      <c r="X1748"/>
      <c r="Y1748"/>
      <c r="Z1748"/>
      <c r="AA1748" s="11">
        <v>8.7319297564761814E-3</v>
      </c>
      <c r="AB1748" s="11">
        <v>0.74225919975996013</v>
      </c>
      <c r="AC1748" s="11">
        <v>0.53600000000000003</v>
      </c>
      <c r="AD1748" s="11">
        <v>0.4</v>
      </c>
      <c r="AE1748" s="11">
        <v>0.754</v>
      </c>
      <c r="AF1748" s="11">
        <v>0.65900000000000003</v>
      </c>
      <c r="AG1748" s="11">
        <v>0.5</v>
      </c>
      <c r="AH1748" s="11">
        <v>0.77700000000000002</v>
      </c>
      <c r="AI1748" s="11">
        <v>0.75599999999999989</v>
      </c>
      <c r="AJ1748" s="11">
        <v>0.26628079335224403</v>
      </c>
      <c r="AK1748" s="11">
        <v>0.29785657577334201</v>
      </c>
      <c r="AL1748" s="11">
        <v>0.36865585026780556</v>
      </c>
      <c r="AM1748" s="11">
        <v>0.73685619808702663</v>
      </c>
      <c r="AN1748" s="11">
        <v>5.4436857142857141E-2</v>
      </c>
      <c r="AO1748" s="11">
        <v>0.33188918053780592</v>
      </c>
      <c r="AP1748" s="11">
        <v>0.502</v>
      </c>
      <c r="AQ1748" s="11">
        <v>0.36865585026780556</v>
      </c>
      <c r="AR1748" s="11">
        <v>1928.6762438982</v>
      </c>
      <c r="AS1748" s="11">
        <v>1940</v>
      </c>
      <c r="AT1748" s="11">
        <v>3290630</v>
      </c>
      <c r="AW1748" s="11">
        <v>0.01</v>
      </c>
      <c r="AX1748" s="11">
        <v>-8.0395410599498507E-2</v>
      </c>
    </row>
    <row r="1749" spans="1:50">
      <c r="A1749"/>
      <c r="B1749"/>
      <c r="C1749"/>
      <c r="D1749"/>
      <c r="E1749"/>
      <c r="F1749"/>
      <c r="G1749"/>
      <c r="H1749"/>
      <c r="I1749"/>
      <c r="J1749"/>
      <c r="K1749"/>
      <c r="L1749"/>
      <c r="M1749"/>
      <c r="N1749"/>
      <c r="O1749"/>
      <c r="P1749"/>
      <c r="Q1749"/>
      <c r="R1749"/>
      <c r="S1749"/>
      <c r="T1749"/>
      <c r="U1749"/>
      <c r="V1749"/>
      <c r="W1749"/>
      <c r="X1749"/>
      <c r="Y1749"/>
      <c r="Z1749"/>
      <c r="AA1749" s="11">
        <v>8.7319297564761814E-3</v>
      </c>
      <c r="AB1749" s="11">
        <v>0.74762879963994022</v>
      </c>
      <c r="AC1749" s="11">
        <v>0.48299999999999998</v>
      </c>
      <c r="AD1749" s="11">
        <v>0.4</v>
      </c>
      <c r="AE1749" s="11">
        <v>0.75099999999999989</v>
      </c>
      <c r="AF1749" s="11">
        <v>0.7340000000000001</v>
      </c>
      <c r="AG1749" s="11">
        <v>0.3</v>
      </c>
      <c r="AH1749" s="11">
        <v>0.78</v>
      </c>
      <c r="AI1749" s="11">
        <v>0.69900000000000007</v>
      </c>
      <c r="AJ1749" s="11">
        <v>0.26861798536648129</v>
      </c>
      <c r="AK1749" s="11">
        <v>0.29987800997042602</v>
      </c>
      <c r="AL1749" s="11">
        <v>0.36996929173576981</v>
      </c>
      <c r="AM1749" s="11">
        <v>0.72948763627085655</v>
      </c>
      <c r="AN1749" s="11">
        <v>5.3892488583596153E-2</v>
      </c>
      <c r="AO1749" s="11">
        <v>0.33357028869485217</v>
      </c>
      <c r="AP1749" s="11">
        <v>0.52500000000000002</v>
      </c>
      <c r="AQ1749" s="11">
        <v>0.36996929173576981</v>
      </c>
      <c r="AS1749" s="11">
        <v>2064</v>
      </c>
      <c r="AW1749" s="11">
        <v>0</v>
      </c>
      <c r="AX1749" s="11">
        <v>-8.5084110097193077E-2</v>
      </c>
    </row>
    <row r="1750" spans="1:50">
      <c r="A1750"/>
      <c r="B1750"/>
      <c r="C1750"/>
      <c r="D1750"/>
      <c r="E1750"/>
      <c r="F1750"/>
      <c r="G1750"/>
      <c r="H1750"/>
      <c r="I1750"/>
      <c r="J1750"/>
      <c r="K1750"/>
      <c r="L1750"/>
      <c r="M1750"/>
      <c r="N1750"/>
      <c r="O1750"/>
      <c r="P1750"/>
      <c r="Q1750"/>
      <c r="R1750"/>
      <c r="S1750"/>
      <c r="T1750"/>
      <c r="U1750"/>
      <c r="V1750"/>
      <c r="W1750"/>
      <c r="X1750"/>
      <c r="Y1750"/>
      <c r="Z1750"/>
      <c r="AA1750" s="11">
        <v>0</v>
      </c>
      <c r="AB1750" s="11">
        <v>6.9999999999999951E-2</v>
      </c>
      <c r="AC1750" s="11">
        <v>0.78200000151991844</v>
      </c>
      <c r="AD1750" s="11">
        <v>0.64400000125169754</v>
      </c>
      <c r="AE1750" s="11">
        <v>0.69920000135898586</v>
      </c>
      <c r="AF1750" s="11">
        <v>0.7829200015217066</v>
      </c>
      <c r="AG1750" s="11">
        <v>0.46000000089406967</v>
      </c>
      <c r="AH1750" s="11">
        <v>0.67712000131607053</v>
      </c>
      <c r="AI1750" s="11">
        <v>0.52440000101923945</v>
      </c>
      <c r="AJ1750" s="11">
        <v>0.65577558976032835</v>
      </c>
      <c r="AK1750" s="11">
        <v>0.66324084783390203</v>
      </c>
      <c r="AL1750" s="11">
        <v>0.60871790557749217</v>
      </c>
      <c r="AM1750" s="11">
        <v>1.1616381642137666E-2</v>
      </c>
      <c r="AN1750" s="11">
        <v>8.0255142857142858E-2</v>
      </c>
      <c r="AO1750" s="11">
        <v>0.6817501331600786</v>
      </c>
      <c r="AP1750" s="11">
        <v>0.61120000341534619</v>
      </c>
      <c r="AQ1750" s="11">
        <v>0.60871790557749217</v>
      </c>
      <c r="AR1750" s="11">
        <v>5958.5591836172898</v>
      </c>
      <c r="AS1750" s="11">
        <v>5930</v>
      </c>
      <c r="AT1750" s="11">
        <v>1122457</v>
      </c>
      <c r="AW1750" s="11">
        <v>0.01</v>
      </c>
      <c r="AX1750" s="11">
        <v>6.5237710341661287E-2</v>
      </c>
    </row>
    <row r="1751" spans="1:50">
      <c r="A1751"/>
      <c r="B1751"/>
      <c r="C1751"/>
      <c r="D1751"/>
      <c r="E1751"/>
      <c r="F1751"/>
      <c r="G1751"/>
      <c r="H1751"/>
      <c r="I1751"/>
      <c r="J1751"/>
      <c r="K1751"/>
      <c r="L1751"/>
      <c r="M1751"/>
      <c r="N1751"/>
      <c r="O1751"/>
      <c r="P1751"/>
      <c r="Q1751"/>
      <c r="R1751"/>
      <c r="S1751"/>
      <c r="T1751"/>
      <c r="U1751"/>
      <c r="V1751"/>
      <c r="W1751"/>
      <c r="X1751"/>
      <c r="Y1751"/>
      <c r="Z1751"/>
      <c r="AA1751" s="11">
        <v>0</v>
      </c>
      <c r="AB1751" s="11">
        <v>5.0000000000000044E-2</v>
      </c>
      <c r="AC1751" s="11">
        <v>0.79900000113993885</v>
      </c>
      <c r="AD1751" s="11">
        <v>0.6580000009387732</v>
      </c>
      <c r="AE1751" s="11">
        <v>0.71440000101923939</v>
      </c>
      <c r="AF1751" s="11">
        <v>0.79994000114127983</v>
      </c>
      <c r="AG1751" s="11">
        <v>0.47000000067055225</v>
      </c>
      <c r="AH1751" s="11">
        <v>0.69184000098705278</v>
      </c>
      <c r="AI1751" s="11">
        <v>0.53580000076442957</v>
      </c>
      <c r="AJ1751" s="11">
        <v>0.65895468335639795</v>
      </c>
      <c r="AK1751" s="11">
        <v>0.66657229363208004</v>
      </c>
      <c r="AL1751" s="11">
        <v>0.61093663829377509</v>
      </c>
      <c r="AM1751" s="11">
        <v>2.0422372644073556E-2</v>
      </c>
      <c r="AN1751" s="11">
        <v>9.3896714285714292E-2</v>
      </c>
      <c r="AO1751" s="11">
        <v>0.68545931946650174</v>
      </c>
      <c r="AP1751" s="11">
        <v>0.62648000307381158</v>
      </c>
      <c r="AQ1751" s="11">
        <v>0.61093663829377509</v>
      </c>
      <c r="AR1751" s="11">
        <v>6346.5754573907598</v>
      </c>
      <c r="AS1751" s="11">
        <v>6280</v>
      </c>
      <c r="AT1751" s="11">
        <v>1133996</v>
      </c>
      <c r="AW1751" s="11">
        <v>0.02</v>
      </c>
      <c r="AX1751" s="11">
        <v>6.2957701518837755E-2</v>
      </c>
    </row>
    <row r="1752" spans="1:50">
      <c r="A1752"/>
      <c r="B1752"/>
      <c r="C1752"/>
      <c r="D1752"/>
      <c r="E1752"/>
      <c r="F1752"/>
      <c r="G1752"/>
      <c r="H1752"/>
      <c r="I1752"/>
      <c r="J1752"/>
      <c r="K1752"/>
      <c r="L1752"/>
      <c r="M1752"/>
      <c r="N1752"/>
      <c r="O1752"/>
      <c r="P1752"/>
      <c r="Q1752"/>
      <c r="R1752"/>
      <c r="S1752"/>
      <c r="T1752"/>
      <c r="U1752"/>
      <c r="V1752"/>
      <c r="W1752"/>
      <c r="X1752"/>
      <c r="Y1752"/>
      <c r="Z1752"/>
      <c r="AA1752" s="11">
        <v>0</v>
      </c>
      <c r="AB1752" s="11">
        <v>5.0000000000000044E-2</v>
      </c>
      <c r="AC1752" s="11">
        <v>0.81600000075995927</v>
      </c>
      <c r="AD1752" s="11">
        <v>0.67200000062584875</v>
      </c>
      <c r="AE1752" s="11">
        <v>0.72960000067949293</v>
      </c>
      <c r="AF1752" s="11">
        <v>0.81696000076085329</v>
      </c>
      <c r="AG1752" s="11">
        <v>0.48000000044703484</v>
      </c>
      <c r="AH1752" s="11">
        <v>0.70656000065803526</v>
      </c>
      <c r="AI1752" s="11">
        <v>0.5472000005096197</v>
      </c>
      <c r="AJ1752" s="11">
        <v>0.67643444484274406</v>
      </c>
      <c r="AK1752" s="11">
        <v>0.68428611650188897</v>
      </c>
      <c r="AL1752" s="11">
        <v>0.61537533799554311</v>
      </c>
      <c r="AM1752" s="11">
        <v>4.1138680752225779E-2</v>
      </c>
      <c r="AN1752" s="11">
        <v>9.4906571428571437E-2</v>
      </c>
      <c r="AO1752" s="11">
        <v>0.69227404431081374</v>
      </c>
      <c r="AP1752" s="11">
        <v>0.64176000273227696</v>
      </c>
      <c r="AQ1752" s="11">
        <v>0.61537533799554311</v>
      </c>
      <c r="AR1752" s="11">
        <v>6741.5334698235201</v>
      </c>
      <c r="AS1752" s="11">
        <v>6710</v>
      </c>
      <c r="AT1752" s="11">
        <v>1148284</v>
      </c>
      <c r="AW1752" s="11">
        <v>0.02</v>
      </c>
      <c r="AX1752" s="11">
        <v>5.9747250585585582E-2</v>
      </c>
    </row>
    <row r="1753" spans="1:50">
      <c r="A1753"/>
      <c r="B1753"/>
      <c r="C1753"/>
      <c r="D1753"/>
      <c r="E1753"/>
      <c r="F1753"/>
      <c r="G1753"/>
      <c r="H1753"/>
      <c r="I1753"/>
      <c r="J1753"/>
      <c r="K1753"/>
      <c r="L1753"/>
      <c r="M1753"/>
      <c r="N1753"/>
      <c r="O1753"/>
      <c r="P1753"/>
      <c r="Q1753"/>
      <c r="R1753"/>
      <c r="S1753"/>
      <c r="T1753"/>
      <c r="U1753"/>
      <c r="V1753"/>
      <c r="W1753"/>
      <c r="X1753"/>
      <c r="Y1753"/>
      <c r="Z1753"/>
      <c r="AA1753" s="11">
        <v>0</v>
      </c>
      <c r="AB1753" s="11">
        <v>4.0000000000000036E-2</v>
      </c>
      <c r="AC1753" s="11">
        <v>0.83300000037997957</v>
      </c>
      <c r="AD1753" s="11">
        <v>0.68600000031292441</v>
      </c>
      <c r="AE1753" s="11">
        <v>0.74480000033974647</v>
      </c>
      <c r="AF1753" s="11">
        <v>0.83398000038042652</v>
      </c>
      <c r="AG1753" s="11">
        <v>0.49000000022351742</v>
      </c>
      <c r="AH1753" s="11">
        <v>0.72128000032901751</v>
      </c>
      <c r="AI1753" s="11">
        <v>0.55860000025480983</v>
      </c>
      <c r="AJ1753" s="11">
        <v>0.69391420632908996</v>
      </c>
      <c r="AK1753" s="11">
        <v>0.70199993937169791</v>
      </c>
      <c r="AL1753" s="11">
        <v>0.61981403769731114</v>
      </c>
      <c r="AM1753" s="11">
        <v>5.7879376919621778E-2</v>
      </c>
      <c r="AN1753" s="11">
        <v>0.12109135714285714</v>
      </c>
      <c r="AO1753" s="11">
        <v>0.69908876915512552</v>
      </c>
      <c r="AP1753" s="11">
        <v>0.65704000239074234</v>
      </c>
      <c r="AQ1753" s="11">
        <v>0.61981403769731114</v>
      </c>
      <c r="AR1753" s="11">
        <v>7156.0373287069096</v>
      </c>
      <c r="AS1753" s="11">
        <v>7110</v>
      </c>
      <c r="AT1753" s="11">
        <v>1160421</v>
      </c>
      <c r="AW1753" s="11">
        <v>0.03</v>
      </c>
      <c r="AX1753" s="11">
        <v>5.6984191337816598E-2</v>
      </c>
    </row>
    <row r="1754" spans="1:50">
      <c r="A1754"/>
      <c r="B1754"/>
      <c r="C1754"/>
      <c r="D1754"/>
      <c r="E1754"/>
      <c r="F1754"/>
      <c r="G1754"/>
      <c r="H1754"/>
      <c r="I1754"/>
      <c r="J1754"/>
      <c r="K1754"/>
      <c r="L1754"/>
      <c r="M1754"/>
      <c r="N1754"/>
      <c r="O1754"/>
      <c r="P1754"/>
      <c r="Q1754"/>
      <c r="R1754"/>
      <c r="S1754"/>
      <c r="T1754"/>
      <c r="U1754"/>
      <c r="V1754"/>
      <c r="W1754"/>
      <c r="X1754"/>
      <c r="Y1754"/>
      <c r="Z1754"/>
      <c r="AA1754" s="11">
        <v>0</v>
      </c>
      <c r="AB1754" s="11">
        <v>4.0000000000000036E-2</v>
      </c>
      <c r="AC1754" s="11">
        <v>0.85</v>
      </c>
      <c r="AD1754" s="11">
        <v>0.7</v>
      </c>
      <c r="AE1754" s="11">
        <v>0.76</v>
      </c>
      <c r="AF1754" s="11">
        <v>0.85099999999999998</v>
      </c>
      <c r="AG1754" s="11">
        <v>0.5</v>
      </c>
      <c r="AH1754" s="11">
        <v>0.73599999999999999</v>
      </c>
      <c r="AI1754" s="11">
        <v>0.56999999999999995</v>
      </c>
      <c r="AJ1754" s="11">
        <v>0.664897632947404</v>
      </c>
      <c r="AK1754" s="11">
        <v>0.70575591225046908</v>
      </c>
      <c r="AL1754" s="11">
        <v>0.61874013767662017</v>
      </c>
      <c r="AM1754" s="11">
        <v>9.6544492064829124E-2</v>
      </c>
      <c r="AN1754" s="11">
        <v>0.14727614285714286</v>
      </c>
      <c r="AO1754" s="11">
        <v>0.69328123086292348</v>
      </c>
      <c r="AP1754" s="11">
        <v>0.67232000204920783</v>
      </c>
      <c r="AQ1754" s="11">
        <v>0.61874013767662017</v>
      </c>
      <c r="AR1754" s="11">
        <v>7356.36596459867</v>
      </c>
      <c r="AS1754" s="11">
        <v>7320</v>
      </c>
      <c r="AT1754" s="11">
        <v>1175267</v>
      </c>
      <c r="AW1754" s="11">
        <v>0.04</v>
      </c>
      <c r="AX1754" s="11">
        <v>5.6492044021671295E-2</v>
      </c>
    </row>
    <row r="1755" spans="1:50">
      <c r="A1755"/>
      <c r="B1755"/>
      <c r="C1755"/>
      <c r="D1755"/>
      <c r="E1755"/>
      <c r="F1755"/>
      <c r="G1755"/>
      <c r="H1755"/>
      <c r="I1755"/>
      <c r="J1755"/>
      <c r="K1755"/>
      <c r="L1755"/>
      <c r="M1755"/>
      <c r="N1755"/>
      <c r="O1755"/>
      <c r="P1755"/>
      <c r="Q1755"/>
      <c r="R1755"/>
      <c r="S1755"/>
      <c r="T1755"/>
      <c r="U1755"/>
      <c r="V1755"/>
      <c r="W1755"/>
      <c r="X1755"/>
      <c r="Y1755"/>
      <c r="Z1755"/>
      <c r="AA1755" s="11">
        <v>0</v>
      </c>
      <c r="AB1755" s="11">
        <v>3.0000000000000027E-2</v>
      </c>
      <c r="AC1755" s="11">
        <v>0.7</v>
      </c>
      <c r="AD1755" s="11">
        <v>0.7</v>
      </c>
      <c r="AE1755" s="11">
        <v>0.76</v>
      </c>
      <c r="AF1755" s="11">
        <v>0.82700000000000007</v>
      </c>
      <c r="AG1755" s="11">
        <v>0.5</v>
      </c>
      <c r="AH1755" s="11">
        <v>0.73499999999999999</v>
      </c>
      <c r="AI1755" s="11">
        <v>0.626</v>
      </c>
      <c r="AJ1755" s="11">
        <v>0.63588105956571805</v>
      </c>
      <c r="AK1755" s="11">
        <v>0.70951188512923991</v>
      </c>
      <c r="AL1755" s="11">
        <v>0.6176662376559291</v>
      </c>
      <c r="AM1755" s="11">
        <v>0.16851002592526779</v>
      </c>
      <c r="AN1755" s="11">
        <v>0.16646885714285714</v>
      </c>
      <c r="AO1755" s="11">
        <v>0.68747369257072122</v>
      </c>
      <c r="AP1755" s="11">
        <v>0.6876000017076731</v>
      </c>
      <c r="AQ1755" s="11">
        <v>0.6176662376559291</v>
      </c>
      <c r="AR1755" s="11">
        <v>8113.7990614824803</v>
      </c>
      <c r="AS1755" s="11">
        <v>8060</v>
      </c>
      <c r="AT1755" s="11">
        <v>1186873</v>
      </c>
      <c r="AW1755" s="11">
        <v>0.03</v>
      </c>
      <c r="AX1755" s="11">
        <v>5.1933510028777108E-2</v>
      </c>
    </row>
    <row r="1756" spans="1:50">
      <c r="A1756"/>
      <c r="B1756"/>
      <c r="C1756"/>
      <c r="D1756"/>
      <c r="E1756"/>
      <c r="F1756"/>
      <c r="G1756"/>
      <c r="H1756"/>
      <c r="I1756"/>
      <c r="J1756"/>
      <c r="K1756"/>
      <c r="L1756"/>
      <c r="M1756"/>
      <c r="N1756"/>
      <c r="O1756"/>
      <c r="P1756"/>
      <c r="Q1756"/>
      <c r="R1756"/>
      <c r="S1756"/>
      <c r="T1756"/>
      <c r="U1756"/>
      <c r="V1756"/>
      <c r="W1756"/>
      <c r="X1756"/>
      <c r="Y1756"/>
      <c r="Z1756"/>
      <c r="AA1756" s="11">
        <v>0</v>
      </c>
      <c r="AB1756" s="11">
        <v>2.0000000000000018E-2</v>
      </c>
      <c r="AC1756" s="11">
        <v>0.7</v>
      </c>
      <c r="AD1756" s="11">
        <v>0.7</v>
      </c>
      <c r="AE1756" s="11">
        <v>0.75900000000000001</v>
      </c>
      <c r="AF1756" s="11">
        <v>0.84099999999999997</v>
      </c>
      <c r="AG1756" s="11">
        <v>0.5</v>
      </c>
      <c r="AH1756" s="11">
        <v>0.68400000000000005</v>
      </c>
      <c r="AI1756" s="11">
        <v>0.60199999999999998</v>
      </c>
      <c r="AJ1756" s="11">
        <v>0.66535404743559801</v>
      </c>
      <c r="AK1756" s="11">
        <v>0.68428743396375391</v>
      </c>
      <c r="AL1756" s="11">
        <v>0.61623024870480003</v>
      </c>
      <c r="AM1756" s="11">
        <v>0.25226205302396221</v>
      </c>
      <c r="AN1756" s="11">
        <v>0.26024042857142859</v>
      </c>
      <c r="AO1756" s="11">
        <v>0.69311749718449955</v>
      </c>
      <c r="AP1756" s="11">
        <v>0.70288000136613848</v>
      </c>
      <c r="AQ1756" s="11">
        <v>0.61623024870480003</v>
      </c>
      <c r="AR1756" s="11">
        <v>8419.0270418722994</v>
      </c>
      <c r="AS1756" s="11">
        <v>8440</v>
      </c>
      <c r="AT1756" s="11">
        <v>1199881</v>
      </c>
      <c r="AW1756" s="11">
        <v>0.04</v>
      </c>
      <c r="AX1756" s="11">
        <v>5.0935344102805896E-2</v>
      </c>
    </row>
    <row r="1757" spans="1:50">
      <c r="A1757"/>
      <c r="B1757"/>
      <c r="C1757"/>
      <c r="D1757"/>
      <c r="E1757"/>
      <c r="F1757"/>
      <c r="G1757"/>
      <c r="H1757"/>
      <c r="I1757"/>
      <c r="J1757"/>
      <c r="K1757"/>
      <c r="L1757"/>
      <c r="M1757"/>
      <c r="N1757"/>
      <c r="O1757"/>
      <c r="P1757"/>
      <c r="Q1757"/>
      <c r="R1757"/>
      <c r="S1757"/>
      <c r="T1757"/>
      <c r="U1757"/>
      <c r="V1757"/>
      <c r="W1757"/>
      <c r="X1757"/>
      <c r="Y1757"/>
      <c r="Z1757"/>
      <c r="AA1757" s="11">
        <v>0</v>
      </c>
      <c r="AB1757" s="11">
        <v>2.0000000000000018E-2</v>
      </c>
      <c r="AC1757" s="11">
        <v>0.7</v>
      </c>
      <c r="AD1757" s="11">
        <v>0.7</v>
      </c>
      <c r="AE1757" s="11">
        <v>0.84200000000000008</v>
      </c>
      <c r="AF1757" s="11">
        <v>0.84099999999999997</v>
      </c>
      <c r="AG1757" s="11">
        <v>0.5</v>
      </c>
      <c r="AH1757" s="11">
        <v>0.70700000000000007</v>
      </c>
      <c r="AI1757" s="11">
        <v>0.628</v>
      </c>
      <c r="AJ1757" s="11">
        <v>0.69482703530547796</v>
      </c>
      <c r="AK1757" s="11">
        <v>0.65906298279826792</v>
      </c>
      <c r="AL1757" s="11">
        <v>0.61479425975367086</v>
      </c>
      <c r="AM1757" s="11">
        <v>0.31907779125585112</v>
      </c>
      <c r="AN1757" s="11">
        <v>0.23623400000000003</v>
      </c>
      <c r="AO1757" s="11">
        <v>0.69876130179827767</v>
      </c>
      <c r="AP1757" s="11">
        <v>0.71816000102460398</v>
      </c>
      <c r="AQ1757" s="11">
        <v>0.61479425975367086</v>
      </c>
      <c r="AR1757" s="11">
        <v>8662.1448946365508</v>
      </c>
      <c r="AS1757" s="11">
        <v>8690</v>
      </c>
      <c r="AT1757" s="11">
        <v>1210196</v>
      </c>
      <c r="AW1757" s="11">
        <v>0.05</v>
      </c>
      <c r="AX1757" s="11">
        <v>4.9712906417145097E-2</v>
      </c>
    </row>
    <row r="1758" spans="1:50">
      <c r="A1758"/>
      <c r="B1758"/>
      <c r="C1758"/>
      <c r="D1758"/>
      <c r="E1758"/>
      <c r="F1758"/>
      <c r="G1758"/>
      <c r="H1758"/>
      <c r="I1758"/>
      <c r="J1758"/>
      <c r="K1758"/>
      <c r="L1758"/>
      <c r="M1758"/>
      <c r="N1758"/>
      <c r="O1758"/>
      <c r="P1758"/>
      <c r="Q1758"/>
      <c r="R1758"/>
      <c r="S1758"/>
      <c r="T1758"/>
      <c r="U1758"/>
      <c r="V1758"/>
      <c r="W1758"/>
      <c r="X1758"/>
      <c r="Y1758"/>
      <c r="Z1758"/>
      <c r="AA1758" s="11">
        <v>0</v>
      </c>
      <c r="AB1758" s="11">
        <v>0</v>
      </c>
      <c r="AC1758" s="11">
        <v>0.7</v>
      </c>
      <c r="AD1758" s="11">
        <v>0.7</v>
      </c>
      <c r="AE1758" s="11">
        <v>0.84900000000000009</v>
      </c>
      <c r="AF1758" s="11">
        <v>0.81499999999999995</v>
      </c>
      <c r="AG1758" s="11">
        <v>0.5</v>
      </c>
      <c r="AH1758" s="11">
        <v>0.70499999999999996</v>
      </c>
      <c r="AI1758" s="11">
        <v>0.374</v>
      </c>
      <c r="AJ1758" s="11">
        <v>0.69403880584406596</v>
      </c>
      <c r="AK1758" s="11">
        <v>0.68941258215771806</v>
      </c>
      <c r="AL1758" s="11">
        <v>0.58972988097791335</v>
      </c>
      <c r="AM1758" s="11">
        <v>0.42016577650457332</v>
      </c>
      <c r="AN1758" s="11">
        <v>0.240373</v>
      </c>
      <c r="AO1758" s="11">
        <v>0.71069110279098591</v>
      </c>
      <c r="AP1758" s="11">
        <v>0.73344000068306925</v>
      </c>
      <c r="AQ1758" s="11">
        <v>0.58972988097791335</v>
      </c>
      <c r="AR1758" s="11">
        <v>9077.8097885960506</v>
      </c>
      <c r="AS1758" s="11">
        <v>9030</v>
      </c>
      <c r="AT1758" s="11">
        <v>1222811</v>
      </c>
      <c r="AW1758" s="11">
        <v>0.04</v>
      </c>
      <c r="AX1758" s="11">
        <v>4.7311734466410488E-2</v>
      </c>
    </row>
    <row r="1759" spans="1:50">
      <c r="A1759"/>
      <c r="B1759"/>
      <c r="C1759"/>
      <c r="D1759"/>
      <c r="E1759"/>
      <c r="F1759"/>
      <c r="G1759"/>
      <c r="H1759"/>
      <c r="I1759"/>
      <c r="J1759"/>
      <c r="K1759"/>
      <c r="L1759"/>
      <c r="M1759"/>
      <c r="N1759"/>
      <c r="O1759"/>
      <c r="P1759"/>
      <c r="Q1759"/>
      <c r="R1759"/>
      <c r="S1759"/>
      <c r="T1759"/>
      <c r="U1759"/>
      <c r="V1759"/>
      <c r="W1759"/>
      <c r="X1759"/>
      <c r="Y1759"/>
      <c r="Z1759"/>
      <c r="AA1759" s="11">
        <v>0</v>
      </c>
      <c r="AB1759" s="11">
        <v>0</v>
      </c>
      <c r="AC1759" s="11">
        <v>0.7</v>
      </c>
      <c r="AD1759" s="11">
        <v>0.7</v>
      </c>
      <c r="AE1759" s="11">
        <v>0.85</v>
      </c>
      <c r="AF1759" s="11">
        <v>0.82900000000000007</v>
      </c>
      <c r="AG1759" s="11">
        <v>0.5</v>
      </c>
      <c r="AH1759" s="11">
        <v>0.69599999999999995</v>
      </c>
      <c r="AI1759" s="11">
        <v>0.36</v>
      </c>
      <c r="AJ1759" s="11">
        <v>0.69928010254952</v>
      </c>
      <c r="AK1759" s="11">
        <v>0.67364507390166195</v>
      </c>
      <c r="AL1759" s="11">
        <v>0.57382821201440115</v>
      </c>
      <c r="AM1759" s="11">
        <v>0.49344289261882002</v>
      </c>
      <c r="AN1759" s="11">
        <v>0.25266328571428576</v>
      </c>
      <c r="AO1759" s="11">
        <v>0.70166016053612967</v>
      </c>
      <c r="AP1759" s="11">
        <v>0.74872000034153474</v>
      </c>
      <c r="AQ1759" s="11">
        <v>0.57382821201440115</v>
      </c>
      <c r="AR1759" s="11">
        <v>9786.8634246932306</v>
      </c>
      <c r="AS1759" s="11">
        <v>9770</v>
      </c>
      <c r="AT1759" s="11">
        <v>1233386</v>
      </c>
      <c r="AW1759" s="11">
        <v>0.04</v>
      </c>
      <c r="AX1759" s="11">
        <v>4.4110920389897834E-2</v>
      </c>
    </row>
    <row r="1760" spans="1:50">
      <c r="A1760"/>
      <c r="B1760"/>
      <c r="C1760"/>
      <c r="D1760"/>
      <c r="E1760"/>
      <c r="F1760"/>
      <c r="G1760"/>
      <c r="H1760"/>
      <c r="I1760"/>
      <c r="J1760"/>
      <c r="K1760"/>
      <c r="L1760"/>
      <c r="M1760"/>
      <c r="N1760"/>
      <c r="O1760"/>
      <c r="P1760"/>
      <c r="Q1760"/>
      <c r="R1760"/>
      <c r="S1760"/>
      <c r="T1760"/>
      <c r="U1760"/>
      <c r="V1760"/>
      <c r="W1760"/>
      <c r="X1760"/>
      <c r="Y1760"/>
      <c r="Z1760"/>
      <c r="AA1760" s="11">
        <v>0</v>
      </c>
      <c r="AB1760" s="11">
        <v>0</v>
      </c>
      <c r="AC1760" s="11">
        <v>0.7</v>
      </c>
      <c r="AD1760" s="11">
        <v>0.7</v>
      </c>
      <c r="AE1760" s="11">
        <v>0.84499999999999997</v>
      </c>
      <c r="AF1760" s="11">
        <v>0.82</v>
      </c>
      <c r="AG1760" s="11">
        <v>0.5</v>
      </c>
      <c r="AH1760" s="11">
        <v>0.71400000000000008</v>
      </c>
      <c r="AI1760" s="11">
        <v>0.53400000000000003</v>
      </c>
      <c r="AJ1760" s="11">
        <v>0.69908642402868604</v>
      </c>
      <c r="AK1760" s="11">
        <v>0.66600807520275196</v>
      </c>
      <c r="AL1760" s="11">
        <v>0.57805470258674063</v>
      </c>
      <c r="AM1760" s="11">
        <v>0.58701558644048224</v>
      </c>
      <c r="AN1760" s="11">
        <v>0.29649957142857142</v>
      </c>
      <c r="AO1760" s="11">
        <v>0.69821618599101565</v>
      </c>
      <c r="AP1760" s="11">
        <v>0.76400000000000001</v>
      </c>
      <c r="AQ1760" s="11">
        <v>0.57805470258674063</v>
      </c>
      <c r="AR1760" s="11">
        <v>10157.5069610502</v>
      </c>
      <c r="AS1760" s="11">
        <v>10140</v>
      </c>
      <c r="AT1760" s="11">
        <v>1243253</v>
      </c>
      <c r="AW1760" s="11">
        <v>0.06</v>
      </c>
      <c r="AX1760" s="11">
        <v>4.442776134730464E-2</v>
      </c>
    </row>
    <row r="1761" spans="1:50">
      <c r="A1761"/>
      <c r="B1761"/>
      <c r="C1761"/>
      <c r="D1761"/>
      <c r="E1761"/>
      <c r="F1761"/>
      <c r="G1761"/>
      <c r="H1761"/>
      <c r="I1761"/>
      <c r="J1761"/>
      <c r="K1761"/>
      <c r="L1761"/>
      <c r="M1761"/>
      <c r="N1761"/>
      <c r="O1761"/>
      <c r="P1761"/>
      <c r="Q1761"/>
      <c r="R1761"/>
      <c r="S1761"/>
      <c r="T1761"/>
      <c r="U1761"/>
      <c r="V1761"/>
      <c r="W1761"/>
      <c r="X1761"/>
      <c r="Y1761"/>
      <c r="Z1761"/>
      <c r="AA1761" s="11">
        <v>0</v>
      </c>
      <c r="AB1761" s="11">
        <v>1.97921821E-2</v>
      </c>
      <c r="AC1761" s="11">
        <v>0.747</v>
      </c>
      <c r="AD1761" s="11">
        <v>0.5</v>
      </c>
      <c r="AE1761" s="11">
        <v>0.81700000000000006</v>
      </c>
      <c r="AF1761" s="11">
        <v>0.79099999999999993</v>
      </c>
      <c r="AG1761" s="11">
        <v>0.7</v>
      </c>
      <c r="AH1761" s="11">
        <v>0.72099999999999997</v>
      </c>
      <c r="AI1761" s="11">
        <v>0.59</v>
      </c>
      <c r="AJ1761" s="11">
        <v>0.65619444997425203</v>
      </c>
      <c r="AK1761" s="11">
        <v>0.67024247553693195</v>
      </c>
      <c r="AL1761" s="11">
        <v>0.5852395508677315</v>
      </c>
      <c r="AM1761" s="11">
        <v>0.68493660881291452</v>
      </c>
      <c r="AN1761" s="11">
        <v>0.32254228571428573</v>
      </c>
      <c r="AO1761" s="11">
        <v>0.6623031660438421</v>
      </c>
      <c r="AP1761" s="11">
        <v>0.76800000000000002</v>
      </c>
      <c r="AQ1761" s="11">
        <v>0.5852395508677315</v>
      </c>
      <c r="AR1761" s="11">
        <v>10817.215171514399</v>
      </c>
      <c r="AS1761" s="11">
        <v>10900</v>
      </c>
      <c r="AT1761" s="11">
        <v>1252987</v>
      </c>
      <c r="AW1761" s="11">
        <v>0.06</v>
      </c>
      <c r="AX1761" s="11">
        <v>3.6472671734633921E-2</v>
      </c>
    </row>
    <row r="1762" spans="1:50">
      <c r="A1762"/>
      <c r="B1762"/>
      <c r="C1762"/>
      <c r="D1762"/>
      <c r="E1762"/>
      <c r="F1762"/>
      <c r="G1762"/>
      <c r="H1762"/>
      <c r="I1762"/>
      <c r="J1762"/>
      <c r="K1762"/>
      <c r="L1762"/>
      <c r="M1762"/>
      <c r="N1762"/>
      <c r="O1762"/>
      <c r="P1762"/>
      <c r="Q1762"/>
      <c r="R1762"/>
      <c r="S1762"/>
      <c r="T1762"/>
      <c r="U1762"/>
      <c r="V1762"/>
      <c r="W1762"/>
      <c r="X1762"/>
      <c r="Y1762"/>
      <c r="Z1762"/>
      <c r="AA1762" s="11">
        <v>0</v>
      </c>
      <c r="AB1762" s="11">
        <v>1.9723865899999971E-2</v>
      </c>
      <c r="AC1762" s="11">
        <v>0.73299999999999998</v>
      </c>
      <c r="AD1762" s="11">
        <v>0.6</v>
      </c>
      <c r="AE1762" s="11">
        <v>0.81299999999999994</v>
      </c>
      <c r="AF1762" s="11">
        <v>0.79700000000000004</v>
      </c>
      <c r="AG1762" s="11">
        <v>0.7</v>
      </c>
      <c r="AH1762" s="11">
        <v>0.75800000000000001</v>
      </c>
      <c r="AI1762" s="11">
        <v>0.8</v>
      </c>
      <c r="AJ1762" s="11">
        <v>0.67159157326135199</v>
      </c>
      <c r="AK1762" s="11">
        <v>0.67678835287155592</v>
      </c>
      <c r="AL1762" s="11">
        <v>0.59802383583003227</v>
      </c>
      <c r="AM1762" s="11">
        <v>0.81844115947608331</v>
      </c>
      <c r="AN1762" s="11">
        <v>0.33348285714285719</v>
      </c>
      <c r="AO1762" s="11">
        <v>0.67455267466057356</v>
      </c>
      <c r="AP1762" s="11">
        <v>0.71700000000000008</v>
      </c>
      <c r="AQ1762" s="11">
        <v>0.59802383583003227</v>
      </c>
      <c r="AR1762" s="11">
        <v>11733.280697099701</v>
      </c>
      <c r="AS1762" s="11">
        <v>12080</v>
      </c>
      <c r="AT1762" s="11">
        <v>1260692</v>
      </c>
      <c r="AW1762" s="11">
        <v>0.08</v>
      </c>
      <c r="AX1762" s="11">
        <v>3.4248284756450365E-2</v>
      </c>
    </row>
    <row r="1763" spans="1:50">
      <c r="A1763"/>
      <c r="B1763"/>
      <c r="C1763"/>
      <c r="D1763"/>
      <c r="E1763"/>
      <c r="F1763"/>
      <c r="G1763"/>
      <c r="H1763"/>
      <c r="I1763"/>
      <c r="J1763"/>
      <c r="K1763"/>
      <c r="L1763"/>
      <c r="M1763"/>
      <c r="N1763"/>
      <c r="O1763"/>
      <c r="P1763"/>
      <c r="Q1763"/>
      <c r="R1763"/>
      <c r="S1763"/>
      <c r="T1763"/>
      <c r="U1763"/>
      <c r="V1763"/>
      <c r="W1763"/>
      <c r="X1763"/>
      <c r="Y1763"/>
      <c r="Z1763"/>
      <c r="AA1763" s="11">
        <v>0</v>
      </c>
      <c r="AB1763" s="11">
        <v>1.969999999999994E-2</v>
      </c>
      <c r="AC1763" s="11">
        <v>0.82</v>
      </c>
      <c r="AD1763" s="11">
        <v>0.6</v>
      </c>
      <c r="AE1763" s="11">
        <v>0.92099999999999993</v>
      </c>
      <c r="AF1763" s="11">
        <v>0.81400000000000006</v>
      </c>
      <c r="AG1763" s="11">
        <v>0.7</v>
      </c>
      <c r="AH1763" s="11">
        <v>0.75700000000000001</v>
      </c>
      <c r="AI1763" s="11">
        <v>0.80599999999999994</v>
      </c>
      <c r="AJ1763" s="11">
        <v>0.67855499207236802</v>
      </c>
      <c r="AK1763" s="11">
        <v>0.67363198872655994</v>
      </c>
      <c r="AL1763" s="11">
        <v>0.61551517510959153</v>
      </c>
      <c r="AM1763" s="11">
        <v>0.90480508833605444</v>
      </c>
      <c r="AN1763" s="11">
        <v>0.37005899999999997</v>
      </c>
      <c r="AO1763" s="11">
        <v>0.69478390042204963</v>
      </c>
      <c r="AP1763" s="11">
        <v>0.72900000000000009</v>
      </c>
      <c r="AQ1763" s="11">
        <v>0.61551517510959153</v>
      </c>
      <c r="AR1763" s="11">
        <v>12518.9354280064</v>
      </c>
      <c r="AS1763" s="11">
        <v>12750</v>
      </c>
      <c r="AT1763" s="11">
        <v>1268854</v>
      </c>
      <c r="AW1763" s="11">
        <v>0.11</v>
      </c>
      <c r="AX1763" s="11">
        <v>2.7708814570243268E-2</v>
      </c>
    </row>
    <row r="1764" spans="1:50">
      <c r="A1764"/>
      <c r="B1764"/>
      <c r="C1764"/>
      <c r="D1764"/>
      <c r="E1764"/>
      <c r="F1764"/>
      <c r="G1764"/>
      <c r="H1764"/>
      <c r="I1764"/>
      <c r="J1764"/>
      <c r="K1764"/>
      <c r="L1764"/>
      <c r="M1764"/>
      <c r="N1764"/>
      <c r="O1764"/>
      <c r="P1764"/>
      <c r="Q1764"/>
      <c r="R1764"/>
      <c r="S1764"/>
      <c r="T1764"/>
      <c r="U1764"/>
      <c r="V1764"/>
      <c r="W1764"/>
      <c r="X1764"/>
      <c r="Y1764"/>
      <c r="Z1764"/>
      <c r="AA1764" s="11">
        <v>0</v>
      </c>
      <c r="AB1764" s="11">
        <v>3.9305999561771721E-2</v>
      </c>
      <c r="AC1764" s="11">
        <v>0.83299999999999996</v>
      </c>
      <c r="AD1764" s="11">
        <v>0.7</v>
      </c>
      <c r="AE1764" s="11">
        <v>0.92200000000000004</v>
      </c>
      <c r="AF1764" s="11">
        <v>0.80799999999999994</v>
      </c>
      <c r="AG1764" s="11">
        <v>0.8</v>
      </c>
      <c r="AH1764" s="11">
        <v>0.71099999999999997</v>
      </c>
      <c r="AI1764" s="11">
        <v>0.86799999999999999</v>
      </c>
      <c r="AJ1764" s="11">
        <v>0.62204089926699202</v>
      </c>
      <c r="AK1764" s="11">
        <v>0.65838457624264202</v>
      </c>
      <c r="AL1764" s="11">
        <v>0.64891387936982503</v>
      </c>
      <c r="AM1764" s="11">
        <v>0.94681722024755888</v>
      </c>
      <c r="AN1764" s="11">
        <v>0.36265782016542925</v>
      </c>
      <c r="AO1764" s="11">
        <v>0.68829654552686137</v>
      </c>
      <c r="AP1764" s="11">
        <v>0.71499999999999997</v>
      </c>
      <c r="AQ1764" s="11">
        <v>0.64891387936982503</v>
      </c>
      <c r="AR1764" s="11">
        <v>12838.379295098801</v>
      </c>
      <c r="AS1764" s="11">
        <v>13270</v>
      </c>
      <c r="AT1764" s="11">
        <v>1275323</v>
      </c>
      <c r="AW1764" s="11">
        <v>0.11</v>
      </c>
      <c r="AX1764" s="11">
        <v>2.2816422775746303E-2</v>
      </c>
    </row>
    <row r="1765" spans="1:50">
      <c r="A1765"/>
      <c r="B1765"/>
      <c r="C1765"/>
      <c r="D1765"/>
      <c r="E1765"/>
      <c r="F1765"/>
      <c r="G1765"/>
      <c r="H1765"/>
      <c r="I1765"/>
      <c r="J1765"/>
      <c r="K1765"/>
      <c r="L1765"/>
      <c r="M1765"/>
      <c r="N1765"/>
      <c r="O1765"/>
      <c r="P1765"/>
      <c r="Q1765"/>
      <c r="R1765"/>
      <c r="S1765"/>
      <c r="T1765"/>
      <c r="U1765"/>
      <c r="V1765"/>
      <c r="W1765"/>
      <c r="X1765"/>
      <c r="Y1765"/>
      <c r="Z1765"/>
      <c r="AA1765" s="11">
        <v>0</v>
      </c>
      <c r="AB1765" s="11">
        <v>5.8911999123543501E-2</v>
      </c>
      <c r="AC1765" s="11">
        <v>0.82467000018618986</v>
      </c>
      <c r="AD1765" s="11">
        <v>0.7</v>
      </c>
      <c r="AE1765" s="11">
        <v>0.92500000000000004</v>
      </c>
      <c r="AF1765" s="11">
        <v>0.83400000000000007</v>
      </c>
      <c r="AG1765" s="11">
        <v>0.85</v>
      </c>
      <c r="AH1765" s="11">
        <v>0.71200000000000008</v>
      </c>
      <c r="AI1765" s="11">
        <v>0.85599999999999998</v>
      </c>
      <c r="AJ1765" s="11">
        <v>0.62082049030160036</v>
      </c>
      <c r="AK1765" s="11">
        <v>0.65680073051561727</v>
      </c>
      <c r="AL1765" s="11">
        <v>0.64742474060941169</v>
      </c>
      <c r="AM1765" s="11">
        <v>0.93734904825671339</v>
      </c>
      <c r="AN1765" s="11">
        <v>0.35525664033085852</v>
      </c>
      <c r="AO1765" s="11">
        <v>0.68641358011368037</v>
      </c>
      <c r="AP1765" s="11">
        <v>0.78500000000000003</v>
      </c>
      <c r="AQ1765" s="11">
        <v>0.64742474060941169</v>
      </c>
      <c r="AS1765" s="11">
        <v>13646</v>
      </c>
      <c r="AW1765" s="11">
        <v>0.12</v>
      </c>
      <c r="AX1765" s="11">
        <v>1.6351446334555486E-2</v>
      </c>
    </row>
    <row r="1766" spans="1:50">
      <c r="A1766"/>
      <c r="B1766"/>
      <c r="C1766"/>
      <c r="D1766"/>
      <c r="E1766"/>
      <c r="F1766"/>
      <c r="G1766"/>
      <c r="H1766"/>
      <c r="I1766"/>
      <c r="J1766"/>
      <c r="K1766"/>
      <c r="L1766"/>
      <c r="M1766"/>
      <c r="N1766"/>
      <c r="O1766"/>
      <c r="P1766"/>
      <c r="Q1766"/>
      <c r="R1766"/>
      <c r="S1766"/>
      <c r="T1766"/>
      <c r="U1766"/>
      <c r="V1766"/>
      <c r="W1766"/>
      <c r="X1766"/>
      <c r="Y1766"/>
      <c r="Z1766"/>
      <c r="AA1766" s="11">
        <v>1.4660870907173537E-2</v>
      </c>
      <c r="AB1766" s="11">
        <v>0.68700000760000002</v>
      </c>
      <c r="AC1766" s="11">
        <v>0.55000000000000004</v>
      </c>
      <c r="AD1766" s="11">
        <v>0.3</v>
      </c>
      <c r="AE1766" s="11">
        <v>0.72400000000000009</v>
      </c>
      <c r="AF1766" s="11">
        <v>0.86799999999999999</v>
      </c>
      <c r="AG1766" s="11">
        <v>0.7</v>
      </c>
      <c r="AH1766" s="11">
        <v>0.67799999999999994</v>
      </c>
      <c r="AI1766" s="11">
        <v>0.66200000000000003</v>
      </c>
      <c r="AJ1766" s="11">
        <v>0.31922960898929692</v>
      </c>
      <c r="AK1766" s="11">
        <v>0.46784544493010094</v>
      </c>
      <c r="AL1766" s="11">
        <v>0.448070105340938</v>
      </c>
      <c r="AM1766" s="11">
        <v>8.3933780727899997E-3</v>
      </c>
      <c r="AN1766" s="11">
        <v>0.20550142857142856</v>
      </c>
      <c r="AO1766" s="11">
        <v>0.41207299475392167</v>
      </c>
      <c r="AP1766" s="11">
        <v>0.49120000274479386</v>
      </c>
      <c r="AQ1766" s="11">
        <v>0.448070105340938</v>
      </c>
      <c r="AR1766" s="11">
        <v>6884.3950411539399</v>
      </c>
      <c r="AS1766" s="11">
        <v>6570</v>
      </c>
      <c r="AT1766" s="11">
        <v>91145000</v>
      </c>
      <c r="AV1766" s="11">
        <v>17.84</v>
      </c>
      <c r="AW1766" s="11">
        <v>-0.11</v>
      </c>
      <c r="AX1766" s="11">
        <v>1.6567781167796114E-3</v>
      </c>
    </row>
    <row r="1767" spans="1:50">
      <c r="A1767"/>
      <c r="B1767"/>
      <c r="C1767"/>
      <c r="D1767"/>
      <c r="E1767"/>
      <c r="F1767"/>
      <c r="G1767"/>
      <c r="H1767"/>
      <c r="I1767"/>
      <c r="J1767"/>
      <c r="K1767"/>
      <c r="L1767"/>
      <c r="M1767"/>
      <c r="N1767"/>
      <c r="O1767"/>
      <c r="P1767"/>
      <c r="Q1767"/>
      <c r="R1767"/>
      <c r="S1767"/>
      <c r="T1767"/>
      <c r="U1767"/>
      <c r="V1767"/>
      <c r="W1767"/>
      <c r="X1767"/>
      <c r="Y1767"/>
      <c r="Z1767"/>
      <c r="AA1767" s="11">
        <v>1.4660870907173537E-2</v>
      </c>
      <c r="AB1767" s="11">
        <v>0.68200000760000001</v>
      </c>
      <c r="AC1767" s="11">
        <v>0.55000000000000004</v>
      </c>
      <c r="AD1767" s="11">
        <v>0.3</v>
      </c>
      <c r="AE1767" s="11">
        <v>0.73099999999999998</v>
      </c>
      <c r="AF1767" s="11">
        <v>0.93099999999999994</v>
      </c>
      <c r="AG1767" s="11">
        <v>0.7</v>
      </c>
      <c r="AH1767" s="11">
        <v>0.66599999999999993</v>
      </c>
      <c r="AI1767" s="11">
        <v>0.63</v>
      </c>
      <c r="AJ1767" s="11">
        <v>0.31554041742015998</v>
      </c>
      <c r="AK1767" s="11">
        <v>0.46718922953547803</v>
      </c>
      <c r="AL1767" s="11">
        <v>0.44701031159655741</v>
      </c>
      <c r="AM1767" s="11">
        <v>1.2265693212089777E-2</v>
      </c>
      <c r="AN1767" s="11">
        <v>0.21878699999999998</v>
      </c>
      <c r="AO1767" s="11">
        <v>0.41027856611635743</v>
      </c>
      <c r="AP1767" s="11">
        <v>0.50348000247031455</v>
      </c>
      <c r="AQ1767" s="11">
        <v>0.44701031159655741</v>
      </c>
      <c r="AR1767" s="11">
        <v>7262.9423911978301</v>
      </c>
      <c r="AS1767" s="11">
        <v>6960</v>
      </c>
      <c r="AT1767" s="11">
        <v>92570752</v>
      </c>
      <c r="AU1767" s="11">
        <v>48.54</v>
      </c>
      <c r="AV1767" s="11">
        <v>26.41</v>
      </c>
      <c r="AW1767" s="11">
        <v>-0.11</v>
      </c>
      <c r="AX1767" s="11">
        <v>-3.4728645936220048E-3</v>
      </c>
    </row>
    <row r="1768" spans="1:50">
      <c r="A1768"/>
      <c r="B1768"/>
      <c r="C1768"/>
      <c r="D1768"/>
      <c r="E1768"/>
      <c r="F1768"/>
      <c r="G1768"/>
      <c r="H1768"/>
      <c r="I1768"/>
      <c r="J1768"/>
      <c r="K1768"/>
      <c r="L1768"/>
      <c r="M1768"/>
      <c r="N1768"/>
      <c r="O1768"/>
      <c r="P1768"/>
      <c r="Q1768"/>
      <c r="R1768"/>
      <c r="S1768"/>
      <c r="T1768"/>
      <c r="U1768"/>
      <c r="V1768"/>
      <c r="W1768"/>
      <c r="X1768"/>
      <c r="Y1768"/>
      <c r="Z1768"/>
      <c r="AA1768" s="11">
        <v>1.4660870907173537E-2</v>
      </c>
      <c r="AB1768" s="11">
        <v>0.7029999924</v>
      </c>
      <c r="AC1768" s="11">
        <v>0.55000000000000004</v>
      </c>
      <c r="AD1768" s="11">
        <v>0.3</v>
      </c>
      <c r="AE1768" s="11">
        <v>0.73199999999999998</v>
      </c>
      <c r="AF1768" s="11">
        <v>0.82700000000000007</v>
      </c>
      <c r="AG1768" s="11">
        <v>0.7</v>
      </c>
      <c r="AH1768" s="11">
        <v>0.57799999999999996</v>
      </c>
      <c r="AI1768" s="11">
        <v>0.63</v>
      </c>
      <c r="AJ1768" s="11">
        <v>0.36128849060301998</v>
      </c>
      <c r="AK1768" s="11">
        <v>0.47423850030751263</v>
      </c>
      <c r="AL1768" s="11">
        <v>0.43082430389294768</v>
      </c>
      <c r="AM1768" s="11">
        <v>2.0593144413762223E-2</v>
      </c>
      <c r="AN1768" s="11">
        <v>0.228384</v>
      </c>
      <c r="AO1768" s="11">
        <v>0.40403122486119203</v>
      </c>
      <c r="AP1768" s="11">
        <v>0.51576000219583518</v>
      </c>
      <c r="AQ1768" s="11">
        <v>0.43082430389294768</v>
      </c>
      <c r="AR1768" s="11">
        <v>7776.9233271704697</v>
      </c>
      <c r="AS1768" s="11">
        <v>7530</v>
      </c>
      <c r="AT1768" s="11">
        <v>93926296</v>
      </c>
      <c r="AW1768" s="11">
        <v>-0.12</v>
      </c>
      <c r="AX1768" s="11">
        <v>-3.4105983843856769E-3</v>
      </c>
    </row>
    <row r="1769" spans="1:50">
      <c r="A1769"/>
      <c r="B1769"/>
      <c r="C1769"/>
      <c r="D1769"/>
      <c r="E1769"/>
      <c r="F1769"/>
      <c r="G1769"/>
      <c r="H1769"/>
      <c r="I1769"/>
      <c r="J1769"/>
      <c r="K1769"/>
      <c r="L1769"/>
      <c r="M1769"/>
      <c r="N1769"/>
      <c r="O1769"/>
      <c r="P1769"/>
      <c r="Q1769"/>
      <c r="R1769"/>
      <c r="S1769"/>
      <c r="T1769"/>
      <c r="U1769"/>
      <c r="V1769"/>
      <c r="W1769"/>
      <c r="X1769"/>
      <c r="Y1769"/>
      <c r="Z1769"/>
      <c r="AA1769" s="11">
        <v>1.4660870907173537E-2</v>
      </c>
      <c r="AB1769" s="11">
        <v>0.65700000759999999</v>
      </c>
      <c r="AC1769" s="11">
        <v>0.55000000000000004</v>
      </c>
      <c r="AD1769" s="11">
        <v>0.3</v>
      </c>
      <c r="AE1769" s="11">
        <v>0.7340000000000001</v>
      </c>
      <c r="AF1769" s="11">
        <v>0.80900000000000005</v>
      </c>
      <c r="AG1769" s="11">
        <v>0.7</v>
      </c>
      <c r="AH1769" s="11">
        <v>0.54100000000000004</v>
      </c>
      <c r="AI1769" s="11">
        <v>0.748</v>
      </c>
      <c r="AJ1769" s="11">
        <v>0.40703656378588005</v>
      </c>
      <c r="AK1769" s="11">
        <v>0.48128777107954718</v>
      </c>
      <c r="AL1769" s="11">
        <v>0.4146382961893379</v>
      </c>
      <c r="AM1769" s="11">
        <v>3.9071887836222889E-2</v>
      </c>
      <c r="AN1769" s="11">
        <v>0.24414157142857143</v>
      </c>
      <c r="AO1769" s="11">
        <v>0.39778388360602657</v>
      </c>
      <c r="AP1769" s="11">
        <v>0.52804000192135581</v>
      </c>
      <c r="AQ1769" s="11">
        <v>0.4146382961893379</v>
      </c>
      <c r="AR1769" s="11">
        <v>8137.1748203708803</v>
      </c>
      <c r="AS1769" s="11">
        <v>7880</v>
      </c>
      <c r="AT1769" s="11">
        <v>95251064</v>
      </c>
      <c r="AU1769" s="11">
        <v>48.99</v>
      </c>
      <c r="AV1769" s="11">
        <v>21.5</v>
      </c>
      <c r="AW1769" s="11">
        <v>-0.11</v>
      </c>
      <c r="AX1769" s="11">
        <v>-6.6581513484011978E-3</v>
      </c>
    </row>
    <row r="1770" spans="1:50">
      <c r="A1770"/>
      <c r="B1770"/>
      <c r="C1770"/>
      <c r="D1770"/>
      <c r="E1770"/>
      <c r="F1770"/>
      <c r="G1770"/>
      <c r="H1770"/>
      <c r="I1770"/>
      <c r="J1770"/>
      <c r="K1770"/>
      <c r="L1770"/>
      <c r="M1770"/>
      <c r="N1770"/>
      <c r="O1770"/>
      <c r="P1770"/>
      <c r="Q1770"/>
      <c r="R1770"/>
      <c r="S1770"/>
      <c r="T1770"/>
      <c r="U1770"/>
      <c r="V1770"/>
      <c r="W1770"/>
      <c r="X1770"/>
      <c r="Y1770"/>
      <c r="Z1770"/>
      <c r="AA1770" s="11">
        <v>1.4660870907173537E-2</v>
      </c>
      <c r="AB1770" s="11">
        <v>0.6720000076</v>
      </c>
      <c r="AC1770" s="11">
        <v>0.55000000000000004</v>
      </c>
      <c r="AD1770" s="11">
        <v>0.3</v>
      </c>
      <c r="AE1770" s="11">
        <v>0.7340000000000001</v>
      </c>
      <c r="AF1770" s="11">
        <v>0.86299999999999999</v>
      </c>
      <c r="AG1770" s="11">
        <v>0.7</v>
      </c>
      <c r="AH1770" s="11">
        <v>0.58200000000000007</v>
      </c>
      <c r="AI1770" s="11">
        <v>0.77</v>
      </c>
      <c r="AJ1770" s="11">
        <v>0.44940627126420896</v>
      </c>
      <c r="AK1770" s="11">
        <v>0.50979286803546764</v>
      </c>
      <c r="AL1770" s="11">
        <v>0.43383202246595942</v>
      </c>
      <c r="AM1770" s="11">
        <v>8.8944982092316452E-2</v>
      </c>
      <c r="AN1770" s="11">
        <v>0.2602707142857143</v>
      </c>
      <c r="AO1770" s="11">
        <v>0.41481239852871121</v>
      </c>
      <c r="AP1770" s="11">
        <v>0.54032000164687632</v>
      </c>
      <c r="AQ1770" s="11">
        <v>0.43383202246595942</v>
      </c>
      <c r="AR1770" s="11">
        <v>8454.83416152871</v>
      </c>
      <c r="AS1770" s="11">
        <v>8230</v>
      </c>
      <c r="AT1770" s="11">
        <v>96584488</v>
      </c>
      <c r="AW1770" s="11">
        <v>-0.09</v>
      </c>
      <c r="AX1770" s="11">
        <v>-1.1165985195337014E-2</v>
      </c>
    </row>
    <row r="1771" spans="1:50">
      <c r="A1771"/>
      <c r="B1771"/>
      <c r="C1771"/>
      <c r="D1771"/>
      <c r="E1771"/>
      <c r="F1771"/>
      <c r="G1771"/>
      <c r="H1771"/>
      <c r="I1771"/>
      <c r="J1771"/>
      <c r="K1771"/>
      <c r="L1771"/>
      <c r="M1771"/>
      <c r="N1771"/>
      <c r="O1771"/>
      <c r="P1771"/>
      <c r="Q1771"/>
      <c r="R1771"/>
      <c r="S1771"/>
      <c r="T1771"/>
      <c r="U1771"/>
      <c r="V1771"/>
      <c r="W1771"/>
      <c r="X1771"/>
      <c r="Y1771"/>
      <c r="Z1771"/>
      <c r="AA1771" s="11">
        <v>1.4660870907173537E-2</v>
      </c>
      <c r="AB1771" s="11">
        <v>0.6720000076</v>
      </c>
      <c r="AC1771" s="11">
        <v>0.55000000000000004</v>
      </c>
      <c r="AD1771" s="11">
        <v>0.3</v>
      </c>
      <c r="AE1771" s="11">
        <v>0.73099999999999998</v>
      </c>
      <c r="AF1771" s="11">
        <v>0.92299999999999993</v>
      </c>
      <c r="AG1771" s="11">
        <v>0.7</v>
      </c>
      <c r="AH1771" s="11">
        <v>0.67599999999999993</v>
      </c>
      <c r="AI1771" s="11">
        <v>0.63</v>
      </c>
      <c r="AJ1771" s="11">
        <v>0.49177597874253803</v>
      </c>
      <c r="AK1771" s="11">
        <v>0.53829796499138793</v>
      </c>
      <c r="AL1771" s="11">
        <v>0.45302574874258106</v>
      </c>
      <c r="AM1771" s="11">
        <v>0.15966854713766887</v>
      </c>
      <c r="AN1771" s="11">
        <v>0.2793025714285714</v>
      </c>
      <c r="AO1771" s="11">
        <v>0.4318409134513958</v>
      </c>
      <c r="AP1771" s="11">
        <v>0.55260000137239695</v>
      </c>
      <c r="AQ1771" s="11">
        <v>0.45302574874258106</v>
      </c>
      <c r="AR1771" s="11">
        <v>9200.8959135444202</v>
      </c>
      <c r="AS1771" s="11">
        <v>8960</v>
      </c>
      <c r="AT1771" s="11">
        <v>97966000</v>
      </c>
      <c r="AU1771" s="11">
        <v>51.87</v>
      </c>
      <c r="AV1771" s="11">
        <v>15.68</v>
      </c>
      <c r="AW1771" s="11">
        <v>-0.08</v>
      </c>
      <c r="AX1771" s="11">
        <v>-1.3888778494968501E-2</v>
      </c>
    </row>
    <row r="1772" spans="1:50">
      <c r="A1772"/>
      <c r="B1772"/>
      <c r="C1772"/>
      <c r="D1772"/>
      <c r="E1772"/>
      <c r="F1772"/>
      <c r="G1772"/>
      <c r="H1772"/>
      <c r="I1772"/>
      <c r="J1772"/>
      <c r="K1772"/>
      <c r="L1772"/>
      <c r="M1772"/>
      <c r="N1772"/>
      <c r="O1772"/>
      <c r="P1772"/>
      <c r="Q1772"/>
      <c r="R1772"/>
      <c r="S1772"/>
      <c r="T1772"/>
      <c r="U1772"/>
      <c r="V1772"/>
      <c r="W1772"/>
      <c r="X1772"/>
      <c r="Y1772"/>
      <c r="Z1772"/>
      <c r="AA1772" s="11">
        <v>1.4660870907173537E-2</v>
      </c>
      <c r="AB1772" s="11">
        <v>0.66850000379999996</v>
      </c>
      <c r="AC1772" s="11">
        <v>0.55000000000000004</v>
      </c>
      <c r="AD1772" s="11">
        <v>0.5</v>
      </c>
      <c r="AE1772" s="11">
        <v>0.69</v>
      </c>
      <c r="AF1772" s="11">
        <v>0.85499999999999998</v>
      </c>
      <c r="AG1772" s="11">
        <v>0.5</v>
      </c>
      <c r="AH1772" s="11">
        <v>0.69099999999999995</v>
      </c>
      <c r="AI1772" s="11">
        <v>0.83</v>
      </c>
      <c r="AJ1772" s="11">
        <v>0.49948616264606349</v>
      </c>
      <c r="AK1772" s="11">
        <v>0.547544422187491</v>
      </c>
      <c r="AL1772" s="11">
        <v>0.46448464360254099</v>
      </c>
      <c r="AM1772" s="11">
        <v>0.24420717747505336</v>
      </c>
      <c r="AN1772" s="11">
        <v>0.29328599999999999</v>
      </c>
      <c r="AO1772" s="11">
        <v>0.43991586852407155</v>
      </c>
      <c r="AP1772" s="11">
        <v>0.56488000109791758</v>
      </c>
      <c r="AQ1772" s="11">
        <v>0.46448464360254099</v>
      </c>
      <c r="AR1772" s="11">
        <v>9301.8525402447194</v>
      </c>
      <c r="AS1772" s="11">
        <v>9090</v>
      </c>
      <c r="AT1772" s="11">
        <v>98994087.383595794</v>
      </c>
      <c r="AW1772" s="11">
        <v>-0.06</v>
      </c>
      <c r="AX1772" s="11">
        <v>-9.7371035941667961E-3</v>
      </c>
    </row>
    <row r="1773" spans="1:50">
      <c r="A1773"/>
      <c r="B1773"/>
      <c r="C1773"/>
      <c r="D1773"/>
      <c r="E1773"/>
      <c r="F1773"/>
      <c r="G1773"/>
      <c r="H1773"/>
      <c r="I1773"/>
      <c r="J1773"/>
      <c r="K1773"/>
      <c r="L1773"/>
      <c r="M1773"/>
      <c r="N1773"/>
      <c r="O1773"/>
      <c r="P1773"/>
      <c r="Q1773"/>
      <c r="R1773"/>
      <c r="S1773"/>
      <c r="T1773"/>
      <c r="U1773"/>
      <c r="V1773"/>
      <c r="W1773"/>
      <c r="X1773"/>
      <c r="Y1773"/>
      <c r="Z1773"/>
      <c r="AA1773" s="11">
        <v>1.4660870907173537E-2</v>
      </c>
      <c r="AB1773" s="11">
        <v>0.66500000000000004</v>
      </c>
      <c r="AC1773" s="11">
        <v>0.55000000000000004</v>
      </c>
      <c r="AD1773" s="11">
        <v>0.7</v>
      </c>
      <c r="AE1773" s="11">
        <v>0.68799999999999994</v>
      </c>
      <c r="AF1773" s="11">
        <v>0.85499999999999998</v>
      </c>
      <c r="AG1773" s="11">
        <v>0.5</v>
      </c>
      <c r="AH1773" s="11">
        <v>0.73199999999999998</v>
      </c>
      <c r="AI1773" s="11">
        <v>0.81200000000000006</v>
      </c>
      <c r="AJ1773" s="11">
        <v>0.50719634654958901</v>
      </c>
      <c r="AK1773" s="11">
        <v>0.55679087938359406</v>
      </c>
      <c r="AL1773" s="11">
        <v>0.47594353846250093</v>
      </c>
      <c r="AM1773" s="11">
        <v>0.28808510248074221</v>
      </c>
      <c r="AN1773" s="11">
        <v>0.30990385714285712</v>
      </c>
      <c r="AO1773" s="11">
        <v>0.4479908235967473</v>
      </c>
      <c r="AP1773" s="11">
        <v>0.57716000082343821</v>
      </c>
      <c r="AQ1773" s="11">
        <v>0.47594353846250093</v>
      </c>
      <c r="AR1773" s="11">
        <v>9563.0408881850708</v>
      </c>
      <c r="AS1773" s="11">
        <v>9380</v>
      </c>
      <c r="AT1773" s="11">
        <v>100002340.26808199</v>
      </c>
      <c r="AU1773" s="11">
        <v>49.68</v>
      </c>
      <c r="AV1773" s="11">
        <v>13.5</v>
      </c>
      <c r="AW1773" s="11">
        <v>-0.04</v>
      </c>
      <c r="AX1773" s="11">
        <v>-7.6377427299901823E-3</v>
      </c>
    </row>
    <row r="1774" spans="1:50">
      <c r="A1774"/>
      <c r="B1774"/>
      <c r="C1774"/>
      <c r="D1774"/>
      <c r="E1774"/>
      <c r="F1774"/>
      <c r="G1774"/>
      <c r="H1774"/>
      <c r="I1774"/>
      <c r="J1774"/>
      <c r="K1774"/>
      <c r="L1774"/>
      <c r="M1774"/>
      <c r="N1774"/>
      <c r="O1774"/>
      <c r="P1774"/>
      <c r="Q1774"/>
      <c r="R1774"/>
      <c r="S1774"/>
      <c r="T1774"/>
      <c r="U1774"/>
      <c r="V1774"/>
      <c r="W1774"/>
      <c r="X1774"/>
      <c r="Y1774"/>
      <c r="Z1774"/>
      <c r="AA1774" s="11">
        <v>1.4660870907173537E-2</v>
      </c>
      <c r="AB1774" s="11">
        <v>0.64240001679999992</v>
      </c>
      <c r="AC1774" s="11">
        <v>0.7</v>
      </c>
      <c r="AD1774" s="11">
        <v>0.7</v>
      </c>
      <c r="AE1774" s="11">
        <v>0.68299999999999994</v>
      </c>
      <c r="AF1774" s="11">
        <v>0.84699999999999998</v>
      </c>
      <c r="AG1774" s="11">
        <v>0.5</v>
      </c>
      <c r="AH1774" s="11">
        <v>0.77</v>
      </c>
      <c r="AI1774" s="11">
        <v>0.81</v>
      </c>
      <c r="AJ1774" s="11">
        <v>0.46946063711859798</v>
      </c>
      <c r="AK1774" s="11">
        <v>0.55011430007671402</v>
      </c>
      <c r="AL1774" s="11">
        <v>0.49836116424250737</v>
      </c>
      <c r="AM1774" s="11">
        <v>0.33103943249225332</v>
      </c>
      <c r="AN1774" s="11">
        <v>0.32579542857142857</v>
      </c>
      <c r="AO1774" s="11">
        <v>0.44311411156461106</v>
      </c>
      <c r="AP1774" s="11">
        <v>0.58944000054895873</v>
      </c>
      <c r="AQ1774" s="11">
        <v>0.49836116424250737</v>
      </c>
      <c r="AR1774" s="11">
        <v>10975.3172517901</v>
      </c>
      <c r="AS1774" s="11">
        <v>10780</v>
      </c>
      <c r="AT1774" s="11">
        <v>101020862.18889201</v>
      </c>
      <c r="AW1774" s="11">
        <v>-0.03</v>
      </c>
      <c r="AX1774" s="11">
        <v>-3.1673324787109269E-3</v>
      </c>
    </row>
    <row r="1775" spans="1:50">
      <c r="A1775"/>
      <c r="B1775"/>
      <c r="C1775"/>
      <c r="D1775"/>
      <c r="E1775"/>
      <c r="F1775"/>
      <c r="G1775"/>
      <c r="H1775"/>
      <c r="I1775"/>
      <c r="J1775"/>
      <c r="K1775"/>
      <c r="L1775"/>
      <c r="M1775"/>
      <c r="N1775"/>
      <c r="O1775"/>
      <c r="P1775"/>
      <c r="Q1775"/>
      <c r="R1775"/>
      <c r="S1775"/>
      <c r="T1775"/>
      <c r="U1775"/>
      <c r="V1775"/>
      <c r="W1775"/>
      <c r="X1775"/>
      <c r="Y1775"/>
      <c r="Z1775"/>
      <c r="AA1775" s="11">
        <v>1.4660870907173537E-2</v>
      </c>
      <c r="AB1775" s="11">
        <v>0.6368999863</v>
      </c>
      <c r="AC1775" s="11">
        <v>0.7</v>
      </c>
      <c r="AD1775" s="11">
        <v>0.7</v>
      </c>
      <c r="AE1775" s="11">
        <v>0.73299999999999998</v>
      </c>
      <c r="AF1775" s="11">
        <v>0.83099999999999996</v>
      </c>
      <c r="AG1775" s="11">
        <v>0.5</v>
      </c>
      <c r="AH1775" s="11">
        <v>0.79799999999999993</v>
      </c>
      <c r="AI1775" s="11">
        <v>0.81599999999999995</v>
      </c>
      <c r="AJ1775" s="11">
        <v>0.48515303879977756</v>
      </c>
      <c r="AK1775" s="11">
        <v>0.56310309724104002</v>
      </c>
      <c r="AL1775" s="11">
        <v>0.45491937837110924</v>
      </c>
      <c r="AM1775" s="11">
        <v>0.41865346270575998</v>
      </c>
      <c r="AN1775" s="11">
        <v>0.34135014285714288</v>
      </c>
      <c r="AO1775" s="11">
        <v>0.43678231048724231</v>
      </c>
      <c r="AP1775" s="11">
        <v>0.60172000027447936</v>
      </c>
      <c r="AQ1775" s="11">
        <v>0.45491937837110924</v>
      </c>
      <c r="AR1775" s="11">
        <v>11645.6657831874</v>
      </c>
      <c r="AS1775" s="11">
        <v>11480</v>
      </c>
      <c r="AT1775" s="11">
        <v>102049757.735962</v>
      </c>
      <c r="AU1775" s="11">
        <v>46.05</v>
      </c>
      <c r="AV1775" s="11">
        <v>11.03</v>
      </c>
      <c r="AW1775" s="11">
        <v>-0.03</v>
      </c>
      <c r="AX1775" s="11">
        <v>-6.8727114657657351E-4</v>
      </c>
    </row>
    <row r="1776" spans="1:50">
      <c r="A1776"/>
      <c r="B1776"/>
      <c r="C1776"/>
      <c r="D1776"/>
      <c r="E1776"/>
      <c r="F1776"/>
      <c r="G1776"/>
      <c r="H1776"/>
      <c r="I1776"/>
      <c r="J1776"/>
      <c r="K1776"/>
      <c r="L1776"/>
      <c r="M1776"/>
      <c r="N1776"/>
      <c r="O1776"/>
      <c r="P1776"/>
      <c r="Q1776"/>
      <c r="R1776"/>
      <c r="S1776"/>
      <c r="T1776"/>
      <c r="U1776"/>
      <c r="V1776"/>
      <c r="W1776"/>
      <c r="X1776"/>
      <c r="Y1776"/>
      <c r="Z1776"/>
      <c r="AA1776" s="11">
        <v>1.4660870907173537E-2</v>
      </c>
      <c r="AB1776" s="11">
        <v>0.63020000460000003</v>
      </c>
      <c r="AC1776" s="11">
        <v>0.7</v>
      </c>
      <c r="AD1776" s="11">
        <v>0.7</v>
      </c>
      <c r="AE1776" s="11">
        <v>0.74900000000000011</v>
      </c>
      <c r="AF1776" s="11">
        <v>0.83700000000000008</v>
      </c>
      <c r="AG1776" s="11">
        <v>0.5</v>
      </c>
      <c r="AH1776" s="11">
        <v>0.81099999999999994</v>
      </c>
      <c r="AI1776" s="11">
        <v>0.752</v>
      </c>
      <c r="AJ1776" s="11">
        <v>0.442119390664378</v>
      </c>
      <c r="AK1776" s="11">
        <v>0.53478875626001199</v>
      </c>
      <c r="AL1776" s="11">
        <v>0.44309470552238378</v>
      </c>
      <c r="AM1776" s="11">
        <v>0.50796111877611116</v>
      </c>
      <c r="AN1776" s="11">
        <v>0.35293585714285713</v>
      </c>
      <c r="AO1776" s="11">
        <v>0.4200417641720412</v>
      </c>
      <c r="AP1776" s="11">
        <v>0.61399999999999999</v>
      </c>
      <c r="AQ1776" s="11">
        <v>0.44309470552238378</v>
      </c>
      <c r="AR1776" s="11">
        <v>12592.503676435201</v>
      </c>
      <c r="AS1776" s="11">
        <v>12380</v>
      </c>
      <c r="AT1776" s="11">
        <v>103089132.564478</v>
      </c>
      <c r="AW1776" s="11">
        <v>-0.03</v>
      </c>
      <c r="AX1776" s="11">
        <v>1.1441342204510097E-4</v>
      </c>
    </row>
    <row r="1777" spans="1:50">
      <c r="A1777"/>
      <c r="B1777"/>
      <c r="C1777"/>
      <c r="D1777"/>
      <c r="E1777"/>
      <c r="F1777"/>
      <c r="G1777"/>
      <c r="H1777"/>
      <c r="I1777"/>
      <c r="J1777"/>
      <c r="K1777"/>
      <c r="L1777"/>
      <c r="M1777"/>
      <c r="N1777"/>
      <c r="O1777"/>
      <c r="P1777"/>
      <c r="Q1777"/>
      <c r="R1777"/>
      <c r="S1777"/>
      <c r="T1777"/>
      <c r="U1777"/>
      <c r="V1777"/>
      <c r="W1777"/>
      <c r="X1777"/>
      <c r="Y1777"/>
      <c r="Z1777"/>
      <c r="AA1777" s="11">
        <v>1.4660870907173537E-2</v>
      </c>
      <c r="AB1777" s="11">
        <v>0.6653</v>
      </c>
      <c r="AC1777" s="11">
        <v>0.79700000000000004</v>
      </c>
      <c r="AD1777" s="11">
        <v>0.7</v>
      </c>
      <c r="AE1777" s="11">
        <v>0.78400000000000003</v>
      </c>
      <c r="AF1777" s="11">
        <v>0.82099999999999995</v>
      </c>
      <c r="AG1777" s="11">
        <v>0.5</v>
      </c>
      <c r="AH1777" s="11">
        <v>0.81299999999999994</v>
      </c>
      <c r="AI1777" s="11">
        <v>0.57399999999999995</v>
      </c>
      <c r="AJ1777" s="11">
        <v>0.398771966740744</v>
      </c>
      <c r="AK1777" s="11">
        <v>0.52005553262689597</v>
      </c>
      <c r="AL1777" s="11">
        <v>0.45309054618524564</v>
      </c>
      <c r="AM1777" s="11">
        <v>0.59057481693645442</v>
      </c>
      <c r="AN1777" s="11">
        <v>0.36347714285714289</v>
      </c>
      <c r="AO1777" s="11">
        <v>0.41434810207887995</v>
      </c>
      <c r="AP1777" s="11">
        <v>0.62</v>
      </c>
      <c r="AQ1777" s="11">
        <v>0.45309054618524564</v>
      </c>
      <c r="AR1777" s="11">
        <v>13792.9693571516</v>
      </c>
      <c r="AS1777" s="11">
        <v>13520</v>
      </c>
      <c r="AT1777" s="11">
        <v>104221360.86059</v>
      </c>
      <c r="AU1777" s="11">
        <v>48.11</v>
      </c>
      <c r="AV1777" s="11">
        <v>9.0299999999999994</v>
      </c>
      <c r="AW1777" s="11">
        <v>-0.04</v>
      </c>
      <c r="AX1777" s="11">
        <v>-2.7907379672659771E-3</v>
      </c>
    </row>
    <row r="1778" spans="1:50">
      <c r="A1778"/>
      <c r="B1778"/>
      <c r="C1778"/>
      <c r="D1778"/>
      <c r="E1778"/>
      <c r="F1778"/>
      <c r="G1778"/>
      <c r="H1778"/>
      <c r="I1778"/>
      <c r="J1778"/>
      <c r="K1778"/>
      <c r="L1778"/>
      <c r="M1778"/>
      <c r="N1778"/>
      <c r="O1778"/>
      <c r="P1778"/>
      <c r="Q1778"/>
      <c r="R1778"/>
      <c r="S1778"/>
      <c r="T1778"/>
      <c r="U1778"/>
      <c r="V1778"/>
      <c r="W1778"/>
      <c r="X1778"/>
      <c r="Y1778"/>
      <c r="Z1778"/>
      <c r="AA1778" s="11">
        <v>1.4660870907173537E-2</v>
      </c>
      <c r="AB1778" s="11">
        <v>0.65039999999999998</v>
      </c>
      <c r="AC1778" s="11">
        <v>0.83499999999999996</v>
      </c>
      <c r="AD1778" s="11">
        <v>0.6</v>
      </c>
      <c r="AE1778" s="11">
        <v>0.82200000000000006</v>
      </c>
      <c r="AF1778" s="11">
        <v>0.83400000000000007</v>
      </c>
      <c r="AG1778" s="11">
        <v>0.5</v>
      </c>
      <c r="AH1778" s="11">
        <v>0.77</v>
      </c>
      <c r="AI1778" s="11">
        <v>0.77599999999999991</v>
      </c>
      <c r="AJ1778" s="11">
        <v>0.38702461768313601</v>
      </c>
      <c r="AK1778" s="11">
        <v>0.51033467911868935</v>
      </c>
      <c r="AL1778" s="11">
        <v>0.45307426588637301</v>
      </c>
      <c r="AM1778" s="11">
        <v>0.70245628743935107</v>
      </c>
      <c r="AN1778" s="11">
        <v>0.37566928571428571</v>
      </c>
      <c r="AO1778" s="11">
        <v>0.39780623603851362</v>
      </c>
      <c r="AP1778" s="11">
        <v>0.61699999999999999</v>
      </c>
      <c r="AQ1778" s="11">
        <v>0.45307426588637301</v>
      </c>
      <c r="AR1778" s="11">
        <v>14528.9248126154</v>
      </c>
      <c r="AS1778" s="11">
        <v>14260</v>
      </c>
      <c r="AT1778" s="11">
        <v>105280515.41767301</v>
      </c>
      <c r="AW1778" s="11">
        <v>-0.03</v>
      </c>
      <c r="AX1778" s="11">
        <v>-9.4132180605904781E-4</v>
      </c>
    </row>
    <row r="1779" spans="1:50">
      <c r="A1779"/>
      <c r="B1779"/>
      <c r="C1779"/>
      <c r="D1779"/>
      <c r="E1779"/>
      <c r="F1779"/>
      <c r="G1779"/>
      <c r="H1779"/>
      <c r="I1779"/>
      <c r="J1779"/>
      <c r="K1779"/>
      <c r="L1779"/>
      <c r="M1779"/>
      <c r="N1779"/>
      <c r="O1779"/>
      <c r="P1779"/>
      <c r="Q1779"/>
      <c r="R1779"/>
      <c r="S1779"/>
      <c r="T1779"/>
      <c r="U1779"/>
      <c r="V1779"/>
      <c r="W1779"/>
      <c r="X1779"/>
      <c r="Y1779"/>
      <c r="Z1779"/>
      <c r="AA1779" s="11">
        <v>1.4660870907173537E-2</v>
      </c>
      <c r="AB1779" s="11">
        <v>0.6472</v>
      </c>
      <c r="AC1779" s="11">
        <v>0.82900000000000007</v>
      </c>
      <c r="AD1779" s="11">
        <v>0.6</v>
      </c>
      <c r="AE1779" s="11">
        <v>0.83400000000000007</v>
      </c>
      <c r="AF1779" s="11">
        <v>0.83700000000000008</v>
      </c>
      <c r="AG1779" s="11">
        <v>0.5</v>
      </c>
      <c r="AH1779" s="11">
        <v>0.77700000000000002</v>
      </c>
      <c r="AI1779" s="11">
        <v>0.79</v>
      </c>
      <c r="AJ1779" s="11">
        <v>0.37478937562957004</v>
      </c>
      <c r="AK1779" s="11">
        <v>0.51728274664057827</v>
      </c>
      <c r="AL1779" s="11">
        <v>0.45864114595337274</v>
      </c>
      <c r="AM1779" s="11">
        <v>0.78674361303903217</v>
      </c>
      <c r="AN1779" s="11">
        <v>0.38842399999999999</v>
      </c>
      <c r="AO1779" s="11">
        <v>0.3649773696323324</v>
      </c>
      <c r="AP1779" s="11">
        <v>0.61899999999999999</v>
      </c>
      <c r="AQ1779" s="11">
        <v>0.45864114595337274</v>
      </c>
      <c r="AR1779" s="11">
        <v>15269.6594652739</v>
      </c>
      <c r="AS1779" s="11">
        <v>15030</v>
      </c>
      <c r="AT1779" s="11">
        <v>106350433.683525</v>
      </c>
      <c r="AU1779" s="11">
        <v>51.739999999999995</v>
      </c>
      <c r="AV1779" s="11">
        <v>8.11</v>
      </c>
      <c r="AW1779" s="11">
        <v>-0.03</v>
      </c>
      <c r="AX1779" s="11">
        <v>-4.9288129242721079E-3</v>
      </c>
    </row>
    <row r="1780" spans="1:50">
      <c r="A1780"/>
      <c r="B1780"/>
      <c r="C1780"/>
      <c r="D1780"/>
      <c r="E1780"/>
      <c r="F1780"/>
      <c r="G1780"/>
      <c r="H1780"/>
      <c r="I1780"/>
      <c r="J1780"/>
      <c r="K1780"/>
      <c r="L1780"/>
      <c r="M1780"/>
      <c r="N1780"/>
      <c r="O1780"/>
      <c r="P1780"/>
      <c r="Q1780"/>
      <c r="R1780"/>
      <c r="S1780"/>
      <c r="T1780"/>
      <c r="U1780"/>
      <c r="V1780"/>
      <c r="W1780"/>
      <c r="X1780"/>
      <c r="Y1780"/>
      <c r="Z1780"/>
      <c r="AA1780" s="11">
        <v>1.4660870907173537E-2</v>
      </c>
      <c r="AB1780" s="11">
        <v>0.65425599984228611</v>
      </c>
      <c r="AC1780" s="11">
        <v>0.80299999999999994</v>
      </c>
      <c r="AD1780" s="11">
        <v>0.6</v>
      </c>
      <c r="AE1780" s="11">
        <v>0.83400000000000007</v>
      </c>
      <c r="AF1780" s="11">
        <v>0.81799999999999995</v>
      </c>
      <c r="AG1780" s="11">
        <v>0.5</v>
      </c>
      <c r="AH1780" s="11">
        <v>0.77500000000000002</v>
      </c>
      <c r="AI1780" s="11">
        <v>0.80200000000000005</v>
      </c>
      <c r="AJ1780" s="11">
        <v>0.36331594855013</v>
      </c>
      <c r="AK1780" s="11">
        <v>0.52619839633832799</v>
      </c>
      <c r="AL1780" s="11">
        <v>0.44637012405641191</v>
      </c>
      <c r="AM1780" s="11">
        <v>0.86388986654411892</v>
      </c>
      <c r="AN1780" s="11">
        <v>0.38065552017363902</v>
      </c>
      <c r="AO1780" s="11">
        <v>0.3864180367101116</v>
      </c>
      <c r="AP1780" s="11">
        <v>0.59799999999999998</v>
      </c>
      <c r="AQ1780" s="11">
        <v>0.44637012405641191</v>
      </c>
      <c r="AR1780" s="11">
        <v>14258.2465388771</v>
      </c>
      <c r="AS1780" s="11">
        <v>14020</v>
      </c>
      <c r="AT1780" s="11">
        <v>107431225.04485001</v>
      </c>
      <c r="AW1780" s="11">
        <v>-0.02</v>
      </c>
      <c r="AX1780" s="11">
        <v>-8.5685658749395932E-4</v>
      </c>
    </row>
    <row r="1781" spans="1:50">
      <c r="A1781"/>
      <c r="B1781"/>
      <c r="C1781"/>
      <c r="D1781"/>
      <c r="E1781"/>
      <c r="F1781"/>
      <c r="G1781"/>
      <c r="H1781"/>
      <c r="I1781"/>
      <c r="J1781"/>
      <c r="K1781"/>
      <c r="L1781"/>
      <c r="M1781"/>
      <c r="N1781"/>
      <c r="O1781"/>
      <c r="P1781"/>
      <c r="Q1781"/>
      <c r="R1781"/>
      <c r="S1781"/>
      <c r="T1781"/>
      <c r="U1781"/>
      <c r="V1781"/>
      <c r="W1781"/>
      <c r="X1781"/>
      <c r="Y1781"/>
      <c r="Z1781"/>
      <c r="AA1781" s="11">
        <v>1.4660870907173537E-2</v>
      </c>
      <c r="AB1781" s="11">
        <v>0.66131199968457222</v>
      </c>
      <c r="AC1781" s="11">
        <v>0.83</v>
      </c>
      <c r="AD1781" s="11">
        <v>0.6</v>
      </c>
      <c r="AE1781" s="11">
        <v>0.83499999999999996</v>
      </c>
      <c r="AF1781" s="11">
        <v>0.85199999999999998</v>
      </c>
      <c r="AG1781" s="11">
        <v>0.65</v>
      </c>
      <c r="AH1781" s="11">
        <v>0.76300000000000001</v>
      </c>
      <c r="AI1781" s="11">
        <v>0.82</v>
      </c>
      <c r="AJ1781" s="11">
        <v>0.36468278903407747</v>
      </c>
      <c r="AK1781" s="11">
        <v>0.52593641238080058</v>
      </c>
      <c r="AL1781" s="11">
        <v>0.4469064228038605</v>
      </c>
      <c r="AM1781" s="11">
        <v>0.85525096807177226</v>
      </c>
      <c r="AN1781" s="11">
        <v>0.3728870403472781</v>
      </c>
      <c r="AO1781" s="11">
        <v>0.38755385631762296</v>
      </c>
      <c r="AP1781" s="11">
        <v>0.61899999999999999</v>
      </c>
      <c r="AQ1781" s="11">
        <v>0.4469064228038605</v>
      </c>
      <c r="AS1781" s="11">
        <v>15911.333333333256</v>
      </c>
      <c r="AW1781" s="11">
        <v>-0.01</v>
      </c>
      <c r="AX1781" s="11">
        <v>-4.2582818697305402E-3</v>
      </c>
    </row>
    <row r="1782" spans="1:50">
      <c r="A1782"/>
      <c r="B1782"/>
      <c r="C1782"/>
      <c r="D1782"/>
      <c r="E1782"/>
      <c r="F1782"/>
      <c r="G1782"/>
      <c r="H1782"/>
      <c r="I1782"/>
      <c r="J1782"/>
      <c r="K1782"/>
      <c r="L1782"/>
      <c r="M1782"/>
      <c r="N1782"/>
      <c r="O1782"/>
      <c r="P1782"/>
      <c r="Q1782"/>
      <c r="R1782"/>
      <c r="S1782"/>
      <c r="T1782"/>
      <c r="U1782"/>
      <c r="V1782"/>
      <c r="W1782"/>
      <c r="X1782"/>
      <c r="Y1782"/>
      <c r="Z1782"/>
      <c r="AA1782" s="11">
        <v>0</v>
      </c>
      <c r="AB1782" s="11">
        <v>0.82399999619999997</v>
      </c>
      <c r="AC1782" s="11">
        <v>0.43056000374257564</v>
      </c>
      <c r="AD1782" s="11">
        <v>0.21600000187754631</v>
      </c>
      <c r="AE1782" s="11">
        <v>0.70128000609576702</v>
      </c>
      <c r="AF1782" s="11" t="e">
        <v>#N/A</v>
      </c>
      <c r="AG1782" s="11">
        <v>0.21600000187754631</v>
      </c>
      <c r="AH1782" s="11">
        <v>0.55224000480026003</v>
      </c>
      <c r="AI1782" s="11">
        <v>0.58320000506937508</v>
      </c>
      <c r="AJ1782" s="11">
        <v>0.60990248846459139</v>
      </c>
      <c r="AK1782" s="11">
        <v>0.71328113900789381</v>
      </c>
      <c r="AL1782" s="11">
        <v>0.45693234165648755</v>
      </c>
      <c r="AM1782" s="11">
        <v>8.8708995621204485E-4</v>
      </c>
      <c r="AN1782" s="11">
        <v>0.18533544607450922</v>
      </c>
      <c r="AO1782" s="11">
        <v>0.44039503592856599</v>
      </c>
      <c r="AP1782" s="11">
        <v>0.59256000515073537</v>
      </c>
      <c r="AQ1782" s="11">
        <v>0.45693234165648755</v>
      </c>
      <c r="AR1782" s="11">
        <v>2427.8645790890801</v>
      </c>
      <c r="AS1782" s="11">
        <v>2660</v>
      </c>
      <c r="AT1782" s="11">
        <v>107228</v>
      </c>
      <c r="AW1782" s="11">
        <v>-0.03</v>
      </c>
      <c r="AX1782" s="11">
        <v>-9.7589660473841378E-2</v>
      </c>
    </row>
    <row r="1783" spans="1:50">
      <c r="A1783"/>
      <c r="B1783"/>
      <c r="C1783"/>
      <c r="D1783"/>
      <c r="E1783"/>
      <c r="F1783"/>
      <c r="G1783"/>
      <c r="H1783"/>
      <c r="I1783"/>
      <c r="J1783"/>
      <c r="K1783"/>
      <c r="L1783"/>
      <c r="M1783"/>
      <c r="N1783"/>
      <c r="O1783"/>
      <c r="P1783"/>
      <c r="Q1783"/>
      <c r="R1783"/>
      <c r="S1783"/>
      <c r="T1783"/>
      <c r="U1783"/>
      <c r="V1783"/>
      <c r="W1783"/>
      <c r="X1783"/>
      <c r="Y1783"/>
      <c r="Z1783"/>
      <c r="AA1783" s="11">
        <v>0</v>
      </c>
      <c r="AB1783" s="11">
        <v>0.82299999239999999</v>
      </c>
      <c r="AC1783" s="11">
        <v>0.44252000347524878</v>
      </c>
      <c r="AD1783" s="11">
        <v>0.22200000174343587</v>
      </c>
      <c r="AE1783" s="11">
        <v>0.72076000566035514</v>
      </c>
      <c r="AF1783" s="11" t="e">
        <v>#N/A</v>
      </c>
      <c r="AG1783" s="11">
        <v>0.22200000174343587</v>
      </c>
      <c r="AH1783" s="11">
        <v>0.56758000445738432</v>
      </c>
      <c r="AI1783" s="11">
        <v>0.59940000470727683</v>
      </c>
      <c r="AJ1783" s="11">
        <v>0.61251921431078604</v>
      </c>
      <c r="AK1783" s="11">
        <v>0.71763381521490199</v>
      </c>
      <c r="AL1783" s="11">
        <v>0.45601600852203161</v>
      </c>
      <c r="AM1783" s="11">
        <v>9.0771995465753854E-4</v>
      </c>
      <c r="AN1783" s="11">
        <v>0.18936447741302478</v>
      </c>
      <c r="AO1783" s="11">
        <v>0.43912684523379752</v>
      </c>
      <c r="AP1783" s="11">
        <v>0.6090200047828257</v>
      </c>
      <c r="AQ1783" s="11">
        <v>0.45601600852203161</v>
      </c>
      <c r="AR1783" s="11">
        <v>2400.7274683649298</v>
      </c>
      <c r="AS1783" s="11">
        <v>2670</v>
      </c>
      <c r="AT1783" s="11">
        <v>107899</v>
      </c>
      <c r="AW1783" s="11">
        <v>-0.02</v>
      </c>
      <c r="AX1783" s="11">
        <v>-9.5394762682975587E-2</v>
      </c>
    </row>
    <row r="1784" spans="1:50">
      <c r="A1784"/>
      <c r="B1784"/>
      <c r="C1784"/>
      <c r="D1784"/>
      <c r="E1784"/>
      <c r="F1784"/>
      <c r="G1784"/>
      <c r="H1784"/>
      <c r="I1784"/>
      <c r="J1784"/>
      <c r="K1784"/>
      <c r="L1784"/>
      <c r="M1784"/>
      <c r="N1784"/>
      <c r="O1784"/>
      <c r="P1784"/>
      <c r="Q1784"/>
      <c r="R1784"/>
      <c r="S1784"/>
      <c r="T1784"/>
      <c r="U1784"/>
      <c r="V1784"/>
      <c r="W1784"/>
      <c r="X1784"/>
      <c r="Y1784"/>
      <c r="Z1784"/>
      <c r="AA1784" s="11">
        <v>0</v>
      </c>
      <c r="AB1784" s="11">
        <v>0.82499999999999996</v>
      </c>
      <c r="AC1784" s="11">
        <v>0.45448000320792198</v>
      </c>
      <c r="AD1784" s="11">
        <v>0.2280000016093254</v>
      </c>
      <c r="AE1784" s="11">
        <v>0.74024000522494315</v>
      </c>
      <c r="AF1784" s="11" t="e">
        <v>#N/A</v>
      </c>
      <c r="AG1784" s="11">
        <v>0.2280000016093254</v>
      </c>
      <c r="AH1784" s="11">
        <v>0.58292000411450862</v>
      </c>
      <c r="AI1784" s="11">
        <v>0.61560000434517859</v>
      </c>
      <c r="AJ1784" s="11">
        <v>0.61513594015698048</v>
      </c>
      <c r="AK1784" s="11">
        <v>0.693773305904546</v>
      </c>
      <c r="AL1784" s="11">
        <v>0.45509967538757568</v>
      </c>
      <c r="AM1784" s="11">
        <v>9.2834995310303202E-4</v>
      </c>
      <c r="AN1784" s="11">
        <v>0.19339350875154032</v>
      </c>
      <c r="AO1784" s="11">
        <v>0.43785865453902895</v>
      </c>
      <c r="AP1784" s="11">
        <v>0.62548000441491602</v>
      </c>
      <c r="AQ1784" s="11">
        <v>0.45509967538757568</v>
      </c>
      <c r="AR1784" s="11">
        <v>2274.3291989003401</v>
      </c>
      <c r="AS1784" s="11">
        <v>2570</v>
      </c>
      <c r="AT1784" s="11">
        <v>107942</v>
      </c>
      <c r="AW1784" s="11">
        <v>-0.01</v>
      </c>
      <c r="AX1784" s="11">
        <v>-9.2064021494054238E-2</v>
      </c>
    </row>
    <row r="1785" spans="1:50">
      <c r="A1785"/>
      <c r="B1785"/>
      <c r="C1785"/>
      <c r="D1785"/>
      <c r="E1785"/>
      <c r="F1785"/>
      <c r="G1785"/>
      <c r="H1785"/>
      <c r="I1785"/>
      <c r="J1785"/>
      <c r="K1785"/>
      <c r="L1785"/>
      <c r="M1785"/>
      <c r="N1785"/>
      <c r="O1785"/>
      <c r="P1785"/>
      <c r="Q1785"/>
      <c r="R1785"/>
      <c r="S1785"/>
      <c r="T1785"/>
      <c r="U1785"/>
      <c r="V1785"/>
      <c r="W1785"/>
      <c r="X1785"/>
      <c r="Y1785"/>
      <c r="Z1785"/>
      <c r="AA1785" s="11">
        <v>0</v>
      </c>
      <c r="AB1785" s="11">
        <v>0.82499999999999996</v>
      </c>
      <c r="AC1785" s="11">
        <v>0.46644000294059507</v>
      </c>
      <c r="AD1785" s="11">
        <v>0.23400000147521496</v>
      </c>
      <c r="AE1785" s="11">
        <v>0.75972000478953139</v>
      </c>
      <c r="AF1785" s="11" t="e">
        <v>#N/A</v>
      </c>
      <c r="AG1785" s="11">
        <v>0.23400000147521496</v>
      </c>
      <c r="AH1785" s="11">
        <v>0.59826000377163302</v>
      </c>
      <c r="AI1785" s="11">
        <v>0.63180000398308034</v>
      </c>
      <c r="AJ1785" s="11">
        <v>0.61775266600317513</v>
      </c>
      <c r="AK1785" s="11">
        <v>0.66991279659419001</v>
      </c>
      <c r="AL1785" s="11">
        <v>0.45418334225311974</v>
      </c>
      <c r="AM1785" s="11">
        <v>9.4897995154852571E-4</v>
      </c>
      <c r="AN1785" s="11">
        <v>0.19742254009005589</v>
      </c>
      <c r="AO1785" s="11">
        <v>0.43659046384426042</v>
      </c>
      <c r="AP1785" s="11">
        <v>0.64194000404700635</v>
      </c>
      <c r="AQ1785" s="11">
        <v>0.45418334225311974</v>
      </c>
      <c r="AR1785" s="11">
        <v>2363.4684947454798</v>
      </c>
      <c r="AS1785" s="11">
        <v>2520</v>
      </c>
      <c r="AT1785" s="11">
        <v>107601</v>
      </c>
      <c r="AW1785" s="11">
        <v>-0.01</v>
      </c>
      <c r="AX1785" s="11">
        <v>-9.3798080704868225E-2</v>
      </c>
    </row>
    <row r="1786" spans="1:50">
      <c r="A1786"/>
      <c r="B1786"/>
      <c r="C1786"/>
      <c r="D1786"/>
      <c r="E1786"/>
      <c r="F1786"/>
      <c r="G1786"/>
      <c r="H1786"/>
      <c r="I1786"/>
      <c r="J1786"/>
      <c r="K1786"/>
      <c r="L1786"/>
      <c r="M1786"/>
      <c r="N1786"/>
      <c r="O1786"/>
      <c r="P1786"/>
      <c r="Q1786"/>
      <c r="R1786"/>
      <c r="S1786"/>
      <c r="T1786"/>
      <c r="U1786"/>
      <c r="V1786"/>
      <c r="W1786"/>
      <c r="X1786"/>
      <c r="Y1786"/>
      <c r="Z1786"/>
      <c r="AA1786" s="11">
        <v>0</v>
      </c>
      <c r="AB1786" s="11">
        <v>0.82499999999999996</v>
      </c>
      <c r="AC1786" s="11">
        <v>0.47840000267326827</v>
      </c>
      <c r="AD1786" s="11">
        <v>0.2400000013411045</v>
      </c>
      <c r="AE1786" s="11">
        <v>0.7792000043541194</v>
      </c>
      <c r="AF1786" s="11" t="e">
        <v>#N/A</v>
      </c>
      <c r="AG1786" s="11">
        <v>0.2400000013411045</v>
      </c>
      <c r="AH1786" s="11">
        <v>0.6136000034287572</v>
      </c>
      <c r="AI1786" s="11">
        <v>0.6480000036209822</v>
      </c>
      <c r="AJ1786" s="11">
        <v>0.62036939184936968</v>
      </c>
      <c r="AK1786" s="11">
        <v>0.674819968966892</v>
      </c>
      <c r="AL1786" s="11">
        <v>0.44778347774855787</v>
      </c>
      <c r="AM1786" s="11">
        <v>9.6960994999401918E-4</v>
      </c>
      <c r="AN1786" s="11">
        <v>0.20145157142857145</v>
      </c>
      <c r="AO1786" s="11">
        <v>0.43155501247246975</v>
      </c>
      <c r="AP1786" s="11">
        <v>0.65840000367909668</v>
      </c>
      <c r="AQ1786" s="11">
        <v>0.44778347774855787</v>
      </c>
      <c r="AR1786" s="11">
        <v>2446.0864463111702</v>
      </c>
      <c r="AS1786" s="11">
        <v>2690</v>
      </c>
      <c r="AT1786" s="11">
        <v>107235</v>
      </c>
      <c r="AW1786" s="11">
        <v>0</v>
      </c>
      <c r="AX1786" s="11">
        <v>-9.5216887927681293E-2</v>
      </c>
    </row>
    <row r="1787" spans="1:50">
      <c r="A1787"/>
      <c r="B1787"/>
      <c r="C1787"/>
      <c r="D1787"/>
      <c r="E1787"/>
      <c r="F1787"/>
      <c r="G1787"/>
      <c r="H1787"/>
      <c r="I1787"/>
      <c r="J1787"/>
      <c r="K1787"/>
      <c r="L1787"/>
      <c r="M1787"/>
      <c r="N1787"/>
      <c r="O1787"/>
      <c r="P1787"/>
      <c r="Q1787"/>
      <c r="R1787"/>
      <c r="S1787"/>
      <c r="T1787"/>
      <c r="U1787"/>
      <c r="V1787"/>
      <c r="W1787"/>
      <c r="X1787"/>
      <c r="Y1787"/>
      <c r="Z1787"/>
      <c r="AA1787" s="11">
        <v>0</v>
      </c>
      <c r="AB1787" s="11">
        <v>0.82499999999999996</v>
      </c>
      <c r="AC1787" s="11">
        <v>0.49036000240594146</v>
      </c>
      <c r="AD1787" s="11">
        <v>0.24600000120699406</v>
      </c>
      <c r="AE1787" s="11">
        <v>0.79868000391870742</v>
      </c>
      <c r="AF1787" s="11" t="e">
        <v>#N/A</v>
      </c>
      <c r="AG1787" s="11">
        <v>0.24600000120699406</v>
      </c>
      <c r="AH1787" s="11">
        <v>0.62894000308588149</v>
      </c>
      <c r="AI1787" s="11">
        <v>0.66420000325888395</v>
      </c>
      <c r="AJ1787" s="11">
        <v>0.62298611769556422</v>
      </c>
      <c r="AK1787" s="11">
        <v>0.679727141339594</v>
      </c>
      <c r="AL1787" s="11">
        <v>0.44138361324399594</v>
      </c>
      <c r="AM1787" s="11">
        <v>9.9023994843951287E-4</v>
      </c>
      <c r="AN1787" s="11">
        <v>0.20137128571428572</v>
      </c>
      <c r="AO1787" s="11">
        <v>0.42651956110067901</v>
      </c>
      <c r="AP1787" s="11">
        <v>0.67486000331118701</v>
      </c>
      <c r="AQ1787" s="11">
        <v>0.44138361324399594</v>
      </c>
      <c r="AR1787" s="11">
        <v>2622.3720860605399</v>
      </c>
      <c r="AS1787" s="11">
        <v>2840</v>
      </c>
      <c r="AT1787" s="11">
        <v>107099</v>
      </c>
      <c r="AU1787" s="11">
        <v>61.1</v>
      </c>
      <c r="AV1787" s="11">
        <v>44.69</v>
      </c>
      <c r="AW1787" s="11">
        <v>0</v>
      </c>
      <c r="AX1787" s="11">
        <v>-9.8469652388750217E-2</v>
      </c>
    </row>
    <row r="1788" spans="1:50">
      <c r="A1788"/>
      <c r="B1788"/>
      <c r="C1788"/>
      <c r="D1788"/>
      <c r="E1788"/>
      <c r="F1788"/>
      <c r="G1788"/>
      <c r="H1788"/>
      <c r="I1788"/>
      <c r="J1788"/>
      <c r="K1788"/>
      <c r="L1788"/>
      <c r="M1788"/>
      <c r="N1788"/>
      <c r="O1788"/>
      <c r="P1788"/>
      <c r="Q1788"/>
      <c r="R1788"/>
      <c r="S1788"/>
      <c r="T1788"/>
      <c r="U1788"/>
      <c r="V1788"/>
      <c r="W1788"/>
      <c r="X1788"/>
      <c r="Y1788"/>
      <c r="Z1788"/>
      <c r="AA1788" s="11">
        <v>0</v>
      </c>
      <c r="AB1788" s="11">
        <v>0.82499999999999996</v>
      </c>
      <c r="AC1788" s="11">
        <v>0.50232000213861461</v>
      </c>
      <c r="AD1788" s="11">
        <v>0.25200000107288362</v>
      </c>
      <c r="AE1788" s="11">
        <v>0.81816000348329554</v>
      </c>
      <c r="AF1788" s="11" t="e">
        <v>#N/A</v>
      </c>
      <c r="AG1788" s="11">
        <v>0.25200000107288362</v>
      </c>
      <c r="AH1788" s="11">
        <v>0.64428000274300568</v>
      </c>
      <c r="AI1788" s="11">
        <v>0.6804000028967857</v>
      </c>
      <c r="AJ1788" s="11">
        <v>0.62560284354175888</v>
      </c>
      <c r="AK1788" s="11">
        <v>0.68902173627696894</v>
      </c>
      <c r="AL1788" s="11">
        <v>0.43439190276565898</v>
      </c>
      <c r="AM1788" s="11">
        <v>1.0108699468850063E-3</v>
      </c>
      <c r="AN1788" s="11">
        <v>0.19734386009001997</v>
      </c>
      <c r="AO1788" s="11">
        <v>0.43978156887123276</v>
      </c>
      <c r="AP1788" s="11">
        <v>0.69132000294327733</v>
      </c>
      <c r="AQ1788" s="11">
        <v>0.43439190276565898</v>
      </c>
      <c r="AR1788" s="11">
        <v>2705.0688144763799</v>
      </c>
      <c r="AS1788" s="11">
        <v>2810</v>
      </c>
      <c r="AT1788" s="11">
        <v>107284</v>
      </c>
      <c r="AW1788" s="11">
        <v>0</v>
      </c>
      <c r="AX1788" s="11">
        <v>-9.936392716525605E-2</v>
      </c>
    </row>
    <row r="1789" spans="1:50">
      <c r="A1789"/>
      <c r="B1789"/>
      <c r="C1789"/>
      <c r="D1789"/>
      <c r="E1789"/>
      <c r="F1789"/>
      <c r="G1789"/>
      <c r="H1789"/>
      <c r="I1789"/>
      <c r="J1789"/>
      <c r="K1789"/>
      <c r="L1789"/>
      <c r="M1789"/>
      <c r="N1789"/>
      <c r="O1789"/>
      <c r="P1789"/>
      <c r="Q1789"/>
      <c r="R1789"/>
      <c r="S1789"/>
      <c r="T1789"/>
      <c r="U1789"/>
      <c r="V1789"/>
      <c r="W1789"/>
      <c r="X1789"/>
      <c r="Y1789"/>
      <c r="Z1789"/>
      <c r="AA1789" s="11">
        <v>0</v>
      </c>
      <c r="AB1789" s="11">
        <v>0.82849999992176893</v>
      </c>
      <c r="AC1789" s="11">
        <v>0.51428000187128786</v>
      </c>
      <c r="AD1789" s="11">
        <v>0.25800000093877318</v>
      </c>
      <c r="AE1789" s="11">
        <v>0.83764000304788355</v>
      </c>
      <c r="AF1789" s="11" t="e">
        <v>#N/A</v>
      </c>
      <c r="AG1789" s="11">
        <v>0.25800000093877318</v>
      </c>
      <c r="AH1789" s="11">
        <v>0.65962000240013008</v>
      </c>
      <c r="AI1789" s="11">
        <v>0.69660000253468757</v>
      </c>
      <c r="AJ1789" s="11">
        <v>0.62821956938795342</v>
      </c>
      <c r="AK1789" s="11">
        <v>0.698316331214344</v>
      </c>
      <c r="AL1789" s="11">
        <v>0.42740019228732207</v>
      </c>
      <c r="AM1789" s="11">
        <v>1.0314999453305E-3</v>
      </c>
      <c r="AN1789" s="11">
        <v>0.19331643446575425</v>
      </c>
      <c r="AO1789" s="11">
        <v>0.45304357664178652</v>
      </c>
      <c r="AP1789" s="11">
        <v>0.70778000257536755</v>
      </c>
      <c r="AQ1789" s="11">
        <v>0.42740019228732207</v>
      </c>
      <c r="AR1789" s="11">
        <v>2779.7701093280202</v>
      </c>
      <c r="AS1789" s="11">
        <v>2910</v>
      </c>
      <c r="AT1789" s="11">
        <v>107718</v>
      </c>
      <c r="AW1789" s="11">
        <v>0.01</v>
      </c>
      <c r="AX1789" s="11">
        <v>-9.9853144945810546E-2</v>
      </c>
    </row>
    <row r="1790" spans="1:50">
      <c r="A1790"/>
      <c r="B1790"/>
      <c r="C1790"/>
      <c r="D1790"/>
      <c r="E1790"/>
      <c r="F1790"/>
      <c r="G1790"/>
      <c r="H1790"/>
      <c r="I1790"/>
      <c r="J1790"/>
      <c r="K1790"/>
      <c r="L1790"/>
      <c r="M1790"/>
      <c r="N1790"/>
      <c r="O1790"/>
      <c r="P1790"/>
      <c r="Q1790"/>
      <c r="R1790"/>
      <c r="S1790"/>
      <c r="T1790"/>
      <c r="U1790"/>
      <c r="V1790"/>
      <c r="W1790"/>
      <c r="X1790"/>
      <c r="Y1790"/>
      <c r="Z1790"/>
      <c r="AA1790" s="11">
        <v>0</v>
      </c>
      <c r="AB1790" s="11">
        <v>0.83199999984353779</v>
      </c>
      <c r="AC1790" s="11">
        <v>0.52624000160396089</v>
      </c>
      <c r="AD1790" s="11">
        <v>0.26400000080466268</v>
      </c>
      <c r="AE1790" s="11">
        <v>0.85712000261247168</v>
      </c>
      <c r="AF1790" s="11" t="e">
        <v>#N/A</v>
      </c>
      <c r="AG1790" s="11">
        <v>0.26400000080466268</v>
      </c>
      <c r="AH1790" s="11">
        <v>0.67496000205725437</v>
      </c>
      <c r="AI1790" s="11">
        <v>0.71280000217258932</v>
      </c>
      <c r="AJ1790" s="11">
        <v>0.63083629523414797</v>
      </c>
      <c r="AK1790" s="11">
        <v>0.70859787806080399</v>
      </c>
      <c r="AL1790" s="11">
        <v>0.42902749350606212</v>
      </c>
      <c r="AM1790" s="11">
        <v>6.0206172030237447E-2</v>
      </c>
      <c r="AN1790" s="11">
        <v>0.1892890088414885</v>
      </c>
      <c r="AO1790" s="11">
        <v>0.48635099444074886</v>
      </c>
      <c r="AP1790" s="11">
        <v>0.72424000220745799</v>
      </c>
      <c r="AQ1790" s="11">
        <v>0.42902749350606212</v>
      </c>
      <c r="AR1790" s="11">
        <v>2842.62640845436</v>
      </c>
      <c r="AS1790" s="11">
        <v>2990</v>
      </c>
      <c r="AT1790" s="11">
        <v>108313</v>
      </c>
      <c r="AW1790" s="11">
        <v>0.02</v>
      </c>
      <c r="AX1790" s="11">
        <v>-9.9932339763235567E-2</v>
      </c>
    </row>
    <row r="1791" spans="1:50">
      <c r="A1791"/>
      <c r="B1791"/>
      <c r="C1791"/>
      <c r="D1791"/>
      <c r="E1791"/>
      <c r="F1791"/>
      <c r="G1791"/>
      <c r="H1791"/>
      <c r="I1791"/>
      <c r="J1791"/>
      <c r="K1791"/>
      <c r="L1791"/>
      <c r="M1791"/>
      <c r="N1791"/>
      <c r="O1791"/>
      <c r="P1791"/>
      <c r="Q1791"/>
      <c r="R1791"/>
      <c r="S1791"/>
      <c r="T1791"/>
      <c r="U1791"/>
      <c r="V1791"/>
      <c r="W1791"/>
      <c r="X1791"/>
      <c r="Y1791"/>
      <c r="Z1791"/>
      <c r="AA1791" s="11">
        <v>0</v>
      </c>
      <c r="AB1791" s="11">
        <v>0.83549999976530676</v>
      </c>
      <c r="AC1791" s="11">
        <v>0.53820000133663415</v>
      </c>
      <c r="AD1791" s="11">
        <v>0.27000000067055224</v>
      </c>
      <c r="AE1791" s="11">
        <v>0.87660000217705969</v>
      </c>
      <c r="AF1791" s="11" t="e">
        <v>#N/A</v>
      </c>
      <c r="AG1791" s="11">
        <v>0.27000000067055224</v>
      </c>
      <c r="AH1791" s="11">
        <v>0.69030000171437866</v>
      </c>
      <c r="AI1791" s="11">
        <v>0.72900000181049107</v>
      </c>
      <c r="AJ1791" s="11">
        <v>0.69489692684764803</v>
      </c>
      <c r="AK1791" s="11">
        <v>0.66651472751121799</v>
      </c>
      <c r="AL1791" s="11">
        <v>0.517799617956898</v>
      </c>
      <c r="AM1791" s="11">
        <v>0.13039849993776889</v>
      </c>
      <c r="AN1791" s="11">
        <v>0.18526158321722277</v>
      </c>
      <c r="AO1791" s="11">
        <v>0.60407593077097255</v>
      </c>
      <c r="AP1791" s="11">
        <v>0.74070000183954832</v>
      </c>
      <c r="AQ1791" s="11">
        <v>0.517799617956898</v>
      </c>
      <c r="AR1791" s="11">
        <v>2799.4338978608398</v>
      </c>
      <c r="AS1791" s="11">
        <v>2960</v>
      </c>
      <c r="AT1791" s="11">
        <v>108914</v>
      </c>
      <c r="AW1791" s="11">
        <v>0.06</v>
      </c>
      <c r="AX1791" s="11">
        <v>-9.6440256229983978E-2</v>
      </c>
    </row>
    <row r="1792" spans="1:50">
      <c r="A1792"/>
      <c r="B1792"/>
      <c r="C1792"/>
      <c r="D1792"/>
      <c r="E1792"/>
      <c r="F1792"/>
      <c r="G1792"/>
      <c r="H1792"/>
      <c r="I1792"/>
      <c r="J1792"/>
      <c r="K1792"/>
      <c r="L1792"/>
      <c r="M1792"/>
      <c r="N1792"/>
      <c r="O1792"/>
      <c r="P1792"/>
      <c r="Q1792"/>
      <c r="R1792"/>
      <c r="S1792"/>
      <c r="T1792"/>
      <c r="U1792"/>
      <c r="V1792"/>
      <c r="W1792"/>
      <c r="X1792"/>
      <c r="Y1792"/>
      <c r="Z1792"/>
      <c r="AA1792" s="11">
        <v>0</v>
      </c>
      <c r="AB1792" s="11">
        <v>0.83899999968707561</v>
      </c>
      <c r="AC1792" s="11">
        <v>0.55016000106930729</v>
      </c>
      <c r="AD1792" s="11">
        <v>0.2760000005364418</v>
      </c>
      <c r="AE1792" s="11">
        <v>0.8960800017416477</v>
      </c>
      <c r="AF1792" s="11" t="e">
        <v>#N/A</v>
      </c>
      <c r="AG1792" s="11">
        <v>0.2760000005364418</v>
      </c>
      <c r="AH1792" s="11">
        <v>0.70564000137150285</v>
      </c>
      <c r="AI1792" s="11">
        <v>0.74520000144839282</v>
      </c>
      <c r="AJ1792" s="11">
        <v>0.71672233815002806</v>
      </c>
      <c r="AK1792" s="11">
        <v>0.69427388268497803</v>
      </c>
      <c r="AL1792" s="11">
        <v>0.44472409619526082</v>
      </c>
      <c r="AM1792" s="11">
        <v>0.14312480007311554</v>
      </c>
      <c r="AN1792" s="11">
        <v>0.18123415759295705</v>
      </c>
      <c r="AO1792" s="11">
        <v>0.63996850235522906</v>
      </c>
      <c r="AP1792" s="11">
        <v>0.75716000147163864</v>
      </c>
      <c r="AQ1792" s="11">
        <v>0.44472409619526082</v>
      </c>
      <c r="AR1792" s="11">
        <v>2971.87807345489</v>
      </c>
      <c r="AS1792" s="11">
        <v>3170</v>
      </c>
      <c r="AT1792" s="11">
        <v>109415</v>
      </c>
      <c r="AW1792" s="11">
        <v>0.06</v>
      </c>
      <c r="AX1792" s="11">
        <v>-9.7649045022456304E-2</v>
      </c>
    </row>
    <row r="1793" spans="1:50">
      <c r="A1793"/>
      <c r="B1793"/>
      <c r="C1793"/>
      <c r="D1793"/>
      <c r="E1793"/>
      <c r="F1793"/>
      <c r="G1793"/>
      <c r="H1793"/>
      <c r="I1793"/>
      <c r="J1793"/>
      <c r="K1793"/>
      <c r="L1793"/>
      <c r="M1793"/>
      <c r="N1793"/>
      <c r="O1793"/>
      <c r="P1793"/>
      <c r="Q1793"/>
      <c r="R1793"/>
      <c r="S1793"/>
      <c r="T1793"/>
      <c r="U1793"/>
      <c r="V1793"/>
      <c r="W1793"/>
      <c r="X1793"/>
      <c r="Y1793"/>
      <c r="Z1793"/>
      <c r="AA1793" s="11">
        <v>0</v>
      </c>
      <c r="AB1793" s="11">
        <v>0.84249999960884447</v>
      </c>
      <c r="AC1793" s="11">
        <v>0.56212000080198044</v>
      </c>
      <c r="AD1793" s="11">
        <v>0.28200000040233136</v>
      </c>
      <c r="AE1793" s="11">
        <v>0.91556000130623583</v>
      </c>
      <c r="AF1793" s="11" t="e">
        <v>#N/A</v>
      </c>
      <c r="AG1793" s="11">
        <v>0.28200000040233136</v>
      </c>
      <c r="AH1793" s="11">
        <v>0.72098000102862714</v>
      </c>
      <c r="AI1793" s="11">
        <v>0.76140000108629469</v>
      </c>
      <c r="AJ1793" s="11">
        <v>0.72621011105672806</v>
      </c>
      <c r="AK1793" s="11">
        <v>0.70150730391134997</v>
      </c>
      <c r="AL1793" s="11">
        <v>0.44249086174382868</v>
      </c>
      <c r="AM1793" s="11">
        <v>0.18838120276176443</v>
      </c>
      <c r="AN1793" s="11">
        <v>0.1772067319686913</v>
      </c>
      <c r="AO1793" s="11">
        <v>0.6384077960508926</v>
      </c>
      <c r="AP1793" s="11">
        <v>0.77362000110372908</v>
      </c>
      <c r="AQ1793" s="11">
        <v>0.44249086174382868</v>
      </c>
      <c r="AR1793" s="11">
        <v>3051.9250436724301</v>
      </c>
      <c r="AS1793" s="11">
        <v>3240</v>
      </c>
      <c r="AT1793" s="11">
        <v>109801</v>
      </c>
      <c r="AW1793" s="11">
        <v>7.0000000000000007E-2</v>
      </c>
      <c r="AX1793" s="11">
        <v>-9.7652092546432978E-2</v>
      </c>
    </row>
    <row r="1794" spans="1:50">
      <c r="A1794"/>
      <c r="B1794"/>
      <c r="C1794"/>
      <c r="D1794"/>
      <c r="E1794"/>
      <c r="F1794"/>
      <c r="G1794"/>
      <c r="H1794"/>
      <c r="I1794"/>
      <c r="J1794"/>
      <c r="K1794"/>
      <c r="L1794"/>
      <c r="M1794"/>
      <c r="N1794"/>
      <c r="O1794"/>
      <c r="P1794"/>
      <c r="Q1794"/>
      <c r="R1794"/>
      <c r="S1794"/>
      <c r="T1794"/>
      <c r="U1794"/>
      <c r="V1794"/>
      <c r="W1794"/>
      <c r="X1794"/>
      <c r="Y1794"/>
      <c r="Z1794"/>
      <c r="AA1794" s="11">
        <v>0</v>
      </c>
      <c r="AB1794" s="11">
        <v>0.84599999953061344</v>
      </c>
      <c r="AC1794" s="11">
        <v>0.57408000053465369</v>
      </c>
      <c r="AD1794" s="11">
        <v>0.28800000026822092</v>
      </c>
      <c r="AE1794" s="11">
        <v>0.93504000087082384</v>
      </c>
      <c r="AF1794" s="11" t="e">
        <v>#N/A</v>
      </c>
      <c r="AG1794" s="11">
        <v>0.28800000026822092</v>
      </c>
      <c r="AH1794" s="11">
        <v>0.73632000068575154</v>
      </c>
      <c r="AI1794" s="11">
        <v>0.77760000072419644</v>
      </c>
      <c r="AJ1794" s="11">
        <v>0.72549976029462004</v>
      </c>
      <c r="AK1794" s="11">
        <v>0.70403992434104001</v>
      </c>
      <c r="AL1794" s="11">
        <v>0.41220933824807426</v>
      </c>
      <c r="AM1794" s="11">
        <v>0.27682177605445218</v>
      </c>
      <c r="AN1794" s="11">
        <v>0.17317930634442558</v>
      </c>
      <c r="AO1794" s="11">
        <v>0.6295342942530372</v>
      </c>
      <c r="AP1794" s="11">
        <v>0.7900800007358193</v>
      </c>
      <c r="AQ1794" s="11">
        <v>0.41220933824807426</v>
      </c>
      <c r="AR1794" s="11">
        <v>3147.5199975549399</v>
      </c>
      <c r="AS1794" s="11">
        <v>3350</v>
      </c>
      <c r="AT1794" s="11">
        <v>110123</v>
      </c>
      <c r="AW1794" s="11">
        <v>0.08</v>
      </c>
      <c r="AX1794" s="11">
        <v>-9.9257680866576381E-2</v>
      </c>
    </row>
    <row r="1795" spans="1:50">
      <c r="A1795"/>
      <c r="B1795"/>
      <c r="C1795"/>
      <c r="D1795"/>
      <c r="E1795"/>
      <c r="F1795"/>
      <c r="G1795"/>
      <c r="H1795"/>
      <c r="I1795"/>
      <c r="J1795"/>
      <c r="K1795"/>
      <c r="L1795"/>
      <c r="M1795"/>
      <c r="N1795"/>
      <c r="O1795"/>
      <c r="P1795"/>
      <c r="Q1795"/>
      <c r="R1795"/>
      <c r="S1795"/>
      <c r="T1795"/>
      <c r="U1795"/>
      <c r="V1795"/>
      <c r="W1795"/>
      <c r="X1795"/>
      <c r="Y1795"/>
      <c r="Z1795"/>
      <c r="AA1795" s="11">
        <v>0</v>
      </c>
      <c r="AB1795" s="11">
        <v>0.8494999994523823</v>
      </c>
      <c r="AC1795" s="11">
        <v>0.58604000026732672</v>
      </c>
      <c r="AD1795" s="11">
        <v>0.29400000013411043</v>
      </c>
      <c r="AE1795" s="11">
        <v>0.95452000043541207</v>
      </c>
      <c r="AF1795" s="11" t="e">
        <v>#N/A</v>
      </c>
      <c r="AG1795" s="11">
        <v>0.29400000013411043</v>
      </c>
      <c r="AH1795" s="11">
        <v>0.75166000034287572</v>
      </c>
      <c r="AI1795" s="11">
        <v>0.79380000036209819</v>
      </c>
      <c r="AJ1795" s="11">
        <v>0.73348662177519197</v>
      </c>
      <c r="AK1795" s="11">
        <v>0.7115903518706681</v>
      </c>
      <c r="AL1795" s="11">
        <v>0.41182459114676223</v>
      </c>
      <c r="AM1795" s="11">
        <v>0.34214662794371886</v>
      </c>
      <c r="AN1795" s="11">
        <v>0.16915188072015983</v>
      </c>
      <c r="AO1795" s="11">
        <v>0.58142536497203501</v>
      </c>
      <c r="AP1795" s="11">
        <v>0.80654000036790963</v>
      </c>
      <c r="AQ1795" s="11">
        <v>0.41182459114676223</v>
      </c>
      <c r="AR1795" s="11">
        <v>3115.3620958474698</v>
      </c>
      <c r="AS1795" s="11">
        <v>3300</v>
      </c>
      <c r="AT1795" s="11">
        <v>110414</v>
      </c>
      <c r="AW1795" s="11">
        <v>0.09</v>
      </c>
      <c r="AX1795" s="11">
        <v>-9.5704576558943044E-2</v>
      </c>
    </row>
    <row r="1796" spans="1:50">
      <c r="A1796"/>
      <c r="B1796"/>
      <c r="C1796"/>
      <c r="D1796"/>
      <c r="E1796"/>
      <c r="F1796"/>
      <c r="G1796"/>
      <c r="H1796"/>
      <c r="I1796"/>
      <c r="J1796"/>
      <c r="K1796"/>
      <c r="L1796"/>
      <c r="M1796"/>
      <c r="N1796"/>
      <c r="O1796"/>
      <c r="P1796"/>
      <c r="Q1796"/>
      <c r="R1796"/>
      <c r="S1796"/>
      <c r="T1796"/>
      <c r="U1796"/>
      <c r="V1796"/>
      <c r="W1796"/>
      <c r="X1796"/>
      <c r="Y1796"/>
      <c r="Z1796"/>
      <c r="AA1796" s="11">
        <v>0</v>
      </c>
      <c r="AB1796" s="11">
        <v>0.85299999937415127</v>
      </c>
      <c r="AC1796" s="11">
        <v>0.59799999999999998</v>
      </c>
      <c r="AD1796" s="11">
        <v>0.3</v>
      </c>
      <c r="AE1796" s="11">
        <v>0.97400000000000009</v>
      </c>
      <c r="AF1796" s="11" t="e">
        <v>#N/A</v>
      </c>
      <c r="AG1796" s="11">
        <v>0.3</v>
      </c>
      <c r="AH1796" s="11">
        <v>0.76700000000000002</v>
      </c>
      <c r="AI1796" s="11">
        <v>0.81</v>
      </c>
      <c r="AJ1796" s="11">
        <v>0.76042526428169599</v>
      </c>
      <c r="AK1796" s="11">
        <v>0.71022030539897596</v>
      </c>
      <c r="AL1796" s="11">
        <v>0.4785315777898827</v>
      </c>
      <c r="AM1796" s="11">
        <v>0.38131477333847108</v>
      </c>
      <c r="AN1796" s="11">
        <v>0.1651244550958941</v>
      </c>
      <c r="AO1796" s="11">
        <v>0.51754123896225734</v>
      </c>
      <c r="AP1796" s="11">
        <v>0.82299999999999995</v>
      </c>
      <c r="AQ1796" s="11">
        <v>0.4785315777898827</v>
      </c>
      <c r="AR1796" s="11">
        <v>3087.9494188587601</v>
      </c>
      <c r="AS1796" s="11">
        <v>3240</v>
      </c>
      <c r="AT1796" s="11">
        <v>110728</v>
      </c>
      <c r="AW1796" s="11">
        <v>0.1</v>
      </c>
      <c r="AX1796" s="11">
        <v>-9.7234669494556003E-2</v>
      </c>
    </row>
    <row r="1797" spans="1:50">
      <c r="A1797"/>
      <c r="B1797"/>
      <c r="C1797"/>
      <c r="D1797"/>
      <c r="E1797"/>
      <c r="F1797"/>
      <c r="G1797"/>
      <c r="H1797"/>
      <c r="I1797"/>
      <c r="J1797"/>
      <c r="K1797"/>
      <c r="L1797"/>
      <c r="M1797"/>
      <c r="N1797"/>
      <c r="O1797"/>
      <c r="P1797"/>
      <c r="Q1797"/>
      <c r="R1797"/>
      <c r="S1797"/>
      <c r="T1797"/>
      <c r="U1797"/>
      <c r="V1797"/>
      <c r="W1797"/>
      <c r="X1797"/>
      <c r="Y1797"/>
      <c r="Z1797"/>
      <c r="AA1797" s="11">
        <v>0</v>
      </c>
      <c r="AB1797" s="11">
        <v>0.85649999929592013</v>
      </c>
      <c r="AC1797" s="11">
        <v>0.59099999999999997</v>
      </c>
      <c r="AD1797" s="11">
        <v>0.3</v>
      </c>
      <c r="AE1797" s="11">
        <v>0.97499999999999998</v>
      </c>
      <c r="AF1797" s="11" t="e">
        <v>#N/A</v>
      </c>
      <c r="AG1797" s="11">
        <v>0.2</v>
      </c>
      <c r="AH1797" s="11">
        <v>0.76700000000000002</v>
      </c>
      <c r="AI1797" s="11">
        <v>0.81</v>
      </c>
      <c r="AJ1797" s="11">
        <v>0.75782101169708871</v>
      </c>
      <c r="AK1797" s="11">
        <v>0.70811810239197415</v>
      </c>
      <c r="AL1797" s="11">
        <v>0.47874626200718529</v>
      </c>
      <c r="AM1797" s="11">
        <v>0.37750162569031687</v>
      </c>
      <c r="AN1797" s="11">
        <v>0.16109702947162838</v>
      </c>
      <c r="AO1797" s="11">
        <v>0.51736582657655561</v>
      </c>
      <c r="AP1797" s="11">
        <v>0.81799999999999995</v>
      </c>
      <c r="AQ1797" s="11">
        <v>0.47874626200718529</v>
      </c>
      <c r="AS1797" s="11">
        <v>3420.6666666666715</v>
      </c>
      <c r="AW1797" s="11">
        <v>0.09</v>
      </c>
      <c r="AX1797" s="11">
        <v>-0.10023293314218279</v>
      </c>
    </row>
    <row r="1798" spans="1:50">
      <c r="A1798"/>
      <c r="B1798"/>
      <c r="C1798"/>
      <c r="D1798"/>
      <c r="E1798"/>
      <c r="F1798"/>
      <c r="G1798"/>
      <c r="H1798"/>
      <c r="I1798"/>
      <c r="J1798"/>
      <c r="K1798"/>
      <c r="L1798"/>
      <c r="M1798"/>
      <c r="N1798"/>
      <c r="O1798"/>
      <c r="P1798"/>
      <c r="Q1798"/>
      <c r="R1798"/>
      <c r="S1798"/>
      <c r="T1798"/>
      <c r="U1798"/>
      <c r="V1798"/>
      <c r="W1798"/>
      <c r="X1798"/>
      <c r="Y1798"/>
      <c r="Z1798"/>
      <c r="AA1798" s="11">
        <v>0.18242626938279113</v>
      </c>
      <c r="AB1798" s="11">
        <v>0.12699996950000003</v>
      </c>
      <c r="AC1798" s="11">
        <v>0.7</v>
      </c>
      <c r="AD1798" s="11">
        <v>0.1</v>
      </c>
      <c r="AE1798" s="11">
        <v>0.373</v>
      </c>
      <c r="AF1798" s="11">
        <v>0.72099999999999997</v>
      </c>
      <c r="AG1798" s="11">
        <v>0.3</v>
      </c>
      <c r="AH1798" s="11">
        <v>9.9840000092983258E-2</v>
      </c>
      <c r="AI1798" s="11">
        <v>0.17600000000000002</v>
      </c>
      <c r="AJ1798" s="11">
        <v>0.51029015359776153</v>
      </c>
      <c r="AK1798" s="11">
        <v>0.47722164105355025</v>
      </c>
      <c r="AL1798" s="11">
        <v>0.45522709099175901</v>
      </c>
      <c r="AM1798" s="11">
        <v>2.3260784258168481E-4</v>
      </c>
      <c r="AN1798" s="11">
        <v>0.43332485714285718</v>
      </c>
      <c r="AO1798" s="11">
        <v>0.52552519714223189</v>
      </c>
      <c r="AP1798" s="11">
        <v>0.51840000289678567</v>
      </c>
      <c r="AQ1798" s="11">
        <v>0.45522709099175901</v>
      </c>
      <c r="AR1798" s="11">
        <v>1509.70776021183</v>
      </c>
      <c r="AS1798" s="11">
        <v>1480</v>
      </c>
      <c r="AT1798" s="11">
        <v>4338750</v>
      </c>
      <c r="AW1798" s="11">
        <v>-0.03</v>
      </c>
      <c r="AX1798" s="11">
        <v>0.16400832074678212</v>
      </c>
    </row>
    <row r="1799" spans="1:50">
      <c r="A1799"/>
      <c r="B1799"/>
      <c r="C1799"/>
      <c r="D1799"/>
      <c r="E1799"/>
      <c r="F1799"/>
      <c r="G1799"/>
      <c r="H1799"/>
      <c r="I1799"/>
      <c r="J1799"/>
      <c r="K1799"/>
      <c r="L1799"/>
      <c r="M1799"/>
      <c r="N1799"/>
      <c r="O1799"/>
      <c r="P1799"/>
      <c r="Q1799"/>
      <c r="R1799"/>
      <c r="S1799"/>
      <c r="T1799"/>
      <c r="U1799"/>
      <c r="V1799"/>
      <c r="W1799"/>
      <c r="X1799"/>
      <c r="Y1799"/>
      <c r="Z1799"/>
      <c r="AA1799" s="11">
        <v>0.18242626938279113</v>
      </c>
      <c r="AB1799" s="11">
        <v>0.13099998470000007</v>
      </c>
      <c r="AC1799" s="11">
        <v>0.7</v>
      </c>
      <c r="AD1799" s="11">
        <v>0.5</v>
      </c>
      <c r="AE1799" s="11">
        <v>0.75099999999999989</v>
      </c>
      <c r="AF1799" s="11">
        <v>0.72099999999999997</v>
      </c>
      <c r="AG1799" s="11">
        <v>0.5</v>
      </c>
      <c r="AH1799" s="11">
        <v>0.10192000004649163</v>
      </c>
      <c r="AI1799" s="11">
        <v>0.75</v>
      </c>
      <c r="AJ1799" s="11">
        <v>0.51050015672761995</v>
      </c>
      <c r="AK1799" s="11">
        <v>0.47675677659585797</v>
      </c>
      <c r="AL1799" s="11">
        <v>0.45431335817569646</v>
      </c>
      <c r="AM1799" s="11">
        <v>2.3735494130161112E-4</v>
      </c>
      <c r="AN1799" s="11">
        <v>0.370222</v>
      </c>
      <c r="AO1799" s="11">
        <v>0.52604611952100855</v>
      </c>
      <c r="AP1799" s="11">
        <v>0.53136000260710714</v>
      </c>
      <c r="AQ1799" s="11">
        <v>0.45431335817569646</v>
      </c>
      <c r="AR1799" s="11">
        <v>1460.5838691881199</v>
      </c>
      <c r="AS1799" s="11">
        <v>1510</v>
      </c>
      <c r="AT1799" s="11">
        <v>4306724</v>
      </c>
      <c r="AW1799" s="11">
        <v>0.06</v>
      </c>
      <c r="AX1799" s="11">
        <v>0.17002515665957374</v>
      </c>
    </row>
    <row r="1800" spans="1:50">
      <c r="A1800"/>
      <c r="B1800"/>
      <c r="C1800"/>
      <c r="D1800"/>
      <c r="E1800"/>
      <c r="F1800"/>
      <c r="G1800"/>
      <c r="H1800"/>
      <c r="I1800"/>
      <c r="J1800"/>
      <c r="K1800"/>
      <c r="L1800"/>
      <c r="M1800"/>
      <c r="N1800"/>
      <c r="O1800"/>
      <c r="P1800"/>
      <c r="Q1800"/>
      <c r="R1800"/>
      <c r="S1800"/>
      <c r="T1800"/>
      <c r="U1800"/>
      <c r="V1800"/>
      <c r="W1800"/>
      <c r="X1800"/>
      <c r="Y1800"/>
      <c r="Z1800"/>
      <c r="AA1800" s="11">
        <v>0.18242626938279113</v>
      </c>
      <c r="AB1800" s="11">
        <v>0.13099998470000007</v>
      </c>
      <c r="AC1800" s="11">
        <v>0.7</v>
      </c>
      <c r="AD1800" s="11">
        <v>0.5</v>
      </c>
      <c r="AE1800" s="11">
        <v>0.59</v>
      </c>
      <c r="AF1800" s="11">
        <v>0.45600000000000002</v>
      </c>
      <c r="AG1800" s="11">
        <v>0.5</v>
      </c>
      <c r="AH1800" s="11">
        <v>0.10400000000000001</v>
      </c>
      <c r="AI1800" s="11">
        <v>0.75</v>
      </c>
      <c r="AJ1800" s="11">
        <v>0.52018445970502492</v>
      </c>
      <c r="AK1800" s="11">
        <v>0.49121288693283105</v>
      </c>
      <c r="AL1800" s="11">
        <v>0.45446513996425264</v>
      </c>
      <c r="AM1800" s="11">
        <v>5.7299424471557784E-4</v>
      </c>
      <c r="AN1800" s="11">
        <v>0.39323528571428573</v>
      </c>
      <c r="AO1800" s="11">
        <v>0.50369928780654605</v>
      </c>
      <c r="AP1800" s="11">
        <v>0.5443200023174285</v>
      </c>
      <c r="AQ1800" s="11">
        <v>0.45446513996425264</v>
      </c>
      <c r="AR1800" s="11">
        <v>1512.35208607959</v>
      </c>
      <c r="AS1800" s="11">
        <v>1550</v>
      </c>
      <c r="AT1800" s="11">
        <v>4266089</v>
      </c>
      <c r="AU1800" s="11">
        <v>36.9</v>
      </c>
      <c r="AV1800" s="11">
        <v>36.79</v>
      </c>
      <c r="AW1800" s="11">
        <v>0.04</v>
      </c>
      <c r="AX1800" s="11">
        <v>0.16937482275744592</v>
      </c>
    </row>
    <row r="1801" spans="1:50">
      <c r="A1801"/>
      <c r="B1801"/>
      <c r="C1801"/>
      <c r="D1801"/>
      <c r="E1801"/>
      <c r="F1801"/>
      <c r="G1801"/>
      <c r="H1801"/>
      <c r="I1801"/>
      <c r="J1801"/>
      <c r="K1801"/>
      <c r="L1801"/>
      <c r="M1801"/>
      <c r="N1801"/>
      <c r="O1801"/>
      <c r="P1801"/>
      <c r="Q1801"/>
      <c r="R1801"/>
      <c r="S1801"/>
      <c r="T1801"/>
      <c r="U1801"/>
      <c r="V1801"/>
      <c r="W1801"/>
      <c r="X1801"/>
      <c r="Y1801"/>
      <c r="Z1801"/>
      <c r="AA1801" s="11">
        <v>0.18242626938279113</v>
      </c>
      <c r="AB1801" s="11">
        <v>0.13</v>
      </c>
      <c r="AC1801" s="11">
        <v>0.7</v>
      </c>
      <c r="AD1801" s="11">
        <v>0.5</v>
      </c>
      <c r="AE1801" s="11">
        <v>0.57700000000000007</v>
      </c>
      <c r="AF1801" s="11">
        <v>0.52700000000000002</v>
      </c>
      <c r="AG1801" s="11">
        <v>0.5</v>
      </c>
      <c r="AH1801" s="11">
        <v>0.46299999999999997</v>
      </c>
      <c r="AI1801" s="11">
        <v>0.75</v>
      </c>
      <c r="AJ1801" s="11">
        <v>0.52986876268242999</v>
      </c>
      <c r="AK1801" s="11">
        <v>0.50566899726980419</v>
      </c>
      <c r="AL1801" s="11">
        <v>0.45461692175280871</v>
      </c>
      <c r="AM1801" s="11">
        <v>1.8441691310694442E-3</v>
      </c>
      <c r="AN1801" s="11">
        <v>0.43015278571428572</v>
      </c>
      <c r="AO1801" s="11">
        <v>0.48135245609208344</v>
      </c>
      <c r="AP1801" s="11">
        <v>0.55728000202774997</v>
      </c>
      <c r="AQ1801" s="11">
        <v>0.45461692175280871</v>
      </c>
      <c r="AR1801" s="11">
        <v>1431.6046101218701</v>
      </c>
      <c r="AS1801" s="11">
        <v>1460</v>
      </c>
      <c r="AT1801" s="11">
        <v>4217497</v>
      </c>
      <c r="AW1801" s="11">
        <v>7.0000000000000007E-2</v>
      </c>
      <c r="AX1801" s="11">
        <v>0.17408398673247222</v>
      </c>
    </row>
    <row r="1802" spans="1:50">
      <c r="A1802"/>
      <c r="B1802"/>
      <c r="C1802"/>
      <c r="D1802"/>
      <c r="E1802"/>
      <c r="F1802"/>
      <c r="G1802"/>
      <c r="H1802"/>
      <c r="I1802"/>
      <c r="J1802"/>
      <c r="K1802"/>
      <c r="L1802"/>
      <c r="M1802"/>
      <c r="N1802"/>
      <c r="O1802"/>
      <c r="P1802"/>
      <c r="Q1802"/>
      <c r="R1802"/>
      <c r="S1802"/>
      <c r="T1802"/>
      <c r="U1802"/>
      <c r="V1802"/>
      <c r="W1802"/>
      <c r="X1802"/>
      <c r="Y1802"/>
      <c r="Z1802"/>
      <c r="AA1802" s="11">
        <v>0.18242626938279113</v>
      </c>
      <c r="AB1802" s="11">
        <v>0.13</v>
      </c>
      <c r="AC1802" s="11">
        <v>0.7</v>
      </c>
      <c r="AD1802" s="11">
        <v>0.5</v>
      </c>
      <c r="AE1802" s="11">
        <v>0.58499999999999996</v>
      </c>
      <c r="AF1802" s="11">
        <v>0.55100000000000005</v>
      </c>
      <c r="AG1802" s="11">
        <v>0.5</v>
      </c>
      <c r="AH1802" s="11">
        <v>0.65900000000000003</v>
      </c>
      <c r="AI1802" s="11">
        <v>0.75</v>
      </c>
      <c r="AJ1802" s="11">
        <v>0.49351719777514902</v>
      </c>
      <c r="AK1802" s="11">
        <v>0.50531442530871251</v>
      </c>
      <c r="AL1802" s="11">
        <v>0.41194906341239201</v>
      </c>
      <c r="AM1802" s="11">
        <v>4.8055621498547772E-3</v>
      </c>
      <c r="AN1802" s="11">
        <v>0.46707028571428577</v>
      </c>
      <c r="AO1802" s="11">
        <v>0.43750764042658802</v>
      </c>
      <c r="AP1802" s="11">
        <v>0.57024000173807143</v>
      </c>
      <c r="AQ1802" s="11">
        <v>0.41194906341239201</v>
      </c>
      <c r="AR1802" s="11">
        <v>1405.40828914453</v>
      </c>
      <c r="AS1802" s="11">
        <v>1430</v>
      </c>
      <c r="AT1802" s="11">
        <v>4161844</v>
      </c>
      <c r="AU1802" s="11">
        <v>36.86</v>
      </c>
      <c r="AV1802" s="11">
        <v>73.39</v>
      </c>
      <c r="AW1802" s="11">
        <v>0.08</v>
      </c>
      <c r="AX1802" s="11">
        <v>0.17721957495509832</v>
      </c>
    </row>
    <row r="1803" spans="1:50">
      <c r="A1803"/>
      <c r="B1803"/>
      <c r="C1803"/>
      <c r="D1803"/>
      <c r="E1803"/>
      <c r="F1803"/>
      <c r="G1803"/>
      <c r="H1803"/>
      <c r="I1803"/>
      <c r="J1803"/>
      <c r="K1803"/>
      <c r="L1803"/>
      <c r="M1803"/>
      <c r="N1803"/>
      <c r="O1803"/>
      <c r="P1803"/>
      <c r="Q1803"/>
      <c r="R1803"/>
      <c r="S1803"/>
      <c r="T1803"/>
      <c r="U1803"/>
      <c r="V1803"/>
      <c r="W1803"/>
      <c r="X1803"/>
      <c r="Y1803"/>
      <c r="Z1803"/>
      <c r="AA1803" s="11">
        <v>0.18242626938279113</v>
      </c>
      <c r="AB1803" s="11">
        <v>0.13900001529999995</v>
      </c>
      <c r="AC1803" s="11">
        <v>0.7</v>
      </c>
      <c r="AD1803" s="11">
        <v>0.5</v>
      </c>
      <c r="AE1803" s="11">
        <v>0.55799999999999994</v>
      </c>
      <c r="AF1803" s="11">
        <v>0.85499999999999998</v>
      </c>
      <c r="AG1803" s="11">
        <v>0.5</v>
      </c>
      <c r="AH1803" s="11">
        <v>0.69900000000000007</v>
      </c>
      <c r="AI1803" s="11">
        <v>0.75</v>
      </c>
      <c r="AJ1803" s="11">
        <v>0.45716563286786799</v>
      </c>
      <c r="AK1803" s="11">
        <v>0.50495985334762072</v>
      </c>
      <c r="AL1803" s="11">
        <v>0.36928120507197526</v>
      </c>
      <c r="AM1803" s="11">
        <v>3.7667015614983222E-2</v>
      </c>
      <c r="AN1803" s="11">
        <v>0.46470957142857144</v>
      </c>
      <c r="AO1803" s="11">
        <v>0.39366282476109271</v>
      </c>
      <c r="AP1803" s="11">
        <v>0.58320000144839279</v>
      </c>
      <c r="AQ1803" s="11">
        <v>0.36928120507197526</v>
      </c>
      <c r="AR1803" s="11">
        <v>1468.9517772325</v>
      </c>
      <c r="AS1803" s="11">
        <v>1490</v>
      </c>
      <c r="AT1803" s="11">
        <v>4100257</v>
      </c>
      <c r="AW1803" s="11">
        <v>0.08</v>
      </c>
      <c r="AX1803" s="11">
        <v>0.16900808740912371</v>
      </c>
    </row>
    <row r="1804" spans="1:50">
      <c r="A1804"/>
      <c r="B1804"/>
      <c r="C1804"/>
      <c r="D1804"/>
      <c r="E1804"/>
      <c r="F1804"/>
      <c r="G1804"/>
      <c r="H1804"/>
      <c r="I1804"/>
      <c r="J1804"/>
      <c r="K1804"/>
      <c r="L1804"/>
      <c r="M1804"/>
      <c r="N1804"/>
      <c r="O1804"/>
      <c r="P1804"/>
      <c r="Q1804"/>
      <c r="R1804"/>
      <c r="S1804"/>
      <c r="T1804"/>
      <c r="U1804"/>
      <c r="V1804"/>
      <c r="W1804"/>
      <c r="X1804"/>
      <c r="Y1804"/>
      <c r="Z1804"/>
      <c r="AA1804" s="11">
        <v>0.18242626938279113</v>
      </c>
      <c r="AB1804" s="11">
        <v>0.13950000765000004</v>
      </c>
      <c r="AC1804" s="11">
        <v>0.55000000000000004</v>
      </c>
      <c r="AD1804" s="11">
        <v>0.5</v>
      </c>
      <c r="AE1804" s="11">
        <v>0.54500000000000004</v>
      </c>
      <c r="AF1804" s="11">
        <v>0.76500000000000001</v>
      </c>
      <c r="AG1804" s="11">
        <v>0.5</v>
      </c>
      <c r="AH1804" s="11">
        <v>0.55899999999999994</v>
      </c>
      <c r="AI1804" s="11">
        <v>0.76400000000000001</v>
      </c>
      <c r="AJ1804" s="11">
        <v>0.46257560159931599</v>
      </c>
      <c r="AK1804" s="11">
        <v>0.44985967927007442</v>
      </c>
      <c r="AL1804" s="11">
        <v>0.3409182181589186</v>
      </c>
      <c r="AM1804" s="11">
        <v>6.1992206339818993E-2</v>
      </c>
      <c r="AN1804" s="11">
        <v>0.45324714285714285</v>
      </c>
      <c r="AO1804" s="11">
        <v>0.37958779524854441</v>
      </c>
      <c r="AP1804" s="11">
        <v>0.59616000115871426</v>
      </c>
      <c r="AQ1804" s="11">
        <v>0.3409182181589186</v>
      </c>
      <c r="AR1804" s="11">
        <v>1597.46043762471</v>
      </c>
      <c r="AS1804" s="11">
        <v>1700</v>
      </c>
      <c r="AT1804" s="11">
        <v>4032765</v>
      </c>
      <c r="AU1804" s="11">
        <v>36.18</v>
      </c>
      <c r="AV1804" s="11">
        <v>62.97</v>
      </c>
      <c r="AW1804" s="11">
        <v>0.05</v>
      </c>
      <c r="AX1804" s="11">
        <v>0.15969189590639815</v>
      </c>
    </row>
    <row r="1805" spans="1:50">
      <c r="A1805"/>
      <c r="B1805"/>
      <c r="C1805"/>
      <c r="D1805"/>
      <c r="E1805"/>
      <c r="F1805"/>
      <c r="G1805"/>
      <c r="H1805"/>
      <c r="I1805"/>
      <c r="J1805"/>
      <c r="K1805"/>
      <c r="L1805"/>
      <c r="M1805"/>
      <c r="N1805"/>
      <c r="O1805"/>
      <c r="P1805"/>
      <c r="Q1805"/>
      <c r="R1805"/>
      <c r="S1805"/>
      <c r="T1805"/>
      <c r="U1805"/>
      <c r="V1805"/>
      <c r="W1805"/>
      <c r="X1805"/>
      <c r="Y1805"/>
      <c r="Z1805"/>
      <c r="AA1805" s="11">
        <v>0.18242626938279113</v>
      </c>
      <c r="AB1805" s="11">
        <v>0.14000000000000001</v>
      </c>
      <c r="AC1805" s="11">
        <v>0.55000000000000004</v>
      </c>
      <c r="AD1805" s="11">
        <v>0.5</v>
      </c>
      <c r="AE1805" s="11">
        <v>0.78200000000000003</v>
      </c>
      <c r="AF1805" s="11">
        <v>0.76500000000000001</v>
      </c>
      <c r="AG1805" s="11">
        <v>0.5</v>
      </c>
      <c r="AH1805" s="11">
        <v>0.54700000000000004</v>
      </c>
      <c r="AI1805" s="11">
        <v>0.76</v>
      </c>
      <c r="AJ1805" s="11">
        <v>0.46798557033076393</v>
      </c>
      <c r="AK1805" s="11">
        <v>0.394759505192528</v>
      </c>
      <c r="AL1805" s="11">
        <v>0.31255523124586193</v>
      </c>
      <c r="AM1805" s="11">
        <v>9.4884458936960209E-2</v>
      </c>
      <c r="AN1805" s="11">
        <v>0.46007471428571428</v>
      </c>
      <c r="AO1805" s="11">
        <v>0.36551276573599611</v>
      </c>
      <c r="AP1805" s="11">
        <v>0.60912000086903573</v>
      </c>
      <c r="AQ1805" s="11">
        <v>0.31255523124586193</v>
      </c>
      <c r="AR1805" s="11">
        <v>1754.09583972613</v>
      </c>
      <c r="AS1805" s="11">
        <v>1870</v>
      </c>
      <c r="AT1805" s="11">
        <v>3960665</v>
      </c>
      <c r="AU1805" s="11">
        <v>36.869999999999997</v>
      </c>
      <c r="AV1805" s="11">
        <v>40.33</v>
      </c>
      <c r="AW1805" s="11">
        <v>0.05</v>
      </c>
      <c r="AX1805" s="11">
        <v>0.16073060120537347</v>
      </c>
    </row>
    <row r="1806" spans="1:50">
      <c r="A1806"/>
      <c r="B1806"/>
      <c r="C1806"/>
      <c r="D1806"/>
      <c r="E1806"/>
      <c r="F1806"/>
      <c r="G1806"/>
      <c r="H1806"/>
      <c r="I1806"/>
      <c r="J1806"/>
      <c r="K1806"/>
      <c r="L1806"/>
      <c r="M1806"/>
      <c r="N1806"/>
      <c r="O1806"/>
      <c r="P1806"/>
      <c r="Q1806"/>
      <c r="R1806"/>
      <c r="S1806"/>
      <c r="T1806"/>
      <c r="U1806"/>
      <c r="V1806"/>
      <c r="W1806"/>
      <c r="X1806"/>
      <c r="Y1806"/>
      <c r="Z1806"/>
      <c r="AA1806" s="11">
        <v>0.18242626938279113</v>
      </c>
      <c r="AB1806" s="11">
        <v>0.13800003049999998</v>
      </c>
      <c r="AC1806" s="11">
        <v>0.55000000000000004</v>
      </c>
      <c r="AD1806" s="11">
        <v>0.5</v>
      </c>
      <c r="AE1806" s="11">
        <v>0.81299999999999994</v>
      </c>
      <c r="AF1806" s="11">
        <v>0.78599999999999992</v>
      </c>
      <c r="AG1806" s="11">
        <v>0.5</v>
      </c>
      <c r="AH1806" s="11">
        <v>0.63400000000000001</v>
      </c>
      <c r="AI1806" s="11">
        <v>0.80400000000000005</v>
      </c>
      <c r="AJ1806" s="11">
        <v>0.45476120476697002</v>
      </c>
      <c r="AK1806" s="11">
        <v>0.37543221985771796</v>
      </c>
      <c r="AL1806" s="11">
        <v>0.33404445520152276</v>
      </c>
      <c r="AM1806" s="11">
        <v>0.13601703643803223</v>
      </c>
      <c r="AN1806" s="11">
        <v>0.47569771428571428</v>
      </c>
      <c r="AO1806" s="11">
        <v>0.35545469570696409</v>
      </c>
      <c r="AP1806" s="11">
        <v>0.62208000057935708</v>
      </c>
      <c r="AQ1806" s="11">
        <v>0.33404445520152276</v>
      </c>
      <c r="AR1806" s="11">
        <v>1915.5553161875</v>
      </c>
      <c r="AS1806" s="11">
        <v>2140</v>
      </c>
      <c r="AT1806" s="11">
        <v>3887928</v>
      </c>
      <c r="AW1806" s="11">
        <v>0.05</v>
      </c>
      <c r="AX1806" s="11">
        <v>0.15216007945182114</v>
      </c>
    </row>
    <row r="1807" spans="1:50">
      <c r="A1807"/>
      <c r="B1807"/>
      <c r="C1807"/>
      <c r="D1807"/>
      <c r="E1807"/>
      <c r="F1807"/>
      <c r="G1807"/>
      <c r="H1807"/>
      <c r="I1807"/>
      <c r="J1807"/>
      <c r="K1807"/>
      <c r="L1807"/>
      <c r="M1807"/>
      <c r="N1807"/>
      <c r="O1807"/>
      <c r="P1807"/>
      <c r="Q1807"/>
      <c r="R1807"/>
      <c r="S1807"/>
      <c r="T1807"/>
      <c r="U1807"/>
      <c r="V1807"/>
      <c r="W1807"/>
      <c r="X1807"/>
      <c r="Y1807"/>
      <c r="Z1807"/>
      <c r="AA1807" s="11">
        <v>0.18242626938279113</v>
      </c>
      <c r="AB1807" s="11">
        <v>0.13800003049999998</v>
      </c>
      <c r="AC1807" s="11">
        <v>0.55000000000000004</v>
      </c>
      <c r="AD1807" s="11">
        <v>0.5</v>
      </c>
      <c r="AE1807" s="11">
        <v>0.81499999999999995</v>
      </c>
      <c r="AF1807" s="11">
        <v>0.74199999999999999</v>
      </c>
      <c r="AG1807" s="11">
        <v>0.3</v>
      </c>
      <c r="AH1807" s="11">
        <v>0.71299999999999997</v>
      </c>
      <c r="AI1807" s="11">
        <v>0.80400000000000005</v>
      </c>
      <c r="AJ1807" s="11">
        <v>0.388363619991482</v>
      </c>
      <c r="AK1807" s="11">
        <v>0.37809580737181403</v>
      </c>
      <c r="AL1807" s="11">
        <v>0.29937481350170642</v>
      </c>
      <c r="AM1807" s="11">
        <v>0.22893625047569002</v>
      </c>
      <c r="AN1807" s="11">
        <v>0.49079385714285717</v>
      </c>
      <c r="AO1807" s="11">
        <v>0.39558701528772977</v>
      </c>
      <c r="AP1807" s="11">
        <v>0.63504000028967855</v>
      </c>
      <c r="AQ1807" s="11">
        <v>0.29937481350170642</v>
      </c>
      <c r="AR1807" s="11">
        <v>2121.0677866502001</v>
      </c>
      <c r="AS1807" s="11">
        <v>2400</v>
      </c>
      <c r="AT1807" s="11">
        <v>3819598</v>
      </c>
      <c r="AU1807" s="11">
        <v>35.6</v>
      </c>
      <c r="AV1807" s="11">
        <v>28.96</v>
      </c>
      <c r="AW1807" s="11">
        <v>0.04</v>
      </c>
      <c r="AX1807" s="11">
        <v>0.14979005358883141</v>
      </c>
    </row>
    <row r="1808" spans="1:50">
      <c r="A1808"/>
      <c r="B1808"/>
      <c r="C1808"/>
      <c r="D1808"/>
      <c r="E1808"/>
      <c r="F1808"/>
      <c r="G1808"/>
      <c r="H1808"/>
      <c r="I1808"/>
      <c r="J1808"/>
      <c r="K1808"/>
      <c r="L1808"/>
      <c r="M1808"/>
      <c r="N1808"/>
      <c r="O1808"/>
      <c r="P1808"/>
      <c r="Q1808"/>
      <c r="R1808"/>
      <c r="S1808"/>
      <c r="T1808"/>
      <c r="U1808"/>
      <c r="V1808"/>
      <c r="W1808"/>
      <c r="X1808"/>
      <c r="Y1808"/>
      <c r="Z1808"/>
      <c r="AA1808" s="11">
        <v>0.18242626938279113</v>
      </c>
      <c r="AB1808" s="11">
        <v>0.13749999999999996</v>
      </c>
      <c r="AC1808" s="11">
        <v>0.55000000000000004</v>
      </c>
      <c r="AD1808" s="11">
        <v>0.5</v>
      </c>
      <c r="AE1808" s="11">
        <v>0.84499999999999997</v>
      </c>
      <c r="AF1808" s="11">
        <v>0.68500000000000005</v>
      </c>
      <c r="AG1808" s="11">
        <v>0.3</v>
      </c>
      <c r="AH1808" s="11">
        <v>0.7</v>
      </c>
      <c r="AI1808" s="11">
        <v>0.77200000000000002</v>
      </c>
      <c r="AJ1808" s="11">
        <v>0.38067083482421199</v>
      </c>
      <c r="AK1808" s="11">
        <v>0.38280158791339802</v>
      </c>
      <c r="AL1808" s="11">
        <v>0.36307502622127702</v>
      </c>
      <c r="AM1808" s="11">
        <v>0.3221023988293889</v>
      </c>
      <c r="AN1808" s="11">
        <v>0.51569185714285715</v>
      </c>
      <c r="AO1808" s="11">
        <v>0.41062580452516934</v>
      </c>
      <c r="AP1808" s="11">
        <v>0.64800000000000002</v>
      </c>
      <c r="AQ1808" s="11">
        <v>0.36307502622127702</v>
      </c>
      <c r="AR1808" s="11">
        <v>2361.9480748728001</v>
      </c>
      <c r="AS1808" s="11">
        <v>2650</v>
      </c>
      <c r="AT1808" s="11">
        <v>3759329</v>
      </c>
      <c r="AW1808" s="11">
        <v>0.05</v>
      </c>
      <c r="AX1808" s="11">
        <v>0.14515114959079184</v>
      </c>
    </row>
    <row r="1809" spans="1:50">
      <c r="A1809"/>
      <c r="B1809"/>
      <c r="C1809"/>
      <c r="D1809"/>
      <c r="E1809"/>
      <c r="F1809"/>
      <c r="G1809"/>
      <c r="H1809"/>
      <c r="I1809"/>
      <c r="J1809"/>
      <c r="K1809"/>
      <c r="L1809"/>
      <c r="M1809"/>
      <c r="N1809"/>
      <c r="O1809"/>
      <c r="P1809"/>
      <c r="Q1809"/>
      <c r="R1809"/>
      <c r="S1809"/>
      <c r="T1809"/>
      <c r="U1809"/>
      <c r="V1809"/>
      <c r="W1809"/>
      <c r="X1809"/>
      <c r="Y1809"/>
      <c r="Z1809"/>
      <c r="AA1809" s="11">
        <v>0.18242626938279113</v>
      </c>
      <c r="AB1809" s="11">
        <v>0.14500000000000002</v>
      </c>
      <c r="AC1809" s="11">
        <v>0.67400000000000004</v>
      </c>
      <c r="AD1809" s="11">
        <v>0.5</v>
      </c>
      <c r="AE1809" s="11">
        <v>0.81900000000000006</v>
      </c>
      <c r="AF1809" s="11">
        <v>0.66099999999999992</v>
      </c>
      <c r="AG1809" s="11">
        <v>0.3</v>
      </c>
      <c r="AH1809" s="11">
        <v>0.68400000000000005</v>
      </c>
      <c r="AI1809" s="11">
        <v>0.79400000000000004</v>
      </c>
      <c r="AJ1809" s="11">
        <v>0.40645410986177</v>
      </c>
      <c r="AK1809" s="11">
        <v>0.42443299841714799</v>
      </c>
      <c r="AL1809" s="11">
        <v>0.37425888486248948</v>
      </c>
      <c r="AM1809" s="11">
        <v>0.40688045931722672</v>
      </c>
      <c r="AN1809" s="11">
        <v>0.56289214285714284</v>
      </c>
      <c r="AO1809" s="11">
        <v>0.39254455478403</v>
      </c>
      <c r="AP1809" s="11">
        <v>0.63400000000000001</v>
      </c>
      <c r="AQ1809" s="11">
        <v>0.37425888486248948</v>
      </c>
      <c r="AR1809" s="11">
        <v>2562.34488589494</v>
      </c>
      <c r="AS1809" s="11">
        <v>2860</v>
      </c>
      <c r="AT1809" s="11">
        <v>3708848</v>
      </c>
      <c r="AW1809" s="11">
        <v>0.06</v>
      </c>
      <c r="AX1809" s="11">
        <v>0.14001373790251659</v>
      </c>
    </row>
    <row r="1810" spans="1:50">
      <c r="A1810"/>
      <c r="B1810"/>
      <c r="C1810"/>
      <c r="D1810"/>
      <c r="E1810"/>
      <c r="F1810"/>
      <c r="G1810"/>
      <c r="H1810"/>
      <c r="I1810"/>
      <c r="J1810"/>
      <c r="K1810"/>
      <c r="L1810"/>
      <c r="M1810"/>
      <c r="N1810"/>
      <c r="O1810"/>
      <c r="P1810"/>
      <c r="Q1810"/>
      <c r="R1810"/>
      <c r="S1810"/>
      <c r="T1810"/>
      <c r="U1810"/>
      <c r="V1810"/>
      <c r="W1810"/>
      <c r="X1810"/>
      <c r="Y1810"/>
      <c r="Z1810"/>
      <c r="AA1810" s="11">
        <v>0.18242626938279113</v>
      </c>
      <c r="AB1810" s="11">
        <v>0.14300274400000001</v>
      </c>
      <c r="AC1810" s="11">
        <v>0.68099999999999994</v>
      </c>
      <c r="AD1810" s="11">
        <v>0.5</v>
      </c>
      <c r="AE1810" s="11">
        <v>0.85599999999999998</v>
      </c>
      <c r="AF1810" s="11">
        <v>0.628</v>
      </c>
      <c r="AG1810" s="11">
        <v>0.3</v>
      </c>
      <c r="AH1810" s="11">
        <v>0.68</v>
      </c>
      <c r="AI1810" s="11">
        <v>0.79400000000000004</v>
      </c>
      <c r="AJ1810" s="11">
        <v>0.46442118678732597</v>
      </c>
      <c r="AK1810" s="11">
        <v>0.43883367302337001</v>
      </c>
      <c r="AL1810" s="11">
        <v>0.38126589354718032</v>
      </c>
      <c r="AM1810" s="11">
        <v>0.57042972505925338</v>
      </c>
      <c r="AN1810" s="11">
        <v>0.58863700000000008</v>
      </c>
      <c r="AO1810" s="11">
        <v>0.39867807168667546</v>
      </c>
      <c r="AP1810" s="11">
        <v>0.64400000000000002</v>
      </c>
      <c r="AQ1810" s="11">
        <v>0.38126589354718032</v>
      </c>
      <c r="AR1810" s="11">
        <v>2738.0329692105902</v>
      </c>
      <c r="AS1810" s="11">
        <v>3000</v>
      </c>
      <c r="AT1810" s="11">
        <v>3667469</v>
      </c>
      <c r="AU1810" s="11">
        <v>37.35</v>
      </c>
      <c r="AW1810" s="11">
        <v>0.08</v>
      </c>
      <c r="AX1810" s="11">
        <v>0.13485434194032858</v>
      </c>
    </row>
    <row r="1811" spans="1:50">
      <c r="A1811"/>
      <c r="B1811"/>
      <c r="C1811"/>
      <c r="D1811"/>
      <c r="E1811"/>
      <c r="F1811"/>
      <c r="G1811"/>
      <c r="H1811"/>
      <c r="I1811"/>
      <c r="J1811"/>
      <c r="K1811"/>
      <c r="L1811"/>
      <c r="M1811"/>
      <c r="N1811"/>
      <c r="O1811"/>
      <c r="P1811"/>
      <c r="Q1811"/>
      <c r="R1811"/>
      <c r="S1811"/>
      <c r="T1811"/>
      <c r="U1811"/>
      <c r="V1811"/>
      <c r="W1811"/>
      <c r="X1811"/>
      <c r="Y1811"/>
      <c r="Z1811"/>
      <c r="AA1811" s="11">
        <v>0.18242626938279113</v>
      </c>
      <c r="AB1811" s="11">
        <v>0.14200000000000002</v>
      </c>
      <c r="AC1811" s="11">
        <v>0.69299999999999995</v>
      </c>
      <c r="AD1811" s="11">
        <v>0.5</v>
      </c>
      <c r="AE1811" s="11">
        <v>0.83</v>
      </c>
      <c r="AF1811" s="11">
        <v>0.56899999999999995</v>
      </c>
      <c r="AG1811" s="11">
        <v>0.3</v>
      </c>
      <c r="AH1811" s="11">
        <v>0.67599999999999993</v>
      </c>
      <c r="AI1811" s="11">
        <v>0.79200000000000004</v>
      </c>
      <c r="AJ1811" s="11">
        <v>0.43358791454391599</v>
      </c>
      <c r="AK1811" s="11">
        <v>0.43439375096778399</v>
      </c>
      <c r="AL1811" s="11">
        <v>0.37789846668791477</v>
      </c>
      <c r="AM1811" s="11">
        <v>0.74109853539358217</v>
      </c>
      <c r="AN1811" s="11">
        <v>0.57140714285714289</v>
      </c>
      <c r="AO1811" s="11">
        <v>0.4187537868938252</v>
      </c>
      <c r="AP1811" s="11">
        <v>0.60699999999999998</v>
      </c>
      <c r="AQ1811" s="11">
        <v>0.37789846668791477</v>
      </c>
      <c r="AR1811" s="11">
        <v>3020.8837661685302</v>
      </c>
      <c r="AS1811" s="11">
        <v>3320</v>
      </c>
      <c r="AT1811" s="11">
        <v>3633369</v>
      </c>
      <c r="AU1811" s="11">
        <v>38.03</v>
      </c>
      <c r="AV1811" s="11">
        <v>12.47</v>
      </c>
      <c r="AW1811" s="11">
        <v>7.0000000000000007E-2</v>
      </c>
      <c r="AX1811" s="11">
        <v>0.12898018449178122</v>
      </c>
    </row>
    <row r="1812" spans="1:50">
      <c r="A1812"/>
      <c r="B1812"/>
      <c r="C1812"/>
      <c r="D1812"/>
      <c r="E1812"/>
      <c r="F1812"/>
      <c r="G1812"/>
      <c r="H1812"/>
      <c r="I1812"/>
      <c r="J1812"/>
      <c r="K1812"/>
      <c r="L1812"/>
      <c r="M1812"/>
      <c r="N1812"/>
      <c r="O1812"/>
      <c r="P1812"/>
      <c r="Q1812"/>
      <c r="R1812"/>
      <c r="S1812"/>
      <c r="T1812"/>
      <c r="U1812"/>
      <c r="V1812"/>
      <c r="W1812"/>
      <c r="X1812"/>
      <c r="Y1812"/>
      <c r="Z1812"/>
      <c r="AA1812" s="11">
        <v>0.18242626938279113</v>
      </c>
      <c r="AB1812" s="11">
        <v>0.15915999961644411</v>
      </c>
      <c r="AC1812" s="11">
        <v>0.70099999999999996</v>
      </c>
      <c r="AD1812" s="11">
        <v>0.5</v>
      </c>
      <c r="AE1812" s="11">
        <v>0.85299999999999998</v>
      </c>
      <c r="AF1812" s="11">
        <v>0.51300000000000001</v>
      </c>
      <c r="AG1812" s="11">
        <v>0.3</v>
      </c>
      <c r="AH1812" s="11">
        <v>0.67599999999999993</v>
      </c>
      <c r="AI1812" s="11">
        <v>0.81599999999999995</v>
      </c>
      <c r="AJ1812" s="11">
        <v>0.39901626561046399</v>
      </c>
      <c r="AK1812" s="11">
        <v>0.438087325000594</v>
      </c>
      <c r="AL1812" s="11">
        <v>0.35273757251085069</v>
      </c>
      <c r="AM1812" s="11">
        <v>0.85867979067546452</v>
      </c>
      <c r="AN1812" s="11">
        <v>0.54704085714285711</v>
      </c>
      <c r="AO1812" s="11">
        <v>0.40912212308250817</v>
      </c>
      <c r="AP1812" s="11">
        <v>0.45100000000000001</v>
      </c>
      <c r="AQ1812" s="11">
        <v>0.35273757251085069</v>
      </c>
      <c r="AR1812" s="11">
        <v>2854.30830545761</v>
      </c>
      <c r="AS1812" s="11">
        <v>3010</v>
      </c>
      <c r="AT1812" s="11">
        <v>3603506</v>
      </c>
      <c r="AW1812" s="11">
        <v>0.06</v>
      </c>
      <c r="AX1812" s="11">
        <v>0.12580017522288395</v>
      </c>
    </row>
    <row r="1813" spans="1:50">
      <c r="A1813"/>
      <c r="B1813"/>
      <c r="C1813"/>
      <c r="D1813"/>
      <c r="E1813"/>
      <c r="F1813"/>
      <c r="G1813"/>
      <c r="H1813"/>
      <c r="I1813"/>
      <c r="J1813"/>
      <c r="K1813"/>
      <c r="L1813"/>
      <c r="M1813"/>
      <c r="N1813"/>
      <c r="O1813"/>
      <c r="P1813"/>
      <c r="Q1813"/>
      <c r="R1813"/>
      <c r="S1813"/>
      <c r="T1813"/>
      <c r="U1813"/>
      <c r="V1813"/>
      <c r="W1813"/>
      <c r="X1813"/>
      <c r="Y1813"/>
      <c r="Z1813"/>
      <c r="AA1813" s="11">
        <v>0.18242626938279113</v>
      </c>
      <c r="AB1813" s="11">
        <v>0.17631999923288832</v>
      </c>
      <c r="AC1813" s="11">
        <v>0.70200000000000007</v>
      </c>
      <c r="AD1813" s="11">
        <v>0.5</v>
      </c>
      <c r="AE1813" s="11">
        <v>0.85099999999999998</v>
      </c>
      <c r="AF1813" s="11">
        <v>0.43</v>
      </c>
      <c r="AG1813" s="11">
        <v>0.3</v>
      </c>
      <c r="AH1813" s="11">
        <v>0.67500000000000004</v>
      </c>
      <c r="AI1813" s="11">
        <v>0.79900000000000004</v>
      </c>
      <c r="AJ1813" s="11">
        <v>0.4000261029317877</v>
      </c>
      <c r="AK1813" s="11">
        <v>0.43870645173674949</v>
      </c>
      <c r="AL1813" s="11">
        <v>0.35421019675282645</v>
      </c>
      <c r="AM1813" s="11">
        <v>0.85009299296063967</v>
      </c>
      <c r="AN1813" s="11">
        <v>0.54157044869370163</v>
      </c>
      <c r="AO1813" s="11">
        <v>0.41003090183137025</v>
      </c>
      <c r="AP1813" s="11">
        <v>0.42700000000000005</v>
      </c>
      <c r="AQ1813" s="11">
        <v>0.35421019675282645</v>
      </c>
      <c r="AS1813" s="11">
        <v>3546.6666666666279</v>
      </c>
      <c r="AW1813" s="11">
        <v>0.05</v>
      </c>
      <c r="AX1813" s="11">
        <v>0.11931677036902771</v>
      </c>
    </row>
    <row r="1814" spans="1:50">
      <c r="A1814"/>
      <c r="B1814"/>
      <c r="C1814"/>
      <c r="D1814"/>
      <c r="E1814"/>
      <c r="F1814"/>
      <c r="G1814"/>
      <c r="H1814"/>
      <c r="I1814"/>
      <c r="J1814"/>
      <c r="K1814"/>
      <c r="L1814"/>
      <c r="M1814"/>
      <c r="N1814"/>
      <c r="O1814"/>
      <c r="P1814"/>
      <c r="Q1814"/>
      <c r="R1814"/>
      <c r="S1814"/>
      <c r="T1814"/>
      <c r="U1814"/>
      <c r="V1814"/>
      <c r="W1814"/>
      <c r="X1814"/>
      <c r="Y1814"/>
      <c r="Z1814"/>
      <c r="AA1814" s="11">
        <v>0</v>
      </c>
      <c r="AB1814" s="11">
        <v>0</v>
      </c>
      <c r="AC1814" s="11" t="e">
        <v>#N/A</v>
      </c>
      <c r="AD1814" s="11" t="e">
        <v>#N/A</v>
      </c>
      <c r="AE1814" s="11" t="e">
        <v>#N/A</v>
      </c>
      <c r="AF1814" s="11" t="e">
        <v>#N/A</v>
      </c>
      <c r="AG1814" s="11" t="e">
        <v>#N/A</v>
      </c>
      <c r="AH1814" s="11" t="e">
        <v>#N/A</v>
      </c>
      <c r="AI1814" s="11" t="e">
        <v>#N/A</v>
      </c>
      <c r="AJ1814" s="11">
        <v>0.70653906788508491</v>
      </c>
      <c r="AK1814" s="11">
        <v>0.73483868031499233</v>
      </c>
      <c r="AL1814" s="11" t="e">
        <v>#N/A</v>
      </c>
      <c r="AM1814" s="11" t="e">
        <v>#N/A</v>
      </c>
      <c r="AN1814" s="11" t="e">
        <v>#N/A</v>
      </c>
      <c r="AO1814" s="11">
        <v>0.6325489801921238</v>
      </c>
      <c r="AP1814" s="11" t="e">
        <v>#N/A</v>
      </c>
      <c r="AQ1814" s="11" t="e">
        <v>#N/A</v>
      </c>
      <c r="AS1814" s="11" t="e">
        <v>#DIV/0!</v>
      </c>
      <c r="AT1814" s="11">
        <v>30615</v>
      </c>
      <c r="AW1814" s="11" t="e">
        <v>#N/A</v>
      </c>
      <c r="AX1814" s="11">
        <v>0.72469374622172777</v>
      </c>
    </row>
    <row r="1815" spans="1:50">
      <c r="A1815"/>
      <c r="B1815"/>
      <c r="C1815"/>
      <c r="D1815"/>
      <c r="E1815"/>
      <c r="F1815"/>
      <c r="G1815"/>
      <c r="H1815"/>
      <c r="I1815"/>
      <c r="J1815"/>
      <c r="K1815"/>
      <c r="L1815"/>
      <c r="M1815"/>
      <c r="N1815"/>
      <c r="O1815"/>
      <c r="P1815"/>
      <c r="Q1815"/>
      <c r="R1815"/>
      <c r="S1815"/>
      <c r="T1815"/>
      <c r="U1815"/>
      <c r="V1815"/>
      <c r="W1815"/>
      <c r="X1815"/>
      <c r="Y1815"/>
      <c r="Z1815"/>
      <c r="AA1815" s="11">
        <v>0</v>
      </c>
      <c r="AB1815" s="11">
        <v>0</v>
      </c>
      <c r="AC1815" s="11" t="e">
        <v>#N/A</v>
      </c>
      <c r="AD1815" s="11" t="e">
        <v>#N/A</v>
      </c>
      <c r="AE1815" s="11" t="e">
        <v>#N/A</v>
      </c>
      <c r="AF1815" s="11" t="e">
        <v>#N/A</v>
      </c>
      <c r="AG1815" s="11" t="e">
        <v>#N/A</v>
      </c>
      <c r="AH1815" s="11" t="e">
        <v>#N/A</v>
      </c>
      <c r="AI1815" s="11" t="e">
        <v>#N/A</v>
      </c>
      <c r="AJ1815" s="11">
        <v>0.71145666460863821</v>
      </c>
      <c r="AK1815" s="11">
        <v>0.73963130633455998</v>
      </c>
      <c r="AL1815" s="11" t="e">
        <v>#N/A</v>
      </c>
      <c r="AM1815" s="11" t="e">
        <v>#N/A</v>
      </c>
      <c r="AN1815" s="11" t="e">
        <v>#N/A</v>
      </c>
      <c r="AO1815" s="11">
        <v>0.63570490820795955</v>
      </c>
      <c r="AP1815" s="11" t="e">
        <v>#N/A</v>
      </c>
      <c r="AQ1815" s="11" t="e">
        <v>#N/A</v>
      </c>
      <c r="AS1815" s="11" t="e">
        <v>#DIV/0!</v>
      </c>
      <c r="AT1815" s="11">
        <v>30917</v>
      </c>
      <c r="AW1815" s="11" t="e">
        <v>#N/A</v>
      </c>
      <c r="AX1815" s="11">
        <v>0.72469374622172777</v>
      </c>
    </row>
    <row r="1816" spans="1:50">
      <c r="A1816"/>
      <c r="B1816"/>
      <c r="C1816"/>
      <c r="D1816"/>
      <c r="E1816"/>
      <c r="F1816"/>
      <c r="G1816"/>
      <c r="H1816"/>
      <c r="I1816"/>
      <c r="J1816"/>
      <c r="K1816"/>
      <c r="L1816"/>
      <c r="M1816"/>
      <c r="N1816"/>
      <c r="O1816"/>
      <c r="P1816"/>
      <c r="Q1816"/>
      <c r="R1816"/>
      <c r="S1816"/>
      <c r="T1816"/>
      <c r="U1816"/>
      <c r="V1816"/>
      <c r="W1816"/>
      <c r="X1816"/>
      <c r="Y1816"/>
      <c r="Z1816"/>
      <c r="AA1816" s="11">
        <v>0</v>
      </c>
      <c r="AB1816" s="11">
        <v>0</v>
      </c>
      <c r="AC1816" s="11" t="e">
        <v>#N/A</v>
      </c>
      <c r="AD1816" s="11" t="e">
        <v>#N/A</v>
      </c>
      <c r="AE1816" s="11" t="e">
        <v>#N/A</v>
      </c>
      <c r="AF1816" s="11" t="e">
        <v>#N/A</v>
      </c>
      <c r="AG1816" s="11" t="e">
        <v>#N/A</v>
      </c>
      <c r="AH1816" s="11" t="e">
        <v>#N/A</v>
      </c>
      <c r="AI1816" s="11" t="e">
        <v>#N/A</v>
      </c>
      <c r="AJ1816" s="11">
        <v>0.71637426133219173</v>
      </c>
      <c r="AK1816" s="11">
        <v>0.73441159464862704</v>
      </c>
      <c r="AL1816" s="11" t="e">
        <v>#N/A</v>
      </c>
      <c r="AM1816" s="11" t="e">
        <v>#N/A</v>
      </c>
      <c r="AN1816" s="11" t="e">
        <v>#N/A</v>
      </c>
      <c r="AO1816" s="11">
        <v>0.63886083622379519</v>
      </c>
      <c r="AP1816" s="11" t="e">
        <v>#N/A</v>
      </c>
      <c r="AQ1816" s="11" t="e">
        <v>#N/A</v>
      </c>
      <c r="AS1816" s="11" t="e">
        <v>#DIV/0!</v>
      </c>
      <c r="AT1816" s="11">
        <v>31226</v>
      </c>
      <c r="AW1816" s="11" t="e">
        <v>#N/A</v>
      </c>
      <c r="AX1816" s="11">
        <v>0.72469374622172777</v>
      </c>
    </row>
    <row r="1817" spans="1:50">
      <c r="A1817"/>
      <c r="B1817"/>
      <c r="C1817"/>
      <c r="D1817"/>
      <c r="E1817"/>
      <c r="F1817"/>
      <c r="G1817"/>
      <c r="H1817"/>
      <c r="I1817"/>
      <c r="J1817"/>
      <c r="K1817"/>
      <c r="L1817"/>
      <c r="M1817"/>
      <c r="N1817"/>
      <c r="O1817"/>
      <c r="P1817"/>
      <c r="Q1817"/>
      <c r="R1817"/>
      <c r="S1817"/>
      <c r="T1817"/>
      <c r="U1817"/>
      <c r="V1817"/>
      <c r="W1817"/>
      <c r="X1817"/>
      <c r="Y1817"/>
      <c r="Z1817"/>
      <c r="AA1817" s="11">
        <v>0</v>
      </c>
      <c r="AB1817" s="11">
        <v>0</v>
      </c>
      <c r="AC1817" s="11" t="e">
        <v>#N/A</v>
      </c>
      <c r="AD1817" s="11" t="e">
        <v>#N/A</v>
      </c>
      <c r="AE1817" s="11" t="e">
        <v>#N/A</v>
      </c>
      <c r="AF1817" s="11" t="e">
        <v>#N/A</v>
      </c>
      <c r="AG1817" s="11" t="e">
        <v>#N/A</v>
      </c>
      <c r="AH1817" s="11" t="e">
        <v>#N/A</v>
      </c>
      <c r="AI1817" s="11" t="e">
        <v>#N/A</v>
      </c>
      <c r="AJ1817" s="11">
        <v>0.72129185805574514</v>
      </c>
      <c r="AK1817" s="11">
        <v>0.72919188296269399</v>
      </c>
      <c r="AL1817" s="11" t="e">
        <v>#N/A</v>
      </c>
      <c r="AM1817" s="11" t="e">
        <v>#N/A</v>
      </c>
      <c r="AN1817" s="11" t="e">
        <v>#N/A</v>
      </c>
      <c r="AO1817" s="11">
        <v>0.64201676423963094</v>
      </c>
      <c r="AP1817" s="11" t="e">
        <v>#N/A</v>
      </c>
      <c r="AQ1817" s="11" t="e">
        <v>#N/A</v>
      </c>
      <c r="AS1817" s="11" t="e">
        <v>#DIV/0!</v>
      </c>
      <c r="AT1817" s="11">
        <v>31524</v>
      </c>
      <c r="AW1817" s="11" t="e">
        <v>#N/A</v>
      </c>
      <c r="AX1817" s="11">
        <v>0.72469374622172777</v>
      </c>
    </row>
    <row r="1818" spans="1:50">
      <c r="A1818"/>
      <c r="B1818"/>
      <c r="C1818"/>
      <c r="D1818"/>
      <c r="E1818"/>
      <c r="F1818"/>
      <c r="G1818"/>
      <c r="H1818"/>
      <c r="I1818"/>
      <c r="J1818"/>
      <c r="K1818"/>
      <c r="L1818"/>
      <c r="M1818"/>
      <c r="N1818"/>
      <c r="O1818"/>
      <c r="P1818"/>
      <c r="Q1818"/>
      <c r="R1818"/>
      <c r="S1818"/>
      <c r="T1818"/>
      <c r="U1818"/>
      <c r="V1818"/>
      <c r="W1818"/>
      <c r="X1818"/>
      <c r="Y1818"/>
      <c r="Z1818"/>
      <c r="AA1818" s="11">
        <v>0</v>
      </c>
      <c r="AB1818" s="11">
        <v>0</v>
      </c>
      <c r="AC1818" s="11" t="e">
        <v>#N/A</v>
      </c>
      <c r="AD1818" s="11" t="e">
        <v>#N/A</v>
      </c>
      <c r="AE1818" s="11" t="e">
        <v>#N/A</v>
      </c>
      <c r="AF1818" s="11" t="e">
        <v>#N/A</v>
      </c>
      <c r="AG1818" s="11" t="e">
        <v>#N/A</v>
      </c>
      <c r="AH1818" s="11" t="e">
        <v>#N/A</v>
      </c>
      <c r="AI1818" s="11" t="e">
        <v>#N/A</v>
      </c>
      <c r="AJ1818" s="11">
        <v>0.72620945477929844</v>
      </c>
      <c r="AK1818" s="11">
        <v>0.72750882502080305</v>
      </c>
      <c r="AL1818" s="11" t="e">
        <v>#N/A</v>
      </c>
      <c r="AM1818" s="11" t="e">
        <v>#N/A</v>
      </c>
      <c r="AN1818" s="11" t="e">
        <v>#N/A</v>
      </c>
      <c r="AO1818" s="11">
        <v>0.64517269225546658</v>
      </c>
      <c r="AP1818" s="11" t="e">
        <v>#N/A</v>
      </c>
      <c r="AQ1818" s="11" t="e">
        <v>#N/A</v>
      </c>
      <c r="AS1818" s="11" t="e">
        <v>#DIV/0!</v>
      </c>
      <c r="AT1818" s="11">
        <v>31789</v>
      </c>
      <c r="AW1818" s="11" t="e">
        <v>#N/A</v>
      </c>
      <c r="AX1818" s="11">
        <v>0.72469374622172777</v>
      </c>
    </row>
    <row r="1819" spans="1:50">
      <c r="A1819"/>
      <c r="B1819"/>
      <c r="C1819"/>
      <c r="D1819"/>
      <c r="E1819"/>
      <c r="F1819"/>
      <c r="G1819"/>
      <c r="H1819"/>
      <c r="I1819"/>
      <c r="J1819"/>
      <c r="K1819"/>
      <c r="L1819"/>
      <c r="M1819"/>
      <c r="N1819"/>
      <c r="O1819"/>
      <c r="P1819"/>
      <c r="Q1819"/>
      <c r="R1819"/>
      <c r="S1819"/>
      <c r="T1819"/>
      <c r="U1819"/>
      <c r="V1819"/>
      <c r="W1819"/>
      <c r="X1819"/>
      <c r="Y1819"/>
      <c r="Z1819"/>
      <c r="AA1819" s="11">
        <v>0</v>
      </c>
      <c r="AB1819" s="11">
        <v>0</v>
      </c>
      <c r="AC1819" s="11" t="e">
        <v>#N/A</v>
      </c>
      <c r="AD1819" s="11" t="e">
        <v>#N/A</v>
      </c>
      <c r="AE1819" s="11" t="e">
        <v>#N/A</v>
      </c>
      <c r="AF1819" s="11" t="e">
        <v>#N/A</v>
      </c>
      <c r="AG1819" s="11" t="e">
        <v>#N/A</v>
      </c>
      <c r="AH1819" s="11" t="e">
        <v>#N/A</v>
      </c>
      <c r="AI1819" s="11" t="e">
        <v>#N/A</v>
      </c>
      <c r="AJ1819" s="11">
        <v>0.73112705150285184</v>
      </c>
      <c r="AK1819" s="11">
        <v>0.72582576707891211</v>
      </c>
      <c r="AL1819" s="11" t="e">
        <v>#N/A</v>
      </c>
      <c r="AM1819" s="11" t="e">
        <v>#N/A</v>
      </c>
      <c r="AN1819" s="11" t="e">
        <v>#N/A</v>
      </c>
      <c r="AO1819" s="11">
        <v>0.64832862027130234</v>
      </c>
      <c r="AP1819" s="11" t="e">
        <v>#N/A</v>
      </c>
      <c r="AQ1819" s="11" t="e">
        <v>#N/A</v>
      </c>
      <c r="AS1819" s="11" t="e">
        <v>#DIV/0!</v>
      </c>
      <c r="AT1819" s="11">
        <v>32002</v>
      </c>
      <c r="AW1819" s="11" t="e">
        <v>#N/A</v>
      </c>
      <c r="AX1819" s="11">
        <v>0.72469374622172777</v>
      </c>
    </row>
    <row r="1820" spans="1:50">
      <c r="A1820"/>
      <c r="B1820"/>
      <c r="C1820"/>
      <c r="D1820"/>
      <c r="E1820"/>
      <c r="F1820"/>
      <c r="G1820"/>
      <c r="H1820"/>
      <c r="I1820"/>
      <c r="J1820"/>
      <c r="K1820"/>
      <c r="L1820"/>
      <c r="M1820"/>
      <c r="N1820"/>
      <c r="O1820"/>
      <c r="P1820"/>
      <c r="Q1820"/>
      <c r="R1820"/>
      <c r="S1820"/>
      <c r="T1820"/>
      <c r="U1820"/>
      <c r="V1820"/>
      <c r="W1820"/>
      <c r="X1820"/>
      <c r="Y1820"/>
      <c r="Z1820"/>
      <c r="AA1820" s="11">
        <v>0</v>
      </c>
      <c r="AB1820" s="11">
        <v>0</v>
      </c>
      <c r="AC1820" s="11" t="e">
        <v>#N/A</v>
      </c>
      <c r="AD1820" s="11" t="e">
        <v>#N/A</v>
      </c>
      <c r="AE1820" s="11" t="e">
        <v>#N/A</v>
      </c>
      <c r="AF1820" s="11" t="e">
        <v>#N/A</v>
      </c>
      <c r="AG1820" s="11" t="e">
        <v>#N/A</v>
      </c>
      <c r="AH1820" s="11" t="e">
        <v>#N/A</v>
      </c>
      <c r="AI1820" s="11" t="e">
        <v>#N/A</v>
      </c>
      <c r="AJ1820" s="11">
        <v>0.73604464822640525</v>
      </c>
      <c r="AK1820" s="11">
        <v>0.72597550610237005</v>
      </c>
      <c r="AL1820" s="11" t="e">
        <v>#N/A</v>
      </c>
      <c r="AM1820" s="11" t="e">
        <v>#N/A</v>
      </c>
      <c r="AN1820" s="11" t="e">
        <v>#N/A</v>
      </c>
      <c r="AO1820" s="11">
        <v>0.65148454828713809</v>
      </c>
      <c r="AP1820" s="11" t="e">
        <v>#N/A</v>
      </c>
      <c r="AQ1820" s="11" t="e">
        <v>#N/A</v>
      </c>
      <c r="AS1820" s="11" t="e">
        <v>#DIV/0!</v>
      </c>
      <c r="AT1820" s="11">
        <v>32157</v>
      </c>
      <c r="AW1820" s="11" t="e">
        <v>#N/A</v>
      </c>
      <c r="AX1820" s="11">
        <v>0.72469374622172777</v>
      </c>
    </row>
    <row r="1821" spans="1:50">
      <c r="A1821"/>
      <c r="B1821"/>
      <c r="C1821"/>
      <c r="D1821"/>
      <c r="E1821"/>
      <c r="F1821"/>
      <c r="G1821"/>
      <c r="H1821"/>
      <c r="I1821"/>
      <c r="J1821"/>
      <c r="K1821"/>
      <c r="L1821"/>
      <c r="M1821"/>
      <c r="N1821"/>
      <c r="O1821"/>
      <c r="P1821"/>
      <c r="Q1821"/>
      <c r="R1821"/>
      <c r="S1821"/>
      <c r="T1821"/>
      <c r="U1821"/>
      <c r="V1821"/>
      <c r="W1821"/>
      <c r="X1821"/>
      <c r="Y1821"/>
      <c r="Z1821"/>
      <c r="AA1821" s="11">
        <v>0</v>
      </c>
      <c r="AB1821" s="11">
        <v>0</v>
      </c>
      <c r="AC1821" s="11" t="e">
        <v>#N/A</v>
      </c>
      <c r="AD1821" s="11" t="e">
        <v>#N/A</v>
      </c>
      <c r="AE1821" s="11" t="e">
        <v>#N/A</v>
      </c>
      <c r="AF1821" s="11" t="e">
        <v>#N/A</v>
      </c>
      <c r="AG1821" s="11" t="e">
        <v>#N/A</v>
      </c>
      <c r="AH1821" s="11" t="e">
        <v>#N/A</v>
      </c>
      <c r="AI1821" s="11" t="e">
        <v>#N/A</v>
      </c>
      <c r="AJ1821" s="11">
        <v>0.74096224494995866</v>
      </c>
      <c r="AK1821" s="11">
        <v>0.72612524512582799</v>
      </c>
      <c r="AL1821" s="11" t="e">
        <v>#N/A</v>
      </c>
      <c r="AM1821" s="11" t="e">
        <v>#N/A</v>
      </c>
      <c r="AN1821" s="11" t="e">
        <v>#N/A</v>
      </c>
      <c r="AO1821" s="11">
        <v>0.65464047630297373</v>
      </c>
      <c r="AP1821" s="11" t="e">
        <v>#N/A</v>
      </c>
      <c r="AQ1821" s="11" t="e">
        <v>#N/A</v>
      </c>
      <c r="AS1821" s="11" t="e">
        <v>#DIV/0!</v>
      </c>
      <c r="AT1821" s="11">
        <v>32260</v>
      </c>
      <c r="AW1821" s="11" t="e">
        <v>#N/A</v>
      </c>
      <c r="AX1821" s="11">
        <v>0.72469374622172777</v>
      </c>
    </row>
    <row r="1822" spans="1:50">
      <c r="A1822"/>
      <c r="B1822"/>
      <c r="C1822"/>
      <c r="D1822"/>
      <c r="E1822"/>
      <c r="F1822"/>
      <c r="G1822"/>
      <c r="H1822"/>
      <c r="I1822"/>
      <c r="J1822"/>
      <c r="K1822"/>
      <c r="L1822"/>
      <c r="M1822"/>
      <c r="N1822"/>
      <c r="O1822"/>
      <c r="P1822"/>
      <c r="Q1822"/>
      <c r="R1822"/>
      <c r="S1822"/>
      <c r="T1822"/>
      <c r="U1822"/>
      <c r="V1822"/>
      <c r="W1822"/>
      <c r="X1822"/>
      <c r="Y1822"/>
      <c r="Z1822"/>
      <c r="AA1822" s="11">
        <v>0</v>
      </c>
      <c r="AB1822" s="11">
        <v>0</v>
      </c>
      <c r="AC1822" s="11" t="e">
        <v>#N/A</v>
      </c>
      <c r="AD1822" s="11" t="e">
        <v>#N/A</v>
      </c>
      <c r="AE1822" s="11" t="e">
        <v>#N/A</v>
      </c>
      <c r="AF1822" s="11" t="e">
        <v>#N/A</v>
      </c>
      <c r="AG1822" s="11" t="e">
        <v>#N/A</v>
      </c>
      <c r="AH1822" s="11" t="e">
        <v>#N/A</v>
      </c>
      <c r="AI1822" s="11" t="e">
        <v>#N/A</v>
      </c>
      <c r="AJ1822" s="11">
        <v>0.74587984167351196</v>
      </c>
      <c r="AK1822" s="11">
        <v>0.683258195162184</v>
      </c>
      <c r="AL1822" s="11" t="e">
        <v>#N/A</v>
      </c>
      <c r="AM1822" s="11" t="e">
        <v>#N/A</v>
      </c>
      <c r="AN1822" s="11" t="e">
        <v>#N/A</v>
      </c>
      <c r="AO1822" s="11">
        <v>0.65779640431880948</v>
      </c>
      <c r="AP1822" s="11" t="e">
        <v>#N/A</v>
      </c>
      <c r="AQ1822" s="11" t="e">
        <v>#N/A</v>
      </c>
      <c r="AS1822" s="11" t="e">
        <v>#DIV/0!</v>
      </c>
      <c r="AT1822" s="11">
        <v>32329</v>
      </c>
      <c r="AW1822" s="11" t="e">
        <v>#N/A</v>
      </c>
      <c r="AX1822" s="11">
        <v>0.72469374622172777</v>
      </c>
    </row>
    <row r="1823" spans="1:50">
      <c r="A1823"/>
      <c r="B1823"/>
      <c r="C1823"/>
      <c r="D1823"/>
      <c r="E1823"/>
      <c r="F1823"/>
      <c r="G1823"/>
      <c r="H1823"/>
      <c r="I1823"/>
      <c r="J1823"/>
      <c r="K1823"/>
      <c r="L1823"/>
      <c r="M1823"/>
      <c r="N1823"/>
      <c r="O1823"/>
      <c r="P1823"/>
      <c r="Q1823"/>
      <c r="R1823"/>
      <c r="S1823"/>
      <c r="T1823"/>
      <c r="U1823"/>
      <c r="V1823"/>
      <c r="W1823"/>
      <c r="X1823"/>
      <c r="Y1823"/>
      <c r="Z1823"/>
      <c r="AA1823" s="11">
        <v>0</v>
      </c>
      <c r="AB1823" s="11">
        <v>0</v>
      </c>
      <c r="AC1823" s="11" t="e">
        <v>#N/A</v>
      </c>
      <c r="AD1823" s="11" t="e">
        <v>#N/A</v>
      </c>
      <c r="AE1823" s="11" t="e">
        <v>#N/A</v>
      </c>
      <c r="AF1823" s="11" t="e">
        <v>#N/A</v>
      </c>
      <c r="AG1823" s="11" t="e">
        <v>#N/A</v>
      </c>
      <c r="AH1823" s="11" t="e">
        <v>#N/A</v>
      </c>
      <c r="AI1823" s="11" t="e">
        <v>#N/A</v>
      </c>
      <c r="AJ1823" s="11">
        <v>0.71575794612016597</v>
      </c>
      <c r="AK1823" s="11">
        <v>0.69061328035722802</v>
      </c>
      <c r="AL1823" s="11" t="e">
        <v>#N/A</v>
      </c>
      <c r="AM1823" s="11" t="e">
        <v>#N/A</v>
      </c>
      <c r="AN1823" s="11" t="e">
        <v>#N/A</v>
      </c>
      <c r="AO1823" s="11">
        <v>0.66311581605121361</v>
      </c>
      <c r="AP1823" s="11" t="e">
        <v>#N/A</v>
      </c>
      <c r="AQ1823" s="11" t="e">
        <v>#N/A</v>
      </c>
      <c r="AS1823" s="11" t="e">
        <v>#DIV/0!</v>
      </c>
      <c r="AT1823" s="11">
        <v>32387</v>
      </c>
      <c r="AW1823" s="11" t="e">
        <v>#N/A</v>
      </c>
      <c r="AX1823" s="11">
        <v>0.72469374622172777</v>
      </c>
    </row>
    <row r="1824" spans="1:50">
      <c r="A1824"/>
      <c r="B1824"/>
      <c r="C1824"/>
      <c r="D1824"/>
      <c r="E1824"/>
      <c r="F1824"/>
      <c r="G1824"/>
      <c r="H1824"/>
      <c r="I1824"/>
      <c r="J1824"/>
      <c r="K1824"/>
      <c r="L1824"/>
      <c r="M1824"/>
      <c r="N1824"/>
      <c r="O1824"/>
      <c r="P1824"/>
      <c r="Q1824"/>
      <c r="R1824"/>
      <c r="S1824"/>
      <c r="T1824"/>
      <c r="U1824"/>
      <c r="V1824"/>
      <c r="W1824"/>
      <c r="X1824"/>
      <c r="Y1824"/>
      <c r="Z1824"/>
      <c r="AA1824" s="11">
        <v>0</v>
      </c>
      <c r="AB1824" s="11">
        <v>0</v>
      </c>
      <c r="AC1824" s="11" t="e">
        <v>#N/A</v>
      </c>
      <c r="AD1824" s="11" t="e">
        <v>#N/A</v>
      </c>
      <c r="AE1824" s="11" t="e">
        <v>#N/A</v>
      </c>
      <c r="AF1824" s="11" t="e">
        <v>#N/A</v>
      </c>
      <c r="AG1824" s="11" t="e">
        <v>#N/A</v>
      </c>
      <c r="AH1824" s="11" t="e">
        <v>#N/A</v>
      </c>
      <c r="AI1824" s="11" t="e">
        <v>#N/A</v>
      </c>
      <c r="AJ1824" s="11">
        <v>0.70871878207382799</v>
      </c>
      <c r="AK1824" s="11">
        <v>0.64697553954371001</v>
      </c>
      <c r="AL1824" s="11" t="e">
        <v>#N/A</v>
      </c>
      <c r="AM1824" s="11" t="e">
        <v>#N/A</v>
      </c>
      <c r="AN1824" s="11" t="e">
        <v>#N/A</v>
      </c>
      <c r="AO1824" s="11">
        <v>0.64092557391453631</v>
      </c>
      <c r="AP1824" s="11" t="e">
        <v>#N/A</v>
      </c>
      <c r="AQ1824" s="11" t="e">
        <v>#N/A</v>
      </c>
      <c r="AS1824" s="11" t="e">
        <v>#DIV/0!</v>
      </c>
      <c r="AT1824" s="11">
        <v>32453</v>
      </c>
      <c r="AW1824" s="11" t="e">
        <v>#N/A</v>
      </c>
      <c r="AX1824" s="11">
        <v>0.72469374622172777</v>
      </c>
    </row>
    <row r="1825" spans="1:50">
      <c r="A1825"/>
      <c r="B1825"/>
      <c r="C1825"/>
      <c r="D1825"/>
      <c r="E1825"/>
      <c r="F1825"/>
      <c r="G1825"/>
      <c r="H1825"/>
      <c r="I1825"/>
      <c r="J1825"/>
      <c r="K1825"/>
      <c r="L1825"/>
      <c r="M1825"/>
      <c r="N1825"/>
      <c r="O1825"/>
      <c r="P1825"/>
      <c r="Q1825"/>
      <c r="R1825"/>
      <c r="S1825"/>
      <c r="T1825"/>
      <c r="U1825"/>
      <c r="V1825"/>
      <c r="W1825"/>
      <c r="X1825"/>
      <c r="Y1825"/>
      <c r="Z1825"/>
      <c r="AA1825" s="11">
        <v>0</v>
      </c>
      <c r="AB1825" s="11">
        <v>0</v>
      </c>
      <c r="AC1825" s="11" t="e">
        <v>#N/A</v>
      </c>
      <c r="AD1825" s="11" t="e">
        <v>#N/A</v>
      </c>
      <c r="AE1825" s="11" t="e">
        <v>#N/A</v>
      </c>
      <c r="AF1825" s="11" t="e">
        <v>#N/A</v>
      </c>
      <c r="AG1825" s="11" t="e">
        <v>#N/A</v>
      </c>
      <c r="AH1825" s="11" t="e">
        <v>#N/A</v>
      </c>
      <c r="AI1825" s="11" t="e">
        <v>#N/A</v>
      </c>
      <c r="AJ1825" s="11">
        <v>0.71154652854119205</v>
      </c>
      <c r="AK1825" s="11">
        <v>0.66428237845218197</v>
      </c>
      <c r="AL1825" s="11" t="e">
        <v>#N/A</v>
      </c>
      <c r="AM1825" s="11" t="e">
        <v>#N/A</v>
      </c>
      <c r="AN1825" s="11" t="e">
        <v>#N/A</v>
      </c>
      <c r="AO1825" s="11">
        <v>0.68343731473731928</v>
      </c>
      <c r="AP1825" s="11" t="e">
        <v>#N/A</v>
      </c>
      <c r="AQ1825" s="11" t="e">
        <v>#N/A</v>
      </c>
      <c r="AS1825" s="11" t="e">
        <v>#DIV/0!</v>
      </c>
      <c r="AT1825" s="11">
        <v>32533</v>
      </c>
      <c r="AW1825" s="11" t="e">
        <v>#N/A</v>
      </c>
      <c r="AX1825" s="11">
        <v>0.72469374622172777</v>
      </c>
    </row>
    <row r="1826" spans="1:50">
      <c r="A1826"/>
      <c r="B1826"/>
      <c r="C1826"/>
      <c r="D1826"/>
      <c r="E1826"/>
      <c r="F1826"/>
      <c r="G1826"/>
      <c r="H1826"/>
      <c r="I1826"/>
      <c r="J1826"/>
      <c r="K1826"/>
      <c r="L1826"/>
      <c r="M1826"/>
      <c r="N1826"/>
      <c r="O1826"/>
      <c r="P1826"/>
      <c r="Q1826"/>
      <c r="R1826"/>
      <c r="S1826"/>
      <c r="T1826"/>
      <c r="U1826"/>
      <c r="V1826"/>
      <c r="W1826"/>
      <c r="X1826"/>
      <c r="Y1826"/>
      <c r="Z1826"/>
      <c r="AA1826" s="11">
        <v>0</v>
      </c>
      <c r="AB1826" s="11">
        <v>0</v>
      </c>
      <c r="AC1826" s="11" t="e">
        <v>#N/A</v>
      </c>
      <c r="AD1826" s="11" t="e">
        <v>#N/A</v>
      </c>
      <c r="AE1826" s="11" t="e">
        <v>#N/A</v>
      </c>
      <c r="AF1826" s="11" t="e">
        <v>#N/A</v>
      </c>
      <c r="AG1826" s="11" t="e">
        <v>#N/A</v>
      </c>
      <c r="AH1826" s="11" t="e">
        <v>#N/A</v>
      </c>
      <c r="AI1826" s="11" t="e">
        <v>#N/A</v>
      </c>
      <c r="AJ1826" s="11">
        <v>0.71501270626250402</v>
      </c>
      <c r="AK1826" s="11">
        <v>0.66892142645622599</v>
      </c>
      <c r="AL1826" s="11" t="e">
        <v>#N/A</v>
      </c>
      <c r="AM1826" s="11" t="e">
        <v>#N/A</v>
      </c>
      <c r="AN1826" s="11" t="e">
        <v>#N/A</v>
      </c>
      <c r="AO1826" s="11">
        <v>0.66898235315978061</v>
      </c>
      <c r="AP1826" s="11" t="e">
        <v>#N/A</v>
      </c>
      <c r="AQ1826" s="11" t="e">
        <v>#N/A</v>
      </c>
      <c r="AS1826" s="11" t="e">
        <v>#DIV/0!</v>
      </c>
      <c r="AT1826" s="11">
        <v>32620</v>
      </c>
      <c r="AW1826" s="11" t="e">
        <v>#N/A</v>
      </c>
      <c r="AX1826" s="11">
        <v>0.72469374622172777</v>
      </c>
    </row>
    <row r="1827" spans="1:50">
      <c r="A1827"/>
      <c r="B1827"/>
      <c r="C1827"/>
      <c r="D1827"/>
      <c r="E1827"/>
      <c r="F1827"/>
      <c r="G1827"/>
      <c r="H1827"/>
      <c r="I1827"/>
      <c r="J1827"/>
      <c r="K1827"/>
      <c r="L1827"/>
      <c r="M1827"/>
      <c r="N1827"/>
      <c r="O1827"/>
      <c r="P1827"/>
      <c r="Q1827"/>
      <c r="R1827"/>
      <c r="S1827"/>
      <c r="T1827"/>
      <c r="U1827"/>
      <c r="V1827"/>
      <c r="W1827"/>
      <c r="X1827"/>
      <c r="Y1827"/>
      <c r="Z1827"/>
      <c r="AA1827" s="11">
        <v>0</v>
      </c>
      <c r="AB1827" s="11">
        <v>0</v>
      </c>
      <c r="AC1827" s="11" t="e">
        <v>#N/A</v>
      </c>
      <c r="AD1827" s="11" t="e">
        <v>#N/A</v>
      </c>
      <c r="AE1827" s="11" t="e">
        <v>#N/A</v>
      </c>
      <c r="AF1827" s="11" t="e">
        <v>#N/A</v>
      </c>
      <c r="AG1827" s="11" t="e">
        <v>#N/A</v>
      </c>
      <c r="AH1827" s="11" t="e">
        <v>#N/A</v>
      </c>
      <c r="AI1827" s="11" t="e">
        <v>#N/A</v>
      </c>
      <c r="AJ1827" s="11">
        <v>0.71325696186563603</v>
      </c>
      <c r="AK1827" s="11">
        <v>0.68315151163391596</v>
      </c>
      <c r="AL1827" s="11" t="e">
        <v>#N/A</v>
      </c>
      <c r="AM1827" s="11" t="e">
        <v>#N/A</v>
      </c>
      <c r="AN1827" s="11" t="e">
        <v>#N/A</v>
      </c>
      <c r="AO1827" s="11">
        <v>0.67954350564241128</v>
      </c>
      <c r="AP1827" s="11" t="e">
        <v>#N/A</v>
      </c>
      <c r="AQ1827" s="11" t="e">
        <v>#N/A</v>
      </c>
      <c r="AS1827" s="11" t="e">
        <v>#DIV/0!</v>
      </c>
      <c r="AT1827" s="11">
        <v>32715</v>
      </c>
      <c r="AW1827" s="11" t="e">
        <v>#N/A</v>
      </c>
      <c r="AX1827" s="11">
        <v>0.72469374622172777</v>
      </c>
    </row>
    <row r="1828" spans="1:50">
      <c r="A1828"/>
      <c r="B1828"/>
      <c r="C1828"/>
      <c r="D1828"/>
      <c r="E1828"/>
      <c r="F1828"/>
      <c r="G1828"/>
      <c r="H1828"/>
      <c r="I1828"/>
      <c r="J1828"/>
      <c r="K1828"/>
      <c r="L1828"/>
      <c r="M1828"/>
      <c r="N1828"/>
      <c r="O1828"/>
      <c r="P1828"/>
      <c r="Q1828"/>
      <c r="R1828"/>
      <c r="S1828"/>
      <c r="T1828"/>
      <c r="U1828"/>
      <c r="V1828"/>
      <c r="W1828"/>
      <c r="X1828"/>
      <c r="Y1828"/>
      <c r="Z1828"/>
      <c r="AA1828" s="11">
        <v>0</v>
      </c>
      <c r="AB1828" s="11">
        <v>1.9999999552965164E-2</v>
      </c>
      <c r="AC1828" s="11" t="e">
        <v>#N/A</v>
      </c>
      <c r="AD1828" s="11" t="e">
        <v>#N/A</v>
      </c>
      <c r="AE1828" s="11" t="e">
        <v>#N/A</v>
      </c>
      <c r="AF1828" s="11" t="e">
        <v>#N/A</v>
      </c>
      <c r="AG1828" s="11" t="e">
        <v>#N/A</v>
      </c>
      <c r="AH1828" s="11" t="e">
        <v>#N/A</v>
      </c>
      <c r="AI1828" s="11" t="e">
        <v>#N/A</v>
      </c>
      <c r="AJ1828" s="11">
        <v>0.71790951256114599</v>
      </c>
      <c r="AK1828" s="11">
        <v>0.68220773519681399</v>
      </c>
      <c r="AL1828" s="11" t="e">
        <v>#N/A</v>
      </c>
      <c r="AM1828" s="11" t="e">
        <v>#N/A</v>
      </c>
      <c r="AN1828" s="11" t="e">
        <v>#N/A</v>
      </c>
      <c r="AO1828" s="11">
        <v>0.67735815784112585</v>
      </c>
      <c r="AP1828" s="11" t="e">
        <v>#N/A</v>
      </c>
      <c r="AQ1828" s="11" t="e">
        <v>#N/A</v>
      </c>
      <c r="AS1828" s="11" t="e">
        <v>#DIV/0!</v>
      </c>
      <c r="AT1828" s="11">
        <v>32812</v>
      </c>
      <c r="AW1828" s="11" t="e">
        <v>#N/A</v>
      </c>
      <c r="AX1828" s="11">
        <v>0.72219374627760713</v>
      </c>
    </row>
    <row r="1829" spans="1:50">
      <c r="A1829"/>
      <c r="B1829"/>
      <c r="C1829"/>
      <c r="D1829"/>
      <c r="E1829"/>
      <c r="F1829"/>
      <c r="G1829"/>
      <c r="H1829"/>
      <c r="I1829"/>
      <c r="J1829"/>
      <c r="K1829"/>
      <c r="L1829"/>
      <c r="M1829"/>
      <c r="N1829"/>
      <c r="O1829"/>
      <c r="P1829"/>
      <c r="Q1829"/>
      <c r="R1829"/>
      <c r="S1829"/>
      <c r="T1829"/>
      <c r="U1829"/>
      <c r="V1829"/>
      <c r="W1829"/>
      <c r="X1829"/>
      <c r="Y1829"/>
      <c r="Z1829"/>
      <c r="AA1829" s="11">
        <v>0</v>
      </c>
      <c r="AB1829" s="11">
        <v>3.9999999105930328E-2</v>
      </c>
      <c r="AC1829" s="11" t="e">
        <v>#N/A</v>
      </c>
      <c r="AD1829" s="11" t="e">
        <v>#N/A</v>
      </c>
      <c r="AE1829" s="11" t="e">
        <v>#N/A</v>
      </c>
      <c r="AF1829" s="11" t="e">
        <v>#N/A</v>
      </c>
      <c r="AG1829" s="11" t="e">
        <v>#N/A</v>
      </c>
      <c r="AH1829" s="11" t="e">
        <v>#N/A</v>
      </c>
      <c r="AI1829" s="11" t="e">
        <v>#N/A</v>
      </c>
      <c r="AJ1829" s="11">
        <v>0.71573041748424115</v>
      </c>
      <c r="AK1829" s="11">
        <v>0.68038565788557248</v>
      </c>
      <c r="AL1829" s="11" t="e">
        <v>#N/A</v>
      </c>
      <c r="AM1829" s="11" t="e">
        <v>#N/A</v>
      </c>
      <c r="AN1829" s="11" t="e">
        <v>#N/A</v>
      </c>
      <c r="AO1829" s="11">
        <v>0.67558457630235724</v>
      </c>
      <c r="AP1829" s="11" t="e">
        <v>#N/A</v>
      </c>
      <c r="AQ1829" s="11" t="e">
        <v>#N/A</v>
      </c>
      <c r="AS1829" s="11" t="e">
        <v>#DIV/0!</v>
      </c>
      <c r="AW1829" s="11" t="e">
        <v>#N/A</v>
      </c>
      <c r="AX1829" s="11">
        <v>0.71969374633348648</v>
      </c>
    </row>
    <row r="1830" spans="1:50">
      <c r="A1830"/>
      <c r="B1830"/>
      <c r="C1830"/>
      <c r="D1830"/>
      <c r="E1830"/>
      <c r="F1830"/>
      <c r="G1830"/>
      <c r="H1830"/>
      <c r="I1830"/>
      <c r="J1830"/>
      <c r="K1830"/>
      <c r="L1830"/>
      <c r="M1830"/>
      <c r="N1830"/>
      <c r="O1830"/>
      <c r="P1830"/>
      <c r="Q1830"/>
      <c r="R1830"/>
      <c r="S1830"/>
      <c r="T1830"/>
      <c r="U1830"/>
      <c r="V1830"/>
      <c r="W1830"/>
      <c r="X1830"/>
      <c r="Y1830"/>
      <c r="Z1830"/>
      <c r="AA1830" s="11">
        <v>0.29492725127801811</v>
      </c>
      <c r="AB1830" s="11">
        <v>0.36700000760000007</v>
      </c>
      <c r="AC1830" s="11">
        <v>0.47300000172108414</v>
      </c>
      <c r="AD1830" s="11">
        <v>0.60200000219047067</v>
      </c>
      <c r="AE1830" s="11">
        <v>0.69660000253468757</v>
      </c>
      <c r="AF1830" s="11">
        <v>0.54438000198081138</v>
      </c>
      <c r="AG1830" s="11">
        <v>0.43000000156462193</v>
      </c>
      <c r="AH1830" s="11">
        <v>0.66392000241577631</v>
      </c>
      <c r="AI1830" s="11">
        <v>0.54180000197142364</v>
      </c>
      <c r="AJ1830" s="11">
        <v>0.542555613886752</v>
      </c>
      <c r="AK1830" s="11">
        <v>0.49131800842914186</v>
      </c>
      <c r="AL1830" s="11">
        <v>0.2900075090658823</v>
      </c>
      <c r="AM1830" s="11">
        <v>5.8366975545583741E-4</v>
      </c>
      <c r="AN1830" s="11">
        <v>0.26563342857142858</v>
      </c>
      <c r="AO1830" s="11">
        <v>0.47899161288061692</v>
      </c>
      <c r="AP1830" s="11">
        <v>0.44960000251233578</v>
      </c>
      <c r="AQ1830" s="11">
        <v>0.2900075090658823</v>
      </c>
      <c r="AR1830" s="11">
        <v>4803.4773865386196</v>
      </c>
      <c r="AS1830" s="11">
        <v>4760</v>
      </c>
      <c r="AT1830" s="11">
        <v>1963487</v>
      </c>
      <c r="AW1830" s="11">
        <v>-0.09</v>
      </c>
      <c r="AX1830" s="11">
        <v>8.4852094249997595E-2</v>
      </c>
    </row>
    <row r="1831" spans="1:50">
      <c r="A1831"/>
      <c r="B1831"/>
      <c r="C1831"/>
      <c r="D1831"/>
      <c r="E1831"/>
      <c r="F1831"/>
      <c r="G1831"/>
      <c r="H1831"/>
      <c r="I1831"/>
      <c r="J1831"/>
      <c r="K1831"/>
      <c r="L1831"/>
      <c r="M1831"/>
      <c r="N1831"/>
      <c r="O1831"/>
      <c r="P1831"/>
      <c r="Q1831"/>
      <c r="R1831"/>
      <c r="S1831"/>
      <c r="T1831"/>
      <c r="U1831"/>
      <c r="V1831"/>
      <c r="W1831"/>
      <c r="X1831"/>
      <c r="Y1831"/>
      <c r="Z1831"/>
      <c r="AA1831" s="11">
        <v>0.29492725127801811</v>
      </c>
      <c r="AB1831" s="11">
        <v>0.36200000760000006</v>
      </c>
      <c r="AC1831" s="11">
        <v>0.48400000147521494</v>
      </c>
      <c r="AD1831" s="11">
        <v>0.61600000187754633</v>
      </c>
      <c r="AE1831" s="11">
        <v>0.71280000217258932</v>
      </c>
      <c r="AF1831" s="11">
        <v>0.55704000169783829</v>
      </c>
      <c r="AG1831" s="11">
        <v>0.44000000134110451</v>
      </c>
      <c r="AH1831" s="11">
        <v>0.67936000207066538</v>
      </c>
      <c r="AI1831" s="11">
        <v>0.55440000168979164</v>
      </c>
      <c r="AJ1831" s="11">
        <v>0.54342409578299999</v>
      </c>
      <c r="AK1831" s="11">
        <v>0.491140824931737</v>
      </c>
      <c r="AL1831" s="11">
        <v>0.28572194812415513</v>
      </c>
      <c r="AM1831" s="11">
        <v>5.9558138284652215E-4</v>
      </c>
      <c r="AN1831" s="11">
        <v>0.2697342857142857</v>
      </c>
      <c r="AO1831" s="11">
        <v>0.47856287029612254</v>
      </c>
      <c r="AP1831" s="11">
        <v>0.46084000226110222</v>
      </c>
      <c r="AQ1831" s="11">
        <v>0.28572194812415513</v>
      </c>
      <c r="AR1831" s="11">
        <v>4927.4604303638998</v>
      </c>
      <c r="AS1831" s="11">
        <v>4870</v>
      </c>
      <c r="AT1831" s="11">
        <v>1973795</v>
      </c>
      <c r="AW1831" s="11">
        <v>-0.08</v>
      </c>
      <c r="AX1831" s="11">
        <v>8.8978049134335602E-2</v>
      </c>
    </row>
    <row r="1832" spans="1:50">
      <c r="A1832"/>
      <c r="B1832"/>
      <c r="C1832"/>
      <c r="D1832"/>
      <c r="E1832"/>
      <c r="F1832"/>
      <c r="G1832"/>
      <c r="H1832"/>
      <c r="I1832"/>
      <c r="J1832"/>
      <c r="K1832"/>
      <c r="L1832"/>
      <c r="M1832"/>
      <c r="N1832"/>
      <c r="O1832"/>
      <c r="P1832"/>
      <c r="Q1832"/>
      <c r="R1832"/>
      <c r="S1832"/>
      <c r="T1832"/>
      <c r="U1832"/>
      <c r="V1832"/>
      <c r="W1832"/>
      <c r="X1832"/>
      <c r="Y1832"/>
      <c r="Z1832"/>
      <c r="AA1832" s="11">
        <v>0.29492725127801811</v>
      </c>
      <c r="AB1832" s="11">
        <v>0.36200000760000006</v>
      </c>
      <c r="AC1832" s="11">
        <v>0.49500000122934579</v>
      </c>
      <c r="AD1832" s="11">
        <v>0.63000000156462188</v>
      </c>
      <c r="AE1832" s="11">
        <v>0.72900000181049107</v>
      </c>
      <c r="AF1832" s="11">
        <v>0.56970000141486521</v>
      </c>
      <c r="AG1832" s="11">
        <v>0.45000000111758709</v>
      </c>
      <c r="AH1832" s="11">
        <v>0.69480000172555445</v>
      </c>
      <c r="AI1832" s="11">
        <v>0.56700000140815976</v>
      </c>
      <c r="AJ1832" s="11">
        <v>0.43032958177190805</v>
      </c>
      <c r="AK1832" s="11">
        <v>0.46528787424965856</v>
      </c>
      <c r="AL1832" s="11">
        <v>0.3461897446893496</v>
      </c>
      <c r="AM1832" s="11">
        <v>6.922514096740667E-3</v>
      </c>
      <c r="AN1832" s="11">
        <v>0.27841399999999999</v>
      </c>
      <c r="AO1832" s="11">
        <v>0.44005998719917638</v>
      </c>
      <c r="AP1832" s="11">
        <v>0.47208000200986866</v>
      </c>
      <c r="AQ1832" s="11">
        <v>0.3461897446893496</v>
      </c>
      <c r="AR1832" s="11">
        <v>5060.41591191932</v>
      </c>
      <c r="AS1832" s="11">
        <v>4980</v>
      </c>
      <c r="AT1832" s="11">
        <v>1984186</v>
      </c>
      <c r="AW1832" s="11">
        <v>-0.09</v>
      </c>
      <c r="AX1832" s="11">
        <v>7.5097542563012376E-2</v>
      </c>
    </row>
    <row r="1833" spans="1:50">
      <c r="A1833"/>
      <c r="B1833"/>
      <c r="C1833"/>
      <c r="D1833"/>
      <c r="E1833"/>
      <c r="F1833"/>
      <c r="G1833"/>
      <c r="H1833"/>
      <c r="I1833"/>
      <c r="J1833"/>
      <c r="K1833"/>
      <c r="L1833"/>
      <c r="M1833"/>
      <c r="N1833"/>
      <c r="O1833"/>
      <c r="P1833"/>
      <c r="Q1833"/>
      <c r="R1833"/>
      <c r="S1833"/>
      <c r="T1833"/>
      <c r="U1833"/>
      <c r="V1833"/>
      <c r="W1833"/>
      <c r="X1833"/>
      <c r="Y1833"/>
      <c r="Z1833"/>
      <c r="AA1833" s="11">
        <v>0.29492725127801811</v>
      </c>
      <c r="AB1833" s="11">
        <v>0.36200000760000006</v>
      </c>
      <c r="AC1833" s="11">
        <v>0.50600000098347664</v>
      </c>
      <c r="AD1833" s="11">
        <v>0.64400000125169754</v>
      </c>
      <c r="AE1833" s="11">
        <v>0.74520000144839282</v>
      </c>
      <c r="AF1833" s="11">
        <v>0.58236000113189224</v>
      </c>
      <c r="AG1833" s="11">
        <v>0.46000000089406967</v>
      </c>
      <c r="AH1833" s="11">
        <v>0.71024000138044352</v>
      </c>
      <c r="AI1833" s="11">
        <v>0.57960000112652776</v>
      </c>
      <c r="AJ1833" s="11">
        <v>0.317235067760816</v>
      </c>
      <c r="AK1833" s="11">
        <v>0.43943492356757996</v>
      </c>
      <c r="AL1833" s="11">
        <v>0.40665754125454406</v>
      </c>
      <c r="AM1833" s="11">
        <v>1.6762832743232779E-2</v>
      </c>
      <c r="AN1833" s="11">
        <v>0.28705971428571431</v>
      </c>
      <c r="AO1833" s="11">
        <v>0.40155710410223033</v>
      </c>
      <c r="AP1833" s="11">
        <v>0.48332000175863504</v>
      </c>
      <c r="AQ1833" s="11">
        <v>0.40665754125454406</v>
      </c>
      <c r="AR1833" s="11">
        <v>5292.5033271927896</v>
      </c>
      <c r="AS1833" s="11">
        <v>5220</v>
      </c>
      <c r="AT1833" s="11">
        <v>1994293</v>
      </c>
      <c r="AU1833" s="11">
        <v>28.21</v>
      </c>
      <c r="AV1833" s="11">
        <v>3.53</v>
      </c>
      <c r="AW1833" s="11">
        <v>-0.09</v>
      </c>
      <c r="AX1833" s="11">
        <v>8.6667131477290632E-2</v>
      </c>
    </row>
    <row r="1834" spans="1:50">
      <c r="A1834"/>
      <c r="B1834"/>
      <c r="C1834"/>
      <c r="D1834"/>
      <c r="E1834"/>
      <c r="F1834"/>
      <c r="G1834"/>
      <c r="H1834"/>
      <c r="I1834"/>
      <c r="J1834"/>
      <c r="K1834"/>
      <c r="L1834"/>
      <c r="M1834"/>
      <c r="N1834"/>
      <c r="O1834"/>
      <c r="P1834"/>
      <c r="Q1834"/>
      <c r="R1834"/>
      <c r="S1834"/>
      <c r="T1834"/>
      <c r="U1834"/>
      <c r="V1834"/>
      <c r="W1834"/>
      <c r="X1834"/>
      <c r="Y1834"/>
      <c r="Z1834"/>
      <c r="AA1834" s="11">
        <v>0.29492725127801811</v>
      </c>
      <c r="AB1834" s="11">
        <v>0.36200000760000006</v>
      </c>
      <c r="AC1834" s="11">
        <v>0.51700000073760743</v>
      </c>
      <c r="AD1834" s="11">
        <v>0.6580000009387732</v>
      </c>
      <c r="AE1834" s="11">
        <v>0.76140000108629469</v>
      </c>
      <c r="AF1834" s="11">
        <v>0.59502000084891915</v>
      </c>
      <c r="AG1834" s="11">
        <v>0.47000000067055225</v>
      </c>
      <c r="AH1834" s="11">
        <v>0.7256800010353327</v>
      </c>
      <c r="AI1834" s="11">
        <v>0.59220000084489588</v>
      </c>
      <c r="AJ1834" s="11">
        <v>0.32448832069155298</v>
      </c>
      <c r="AK1834" s="11">
        <v>0.43443139070359804</v>
      </c>
      <c r="AL1834" s="11">
        <v>0.39830988252114652</v>
      </c>
      <c r="AM1834" s="11">
        <v>2.7025702062112113E-2</v>
      </c>
      <c r="AN1834" s="11">
        <v>0.31093328571428569</v>
      </c>
      <c r="AO1834" s="11">
        <v>0.38737383086629346</v>
      </c>
      <c r="AP1834" s="11">
        <v>0.49456000150740154</v>
      </c>
      <c r="AQ1834" s="11">
        <v>0.39830988252114652</v>
      </c>
      <c r="AR1834" s="11">
        <v>5549.1226407546701</v>
      </c>
      <c r="AS1834" s="11">
        <v>5480</v>
      </c>
      <c r="AT1834" s="11">
        <v>2003566</v>
      </c>
      <c r="AW1834" s="11">
        <v>-0.09</v>
      </c>
      <c r="AX1834" s="11">
        <v>9.2374091044085865E-2</v>
      </c>
    </row>
    <row r="1835" spans="1:50">
      <c r="A1835"/>
      <c r="B1835"/>
      <c r="C1835"/>
      <c r="D1835"/>
      <c r="E1835"/>
      <c r="F1835"/>
      <c r="G1835"/>
      <c r="H1835"/>
      <c r="I1835"/>
      <c r="J1835"/>
      <c r="K1835"/>
      <c r="L1835"/>
      <c r="M1835"/>
      <c r="N1835"/>
      <c r="O1835"/>
      <c r="P1835"/>
      <c r="Q1835"/>
      <c r="R1835"/>
      <c r="S1835"/>
      <c r="T1835"/>
      <c r="U1835"/>
      <c r="V1835"/>
      <c r="W1835"/>
      <c r="X1835"/>
      <c r="Y1835"/>
      <c r="Z1835"/>
      <c r="AA1835" s="11">
        <v>0.29492725127801811</v>
      </c>
      <c r="AB1835" s="11">
        <v>0.39215000570000003</v>
      </c>
      <c r="AC1835" s="11">
        <v>0.52800000049173834</v>
      </c>
      <c r="AD1835" s="11">
        <v>0.67200000062584875</v>
      </c>
      <c r="AE1835" s="11">
        <v>0.77760000072419644</v>
      </c>
      <c r="AF1835" s="11">
        <v>0.60768000056594607</v>
      </c>
      <c r="AG1835" s="11">
        <v>0.48000000044703484</v>
      </c>
      <c r="AH1835" s="11">
        <v>0.74112000069022188</v>
      </c>
      <c r="AI1835" s="11">
        <v>0.60480000056326388</v>
      </c>
      <c r="AJ1835" s="11">
        <v>0.33174157362229001</v>
      </c>
      <c r="AK1835" s="11">
        <v>0.42942785783961596</v>
      </c>
      <c r="AL1835" s="11">
        <v>0.38996222378774903</v>
      </c>
      <c r="AM1835" s="11">
        <v>6.3933184442387547E-2</v>
      </c>
      <c r="AN1835" s="11">
        <v>0.32301871428571427</v>
      </c>
      <c r="AO1835" s="11">
        <v>0.37319055763035663</v>
      </c>
      <c r="AP1835" s="11">
        <v>0.50580000125616786</v>
      </c>
      <c r="AQ1835" s="11">
        <v>0.38996222378774903</v>
      </c>
      <c r="AR1835" s="11">
        <v>5933.7214745125102</v>
      </c>
      <c r="AS1835" s="11">
        <v>5860</v>
      </c>
      <c r="AT1835" s="11">
        <v>2011614</v>
      </c>
      <c r="AU1835" s="11">
        <v>34.44</v>
      </c>
      <c r="AV1835" s="11">
        <v>10.210000000000001</v>
      </c>
      <c r="AW1835" s="11">
        <v>-0.09</v>
      </c>
      <c r="AX1835" s="11">
        <v>8.7286408198704341E-2</v>
      </c>
    </row>
    <row r="1836" spans="1:50">
      <c r="A1836"/>
      <c r="B1836"/>
      <c r="C1836"/>
      <c r="D1836"/>
      <c r="E1836"/>
      <c r="F1836"/>
      <c r="G1836"/>
      <c r="H1836"/>
      <c r="I1836"/>
      <c r="J1836"/>
      <c r="K1836"/>
      <c r="L1836"/>
      <c r="M1836"/>
      <c r="N1836"/>
      <c r="O1836"/>
      <c r="P1836"/>
      <c r="Q1836"/>
      <c r="R1836"/>
      <c r="S1836"/>
      <c r="T1836"/>
      <c r="U1836"/>
      <c r="V1836"/>
      <c r="W1836"/>
      <c r="X1836"/>
      <c r="Y1836"/>
      <c r="Z1836"/>
      <c r="AA1836" s="11">
        <v>0.29492725127801811</v>
      </c>
      <c r="AB1836" s="11">
        <v>0.42230000379999999</v>
      </c>
      <c r="AC1836" s="11">
        <v>0.53900000024586914</v>
      </c>
      <c r="AD1836" s="11">
        <v>0.68600000031292441</v>
      </c>
      <c r="AE1836" s="11">
        <v>0.79380000036209819</v>
      </c>
      <c r="AF1836" s="11">
        <v>0.62034000028297298</v>
      </c>
      <c r="AG1836" s="11">
        <v>0.49000000022351742</v>
      </c>
      <c r="AH1836" s="11">
        <v>0.75656000034511095</v>
      </c>
      <c r="AI1836" s="11">
        <v>0.617400000281632</v>
      </c>
      <c r="AJ1836" s="11">
        <v>0.31923172386161502</v>
      </c>
      <c r="AK1836" s="11">
        <v>0.43545504630826504</v>
      </c>
      <c r="AL1836" s="11">
        <v>0.36678216530580465</v>
      </c>
      <c r="AM1836" s="11">
        <v>0.12291411404150666</v>
      </c>
      <c r="AN1836" s="11">
        <v>0.34909128571428572</v>
      </c>
      <c r="AO1836" s="11">
        <v>0.37908987964628926</v>
      </c>
      <c r="AP1836" s="11">
        <v>0.5170400010049343</v>
      </c>
      <c r="AQ1836" s="11">
        <v>0.36678216530580465</v>
      </c>
      <c r="AR1836" s="11">
        <v>5828.0239175819497</v>
      </c>
      <c r="AS1836" s="11">
        <v>5760</v>
      </c>
      <c r="AT1836" s="11">
        <v>2018347</v>
      </c>
      <c r="AW1836" s="11">
        <v>-7.0000000000000007E-2</v>
      </c>
      <c r="AX1836" s="11">
        <v>9.2872117483920574E-2</v>
      </c>
    </row>
    <row r="1837" spans="1:50">
      <c r="A1837"/>
      <c r="B1837"/>
      <c r="C1837"/>
      <c r="D1837"/>
      <c r="E1837"/>
      <c r="F1837"/>
      <c r="G1837"/>
      <c r="H1837"/>
      <c r="I1837"/>
      <c r="J1837"/>
      <c r="K1837"/>
      <c r="L1837"/>
      <c r="M1837"/>
      <c r="N1837"/>
      <c r="O1837"/>
      <c r="P1837"/>
      <c r="Q1837"/>
      <c r="R1837"/>
      <c r="S1837"/>
      <c r="T1837"/>
      <c r="U1837"/>
      <c r="V1837"/>
      <c r="W1837"/>
      <c r="X1837"/>
      <c r="Y1837"/>
      <c r="Z1837"/>
      <c r="AA1837" s="11">
        <v>0.29492725127801811</v>
      </c>
      <c r="AB1837" s="11">
        <v>0.45245000189999995</v>
      </c>
      <c r="AC1837" s="11">
        <v>0.55000000000000004</v>
      </c>
      <c r="AD1837" s="11">
        <v>0.7</v>
      </c>
      <c r="AE1837" s="11">
        <v>0.81</v>
      </c>
      <c r="AF1837" s="11">
        <v>0.63300000000000001</v>
      </c>
      <c r="AG1837" s="11">
        <v>0.5</v>
      </c>
      <c r="AH1837" s="11">
        <v>0.77200000000000002</v>
      </c>
      <c r="AI1837" s="11">
        <v>0.63</v>
      </c>
      <c r="AJ1837" s="11">
        <v>0.30672187410093998</v>
      </c>
      <c r="AK1837" s="11">
        <v>0.44148223477691395</v>
      </c>
      <c r="AL1837" s="11">
        <v>0.34360210682386028</v>
      </c>
      <c r="AM1837" s="11">
        <v>0.2005718625257111</v>
      </c>
      <c r="AN1837" s="11">
        <v>0.38572028571428568</v>
      </c>
      <c r="AO1837" s="11">
        <v>0.38498920166222189</v>
      </c>
      <c r="AP1837" s="11">
        <v>0.52828000075370074</v>
      </c>
      <c r="AQ1837" s="11">
        <v>0.34360210682386028</v>
      </c>
      <c r="AR1837" s="11">
        <v>6031.8983850745099</v>
      </c>
      <c r="AS1837" s="11">
        <v>5980</v>
      </c>
      <c r="AT1837" s="11">
        <v>2023913</v>
      </c>
      <c r="AU1837" s="11">
        <v>38.75</v>
      </c>
      <c r="AV1837" s="11">
        <v>3.1</v>
      </c>
      <c r="AW1837" s="11">
        <v>-0.06</v>
      </c>
      <c r="AX1837" s="11">
        <v>8.7005177845587811E-2</v>
      </c>
    </row>
    <row r="1838" spans="1:50">
      <c r="A1838"/>
      <c r="B1838"/>
      <c r="C1838"/>
      <c r="D1838"/>
      <c r="E1838"/>
      <c r="F1838"/>
      <c r="G1838"/>
      <c r="H1838"/>
      <c r="I1838"/>
      <c r="J1838"/>
      <c r="K1838"/>
      <c r="L1838"/>
      <c r="M1838"/>
      <c r="N1838"/>
      <c r="O1838"/>
      <c r="P1838"/>
      <c r="Q1838"/>
      <c r="R1838"/>
      <c r="S1838"/>
      <c r="T1838"/>
      <c r="U1838"/>
      <c r="V1838"/>
      <c r="W1838"/>
      <c r="X1838"/>
      <c r="Y1838"/>
      <c r="Z1838"/>
      <c r="AA1838" s="11">
        <v>0.29492725127801811</v>
      </c>
      <c r="AB1838" s="11">
        <v>0.48260000000000003</v>
      </c>
      <c r="AC1838" s="11">
        <v>0.55000000000000004</v>
      </c>
      <c r="AD1838" s="11">
        <v>0.7</v>
      </c>
      <c r="AE1838" s="11">
        <v>0.80299999999999994</v>
      </c>
      <c r="AF1838" s="11">
        <v>0.85699999999999998</v>
      </c>
      <c r="AG1838" s="11">
        <v>0.5</v>
      </c>
      <c r="AH1838" s="11">
        <v>0.80900000000000005</v>
      </c>
      <c r="AI1838" s="11">
        <v>0.56000000000000005</v>
      </c>
      <c r="AJ1838" s="11">
        <v>0.302750161568898</v>
      </c>
      <c r="AK1838" s="11">
        <v>0.48071042738981939</v>
      </c>
      <c r="AL1838" s="11">
        <v>0.3772024261108422</v>
      </c>
      <c r="AM1838" s="11">
        <v>0.42506435808517001</v>
      </c>
      <c r="AN1838" s="11">
        <v>0.39255528571428572</v>
      </c>
      <c r="AO1838" s="11">
        <v>0.38387979904876557</v>
      </c>
      <c r="AP1838" s="11">
        <v>0.53952000050246718</v>
      </c>
      <c r="AQ1838" s="11">
        <v>0.3772024261108422</v>
      </c>
      <c r="AR1838" s="11">
        <v>6260.0835828251702</v>
      </c>
      <c r="AS1838" s="11">
        <v>6210</v>
      </c>
      <c r="AT1838" s="11">
        <v>2028451</v>
      </c>
      <c r="AU1838" s="11">
        <v>38.950000000000003</v>
      </c>
      <c r="AV1838" s="11">
        <v>3.17</v>
      </c>
      <c r="AW1838" s="11">
        <v>-0.03</v>
      </c>
      <c r="AX1838" s="11">
        <v>8.7414509082983233E-2</v>
      </c>
    </row>
    <row r="1839" spans="1:50">
      <c r="A1839"/>
      <c r="B1839"/>
      <c r="C1839"/>
      <c r="D1839"/>
      <c r="E1839"/>
      <c r="F1839"/>
      <c r="G1839"/>
      <c r="H1839"/>
      <c r="I1839"/>
      <c r="J1839"/>
      <c r="K1839"/>
      <c r="L1839"/>
      <c r="M1839"/>
      <c r="N1839"/>
      <c r="O1839"/>
      <c r="P1839"/>
      <c r="Q1839"/>
      <c r="R1839"/>
      <c r="S1839"/>
      <c r="T1839"/>
      <c r="U1839"/>
      <c r="V1839"/>
      <c r="W1839"/>
      <c r="X1839"/>
      <c r="Y1839"/>
      <c r="Z1839"/>
      <c r="AA1839" s="11">
        <v>0.29492725127801811</v>
      </c>
      <c r="AB1839" s="11">
        <v>0.47130000000000005</v>
      </c>
      <c r="AC1839" s="11">
        <v>0.55000000000000004</v>
      </c>
      <c r="AD1839" s="11">
        <v>0.7</v>
      </c>
      <c r="AE1839" s="11">
        <v>0.84599999999999997</v>
      </c>
      <c r="AF1839" s="11">
        <v>0.48100000000000004</v>
      </c>
      <c r="AG1839" s="11">
        <v>0.5</v>
      </c>
      <c r="AH1839" s="11">
        <v>0.83299999999999996</v>
      </c>
      <c r="AI1839" s="11">
        <v>0.57399999999999995</v>
      </c>
      <c r="AJ1839" s="11">
        <v>0.28205260547318001</v>
      </c>
      <c r="AK1839" s="11">
        <v>0.47776586027208801</v>
      </c>
      <c r="AL1839" s="11">
        <v>0.4086617362262196</v>
      </c>
      <c r="AM1839" s="11">
        <v>0.53888277615609881</v>
      </c>
      <c r="AN1839" s="11">
        <v>0.40128342857142857</v>
      </c>
      <c r="AO1839" s="11">
        <v>0.45935050799753852</v>
      </c>
      <c r="AP1839" s="11">
        <v>0.55076000025123362</v>
      </c>
      <c r="AQ1839" s="11">
        <v>0.4086617362262196</v>
      </c>
      <c r="AR1839" s="11">
        <v>6839.1443285770702</v>
      </c>
      <c r="AS1839" s="11">
        <v>6790</v>
      </c>
      <c r="AT1839" s="11">
        <v>2032188</v>
      </c>
      <c r="AW1839" s="11">
        <v>-0.04</v>
      </c>
      <c r="AX1839" s="11">
        <v>8.6458432156848786E-2</v>
      </c>
    </row>
    <row r="1840" spans="1:50">
      <c r="A1840"/>
      <c r="B1840"/>
      <c r="C1840"/>
      <c r="D1840"/>
      <c r="E1840"/>
      <c r="F1840"/>
      <c r="G1840"/>
      <c r="H1840"/>
      <c r="I1840"/>
      <c r="J1840"/>
      <c r="K1840"/>
      <c r="L1840"/>
      <c r="M1840"/>
      <c r="N1840"/>
      <c r="O1840"/>
      <c r="P1840"/>
      <c r="Q1840"/>
      <c r="R1840"/>
      <c r="S1840"/>
      <c r="T1840"/>
      <c r="U1840"/>
      <c r="V1840"/>
      <c r="W1840"/>
      <c r="X1840"/>
      <c r="Y1840"/>
      <c r="Z1840"/>
      <c r="AA1840" s="11">
        <v>0.29492725127801811</v>
      </c>
      <c r="AB1840" s="11">
        <v>0.44379999999999997</v>
      </c>
      <c r="AC1840" s="11">
        <v>0.55000000000000004</v>
      </c>
      <c r="AD1840" s="11">
        <v>0.7</v>
      </c>
      <c r="AE1840" s="11">
        <v>0.83599999999999997</v>
      </c>
      <c r="AF1840" s="11">
        <v>0.496</v>
      </c>
      <c r="AG1840" s="11">
        <v>0.5</v>
      </c>
      <c r="AH1840" s="11">
        <v>0.86599999999999999</v>
      </c>
      <c r="AI1840" s="11">
        <v>0.57399999999999995</v>
      </c>
      <c r="AJ1840" s="11">
        <v>0.30137276612342201</v>
      </c>
      <c r="AK1840" s="11">
        <v>0.48449494977936497</v>
      </c>
      <c r="AL1840" s="11">
        <v>0.42152705178900918</v>
      </c>
      <c r="AM1840" s="11">
        <v>0.68858020566652889</v>
      </c>
      <c r="AN1840" s="11">
        <v>0.42576314285714284</v>
      </c>
      <c r="AO1840" s="11">
        <v>0.43426735114164555</v>
      </c>
      <c r="AP1840" s="11">
        <v>0.56200000000000006</v>
      </c>
      <c r="AQ1840" s="11">
        <v>0.42152705178900918</v>
      </c>
      <c r="AR1840" s="11">
        <v>7656.3974110067402</v>
      </c>
      <c r="AS1840" s="11">
        <v>7580</v>
      </c>
      <c r="AT1840" s="11">
        <v>2035312</v>
      </c>
      <c r="AW1840" s="11">
        <v>-0.03</v>
      </c>
      <c r="AX1840" s="11">
        <v>8.7969134912566666E-2</v>
      </c>
    </row>
    <row r="1841" spans="1:50">
      <c r="A1841"/>
      <c r="B1841"/>
      <c r="C1841"/>
      <c r="D1841"/>
      <c r="E1841"/>
      <c r="F1841"/>
      <c r="G1841"/>
      <c r="H1841"/>
      <c r="I1841"/>
      <c r="J1841"/>
      <c r="K1841"/>
      <c r="L1841"/>
      <c r="M1841"/>
      <c r="N1841"/>
      <c r="O1841"/>
      <c r="P1841"/>
      <c r="Q1841"/>
      <c r="R1841"/>
      <c r="S1841"/>
      <c r="T1841"/>
      <c r="U1841"/>
      <c r="V1841"/>
      <c r="W1841"/>
      <c r="X1841"/>
      <c r="Y1841"/>
      <c r="Z1841"/>
      <c r="AA1841" s="11">
        <v>0.29492725127801811</v>
      </c>
      <c r="AB1841" s="11">
        <v>0.45660000000000001</v>
      </c>
      <c r="AC1841" s="11">
        <v>0.54400000000000004</v>
      </c>
      <c r="AD1841" s="11">
        <v>0.7</v>
      </c>
      <c r="AE1841" s="11">
        <v>0.80400000000000005</v>
      </c>
      <c r="AF1841" s="11">
        <v>0.65099999999999991</v>
      </c>
      <c r="AG1841" s="11">
        <v>0.5</v>
      </c>
      <c r="AH1841" s="11">
        <v>0.90300000000000002</v>
      </c>
      <c r="AI1841" s="11">
        <v>0.68799999999999994</v>
      </c>
      <c r="AJ1841" s="11">
        <v>0.37684223696887403</v>
      </c>
      <c r="AK1841" s="11">
        <v>0.53100003637938797</v>
      </c>
      <c r="AL1841" s="11">
        <v>0.4353198006419069</v>
      </c>
      <c r="AM1841" s="11">
        <v>0.77261272661061564</v>
      </c>
      <c r="AN1841" s="11">
        <v>0.41905000000000003</v>
      </c>
      <c r="AO1841" s="11">
        <v>0.40212897971229083</v>
      </c>
      <c r="AP1841" s="11">
        <v>0.56399999999999995</v>
      </c>
      <c r="AQ1841" s="11">
        <v>0.4353198006419069</v>
      </c>
      <c r="AR1841" s="11">
        <v>8538.9424763492607</v>
      </c>
      <c r="AS1841" s="11">
        <v>8520</v>
      </c>
      <c r="AT1841" s="11">
        <v>2037863</v>
      </c>
      <c r="AU1841" s="11">
        <v>42.795999999999999</v>
      </c>
      <c r="AW1841" s="11">
        <v>0</v>
      </c>
      <c r="AX1841" s="11">
        <v>8.7340829517845525E-2</v>
      </c>
    </row>
    <row r="1842" spans="1:50">
      <c r="A1842"/>
      <c r="B1842"/>
      <c r="C1842"/>
      <c r="D1842"/>
      <c r="E1842"/>
      <c r="F1842"/>
      <c r="G1842"/>
      <c r="H1842"/>
      <c r="I1842"/>
      <c r="J1842"/>
      <c r="K1842"/>
      <c r="L1842"/>
      <c r="M1842"/>
      <c r="N1842"/>
      <c r="O1842"/>
      <c r="P1842"/>
      <c r="Q1842"/>
      <c r="R1842"/>
      <c r="S1842"/>
      <c r="T1842"/>
      <c r="U1842"/>
      <c r="V1842"/>
      <c r="W1842"/>
      <c r="X1842"/>
      <c r="Y1842"/>
      <c r="Z1842"/>
      <c r="AA1842" s="11">
        <v>0.29492725127801811</v>
      </c>
      <c r="AB1842" s="11">
        <v>0.43840000000000001</v>
      </c>
      <c r="AC1842" s="11">
        <v>0.60099999999999998</v>
      </c>
      <c r="AD1842" s="11">
        <v>0.6</v>
      </c>
      <c r="AE1842" s="11">
        <v>0.85</v>
      </c>
      <c r="AF1842" s="11">
        <v>0.60899999999999999</v>
      </c>
      <c r="AG1842" s="11">
        <v>0.5</v>
      </c>
      <c r="AH1842" s="11">
        <v>0.90700000000000003</v>
      </c>
      <c r="AI1842" s="11">
        <v>0.83400000000000007</v>
      </c>
      <c r="AJ1842" s="11">
        <v>0.42954273221030803</v>
      </c>
      <c r="AK1842" s="11">
        <v>0.54093071734128206</v>
      </c>
      <c r="AL1842" s="11">
        <v>0.44907105202796815</v>
      </c>
      <c r="AM1842" s="11">
        <v>1</v>
      </c>
      <c r="AN1842" s="11">
        <v>0.50773699999999999</v>
      </c>
      <c r="AO1842" s="11">
        <v>0.41611028298904629</v>
      </c>
      <c r="AP1842" s="11">
        <v>0.58799999999999997</v>
      </c>
      <c r="AQ1842" s="11">
        <v>0.44907105202796815</v>
      </c>
      <c r="AR1842" s="11">
        <v>9257.4378280525907</v>
      </c>
      <c r="AS1842" s="11">
        <v>9100</v>
      </c>
      <c r="AT1842" s="11">
        <v>2039838</v>
      </c>
      <c r="AW1842" s="11">
        <v>0.03</v>
      </c>
      <c r="AX1842" s="11">
        <v>8.0840276785803966E-2</v>
      </c>
    </row>
    <row r="1843" spans="1:50">
      <c r="A1843"/>
      <c r="B1843"/>
      <c r="C1843"/>
      <c r="D1843"/>
      <c r="E1843"/>
      <c r="F1843"/>
      <c r="G1843"/>
      <c r="H1843"/>
      <c r="I1843"/>
      <c r="J1843"/>
      <c r="K1843"/>
      <c r="L1843"/>
      <c r="M1843"/>
      <c r="N1843"/>
      <c r="O1843"/>
      <c r="P1843"/>
      <c r="Q1843"/>
      <c r="R1843"/>
      <c r="S1843"/>
      <c r="T1843"/>
      <c r="U1843"/>
      <c r="V1843"/>
      <c r="W1843"/>
      <c r="X1843"/>
      <c r="Y1843"/>
      <c r="Z1843"/>
      <c r="AA1843" s="11">
        <v>0.29492725127801811</v>
      </c>
      <c r="AB1843" s="11">
        <v>0.43459999999999999</v>
      </c>
      <c r="AC1843" s="11">
        <v>0.65200000000000002</v>
      </c>
      <c r="AD1843" s="11">
        <v>0.6</v>
      </c>
      <c r="AE1843" s="11">
        <v>0.88099999999999989</v>
      </c>
      <c r="AF1843" s="11">
        <v>0.61599999999999999</v>
      </c>
      <c r="AG1843" s="11">
        <v>0.5</v>
      </c>
      <c r="AH1843" s="11">
        <v>0.85499999999999998</v>
      </c>
      <c r="AI1843" s="11">
        <v>0.83400000000000007</v>
      </c>
      <c r="AJ1843" s="11">
        <v>0.45240256270079604</v>
      </c>
      <c r="AK1843" s="11">
        <v>0.52552351847682399</v>
      </c>
      <c r="AL1843" s="11">
        <v>0.47482911393782617</v>
      </c>
      <c r="AM1843" s="11">
        <v>1</v>
      </c>
      <c r="AN1843" s="11">
        <v>0.57688171428571433</v>
      </c>
      <c r="AO1843" s="11">
        <v>0.43301924505265965</v>
      </c>
      <c r="AP1843" s="11">
        <v>0.60199999999999998</v>
      </c>
      <c r="AQ1843" s="11">
        <v>0.47482911393782617</v>
      </c>
      <c r="AR1843" s="11">
        <v>10687.002177905801</v>
      </c>
      <c r="AS1843" s="11">
        <v>10590</v>
      </c>
      <c r="AT1843" s="11">
        <v>2041342</v>
      </c>
      <c r="AU1843" s="11">
        <v>44.2</v>
      </c>
      <c r="AV1843" s="11">
        <v>4.26</v>
      </c>
      <c r="AW1843" s="11">
        <v>0.04</v>
      </c>
      <c r="AX1843" s="11">
        <v>5.4599827255300354E-2</v>
      </c>
    </row>
    <row r="1844" spans="1:50">
      <c r="A1844"/>
      <c r="B1844"/>
      <c r="C1844"/>
      <c r="D1844"/>
      <c r="E1844"/>
      <c r="F1844"/>
      <c r="G1844"/>
      <c r="H1844"/>
      <c r="I1844"/>
      <c r="J1844"/>
      <c r="K1844"/>
      <c r="L1844"/>
      <c r="M1844"/>
      <c r="N1844"/>
      <c r="O1844"/>
      <c r="P1844"/>
      <c r="Q1844"/>
      <c r="R1844"/>
      <c r="S1844"/>
      <c r="T1844"/>
      <c r="U1844"/>
      <c r="V1844"/>
      <c r="W1844"/>
      <c r="X1844"/>
      <c r="Y1844"/>
      <c r="Z1844"/>
      <c r="AA1844" s="11">
        <v>0.29492725127801811</v>
      </c>
      <c r="AB1844" s="11">
        <v>0.44590799974724649</v>
      </c>
      <c r="AC1844" s="11">
        <v>0.58200000000000007</v>
      </c>
      <c r="AD1844" s="11">
        <v>0.6</v>
      </c>
      <c r="AE1844" s="11">
        <v>0.89400000000000002</v>
      </c>
      <c r="AF1844" s="11">
        <v>0.65099999999999991</v>
      </c>
      <c r="AG1844" s="11">
        <v>0.5</v>
      </c>
      <c r="AH1844" s="11">
        <v>0.85400000000000009</v>
      </c>
      <c r="AI1844" s="11">
        <v>0.81599999999999995</v>
      </c>
      <c r="AJ1844" s="11">
        <v>0.45671531708130403</v>
      </c>
      <c r="AK1844" s="11">
        <v>0.52575619552526598</v>
      </c>
      <c r="AL1844" s="11">
        <v>0.49434726238336085</v>
      </c>
      <c r="AM1844" s="11">
        <v>1</v>
      </c>
      <c r="AN1844" s="11">
        <v>0.56534408025788629</v>
      </c>
      <c r="AO1844" s="11">
        <v>0.4553020108776839</v>
      </c>
      <c r="AP1844" s="11">
        <v>0.59799999999999998</v>
      </c>
      <c r="AQ1844" s="11">
        <v>0.49434726238336085</v>
      </c>
      <c r="AR1844" s="11">
        <v>11158.632001649101</v>
      </c>
      <c r="AS1844" s="11">
        <v>10880</v>
      </c>
      <c r="AT1844" s="11">
        <v>2042484</v>
      </c>
      <c r="AW1844" s="11">
        <v>0.04</v>
      </c>
      <c r="AX1844" s="11">
        <v>5.2021623091360047E-2</v>
      </c>
    </row>
    <row r="1845" spans="1:50">
      <c r="A1845"/>
      <c r="B1845"/>
      <c r="C1845"/>
      <c r="D1845"/>
      <c r="E1845"/>
      <c r="F1845"/>
      <c r="G1845"/>
      <c r="H1845"/>
      <c r="I1845"/>
      <c r="J1845"/>
      <c r="K1845"/>
      <c r="L1845"/>
      <c r="M1845"/>
      <c r="N1845"/>
      <c r="O1845"/>
      <c r="P1845"/>
      <c r="Q1845"/>
      <c r="R1845"/>
      <c r="S1845"/>
      <c r="T1845"/>
      <c r="U1845"/>
      <c r="V1845"/>
      <c r="W1845"/>
      <c r="X1845"/>
      <c r="Y1845"/>
      <c r="Z1845"/>
      <c r="AA1845" s="11">
        <v>0.29492725127801811</v>
      </c>
      <c r="AB1845" s="11">
        <v>0.45721599949449299</v>
      </c>
      <c r="AC1845" s="11">
        <v>0.65200000000000002</v>
      </c>
      <c r="AD1845" s="11">
        <v>0.6</v>
      </c>
      <c r="AE1845" s="11">
        <v>0.89300000000000002</v>
      </c>
      <c r="AF1845" s="11">
        <v>0.65900000000000003</v>
      </c>
      <c r="AG1845" s="11">
        <v>0.6</v>
      </c>
      <c r="AH1845" s="11">
        <v>0.79</v>
      </c>
      <c r="AI1845" s="11">
        <v>0.83299999999999996</v>
      </c>
      <c r="AJ1845" s="11">
        <v>0.45714816390081603</v>
      </c>
      <c r="AK1845" s="11">
        <v>0.52549863357577031</v>
      </c>
      <c r="AL1845" s="11">
        <v>0.49440378975826371</v>
      </c>
      <c r="AM1845" s="11">
        <v>1</v>
      </c>
      <c r="AN1845" s="11">
        <v>0.55380644623005826</v>
      </c>
      <c r="AO1845" s="11">
        <v>0.45574899075891623</v>
      </c>
      <c r="AP1845" s="11">
        <v>0.83099999999999996</v>
      </c>
      <c r="AQ1845" s="11">
        <v>0.49440378975826371</v>
      </c>
      <c r="AS1845" s="11">
        <v>11137.333333333489</v>
      </c>
      <c r="AW1845" s="11">
        <v>0.06</v>
      </c>
      <c r="AX1845" s="11">
        <v>4.6445397157239998E-2</v>
      </c>
    </row>
    <row r="1846" spans="1:50">
      <c r="A1846"/>
      <c r="B1846"/>
      <c r="C1846"/>
      <c r="D1846"/>
      <c r="E1846"/>
      <c r="F1846"/>
      <c r="G1846"/>
      <c r="H1846"/>
      <c r="I1846"/>
      <c r="J1846"/>
      <c r="K1846"/>
      <c r="L1846"/>
      <c r="M1846"/>
      <c r="N1846"/>
      <c r="O1846"/>
      <c r="P1846"/>
      <c r="Q1846"/>
      <c r="R1846"/>
      <c r="S1846"/>
      <c r="T1846"/>
      <c r="U1846"/>
      <c r="V1846"/>
      <c r="W1846"/>
      <c r="X1846"/>
      <c r="Y1846"/>
      <c r="Z1846"/>
      <c r="AA1846" s="11">
        <v>3.8620973763485154E-3</v>
      </c>
      <c r="AB1846" s="11">
        <v>0.96700000048000001</v>
      </c>
      <c r="AC1846" s="11">
        <v>0.7</v>
      </c>
      <c r="AD1846" s="11">
        <v>0.5</v>
      </c>
      <c r="AE1846" s="11">
        <v>0.47600000000000003</v>
      </c>
      <c r="AF1846" s="11">
        <v>0.17300000000000001</v>
      </c>
      <c r="AG1846" s="11">
        <v>0.7</v>
      </c>
      <c r="AH1846" s="11">
        <v>0.14210000006482004</v>
      </c>
      <c r="AI1846" s="11">
        <v>0.55000000000000004</v>
      </c>
      <c r="AJ1846" s="11">
        <v>0.61387988588757725</v>
      </c>
      <c r="AK1846" s="11">
        <v>0.58928641155417105</v>
      </c>
      <c r="AL1846" s="11">
        <v>0.57010201422074613</v>
      </c>
      <c r="AM1846" s="11">
        <v>4.2885624933135084E-4</v>
      </c>
      <c r="AN1846" s="11">
        <v>0.20881114285714286</v>
      </c>
      <c r="AO1846" s="11">
        <v>0.51433406600873266</v>
      </c>
      <c r="AP1846" s="11">
        <v>0.56320000314712526</v>
      </c>
      <c r="AQ1846" s="11">
        <v>0.57010201422074613</v>
      </c>
      <c r="AR1846" s="11">
        <v>1528.5775777575</v>
      </c>
      <c r="AS1846" s="11">
        <v>1500</v>
      </c>
      <c r="AT1846" s="11">
        <v>2269832</v>
      </c>
      <c r="AU1846" s="11">
        <v>33.200000000000003</v>
      </c>
      <c r="AV1846" s="11">
        <v>43.51</v>
      </c>
      <c r="AW1846" s="11">
        <v>0.03</v>
      </c>
      <c r="AX1846" s="11">
        <v>4.2375640990659158E-2</v>
      </c>
    </row>
    <row r="1847" spans="1:50">
      <c r="A1847"/>
      <c r="B1847"/>
      <c r="C1847"/>
      <c r="D1847"/>
      <c r="E1847"/>
      <c r="F1847"/>
      <c r="G1847"/>
      <c r="H1847"/>
      <c r="I1847"/>
      <c r="J1847"/>
      <c r="K1847"/>
      <c r="L1847"/>
      <c r="M1847"/>
      <c r="N1847"/>
      <c r="O1847"/>
      <c r="P1847"/>
      <c r="Q1847"/>
      <c r="R1847"/>
      <c r="S1847"/>
      <c r="T1847"/>
      <c r="U1847"/>
      <c r="V1847"/>
      <c r="W1847"/>
      <c r="X1847"/>
      <c r="Y1847"/>
      <c r="Z1847"/>
      <c r="AA1847" s="11">
        <v>3.8620973763485154E-3</v>
      </c>
      <c r="AB1847" s="11">
        <v>0.96700000048000001</v>
      </c>
      <c r="AC1847" s="11">
        <v>0.7</v>
      </c>
      <c r="AD1847" s="11">
        <v>0.5</v>
      </c>
      <c r="AE1847" s="11">
        <v>0.4</v>
      </c>
      <c r="AF1847" s="11">
        <v>0.17300000000000001</v>
      </c>
      <c r="AG1847" s="11">
        <v>0.5</v>
      </c>
      <c r="AH1847" s="11">
        <v>0.14499999999999999</v>
      </c>
      <c r="AI1847" s="11">
        <v>0.65</v>
      </c>
      <c r="AJ1847" s="11">
        <v>0.61620396513839792</v>
      </c>
      <c r="AK1847" s="11">
        <v>0.59110858317698201</v>
      </c>
      <c r="AL1847" s="11">
        <v>0.57153266753955978</v>
      </c>
      <c r="AM1847" s="11">
        <v>4.376084174854333E-4</v>
      </c>
      <c r="AN1847" s="11">
        <v>0.23422714285714288</v>
      </c>
      <c r="AO1847" s="11">
        <v>0.51462659796142252</v>
      </c>
      <c r="AP1847" s="11">
        <v>0.57728000283241276</v>
      </c>
      <c r="AQ1847" s="11">
        <v>0.57153266753955978</v>
      </c>
      <c r="AR1847" s="11">
        <v>1583.7747968087201</v>
      </c>
      <c r="AS1847" s="11">
        <v>1570</v>
      </c>
      <c r="AT1847" s="11">
        <v>2285148</v>
      </c>
      <c r="AW1847" s="11">
        <v>0.02</v>
      </c>
      <c r="AX1847" s="11">
        <v>3.5838362349185082E-2</v>
      </c>
    </row>
    <row r="1848" spans="1:50">
      <c r="A1848"/>
      <c r="B1848"/>
      <c r="C1848"/>
      <c r="D1848"/>
      <c r="E1848"/>
      <c r="F1848"/>
      <c r="G1848"/>
      <c r="H1848"/>
      <c r="I1848"/>
      <c r="J1848"/>
      <c r="K1848"/>
      <c r="L1848"/>
      <c r="M1848"/>
      <c r="N1848"/>
      <c r="O1848"/>
      <c r="P1848"/>
      <c r="Q1848"/>
      <c r="R1848"/>
      <c r="S1848"/>
      <c r="T1848"/>
      <c r="U1848"/>
      <c r="V1848"/>
      <c r="W1848"/>
      <c r="X1848"/>
      <c r="Y1848"/>
      <c r="Z1848"/>
      <c r="AA1848" s="11">
        <v>3.8620973763485154E-3</v>
      </c>
      <c r="AB1848" s="11">
        <v>0.96599999905</v>
      </c>
      <c r="AC1848" s="11">
        <v>0.7</v>
      </c>
      <c r="AD1848" s="11">
        <v>0.5</v>
      </c>
      <c r="AE1848" s="11">
        <v>0.62</v>
      </c>
      <c r="AF1848" s="11">
        <v>0.41399999999999998</v>
      </c>
      <c r="AG1848" s="11">
        <v>0.5</v>
      </c>
      <c r="AH1848" s="11">
        <v>0.34499999999999997</v>
      </c>
      <c r="AI1848" s="11">
        <v>0.68599999999999994</v>
      </c>
      <c r="AJ1848" s="11">
        <v>0.59684374707941101</v>
      </c>
      <c r="AK1848" s="11">
        <v>0.59641921324844005</v>
      </c>
      <c r="AL1848" s="11">
        <v>0.50797574206296536</v>
      </c>
      <c r="AM1848" s="11">
        <v>9.6361156991066669E-4</v>
      </c>
      <c r="AN1848" s="11">
        <v>0.26525571428571432</v>
      </c>
      <c r="AO1848" s="11">
        <v>0.50334532153234468</v>
      </c>
      <c r="AP1848" s="11">
        <v>0.59136000251770027</v>
      </c>
      <c r="AQ1848" s="11">
        <v>0.50797574206296536</v>
      </c>
      <c r="AR1848" s="11">
        <v>1661.0479898077399</v>
      </c>
      <c r="AS1848" s="11">
        <v>1640</v>
      </c>
      <c r="AT1848" s="11">
        <v>2306139</v>
      </c>
      <c r="AW1848" s="11">
        <v>0.05</v>
      </c>
      <c r="AX1848" s="11">
        <v>3.5670428078826755E-2</v>
      </c>
    </row>
    <row r="1849" spans="1:50">
      <c r="A1849"/>
      <c r="B1849"/>
      <c r="C1849"/>
      <c r="D1849"/>
      <c r="E1849"/>
      <c r="F1849"/>
      <c r="G1849"/>
      <c r="H1849"/>
      <c r="I1849"/>
      <c r="J1849"/>
      <c r="K1849"/>
      <c r="L1849"/>
      <c r="M1849"/>
      <c r="N1849"/>
      <c r="O1849"/>
      <c r="P1849"/>
      <c r="Q1849"/>
      <c r="R1849"/>
      <c r="S1849"/>
      <c r="T1849"/>
      <c r="U1849"/>
      <c r="V1849"/>
      <c r="W1849"/>
      <c r="X1849"/>
      <c r="Y1849"/>
      <c r="Z1849"/>
      <c r="AA1849" s="11">
        <v>3.8620973763485154E-3</v>
      </c>
      <c r="AB1849" s="11">
        <v>0.96599999905</v>
      </c>
      <c r="AC1849" s="11">
        <v>0.7</v>
      </c>
      <c r="AD1849" s="11">
        <v>0.5</v>
      </c>
      <c r="AE1849" s="11">
        <v>0.61899999999999999</v>
      </c>
      <c r="AF1849" s="11">
        <v>0.51</v>
      </c>
      <c r="AG1849" s="11">
        <v>0.5</v>
      </c>
      <c r="AH1849" s="11">
        <v>0.48100000000000004</v>
      </c>
      <c r="AI1849" s="11">
        <v>0.85</v>
      </c>
      <c r="AJ1849" s="11">
        <v>0.57748352902042399</v>
      </c>
      <c r="AK1849" s="11">
        <v>0.60172984331989798</v>
      </c>
      <c r="AL1849" s="11">
        <v>0.44441881658637089</v>
      </c>
      <c r="AM1849" s="11">
        <v>4.3037934994896668E-3</v>
      </c>
      <c r="AN1849" s="11">
        <v>0.30398657142857144</v>
      </c>
      <c r="AO1849" s="11">
        <v>0.49206404510326684</v>
      </c>
      <c r="AP1849" s="11">
        <v>0.60544000220298766</v>
      </c>
      <c r="AQ1849" s="11">
        <v>0.44441881658637089</v>
      </c>
      <c r="AR1849" s="11">
        <v>1720.0419579859399</v>
      </c>
      <c r="AS1849" s="11">
        <v>1720</v>
      </c>
      <c r="AT1849" s="11">
        <v>2331793</v>
      </c>
      <c r="AU1849" s="11">
        <v>30.27</v>
      </c>
      <c r="AV1849" s="11">
        <v>68.34</v>
      </c>
      <c r="AW1849" s="11">
        <v>7.0000000000000007E-2</v>
      </c>
      <c r="AX1849" s="11">
        <v>3.2214413906352157E-2</v>
      </c>
    </row>
    <row r="1850" spans="1:50">
      <c r="A1850"/>
      <c r="B1850"/>
      <c r="C1850"/>
      <c r="D1850"/>
      <c r="E1850"/>
      <c r="F1850"/>
      <c r="G1850"/>
      <c r="H1850"/>
      <c r="I1850"/>
      <c r="J1850"/>
      <c r="K1850"/>
      <c r="L1850"/>
      <c r="M1850"/>
      <c r="N1850"/>
      <c r="O1850"/>
      <c r="P1850"/>
      <c r="Q1850"/>
      <c r="R1850"/>
      <c r="S1850"/>
      <c r="T1850"/>
      <c r="U1850"/>
      <c r="V1850"/>
      <c r="W1850"/>
      <c r="X1850"/>
      <c r="Y1850"/>
      <c r="Z1850"/>
      <c r="AA1850" s="11">
        <v>3.8620973763485154E-3</v>
      </c>
      <c r="AB1850" s="11">
        <v>0.96499999999999997</v>
      </c>
      <c r="AC1850" s="11">
        <v>0.55000000000000004</v>
      </c>
      <c r="AD1850" s="11">
        <v>0.5</v>
      </c>
      <c r="AE1850" s="11">
        <v>0.63800000000000001</v>
      </c>
      <c r="AF1850" s="11">
        <v>0.61099999999999999</v>
      </c>
      <c r="AG1850" s="11">
        <v>0.5</v>
      </c>
      <c r="AH1850" s="11">
        <v>0.621</v>
      </c>
      <c r="AI1850" s="11">
        <v>0.85</v>
      </c>
      <c r="AJ1850" s="11">
        <v>0.61864103856115005</v>
      </c>
      <c r="AK1850" s="11">
        <v>0.58779111407204299</v>
      </c>
      <c r="AL1850" s="11">
        <v>0.44122421047890742</v>
      </c>
      <c r="AM1850" s="11">
        <v>1.6272031531263002E-2</v>
      </c>
      <c r="AN1850" s="11">
        <v>0.38492957142857143</v>
      </c>
      <c r="AO1850" s="11">
        <v>0.49323541647188679</v>
      </c>
      <c r="AP1850" s="11">
        <v>0.61952000188827516</v>
      </c>
      <c r="AQ1850" s="11">
        <v>0.44122421047890742</v>
      </c>
      <c r="AR1850" s="11">
        <v>1779.83192853739</v>
      </c>
      <c r="AS1850" s="11">
        <v>1780</v>
      </c>
      <c r="AT1850" s="11">
        <v>2360014</v>
      </c>
      <c r="AW1850" s="11">
        <v>0.08</v>
      </c>
      <c r="AX1850" s="11">
        <v>3.2708047281403807E-2</v>
      </c>
    </row>
    <row r="1851" spans="1:50">
      <c r="A1851"/>
      <c r="B1851"/>
      <c r="C1851"/>
      <c r="D1851"/>
      <c r="E1851"/>
      <c r="F1851"/>
      <c r="G1851"/>
      <c r="H1851"/>
      <c r="I1851"/>
      <c r="J1851"/>
      <c r="K1851"/>
      <c r="L1851"/>
      <c r="M1851"/>
      <c r="N1851"/>
      <c r="O1851"/>
      <c r="P1851"/>
      <c r="Q1851"/>
      <c r="R1851"/>
      <c r="S1851"/>
      <c r="T1851"/>
      <c r="U1851"/>
      <c r="V1851"/>
      <c r="W1851"/>
      <c r="X1851"/>
      <c r="Y1851"/>
      <c r="Z1851"/>
      <c r="AA1851" s="11">
        <v>3.8620973763485154E-3</v>
      </c>
      <c r="AB1851" s="11">
        <v>0.96499999999999997</v>
      </c>
      <c r="AC1851" s="11">
        <v>0.55000000000000004</v>
      </c>
      <c r="AD1851" s="11">
        <v>0.5</v>
      </c>
      <c r="AE1851" s="11">
        <v>0.6409999999999999</v>
      </c>
      <c r="AF1851" s="11">
        <v>0.63300000000000001</v>
      </c>
      <c r="AG1851" s="11">
        <v>0.5</v>
      </c>
      <c r="AH1851" s="11">
        <v>0.69400000000000006</v>
      </c>
      <c r="AI1851" s="11">
        <v>0.75</v>
      </c>
      <c r="AJ1851" s="11">
        <v>0.65979854810187599</v>
      </c>
      <c r="AK1851" s="11">
        <v>0.57385238482418799</v>
      </c>
      <c r="AL1851" s="11">
        <v>0.43802960437144378</v>
      </c>
      <c r="AM1851" s="11">
        <v>7.1897703612459674E-2</v>
      </c>
      <c r="AN1851" s="11">
        <v>0.429562</v>
      </c>
      <c r="AO1851" s="11">
        <v>0.49440678784050662</v>
      </c>
      <c r="AP1851" s="11">
        <v>0.63360000157356267</v>
      </c>
      <c r="AQ1851" s="11">
        <v>0.43802960437144378</v>
      </c>
      <c r="AR1851" s="11">
        <v>1805.4487930964899</v>
      </c>
      <c r="AS1851" s="11">
        <v>1800</v>
      </c>
      <c r="AT1851" s="11">
        <v>2389197</v>
      </c>
      <c r="AW1851" s="11">
        <v>0.09</v>
      </c>
      <c r="AX1851" s="11">
        <v>1.2299050768019182E-2</v>
      </c>
    </row>
    <row r="1852" spans="1:50">
      <c r="A1852"/>
      <c r="B1852"/>
      <c r="C1852"/>
      <c r="D1852"/>
      <c r="E1852"/>
      <c r="F1852"/>
      <c r="G1852"/>
      <c r="H1852"/>
      <c r="I1852"/>
      <c r="J1852"/>
      <c r="K1852"/>
      <c r="L1852"/>
      <c r="M1852"/>
      <c r="N1852"/>
      <c r="O1852"/>
      <c r="P1852"/>
      <c r="Q1852"/>
      <c r="R1852"/>
      <c r="S1852"/>
      <c r="T1852"/>
      <c r="U1852"/>
      <c r="V1852"/>
      <c r="W1852"/>
      <c r="X1852"/>
      <c r="Y1852"/>
      <c r="Z1852"/>
      <c r="AA1852" s="11">
        <v>3.8620973763485154E-3</v>
      </c>
      <c r="AB1852" s="11">
        <v>0.96499999999999997</v>
      </c>
      <c r="AC1852" s="11">
        <v>0.55000000000000004</v>
      </c>
      <c r="AD1852" s="11">
        <v>0.5</v>
      </c>
      <c r="AE1852" s="11">
        <v>0.64500000000000002</v>
      </c>
      <c r="AF1852" s="11">
        <v>0.47100000000000003</v>
      </c>
      <c r="AG1852" s="11">
        <v>0.5</v>
      </c>
      <c r="AH1852" s="11">
        <v>0.69599999999999995</v>
      </c>
      <c r="AI1852" s="11">
        <v>0.75</v>
      </c>
      <c r="AJ1852" s="11">
        <v>0.68679625192129801</v>
      </c>
      <c r="AK1852" s="11">
        <v>0.57004520633866995</v>
      </c>
      <c r="AL1852" s="11">
        <v>0.4738188625375499</v>
      </c>
      <c r="AM1852" s="11">
        <v>8.9550404616282012E-2</v>
      </c>
      <c r="AN1852" s="11">
        <v>0.48249728571428574</v>
      </c>
      <c r="AO1852" s="11">
        <v>0.51873594326765204</v>
      </c>
      <c r="AP1852" s="11">
        <v>0.64768000125885006</v>
      </c>
      <c r="AQ1852" s="11">
        <v>0.4738188625375499</v>
      </c>
      <c r="AR1852" s="11">
        <v>1877.1091663130001</v>
      </c>
      <c r="AS1852" s="11">
        <v>1880</v>
      </c>
      <c r="AT1852" s="11">
        <v>2419494</v>
      </c>
      <c r="AW1852" s="11">
        <v>0.1</v>
      </c>
      <c r="AX1852" s="11">
        <v>1.9178817973095286E-2</v>
      </c>
    </row>
    <row r="1853" spans="1:50">
      <c r="A1853"/>
      <c r="B1853"/>
      <c r="C1853"/>
      <c r="D1853"/>
      <c r="E1853"/>
      <c r="F1853"/>
      <c r="G1853"/>
      <c r="H1853"/>
      <c r="I1853"/>
      <c r="J1853"/>
      <c r="K1853"/>
      <c r="L1853"/>
      <c r="M1853"/>
      <c r="N1853"/>
      <c r="O1853"/>
      <c r="P1853"/>
      <c r="Q1853"/>
      <c r="R1853"/>
      <c r="S1853"/>
      <c r="T1853"/>
      <c r="U1853"/>
      <c r="V1853"/>
      <c r="W1853"/>
      <c r="X1853"/>
      <c r="Y1853"/>
      <c r="Z1853"/>
      <c r="AA1853" s="11">
        <v>3.8620973763485154E-3</v>
      </c>
      <c r="AB1853" s="11">
        <v>0.96499999999999997</v>
      </c>
      <c r="AC1853" s="11">
        <v>0.55000000000000004</v>
      </c>
      <c r="AD1853" s="11">
        <v>0.5</v>
      </c>
      <c r="AE1853" s="11">
        <v>0.6409999999999999</v>
      </c>
      <c r="AF1853" s="11">
        <v>0.54400000000000004</v>
      </c>
      <c r="AG1853" s="11">
        <v>0.5</v>
      </c>
      <c r="AH1853" s="11">
        <v>0.72499999999999998</v>
      </c>
      <c r="AI1853" s="11">
        <v>0.71</v>
      </c>
      <c r="AJ1853" s="11">
        <v>0.71379395574072002</v>
      </c>
      <c r="AK1853" s="11">
        <v>0.56623802785315203</v>
      </c>
      <c r="AL1853" s="11">
        <v>0.50960812070365591</v>
      </c>
      <c r="AM1853" s="11">
        <v>9.7899484967126221E-2</v>
      </c>
      <c r="AN1853" s="11">
        <v>0.49878085714285714</v>
      </c>
      <c r="AO1853" s="11">
        <v>0.54306509869479735</v>
      </c>
      <c r="AP1853" s="11">
        <v>0.66176000094413767</v>
      </c>
      <c r="AQ1853" s="11">
        <v>0.50960812070365591</v>
      </c>
      <c r="AR1853" s="11">
        <v>1971.8115584263901</v>
      </c>
      <c r="AS1853" s="11">
        <v>1960</v>
      </c>
      <c r="AT1853" s="11">
        <v>2451494</v>
      </c>
      <c r="AU1853" s="11">
        <v>32.840000000000003</v>
      </c>
      <c r="AV1853" s="11">
        <v>38.869999999999997</v>
      </c>
      <c r="AW1853" s="11">
        <v>0.11</v>
      </c>
      <c r="AX1853" s="11">
        <v>1.9377691395118635E-2</v>
      </c>
    </row>
    <row r="1854" spans="1:50">
      <c r="A1854"/>
      <c r="B1854"/>
      <c r="C1854"/>
      <c r="D1854"/>
      <c r="E1854"/>
      <c r="F1854"/>
      <c r="G1854"/>
      <c r="H1854"/>
      <c r="I1854"/>
      <c r="J1854"/>
      <c r="K1854"/>
      <c r="L1854"/>
      <c r="M1854"/>
      <c r="N1854"/>
      <c r="O1854"/>
      <c r="P1854"/>
      <c r="Q1854"/>
      <c r="R1854"/>
      <c r="S1854"/>
      <c r="T1854"/>
      <c r="U1854"/>
      <c r="V1854"/>
      <c r="W1854"/>
      <c r="X1854"/>
      <c r="Y1854"/>
      <c r="Z1854"/>
      <c r="AA1854" s="11">
        <v>3.8620973763485154E-3</v>
      </c>
      <c r="AB1854" s="11">
        <v>0.96569999998435374</v>
      </c>
      <c r="AC1854" s="11">
        <v>0.55000000000000004</v>
      </c>
      <c r="AD1854" s="11">
        <v>0.5</v>
      </c>
      <c r="AE1854" s="11">
        <v>0.61799999999999999</v>
      </c>
      <c r="AF1854" s="11">
        <v>0.50800000000000001</v>
      </c>
      <c r="AG1854" s="11">
        <v>0.5</v>
      </c>
      <c r="AH1854" s="11">
        <v>0.83700000000000008</v>
      </c>
      <c r="AI1854" s="11">
        <v>0.75</v>
      </c>
      <c r="AJ1854" s="11">
        <v>0.674961268121822</v>
      </c>
      <c r="AK1854" s="11">
        <v>0.56565452397823202</v>
      </c>
      <c r="AL1854" s="11">
        <v>0.4714519175753516</v>
      </c>
      <c r="AM1854" s="11">
        <v>0.14266481050356444</v>
      </c>
      <c r="AN1854" s="11">
        <v>0.52481514285714281</v>
      </c>
      <c r="AO1854" s="11">
        <v>0.53694722134000961</v>
      </c>
      <c r="AP1854" s="11">
        <v>0.67584000062942506</v>
      </c>
      <c r="AQ1854" s="11">
        <v>0.4714519175753516</v>
      </c>
      <c r="AR1854" s="11">
        <v>2126.8102536322399</v>
      </c>
      <c r="AS1854" s="11">
        <v>2110</v>
      </c>
      <c r="AT1854" s="11">
        <v>2484456</v>
      </c>
      <c r="AW1854" s="11">
        <v>0.11</v>
      </c>
      <c r="AX1854" s="11">
        <v>2.9767860405731705E-2</v>
      </c>
    </row>
    <row r="1855" spans="1:50">
      <c r="A1855"/>
      <c r="B1855"/>
      <c r="C1855"/>
      <c r="D1855"/>
      <c r="E1855"/>
      <c r="F1855"/>
      <c r="G1855"/>
      <c r="H1855"/>
      <c r="I1855"/>
      <c r="J1855"/>
      <c r="K1855"/>
      <c r="L1855"/>
      <c r="M1855"/>
      <c r="N1855"/>
      <c r="O1855"/>
      <c r="P1855"/>
      <c r="Q1855"/>
      <c r="R1855"/>
      <c r="S1855"/>
      <c r="T1855"/>
      <c r="U1855"/>
      <c r="V1855"/>
      <c r="W1855"/>
      <c r="X1855"/>
      <c r="Y1855"/>
      <c r="Z1855"/>
      <c r="AA1855" s="11">
        <v>3.8620973763485154E-3</v>
      </c>
      <c r="AB1855" s="11">
        <v>0.96639999996870751</v>
      </c>
      <c r="AC1855" s="11">
        <v>0.55000000000000004</v>
      </c>
      <c r="AD1855" s="11">
        <v>0.5</v>
      </c>
      <c r="AE1855" s="11">
        <v>0.59399999999999997</v>
      </c>
      <c r="AF1855" s="11">
        <v>0.43799999999999994</v>
      </c>
      <c r="AG1855" s="11">
        <v>0.5</v>
      </c>
      <c r="AH1855" s="11">
        <v>0.82</v>
      </c>
      <c r="AI1855" s="11">
        <v>0.75</v>
      </c>
      <c r="AJ1855" s="11">
        <v>0.61171649967328601</v>
      </c>
      <c r="AK1855" s="11">
        <v>0.54509073677599607</v>
      </c>
      <c r="AL1855" s="11">
        <v>0.43575300180214394</v>
      </c>
      <c r="AM1855" s="11">
        <v>0.18921057268224667</v>
      </c>
      <c r="AN1855" s="11">
        <v>0.5632975714285714</v>
      </c>
      <c r="AO1855" s="11">
        <v>0.52057596467868361</v>
      </c>
      <c r="AP1855" s="11">
        <v>0.68992000031471268</v>
      </c>
      <c r="AQ1855" s="11">
        <v>0.43575300180214394</v>
      </c>
      <c r="AR1855" s="11">
        <v>2387.7758603562002</v>
      </c>
      <c r="AS1855" s="11">
        <v>2370</v>
      </c>
      <c r="AT1855" s="11">
        <v>2517448</v>
      </c>
      <c r="AW1855" s="11">
        <v>0.09</v>
      </c>
      <c r="AX1855" s="11">
        <v>2.1066099712918618E-2</v>
      </c>
    </row>
    <row r="1856" spans="1:50">
      <c r="A1856"/>
      <c r="B1856"/>
      <c r="C1856"/>
      <c r="D1856"/>
      <c r="E1856"/>
      <c r="F1856"/>
      <c r="G1856"/>
      <c r="H1856"/>
      <c r="I1856"/>
      <c r="J1856"/>
      <c r="K1856"/>
      <c r="L1856"/>
      <c r="M1856"/>
      <c r="N1856"/>
      <c r="O1856"/>
      <c r="P1856"/>
      <c r="Q1856"/>
      <c r="R1856"/>
      <c r="S1856"/>
      <c r="T1856"/>
      <c r="U1856"/>
      <c r="V1856"/>
      <c r="W1856"/>
      <c r="X1856"/>
      <c r="Y1856"/>
      <c r="Z1856"/>
      <c r="AA1856" s="11">
        <v>3.8620973763485154E-3</v>
      </c>
      <c r="AB1856" s="11">
        <v>0.9670999999530614</v>
      </c>
      <c r="AC1856" s="11">
        <v>0.55000000000000004</v>
      </c>
      <c r="AD1856" s="11">
        <v>0.5</v>
      </c>
      <c r="AE1856" s="11">
        <v>0.73599999999999999</v>
      </c>
      <c r="AF1856" s="11">
        <v>0.40100000000000002</v>
      </c>
      <c r="AG1856" s="11">
        <v>0.5</v>
      </c>
      <c r="AH1856" s="11">
        <v>0.87599999999999989</v>
      </c>
      <c r="AI1856" s="11">
        <v>0.77</v>
      </c>
      <c r="AJ1856" s="11">
        <v>0.66458711075151</v>
      </c>
      <c r="AK1856" s="11">
        <v>0.50769134094366997</v>
      </c>
      <c r="AL1856" s="11">
        <v>0.40415064574238369</v>
      </c>
      <c r="AM1856" s="11">
        <v>0.24281228876206334</v>
      </c>
      <c r="AN1856" s="11">
        <v>0.62194171428571421</v>
      </c>
      <c r="AO1856" s="11">
        <v>0.45602269770513343</v>
      </c>
      <c r="AP1856" s="11">
        <v>0.70400000000000007</v>
      </c>
      <c r="AQ1856" s="11">
        <v>0.40415064574238369</v>
      </c>
      <c r="AR1856" s="11">
        <v>2612.8160521743298</v>
      </c>
      <c r="AS1856" s="11">
        <v>2550</v>
      </c>
      <c r="AT1856" s="11">
        <v>2549784</v>
      </c>
      <c r="AU1856" s="11">
        <v>33.03</v>
      </c>
      <c r="AV1856" s="11">
        <v>49.05</v>
      </c>
      <c r="AW1856" s="11">
        <v>0.09</v>
      </c>
      <c r="AX1856" s="11">
        <v>1.5942643781925725E-2</v>
      </c>
    </row>
    <row r="1857" spans="1:50">
      <c r="A1857"/>
      <c r="B1857"/>
      <c r="C1857"/>
      <c r="D1857"/>
      <c r="E1857"/>
      <c r="F1857"/>
      <c r="G1857"/>
      <c r="H1857"/>
      <c r="I1857"/>
      <c r="J1857"/>
      <c r="K1857"/>
      <c r="L1857"/>
      <c r="M1857"/>
      <c r="N1857"/>
      <c r="O1857"/>
      <c r="P1857"/>
      <c r="Q1857"/>
      <c r="R1857"/>
      <c r="S1857"/>
      <c r="T1857"/>
      <c r="U1857"/>
      <c r="V1857"/>
      <c r="W1857"/>
      <c r="X1857"/>
      <c r="Y1857"/>
      <c r="Z1857"/>
      <c r="AA1857" s="11">
        <v>3.8620973763485154E-3</v>
      </c>
      <c r="AB1857" s="11">
        <v>0.96779999993741517</v>
      </c>
      <c r="AC1857" s="11">
        <v>0.73299999999999998</v>
      </c>
      <c r="AD1857" s="11">
        <v>0.7</v>
      </c>
      <c r="AE1857" s="11">
        <v>0.76900000000000002</v>
      </c>
      <c r="AF1857" s="11">
        <v>0.46600000000000003</v>
      </c>
      <c r="AG1857" s="11">
        <v>0.7</v>
      </c>
      <c r="AH1857" s="11">
        <v>0.79500000000000004</v>
      </c>
      <c r="AI1857" s="11">
        <v>0.77</v>
      </c>
      <c r="AJ1857" s="11">
        <v>0.60295234732846803</v>
      </c>
      <c r="AK1857" s="11">
        <v>0.54960587581030806</v>
      </c>
      <c r="AL1857" s="11">
        <v>0.39770027048587792</v>
      </c>
      <c r="AM1857" s="11">
        <v>0.3335797406679033</v>
      </c>
      <c r="AN1857" s="11">
        <v>0.67516114285714279</v>
      </c>
      <c r="AO1857" s="11">
        <v>0.42945392436241264</v>
      </c>
      <c r="AP1857" s="11">
        <v>0.70799999999999996</v>
      </c>
      <c r="AQ1857" s="11">
        <v>0.39770027048587792</v>
      </c>
      <c r="AR1857" s="11">
        <v>2893.1245805672002</v>
      </c>
      <c r="AS1857" s="11">
        <v>2850</v>
      </c>
      <c r="AT1857" s="11">
        <v>2581092</v>
      </c>
      <c r="AW1857" s="11">
        <v>0.13</v>
      </c>
      <c r="AX1857" s="11">
        <v>1.1600913693593007E-2</v>
      </c>
    </row>
    <row r="1858" spans="1:50">
      <c r="A1858"/>
      <c r="B1858"/>
      <c r="C1858"/>
      <c r="D1858"/>
      <c r="E1858"/>
      <c r="F1858"/>
      <c r="G1858"/>
      <c r="H1858"/>
      <c r="I1858"/>
      <c r="J1858"/>
      <c r="K1858"/>
      <c r="L1858"/>
      <c r="M1858"/>
      <c r="N1858"/>
      <c r="O1858"/>
      <c r="P1858"/>
      <c r="Q1858"/>
      <c r="R1858"/>
      <c r="S1858"/>
      <c r="T1858"/>
      <c r="U1858"/>
      <c r="V1858"/>
      <c r="W1858"/>
      <c r="X1858"/>
      <c r="Y1858"/>
      <c r="Z1858"/>
      <c r="AA1858" s="11">
        <v>3.8620973763485154E-3</v>
      </c>
      <c r="AB1858" s="11">
        <v>0.96849999992176894</v>
      </c>
      <c r="AC1858" s="11">
        <v>0.70799999999999996</v>
      </c>
      <c r="AD1858" s="11">
        <v>0.6</v>
      </c>
      <c r="AE1858" s="11">
        <v>0.72799999999999998</v>
      </c>
      <c r="AF1858" s="11">
        <v>0.54100000000000004</v>
      </c>
      <c r="AG1858" s="11">
        <v>0.6</v>
      </c>
      <c r="AH1858" s="11">
        <v>0.74900000000000011</v>
      </c>
      <c r="AI1858" s="11">
        <v>0.8</v>
      </c>
      <c r="AJ1858" s="11">
        <v>0.60250590927873005</v>
      </c>
      <c r="AK1858" s="11">
        <v>0.54541188327918599</v>
      </c>
      <c r="AL1858" s="11">
        <v>0.36667381632646057</v>
      </c>
      <c r="AM1858" s="11">
        <v>0.50826664100194219</v>
      </c>
      <c r="AN1858" s="11">
        <v>0.68136142857142856</v>
      </c>
      <c r="AO1858" s="11">
        <v>0.40090024883578063</v>
      </c>
      <c r="AP1858" s="11">
        <v>0.70900000000000007</v>
      </c>
      <c r="AQ1858" s="11">
        <v>0.36667381632646057</v>
      </c>
      <c r="AR1858" s="11">
        <v>3259.8125882557601</v>
      </c>
      <c r="AS1858" s="11">
        <v>3180</v>
      </c>
      <c r="AT1858" s="11">
        <v>2611453</v>
      </c>
      <c r="AW1858" s="11">
        <v>0.11</v>
      </c>
      <c r="AX1858" s="11">
        <v>6.3348264208882843E-3</v>
      </c>
    </row>
    <row r="1859" spans="1:50">
      <c r="A1859"/>
      <c r="B1859"/>
      <c r="C1859"/>
      <c r="D1859"/>
      <c r="E1859"/>
      <c r="F1859"/>
      <c r="G1859"/>
      <c r="H1859"/>
      <c r="I1859"/>
      <c r="J1859"/>
      <c r="K1859"/>
      <c r="L1859"/>
      <c r="M1859"/>
      <c r="N1859"/>
      <c r="O1859"/>
      <c r="P1859"/>
      <c r="Q1859"/>
      <c r="R1859"/>
      <c r="S1859"/>
      <c r="T1859"/>
      <c r="U1859"/>
      <c r="V1859"/>
      <c r="W1859"/>
      <c r="X1859"/>
      <c r="Y1859"/>
      <c r="Z1859"/>
      <c r="AA1859" s="11">
        <v>3.8620973763485154E-3</v>
      </c>
      <c r="AB1859" s="11">
        <v>0.96919999990612271</v>
      </c>
      <c r="AC1859" s="11">
        <v>0.72199999999999998</v>
      </c>
      <c r="AD1859" s="11">
        <v>0.6</v>
      </c>
      <c r="AE1859" s="11">
        <v>0.85</v>
      </c>
      <c r="AF1859" s="11">
        <v>0.71700000000000008</v>
      </c>
      <c r="AG1859" s="11">
        <v>0.6</v>
      </c>
      <c r="AH1859" s="11">
        <v>0.78200000000000003</v>
      </c>
      <c r="AI1859" s="11">
        <v>0.81400000000000006</v>
      </c>
      <c r="AJ1859" s="11">
        <v>0.57752922935245599</v>
      </c>
      <c r="AK1859" s="11">
        <v>0.54214765800470999</v>
      </c>
      <c r="AL1859" s="11">
        <v>0.36733334150409547</v>
      </c>
      <c r="AM1859" s="11">
        <v>0.74173663443908666</v>
      </c>
      <c r="AN1859" s="11">
        <v>0.71206771428571436</v>
      </c>
      <c r="AO1859" s="11">
        <v>0.40162421381521629</v>
      </c>
      <c r="AP1859" s="11">
        <v>0.69499999999999995</v>
      </c>
      <c r="AQ1859" s="11">
        <v>0.36733334150409547</v>
      </c>
      <c r="AR1859" s="11">
        <v>3585.31313768584</v>
      </c>
      <c r="AS1859" s="11">
        <v>3500</v>
      </c>
      <c r="AT1859" s="11">
        <v>2641216</v>
      </c>
      <c r="AU1859" s="11">
        <v>36.520000000000003</v>
      </c>
      <c r="AW1859" s="11">
        <v>0.14000000000000001</v>
      </c>
      <c r="AX1859" s="11">
        <v>-8.6732099150949038E-4</v>
      </c>
    </row>
    <row r="1860" spans="1:50">
      <c r="A1860"/>
      <c r="B1860"/>
      <c r="C1860"/>
      <c r="D1860"/>
      <c r="E1860"/>
      <c r="F1860"/>
      <c r="G1860"/>
      <c r="H1860"/>
      <c r="I1860"/>
      <c r="J1860"/>
      <c r="K1860"/>
      <c r="L1860"/>
      <c r="M1860"/>
      <c r="N1860"/>
      <c r="O1860"/>
      <c r="P1860"/>
      <c r="Q1860"/>
      <c r="R1860"/>
      <c r="S1860"/>
      <c r="T1860"/>
      <c r="U1860"/>
      <c r="V1860"/>
      <c r="W1860"/>
      <c r="X1860"/>
      <c r="Y1860"/>
      <c r="Z1860"/>
      <c r="AA1860" s="11">
        <v>3.8620973763485154E-3</v>
      </c>
      <c r="AB1860" s="11">
        <v>0.96989999989047648</v>
      </c>
      <c r="AC1860" s="11">
        <v>0.71</v>
      </c>
      <c r="AD1860" s="11">
        <v>0.6</v>
      </c>
      <c r="AE1860" s="11">
        <v>0.81299999999999994</v>
      </c>
      <c r="AF1860" s="11">
        <v>0.69900000000000007</v>
      </c>
      <c r="AG1860" s="11">
        <v>0.6</v>
      </c>
      <c r="AH1860" s="11">
        <v>0.76700000000000002</v>
      </c>
      <c r="AI1860" s="11">
        <v>0.81200000000000006</v>
      </c>
      <c r="AJ1860" s="11">
        <v>0.56508266335183399</v>
      </c>
      <c r="AK1860" s="11">
        <v>0.49008460142760696</v>
      </c>
      <c r="AL1860" s="11">
        <v>0.34571928993821743</v>
      </c>
      <c r="AM1860" s="11">
        <v>0.9355845205234522</v>
      </c>
      <c r="AN1860" s="11">
        <v>0.75345971428571423</v>
      </c>
      <c r="AO1860" s="11">
        <v>0.4213149947974989</v>
      </c>
      <c r="AP1860" s="11">
        <v>0.67700000000000005</v>
      </c>
      <c r="AQ1860" s="11">
        <v>0.34571928993821743</v>
      </c>
      <c r="AR1860" s="11">
        <v>3522.2527375089498</v>
      </c>
      <c r="AS1860" s="11">
        <v>3330</v>
      </c>
      <c r="AT1860" s="11">
        <v>2670966</v>
      </c>
      <c r="AW1860" s="11">
        <v>0.14000000000000001</v>
      </c>
      <c r="AX1860" s="11">
        <v>6.5935788282600605E-4</v>
      </c>
    </row>
    <row r="1861" spans="1:50">
      <c r="A1861"/>
      <c r="B1861"/>
      <c r="C1861"/>
      <c r="D1861"/>
      <c r="E1861"/>
      <c r="F1861"/>
      <c r="G1861"/>
      <c r="H1861"/>
      <c r="I1861"/>
      <c r="J1861"/>
      <c r="K1861"/>
      <c r="L1861"/>
      <c r="M1861"/>
      <c r="N1861"/>
      <c r="O1861"/>
      <c r="P1861"/>
      <c r="Q1861"/>
      <c r="R1861"/>
      <c r="S1861"/>
      <c r="T1861"/>
      <c r="U1861"/>
      <c r="V1861"/>
      <c r="W1861"/>
      <c r="X1861"/>
      <c r="Y1861"/>
      <c r="Z1861"/>
      <c r="AA1861" s="11">
        <v>3.8620973763485154E-3</v>
      </c>
      <c r="AB1861" s="11">
        <v>0.97059999987483025</v>
      </c>
      <c r="AC1861" s="11">
        <v>0.69</v>
      </c>
      <c r="AD1861" s="11">
        <v>0.6</v>
      </c>
      <c r="AE1861" s="11">
        <v>0.81900000000000006</v>
      </c>
      <c r="AF1861" s="11">
        <v>0.56700000000000006</v>
      </c>
      <c r="AG1861" s="11">
        <v>0.5</v>
      </c>
      <c r="AH1861" s="11">
        <v>0.66500000000000004</v>
      </c>
      <c r="AI1861" s="11">
        <v>0.79799999999999993</v>
      </c>
      <c r="AJ1861" s="11">
        <v>0.56443183673286279</v>
      </c>
      <c r="AK1861" s="11">
        <v>0.4901837554111147</v>
      </c>
      <c r="AL1861" s="11">
        <v>0.34726209700435084</v>
      </c>
      <c r="AM1861" s="11">
        <v>0.92622867552733712</v>
      </c>
      <c r="AN1861" s="11">
        <v>0.74592511731126843</v>
      </c>
      <c r="AO1861" s="11">
        <v>0.42210184483193647</v>
      </c>
      <c r="AP1861" s="11">
        <v>0.75900000000000001</v>
      </c>
      <c r="AQ1861" s="11">
        <v>0.34726209700435084</v>
      </c>
      <c r="AS1861" s="11">
        <v>3673.3333333333139</v>
      </c>
      <c r="AW1861" s="11">
        <v>0.12</v>
      </c>
      <c r="AX1861" s="11">
        <v>-5.6428421395833261E-3</v>
      </c>
    </row>
    <row r="1862" spans="1:50">
      <c r="A1862"/>
      <c r="B1862"/>
      <c r="C1862"/>
      <c r="D1862"/>
      <c r="E1862"/>
      <c r="F1862"/>
      <c r="G1862"/>
      <c r="H1862"/>
      <c r="I1862"/>
      <c r="J1862"/>
      <c r="K1862"/>
      <c r="L1862"/>
      <c r="M1862"/>
      <c r="N1862"/>
      <c r="O1862"/>
      <c r="P1862"/>
      <c r="Q1862"/>
      <c r="R1862"/>
      <c r="S1862"/>
      <c r="T1862"/>
      <c r="U1862"/>
      <c r="V1862"/>
      <c r="W1862"/>
      <c r="X1862"/>
      <c r="Y1862"/>
      <c r="Z1862"/>
      <c r="AA1862" s="11">
        <v>3.8620973763485154E-3</v>
      </c>
      <c r="AB1862" s="11">
        <v>0.5</v>
      </c>
      <c r="AC1862" s="11">
        <v>0.34400000125169755</v>
      </c>
      <c r="AD1862" s="11">
        <v>0.25800000093877318</v>
      </c>
      <c r="AE1862" s="11">
        <v>0.77228000281006093</v>
      </c>
      <c r="AF1862" s="11">
        <v>0.64328000234067428</v>
      </c>
      <c r="AG1862" s="11">
        <v>8.6000000312924388E-2</v>
      </c>
      <c r="AH1862" s="11">
        <v>0.40248000146448609</v>
      </c>
      <c r="AI1862" s="11">
        <v>0.76024000276625159</v>
      </c>
      <c r="AJ1862" s="11">
        <v>0.46788079882884137</v>
      </c>
      <c r="AK1862" s="11">
        <v>0.53776544090198719</v>
      </c>
      <c r="AL1862" s="11">
        <v>0.43385882219517108</v>
      </c>
      <c r="AM1862" s="11">
        <v>0.69833827122098602</v>
      </c>
      <c r="AN1862" s="11" t="e">
        <v>#N/A</v>
      </c>
      <c r="AO1862" s="11">
        <v>0.4271613607477005</v>
      </c>
      <c r="AP1862" s="11">
        <v>0.41184000357985495</v>
      </c>
      <c r="AQ1862" s="11">
        <v>0.43385882219517108</v>
      </c>
      <c r="AS1862" s="11">
        <v>631.27272727270611</v>
      </c>
      <c r="AT1862" s="11">
        <v>623734</v>
      </c>
      <c r="AW1862" s="11">
        <v>-7.0000000000000007E-2</v>
      </c>
      <c r="AX1862" s="11">
        <v>5.8355339259036521E-2</v>
      </c>
    </row>
    <row r="1863" spans="1:50">
      <c r="A1863"/>
      <c r="B1863"/>
      <c r="C1863"/>
      <c r="D1863"/>
      <c r="E1863"/>
      <c r="F1863"/>
      <c r="G1863"/>
      <c r="H1863"/>
      <c r="I1863"/>
      <c r="J1863"/>
      <c r="K1863"/>
      <c r="L1863"/>
      <c r="M1863"/>
      <c r="N1863"/>
      <c r="O1863"/>
      <c r="P1863"/>
      <c r="Q1863"/>
      <c r="R1863"/>
      <c r="S1863"/>
      <c r="T1863"/>
      <c r="U1863"/>
      <c r="V1863"/>
      <c r="W1863"/>
      <c r="X1863"/>
      <c r="Y1863"/>
      <c r="Z1863"/>
      <c r="AA1863" s="11">
        <v>3.8620973763485154E-3</v>
      </c>
      <c r="AB1863" s="11">
        <v>0.5</v>
      </c>
      <c r="AC1863" s="11">
        <v>0.35200000107288359</v>
      </c>
      <c r="AD1863" s="11">
        <v>0.26400000080466268</v>
      </c>
      <c r="AE1863" s="11">
        <v>0.79024000240862369</v>
      </c>
      <c r="AF1863" s="11">
        <v>0.65824000200629229</v>
      </c>
      <c r="AG1863" s="11">
        <v>8.8000000268220899E-2</v>
      </c>
      <c r="AH1863" s="11">
        <v>0.41184000125527376</v>
      </c>
      <c r="AI1863" s="11">
        <v>0.77792000237107284</v>
      </c>
      <c r="AJ1863" s="11">
        <v>0.46705722959164275</v>
      </c>
      <c r="AK1863" s="11">
        <v>0.53873378551275075</v>
      </c>
      <c r="AL1863" s="11">
        <v>0.43216289460774843</v>
      </c>
      <c r="AM1863" s="11">
        <v>0.71537091151819399</v>
      </c>
      <c r="AN1863" s="11" t="e">
        <v>#N/A</v>
      </c>
      <c r="AO1863" s="11">
        <v>0.42529370338449468</v>
      </c>
      <c r="AP1863" s="11">
        <v>0.42328000332415106</v>
      </c>
      <c r="AQ1863" s="11">
        <v>0.43216289460774843</v>
      </c>
      <c r="AS1863" s="11">
        <v>1553.4545454545878</v>
      </c>
      <c r="AT1863" s="11">
        <v>633381</v>
      </c>
      <c r="AW1863" s="11">
        <v>-0.06</v>
      </c>
      <c r="AX1863" s="11">
        <v>5.8030016752792402E-2</v>
      </c>
    </row>
    <row r="1864" spans="1:50">
      <c r="A1864"/>
      <c r="B1864"/>
      <c r="C1864"/>
      <c r="D1864"/>
      <c r="E1864"/>
      <c r="F1864"/>
      <c r="G1864"/>
      <c r="H1864"/>
      <c r="I1864"/>
      <c r="J1864"/>
      <c r="K1864"/>
      <c r="L1864"/>
      <c r="M1864"/>
      <c r="N1864"/>
      <c r="O1864"/>
      <c r="P1864"/>
      <c r="Q1864"/>
      <c r="R1864"/>
      <c r="S1864"/>
      <c r="T1864"/>
      <c r="U1864"/>
      <c r="V1864"/>
      <c r="W1864"/>
      <c r="X1864"/>
      <c r="Y1864"/>
      <c r="Z1864"/>
      <c r="AA1864" s="11">
        <v>3.8620973763485154E-3</v>
      </c>
      <c r="AB1864" s="11">
        <v>0.5</v>
      </c>
      <c r="AC1864" s="11">
        <v>0.36000000089406969</v>
      </c>
      <c r="AD1864" s="11">
        <v>0.27000000067055224</v>
      </c>
      <c r="AE1864" s="11">
        <v>0.80820000200718634</v>
      </c>
      <c r="AF1864" s="11">
        <v>0.6732000016719103</v>
      </c>
      <c r="AG1864" s="11">
        <v>9.0000000223517423E-2</v>
      </c>
      <c r="AH1864" s="11">
        <v>0.42120000104606148</v>
      </c>
      <c r="AI1864" s="11">
        <v>0.79560000197589398</v>
      </c>
      <c r="AJ1864" s="11">
        <v>0.46623366035444408</v>
      </c>
      <c r="AK1864" s="11">
        <v>0.5397021301235142</v>
      </c>
      <c r="AL1864" s="11">
        <v>0.43046696702032577</v>
      </c>
      <c r="AM1864" s="11">
        <v>0.73240355181540195</v>
      </c>
      <c r="AN1864" s="11" t="e">
        <v>#N/A</v>
      </c>
      <c r="AO1864" s="11">
        <v>0.42342604602128875</v>
      </c>
      <c r="AP1864" s="11">
        <v>0.4347200030684471</v>
      </c>
      <c r="AQ1864" s="11">
        <v>0.43046696702032577</v>
      </c>
      <c r="AS1864" s="11">
        <v>2475.6363636364695</v>
      </c>
      <c r="AT1864" s="11">
        <v>643509</v>
      </c>
      <c r="AW1864" s="11">
        <v>-0.06</v>
      </c>
      <c r="AX1864" s="11">
        <v>5.7663103578467823E-2</v>
      </c>
    </row>
    <row r="1865" spans="1:50">
      <c r="A1865"/>
      <c r="B1865"/>
      <c r="C1865"/>
      <c r="D1865"/>
      <c r="E1865"/>
      <c r="F1865"/>
      <c r="G1865"/>
      <c r="H1865"/>
      <c r="I1865"/>
      <c r="J1865"/>
      <c r="K1865"/>
      <c r="L1865"/>
      <c r="M1865"/>
      <c r="N1865"/>
      <c r="O1865"/>
      <c r="P1865"/>
      <c r="Q1865"/>
      <c r="R1865"/>
      <c r="S1865"/>
      <c r="T1865"/>
      <c r="U1865"/>
      <c r="V1865"/>
      <c r="W1865"/>
      <c r="X1865"/>
      <c r="Y1865"/>
      <c r="Z1865"/>
      <c r="AA1865" s="11">
        <v>3.8620973763485154E-3</v>
      </c>
      <c r="AB1865" s="11">
        <v>0.5</v>
      </c>
      <c r="AC1865" s="11">
        <v>0.36800000071525574</v>
      </c>
      <c r="AD1865" s="11">
        <v>0.2760000005364418</v>
      </c>
      <c r="AE1865" s="11">
        <v>0.82616000160574909</v>
      </c>
      <c r="AF1865" s="11">
        <v>0.68816000133752819</v>
      </c>
      <c r="AG1865" s="11">
        <v>9.2000000178813934E-2</v>
      </c>
      <c r="AH1865" s="11">
        <v>0.4305600008368492</v>
      </c>
      <c r="AI1865" s="11">
        <v>0.81328000158071523</v>
      </c>
      <c r="AJ1865" s="11">
        <v>0.46541009111724535</v>
      </c>
      <c r="AK1865" s="11">
        <v>0.54067047473427776</v>
      </c>
      <c r="AL1865" s="11">
        <v>0.42877103943290323</v>
      </c>
      <c r="AM1865" s="11">
        <v>0.74943619211260992</v>
      </c>
      <c r="AN1865" s="11" t="e">
        <v>#N/A</v>
      </c>
      <c r="AO1865" s="11">
        <v>0.42155838865808287</v>
      </c>
      <c r="AP1865" s="11">
        <v>0.44616000281274326</v>
      </c>
      <c r="AQ1865" s="11">
        <v>0.42877103943290323</v>
      </c>
      <c r="AS1865" s="11">
        <v>3397.8181818183511</v>
      </c>
      <c r="AT1865" s="11">
        <v>652623</v>
      </c>
      <c r="AW1865" s="11">
        <v>-0.06</v>
      </c>
      <c r="AX1865" s="11">
        <v>5.7018731084900909E-2</v>
      </c>
    </row>
    <row r="1866" spans="1:50">
      <c r="A1866"/>
      <c r="B1866"/>
      <c r="C1866"/>
      <c r="D1866"/>
      <c r="E1866"/>
      <c r="F1866"/>
      <c r="G1866"/>
      <c r="H1866"/>
      <c r="I1866"/>
      <c r="J1866"/>
      <c r="K1866"/>
      <c r="L1866"/>
      <c r="M1866"/>
      <c r="N1866"/>
      <c r="O1866"/>
      <c r="P1866"/>
      <c r="Q1866"/>
      <c r="R1866"/>
      <c r="S1866"/>
      <c r="T1866"/>
      <c r="U1866"/>
      <c r="V1866"/>
      <c r="W1866"/>
      <c r="X1866"/>
      <c r="Y1866"/>
      <c r="Z1866"/>
      <c r="AA1866" s="11">
        <v>3.8620973763485154E-3</v>
      </c>
      <c r="AB1866" s="11">
        <v>0.5</v>
      </c>
      <c r="AC1866" s="11">
        <v>0.37600000053644178</v>
      </c>
      <c r="AD1866" s="11">
        <v>0.28200000040233136</v>
      </c>
      <c r="AE1866" s="11">
        <v>0.84412000120431185</v>
      </c>
      <c r="AF1866" s="11">
        <v>0.7031200010031462</v>
      </c>
      <c r="AG1866" s="11">
        <v>9.4000000134110445E-2</v>
      </c>
      <c r="AH1866" s="11">
        <v>0.43992000062763686</v>
      </c>
      <c r="AI1866" s="11">
        <v>0.83096000118553648</v>
      </c>
      <c r="AJ1866" s="11">
        <v>0.46458652188004673</v>
      </c>
      <c r="AK1866" s="11">
        <v>0.54163881934504121</v>
      </c>
      <c r="AL1866" s="11">
        <v>0.42707511184548058</v>
      </c>
      <c r="AM1866" s="11">
        <v>0.76646883240981789</v>
      </c>
      <c r="AN1866" s="11" t="e">
        <v>#N/A</v>
      </c>
      <c r="AO1866" s="11">
        <v>0.41969073129487694</v>
      </c>
      <c r="AP1866" s="11">
        <v>0.45760000255703931</v>
      </c>
      <c r="AQ1866" s="11">
        <v>0.42707511184548058</v>
      </c>
      <c r="AS1866" s="11">
        <v>4320</v>
      </c>
      <c r="AT1866" s="11">
        <v>658756</v>
      </c>
      <c r="AW1866" s="11">
        <v>-0.04</v>
      </c>
      <c r="AX1866" s="11">
        <v>6.7140894537296825E-2</v>
      </c>
    </row>
    <row r="1867" spans="1:50">
      <c r="A1867"/>
      <c r="B1867"/>
      <c r="C1867"/>
      <c r="D1867"/>
      <c r="E1867"/>
      <c r="F1867"/>
      <c r="G1867"/>
      <c r="H1867"/>
      <c r="I1867"/>
      <c r="J1867"/>
      <c r="K1867"/>
      <c r="L1867"/>
      <c r="M1867"/>
      <c r="N1867"/>
      <c r="O1867"/>
      <c r="P1867"/>
      <c r="Q1867"/>
      <c r="R1867"/>
      <c r="S1867"/>
      <c r="T1867"/>
      <c r="U1867"/>
      <c r="V1867"/>
      <c r="W1867"/>
      <c r="X1867"/>
      <c r="Y1867"/>
      <c r="Z1867"/>
      <c r="AA1867" s="11">
        <v>3.8620973763485154E-3</v>
      </c>
      <c r="AB1867" s="11">
        <v>0.5</v>
      </c>
      <c r="AC1867" s="11">
        <v>0.38400000035762788</v>
      </c>
      <c r="AD1867" s="11">
        <v>0.28800000026822092</v>
      </c>
      <c r="AE1867" s="11">
        <v>0.8620800008028745</v>
      </c>
      <c r="AF1867" s="11">
        <v>0.71808000066876398</v>
      </c>
      <c r="AG1867" s="11">
        <v>9.600000008940697E-2</v>
      </c>
      <c r="AH1867" s="11">
        <v>0.44928000041842459</v>
      </c>
      <c r="AI1867" s="11">
        <v>0.84864000079035762</v>
      </c>
      <c r="AJ1867" s="11">
        <v>0.463762952642848</v>
      </c>
      <c r="AK1867" s="11">
        <v>0.54260716395580477</v>
      </c>
      <c r="AL1867" s="11">
        <v>0.42537918425805793</v>
      </c>
      <c r="AM1867" s="11">
        <v>0.78350147270702597</v>
      </c>
      <c r="AN1867" s="11" t="e">
        <v>#N/A</v>
      </c>
      <c r="AO1867" s="11">
        <v>0.41782307393167112</v>
      </c>
      <c r="AP1867" s="11">
        <v>0.46904000230133536</v>
      </c>
      <c r="AQ1867" s="11">
        <v>0.42537918425805793</v>
      </c>
      <c r="AR1867" s="11">
        <v>6029.5569898726098</v>
      </c>
      <c r="AS1867" s="11">
        <v>6330</v>
      </c>
      <c r="AT1867" s="11">
        <v>660628</v>
      </c>
      <c r="AW1867" s="11">
        <v>-0.04</v>
      </c>
      <c r="AX1867" s="11">
        <v>6.6940062983120829E-2</v>
      </c>
    </row>
    <row r="1868" spans="1:50">
      <c r="A1868"/>
      <c r="B1868"/>
      <c r="C1868"/>
      <c r="D1868"/>
      <c r="E1868"/>
      <c r="F1868"/>
      <c r="G1868"/>
      <c r="H1868"/>
      <c r="I1868"/>
      <c r="J1868"/>
      <c r="K1868"/>
      <c r="L1868"/>
      <c r="M1868"/>
      <c r="N1868"/>
      <c r="O1868"/>
      <c r="P1868"/>
      <c r="Q1868"/>
      <c r="R1868"/>
      <c r="S1868"/>
      <c r="T1868"/>
      <c r="U1868"/>
      <c r="V1868"/>
      <c r="W1868"/>
      <c r="X1868"/>
      <c r="Y1868"/>
      <c r="Z1868"/>
      <c r="AA1868" s="11">
        <v>3.8620973763485154E-3</v>
      </c>
      <c r="AB1868" s="11">
        <v>0.5</v>
      </c>
      <c r="AC1868" s="11">
        <v>0.39200000017881392</v>
      </c>
      <c r="AD1868" s="11">
        <v>0.29400000013411043</v>
      </c>
      <c r="AE1868" s="11">
        <v>0.88004000040143726</v>
      </c>
      <c r="AF1868" s="11">
        <v>0.73304000033438199</v>
      </c>
      <c r="AG1868" s="11">
        <v>9.8000000044703481E-2</v>
      </c>
      <c r="AH1868" s="11">
        <v>0.45864000020921225</v>
      </c>
      <c r="AI1868" s="11">
        <v>0.86632000039517887</v>
      </c>
      <c r="AJ1868" s="11">
        <v>0.46293938340564933</v>
      </c>
      <c r="AK1868" s="11">
        <v>0.54357550856656833</v>
      </c>
      <c r="AL1868" s="11">
        <v>0.42368325667063533</v>
      </c>
      <c r="AM1868" s="11">
        <v>0.80053411300423372</v>
      </c>
      <c r="AN1868" s="11" t="e">
        <v>#N/A</v>
      </c>
      <c r="AO1868" s="11">
        <v>0.41595541656846519</v>
      </c>
      <c r="AP1868" s="11">
        <v>0.48048000204563146</v>
      </c>
      <c r="AQ1868" s="11">
        <v>0.42368325667063533</v>
      </c>
      <c r="AR1868" s="11">
        <v>6263.8567332413204</v>
      </c>
      <c r="AS1868" s="11">
        <v>6580</v>
      </c>
      <c r="AT1868" s="11">
        <v>657488</v>
      </c>
      <c r="AW1868" s="11">
        <v>-0.03</v>
      </c>
      <c r="AX1868" s="11">
        <v>6.5805317093489968E-2</v>
      </c>
    </row>
    <row r="1869" spans="1:50">
      <c r="A1869"/>
      <c r="B1869"/>
      <c r="C1869"/>
      <c r="D1869"/>
      <c r="E1869"/>
      <c r="F1869"/>
      <c r="G1869"/>
      <c r="H1869"/>
      <c r="I1869"/>
      <c r="J1869"/>
      <c r="K1869"/>
      <c r="L1869"/>
      <c r="M1869"/>
      <c r="N1869"/>
      <c r="O1869"/>
      <c r="P1869"/>
      <c r="Q1869"/>
      <c r="R1869"/>
      <c r="S1869"/>
      <c r="T1869"/>
      <c r="U1869"/>
      <c r="V1869"/>
      <c r="W1869"/>
      <c r="X1869"/>
      <c r="Y1869"/>
      <c r="Z1869"/>
      <c r="AA1869" s="11">
        <v>3.8620973763485154E-3</v>
      </c>
      <c r="AB1869" s="11">
        <v>0.5</v>
      </c>
      <c r="AC1869" s="11">
        <v>0.4</v>
      </c>
      <c r="AD1869" s="11">
        <v>0.3</v>
      </c>
      <c r="AE1869" s="11">
        <v>0.89800000000000002</v>
      </c>
      <c r="AF1869" s="11">
        <v>0.748</v>
      </c>
      <c r="AG1869" s="11">
        <v>0.1</v>
      </c>
      <c r="AH1869" s="11">
        <v>0.46799999999999997</v>
      </c>
      <c r="AI1869" s="11">
        <v>0.88400000000000001</v>
      </c>
      <c r="AJ1869" s="11">
        <v>0.46211581416845071</v>
      </c>
      <c r="AK1869" s="11">
        <v>0.54454385317733189</v>
      </c>
      <c r="AL1869" s="11">
        <v>0.42198732908321268</v>
      </c>
      <c r="AM1869" s="11">
        <v>0.8175667533014418</v>
      </c>
      <c r="AN1869" s="11" t="e">
        <v>#N/A</v>
      </c>
      <c r="AO1869" s="11">
        <v>0.41408775920525931</v>
      </c>
      <c r="AP1869" s="11">
        <v>0.49192000178992751</v>
      </c>
      <c r="AQ1869" s="11">
        <v>0.42198732908321268</v>
      </c>
      <c r="AR1869" s="11">
        <v>6560.7441845369904</v>
      </c>
      <c r="AS1869" s="11">
        <v>6930</v>
      </c>
      <c r="AT1869" s="11">
        <v>650054</v>
      </c>
      <c r="AW1869" s="11">
        <v>-0.03</v>
      </c>
      <c r="AX1869" s="11">
        <v>6.3575298410850301E-2</v>
      </c>
    </row>
    <row r="1870" spans="1:50">
      <c r="A1870"/>
      <c r="B1870"/>
      <c r="C1870"/>
      <c r="D1870"/>
      <c r="E1870"/>
      <c r="F1870"/>
      <c r="G1870"/>
      <c r="H1870"/>
      <c r="I1870"/>
      <c r="J1870"/>
      <c r="K1870"/>
      <c r="L1870"/>
      <c r="M1870"/>
      <c r="N1870"/>
      <c r="O1870"/>
      <c r="P1870"/>
      <c r="Q1870"/>
      <c r="R1870"/>
      <c r="S1870"/>
      <c r="T1870"/>
      <c r="U1870"/>
      <c r="V1870"/>
      <c r="W1870"/>
      <c r="X1870"/>
      <c r="Y1870"/>
      <c r="Z1870"/>
      <c r="AA1870" s="11">
        <v>3.8620973763485154E-3</v>
      </c>
      <c r="AB1870" s="11">
        <v>0.5</v>
      </c>
      <c r="AC1870" s="11">
        <v>0.4</v>
      </c>
      <c r="AD1870" s="11">
        <v>0.3</v>
      </c>
      <c r="AE1870" s="11">
        <v>0.79799999999999993</v>
      </c>
      <c r="AF1870" s="11">
        <v>0.89200000000000002</v>
      </c>
      <c r="AG1870" s="11">
        <v>0.1</v>
      </c>
      <c r="AH1870" s="11">
        <v>0.34200000000000003</v>
      </c>
      <c r="AI1870" s="11">
        <v>0.68400000000000005</v>
      </c>
      <c r="AJ1870" s="11">
        <v>0.46129224493125198</v>
      </c>
      <c r="AK1870" s="11">
        <v>0.54551219778809545</v>
      </c>
      <c r="AL1870" s="11">
        <v>0.42029140149579014</v>
      </c>
      <c r="AM1870" s="11">
        <v>0.83459939359864976</v>
      </c>
      <c r="AN1870" s="11" t="e">
        <v>#N/A</v>
      </c>
      <c r="AO1870" s="11">
        <v>0.41222010184205338</v>
      </c>
      <c r="AP1870" s="11">
        <v>0.50336000153422367</v>
      </c>
      <c r="AQ1870" s="11">
        <v>0.42029140149579014</v>
      </c>
      <c r="AR1870" s="11">
        <v>6974.06216319743</v>
      </c>
      <c r="AS1870" s="11">
        <v>7380</v>
      </c>
      <c r="AT1870" s="11">
        <v>640327</v>
      </c>
      <c r="AW1870" s="11">
        <v>-0.05</v>
      </c>
      <c r="AX1870" s="11">
        <v>6.0632607836947294E-2</v>
      </c>
    </row>
    <row r="1871" spans="1:50">
      <c r="A1871"/>
      <c r="B1871"/>
      <c r="C1871"/>
      <c r="D1871"/>
      <c r="E1871"/>
      <c r="F1871"/>
      <c r="G1871"/>
      <c r="H1871"/>
      <c r="I1871"/>
      <c r="J1871"/>
      <c r="K1871"/>
      <c r="L1871"/>
      <c r="M1871"/>
      <c r="N1871"/>
      <c r="O1871"/>
      <c r="P1871"/>
      <c r="Q1871"/>
      <c r="R1871"/>
      <c r="S1871"/>
      <c r="T1871"/>
      <c r="U1871"/>
      <c r="V1871"/>
      <c r="W1871"/>
      <c r="X1871"/>
      <c r="Y1871"/>
      <c r="Z1871"/>
      <c r="AA1871" s="11">
        <v>3.8620973763485154E-3</v>
      </c>
      <c r="AB1871" s="11">
        <v>0.5</v>
      </c>
      <c r="AC1871" s="11">
        <v>0.44783333333333331</v>
      </c>
      <c r="AD1871" s="11">
        <v>0.33333333333333326</v>
      </c>
      <c r="AE1871" s="11">
        <v>0.81349999999999989</v>
      </c>
      <c r="AF1871" s="11">
        <v>0.8188333333333333</v>
      </c>
      <c r="AG1871" s="11">
        <v>0.15</v>
      </c>
      <c r="AH1871" s="11">
        <v>0.41650000000000004</v>
      </c>
      <c r="AI1871" s="11">
        <v>0.70366666666666677</v>
      </c>
      <c r="AJ1871" s="11">
        <v>0.46046867569405336</v>
      </c>
      <c r="AK1871" s="11">
        <v>0.5464805423988589</v>
      </c>
      <c r="AL1871" s="11">
        <v>0.41859547390836749</v>
      </c>
      <c r="AM1871" s="11">
        <v>0.85163203389585773</v>
      </c>
      <c r="AN1871" s="11" t="e">
        <v>#N/A</v>
      </c>
      <c r="AO1871" s="11">
        <v>0.41035244447884756</v>
      </c>
      <c r="AP1871" s="11">
        <v>0.51480000127851966</v>
      </c>
      <c r="AQ1871" s="11">
        <v>0.41859547390836749</v>
      </c>
      <c r="AR1871" s="11">
        <v>7596.0255537578996</v>
      </c>
      <c r="AS1871" s="11">
        <v>7990</v>
      </c>
      <c r="AT1871" s="11">
        <v>631162</v>
      </c>
      <c r="AW1871" s="11">
        <v>-0.04</v>
      </c>
      <c r="AX1871" s="11">
        <v>5.5984894173262911E-2</v>
      </c>
    </row>
    <row r="1872" spans="1:50">
      <c r="A1872"/>
      <c r="B1872"/>
      <c r="C1872"/>
      <c r="D1872"/>
      <c r="E1872"/>
      <c r="F1872"/>
      <c r="G1872"/>
      <c r="H1872"/>
      <c r="I1872"/>
      <c r="J1872"/>
      <c r="K1872"/>
      <c r="L1872"/>
      <c r="M1872"/>
      <c r="N1872"/>
      <c r="O1872"/>
      <c r="P1872"/>
      <c r="Q1872"/>
      <c r="R1872"/>
      <c r="S1872"/>
      <c r="T1872"/>
      <c r="U1872"/>
      <c r="V1872"/>
      <c r="W1872"/>
      <c r="X1872"/>
      <c r="Y1872"/>
      <c r="Z1872"/>
      <c r="AA1872" s="11">
        <v>3.8620973763485154E-3</v>
      </c>
      <c r="AB1872" s="11">
        <v>0.5</v>
      </c>
      <c r="AC1872" s="11">
        <v>0.49566666666666664</v>
      </c>
      <c r="AD1872" s="11">
        <v>0.36666666666666664</v>
      </c>
      <c r="AE1872" s="11">
        <v>0.82899999999999996</v>
      </c>
      <c r="AF1872" s="11">
        <v>0.74566666666666659</v>
      </c>
      <c r="AG1872" s="11">
        <v>0.2</v>
      </c>
      <c r="AH1872" s="11">
        <v>0.4910000000000001</v>
      </c>
      <c r="AI1872" s="11">
        <v>0.72333333333333338</v>
      </c>
      <c r="AJ1872" s="11">
        <v>0.45964510645685469</v>
      </c>
      <c r="AK1872" s="11">
        <v>0.54744888700962246</v>
      </c>
      <c r="AL1872" s="11">
        <v>0.41689954632094484</v>
      </c>
      <c r="AM1872" s="11">
        <v>0.96631350915962777</v>
      </c>
      <c r="AN1872" s="11" t="e">
        <v>#N/A</v>
      </c>
      <c r="AO1872" s="11">
        <v>0.40848478711564162</v>
      </c>
      <c r="AP1872" s="11">
        <v>0.52624000102281565</v>
      </c>
      <c r="AQ1872" s="11">
        <v>0.41689954632094484</v>
      </c>
      <c r="AR1872" s="11">
        <v>8264.6754262889008</v>
      </c>
      <c r="AS1872" s="11">
        <v>8340</v>
      </c>
      <c r="AT1872" s="11">
        <v>624619</v>
      </c>
      <c r="AW1872" s="11">
        <v>-0.03</v>
      </c>
      <c r="AX1872" s="11">
        <v>5.1826913356280924E-2</v>
      </c>
    </row>
    <row r="1873" spans="1:50">
      <c r="A1873"/>
      <c r="B1873"/>
      <c r="C1873"/>
      <c r="D1873"/>
      <c r="E1873"/>
      <c r="F1873"/>
      <c r="G1873"/>
      <c r="H1873"/>
      <c r="I1873"/>
      <c r="J1873"/>
      <c r="K1873"/>
      <c r="L1873"/>
      <c r="M1873"/>
      <c r="N1873"/>
      <c r="O1873"/>
      <c r="P1873"/>
      <c r="Q1873"/>
      <c r="R1873"/>
      <c r="S1873"/>
      <c r="T1873"/>
      <c r="U1873"/>
      <c r="V1873"/>
      <c r="W1873"/>
      <c r="X1873"/>
      <c r="Y1873"/>
      <c r="Z1873"/>
      <c r="AA1873" s="11">
        <v>3.8620973763485154E-3</v>
      </c>
      <c r="AB1873" s="11">
        <v>0.5</v>
      </c>
      <c r="AC1873" s="11">
        <v>0.54349999999999998</v>
      </c>
      <c r="AD1873" s="11">
        <v>0.4</v>
      </c>
      <c r="AE1873" s="11">
        <v>0.84449999999999992</v>
      </c>
      <c r="AF1873" s="11">
        <v>0.67249999999999999</v>
      </c>
      <c r="AG1873" s="11">
        <v>0.25</v>
      </c>
      <c r="AH1873" s="11">
        <v>0.5655</v>
      </c>
      <c r="AI1873" s="11">
        <v>0.7430000000000001</v>
      </c>
      <c r="AJ1873" s="11">
        <v>0.45882153721965596</v>
      </c>
      <c r="AK1873" s="11">
        <v>0.54841723162038591</v>
      </c>
      <c r="AL1873" s="11">
        <v>0.41520361873352229</v>
      </c>
      <c r="AM1873" s="11">
        <v>1</v>
      </c>
      <c r="AN1873" s="11" t="e">
        <v>#N/A</v>
      </c>
      <c r="AO1873" s="11">
        <v>0.4066171297524358</v>
      </c>
      <c r="AP1873" s="11">
        <v>0.53768000076711187</v>
      </c>
      <c r="AQ1873" s="11">
        <v>0.41520361873352229</v>
      </c>
      <c r="AR1873" s="11">
        <v>10411.565013440901</v>
      </c>
      <c r="AS1873" s="11">
        <v>10560</v>
      </c>
      <c r="AT1873" s="11">
        <v>621413</v>
      </c>
      <c r="AW1873" s="11">
        <v>-0.03</v>
      </c>
      <c r="AX1873" s="11">
        <v>4.522214918847961E-2</v>
      </c>
    </row>
    <row r="1874" spans="1:50">
      <c r="A1874"/>
      <c r="B1874"/>
      <c r="C1874"/>
      <c r="D1874"/>
      <c r="E1874"/>
      <c r="F1874"/>
      <c r="G1874"/>
      <c r="H1874"/>
      <c r="I1874"/>
      <c r="J1874"/>
      <c r="K1874"/>
      <c r="L1874"/>
      <c r="M1874"/>
      <c r="N1874"/>
      <c r="O1874"/>
      <c r="P1874"/>
      <c r="Q1874"/>
      <c r="R1874"/>
      <c r="S1874"/>
      <c r="T1874"/>
      <c r="U1874"/>
      <c r="V1874"/>
      <c r="W1874"/>
      <c r="X1874"/>
      <c r="Y1874"/>
      <c r="Z1874"/>
      <c r="AA1874" s="11">
        <v>3.8620973763485154E-3</v>
      </c>
      <c r="AB1874" s="11">
        <v>0.5</v>
      </c>
      <c r="AC1874" s="11">
        <v>0.59133333333333338</v>
      </c>
      <c r="AD1874" s="11">
        <v>0.43333333333333335</v>
      </c>
      <c r="AE1874" s="11">
        <v>0.86</v>
      </c>
      <c r="AF1874" s="11">
        <v>0.59933333333333327</v>
      </c>
      <c r="AG1874" s="11">
        <v>0.3</v>
      </c>
      <c r="AH1874" s="11">
        <v>0.64</v>
      </c>
      <c r="AI1874" s="11">
        <v>0.7626666666666666</v>
      </c>
      <c r="AJ1874" s="11">
        <v>0.50230279078678697</v>
      </c>
      <c r="AK1874" s="11">
        <v>0.55306817717209</v>
      </c>
      <c r="AL1874" s="11">
        <v>0.44150805584899649</v>
      </c>
      <c r="AM1874" s="11">
        <v>1</v>
      </c>
      <c r="AN1874" s="11" t="e">
        <v>#N/A</v>
      </c>
      <c r="AO1874" s="11">
        <v>0.46703253190371274</v>
      </c>
      <c r="AP1874" s="11">
        <v>0.54912000051140786</v>
      </c>
      <c r="AQ1874" s="11">
        <v>0.44150805584899649</v>
      </c>
      <c r="AR1874" s="11">
        <v>12401.6682878028</v>
      </c>
      <c r="AS1874" s="11">
        <v>12470</v>
      </c>
      <c r="AT1874" s="11">
        <v>620941</v>
      </c>
      <c r="AU1874" s="11">
        <v>36.909999999999997</v>
      </c>
      <c r="AW1874" s="11">
        <v>-0.01</v>
      </c>
      <c r="AX1874" s="11">
        <v>6.1096299682292632E-2</v>
      </c>
    </row>
    <row r="1875" spans="1:50">
      <c r="A1875"/>
      <c r="B1875"/>
      <c r="C1875"/>
      <c r="D1875"/>
      <c r="E1875"/>
      <c r="F1875"/>
      <c r="G1875"/>
      <c r="H1875"/>
      <c r="I1875"/>
      <c r="J1875"/>
      <c r="K1875"/>
      <c r="L1875"/>
      <c r="M1875"/>
      <c r="N1875"/>
      <c r="O1875"/>
      <c r="P1875"/>
      <c r="Q1875"/>
      <c r="R1875"/>
      <c r="S1875"/>
      <c r="T1875"/>
      <c r="U1875"/>
      <c r="V1875"/>
      <c r="W1875"/>
      <c r="X1875"/>
      <c r="Y1875"/>
      <c r="Z1875"/>
      <c r="AA1875" s="11">
        <v>3.8620973763485154E-3</v>
      </c>
      <c r="AB1875" s="11">
        <v>0.5</v>
      </c>
      <c r="AC1875" s="11">
        <v>0.63916666666666666</v>
      </c>
      <c r="AD1875" s="11">
        <v>0.46666666666666662</v>
      </c>
      <c r="AE1875" s="11">
        <v>0.87549999999999994</v>
      </c>
      <c r="AF1875" s="11">
        <v>0.52616666666666667</v>
      </c>
      <c r="AG1875" s="11">
        <v>0.35</v>
      </c>
      <c r="AH1875" s="11">
        <v>0.71450000000000002</v>
      </c>
      <c r="AI1875" s="11">
        <v>0.78233333333333333</v>
      </c>
      <c r="AJ1875" s="11">
        <v>0.60813525973874205</v>
      </c>
      <c r="AK1875" s="11">
        <v>0.54693170815572401</v>
      </c>
      <c r="AL1875" s="11">
        <v>0.44152478380480442</v>
      </c>
      <c r="AM1875" s="11">
        <v>1</v>
      </c>
      <c r="AN1875" s="11" t="e">
        <v>#N/A</v>
      </c>
      <c r="AO1875" s="11">
        <v>0.47551195129938745</v>
      </c>
      <c r="AP1875" s="11">
        <v>0.56056000025570396</v>
      </c>
      <c r="AQ1875" s="11">
        <v>0.44152478380480442</v>
      </c>
      <c r="AR1875" s="11">
        <v>14024.1230794199</v>
      </c>
      <c r="AS1875" s="11">
        <v>14230</v>
      </c>
      <c r="AT1875" s="11">
        <v>622344</v>
      </c>
      <c r="AU1875" s="11">
        <v>29.99</v>
      </c>
      <c r="AW1875" s="11">
        <v>0.01</v>
      </c>
      <c r="AX1875" s="11">
        <v>5.5731414274173802E-2</v>
      </c>
    </row>
    <row r="1876" spans="1:50">
      <c r="A1876"/>
      <c r="B1876"/>
      <c r="C1876"/>
      <c r="D1876"/>
      <c r="E1876"/>
      <c r="F1876"/>
      <c r="G1876"/>
      <c r="H1876"/>
      <c r="I1876"/>
      <c r="J1876"/>
      <c r="K1876"/>
      <c r="L1876"/>
      <c r="M1876"/>
      <c r="N1876"/>
      <c r="O1876"/>
      <c r="P1876"/>
      <c r="Q1876"/>
      <c r="R1876"/>
      <c r="S1876"/>
      <c r="T1876"/>
      <c r="U1876"/>
      <c r="V1876"/>
      <c r="W1876"/>
      <c r="X1876"/>
      <c r="Y1876"/>
      <c r="Z1876"/>
      <c r="AA1876" s="11">
        <v>3.8620973763485154E-3</v>
      </c>
      <c r="AB1876" s="11">
        <v>0.5</v>
      </c>
      <c r="AC1876" s="11">
        <v>0.68700000000000006</v>
      </c>
      <c r="AD1876" s="11">
        <v>0.5</v>
      </c>
      <c r="AE1876" s="11">
        <v>0.8909999999999999</v>
      </c>
      <c r="AF1876" s="11">
        <v>0.45299999999999996</v>
      </c>
      <c r="AG1876" s="11">
        <v>0.4</v>
      </c>
      <c r="AH1876" s="11">
        <v>0.78900000000000003</v>
      </c>
      <c r="AI1876" s="11">
        <v>0.80200000000000005</v>
      </c>
      <c r="AJ1876" s="11">
        <v>0.60972259395199191</v>
      </c>
      <c r="AK1876" s="11">
        <v>0.55982675699588191</v>
      </c>
      <c r="AL1876" s="11">
        <v>0.43699640438267096</v>
      </c>
      <c r="AM1876" s="11">
        <v>1</v>
      </c>
      <c r="AN1876" s="11" t="e">
        <v>#N/A</v>
      </c>
      <c r="AO1876" s="11">
        <v>0.50741350837444488</v>
      </c>
      <c r="AP1876" s="11">
        <v>0.57200000000000006</v>
      </c>
      <c r="AQ1876" s="11">
        <v>0.43699640438267096</v>
      </c>
      <c r="AR1876" s="11">
        <v>13085.847439421899</v>
      </c>
      <c r="AS1876" s="11">
        <v>13110</v>
      </c>
      <c r="AT1876" s="11">
        <v>624213</v>
      </c>
      <c r="AW1876" s="11">
        <v>0.03</v>
      </c>
      <c r="AX1876" s="11">
        <v>5.7312454876651403E-2</v>
      </c>
    </row>
    <row r="1877" spans="1:50">
      <c r="A1877"/>
      <c r="B1877"/>
      <c r="C1877"/>
      <c r="D1877"/>
      <c r="E1877"/>
      <c r="F1877"/>
      <c r="G1877"/>
      <c r="H1877"/>
      <c r="I1877"/>
      <c r="J1877"/>
      <c r="K1877"/>
      <c r="L1877"/>
      <c r="M1877"/>
      <c r="N1877"/>
      <c r="O1877"/>
      <c r="P1877"/>
      <c r="Q1877"/>
      <c r="R1877"/>
      <c r="S1877"/>
      <c r="T1877"/>
      <c r="U1877"/>
      <c r="V1877"/>
      <c r="W1877"/>
      <c r="X1877"/>
      <c r="Y1877"/>
      <c r="Z1877"/>
      <c r="AA1877" s="11">
        <v>3.8620973763485154E-3</v>
      </c>
      <c r="AB1877" s="11">
        <v>0.5</v>
      </c>
      <c r="AC1877" s="11">
        <v>0.70099999999999996</v>
      </c>
      <c r="AD1877" s="11">
        <v>0.5</v>
      </c>
      <c r="AE1877" s="11">
        <v>0.9</v>
      </c>
      <c r="AF1877" s="11">
        <v>0.54400000000000004</v>
      </c>
      <c r="AG1877" s="11">
        <v>0.55000000000000004</v>
      </c>
      <c r="AH1877" s="11">
        <v>0.73199999999999998</v>
      </c>
      <c r="AI1877" s="11">
        <v>0.83200000000000007</v>
      </c>
      <c r="AJ1877" s="11">
        <v>0.60862536803699696</v>
      </c>
      <c r="AK1877" s="11">
        <v>0.5592284894392956</v>
      </c>
      <c r="AL1877" s="11">
        <v>0.43762644032476183</v>
      </c>
      <c r="AM1877" s="11">
        <v>1</v>
      </c>
      <c r="AN1877" s="11" t="e">
        <v>#N/A</v>
      </c>
      <c r="AO1877" s="11">
        <v>0.50733937329235745</v>
      </c>
      <c r="AP1877" s="11">
        <v>0.8640000000000001</v>
      </c>
      <c r="AQ1877" s="11">
        <v>0.43762644032476183</v>
      </c>
      <c r="AS1877" s="11">
        <v>14464</v>
      </c>
      <c r="AW1877" s="11">
        <v>0.06</v>
      </c>
      <c r="AX1877" s="11">
        <v>5.1303568334291033E-2</v>
      </c>
    </row>
    <row r="1878" spans="1:50">
      <c r="A1878"/>
      <c r="B1878"/>
      <c r="C1878"/>
      <c r="D1878"/>
      <c r="E1878"/>
      <c r="F1878"/>
      <c r="G1878"/>
      <c r="H1878"/>
      <c r="I1878"/>
      <c r="J1878"/>
      <c r="K1878"/>
      <c r="L1878"/>
      <c r="M1878"/>
      <c r="N1878"/>
      <c r="O1878"/>
      <c r="P1878"/>
      <c r="Q1878"/>
      <c r="R1878"/>
      <c r="S1878"/>
      <c r="T1878"/>
      <c r="U1878"/>
      <c r="V1878"/>
      <c r="W1878"/>
      <c r="X1878"/>
      <c r="Y1878"/>
      <c r="Z1878"/>
      <c r="AA1878" s="11">
        <v>3.3609679587721264E-2</v>
      </c>
      <c r="AB1878" s="11">
        <v>0.49799999240000004</v>
      </c>
      <c r="AC1878" s="11">
        <v>0.7</v>
      </c>
      <c r="AD1878" s="11">
        <v>0.5</v>
      </c>
      <c r="AE1878" s="11">
        <v>0.57499999999999996</v>
      </c>
      <c r="AF1878" s="11">
        <v>0.72799999999999998</v>
      </c>
      <c r="AG1878" s="11">
        <v>0.7</v>
      </c>
      <c r="AH1878" s="11">
        <v>0.75</v>
      </c>
      <c r="AI1878" s="11">
        <v>0.498</v>
      </c>
      <c r="AJ1878" s="11">
        <v>0.40265629107180467</v>
      </c>
      <c r="AK1878" s="11">
        <v>0.38709756151482816</v>
      </c>
      <c r="AL1878" s="11">
        <v>0.60074302977328586</v>
      </c>
      <c r="AM1878" s="11">
        <v>1.2166702751200001E-3</v>
      </c>
      <c r="AN1878" s="11">
        <v>0.16097857142857142</v>
      </c>
      <c r="AO1878" s="11">
        <v>0.52936037758371124</v>
      </c>
      <c r="AP1878" s="11">
        <v>0.3368000018820167</v>
      </c>
      <c r="AQ1878" s="11">
        <v>0.60074302977328586</v>
      </c>
      <c r="AR1878" s="11">
        <v>2107.0582071289</v>
      </c>
      <c r="AS1878" s="11">
        <v>2020</v>
      </c>
      <c r="AT1878" s="11">
        <v>26950605</v>
      </c>
      <c r="AW1878" s="11">
        <v>0.01</v>
      </c>
      <c r="AX1878" s="11">
        <v>-4.1319066014389172E-3</v>
      </c>
    </row>
    <row r="1879" spans="1:50">
      <c r="A1879"/>
      <c r="B1879"/>
      <c r="C1879"/>
      <c r="D1879"/>
      <c r="E1879"/>
      <c r="F1879"/>
      <c r="G1879"/>
      <c r="H1879"/>
      <c r="I1879"/>
      <c r="J1879"/>
      <c r="K1879"/>
      <c r="L1879"/>
      <c r="M1879"/>
      <c r="N1879"/>
      <c r="O1879"/>
      <c r="P1879"/>
      <c r="Q1879"/>
      <c r="R1879"/>
      <c r="S1879"/>
      <c r="T1879"/>
      <c r="U1879"/>
      <c r="V1879"/>
      <c r="W1879"/>
      <c r="X1879"/>
      <c r="Y1879"/>
      <c r="Z1879"/>
      <c r="AA1879" s="11">
        <v>3.3609679587721264E-2</v>
      </c>
      <c r="AB1879" s="11">
        <v>0.49799999240000004</v>
      </c>
      <c r="AC1879" s="11">
        <v>0.7</v>
      </c>
      <c r="AD1879" s="11">
        <v>0.5</v>
      </c>
      <c r="AE1879" s="11">
        <v>0.60499999999999998</v>
      </c>
      <c r="AF1879" s="11">
        <v>0.73199999999999998</v>
      </c>
      <c r="AG1879" s="11">
        <v>0.7</v>
      </c>
      <c r="AH1879" s="11">
        <v>0.75599999999999989</v>
      </c>
      <c r="AI1879" s="11">
        <v>0.59</v>
      </c>
      <c r="AJ1879" s="11">
        <v>0.40066968481245802</v>
      </c>
      <c r="AK1879" s="11">
        <v>0.384793430169724</v>
      </c>
      <c r="AL1879" s="11">
        <v>0.60279900992584812</v>
      </c>
      <c r="AM1879" s="11">
        <v>1.7448090376963334E-3</v>
      </c>
      <c r="AN1879" s="11">
        <v>0.16263749999999999</v>
      </c>
      <c r="AO1879" s="11">
        <v>0.52995956894930429</v>
      </c>
      <c r="AP1879" s="11">
        <v>0.345220001693815</v>
      </c>
      <c r="AQ1879" s="11">
        <v>0.60279900992584812</v>
      </c>
      <c r="AR1879" s="11">
        <v>2374.48151605671</v>
      </c>
      <c r="AS1879" s="11">
        <v>2290</v>
      </c>
      <c r="AT1879" s="11">
        <v>27345877</v>
      </c>
      <c r="AW1879" s="11">
        <v>0.01</v>
      </c>
      <c r="AX1879" s="11">
        <v>-4.5181675472378835E-3</v>
      </c>
    </row>
    <row r="1880" spans="1:50">
      <c r="A1880"/>
      <c r="B1880"/>
      <c r="C1880"/>
      <c r="D1880"/>
      <c r="E1880"/>
      <c r="F1880"/>
      <c r="G1880"/>
      <c r="H1880"/>
      <c r="I1880"/>
      <c r="J1880"/>
      <c r="K1880"/>
      <c r="L1880"/>
      <c r="M1880"/>
      <c r="N1880"/>
      <c r="O1880"/>
      <c r="P1880"/>
      <c r="Q1880"/>
      <c r="R1880"/>
      <c r="S1880"/>
      <c r="T1880"/>
      <c r="U1880"/>
      <c r="V1880"/>
      <c r="W1880"/>
      <c r="X1880"/>
      <c r="Y1880"/>
      <c r="Z1880"/>
      <c r="AA1880" s="11">
        <v>3.3609679587721264E-2</v>
      </c>
      <c r="AB1880" s="11">
        <v>0.47700000760000005</v>
      </c>
      <c r="AC1880" s="11">
        <v>0.7</v>
      </c>
      <c r="AD1880" s="11">
        <v>0.5</v>
      </c>
      <c r="AE1880" s="11">
        <v>0.621</v>
      </c>
      <c r="AF1880" s="11">
        <v>0.76300000000000001</v>
      </c>
      <c r="AG1880" s="11">
        <v>0.7</v>
      </c>
      <c r="AH1880" s="11">
        <v>0.748</v>
      </c>
      <c r="AI1880" s="11">
        <v>0.59</v>
      </c>
      <c r="AJ1880" s="11">
        <v>0.46345624774459104</v>
      </c>
      <c r="AK1880" s="11">
        <v>0.42027502571664199</v>
      </c>
      <c r="AL1880" s="11">
        <v>0.57292385465479989</v>
      </c>
      <c r="AM1880" s="11">
        <v>2.9837348947218886E-3</v>
      </c>
      <c r="AN1880" s="11">
        <v>0.16429642857142857</v>
      </c>
      <c r="AO1880" s="11">
        <v>0.5332526962450912</v>
      </c>
      <c r="AP1880" s="11">
        <v>0.35364000150561331</v>
      </c>
      <c r="AQ1880" s="11">
        <v>0.57292385465479989</v>
      </c>
      <c r="AR1880" s="11">
        <v>2329.4161219880102</v>
      </c>
      <c r="AS1880" s="11">
        <v>2250</v>
      </c>
      <c r="AT1880" s="11">
        <v>27732580</v>
      </c>
      <c r="AW1880" s="11">
        <v>0.03</v>
      </c>
      <c r="AX1880" s="11">
        <v>2.8937578919413509E-4</v>
      </c>
    </row>
    <row r="1881" spans="1:50">
      <c r="A1881"/>
      <c r="B1881"/>
      <c r="C1881"/>
      <c r="D1881"/>
      <c r="E1881"/>
      <c r="F1881"/>
      <c r="G1881"/>
      <c r="H1881"/>
      <c r="I1881"/>
      <c r="J1881"/>
      <c r="K1881"/>
      <c r="L1881"/>
      <c r="M1881"/>
      <c r="N1881"/>
      <c r="O1881"/>
      <c r="P1881"/>
      <c r="Q1881"/>
      <c r="R1881"/>
      <c r="S1881"/>
      <c r="T1881"/>
      <c r="U1881"/>
      <c r="V1881"/>
      <c r="W1881"/>
      <c r="X1881"/>
      <c r="Y1881"/>
      <c r="Z1881"/>
      <c r="AA1881" s="11">
        <v>3.3609679587721264E-2</v>
      </c>
      <c r="AB1881" s="11">
        <v>0.47700000760000005</v>
      </c>
      <c r="AC1881" s="11">
        <v>0.7</v>
      </c>
      <c r="AD1881" s="11">
        <v>0.5</v>
      </c>
      <c r="AE1881" s="11">
        <v>0.63600000000000001</v>
      </c>
      <c r="AF1881" s="11">
        <v>0.73699999999999999</v>
      </c>
      <c r="AG1881" s="11">
        <v>0.7</v>
      </c>
      <c r="AH1881" s="11">
        <v>0.77400000000000002</v>
      </c>
      <c r="AI1881" s="11">
        <v>0.45</v>
      </c>
      <c r="AJ1881" s="11">
        <v>0.52624281067672407</v>
      </c>
      <c r="AK1881" s="11">
        <v>0.45575662126356004</v>
      </c>
      <c r="AL1881" s="11">
        <v>0.54304869938375155</v>
      </c>
      <c r="AM1881" s="11">
        <v>4.6107424967848885E-3</v>
      </c>
      <c r="AN1881" s="11">
        <v>0.12876342857142856</v>
      </c>
      <c r="AO1881" s="11">
        <v>0.53654582354087799</v>
      </c>
      <c r="AP1881" s="11">
        <v>0.36206000131741173</v>
      </c>
      <c r="AQ1881" s="11">
        <v>0.54304869938375155</v>
      </c>
      <c r="AR1881" s="11">
        <v>2501.5771430210002</v>
      </c>
      <c r="AS1881" s="11">
        <v>2440</v>
      </c>
      <c r="AT1881" s="11">
        <v>28109476</v>
      </c>
      <c r="AW1881" s="11">
        <v>0.02</v>
      </c>
      <c r="AX1881" s="11">
        <v>-8.1167670610790554E-3</v>
      </c>
    </row>
    <row r="1882" spans="1:50">
      <c r="A1882"/>
      <c r="B1882"/>
      <c r="C1882"/>
      <c r="D1882"/>
      <c r="E1882"/>
      <c r="F1882"/>
      <c r="G1882"/>
      <c r="H1882"/>
      <c r="I1882"/>
      <c r="J1882"/>
      <c r="K1882"/>
      <c r="L1882"/>
      <c r="M1882"/>
      <c r="N1882"/>
      <c r="O1882"/>
      <c r="P1882"/>
      <c r="Q1882"/>
      <c r="R1882"/>
      <c r="S1882"/>
      <c r="T1882"/>
      <c r="U1882"/>
      <c r="V1882"/>
      <c r="W1882"/>
      <c r="X1882"/>
      <c r="Y1882"/>
      <c r="Z1882"/>
      <c r="AA1882" s="11">
        <v>3.3609679587721264E-2</v>
      </c>
      <c r="AB1882" s="11">
        <v>0.43700000760000002</v>
      </c>
      <c r="AC1882" s="11">
        <v>0.7</v>
      </c>
      <c r="AD1882" s="11">
        <v>0.5</v>
      </c>
      <c r="AE1882" s="11">
        <v>0.63400000000000001</v>
      </c>
      <c r="AF1882" s="11">
        <v>0.95099999999999996</v>
      </c>
      <c r="AG1882" s="11">
        <v>0.7</v>
      </c>
      <c r="AH1882" s="11">
        <v>0.81200000000000006</v>
      </c>
      <c r="AI1882" s="11">
        <v>0.45</v>
      </c>
      <c r="AJ1882" s="11">
        <v>0.49301158160103797</v>
      </c>
      <c r="AK1882" s="11">
        <v>0.42726182999852702</v>
      </c>
      <c r="AL1882" s="11">
        <v>0.52940054101786083</v>
      </c>
      <c r="AM1882" s="11">
        <v>1.4405607944036445E-2</v>
      </c>
      <c r="AN1882" s="11">
        <v>0.13479714285714287</v>
      </c>
      <c r="AO1882" s="11">
        <v>0.52933936045050212</v>
      </c>
      <c r="AP1882" s="11">
        <v>0.37048000112921003</v>
      </c>
      <c r="AQ1882" s="11">
        <v>0.52940054101786083</v>
      </c>
      <c r="AR1882" s="11">
        <v>2518.1570099845899</v>
      </c>
      <c r="AS1882" s="11">
        <v>2460</v>
      </c>
      <c r="AT1882" s="11">
        <v>28474559</v>
      </c>
      <c r="AU1882" s="11">
        <v>39.46</v>
      </c>
      <c r="AV1882" s="11">
        <v>24.43</v>
      </c>
      <c r="AW1882" s="11">
        <v>0.03</v>
      </c>
      <c r="AX1882" s="11">
        <v>-6.3286333644621551E-3</v>
      </c>
    </row>
    <row r="1883" spans="1:50">
      <c r="A1883"/>
      <c r="B1883"/>
      <c r="C1883"/>
      <c r="D1883"/>
      <c r="E1883"/>
      <c r="F1883"/>
      <c r="G1883"/>
      <c r="H1883"/>
      <c r="I1883"/>
      <c r="J1883"/>
      <c r="K1883"/>
      <c r="L1883"/>
      <c r="M1883"/>
      <c r="N1883"/>
      <c r="O1883"/>
      <c r="P1883"/>
      <c r="Q1883"/>
      <c r="R1883"/>
      <c r="S1883"/>
      <c r="T1883"/>
      <c r="U1883"/>
      <c r="V1883"/>
      <c r="W1883"/>
      <c r="X1883"/>
      <c r="Y1883"/>
      <c r="Z1883"/>
      <c r="AA1883" s="11">
        <v>3.3609679587721264E-2</v>
      </c>
      <c r="AB1883" s="11">
        <v>0.43580001830000004</v>
      </c>
      <c r="AC1883" s="11">
        <v>0.7</v>
      </c>
      <c r="AD1883" s="11">
        <v>0.5</v>
      </c>
      <c r="AE1883" s="11">
        <v>0.63</v>
      </c>
      <c r="AF1883" s="11">
        <v>0.88</v>
      </c>
      <c r="AG1883" s="11">
        <v>0.7</v>
      </c>
      <c r="AH1883" s="11">
        <v>0.80200000000000005</v>
      </c>
      <c r="AI1883" s="11">
        <v>0.61</v>
      </c>
      <c r="AJ1883" s="11">
        <v>0.45978035252535199</v>
      </c>
      <c r="AK1883" s="11">
        <v>0.39876703873349395</v>
      </c>
      <c r="AL1883" s="11">
        <v>0.51575238265197021</v>
      </c>
      <c r="AM1883" s="11">
        <v>9.0269949740798675E-2</v>
      </c>
      <c r="AN1883" s="11">
        <v>0.133795</v>
      </c>
      <c r="AO1883" s="11">
        <v>0.52213289736012625</v>
      </c>
      <c r="AP1883" s="11">
        <v>0.37890000094100834</v>
      </c>
      <c r="AQ1883" s="11">
        <v>0.51575238265197021</v>
      </c>
      <c r="AR1883" s="11">
        <v>2580.4799426929999</v>
      </c>
      <c r="AS1883" s="11">
        <v>2510</v>
      </c>
      <c r="AT1883" s="11">
        <v>28827115</v>
      </c>
      <c r="AW1883" s="11">
        <v>0.03</v>
      </c>
      <c r="AX1883" s="11">
        <v>-1.1590149804352745E-2</v>
      </c>
    </row>
    <row r="1884" spans="1:50">
      <c r="A1884"/>
      <c r="B1884"/>
      <c r="C1884"/>
      <c r="D1884"/>
      <c r="E1884"/>
      <c r="F1884"/>
      <c r="G1884"/>
      <c r="H1884"/>
      <c r="I1884"/>
      <c r="J1884"/>
      <c r="K1884"/>
      <c r="L1884"/>
      <c r="M1884"/>
      <c r="N1884"/>
      <c r="O1884"/>
      <c r="P1884"/>
      <c r="Q1884"/>
      <c r="R1884"/>
      <c r="S1884"/>
      <c r="T1884"/>
      <c r="U1884"/>
      <c r="V1884"/>
      <c r="W1884"/>
      <c r="X1884"/>
      <c r="Y1884"/>
      <c r="Z1884"/>
      <c r="AA1884" s="11">
        <v>3.3609679587721264E-2</v>
      </c>
      <c r="AB1884" s="11">
        <v>0.43580001830000004</v>
      </c>
      <c r="AC1884" s="11">
        <v>0.7</v>
      </c>
      <c r="AD1884" s="11">
        <v>0.5</v>
      </c>
      <c r="AE1884" s="11">
        <v>0.623</v>
      </c>
      <c r="AF1884" s="11">
        <v>0.82700000000000007</v>
      </c>
      <c r="AG1884" s="11">
        <v>0.7</v>
      </c>
      <c r="AH1884" s="11">
        <v>0.879</v>
      </c>
      <c r="AI1884" s="11">
        <v>0.61</v>
      </c>
      <c r="AJ1884" s="11">
        <v>0.44729870594295501</v>
      </c>
      <c r="AK1884" s="11">
        <v>0.39814617363710297</v>
      </c>
      <c r="AL1884" s="11">
        <v>0.4990380633163376</v>
      </c>
      <c r="AM1884" s="11">
        <v>0.18178179645713</v>
      </c>
      <c r="AN1884" s="11">
        <v>0.14736828571428573</v>
      </c>
      <c r="AO1884" s="11">
        <v>0.50905807873272901</v>
      </c>
      <c r="AP1884" s="11">
        <v>0.38732000075280665</v>
      </c>
      <c r="AQ1884" s="11">
        <v>0.4990380633163376</v>
      </c>
      <c r="AR1884" s="11">
        <v>2803.5708330416601</v>
      </c>
      <c r="AS1884" s="11">
        <v>2730</v>
      </c>
      <c r="AT1884" s="11">
        <v>29166464</v>
      </c>
      <c r="AU1884" s="11">
        <v>40.630000000000003</v>
      </c>
      <c r="AV1884" s="11">
        <v>24.34</v>
      </c>
      <c r="AW1884" s="11">
        <v>0.03</v>
      </c>
      <c r="AX1884" s="11">
        <v>-1.4974890783489292E-2</v>
      </c>
    </row>
    <row r="1885" spans="1:50">
      <c r="A1885"/>
      <c r="B1885"/>
      <c r="C1885"/>
      <c r="D1885"/>
      <c r="E1885"/>
      <c r="F1885"/>
      <c r="G1885"/>
      <c r="H1885"/>
      <c r="I1885"/>
      <c r="J1885"/>
      <c r="K1885"/>
      <c r="L1885"/>
      <c r="M1885"/>
      <c r="N1885"/>
      <c r="O1885"/>
      <c r="P1885"/>
      <c r="Q1885"/>
      <c r="R1885"/>
      <c r="S1885"/>
      <c r="T1885"/>
      <c r="U1885"/>
      <c r="V1885"/>
      <c r="W1885"/>
      <c r="X1885"/>
      <c r="Y1885"/>
      <c r="Z1885"/>
      <c r="AA1885" s="11">
        <v>3.3609679587721264E-2</v>
      </c>
      <c r="AB1885" s="11">
        <v>0.43580001830000004</v>
      </c>
      <c r="AC1885" s="11">
        <v>0.7</v>
      </c>
      <c r="AD1885" s="11">
        <v>0.5</v>
      </c>
      <c r="AE1885" s="11">
        <v>0.623</v>
      </c>
      <c r="AF1885" s="11">
        <v>0.69299999999999995</v>
      </c>
      <c r="AG1885" s="11">
        <v>0.7</v>
      </c>
      <c r="AH1885" s="11">
        <v>0.86799999999999999</v>
      </c>
      <c r="AI1885" s="11">
        <v>0.46</v>
      </c>
      <c r="AJ1885" s="11">
        <v>0.43481705936055803</v>
      </c>
      <c r="AK1885" s="11">
        <v>0.397525308540712</v>
      </c>
      <c r="AL1885" s="11">
        <v>0.4823237439807051</v>
      </c>
      <c r="AM1885" s="11">
        <v>0.23350814867031444</v>
      </c>
      <c r="AN1885" s="11">
        <v>0.14693928571428572</v>
      </c>
      <c r="AO1885" s="11">
        <v>0.49598326010533167</v>
      </c>
      <c r="AP1885" s="11">
        <v>0.39574000056460501</v>
      </c>
      <c r="AQ1885" s="11">
        <v>0.4823237439807051</v>
      </c>
      <c r="AR1885" s="11">
        <v>2908.6712134003801</v>
      </c>
      <c r="AS1885" s="11">
        <v>2840</v>
      </c>
      <c r="AT1885" s="11">
        <v>29495378</v>
      </c>
      <c r="AW1885" s="11">
        <v>0.01</v>
      </c>
      <c r="AX1885" s="11">
        <v>-1.4086594911785322E-2</v>
      </c>
    </row>
    <row r="1886" spans="1:50">
      <c r="A1886"/>
      <c r="B1886"/>
      <c r="C1886"/>
      <c r="D1886"/>
      <c r="E1886"/>
      <c r="F1886"/>
      <c r="G1886"/>
      <c r="H1886"/>
      <c r="I1886"/>
      <c r="J1886"/>
      <c r="K1886"/>
      <c r="L1886"/>
      <c r="M1886"/>
      <c r="N1886"/>
      <c r="O1886"/>
      <c r="P1886"/>
      <c r="Q1886"/>
      <c r="R1886"/>
      <c r="S1886"/>
      <c r="T1886"/>
      <c r="U1886"/>
      <c r="V1886"/>
      <c r="W1886"/>
      <c r="X1886"/>
      <c r="Y1886"/>
      <c r="Z1886"/>
      <c r="AA1886" s="11">
        <v>3.3609679587721264E-2</v>
      </c>
      <c r="AB1886" s="11">
        <v>0.43099998470000001</v>
      </c>
      <c r="AC1886" s="11">
        <v>0.7</v>
      </c>
      <c r="AD1886" s="11">
        <v>0.5</v>
      </c>
      <c r="AE1886" s="11">
        <v>0.625</v>
      </c>
      <c r="AF1886" s="11">
        <v>0.67900000000000005</v>
      </c>
      <c r="AG1886" s="11">
        <v>0.7</v>
      </c>
      <c r="AH1886" s="11">
        <v>0.88900000000000001</v>
      </c>
      <c r="AI1886" s="11">
        <v>0.33399999999999996</v>
      </c>
      <c r="AJ1886" s="11">
        <v>0.42852723195178799</v>
      </c>
      <c r="AK1886" s="11">
        <v>0.359104101116962</v>
      </c>
      <c r="AL1886" s="11">
        <v>0.4831890338262057</v>
      </c>
      <c r="AM1886" s="11">
        <v>0.27422603151263775</v>
      </c>
      <c r="AN1886" s="11">
        <v>0.15352485714285716</v>
      </c>
      <c r="AO1886" s="11">
        <v>0.48832097637505428</v>
      </c>
      <c r="AP1886" s="11">
        <v>0.40416000037640337</v>
      </c>
      <c r="AQ1886" s="11">
        <v>0.4831890338262057</v>
      </c>
      <c r="AR1886" s="11">
        <v>3122.1774966732801</v>
      </c>
      <c r="AS1886" s="11">
        <v>3060</v>
      </c>
      <c r="AT1886" s="11">
        <v>29820777</v>
      </c>
      <c r="AW1886" s="11">
        <v>-0.01</v>
      </c>
      <c r="AX1886" s="11">
        <v>-1.0106404956345183E-2</v>
      </c>
    </row>
    <row r="1887" spans="1:50">
      <c r="A1887"/>
      <c r="B1887"/>
      <c r="C1887"/>
      <c r="D1887"/>
      <c r="E1887"/>
      <c r="F1887"/>
      <c r="G1887"/>
      <c r="H1887"/>
      <c r="I1887"/>
      <c r="J1887"/>
      <c r="K1887"/>
      <c r="L1887"/>
      <c r="M1887"/>
      <c r="N1887"/>
      <c r="O1887"/>
      <c r="P1887"/>
      <c r="Q1887"/>
      <c r="R1887"/>
      <c r="S1887"/>
      <c r="T1887"/>
      <c r="U1887"/>
      <c r="V1887"/>
      <c r="W1887"/>
      <c r="X1887"/>
      <c r="Y1887"/>
      <c r="Z1887"/>
      <c r="AA1887" s="11">
        <v>3.3609679587721264E-2</v>
      </c>
      <c r="AB1887" s="11">
        <v>0.43099998470000001</v>
      </c>
      <c r="AC1887" s="11">
        <v>0.7</v>
      </c>
      <c r="AD1887" s="11">
        <v>0.5</v>
      </c>
      <c r="AE1887" s="11">
        <v>0.63200000000000001</v>
      </c>
      <c r="AF1887" s="11">
        <v>0.70400000000000007</v>
      </c>
      <c r="AG1887" s="11">
        <v>0.7</v>
      </c>
      <c r="AH1887" s="11">
        <v>0.85699999999999998</v>
      </c>
      <c r="AI1887" s="11">
        <v>0.34200000000000003</v>
      </c>
      <c r="AJ1887" s="11">
        <v>0.43573634880347001</v>
      </c>
      <c r="AK1887" s="11">
        <v>0.37161734180582401</v>
      </c>
      <c r="AL1887" s="11">
        <v>0.48336658847474262</v>
      </c>
      <c r="AM1887" s="11">
        <v>0.34406943113355221</v>
      </c>
      <c r="AN1887" s="11">
        <v>0.15443585714285715</v>
      </c>
      <c r="AO1887" s="11">
        <v>0.51298142111760447</v>
      </c>
      <c r="AP1887" s="11">
        <v>0.41258000018820168</v>
      </c>
      <c r="AQ1887" s="11">
        <v>0.48336658847474262</v>
      </c>
      <c r="AR1887" s="11">
        <v>3325.4682749879698</v>
      </c>
      <c r="AS1887" s="11">
        <v>3270</v>
      </c>
      <c r="AT1887" s="11">
        <v>30151789</v>
      </c>
      <c r="AW1887" s="11">
        <v>0</v>
      </c>
      <c r="AX1887" s="11">
        <v>-1.4560919266436101E-2</v>
      </c>
    </row>
    <row r="1888" spans="1:50">
      <c r="A1888"/>
      <c r="B1888"/>
      <c r="C1888"/>
      <c r="D1888"/>
      <c r="E1888"/>
      <c r="F1888"/>
      <c r="G1888"/>
      <c r="H1888"/>
      <c r="I1888"/>
      <c r="J1888"/>
      <c r="K1888"/>
      <c r="L1888"/>
      <c r="M1888"/>
      <c r="N1888"/>
      <c r="O1888"/>
      <c r="P1888"/>
      <c r="Q1888"/>
      <c r="R1888"/>
      <c r="S1888"/>
      <c r="T1888"/>
      <c r="U1888"/>
      <c r="V1888"/>
      <c r="W1888"/>
      <c r="X1888"/>
      <c r="Y1888"/>
      <c r="Z1888"/>
      <c r="AA1888" s="11">
        <v>3.3609679587721264E-2</v>
      </c>
      <c r="AB1888" s="11">
        <v>0.38110000610000005</v>
      </c>
      <c r="AC1888" s="11">
        <v>0.7</v>
      </c>
      <c r="AD1888" s="11">
        <v>0.3</v>
      </c>
      <c r="AE1888" s="11">
        <v>0.63100000000000001</v>
      </c>
      <c r="AF1888" s="11">
        <v>0.73199999999999998</v>
      </c>
      <c r="AG1888" s="11">
        <v>0.7</v>
      </c>
      <c r="AH1888" s="11">
        <v>0.82200000000000006</v>
      </c>
      <c r="AI1888" s="11">
        <v>0.28600000000000003</v>
      </c>
      <c r="AJ1888" s="11">
        <v>0.42118252848068793</v>
      </c>
      <c r="AK1888" s="11">
        <v>0.35793605231769599</v>
      </c>
      <c r="AL1888" s="11">
        <v>0.45892214894839134</v>
      </c>
      <c r="AM1888" s="11">
        <v>0.45154246260749331</v>
      </c>
      <c r="AN1888" s="11">
        <v>0.16265414285714286</v>
      </c>
      <c r="AO1888" s="11">
        <v>0.48443215804117185</v>
      </c>
      <c r="AP1888" s="11">
        <v>0.42100000000000004</v>
      </c>
      <c r="AQ1888" s="11">
        <v>0.45892214894839134</v>
      </c>
      <c r="AR1888" s="11">
        <v>3496.6781744060099</v>
      </c>
      <c r="AS1888" s="11">
        <v>3450</v>
      </c>
      <c r="AT1888" s="11">
        <v>30494991</v>
      </c>
      <c r="AW1888" s="11">
        <v>-0.02</v>
      </c>
      <c r="AX1888" s="11">
        <v>-1.7417595490729243E-2</v>
      </c>
    </row>
    <row r="1889" spans="1:50">
      <c r="A1889"/>
      <c r="B1889"/>
      <c r="C1889"/>
      <c r="D1889"/>
      <c r="E1889"/>
      <c r="F1889"/>
      <c r="G1889"/>
      <c r="H1889"/>
      <c r="I1889"/>
      <c r="J1889"/>
      <c r="K1889"/>
      <c r="L1889"/>
      <c r="M1889"/>
      <c r="N1889"/>
      <c r="O1889"/>
      <c r="P1889"/>
      <c r="Q1889"/>
      <c r="R1889"/>
      <c r="S1889"/>
      <c r="T1889"/>
      <c r="U1889"/>
      <c r="V1889"/>
      <c r="W1889"/>
      <c r="X1889"/>
      <c r="Y1889"/>
      <c r="Z1889"/>
      <c r="AA1889" s="11">
        <v>3.3609679587721264E-2</v>
      </c>
      <c r="AB1889" s="11">
        <v>0.38110000610000005</v>
      </c>
      <c r="AC1889" s="11">
        <v>0.67799999999999994</v>
      </c>
      <c r="AD1889" s="11">
        <v>0.3</v>
      </c>
      <c r="AE1889" s="11">
        <v>0.63300000000000001</v>
      </c>
      <c r="AF1889" s="11">
        <v>0.72799999999999998</v>
      </c>
      <c r="AG1889" s="11">
        <v>0.7</v>
      </c>
      <c r="AH1889" s="11">
        <v>0.82099999999999995</v>
      </c>
      <c r="AI1889" s="11">
        <v>0.35200000000000004</v>
      </c>
      <c r="AJ1889" s="11">
        <v>0.42850142397709001</v>
      </c>
      <c r="AK1889" s="11">
        <v>0.35819236288300599</v>
      </c>
      <c r="AL1889" s="11">
        <v>0.43899302948058072</v>
      </c>
      <c r="AM1889" s="11">
        <v>0.57637996821908777</v>
      </c>
      <c r="AN1889" s="11">
        <v>0.16896285714285716</v>
      </c>
      <c r="AO1889" s="11">
        <v>0.46634688774917998</v>
      </c>
      <c r="AP1889" s="11">
        <v>0.317</v>
      </c>
      <c r="AQ1889" s="11">
        <v>0.43899302948058072</v>
      </c>
      <c r="AR1889" s="11">
        <v>3843.4738198451901</v>
      </c>
      <c r="AS1889" s="11">
        <v>3790</v>
      </c>
      <c r="AT1889" s="11">
        <v>30852971</v>
      </c>
      <c r="AW1889" s="11">
        <v>-0.02</v>
      </c>
      <c r="AX1889" s="11">
        <v>-1.5534283887667255E-2</v>
      </c>
    </row>
    <row r="1890" spans="1:50">
      <c r="A1890"/>
      <c r="B1890"/>
      <c r="C1890"/>
      <c r="D1890"/>
      <c r="E1890"/>
      <c r="F1890"/>
      <c r="G1890"/>
      <c r="H1890"/>
      <c r="I1890"/>
      <c r="J1890"/>
      <c r="K1890"/>
      <c r="L1890"/>
      <c r="M1890"/>
      <c r="N1890"/>
      <c r="O1890"/>
      <c r="P1890"/>
      <c r="Q1890"/>
      <c r="R1890"/>
      <c r="S1890"/>
      <c r="T1890"/>
      <c r="U1890"/>
      <c r="V1890"/>
      <c r="W1890"/>
      <c r="X1890"/>
      <c r="Y1890"/>
      <c r="Z1890"/>
      <c r="AA1890" s="11">
        <v>3.3609679587721264E-2</v>
      </c>
      <c r="AB1890" s="11">
        <v>0.38019999999999998</v>
      </c>
      <c r="AC1890" s="11">
        <v>0.746</v>
      </c>
      <c r="AD1890" s="11">
        <v>0.4</v>
      </c>
      <c r="AE1890" s="11">
        <v>0.63200000000000001</v>
      </c>
      <c r="AF1890" s="11">
        <v>0.78099999999999992</v>
      </c>
      <c r="AG1890" s="11">
        <v>0.7</v>
      </c>
      <c r="AH1890" s="11">
        <v>0.83200000000000007</v>
      </c>
      <c r="AI1890" s="11">
        <v>0.61</v>
      </c>
      <c r="AJ1890" s="11">
        <v>0.42397821572431404</v>
      </c>
      <c r="AK1890" s="11">
        <v>0.35080877892315998</v>
      </c>
      <c r="AL1890" s="11">
        <v>0.44947372113838868</v>
      </c>
      <c r="AM1890" s="11">
        <v>0.71274278903274657</v>
      </c>
      <c r="AN1890" s="11">
        <v>0.16150985714285715</v>
      </c>
      <c r="AO1890" s="11">
        <v>0.47226156665244917</v>
      </c>
      <c r="AP1890" s="11">
        <v>0.314</v>
      </c>
      <c r="AQ1890" s="11">
        <v>0.44947372113838868</v>
      </c>
      <c r="AR1890" s="11">
        <v>4032.5606360540501</v>
      </c>
      <c r="AS1890" s="11">
        <v>3980</v>
      </c>
      <c r="AT1890" s="11">
        <v>31224136</v>
      </c>
      <c r="AU1890" s="11">
        <v>40.880000000000003</v>
      </c>
      <c r="AV1890" s="11">
        <v>13.97</v>
      </c>
      <c r="AW1890" s="11">
        <v>0.01</v>
      </c>
      <c r="AX1890" s="11">
        <v>-2.7886740584968039E-2</v>
      </c>
    </row>
    <row r="1891" spans="1:50">
      <c r="A1891"/>
      <c r="B1891"/>
      <c r="C1891"/>
      <c r="D1891"/>
      <c r="E1891"/>
      <c r="F1891"/>
      <c r="G1891"/>
      <c r="H1891"/>
      <c r="I1891"/>
      <c r="J1891"/>
      <c r="K1891"/>
      <c r="L1891"/>
      <c r="M1891"/>
      <c r="N1891"/>
      <c r="O1891"/>
      <c r="P1891"/>
      <c r="Q1891"/>
      <c r="R1891"/>
      <c r="S1891"/>
      <c r="T1891"/>
      <c r="U1891"/>
      <c r="V1891"/>
      <c r="W1891"/>
      <c r="X1891"/>
      <c r="Y1891"/>
      <c r="Z1891"/>
      <c r="AA1891" s="11">
        <v>3.3609679587721264E-2</v>
      </c>
      <c r="AB1891" s="11">
        <v>0.32230000000000003</v>
      </c>
      <c r="AC1891" s="11">
        <v>0.7609999999999999</v>
      </c>
      <c r="AD1891" s="11">
        <v>0.4</v>
      </c>
      <c r="AE1891" s="11">
        <v>0.65400000000000003</v>
      </c>
      <c r="AF1891" s="11">
        <v>0.73199999999999998</v>
      </c>
      <c r="AG1891" s="11">
        <v>0.6</v>
      </c>
      <c r="AH1891" s="11">
        <v>0.79799999999999993</v>
      </c>
      <c r="AI1891" s="11">
        <v>0.626</v>
      </c>
      <c r="AJ1891" s="11">
        <v>0.41112676005958004</v>
      </c>
      <c r="AK1891" s="11">
        <v>0.34790406000837198</v>
      </c>
      <c r="AL1891" s="11">
        <v>0.44118796159476903</v>
      </c>
      <c r="AM1891" s="11">
        <v>0.80209704221905109</v>
      </c>
      <c r="AN1891" s="11">
        <v>0.17555642857142856</v>
      </c>
      <c r="AO1891" s="11">
        <v>0.45781408410268565</v>
      </c>
      <c r="AP1891" s="11">
        <v>0.31900000000000001</v>
      </c>
      <c r="AQ1891" s="11">
        <v>0.44118796159476903</v>
      </c>
      <c r="AR1891" s="11">
        <v>4296.97119343944</v>
      </c>
      <c r="AS1891" s="11">
        <v>4230</v>
      </c>
      <c r="AT1891" s="11">
        <v>31605616</v>
      </c>
      <c r="AW1891" s="11">
        <v>0</v>
      </c>
      <c r="AX1891" s="11">
        <v>-2.8999574994328703E-2</v>
      </c>
    </row>
    <row r="1892" spans="1:50">
      <c r="A1892"/>
      <c r="B1892"/>
      <c r="C1892"/>
      <c r="D1892"/>
      <c r="E1892"/>
      <c r="F1892"/>
      <c r="G1892"/>
      <c r="H1892"/>
      <c r="I1892"/>
      <c r="J1892"/>
      <c r="K1892"/>
      <c r="L1892"/>
      <c r="M1892"/>
      <c r="N1892"/>
      <c r="O1892"/>
      <c r="P1892"/>
      <c r="Q1892"/>
      <c r="R1892"/>
      <c r="S1892"/>
      <c r="T1892"/>
      <c r="U1892"/>
      <c r="V1892"/>
      <c r="W1892"/>
      <c r="X1892"/>
      <c r="Y1892"/>
      <c r="Z1892"/>
      <c r="AA1892" s="11">
        <v>3.3609679587721264E-2</v>
      </c>
      <c r="AB1892" s="11">
        <v>0.33585399969704455</v>
      </c>
      <c r="AC1892" s="11">
        <v>0.76200000000000001</v>
      </c>
      <c r="AD1892" s="11">
        <v>0.5</v>
      </c>
      <c r="AE1892" s="11">
        <v>0.65099999999999991</v>
      </c>
      <c r="AF1892" s="11">
        <v>0.76500000000000001</v>
      </c>
      <c r="AG1892" s="11">
        <v>0.6</v>
      </c>
      <c r="AH1892" s="11">
        <v>0.80500000000000005</v>
      </c>
      <c r="AI1892" s="11">
        <v>0.68</v>
      </c>
      <c r="AJ1892" s="11">
        <v>0.41453472014750997</v>
      </c>
      <c r="AK1892" s="11">
        <v>0.341744333171352</v>
      </c>
      <c r="AL1892" s="11">
        <v>0.45370131377193329</v>
      </c>
      <c r="AM1892" s="11">
        <v>0.87904933325398105</v>
      </c>
      <c r="AN1892" s="11">
        <v>0.18404300000000001</v>
      </c>
      <c r="AO1892" s="11">
        <v>0.46844284634918687</v>
      </c>
      <c r="AP1892" s="11">
        <v>0.308</v>
      </c>
      <c r="AQ1892" s="11">
        <v>0.45370131377193329</v>
      </c>
      <c r="AR1892" s="11">
        <v>4494.4248743956696</v>
      </c>
      <c r="AS1892" s="11">
        <v>4400</v>
      </c>
      <c r="AT1892" s="11">
        <v>31992592</v>
      </c>
      <c r="AW1892" s="11">
        <v>0.01</v>
      </c>
      <c r="AX1892" s="11">
        <v>-3.556145251305648E-2</v>
      </c>
    </row>
    <row r="1893" spans="1:50">
      <c r="A1893"/>
      <c r="B1893"/>
      <c r="C1893"/>
      <c r="D1893"/>
      <c r="E1893"/>
      <c r="F1893"/>
      <c r="G1893"/>
      <c r="H1893"/>
      <c r="I1893"/>
      <c r="J1893"/>
      <c r="K1893"/>
      <c r="L1893"/>
      <c r="M1893"/>
      <c r="N1893"/>
      <c r="O1893"/>
      <c r="P1893"/>
      <c r="Q1893"/>
      <c r="R1893"/>
      <c r="S1893"/>
      <c r="T1893"/>
      <c r="U1893"/>
      <c r="V1893"/>
      <c r="W1893"/>
      <c r="X1893"/>
      <c r="Y1893"/>
      <c r="Z1893"/>
      <c r="AA1893" s="11">
        <v>3.3609679587721264E-2</v>
      </c>
      <c r="AB1893" s="11">
        <v>0.34940799939408906</v>
      </c>
      <c r="AC1893" s="11">
        <v>0.7609999999999999</v>
      </c>
      <c r="AD1893" s="11">
        <v>0.6</v>
      </c>
      <c r="AE1893" s="11">
        <v>0.68500000000000005</v>
      </c>
      <c r="AF1893" s="11">
        <v>0.81499999999999995</v>
      </c>
      <c r="AG1893" s="11">
        <v>0.6</v>
      </c>
      <c r="AH1893" s="11">
        <v>0.78400000000000003</v>
      </c>
      <c r="AI1893" s="11">
        <v>0.71200000000000008</v>
      </c>
      <c r="AJ1893" s="11">
        <v>0.4153893729269319</v>
      </c>
      <c r="AK1893" s="11">
        <v>0.34332688980426557</v>
      </c>
      <c r="AL1893" s="11">
        <v>0.45416430062386537</v>
      </c>
      <c r="AM1893" s="11">
        <v>0.87025884011792409</v>
      </c>
      <c r="AN1893" s="11">
        <v>0.18220257004113682</v>
      </c>
      <c r="AO1893" s="11">
        <v>0.46875841787864142</v>
      </c>
      <c r="AP1893" s="11">
        <v>0.217</v>
      </c>
      <c r="AQ1893" s="11">
        <v>0.45416430062386537</v>
      </c>
      <c r="AS1893" s="11">
        <v>4612</v>
      </c>
      <c r="AW1893" s="11">
        <v>0.02</v>
      </c>
      <c r="AX1893" s="11">
        <v>-4.2176481254992348E-2</v>
      </c>
    </row>
    <row r="1894" spans="1:50">
      <c r="A1894"/>
      <c r="B1894"/>
      <c r="C1894"/>
      <c r="D1894"/>
      <c r="E1894"/>
      <c r="F1894"/>
      <c r="G1894"/>
      <c r="H1894"/>
      <c r="I1894"/>
      <c r="J1894"/>
      <c r="K1894"/>
      <c r="L1894"/>
      <c r="M1894"/>
      <c r="N1894"/>
      <c r="O1894"/>
      <c r="P1894"/>
      <c r="Q1894"/>
      <c r="R1894"/>
      <c r="S1894"/>
      <c r="T1894"/>
      <c r="U1894"/>
      <c r="V1894"/>
      <c r="W1894"/>
      <c r="X1894"/>
      <c r="Y1894"/>
      <c r="Z1894"/>
      <c r="AA1894" s="11">
        <v>1.9074747577507059E-2</v>
      </c>
      <c r="AB1894" s="11">
        <v>0.81399999619999996</v>
      </c>
      <c r="AC1894" s="11">
        <v>0.55000000000000004</v>
      </c>
      <c r="AD1894" s="11">
        <v>0.3</v>
      </c>
      <c r="AE1894" s="11">
        <v>0.60399999999999998</v>
      </c>
      <c r="AF1894" s="11">
        <v>0.748</v>
      </c>
      <c r="AG1894" s="11">
        <v>0.3</v>
      </c>
      <c r="AH1894" s="11">
        <v>0.439</v>
      </c>
      <c r="AI1894" s="11">
        <v>0.75</v>
      </c>
      <c r="AJ1894" s="11">
        <v>0.40577689617838369</v>
      </c>
      <c r="AK1894" s="11">
        <v>0.50172540653966424</v>
      </c>
      <c r="AL1894" s="11">
        <v>0.4528873812396032</v>
      </c>
      <c r="AM1894" s="11">
        <v>1.579014768890412E-4</v>
      </c>
      <c r="AN1894" s="11">
        <v>6.535E-3</v>
      </c>
      <c r="AO1894" s="11">
        <v>0.34543316506598076</v>
      </c>
      <c r="AP1894" s="11">
        <v>0.28160000157356263</v>
      </c>
      <c r="AQ1894" s="11">
        <v>0.4528873812396032</v>
      </c>
      <c r="AR1894" s="11">
        <v>328.50839762488698</v>
      </c>
      <c r="AS1894" s="11">
        <v>300</v>
      </c>
      <c r="AT1894" s="11">
        <v>15945442</v>
      </c>
      <c r="AW1894" s="11">
        <v>0.09</v>
      </c>
      <c r="AX1894" s="11">
        <v>-4.3335703558545213E-2</v>
      </c>
    </row>
    <row r="1895" spans="1:50">
      <c r="A1895"/>
      <c r="B1895"/>
      <c r="C1895"/>
      <c r="D1895"/>
      <c r="E1895"/>
      <c r="F1895"/>
      <c r="G1895"/>
      <c r="H1895"/>
      <c r="I1895"/>
      <c r="J1895"/>
      <c r="K1895"/>
      <c r="L1895"/>
      <c r="M1895"/>
      <c r="N1895"/>
      <c r="O1895"/>
      <c r="P1895"/>
      <c r="Q1895"/>
      <c r="R1895"/>
      <c r="S1895"/>
      <c r="T1895"/>
      <c r="U1895"/>
      <c r="V1895"/>
      <c r="W1895"/>
      <c r="X1895"/>
      <c r="Y1895"/>
      <c r="Z1895"/>
      <c r="AA1895" s="11">
        <v>1.9074747577507059E-2</v>
      </c>
      <c r="AB1895" s="11">
        <v>0.81299999239999998</v>
      </c>
      <c r="AC1895" s="11">
        <v>0.55000000000000004</v>
      </c>
      <c r="AD1895" s="11">
        <v>0.3</v>
      </c>
      <c r="AE1895" s="11">
        <v>0.74199999999999999</v>
      </c>
      <c r="AF1895" s="11">
        <v>0.8859999999999999</v>
      </c>
      <c r="AG1895" s="11">
        <v>0.3</v>
      </c>
      <c r="AH1895" s="11">
        <v>0.42499999999999999</v>
      </c>
      <c r="AI1895" s="11">
        <v>0.75</v>
      </c>
      <c r="AJ1895" s="11">
        <v>0.40385397573608606</v>
      </c>
      <c r="AK1895" s="11">
        <v>0.50176061891722168</v>
      </c>
      <c r="AL1895" s="11">
        <v>0.45192589924601434</v>
      </c>
      <c r="AM1895" s="11">
        <v>1.6119109091430393E-4</v>
      </c>
      <c r="AN1895" s="11">
        <v>6.7340000000000004E-3</v>
      </c>
      <c r="AO1895" s="11">
        <v>0.34227873993519153</v>
      </c>
      <c r="AP1895" s="11">
        <v>0.28864000141620638</v>
      </c>
      <c r="AQ1895" s="11">
        <v>0.45192589924601434</v>
      </c>
      <c r="AR1895" s="11">
        <v>348.93322077626101</v>
      </c>
      <c r="AS1895" s="11">
        <v>330</v>
      </c>
      <c r="AT1895" s="11">
        <v>16431268</v>
      </c>
      <c r="AW1895" s="11">
        <v>0.1</v>
      </c>
      <c r="AX1895" s="11">
        <v>-3.9603941752770155E-2</v>
      </c>
    </row>
    <row r="1896" spans="1:50">
      <c r="A1896"/>
      <c r="B1896"/>
      <c r="C1896"/>
      <c r="D1896"/>
      <c r="E1896"/>
      <c r="F1896"/>
      <c r="G1896"/>
      <c r="H1896"/>
      <c r="I1896"/>
      <c r="J1896"/>
      <c r="K1896"/>
      <c r="L1896"/>
      <c r="M1896"/>
      <c r="N1896"/>
      <c r="O1896"/>
      <c r="P1896"/>
      <c r="Q1896"/>
      <c r="R1896"/>
      <c r="S1896"/>
      <c r="T1896"/>
      <c r="U1896"/>
      <c r="V1896"/>
      <c r="W1896"/>
      <c r="X1896"/>
      <c r="Y1896"/>
      <c r="Z1896"/>
      <c r="AA1896" s="11">
        <v>1.9074747577507059E-2</v>
      </c>
      <c r="AB1896" s="11">
        <v>0.81299999239999998</v>
      </c>
      <c r="AC1896" s="11">
        <v>0.4</v>
      </c>
      <c r="AD1896" s="11">
        <v>0.3</v>
      </c>
      <c r="AE1896" s="11">
        <v>0.68200000000000005</v>
      </c>
      <c r="AF1896" s="11">
        <v>0.71400000000000008</v>
      </c>
      <c r="AG1896" s="11">
        <v>0.3</v>
      </c>
      <c r="AH1896" s="11">
        <v>0.42899999999999999</v>
      </c>
      <c r="AI1896" s="11">
        <v>0.73599999999999999</v>
      </c>
      <c r="AJ1896" s="11">
        <v>0.4465358771259077</v>
      </c>
      <c r="AK1896" s="11">
        <v>0.48917640074230279</v>
      </c>
      <c r="AL1896" s="11">
        <v>0.42639717368518176</v>
      </c>
      <c r="AM1896" s="11">
        <v>1.6448070493956665E-4</v>
      </c>
      <c r="AN1896" s="11">
        <v>7.3700476190476198E-3</v>
      </c>
      <c r="AO1896" s="11">
        <v>0.34061404794710776</v>
      </c>
      <c r="AP1896" s="11">
        <v>0.29568000125885013</v>
      </c>
      <c r="AQ1896" s="11">
        <v>0.42639717368518176</v>
      </c>
      <c r="AR1896" s="11">
        <v>380.88853198064601</v>
      </c>
      <c r="AS1896" s="11">
        <v>360</v>
      </c>
      <c r="AT1896" s="11">
        <v>16888168</v>
      </c>
      <c r="AU1896" s="11">
        <v>44.49</v>
      </c>
      <c r="AV1896" s="11">
        <v>92.89</v>
      </c>
      <c r="AW1896" s="11">
        <v>7.0000000000000007E-2</v>
      </c>
      <c r="AX1896" s="11">
        <v>-3.7906455393306282E-2</v>
      </c>
    </row>
    <row r="1897" spans="1:50">
      <c r="A1897"/>
      <c r="B1897"/>
      <c r="C1897"/>
      <c r="D1897"/>
      <c r="E1897"/>
      <c r="F1897"/>
      <c r="G1897"/>
      <c r="H1897"/>
      <c r="I1897"/>
      <c r="J1897"/>
      <c r="K1897"/>
      <c r="L1897"/>
      <c r="M1897"/>
      <c r="N1897"/>
      <c r="O1897"/>
      <c r="P1897"/>
      <c r="Q1897"/>
      <c r="R1897"/>
      <c r="S1897"/>
      <c r="T1897"/>
      <c r="U1897"/>
      <c r="V1897"/>
      <c r="W1897"/>
      <c r="X1897"/>
      <c r="Y1897"/>
      <c r="Z1897"/>
      <c r="AA1897" s="11">
        <v>1.9074747577507059E-2</v>
      </c>
      <c r="AB1897" s="11">
        <v>0.81299999239999998</v>
      </c>
      <c r="AC1897" s="11">
        <v>0.4</v>
      </c>
      <c r="AD1897" s="11">
        <v>0.5</v>
      </c>
      <c r="AE1897" s="11">
        <v>0.68</v>
      </c>
      <c r="AF1897" s="11">
        <v>0.82099999999999995</v>
      </c>
      <c r="AG1897" s="11">
        <v>0.3</v>
      </c>
      <c r="AH1897" s="11">
        <v>0.45799999999999996</v>
      </c>
      <c r="AI1897" s="11">
        <v>0.31</v>
      </c>
      <c r="AJ1897" s="11">
        <v>0.4892177785157294</v>
      </c>
      <c r="AK1897" s="11">
        <v>0.476592182567384</v>
      </c>
      <c r="AL1897" s="11">
        <v>0.40086844812434919</v>
      </c>
      <c r="AM1897" s="11">
        <v>4.3119109837426667E-4</v>
      </c>
      <c r="AN1897" s="11">
        <v>8.0060952380952375E-3</v>
      </c>
      <c r="AO1897" s="11">
        <v>0.33894935595902409</v>
      </c>
      <c r="AP1897" s="11">
        <v>0.30272000110149383</v>
      </c>
      <c r="AQ1897" s="11">
        <v>0.40086844812434919</v>
      </c>
      <c r="AR1897" s="11">
        <v>415.867738096599</v>
      </c>
      <c r="AS1897" s="11">
        <v>400</v>
      </c>
      <c r="AT1897" s="11">
        <v>17329259</v>
      </c>
      <c r="AW1897" s="11">
        <v>0.06</v>
      </c>
      <c r="AX1897" s="11">
        <v>-4.2591745314402796E-2</v>
      </c>
    </row>
    <row r="1898" spans="1:50">
      <c r="A1898"/>
      <c r="B1898"/>
      <c r="C1898"/>
      <c r="D1898"/>
      <c r="E1898"/>
      <c r="F1898"/>
      <c r="G1898"/>
      <c r="H1898"/>
      <c r="I1898"/>
      <c r="J1898"/>
      <c r="K1898"/>
      <c r="L1898"/>
      <c r="M1898"/>
      <c r="N1898"/>
      <c r="O1898"/>
      <c r="P1898"/>
      <c r="Q1898"/>
      <c r="R1898"/>
      <c r="S1898"/>
      <c r="T1898"/>
      <c r="U1898"/>
      <c r="V1898"/>
      <c r="W1898"/>
      <c r="X1898"/>
      <c r="Y1898"/>
      <c r="Z1898"/>
      <c r="AA1898" s="11">
        <v>1.9074747577507059E-2</v>
      </c>
      <c r="AB1898" s="11">
        <v>0.81299999239999998</v>
      </c>
      <c r="AC1898" s="11">
        <v>0.4</v>
      </c>
      <c r="AD1898" s="11">
        <v>0.5</v>
      </c>
      <c r="AE1898" s="11">
        <v>0.68</v>
      </c>
      <c r="AF1898" s="11">
        <v>0.87400000000000011</v>
      </c>
      <c r="AG1898" s="11">
        <v>0.3</v>
      </c>
      <c r="AH1898" s="11">
        <v>0.61599999999999999</v>
      </c>
      <c r="AI1898" s="11">
        <v>0.63</v>
      </c>
      <c r="AJ1898" s="11">
        <v>0.49623818267103026</v>
      </c>
      <c r="AK1898" s="11">
        <v>0.47245679632927001</v>
      </c>
      <c r="AL1898" s="11">
        <v>0.40134106014201015</v>
      </c>
      <c r="AM1898" s="11">
        <v>7.6519605584840001E-4</v>
      </c>
      <c r="AN1898" s="11">
        <v>8.6421428571428569E-3</v>
      </c>
      <c r="AO1898" s="11">
        <v>0.34772274743428283</v>
      </c>
      <c r="AP1898" s="11">
        <v>0.30976000094413758</v>
      </c>
      <c r="AQ1898" s="11">
        <v>0.40134106014201015</v>
      </c>
      <c r="AR1898" s="11">
        <v>444.711544641952</v>
      </c>
      <c r="AS1898" s="11">
        <v>420</v>
      </c>
      <c r="AT1898" s="11">
        <v>17777579</v>
      </c>
      <c r="AW1898" s="11">
        <v>0.09</v>
      </c>
      <c r="AX1898" s="11">
        <v>-3.9659121021468735E-2</v>
      </c>
    </row>
    <row r="1899" spans="1:50">
      <c r="A1899"/>
      <c r="B1899"/>
      <c r="C1899"/>
      <c r="D1899"/>
      <c r="E1899"/>
      <c r="F1899"/>
      <c r="G1899"/>
      <c r="H1899"/>
      <c r="I1899"/>
      <c r="J1899"/>
      <c r="K1899"/>
      <c r="L1899"/>
      <c r="M1899"/>
      <c r="N1899"/>
      <c r="O1899"/>
      <c r="P1899"/>
      <c r="Q1899"/>
      <c r="R1899"/>
      <c r="S1899"/>
      <c r="T1899"/>
      <c r="U1899"/>
      <c r="V1899"/>
      <c r="W1899"/>
      <c r="X1899"/>
      <c r="Y1899"/>
      <c r="Z1899"/>
      <c r="AA1899" s="11">
        <v>1.9074747577507059E-2</v>
      </c>
      <c r="AB1899" s="11">
        <v>0.81299999239999998</v>
      </c>
      <c r="AC1899" s="11">
        <v>0.4</v>
      </c>
      <c r="AD1899" s="11">
        <v>0.5</v>
      </c>
      <c r="AE1899" s="11">
        <v>0.69700000000000006</v>
      </c>
      <c r="AF1899" s="11">
        <v>0.82700000000000007</v>
      </c>
      <c r="AG1899" s="11">
        <v>0.5</v>
      </c>
      <c r="AH1899" s="11">
        <v>0.745</v>
      </c>
      <c r="AI1899" s="11">
        <v>0.63</v>
      </c>
      <c r="AJ1899" s="11">
        <v>0.50325858682633118</v>
      </c>
      <c r="AK1899" s="11">
        <v>0.46832141009115597</v>
      </c>
      <c r="AL1899" s="11">
        <v>0.40181367215967123</v>
      </c>
      <c r="AM1899" s="11">
        <v>3.1090791925424449E-3</v>
      </c>
      <c r="AN1899" s="11">
        <v>9.5155714285714288E-3</v>
      </c>
      <c r="AO1899" s="11">
        <v>0.35649613890954163</v>
      </c>
      <c r="AP1899" s="11">
        <v>0.31680000078678133</v>
      </c>
      <c r="AQ1899" s="11">
        <v>0.40181367215967123</v>
      </c>
      <c r="AR1899" s="11">
        <v>447.41495779248299</v>
      </c>
      <c r="AS1899" s="11">
        <v>420</v>
      </c>
      <c r="AT1899" s="11">
        <v>18249419</v>
      </c>
      <c r="AW1899" s="11">
        <v>0.11</v>
      </c>
      <c r="AX1899" s="11">
        <v>-3.5909312241530267E-2</v>
      </c>
    </row>
    <row r="1900" spans="1:50">
      <c r="A1900"/>
      <c r="B1900"/>
      <c r="C1900"/>
      <c r="D1900"/>
      <c r="E1900"/>
      <c r="F1900"/>
      <c r="G1900"/>
      <c r="H1900"/>
      <c r="I1900"/>
      <c r="J1900"/>
      <c r="K1900"/>
      <c r="L1900"/>
      <c r="M1900"/>
      <c r="N1900"/>
      <c r="O1900"/>
      <c r="P1900"/>
      <c r="Q1900"/>
      <c r="R1900"/>
      <c r="S1900"/>
      <c r="T1900"/>
      <c r="U1900"/>
      <c r="V1900"/>
      <c r="W1900"/>
      <c r="X1900"/>
      <c r="Y1900"/>
      <c r="Z1900"/>
      <c r="AA1900" s="11">
        <v>1.9074747577507059E-2</v>
      </c>
      <c r="AB1900" s="11">
        <v>0.81299999239999998</v>
      </c>
      <c r="AC1900" s="11">
        <v>0.55000000000000004</v>
      </c>
      <c r="AD1900" s="11">
        <v>0.5</v>
      </c>
      <c r="AE1900" s="11">
        <v>0.82599999999999996</v>
      </c>
      <c r="AF1900" s="11">
        <v>0.85499999999999998</v>
      </c>
      <c r="AG1900" s="11">
        <v>0.5</v>
      </c>
      <c r="AH1900" s="11">
        <v>0.79700000000000004</v>
      </c>
      <c r="AI1900" s="11">
        <v>0.65</v>
      </c>
      <c r="AJ1900" s="11">
        <v>0.51329099221986363</v>
      </c>
      <c r="AK1900" s="11">
        <v>0.46604694139548303</v>
      </c>
      <c r="AL1900" s="11">
        <v>0.39613521476409691</v>
      </c>
      <c r="AM1900" s="11">
        <v>9.0478506367075544E-3</v>
      </c>
      <c r="AN1900" s="11">
        <v>1.0748190476190475E-2</v>
      </c>
      <c r="AO1900" s="11">
        <v>0.36183979188772264</v>
      </c>
      <c r="AP1900" s="11">
        <v>0.32384000062942503</v>
      </c>
      <c r="AQ1900" s="11">
        <v>0.39613521476409691</v>
      </c>
      <c r="AR1900" s="11">
        <v>498.43324288402601</v>
      </c>
      <c r="AS1900" s="11">
        <v>460</v>
      </c>
      <c r="AT1900" s="11">
        <v>18746257</v>
      </c>
      <c r="AW1900" s="11">
        <v>0.12</v>
      </c>
      <c r="AX1900" s="11">
        <v>-4.2208580095297044E-2</v>
      </c>
    </row>
    <row r="1901" spans="1:50">
      <c r="A1901"/>
      <c r="B1901"/>
      <c r="C1901"/>
      <c r="D1901"/>
      <c r="E1901"/>
      <c r="F1901"/>
      <c r="G1901"/>
      <c r="H1901"/>
      <c r="I1901"/>
      <c r="J1901"/>
      <c r="K1901"/>
      <c r="L1901"/>
      <c r="M1901"/>
      <c r="N1901"/>
      <c r="O1901"/>
      <c r="P1901"/>
      <c r="Q1901"/>
      <c r="R1901"/>
      <c r="S1901"/>
      <c r="T1901"/>
      <c r="U1901"/>
      <c r="V1901"/>
      <c r="W1901"/>
      <c r="X1901"/>
      <c r="Y1901"/>
      <c r="Z1901"/>
      <c r="AA1901" s="11">
        <v>1.9074747577507059E-2</v>
      </c>
      <c r="AB1901" s="11">
        <v>0.81002856491428576</v>
      </c>
      <c r="AC1901" s="11">
        <v>0.55000000000000004</v>
      </c>
      <c r="AD1901" s="11">
        <v>0.5</v>
      </c>
      <c r="AE1901" s="11">
        <v>0.82499999999999996</v>
      </c>
      <c r="AF1901" s="11">
        <v>0.81299999999999994</v>
      </c>
      <c r="AG1901" s="11">
        <v>0.7</v>
      </c>
      <c r="AH1901" s="11">
        <v>0.70799999999999996</v>
      </c>
      <c r="AI1901" s="11">
        <v>0.57399999999999995</v>
      </c>
      <c r="AJ1901" s="11">
        <v>0.52332339761339597</v>
      </c>
      <c r="AK1901" s="11">
        <v>0.46377247269981003</v>
      </c>
      <c r="AL1901" s="11">
        <v>0.39045675736852259</v>
      </c>
      <c r="AM1901" s="11">
        <v>1.4697477606753667E-2</v>
      </c>
      <c r="AN1901" s="11">
        <v>1.1980809523809524E-2</v>
      </c>
      <c r="AO1901" s="11">
        <v>0.3671834448659036</v>
      </c>
      <c r="AP1901" s="11">
        <v>0.33088000047206884</v>
      </c>
      <c r="AQ1901" s="11">
        <v>0.39045675736852259</v>
      </c>
      <c r="AR1901" s="11">
        <v>536.50359696523196</v>
      </c>
      <c r="AS1901" s="11">
        <v>510</v>
      </c>
      <c r="AT1901" s="11">
        <v>19259465</v>
      </c>
      <c r="AW1901" s="11">
        <v>0.12</v>
      </c>
      <c r="AX1901" s="11">
        <v>-4.7759655117918243E-2</v>
      </c>
    </row>
    <row r="1902" spans="1:50">
      <c r="A1902"/>
      <c r="B1902"/>
      <c r="C1902"/>
      <c r="D1902"/>
      <c r="E1902"/>
      <c r="F1902"/>
      <c r="G1902"/>
      <c r="H1902"/>
      <c r="I1902"/>
      <c r="J1902"/>
      <c r="K1902"/>
      <c r="L1902"/>
      <c r="M1902"/>
      <c r="N1902"/>
      <c r="O1902"/>
      <c r="P1902"/>
      <c r="Q1902"/>
      <c r="R1902"/>
      <c r="S1902"/>
      <c r="T1902"/>
      <c r="U1902"/>
      <c r="V1902"/>
      <c r="W1902"/>
      <c r="X1902"/>
      <c r="Y1902"/>
      <c r="Z1902"/>
      <c r="AA1902" s="11">
        <v>1.9074747577507059E-2</v>
      </c>
      <c r="AB1902" s="11">
        <v>0.80705713742857144</v>
      </c>
      <c r="AC1902" s="11">
        <v>0.55000000000000004</v>
      </c>
      <c r="AD1902" s="11">
        <v>0.7</v>
      </c>
      <c r="AE1902" s="11">
        <v>0.82400000000000007</v>
      </c>
      <c r="AF1902" s="11">
        <v>0.77599999999999991</v>
      </c>
      <c r="AG1902" s="11">
        <v>0.7</v>
      </c>
      <c r="AH1902" s="11">
        <v>0.70599999999999996</v>
      </c>
      <c r="AI1902" s="11">
        <v>0.502</v>
      </c>
      <c r="AJ1902" s="11">
        <v>0.50830587576011044</v>
      </c>
      <c r="AK1902" s="11">
        <v>0.4835963395354298</v>
      </c>
      <c r="AL1902" s="11">
        <v>0.37115777876541345</v>
      </c>
      <c r="AM1902" s="11">
        <v>2.4473492370455891E-2</v>
      </c>
      <c r="AN1902" s="11">
        <v>1.321342857142857E-2</v>
      </c>
      <c r="AO1902" s="11">
        <v>0.33889836353340802</v>
      </c>
      <c r="AP1902" s="11">
        <v>0.33792000031471253</v>
      </c>
      <c r="AQ1902" s="11">
        <v>0.37115777876541345</v>
      </c>
      <c r="AR1902" s="11">
        <v>565.68575884696202</v>
      </c>
      <c r="AS1902" s="11">
        <v>540</v>
      </c>
      <c r="AT1902" s="11">
        <v>19783627</v>
      </c>
      <c r="AU1902" s="11">
        <v>47.11</v>
      </c>
      <c r="AV1902" s="11">
        <v>90.03</v>
      </c>
      <c r="AW1902" s="11">
        <v>0.12</v>
      </c>
      <c r="AX1902" s="11">
        <v>-4.9998909559309301E-2</v>
      </c>
    </row>
    <row r="1903" spans="1:50">
      <c r="A1903"/>
      <c r="B1903"/>
      <c r="C1903"/>
      <c r="D1903"/>
      <c r="E1903"/>
      <c r="F1903"/>
      <c r="G1903"/>
      <c r="H1903"/>
      <c r="I1903"/>
      <c r="J1903"/>
      <c r="K1903"/>
      <c r="L1903"/>
      <c r="M1903"/>
      <c r="N1903"/>
      <c r="O1903"/>
      <c r="P1903"/>
      <c r="Q1903"/>
      <c r="R1903"/>
      <c r="S1903"/>
      <c r="T1903"/>
      <c r="U1903"/>
      <c r="V1903"/>
      <c r="W1903"/>
      <c r="X1903"/>
      <c r="Y1903"/>
      <c r="Z1903"/>
      <c r="AA1903" s="11">
        <v>1.9074747577507059E-2</v>
      </c>
      <c r="AB1903" s="11">
        <v>0.80408570994285711</v>
      </c>
      <c r="AC1903" s="11">
        <v>0.55000000000000004</v>
      </c>
      <c r="AD1903" s="11">
        <v>0.7</v>
      </c>
      <c r="AE1903" s="11">
        <v>0.80900000000000005</v>
      </c>
      <c r="AF1903" s="11">
        <v>0.63900000000000001</v>
      </c>
      <c r="AG1903" s="11">
        <v>0.7</v>
      </c>
      <c r="AH1903" s="11">
        <v>0.65900000000000003</v>
      </c>
      <c r="AI1903" s="11">
        <v>0.57399999999999995</v>
      </c>
      <c r="AJ1903" s="11">
        <v>0.45713643565713802</v>
      </c>
      <c r="AK1903" s="11">
        <v>0.49275914108768637</v>
      </c>
      <c r="AL1903" s="11">
        <v>0.36877286587379726</v>
      </c>
      <c r="AM1903" s="11">
        <v>3.8731808974061664E-2</v>
      </c>
      <c r="AN1903" s="11">
        <v>1.6707142857142858E-2</v>
      </c>
      <c r="AO1903" s="11">
        <v>0.3623650099028709</v>
      </c>
      <c r="AP1903" s="11">
        <v>0.34496000015735634</v>
      </c>
      <c r="AQ1903" s="11">
        <v>0.36877286587379726</v>
      </c>
      <c r="AR1903" s="11">
        <v>611.29856750181898</v>
      </c>
      <c r="AS1903" s="11">
        <v>580</v>
      </c>
      <c r="AT1903" s="11">
        <v>20310610</v>
      </c>
      <c r="AW1903" s="11">
        <v>0.11</v>
      </c>
      <c r="AX1903" s="11">
        <v>-5.5038287267510699E-2</v>
      </c>
    </row>
    <row r="1904" spans="1:50">
      <c r="A1904"/>
      <c r="B1904"/>
      <c r="C1904"/>
      <c r="D1904"/>
      <c r="E1904"/>
      <c r="F1904"/>
      <c r="G1904"/>
      <c r="H1904"/>
      <c r="I1904"/>
      <c r="J1904"/>
      <c r="K1904"/>
      <c r="L1904"/>
      <c r="M1904"/>
      <c r="N1904"/>
      <c r="O1904"/>
      <c r="P1904"/>
      <c r="Q1904"/>
      <c r="R1904"/>
      <c r="S1904"/>
      <c r="T1904"/>
      <c r="U1904"/>
      <c r="V1904"/>
      <c r="W1904"/>
      <c r="X1904"/>
      <c r="Y1904"/>
      <c r="Z1904"/>
      <c r="AA1904" s="11">
        <v>1.9074747577507059E-2</v>
      </c>
      <c r="AB1904" s="11">
        <v>0.80111428245714289</v>
      </c>
      <c r="AC1904" s="11">
        <v>0.55000000000000004</v>
      </c>
      <c r="AD1904" s="11">
        <v>0.5</v>
      </c>
      <c r="AE1904" s="11">
        <v>0.80900000000000005</v>
      </c>
      <c r="AF1904" s="11">
        <v>0.65700000000000003</v>
      </c>
      <c r="AG1904" s="11">
        <v>0.7</v>
      </c>
      <c r="AH1904" s="11">
        <v>0.66400000000000003</v>
      </c>
      <c r="AI1904" s="11">
        <v>0.66200000000000003</v>
      </c>
      <c r="AJ1904" s="11">
        <v>0.49678953253477742</v>
      </c>
      <c r="AK1904" s="11">
        <v>0.50310492629357761</v>
      </c>
      <c r="AL1904" s="11">
        <v>0.37922974872288129</v>
      </c>
      <c r="AM1904" s="11">
        <v>8.0206267620348895E-2</v>
      </c>
      <c r="AN1904" s="11">
        <v>2.077514285714286E-2</v>
      </c>
      <c r="AO1904" s="11">
        <v>0.36382064609685671</v>
      </c>
      <c r="AP1904" s="11">
        <v>0.35200000000000004</v>
      </c>
      <c r="AQ1904" s="11">
        <v>0.37922974872288129</v>
      </c>
      <c r="AR1904" s="11">
        <v>667.45494818231498</v>
      </c>
      <c r="AS1904" s="11">
        <v>630</v>
      </c>
      <c r="AT1904" s="11">
        <v>20834379</v>
      </c>
      <c r="AW1904" s="11">
        <v>0.11</v>
      </c>
      <c r="AX1904" s="11">
        <v>-5.7825840692536601E-2</v>
      </c>
    </row>
    <row r="1905" spans="1:50">
      <c r="A1905"/>
      <c r="B1905"/>
      <c r="C1905"/>
      <c r="D1905"/>
      <c r="E1905"/>
      <c r="F1905"/>
      <c r="G1905"/>
      <c r="H1905"/>
      <c r="I1905"/>
      <c r="J1905"/>
      <c r="K1905"/>
      <c r="L1905"/>
      <c r="M1905"/>
      <c r="N1905"/>
      <c r="O1905"/>
      <c r="P1905"/>
      <c r="Q1905"/>
      <c r="R1905"/>
      <c r="S1905"/>
      <c r="T1905"/>
      <c r="U1905"/>
      <c r="V1905"/>
      <c r="W1905"/>
      <c r="X1905"/>
      <c r="Y1905"/>
      <c r="Z1905"/>
      <c r="AA1905" s="11">
        <v>1.9074747577507059E-2</v>
      </c>
      <c r="AB1905" s="11">
        <v>0.79814285497142856</v>
      </c>
      <c r="AC1905" s="11">
        <v>0.441</v>
      </c>
      <c r="AD1905" s="11">
        <v>0.5</v>
      </c>
      <c r="AE1905" s="11">
        <v>0.78099999999999992</v>
      </c>
      <c r="AF1905" s="11">
        <v>0.7340000000000001</v>
      </c>
      <c r="AG1905" s="11">
        <v>0.5</v>
      </c>
      <c r="AH1905" s="11">
        <v>0.67</v>
      </c>
      <c r="AI1905" s="11">
        <v>0.65200000000000002</v>
      </c>
      <c r="AJ1905" s="11">
        <v>0.590215702288032</v>
      </c>
      <c r="AK1905" s="11">
        <v>0.47940641533518596</v>
      </c>
      <c r="AL1905" s="11">
        <v>0.37899103830313202</v>
      </c>
      <c r="AM1905" s="11">
        <v>0.12172455334001112</v>
      </c>
      <c r="AN1905" s="11">
        <v>2.0359640009287215E-2</v>
      </c>
      <c r="AO1905" s="11">
        <v>0.3794550650208211</v>
      </c>
      <c r="AP1905" s="11">
        <v>0.33100000000000002</v>
      </c>
      <c r="AQ1905" s="11">
        <v>0.37899103830313202</v>
      </c>
      <c r="AR1905" s="11">
        <v>730.79411922361498</v>
      </c>
      <c r="AS1905" s="11">
        <v>670</v>
      </c>
      <c r="AT1905" s="11">
        <v>21353466</v>
      </c>
      <c r="AW1905" s="11">
        <v>0.1</v>
      </c>
      <c r="AX1905" s="11">
        <v>-6.3748485633345509E-2</v>
      </c>
    </row>
    <row r="1906" spans="1:50">
      <c r="A1906"/>
      <c r="B1906"/>
      <c r="C1906"/>
      <c r="D1906"/>
      <c r="E1906"/>
      <c r="F1906"/>
      <c r="G1906"/>
      <c r="H1906"/>
      <c r="I1906"/>
      <c r="J1906"/>
      <c r="K1906"/>
      <c r="L1906"/>
      <c r="M1906"/>
      <c r="N1906"/>
      <c r="O1906"/>
      <c r="P1906"/>
      <c r="Q1906"/>
      <c r="R1906"/>
      <c r="S1906"/>
      <c r="T1906"/>
      <c r="U1906"/>
      <c r="V1906"/>
      <c r="W1906"/>
      <c r="X1906"/>
      <c r="Y1906"/>
      <c r="Z1906"/>
      <c r="AA1906" s="11">
        <v>1.9074747577507059E-2</v>
      </c>
      <c r="AB1906" s="11">
        <v>0.79517142748571423</v>
      </c>
      <c r="AC1906" s="11">
        <v>0.48200000000000004</v>
      </c>
      <c r="AD1906" s="11">
        <v>0.5</v>
      </c>
      <c r="AE1906" s="11">
        <v>0.78200000000000003</v>
      </c>
      <c r="AF1906" s="11">
        <v>0.82700000000000007</v>
      </c>
      <c r="AG1906" s="11">
        <v>0.5</v>
      </c>
      <c r="AH1906" s="11">
        <v>0.76500000000000001</v>
      </c>
      <c r="AI1906" s="11">
        <v>0.70200000000000007</v>
      </c>
      <c r="AJ1906" s="11">
        <v>0.56021836130385005</v>
      </c>
      <c r="AK1906" s="11">
        <v>0.48850741689732863</v>
      </c>
      <c r="AL1906" s="11">
        <v>0.39258507596657388</v>
      </c>
      <c r="AM1906" s="11">
        <v>0.15647375131982</v>
      </c>
      <c r="AN1906" s="11">
        <v>1.994413716143157E-2</v>
      </c>
      <c r="AO1906" s="11">
        <v>0.38146848710320808</v>
      </c>
      <c r="AP1906" s="11">
        <v>0.32899999999999996</v>
      </c>
      <c r="AQ1906" s="11">
        <v>0.39258507596657388</v>
      </c>
      <c r="AR1906" s="11">
        <v>791.74534425926197</v>
      </c>
      <c r="AS1906" s="11">
        <v>730</v>
      </c>
      <c r="AT1906" s="11">
        <v>21869362</v>
      </c>
      <c r="AW1906" s="11">
        <v>0.11</v>
      </c>
      <c r="AX1906" s="11">
        <v>-5.6181282184487924E-2</v>
      </c>
    </row>
    <row r="1907" spans="1:50">
      <c r="A1907"/>
      <c r="B1907"/>
      <c r="C1907"/>
      <c r="D1907"/>
      <c r="E1907"/>
      <c r="F1907"/>
      <c r="G1907"/>
      <c r="H1907"/>
      <c r="I1907"/>
      <c r="J1907"/>
      <c r="K1907"/>
      <c r="L1907"/>
      <c r="M1907"/>
      <c r="N1907"/>
      <c r="O1907"/>
      <c r="P1907"/>
      <c r="Q1907"/>
      <c r="R1907"/>
      <c r="S1907"/>
      <c r="T1907"/>
      <c r="U1907"/>
      <c r="V1907"/>
      <c r="W1907"/>
      <c r="X1907"/>
      <c r="Y1907"/>
      <c r="Z1907"/>
      <c r="AA1907" s="11">
        <v>1.9074747577507059E-2</v>
      </c>
      <c r="AB1907" s="11">
        <v>0.79220000000000002</v>
      </c>
      <c r="AC1907" s="11">
        <v>0.53799999999999992</v>
      </c>
      <c r="AD1907" s="11">
        <v>0.5</v>
      </c>
      <c r="AE1907" s="11">
        <v>0.78099999999999992</v>
      </c>
      <c r="AF1907" s="11">
        <v>0.85199999999999998</v>
      </c>
      <c r="AG1907" s="11">
        <v>0.5</v>
      </c>
      <c r="AH1907" s="11">
        <v>0.73599999999999999</v>
      </c>
      <c r="AI1907" s="11">
        <v>0.72799999999999998</v>
      </c>
      <c r="AJ1907" s="11">
        <v>0.56283743154827803</v>
      </c>
      <c r="AK1907" s="11">
        <v>0.48921360244056544</v>
      </c>
      <c r="AL1907" s="11">
        <v>0.40682412365251769</v>
      </c>
      <c r="AM1907" s="11">
        <v>0.2186727977173589</v>
      </c>
      <c r="AN1907" s="11">
        <v>1.9528634313575925E-2</v>
      </c>
      <c r="AO1907" s="11">
        <v>0.37971118421259009</v>
      </c>
      <c r="AP1907" s="11">
        <v>0.32899999999999996</v>
      </c>
      <c r="AQ1907" s="11">
        <v>0.40682412365251769</v>
      </c>
      <c r="AR1907" s="11">
        <v>843.77552134943096</v>
      </c>
      <c r="AS1907" s="11">
        <v>790</v>
      </c>
      <c r="AT1907" s="11">
        <v>22382533</v>
      </c>
      <c r="AU1907" s="11">
        <v>45.61</v>
      </c>
      <c r="AV1907" s="11">
        <v>81.58</v>
      </c>
      <c r="AW1907" s="11">
        <v>0.11</v>
      </c>
      <c r="AX1907" s="11">
        <v>-6.1625786535950744E-2</v>
      </c>
    </row>
    <row r="1908" spans="1:50">
      <c r="A1908"/>
      <c r="B1908"/>
      <c r="C1908"/>
      <c r="D1908"/>
      <c r="E1908"/>
      <c r="F1908"/>
      <c r="G1908"/>
      <c r="H1908"/>
      <c r="I1908"/>
      <c r="J1908"/>
      <c r="K1908"/>
      <c r="L1908"/>
      <c r="M1908"/>
      <c r="N1908"/>
      <c r="O1908"/>
      <c r="P1908"/>
      <c r="Q1908"/>
      <c r="R1908"/>
      <c r="S1908"/>
      <c r="T1908"/>
      <c r="U1908"/>
      <c r="V1908"/>
      <c r="W1908"/>
      <c r="X1908"/>
      <c r="Y1908"/>
      <c r="Z1908"/>
      <c r="AA1908" s="11">
        <v>1.9074747577507059E-2</v>
      </c>
      <c r="AB1908" s="11">
        <v>0.79635599990710615</v>
      </c>
      <c r="AC1908" s="11">
        <v>0.54200000000000004</v>
      </c>
      <c r="AD1908" s="11">
        <v>0.5</v>
      </c>
      <c r="AE1908" s="11">
        <v>0.77700000000000002</v>
      </c>
      <c r="AF1908" s="11">
        <v>0.76500000000000001</v>
      </c>
      <c r="AG1908" s="11">
        <v>0.5</v>
      </c>
      <c r="AH1908" s="11">
        <v>0.75900000000000001</v>
      </c>
      <c r="AI1908" s="11">
        <v>0.7340000000000001</v>
      </c>
      <c r="AJ1908" s="11">
        <v>0.59579967930428002</v>
      </c>
      <c r="AK1908" s="11">
        <v>0.48646581639723036</v>
      </c>
      <c r="AL1908" s="11">
        <v>0.41796461553790482</v>
      </c>
      <c r="AM1908" s="11">
        <v>0.28977530869093887</v>
      </c>
      <c r="AN1908" s="11">
        <v>1.911313146572028E-2</v>
      </c>
      <c r="AO1908" s="11">
        <v>0.38456181638998721</v>
      </c>
      <c r="AP1908" s="11">
        <v>0.41100000000000003</v>
      </c>
      <c r="AQ1908" s="11">
        <v>0.41796461553790482</v>
      </c>
      <c r="AR1908" s="11">
        <v>885.199519120932</v>
      </c>
      <c r="AS1908" s="11">
        <v>880</v>
      </c>
      <c r="AT1908" s="11">
        <v>22894294</v>
      </c>
      <c r="AW1908" s="11">
        <v>0.12</v>
      </c>
      <c r="AX1908" s="11">
        <v>-6.3265403323952363E-2</v>
      </c>
    </row>
    <row r="1909" spans="1:50">
      <c r="A1909"/>
      <c r="B1909"/>
      <c r="C1909"/>
      <c r="D1909"/>
      <c r="E1909"/>
      <c r="F1909"/>
      <c r="G1909"/>
      <c r="H1909"/>
      <c r="I1909"/>
      <c r="J1909"/>
      <c r="K1909"/>
      <c r="L1909"/>
      <c r="M1909"/>
      <c r="N1909"/>
      <c r="O1909"/>
      <c r="P1909"/>
      <c r="Q1909"/>
      <c r="R1909"/>
      <c r="S1909"/>
      <c r="T1909"/>
      <c r="U1909"/>
      <c r="V1909"/>
      <c r="W1909"/>
      <c r="X1909"/>
      <c r="Y1909"/>
      <c r="Z1909"/>
      <c r="AA1909" s="11">
        <v>1.9074747577507059E-2</v>
      </c>
      <c r="AB1909" s="11">
        <v>0.80051199981421228</v>
      </c>
      <c r="AC1909" s="11">
        <v>0.58700000000000008</v>
      </c>
      <c r="AD1909" s="11">
        <v>0.5</v>
      </c>
      <c r="AE1909" s="11">
        <v>0.77599999999999991</v>
      </c>
      <c r="AF1909" s="11">
        <v>0.7609999999999999</v>
      </c>
      <c r="AG1909" s="11">
        <v>0.5</v>
      </c>
      <c r="AH1909" s="11">
        <v>0.74900000000000011</v>
      </c>
      <c r="AI1909" s="11">
        <v>0.745</v>
      </c>
      <c r="AJ1909" s="11">
        <v>0.59484168253265013</v>
      </c>
      <c r="AK1909" s="11">
        <v>0.48660115823023292</v>
      </c>
      <c r="AL1909" s="11">
        <v>0.41878496936418952</v>
      </c>
      <c r="AM1909" s="11">
        <v>0.28687755566879936</v>
      </c>
      <c r="AN1909" s="11">
        <v>1.8697628617864635E-2</v>
      </c>
      <c r="AO1909" s="11">
        <v>0.38571619820028491</v>
      </c>
      <c r="AP1909" s="11">
        <v>0.42</v>
      </c>
      <c r="AQ1909" s="11">
        <v>0.41878496936418952</v>
      </c>
      <c r="AS1909" s="11">
        <v>887.33333333332848</v>
      </c>
      <c r="AW1909" s="11">
        <v>0.12</v>
      </c>
      <c r="AX1909" s="11">
        <v>-7.0137890105306244E-2</v>
      </c>
    </row>
    <row r="1910" spans="1:50">
      <c r="A1910"/>
      <c r="B1910"/>
      <c r="C1910"/>
      <c r="D1910"/>
      <c r="E1910"/>
      <c r="F1910"/>
      <c r="G1910"/>
      <c r="H1910"/>
      <c r="I1910"/>
      <c r="J1910"/>
      <c r="K1910"/>
      <c r="L1910"/>
      <c r="M1910"/>
      <c r="N1910"/>
      <c r="O1910"/>
      <c r="P1910"/>
      <c r="Q1910"/>
      <c r="R1910"/>
      <c r="S1910"/>
      <c r="T1910"/>
      <c r="U1910"/>
      <c r="V1910"/>
      <c r="W1910"/>
      <c r="X1910"/>
      <c r="Y1910"/>
      <c r="Z1910"/>
      <c r="AA1910" s="11">
        <v>1.1476312890194639E-2</v>
      </c>
      <c r="AB1910" s="11">
        <v>0.87899999620000002</v>
      </c>
      <c r="AC1910" s="11">
        <v>0.39200000017881392</v>
      </c>
      <c r="AD1910" s="11">
        <v>0.29400000013411043</v>
      </c>
      <c r="AE1910" s="11">
        <v>0.8016400003656744</v>
      </c>
      <c r="AF1910" s="11">
        <v>0.79674000036343928</v>
      </c>
      <c r="AG1910" s="11">
        <v>0.29400000013411043</v>
      </c>
      <c r="AH1910" s="11">
        <v>0.52234000023826954</v>
      </c>
      <c r="AI1910" s="11">
        <v>0.49000000022351742</v>
      </c>
      <c r="AJ1910" s="11">
        <v>0.25688044056929882</v>
      </c>
      <c r="AK1910" s="11">
        <v>8.8745654302938792E-2</v>
      </c>
      <c r="AL1910" s="11">
        <v>0.28436114009168573</v>
      </c>
      <c r="AM1910" s="11">
        <v>7.0065492008811108E-5</v>
      </c>
      <c r="AN1910" s="11">
        <v>7.626899999999999E-2</v>
      </c>
      <c r="AO1910" s="11">
        <v>0.24367992274490763</v>
      </c>
      <c r="AP1910" s="11">
        <v>0.16000000089406968</v>
      </c>
      <c r="AQ1910" s="11">
        <v>0.28436114009168573</v>
      </c>
      <c r="AS1910" s="11" t="e">
        <v>#DIV/0!</v>
      </c>
      <c r="AT1910" s="11">
        <v>43863723</v>
      </c>
      <c r="AW1910" s="11">
        <v>-0.06</v>
      </c>
      <c r="AX1910" s="11">
        <v>3.0984354662786373E-2</v>
      </c>
    </row>
    <row r="1911" spans="1:50">
      <c r="A1911"/>
      <c r="B1911"/>
      <c r="C1911"/>
      <c r="D1911"/>
      <c r="E1911"/>
      <c r="F1911"/>
      <c r="G1911"/>
      <c r="H1911"/>
      <c r="I1911"/>
      <c r="J1911"/>
      <c r="K1911"/>
      <c r="L1911"/>
      <c r="M1911"/>
      <c r="N1911"/>
      <c r="O1911"/>
      <c r="P1911"/>
      <c r="Q1911"/>
      <c r="R1911"/>
      <c r="S1911"/>
      <c r="T1911"/>
      <c r="U1911"/>
      <c r="V1911"/>
      <c r="W1911"/>
      <c r="X1911"/>
      <c r="Y1911"/>
      <c r="Z1911"/>
      <c r="AA1911" s="11">
        <v>1.1476312890194639E-2</v>
      </c>
      <c r="AB1911" s="11">
        <v>0.87800000190000005</v>
      </c>
      <c r="AC1911" s="11">
        <v>0.4</v>
      </c>
      <c r="AD1911" s="11">
        <v>0.3</v>
      </c>
      <c r="AE1911" s="11">
        <v>0.81799999999999995</v>
      </c>
      <c r="AF1911" s="11">
        <v>0.81299999999999994</v>
      </c>
      <c r="AG1911" s="11">
        <v>0.3</v>
      </c>
      <c r="AH1911" s="11">
        <v>0.53299999999999992</v>
      </c>
      <c r="AI1911" s="11">
        <v>0.5</v>
      </c>
      <c r="AJ1911" s="11">
        <v>0.25191881702061203</v>
      </c>
      <c r="AK1911" s="11">
        <v>8.0352708663811973E-2</v>
      </c>
      <c r="AL1911" s="11">
        <v>0.27996034713270518</v>
      </c>
      <c r="AM1911" s="11">
        <v>1.8145966333143332E-4</v>
      </c>
      <c r="AN1911" s="11">
        <v>8.380195238095238E-2</v>
      </c>
      <c r="AO1911" s="11">
        <v>0.23844890087941845</v>
      </c>
      <c r="AP1911" s="11">
        <v>0.1640000008046627</v>
      </c>
      <c r="AQ1911" s="11">
        <v>0.27996034713270518</v>
      </c>
      <c r="AS1911" s="11" t="e">
        <v>#DIV/0!</v>
      </c>
      <c r="AT1911" s="11">
        <v>44454324</v>
      </c>
      <c r="AW1911" s="11">
        <v>-0.06</v>
      </c>
      <c r="AX1911" s="11">
        <v>3.1332715659279142E-2</v>
      </c>
    </row>
    <row r="1912" spans="1:50">
      <c r="A1912"/>
      <c r="B1912"/>
      <c r="C1912"/>
      <c r="D1912"/>
      <c r="E1912"/>
      <c r="F1912"/>
      <c r="G1912"/>
      <c r="H1912"/>
      <c r="I1912"/>
      <c r="J1912"/>
      <c r="K1912"/>
      <c r="L1912"/>
      <c r="M1912"/>
      <c r="N1912"/>
      <c r="O1912"/>
      <c r="P1912"/>
      <c r="Q1912"/>
      <c r="R1912"/>
      <c r="S1912"/>
      <c r="T1912"/>
      <c r="U1912"/>
      <c r="V1912"/>
      <c r="W1912"/>
      <c r="X1912"/>
      <c r="Y1912"/>
      <c r="Z1912"/>
      <c r="AA1912" s="11">
        <v>1.1476312890194639E-2</v>
      </c>
      <c r="AB1912" s="11">
        <v>0.88053333600000006</v>
      </c>
      <c r="AC1912" s="11">
        <v>0.4</v>
      </c>
      <c r="AD1912" s="11">
        <v>0.3</v>
      </c>
      <c r="AE1912" s="11">
        <v>0.81799999999999995</v>
      </c>
      <c r="AF1912" s="11">
        <v>0.85199999999999998</v>
      </c>
      <c r="AG1912" s="11">
        <v>0.3</v>
      </c>
      <c r="AH1912" s="11">
        <v>0.51700000000000002</v>
      </c>
      <c r="AI1912" s="11">
        <v>0.5</v>
      </c>
      <c r="AJ1912" s="11">
        <v>0.24788757891105401</v>
      </c>
      <c r="AK1912" s="11">
        <v>9.5460995888255962E-2</v>
      </c>
      <c r="AL1912" s="11">
        <v>0.25618865246397171</v>
      </c>
      <c r="AM1912" s="11">
        <v>2.0947676485673334E-4</v>
      </c>
      <c r="AN1912" s="11">
        <v>9.1334904761904756E-2</v>
      </c>
      <c r="AO1912" s="11">
        <v>0.23542762060308861</v>
      </c>
      <c r="AP1912" s="11">
        <v>0.16800000071525573</v>
      </c>
      <c r="AQ1912" s="11">
        <v>0.25618865246397171</v>
      </c>
      <c r="AS1912" s="11" t="e">
        <v>#DIV/0!</v>
      </c>
      <c r="AT1912" s="11">
        <v>45043447</v>
      </c>
      <c r="AW1912" s="11">
        <v>-0.06</v>
      </c>
      <c r="AX1912" s="11">
        <v>3.188414769358322E-2</v>
      </c>
    </row>
    <row r="1913" spans="1:50">
      <c r="A1913"/>
      <c r="B1913"/>
      <c r="C1913"/>
      <c r="D1913"/>
      <c r="E1913"/>
      <c r="F1913"/>
      <c r="G1913"/>
      <c r="H1913"/>
      <c r="I1913"/>
      <c r="J1913"/>
      <c r="K1913"/>
      <c r="L1913"/>
      <c r="M1913"/>
      <c r="N1913"/>
      <c r="O1913"/>
      <c r="P1913"/>
      <c r="Q1913"/>
      <c r="R1913"/>
      <c r="S1913"/>
      <c r="T1913"/>
      <c r="U1913"/>
      <c r="V1913"/>
      <c r="W1913"/>
      <c r="X1913"/>
      <c r="Y1913"/>
      <c r="Z1913"/>
      <c r="AA1913" s="11">
        <v>1.1476312890194639E-2</v>
      </c>
      <c r="AB1913" s="11">
        <v>0.88306667010000006</v>
      </c>
      <c r="AC1913" s="11">
        <v>0.4</v>
      </c>
      <c r="AD1913" s="11">
        <v>0.3</v>
      </c>
      <c r="AE1913" s="11">
        <v>0.81900000000000006</v>
      </c>
      <c r="AF1913" s="11">
        <v>0.84299999999999997</v>
      </c>
      <c r="AG1913" s="11">
        <v>0.3</v>
      </c>
      <c r="AH1913" s="11">
        <v>0.55000000000000004</v>
      </c>
      <c r="AI1913" s="11">
        <v>0.5</v>
      </c>
      <c r="AJ1913" s="11">
        <v>0.24385634080149599</v>
      </c>
      <c r="AK1913" s="11">
        <v>0.11056928311270001</v>
      </c>
      <c r="AL1913" s="11">
        <v>0.23241695779523824</v>
      </c>
      <c r="AM1913" s="11">
        <v>2.0744296339766667E-4</v>
      </c>
      <c r="AN1913" s="11">
        <v>9.8867857142857146E-2</v>
      </c>
      <c r="AO1913" s="11">
        <v>0.23240634032675883</v>
      </c>
      <c r="AP1913" s="11">
        <v>0.17200000062584878</v>
      </c>
      <c r="AQ1913" s="11">
        <v>0.23241695779523824</v>
      </c>
      <c r="AS1913" s="11" t="e">
        <v>#DIV/0!</v>
      </c>
      <c r="AT1913" s="11">
        <v>45613609</v>
      </c>
      <c r="AW1913" s="11">
        <v>-0.06</v>
      </c>
      <c r="AX1913" s="11">
        <v>3.177470683877065E-2</v>
      </c>
    </row>
    <row r="1914" spans="1:50">
      <c r="A1914"/>
      <c r="B1914"/>
      <c r="C1914"/>
      <c r="D1914"/>
      <c r="E1914"/>
      <c r="F1914"/>
      <c r="G1914"/>
      <c r="H1914"/>
      <c r="I1914"/>
      <c r="J1914"/>
      <c r="K1914"/>
      <c r="L1914"/>
      <c r="M1914"/>
      <c r="N1914"/>
      <c r="O1914"/>
      <c r="P1914"/>
      <c r="Q1914"/>
      <c r="R1914"/>
      <c r="S1914"/>
      <c r="T1914"/>
      <c r="U1914"/>
      <c r="V1914"/>
      <c r="W1914"/>
      <c r="X1914"/>
      <c r="Y1914"/>
      <c r="Z1914"/>
      <c r="AA1914" s="11">
        <v>1.1476312890194639E-2</v>
      </c>
      <c r="AB1914" s="11">
        <v>0.88560000419999996</v>
      </c>
      <c r="AC1914" s="11">
        <v>0.4</v>
      </c>
      <c r="AD1914" s="11">
        <v>0.3</v>
      </c>
      <c r="AE1914" s="11">
        <v>0.81900000000000006</v>
      </c>
      <c r="AF1914" s="11">
        <v>0.95</v>
      </c>
      <c r="AG1914" s="11">
        <v>0.3</v>
      </c>
      <c r="AH1914" s="11">
        <v>0.503</v>
      </c>
      <c r="AI1914" s="11">
        <v>0.5</v>
      </c>
      <c r="AJ1914" s="11">
        <v>0.214053852520322</v>
      </c>
      <c r="AK1914" s="11">
        <v>9.804545175426202E-2</v>
      </c>
      <c r="AL1914" s="11">
        <v>0.22681330416504752</v>
      </c>
      <c r="AM1914" s="11">
        <v>2.7425679635023333E-4</v>
      </c>
      <c r="AN1914" s="11">
        <v>0.11872761904761904</v>
      </c>
      <c r="AO1914" s="11">
        <v>0.23942678574540438</v>
      </c>
      <c r="AP1914" s="11">
        <v>0.1760000005364418</v>
      </c>
      <c r="AQ1914" s="11">
        <v>0.22681330416504752</v>
      </c>
      <c r="AS1914" s="11" t="e">
        <v>#DIV/0!</v>
      </c>
      <c r="AT1914" s="11">
        <v>46140860</v>
      </c>
      <c r="AW1914" s="11">
        <v>-0.06</v>
      </c>
      <c r="AX1914" s="11">
        <v>3.3936249518513983E-2</v>
      </c>
    </row>
    <row r="1915" spans="1:50">
      <c r="A1915"/>
      <c r="B1915"/>
      <c r="C1915"/>
      <c r="D1915"/>
      <c r="E1915"/>
      <c r="F1915"/>
      <c r="G1915"/>
      <c r="H1915"/>
      <c r="I1915"/>
      <c r="J1915"/>
      <c r="K1915"/>
      <c r="L1915"/>
      <c r="M1915"/>
      <c r="N1915"/>
      <c r="O1915"/>
      <c r="P1915"/>
      <c r="Q1915"/>
      <c r="R1915"/>
      <c r="S1915"/>
      <c r="T1915"/>
      <c r="U1915"/>
      <c r="V1915"/>
      <c r="W1915"/>
      <c r="X1915"/>
      <c r="Y1915"/>
      <c r="Z1915"/>
      <c r="AA1915" s="11">
        <v>1.1476312890194639E-2</v>
      </c>
      <c r="AB1915" s="11">
        <v>0.88560000419999996</v>
      </c>
      <c r="AC1915" s="11">
        <v>0.4</v>
      </c>
      <c r="AD1915" s="11">
        <v>0.3</v>
      </c>
      <c r="AE1915" s="11">
        <v>0.81799999999999995</v>
      </c>
      <c r="AF1915" s="11">
        <v>0.97</v>
      </c>
      <c r="AG1915" s="11">
        <v>0.3</v>
      </c>
      <c r="AH1915" s="11">
        <v>0.436</v>
      </c>
      <c r="AI1915" s="11">
        <v>0.69</v>
      </c>
      <c r="AJ1915" s="11">
        <v>0.18425136423914798</v>
      </c>
      <c r="AK1915" s="11">
        <v>8.5521620395824005E-2</v>
      </c>
      <c r="AL1915" s="11">
        <v>0.22120965053485681</v>
      </c>
      <c r="AM1915" s="11">
        <v>3.1936522979322221E-4</v>
      </c>
      <c r="AN1915" s="11">
        <v>0.13858738095238096</v>
      </c>
      <c r="AO1915" s="11">
        <v>0.24644723116404998</v>
      </c>
      <c r="AP1915" s="11">
        <v>0.18000000044703485</v>
      </c>
      <c r="AQ1915" s="11">
        <v>0.22120965053485681</v>
      </c>
      <c r="AS1915" s="11" t="e">
        <v>#DIV/0!</v>
      </c>
      <c r="AT1915" s="11">
        <v>46609819</v>
      </c>
      <c r="AW1915" s="11">
        <v>-0.06</v>
      </c>
      <c r="AX1915" s="11">
        <v>4.0760095339716196E-2</v>
      </c>
    </row>
    <row r="1916" spans="1:50">
      <c r="A1916"/>
      <c r="B1916"/>
      <c r="C1916"/>
      <c r="D1916"/>
      <c r="E1916"/>
      <c r="F1916"/>
      <c r="G1916"/>
      <c r="H1916"/>
      <c r="I1916"/>
      <c r="J1916"/>
      <c r="K1916"/>
      <c r="L1916"/>
      <c r="M1916"/>
      <c r="N1916"/>
      <c r="O1916"/>
      <c r="P1916"/>
      <c r="Q1916"/>
      <c r="R1916"/>
      <c r="S1916"/>
      <c r="T1916"/>
      <c r="U1916"/>
      <c r="V1916"/>
      <c r="W1916"/>
      <c r="X1916"/>
      <c r="Y1916"/>
      <c r="Z1916"/>
      <c r="AA1916" s="11">
        <v>1.1476312890194639E-2</v>
      </c>
      <c r="AB1916" s="11">
        <v>0.8847800026</v>
      </c>
      <c r="AC1916" s="11">
        <v>0.4</v>
      </c>
      <c r="AD1916" s="11">
        <v>0.3</v>
      </c>
      <c r="AE1916" s="11">
        <v>0.74900000000000011</v>
      </c>
      <c r="AF1916" s="11">
        <v>0.95700000000000007</v>
      </c>
      <c r="AG1916" s="11">
        <v>0.1</v>
      </c>
      <c r="AH1916" s="11">
        <v>0.55100000000000005</v>
      </c>
      <c r="AI1916" s="11">
        <v>0.69</v>
      </c>
      <c r="AJ1916" s="11">
        <v>0.19775422536908902</v>
      </c>
      <c r="AK1916" s="11">
        <v>9.1659304034175992E-2</v>
      </c>
      <c r="AL1916" s="11">
        <v>0.23006463130879454</v>
      </c>
      <c r="AM1916" s="11">
        <v>5.3580126643935553E-4</v>
      </c>
      <c r="AN1916" s="11">
        <v>0.15844714285714287</v>
      </c>
      <c r="AO1916" s="11">
        <v>0.21397948078734289</v>
      </c>
      <c r="AP1916" s="11">
        <v>0.18400000035762787</v>
      </c>
      <c r="AQ1916" s="11">
        <v>0.23006463130879454</v>
      </c>
      <c r="AS1916" s="11" t="e">
        <v>#DIV/0!</v>
      </c>
      <c r="AT1916" s="11">
        <v>47013700</v>
      </c>
      <c r="AW1916" s="11">
        <v>-7.0000000000000007E-2</v>
      </c>
      <c r="AX1916" s="11">
        <v>3.9397221873347654E-2</v>
      </c>
    </row>
    <row r="1917" spans="1:50">
      <c r="A1917"/>
      <c r="B1917"/>
      <c r="C1917"/>
      <c r="D1917"/>
      <c r="E1917"/>
      <c r="F1917"/>
      <c r="G1917"/>
      <c r="H1917"/>
      <c r="I1917"/>
      <c r="J1917"/>
      <c r="K1917"/>
      <c r="L1917"/>
      <c r="M1917"/>
      <c r="N1917"/>
      <c r="O1917"/>
      <c r="P1917"/>
      <c r="Q1917"/>
      <c r="R1917"/>
      <c r="S1917"/>
      <c r="T1917"/>
      <c r="U1917"/>
      <c r="V1917"/>
      <c r="W1917"/>
      <c r="X1917"/>
      <c r="Y1917"/>
      <c r="Z1917"/>
      <c r="AA1917" s="11">
        <v>1.1476312890194639E-2</v>
      </c>
      <c r="AB1917" s="11">
        <v>0.88396000099999994</v>
      </c>
      <c r="AC1917" s="11">
        <v>0.4</v>
      </c>
      <c r="AD1917" s="11">
        <v>0.3</v>
      </c>
      <c r="AE1917" s="11">
        <v>0.74900000000000011</v>
      </c>
      <c r="AF1917" s="11">
        <v>0.95700000000000007</v>
      </c>
      <c r="AG1917" s="11">
        <v>0.1</v>
      </c>
      <c r="AH1917" s="11">
        <v>0.69599999999999995</v>
      </c>
      <c r="AI1917" s="11">
        <v>0.69</v>
      </c>
      <c r="AJ1917" s="11">
        <v>0.21125708649903002</v>
      </c>
      <c r="AK1917" s="11">
        <v>9.779698767252798E-2</v>
      </c>
      <c r="AL1917" s="11">
        <v>0.2389196120827323</v>
      </c>
      <c r="AM1917" s="11">
        <v>1.1256331915432223E-3</v>
      </c>
      <c r="AN1917" s="11">
        <v>0.15760361904761905</v>
      </c>
      <c r="AO1917" s="11">
        <v>0.18151173041063581</v>
      </c>
      <c r="AP1917" s="11">
        <v>0.18800000026822089</v>
      </c>
      <c r="AQ1917" s="11">
        <v>0.2389196120827323</v>
      </c>
      <c r="AS1917" s="11" t="e">
        <v>#DIV/0!</v>
      </c>
      <c r="AT1917" s="11">
        <v>47362972</v>
      </c>
      <c r="AW1917" s="11">
        <v>-7.0000000000000007E-2</v>
      </c>
      <c r="AX1917" s="11">
        <v>3.986445216118073E-2</v>
      </c>
    </row>
    <row r="1918" spans="1:50">
      <c r="A1918"/>
      <c r="B1918"/>
      <c r="C1918"/>
      <c r="D1918"/>
      <c r="E1918"/>
      <c r="F1918"/>
      <c r="G1918"/>
      <c r="H1918"/>
      <c r="I1918"/>
      <c r="J1918"/>
      <c r="K1918"/>
      <c r="L1918"/>
      <c r="M1918"/>
      <c r="N1918"/>
      <c r="O1918"/>
      <c r="P1918"/>
      <c r="Q1918"/>
      <c r="R1918"/>
      <c r="S1918"/>
      <c r="T1918"/>
      <c r="U1918"/>
      <c r="V1918"/>
      <c r="W1918"/>
      <c r="X1918"/>
      <c r="Y1918"/>
      <c r="Z1918"/>
      <c r="AA1918" s="11">
        <v>1.1476312890194639E-2</v>
      </c>
      <c r="AB1918" s="11">
        <v>0.88313999939999999</v>
      </c>
      <c r="AC1918" s="11">
        <v>0.4</v>
      </c>
      <c r="AD1918" s="11">
        <v>0.3</v>
      </c>
      <c r="AE1918" s="11">
        <v>0.81900000000000006</v>
      </c>
      <c r="AF1918" s="11">
        <v>0.98699999999999999</v>
      </c>
      <c r="AG1918" s="11">
        <v>0.1</v>
      </c>
      <c r="AH1918" s="11">
        <v>0.54299999999999993</v>
      </c>
      <c r="AI1918" s="11">
        <v>0.69</v>
      </c>
      <c r="AJ1918" s="11">
        <v>0.22227946074469199</v>
      </c>
      <c r="AK1918" s="11">
        <v>8.7382688279986007E-2</v>
      </c>
      <c r="AL1918" s="11">
        <v>0.21850964408722645</v>
      </c>
      <c r="AM1918" s="11">
        <v>1.5500503635288887E-3</v>
      </c>
      <c r="AN1918" s="11">
        <v>0.15676009523809523</v>
      </c>
      <c r="AO1918" s="11">
        <v>0.17472235995466595</v>
      </c>
      <c r="AP1918" s="11">
        <v>0.19200000017881394</v>
      </c>
      <c r="AQ1918" s="11">
        <v>0.21850964408722645</v>
      </c>
      <c r="AS1918" s="11" t="e">
        <v>#DIV/0!</v>
      </c>
      <c r="AT1918" s="11">
        <v>47680888</v>
      </c>
      <c r="AW1918" s="11">
        <v>-7.0000000000000007E-2</v>
      </c>
      <c r="AX1918" s="11">
        <v>4.0735542076826337E-2</v>
      </c>
    </row>
    <row r="1919" spans="1:50">
      <c r="A1919"/>
      <c r="B1919"/>
      <c r="C1919"/>
      <c r="D1919"/>
      <c r="E1919"/>
      <c r="F1919"/>
      <c r="G1919"/>
      <c r="H1919"/>
      <c r="I1919"/>
      <c r="J1919"/>
      <c r="K1919"/>
      <c r="L1919"/>
      <c r="M1919"/>
      <c r="N1919"/>
      <c r="O1919"/>
      <c r="P1919"/>
      <c r="Q1919"/>
      <c r="R1919"/>
      <c r="S1919"/>
      <c r="T1919"/>
      <c r="U1919"/>
      <c r="V1919"/>
      <c r="W1919"/>
      <c r="X1919"/>
      <c r="Y1919"/>
      <c r="Z1919"/>
      <c r="AA1919" s="11">
        <v>1.1476312890194639E-2</v>
      </c>
      <c r="AB1919" s="11">
        <v>0.88231999780000003</v>
      </c>
      <c r="AC1919" s="11">
        <v>0.4</v>
      </c>
      <c r="AD1919" s="11">
        <v>0.3</v>
      </c>
      <c r="AE1919" s="11">
        <v>0.81900000000000006</v>
      </c>
      <c r="AF1919" s="11">
        <v>0.98699999999999999</v>
      </c>
      <c r="AG1919" s="11">
        <v>0.1</v>
      </c>
      <c r="AH1919" s="11">
        <v>0.41600000000000004</v>
      </c>
      <c r="AI1919" s="11">
        <v>0.70400000000000007</v>
      </c>
      <c r="AJ1919" s="11">
        <v>0.27760452643871802</v>
      </c>
      <c r="AK1919" s="11">
        <v>7.2477596052543974E-2</v>
      </c>
      <c r="AL1919" s="11">
        <v>0.1521600024695664</v>
      </c>
      <c r="AM1919" s="11">
        <v>2.1400830959738886E-3</v>
      </c>
      <c r="AN1919" s="11">
        <v>0.1559165714285714</v>
      </c>
      <c r="AO1919" s="11">
        <v>0.17649371940223824</v>
      </c>
      <c r="AP1919" s="11">
        <v>0.19600000008940696</v>
      </c>
      <c r="AQ1919" s="11">
        <v>0.1521600024695664</v>
      </c>
      <c r="AS1919" s="11" t="e">
        <v>#DIV/0!</v>
      </c>
      <c r="AT1919" s="11">
        <v>48000213</v>
      </c>
      <c r="AW1919" s="11">
        <v>-0.09</v>
      </c>
      <c r="AX1919" s="11">
        <v>3.8710650135794999E-2</v>
      </c>
    </row>
    <row r="1920" spans="1:50">
      <c r="A1920"/>
      <c r="B1920"/>
      <c r="C1920"/>
      <c r="D1920"/>
      <c r="E1920"/>
      <c r="F1920"/>
      <c r="G1920"/>
      <c r="H1920"/>
      <c r="I1920"/>
      <c r="J1920"/>
      <c r="K1920"/>
      <c r="L1920"/>
      <c r="M1920"/>
      <c r="N1920"/>
      <c r="O1920"/>
      <c r="P1920"/>
      <c r="Q1920"/>
      <c r="R1920"/>
      <c r="S1920"/>
      <c r="T1920"/>
      <c r="U1920"/>
      <c r="V1920"/>
      <c r="W1920"/>
      <c r="X1920"/>
      <c r="Y1920"/>
      <c r="Z1920"/>
      <c r="AA1920" s="11">
        <v>1.1476312890194639E-2</v>
      </c>
      <c r="AB1920" s="11">
        <v>0.88149999619999997</v>
      </c>
      <c r="AC1920" s="11">
        <v>0.4</v>
      </c>
      <c r="AD1920" s="11">
        <v>0.1</v>
      </c>
      <c r="AE1920" s="11">
        <v>0.82</v>
      </c>
      <c r="AF1920" s="11">
        <v>0.97799999999999998</v>
      </c>
      <c r="AG1920" s="11">
        <v>0.1</v>
      </c>
      <c r="AH1920" s="11">
        <v>0.48200000000000004</v>
      </c>
      <c r="AI1920" s="11">
        <v>0.70799999999999996</v>
      </c>
      <c r="AJ1920" s="11">
        <v>0.29978327663316801</v>
      </c>
      <c r="AK1920" s="11">
        <v>6.3871644525985968E-2</v>
      </c>
      <c r="AL1920" s="11">
        <v>0.16979513637563062</v>
      </c>
      <c r="AM1920" s="11">
        <v>2.9578808930449999E-3</v>
      </c>
      <c r="AN1920" s="11">
        <v>0.15507304761904761</v>
      </c>
      <c r="AO1920" s="11">
        <v>0.17116671250401008</v>
      </c>
      <c r="AP1920" s="11">
        <v>0.2</v>
      </c>
      <c r="AQ1920" s="11">
        <v>0.16979513637563062</v>
      </c>
      <c r="AS1920" s="11">
        <v>1020</v>
      </c>
      <c r="AT1920" s="11">
        <v>48345422</v>
      </c>
      <c r="AW1920" s="11">
        <v>-0.09</v>
      </c>
      <c r="AX1920" s="11">
        <v>3.8842331739067315E-2</v>
      </c>
    </row>
    <row r="1921" spans="1:50">
      <c r="A1921"/>
      <c r="B1921"/>
      <c r="C1921"/>
      <c r="D1921"/>
      <c r="E1921"/>
      <c r="F1921"/>
      <c r="G1921"/>
      <c r="H1921"/>
      <c r="I1921"/>
      <c r="J1921"/>
      <c r="K1921"/>
      <c r="L1921"/>
      <c r="M1921"/>
      <c r="N1921"/>
      <c r="O1921"/>
      <c r="P1921"/>
      <c r="Q1921"/>
      <c r="R1921"/>
      <c r="S1921"/>
      <c r="T1921"/>
      <c r="U1921"/>
      <c r="V1921"/>
      <c r="W1921"/>
      <c r="X1921"/>
      <c r="Y1921"/>
      <c r="Z1921"/>
      <c r="AA1921" s="11">
        <v>1.1476312890194639E-2</v>
      </c>
      <c r="AB1921" s="11">
        <v>0.88386999622302631</v>
      </c>
      <c r="AC1921" s="11">
        <v>0.2</v>
      </c>
      <c r="AD1921" s="11">
        <v>0.1</v>
      </c>
      <c r="AE1921" s="11">
        <v>0.81900000000000006</v>
      </c>
      <c r="AF1921" s="11">
        <v>0.97299999999999998</v>
      </c>
      <c r="AG1921" s="11">
        <v>0.1</v>
      </c>
      <c r="AH1921" s="11">
        <v>0.61399999999999999</v>
      </c>
      <c r="AI1921" s="11">
        <v>0.72199999999999998</v>
      </c>
      <c r="AJ1921" s="11">
        <v>0.31390095030584397</v>
      </c>
      <c r="AK1921" s="11">
        <v>6.579443146329203E-2</v>
      </c>
      <c r="AL1921" s="11">
        <v>0.14757607065590878</v>
      </c>
      <c r="AM1921" s="11">
        <v>4.8850433658942224E-3</v>
      </c>
      <c r="AN1921" s="11">
        <v>0.15422952380952382</v>
      </c>
      <c r="AO1921" s="11">
        <v>0.20642375888214085</v>
      </c>
      <c r="AP1921" s="11">
        <v>0.2</v>
      </c>
      <c r="AQ1921" s="11">
        <v>0.14757607065590878</v>
      </c>
      <c r="AS1921" s="11" t="e">
        <v>#DIV/0!</v>
      </c>
      <c r="AT1921" s="11">
        <v>48723325</v>
      </c>
      <c r="AW1921" s="11">
        <v>-0.1</v>
      </c>
      <c r="AX1921" s="11">
        <v>3.5846973139641303E-2</v>
      </c>
    </row>
    <row r="1922" spans="1:50">
      <c r="A1922"/>
      <c r="B1922"/>
      <c r="C1922"/>
      <c r="D1922"/>
      <c r="E1922"/>
      <c r="F1922"/>
      <c r="G1922"/>
      <c r="H1922"/>
      <c r="I1922"/>
      <c r="J1922"/>
      <c r="K1922"/>
      <c r="L1922"/>
      <c r="M1922"/>
      <c r="N1922"/>
      <c r="O1922"/>
      <c r="P1922"/>
      <c r="Q1922"/>
      <c r="R1922"/>
      <c r="S1922"/>
      <c r="T1922"/>
      <c r="U1922"/>
      <c r="V1922"/>
      <c r="W1922"/>
      <c r="X1922"/>
      <c r="Y1922"/>
      <c r="Z1922"/>
      <c r="AA1922" s="11">
        <v>1.1476312890194639E-2</v>
      </c>
      <c r="AB1922" s="11">
        <v>0.88623999624605276</v>
      </c>
      <c r="AC1922" s="11">
        <v>0.2</v>
      </c>
      <c r="AD1922" s="11">
        <v>0.1</v>
      </c>
      <c r="AE1922" s="11">
        <v>0.81900000000000006</v>
      </c>
      <c r="AF1922" s="11">
        <v>0.98</v>
      </c>
      <c r="AG1922" s="11">
        <v>0.1</v>
      </c>
      <c r="AH1922" s="11">
        <v>0.70099999999999996</v>
      </c>
      <c r="AI1922" s="11">
        <v>0.71799999999999997</v>
      </c>
      <c r="AJ1922" s="11">
        <v>0.235475449334862</v>
      </c>
      <c r="AK1922" s="11">
        <v>6.2818700226416002E-2</v>
      </c>
      <c r="AL1922" s="11">
        <v>0.17482410767586143</v>
      </c>
      <c r="AM1922" s="11">
        <v>5.600646754032444E-3</v>
      </c>
      <c r="AN1922" s="11">
        <v>0.15338599999999999</v>
      </c>
      <c r="AO1922" s="11">
        <v>0.21029229015624223</v>
      </c>
      <c r="AP1922" s="11">
        <v>0.2</v>
      </c>
      <c r="AQ1922" s="11">
        <v>0.17482410767586143</v>
      </c>
      <c r="AS1922" s="11" t="e">
        <v>#DIV/0!</v>
      </c>
      <c r="AT1922" s="11">
        <v>49129445</v>
      </c>
      <c r="AW1922" s="11">
        <v>-0.1</v>
      </c>
      <c r="AX1922" s="11">
        <v>3.5964423211178098E-2</v>
      </c>
    </row>
    <row r="1923" spans="1:50">
      <c r="A1923"/>
      <c r="B1923"/>
      <c r="C1923"/>
      <c r="D1923"/>
      <c r="E1923"/>
      <c r="F1923"/>
      <c r="G1923"/>
      <c r="H1923"/>
      <c r="I1923"/>
      <c r="J1923"/>
      <c r="K1923"/>
      <c r="L1923"/>
      <c r="M1923"/>
      <c r="N1923"/>
      <c r="O1923"/>
      <c r="P1923"/>
      <c r="Q1923"/>
      <c r="R1923"/>
      <c r="S1923"/>
      <c r="T1923"/>
      <c r="U1923"/>
      <c r="V1923"/>
      <c r="W1923"/>
      <c r="X1923"/>
      <c r="Y1923"/>
      <c r="Z1923"/>
      <c r="AA1923" s="11">
        <v>1.1476312890194639E-2</v>
      </c>
      <c r="AB1923" s="11">
        <v>0.88860999626907911</v>
      </c>
      <c r="AC1923" s="11">
        <v>0.2</v>
      </c>
      <c r="AD1923" s="11">
        <v>0.1</v>
      </c>
      <c r="AE1923" s="11">
        <v>0.81700000000000006</v>
      </c>
      <c r="AF1923" s="11">
        <v>0.97</v>
      </c>
      <c r="AG1923" s="11">
        <v>0.1</v>
      </c>
      <c r="AH1923" s="11">
        <v>0.56499999999999995</v>
      </c>
      <c r="AI1923" s="11">
        <v>0.71</v>
      </c>
      <c r="AJ1923" s="11">
        <v>0.21466652935359201</v>
      </c>
      <c r="AK1923" s="11">
        <v>6.4190705058626035E-2</v>
      </c>
      <c r="AL1923" s="11">
        <v>0.17244650760697389</v>
      </c>
      <c r="AM1923" s="11">
        <v>8.2361586748556665E-3</v>
      </c>
      <c r="AN1923" s="11">
        <v>0.15031828006856887</v>
      </c>
      <c r="AO1923" s="11">
        <v>0.20821104693115622</v>
      </c>
      <c r="AP1923" s="11">
        <v>0.2</v>
      </c>
      <c r="AQ1923" s="11">
        <v>0.17244650760697389</v>
      </c>
      <c r="AS1923" s="11" t="e">
        <v>#DIV/0!</v>
      </c>
      <c r="AT1923" s="11">
        <v>49563019</v>
      </c>
      <c r="AW1923" s="11">
        <v>-0.11</v>
      </c>
      <c r="AX1923" s="11">
        <v>3.2032518717019232E-2</v>
      </c>
    </row>
    <row r="1924" spans="1:50">
      <c r="A1924"/>
      <c r="B1924"/>
      <c r="C1924"/>
      <c r="D1924"/>
      <c r="E1924"/>
      <c r="F1924"/>
      <c r="G1924"/>
      <c r="H1924"/>
      <c r="I1924"/>
      <c r="J1924"/>
      <c r="K1924"/>
      <c r="L1924"/>
      <c r="M1924"/>
      <c r="N1924"/>
      <c r="O1924"/>
      <c r="P1924"/>
      <c r="Q1924"/>
      <c r="R1924"/>
      <c r="S1924"/>
      <c r="T1924"/>
      <c r="U1924"/>
      <c r="V1924"/>
      <c r="W1924"/>
      <c r="X1924"/>
      <c r="Y1924"/>
      <c r="Z1924"/>
      <c r="AA1924" s="11">
        <v>1.1476312890194639E-2</v>
      </c>
      <c r="AB1924" s="11">
        <v>0.89097999629210545</v>
      </c>
      <c r="AC1924" s="11">
        <v>0.2</v>
      </c>
      <c r="AD1924" s="11">
        <v>0.1</v>
      </c>
      <c r="AE1924" s="11">
        <v>0.81799999999999995</v>
      </c>
      <c r="AF1924" s="11">
        <v>0.98499999999999999</v>
      </c>
      <c r="AG1924" s="11">
        <v>0.1</v>
      </c>
      <c r="AH1924" s="11">
        <v>0.45299999999999996</v>
      </c>
      <c r="AI1924" s="11">
        <v>0.72199999999999998</v>
      </c>
      <c r="AJ1924" s="11">
        <v>0.15690520890657397</v>
      </c>
      <c r="AK1924" s="11">
        <v>6.6073253837673998E-2</v>
      </c>
      <c r="AL1924" s="11">
        <v>0.14903347241596085</v>
      </c>
      <c r="AM1924" s="11">
        <v>9.9516196899682233E-3</v>
      </c>
      <c r="AN1924" s="11">
        <v>0.14725056013713775</v>
      </c>
      <c r="AO1924" s="11">
        <v>0.19558048646590481</v>
      </c>
      <c r="AP1924" s="11">
        <v>0.2</v>
      </c>
      <c r="AQ1924" s="11">
        <v>0.14903347241596085</v>
      </c>
      <c r="AS1924" s="11" t="e">
        <v>#DIV/0!</v>
      </c>
      <c r="AT1924" s="11">
        <v>50019775</v>
      </c>
      <c r="AW1924" s="11">
        <v>-0.13</v>
      </c>
      <c r="AX1924" s="11">
        <v>2.6614721687390153E-2</v>
      </c>
    </row>
    <row r="1925" spans="1:50">
      <c r="A1925"/>
      <c r="B1925"/>
      <c r="C1925"/>
      <c r="D1925"/>
      <c r="E1925"/>
      <c r="F1925"/>
      <c r="G1925"/>
      <c r="H1925"/>
      <c r="I1925"/>
      <c r="J1925"/>
      <c r="K1925"/>
      <c r="L1925"/>
      <c r="M1925"/>
      <c r="N1925"/>
      <c r="O1925"/>
      <c r="P1925"/>
      <c r="Q1925"/>
      <c r="R1925"/>
      <c r="S1925"/>
      <c r="T1925"/>
      <c r="U1925"/>
      <c r="V1925"/>
      <c r="W1925"/>
      <c r="X1925"/>
      <c r="Y1925"/>
      <c r="Z1925"/>
      <c r="AA1925" s="11">
        <v>1.1476312890194639E-2</v>
      </c>
      <c r="AB1925" s="11">
        <v>0.8933499963151319</v>
      </c>
      <c r="AC1925" s="11">
        <v>0.2</v>
      </c>
      <c r="AD1925" s="11">
        <v>0.1</v>
      </c>
      <c r="AE1925" s="11">
        <v>0.81900000000000006</v>
      </c>
      <c r="AF1925" s="11">
        <v>0.9840000000000001</v>
      </c>
      <c r="AG1925" s="11">
        <v>9.9000000022351736E-2</v>
      </c>
      <c r="AH1925" s="11">
        <v>0.46500000000000002</v>
      </c>
      <c r="AI1925" s="11">
        <v>0.72299999999999998</v>
      </c>
      <c r="AJ1925" s="11">
        <v>0.16033615674082058</v>
      </c>
      <c r="AK1925" s="11">
        <v>7.0412521202307052E-2</v>
      </c>
      <c r="AL1925" s="11">
        <v>0.15254313761335414</v>
      </c>
      <c r="AM1925" s="11">
        <v>9.8521034952928997E-3</v>
      </c>
      <c r="AN1925" s="11">
        <v>0.14418284020570665</v>
      </c>
      <c r="AO1925" s="11">
        <v>0.19862468153320273</v>
      </c>
      <c r="AP1925" s="11">
        <v>0.2</v>
      </c>
      <c r="AQ1925" s="11">
        <v>0.15254313761335414</v>
      </c>
      <c r="AS1925" s="11" t="e">
        <v>#DIV/0!</v>
      </c>
      <c r="AW1925" s="11">
        <v>-0.13</v>
      </c>
      <c r="AX1925" s="11">
        <v>2.0886686543782673E-2</v>
      </c>
    </row>
    <row r="1926" spans="1:50">
      <c r="A1926"/>
      <c r="B1926"/>
      <c r="C1926"/>
      <c r="D1926"/>
      <c r="E1926"/>
      <c r="F1926"/>
      <c r="G1926"/>
      <c r="H1926"/>
      <c r="I1926"/>
      <c r="J1926"/>
      <c r="K1926"/>
      <c r="L1926"/>
      <c r="M1926"/>
      <c r="N1926"/>
      <c r="O1926"/>
      <c r="P1926"/>
      <c r="Q1926"/>
      <c r="R1926"/>
      <c r="S1926"/>
      <c r="T1926"/>
      <c r="U1926"/>
      <c r="V1926"/>
      <c r="W1926"/>
      <c r="X1926"/>
      <c r="Y1926"/>
      <c r="Z1926"/>
      <c r="AA1926" s="11">
        <v>7.2878329628684908E-3</v>
      </c>
      <c r="AB1926" s="11">
        <v>0.92099999904999996</v>
      </c>
      <c r="AC1926" s="11">
        <v>0.52800000049173834</v>
      </c>
      <c r="AD1926" s="11">
        <v>0.67200000062584875</v>
      </c>
      <c r="AE1926" s="11">
        <v>0.64992000060528521</v>
      </c>
      <c r="AF1926" s="11">
        <v>0.58080000054091219</v>
      </c>
      <c r="AG1926" s="11">
        <v>0.67200000062584875</v>
      </c>
      <c r="AH1926" s="11">
        <v>0.71904000066965823</v>
      </c>
      <c r="AI1926" s="11">
        <v>0.34752000032365321</v>
      </c>
      <c r="AJ1926" s="11">
        <v>0.60621833266578329</v>
      </c>
      <c r="AK1926" s="11">
        <v>0.62074962119526222</v>
      </c>
      <c r="AL1926" s="11">
        <v>0.61352487144936663</v>
      </c>
      <c r="AM1926" s="11">
        <v>2.400241999256222E-3</v>
      </c>
      <c r="AN1926" s="11">
        <v>0.10076614285714286</v>
      </c>
      <c r="AO1926" s="11">
        <v>0.55814112509101133</v>
      </c>
      <c r="AP1926" s="11">
        <v>0.69280000387132157</v>
      </c>
      <c r="AQ1926" s="11">
        <v>0.61352487144936663</v>
      </c>
      <c r="AR1926" s="11">
        <v>3603.1263652513499</v>
      </c>
      <c r="AS1926" s="11">
        <v>3760</v>
      </c>
      <c r="AT1926" s="11">
        <v>1620207</v>
      </c>
      <c r="AW1926" s="11">
        <v>0.01</v>
      </c>
      <c r="AX1926" s="11">
        <v>-0.11969518572752985</v>
      </c>
    </row>
    <row r="1927" spans="1:50">
      <c r="A1927"/>
      <c r="B1927"/>
      <c r="C1927"/>
      <c r="D1927"/>
      <c r="E1927"/>
      <c r="F1927"/>
      <c r="G1927"/>
      <c r="H1927"/>
      <c r="I1927"/>
      <c r="J1927"/>
      <c r="K1927"/>
      <c r="L1927"/>
      <c r="M1927"/>
      <c r="N1927"/>
      <c r="O1927"/>
      <c r="P1927"/>
      <c r="Q1927"/>
      <c r="R1927"/>
      <c r="S1927"/>
      <c r="T1927"/>
      <c r="U1927"/>
      <c r="V1927"/>
      <c r="W1927"/>
      <c r="X1927"/>
      <c r="Y1927"/>
      <c r="Z1927"/>
      <c r="AA1927" s="11">
        <v>7.2878329628684908E-3</v>
      </c>
      <c r="AB1927" s="11">
        <v>0.88600000379999999</v>
      </c>
      <c r="AC1927" s="11">
        <v>0.53900000024586914</v>
      </c>
      <c r="AD1927" s="11">
        <v>0.68600000031292441</v>
      </c>
      <c r="AE1927" s="11">
        <v>0.66346000030264263</v>
      </c>
      <c r="AF1927" s="11">
        <v>0.59290000027045608</v>
      </c>
      <c r="AG1927" s="11">
        <v>0.68600000031292441</v>
      </c>
      <c r="AH1927" s="11">
        <v>0.73402000033482917</v>
      </c>
      <c r="AI1927" s="11">
        <v>0.35476000016182668</v>
      </c>
      <c r="AJ1927" s="11">
        <v>0.60838605369115395</v>
      </c>
      <c r="AK1927" s="11">
        <v>0.62321389912263403</v>
      </c>
      <c r="AL1927" s="11">
        <v>0.61584170550773609</v>
      </c>
      <c r="AM1927" s="11">
        <v>4.4451536351207783E-3</v>
      </c>
      <c r="AN1927" s="11">
        <v>8.800635714285715E-2</v>
      </c>
      <c r="AO1927" s="11">
        <v>0.55932767863723443</v>
      </c>
      <c r="AP1927" s="11">
        <v>0.71012000348418947</v>
      </c>
      <c r="AQ1927" s="11">
        <v>0.61584170550773609</v>
      </c>
      <c r="AR1927" s="11">
        <v>3696.8840350990499</v>
      </c>
      <c r="AS1927" s="11">
        <v>3770</v>
      </c>
      <c r="AT1927" s="11">
        <v>1660735</v>
      </c>
      <c r="AW1927" s="11">
        <v>0.02</v>
      </c>
      <c r="AX1927" s="11">
        <v>-0.1167566700922949</v>
      </c>
    </row>
    <row r="1928" spans="1:50">
      <c r="A1928"/>
      <c r="B1928"/>
      <c r="C1928"/>
      <c r="D1928"/>
      <c r="E1928"/>
      <c r="F1928"/>
      <c r="G1928"/>
      <c r="H1928"/>
      <c r="I1928"/>
      <c r="J1928"/>
      <c r="K1928"/>
      <c r="L1928"/>
      <c r="M1928"/>
      <c r="N1928"/>
      <c r="O1928"/>
      <c r="P1928"/>
      <c r="Q1928"/>
      <c r="R1928"/>
      <c r="S1928"/>
      <c r="T1928"/>
      <c r="U1928"/>
      <c r="V1928"/>
      <c r="W1928"/>
      <c r="X1928"/>
      <c r="Y1928"/>
      <c r="Z1928"/>
      <c r="AA1928" s="11">
        <v>7.2878329628684908E-3</v>
      </c>
      <c r="AB1928" s="11">
        <v>0.86800000190000004</v>
      </c>
      <c r="AC1928" s="11">
        <v>0.55000000000000004</v>
      </c>
      <c r="AD1928" s="11">
        <v>0.7</v>
      </c>
      <c r="AE1928" s="11">
        <v>0.67700000000000005</v>
      </c>
      <c r="AF1928" s="11">
        <v>0.60499999999999998</v>
      </c>
      <c r="AG1928" s="11">
        <v>0.7</v>
      </c>
      <c r="AH1928" s="11">
        <v>0.74900000000000011</v>
      </c>
      <c r="AI1928" s="11">
        <v>0.36200000000000004</v>
      </c>
      <c r="AJ1928" s="11">
        <v>0.60233056169921206</v>
      </c>
      <c r="AK1928" s="11">
        <v>0.59632449492495399</v>
      </c>
      <c r="AL1928" s="11">
        <v>0.62009623785635104</v>
      </c>
      <c r="AM1928" s="11">
        <v>8.1598164681024443E-3</v>
      </c>
      <c r="AN1928" s="11">
        <v>7.5246571428571427E-2</v>
      </c>
      <c r="AO1928" s="11">
        <v>0.55866372889232319</v>
      </c>
      <c r="AP1928" s="11">
        <v>0.72744000309705725</v>
      </c>
      <c r="AQ1928" s="11">
        <v>0.62009623785635104</v>
      </c>
      <c r="AR1928" s="11">
        <v>3825.8087346716902</v>
      </c>
      <c r="AS1928" s="11">
        <v>3900</v>
      </c>
      <c r="AT1928" s="11">
        <v>1702108</v>
      </c>
      <c r="AW1928" s="11">
        <v>0.02</v>
      </c>
      <c r="AX1928" s="11">
        <v>-0.1187094981349352</v>
      </c>
    </row>
    <row r="1929" spans="1:50">
      <c r="A1929"/>
      <c r="B1929"/>
      <c r="C1929"/>
      <c r="D1929"/>
      <c r="E1929"/>
      <c r="F1929"/>
      <c r="G1929"/>
      <c r="H1929"/>
      <c r="I1929"/>
      <c r="J1929"/>
      <c r="K1929"/>
      <c r="L1929"/>
      <c r="M1929"/>
      <c r="N1929"/>
      <c r="O1929"/>
      <c r="P1929"/>
      <c r="Q1929"/>
      <c r="R1929"/>
      <c r="S1929"/>
      <c r="T1929"/>
      <c r="U1929"/>
      <c r="V1929"/>
      <c r="W1929"/>
      <c r="X1929"/>
      <c r="Y1929"/>
      <c r="Z1929"/>
      <c r="AA1929" s="11">
        <v>7.2878329628684908E-3</v>
      </c>
      <c r="AB1929" s="11">
        <v>0.86499999999999999</v>
      </c>
      <c r="AC1929" s="11">
        <v>0.7</v>
      </c>
      <c r="AD1929" s="11">
        <v>0.7</v>
      </c>
      <c r="AE1929" s="11">
        <v>0.67099999999999993</v>
      </c>
      <c r="AF1929" s="11">
        <v>0.60699999999999998</v>
      </c>
      <c r="AG1929" s="11">
        <v>0.7</v>
      </c>
      <c r="AH1929" s="11">
        <v>0.76300000000000001</v>
      </c>
      <c r="AI1929" s="11">
        <v>0.61</v>
      </c>
      <c r="AJ1929" s="11">
        <v>0.59627506970726996</v>
      </c>
      <c r="AK1929" s="11">
        <v>0.56943509072727394</v>
      </c>
      <c r="AL1929" s="11">
        <v>0.62435077020496588</v>
      </c>
      <c r="AM1929" s="11">
        <v>1.2425620712324557E-2</v>
      </c>
      <c r="AN1929" s="11">
        <v>9.2302714285714293E-2</v>
      </c>
      <c r="AO1929" s="11">
        <v>0.55799977914741183</v>
      </c>
      <c r="AP1929" s="11">
        <v>0.74476000270992515</v>
      </c>
      <c r="AQ1929" s="11">
        <v>0.62435077020496588</v>
      </c>
      <c r="AR1929" s="11">
        <v>3901.1498485257298</v>
      </c>
      <c r="AS1929" s="11">
        <v>4000</v>
      </c>
      <c r="AT1929" s="11">
        <v>1743709</v>
      </c>
      <c r="AW1929" s="11">
        <v>0.04</v>
      </c>
      <c r="AX1929" s="11">
        <v>-0.11659178733405101</v>
      </c>
    </row>
    <row r="1930" spans="1:50">
      <c r="A1930"/>
      <c r="B1930"/>
      <c r="C1930"/>
      <c r="D1930"/>
      <c r="E1930"/>
      <c r="F1930"/>
      <c r="G1930"/>
      <c r="H1930"/>
      <c r="I1930"/>
      <c r="J1930"/>
      <c r="K1930"/>
      <c r="L1930"/>
      <c r="M1930"/>
      <c r="N1930"/>
      <c r="O1930"/>
      <c r="P1930"/>
      <c r="Q1930"/>
      <c r="R1930"/>
      <c r="S1930"/>
      <c r="T1930"/>
      <c r="U1930"/>
      <c r="V1930"/>
      <c r="W1930"/>
      <c r="X1930"/>
      <c r="Y1930"/>
      <c r="Z1930"/>
      <c r="AA1930" s="11">
        <v>7.2878329628684908E-3</v>
      </c>
      <c r="AB1930" s="11">
        <v>0.86399999620000001</v>
      </c>
      <c r="AC1930" s="11">
        <v>0.7</v>
      </c>
      <c r="AD1930" s="11">
        <v>0.7</v>
      </c>
      <c r="AE1930" s="11">
        <v>0.66900000000000004</v>
      </c>
      <c r="AF1930" s="11">
        <v>0.60699999999999998</v>
      </c>
      <c r="AG1930" s="11">
        <v>0.7</v>
      </c>
      <c r="AH1930" s="11">
        <v>0.76300000000000001</v>
      </c>
      <c r="AI1930" s="11">
        <v>0.61</v>
      </c>
      <c r="AJ1930" s="11">
        <v>0.51883948035224692</v>
      </c>
      <c r="AK1930" s="11">
        <v>0.57121791212362105</v>
      </c>
      <c r="AL1930" s="11">
        <v>0.61618188833598553</v>
      </c>
      <c r="AM1930" s="11">
        <v>1.8678761538337998E-2</v>
      </c>
      <c r="AN1930" s="11">
        <v>9.5737761904761909E-2</v>
      </c>
      <c r="AO1930" s="11">
        <v>0.55346470482927612</v>
      </c>
      <c r="AP1930" s="11">
        <v>0.76208000232279294</v>
      </c>
      <c r="AQ1930" s="11">
        <v>0.61618188833598553</v>
      </c>
      <c r="AR1930" s="11">
        <v>3998.14788036244</v>
      </c>
      <c r="AS1930" s="11">
        <v>3980</v>
      </c>
      <c r="AT1930" s="11">
        <v>1784558</v>
      </c>
      <c r="AW1930" s="11">
        <v>0.03</v>
      </c>
      <c r="AX1930" s="11">
        <v>-0.12094086136136861</v>
      </c>
    </row>
    <row r="1931" spans="1:50">
      <c r="A1931"/>
      <c r="B1931"/>
      <c r="C1931"/>
      <c r="D1931"/>
      <c r="E1931"/>
      <c r="F1931"/>
      <c r="G1931"/>
      <c r="H1931"/>
      <c r="I1931"/>
      <c r="J1931"/>
      <c r="K1931"/>
      <c r="L1931"/>
      <c r="M1931"/>
      <c r="N1931"/>
      <c r="O1931"/>
      <c r="P1931"/>
      <c r="Q1931"/>
      <c r="R1931"/>
      <c r="S1931"/>
      <c r="T1931"/>
      <c r="U1931"/>
      <c r="V1931"/>
      <c r="W1931"/>
      <c r="X1931"/>
      <c r="Y1931"/>
      <c r="Z1931"/>
      <c r="AA1931" s="11">
        <v>7.2878329628684908E-3</v>
      </c>
      <c r="AB1931" s="11">
        <v>0.86666666349999999</v>
      </c>
      <c r="AC1931" s="11">
        <v>0.7</v>
      </c>
      <c r="AD1931" s="11">
        <v>0.7</v>
      </c>
      <c r="AE1931" s="11">
        <v>0.57100000000000006</v>
      </c>
      <c r="AF1931" s="11">
        <v>0.71200000000000008</v>
      </c>
      <c r="AG1931" s="11">
        <v>0.7</v>
      </c>
      <c r="AH1931" s="11">
        <v>0.78299999999999992</v>
      </c>
      <c r="AI1931" s="11">
        <v>0.61</v>
      </c>
      <c r="AJ1931" s="11">
        <v>0.44140389099722405</v>
      </c>
      <c r="AK1931" s="11">
        <v>0.57300073351996805</v>
      </c>
      <c r="AL1931" s="11">
        <v>0.60801300646700529</v>
      </c>
      <c r="AM1931" s="11">
        <v>4.9951349213354562E-2</v>
      </c>
      <c r="AN1931" s="11">
        <v>9.9172809523809524E-2</v>
      </c>
      <c r="AO1931" s="11">
        <v>0.5489296305111403</v>
      </c>
      <c r="AP1931" s="11">
        <v>0.77940000193566084</v>
      </c>
      <c r="AQ1931" s="11">
        <v>0.60801300646700529</v>
      </c>
      <c r="AR1931" s="11">
        <v>4135.7416011306304</v>
      </c>
      <c r="AS1931" s="11">
        <v>4170</v>
      </c>
      <c r="AT1931" s="11">
        <v>1823997</v>
      </c>
      <c r="AW1931" s="11">
        <v>0.03</v>
      </c>
      <c r="AX1931" s="11">
        <v>-0.11161135319856536</v>
      </c>
    </row>
    <row r="1932" spans="1:50">
      <c r="A1932"/>
      <c r="B1932"/>
      <c r="C1932"/>
      <c r="D1932"/>
      <c r="E1932"/>
      <c r="F1932"/>
      <c r="G1932"/>
      <c r="H1932"/>
      <c r="I1932"/>
      <c r="J1932"/>
      <c r="K1932"/>
      <c r="L1932"/>
      <c r="M1932"/>
      <c r="N1932"/>
      <c r="O1932"/>
      <c r="P1932"/>
      <c r="Q1932"/>
      <c r="R1932"/>
      <c r="S1932"/>
      <c r="T1932"/>
      <c r="U1932"/>
      <c r="V1932"/>
      <c r="W1932"/>
      <c r="X1932"/>
      <c r="Y1932"/>
      <c r="Z1932"/>
      <c r="AA1932" s="11">
        <v>7.2878329628684908E-3</v>
      </c>
      <c r="AB1932" s="11">
        <v>0.86933333079999997</v>
      </c>
      <c r="AC1932" s="11">
        <v>0.7</v>
      </c>
      <c r="AD1932" s="11">
        <v>0.5</v>
      </c>
      <c r="AE1932" s="11">
        <v>0.63100000000000001</v>
      </c>
      <c r="AF1932" s="11">
        <v>0.69299999999999995</v>
      </c>
      <c r="AG1932" s="11">
        <v>0.7</v>
      </c>
      <c r="AH1932" s="11">
        <v>0.77099999999999991</v>
      </c>
      <c r="AI1932" s="11">
        <v>0.61</v>
      </c>
      <c r="AJ1932" s="11">
        <v>0.48894143594698097</v>
      </c>
      <c r="AK1932" s="11">
        <v>0.55924367214669701</v>
      </c>
      <c r="AL1932" s="11">
        <v>0.55398764599834338</v>
      </c>
      <c r="AM1932" s="11">
        <v>6.3617286045995883E-2</v>
      </c>
      <c r="AN1932" s="11">
        <v>0.10260785714285714</v>
      </c>
      <c r="AO1932" s="11">
        <v>0.55111060049702909</v>
      </c>
      <c r="AP1932" s="11">
        <v>0.79672000154852862</v>
      </c>
      <c r="AQ1932" s="11">
        <v>0.55398764599834338</v>
      </c>
      <c r="AR1932" s="11">
        <v>4192.47354835039</v>
      </c>
      <c r="AS1932" s="11">
        <v>4190</v>
      </c>
      <c r="AT1932" s="11">
        <v>1861828</v>
      </c>
      <c r="AW1932" s="11">
        <v>0.02</v>
      </c>
      <c r="AX1932" s="11">
        <v>-0.10917630318839822</v>
      </c>
    </row>
    <row r="1933" spans="1:50">
      <c r="A1933"/>
      <c r="B1933"/>
      <c r="C1933"/>
      <c r="D1933"/>
      <c r="E1933"/>
      <c r="F1933"/>
      <c r="G1933"/>
      <c r="H1933"/>
      <c r="I1933"/>
      <c r="J1933"/>
      <c r="K1933"/>
      <c r="L1933"/>
      <c r="M1933"/>
      <c r="N1933"/>
      <c r="O1933"/>
      <c r="P1933"/>
      <c r="Q1933"/>
      <c r="R1933"/>
      <c r="S1933"/>
      <c r="T1933"/>
      <c r="U1933"/>
      <c r="V1933"/>
      <c r="W1933"/>
      <c r="X1933"/>
      <c r="Y1933"/>
      <c r="Z1933"/>
      <c r="AA1933" s="11">
        <v>7.2878329628684908E-3</v>
      </c>
      <c r="AB1933" s="11">
        <v>0.87199999809999995</v>
      </c>
      <c r="AC1933" s="11">
        <v>0.7</v>
      </c>
      <c r="AD1933" s="11">
        <v>0.5</v>
      </c>
      <c r="AE1933" s="11">
        <v>0.65599999999999992</v>
      </c>
      <c r="AF1933" s="11">
        <v>0.69299999999999995</v>
      </c>
      <c r="AG1933" s="11">
        <v>0.7</v>
      </c>
      <c r="AH1933" s="11">
        <v>0.76200000000000001</v>
      </c>
      <c r="AI1933" s="11">
        <v>0.61</v>
      </c>
      <c r="AJ1933" s="11">
        <v>0.53647898089673807</v>
      </c>
      <c r="AK1933" s="11">
        <v>0.54548661077342597</v>
      </c>
      <c r="AL1933" s="11">
        <v>0.49996228552968142</v>
      </c>
      <c r="AM1933" s="11">
        <v>8.7789992292038668E-2</v>
      </c>
      <c r="AN1933" s="11">
        <v>8.310942857142857E-2</v>
      </c>
      <c r="AO1933" s="11">
        <v>0.55329157048291777</v>
      </c>
      <c r="AP1933" s="11">
        <v>0.81404000116139641</v>
      </c>
      <c r="AQ1933" s="11">
        <v>0.49996228552968142</v>
      </c>
      <c r="AR1933" s="11">
        <v>4378.3714335453296</v>
      </c>
      <c r="AS1933" s="11">
        <v>4420</v>
      </c>
      <c r="AT1933" s="11">
        <v>1898470</v>
      </c>
      <c r="AW1933" s="11">
        <v>0.02</v>
      </c>
      <c r="AX1933" s="11">
        <v>-0.10278669471354451</v>
      </c>
    </row>
    <row r="1934" spans="1:50">
      <c r="A1934"/>
      <c r="B1934"/>
      <c r="C1934"/>
      <c r="D1934"/>
      <c r="E1934"/>
      <c r="F1934"/>
      <c r="G1934"/>
      <c r="H1934"/>
      <c r="I1934"/>
      <c r="J1934"/>
      <c r="K1934"/>
      <c r="L1934"/>
      <c r="M1934"/>
      <c r="N1934"/>
      <c r="O1934"/>
      <c r="P1934"/>
      <c r="Q1934"/>
      <c r="R1934"/>
      <c r="S1934"/>
      <c r="T1934"/>
      <c r="U1934"/>
      <c r="V1934"/>
      <c r="W1934"/>
      <c r="X1934"/>
      <c r="Y1934"/>
      <c r="Z1934"/>
      <c r="AA1934" s="11">
        <v>7.2878329628684908E-3</v>
      </c>
      <c r="AB1934" s="11">
        <v>0.87455999808077955</v>
      </c>
      <c r="AC1934" s="11">
        <v>0.7</v>
      </c>
      <c r="AD1934" s="11">
        <v>0.7</v>
      </c>
      <c r="AE1934" s="11">
        <v>0.65700000000000003</v>
      </c>
      <c r="AF1934" s="11">
        <v>0.62</v>
      </c>
      <c r="AG1934" s="11">
        <v>0.7</v>
      </c>
      <c r="AH1934" s="11">
        <v>0.75800000000000001</v>
      </c>
      <c r="AI1934" s="11">
        <v>0.68</v>
      </c>
      <c r="AJ1934" s="11">
        <v>0.56198579353182598</v>
      </c>
      <c r="AK1934" s="11">
        <v>0.55141480090047401</v>
      </c>
      <c r="AL1934" s="11">
        <v>0.53608486921901577</v>
      </c>
      <c r="AM1934" s="11">
        <v>0.1284613242800289</v>
      </c>
      <c r="AN1934" s="11">
        <v>8.6984428571428574E-2</v>
      </c>
      <c r="AO1934" s="11">
        <v>0.53787508850779653</v>
      </c>
      <c r="AP1934" s="11">
        <v>0.83136000077426431</v>
      </c>
      <c r="AQ1934" s="11">
        <v>0.53608486921901577</v>
      </c>
      <c r="AR1934" s="11">
        <v>4575.2456166085603</v>
      </c>
      <c r="AS1934" s="11">
        <v>4790</v>
      </c>
      <c r="AT1934" s="11">
        <v>1934616</v>
      </c>
      <c r="AW1934" s="11">
        <v>0.03</v>
      </c>
      <c r="AX1934" s="11">
        <v>-9.6856327207336002E-2</v>
      </c>
    </row>
    <row r="1935" spans="1:50">
      <c r="A1935"/>
      <c r="B1935"/>
      <c r="C1935"/>
      <c r="D1935"/>
      <c r="E1935"/>
      <c r="F1935"/>
      <c r="G1935"/>
      <c r="H1935"/>
      <c r="I1935"/>
      <c r="J1935"/>
      <c r="K1935"/>
      <c r="L1935"/>
      <c r="M1935"/>
      <c r="N1935"/>
      <c r="O1935"/>
      <c r="P1935"/>
      <c r="Q1935"/>
      <c r="R1935"/>
      <c r="S1935"/>
      <c r="T1935"/>
      <c r="U1935"/>
      <c r="V1935"/>
      <c r="W1935"/>
      <c r="X1935"/>
      <c r="Y1935"/>
      <c r="Z1935"/>
      <c r="AA1935" s="11">
        <v>7.2878329628684908E-3</v>
      </c>
      <c r="AB1935" s="11">
        <v>0.87711999806155905</v>
      </c>
      <c r="AC1935" s="11">
        <v>0.7</v>
      </c>
      <c r="AD1935" s="11">
        <v>0.5</v>
      </c>
      <c r="AE1935" s="11">
        <v>0.67099999999999993</v>
      </c>
      <c r="AF1935" s="11">
        <v>0.61299999999999999</v>
      </c>
      <c r="AG1935" s="11">
        <v>0.5</v>
      </c>
      <c r="AH1935" s="11">
        <v>0.74400000000000011</v>
      </c>
      <c r="AI1935" s="11">
        <v>0.622</v>
      </c>
      <c r="AJ1935" s="11">
        <v>0.60982867803906804</v>
      </c>
      <c r="AK1935" s="11">
        <v>0.55833586076799002</v>
      </c>
      <c r="AL1935" s="11">
        <v>0.51025869821364855</v>
      </c>
      <c r="AM1935" s="11">
        <v>0.16126075762202888</v>
      </c>
      <c r="AN1935" s="11">
        <v>9.1251857142857135E-2</v>
      </c>
      <c r="AO1935" s="11">
        <v>0.50339627744829718</v>
      </c>
      <c r="AP1935" s="11">
        <v>0.84868000038713209</v>
      </c>
      <c r="AQ1935" s="11">
        <v>0.51025869821364855</v>
      </c>
      <c r="AR1935" s="11">
        <v>5184.1782329267198</v>
      </c>
      <c r="AS1935" s="11">
        <v>5250</v>
      </c>
      <c r="AT1935" s="11">
        <v>1971238</v>
      </c>
      <c r="AW1935" s="11">
        <v>0</v>
      </c>
      <c r="AX1935" s="11">
        <v>-0.11340254095313329</v>
      </c>
    </row>
    <row r="1936" spans="1:50">
      <c r="A1936"/>
      <c r="B1936"/>
      <c r="C1936"/>
      <c r="D1936"/>
      <c r="E1936"/>
      <c r="F1936"/>
      <c r="G1936"/>
      <c r="H1936"/>
      <c r="I1936"/>
      <c r="J1936"/>
      <c r="K1936"/>
      <c r="L1936"/>
      <c r="M1936"/>
      <c r="N1936"/>
      <c r="O1936"/>
      <c r="P1936"/>
      <c r="Q1936"/>
      <c r="R1936"/>
      <c r="S1936"/>
      <c r="T1936"/>
      <c r="U1936"/>
      <c r="V1936"/>
      <c r="W1936"/>
      <c r="X1936"/>
      <c r="Y1936"/>
      <c r="Z1936"/>
      <c r="AA1936" s="11">
        <v>7.2878329628684908E-3</v>
      </c>
      <c r="AB1936" s="11">
        <v>0.87967999804233865</v>
      </c>
      <c r="AC1936" s="11">
        <v>0.7</v>
      </c>
      <c r="AD1936" s="11">
        <v>0.5</v>
      </c>
      <c r="AE1936" s="11">
        <v>0.67799999999999994</v>
      </c>
      <c r="AF1936" s="11">
        <v>0.63300000000000001</v>
      </c>
      <c r="AG1936" s="11">
        <v>0.5</v>
      </c>
      <c r="AH1936" s="11">
        <v>0.71700000000000008</v>
      </c>
      <c r="AI1936" s="11">
        <v>0.77800000000000002</v>
      </c>
      <c r="AJ1936" s="11">
        <v>0.61229940372781599</v>
      </c>
      <c r="AK1936" s="11">
        <v>0.55609501299790998</v>
      </c>
      <c r="AL1936" s="11">
        <v>0.53686332584442664</v>
      </c>
      <c r="AM1936" s="11">
        <v>0.24824430110267223</v>
      </c>
      <c r="AN1936" s="11">
        <v>9.5519285714285709E-2</v>
      </c>
      <c r="AO1936" s="11">
        <v>0.5024039833345596</v>
      </c>
      <c r="AP1936" s="11">
        <v>0.86599999999999999</v>
      </c>
      <c r="AQ1936" s="11">
        <v>0.53686332584442664</v>
      </c>
      <c r="AR1936" s="11">
        <v>5389.1717355239798</v>
      </c>
      <c r="AS1936" s="11">
        <v>5310</v>
      </c>
      <c r="AT1936" s="11">
        <v>2009029</v>
      </c>
      <c r="AW1936" s="11">
        <v>0.02</v>
      </c>
      <c r="AX1936" s="11">
        <v>-0.11618595645989221</v>
      </c>
    </row>
    <row r="1937" spans="1:50">
      <c r="A1937"/>
      <c r="B1937"/>
      <c r="C1937"/>
      <c r="D1937"/>
      <c r="E1937"/>
      <c r="F1937"/>
      <c r="G1937"/>
      <c r="H1937"/>
      <c r="I1937"/>
      <c r="J1937"/>
      <c r="K1937"/>
      <c r="L1937"/>
      <c r="M1937"/>
      <c r="N1937"/>
      <c r="O1937"/>
      <c r="P1937"/>
      <c r="Q1937"/>
      <c r="R1937"/>
      <c r="S1937"/>
      <c r="T1937"/>
      <c r="U1937"/>
      <c r="V1937"/>
      <c r="W1937"/>
      <c r="X1937"/>
      <c r="Y1937"/>
      <c r="Z1937"/>
      <c r="AA1937" s="11">
        <v>7.2878329628684908E-3</v>
      </c>
      <c r="AB1937" s="11">
        <v>0.88223999802311814</v>
      </c>
      <c r="AC1937" s="11">
        <v>0.74400000000000011</v>
      </c>
      <c r="AD1937" s="11">
        <v>0.5</v>
      </c>
      <c r="AE1937" s="11">
        <v>0.624</v>
      </c>
      <c r="AF1937" s="11">
        <v>0.59399999999999997</v>
      </c>
      <c r="AG1937" s="11">
        <v>0.5</v>
      </c>
      <c r="AH1937" s="11">
        <v>0.75099999999999989</v>
      </c>
      <c r="AI1937" s="11">
        <v>0.77800000000000002</v>
      </c>
      <c r="AJ1937" s="11">
        <v>0.660815953036752</v>
      </c>
      <c r="AK1937" s="11">
        <v>0.59234729813045406</v>
      </c>
      <c r="AL1937" s="11">
        <v>0.53319651603249285</v>
      </c>
      <c r="AM1937" s="11">
        <v>0.33027929438187331</v>
      </c>
      <c r="AN1937" s="11">
        <v>9.0387285714285712E-2</v>
      </c>
      <c r="AO1937" s="11">
        <v>0.5434309618888139</v>
      </c>
      <c r="AP1937" s="11">
        <v>0.86499999999999999</v>
      </c>
      <c r="AQ1937" s="11">
        <v>0.53319651603249285</v>
      </c>
      <c r="AR1937" s="11">
        <v>5843.93357274356</v>
      </c>
      <c r="AS1937" s="11">
        <v>5810</v>
      </c>
      <c r="AT1937" s="11">
        <v>2048253</v>
      </c>
      <c r="AW1937" s="11">
        <v>0.03</v>
      </c>
      <c r="AX1937" s="11">
        <v>-0.11577155373028997</v>
      </c>
    </row>
    <row r="1938" spans="1:50">
      <c r="A1938"/>
      <c r="B1938"/>
      <c r="C1938"/>
      <c r="D1938"/>
      <c r="E1938"/>
      <c r="F1938"/>
      <c r="G1938"/>
      <c r="H1938"/>
      <c r="I1938"/>
      <c r="J1938"/>
      <c r="K1938"/>
      <c r="L1938"/>
      <c r="M1938"/>
      <c r="N1938"/>
      <c r="O1938"/>
      <c r="P1938"/>
      <c r="Q1938"/>
      <c r="R1938"/>
      <c r="S1938"/>
      <c r="T1938"/>
      <c r="U1938"/>
      <c r="V1938"/>
      <c r="W1938"/>
      <c r="X1938"/>
      <c r="Y1938"/>
      <c r="Z1938"/>
      <c r="AA1938" s="11">
        <v>7.2878329628684908E-3</v>
      </c>
      <c r="AB1938" s="11">
        <v>0.88479999800389764</v>
      </c>
      <c r="AC1938" s="11">
        <v>0.75700000000000001</v>
      </c>
      <c r="AD1938" s="11">
        <v>0.6</v>
      </c>
      <c r="AE1938" s="11">
        <v>0.67799999999999994</v>
      </c>
      <c r="AF1938" s="11">
        <v>0.64900000000000002</v>
      </c>
      <c r="AG1938" s="11">
        <v>0.4</v>
      </c>
      <c r="AH1938" s="11">
        <v>0.78700000000000003</v>
      </c>
      <c r="AI1938" s="11">
        <v>0.89</v>
      </c>
      <c r="AJ1938" s="11">
        <v>0.69591664424474997</v>
      </c>
      <c r="AK1938" s="11">
        <v>0.60683814338233799</v>
      </c>
      <c r="AL1938" s="11">
        <v>0.55941191946083391</v>
      </c>
      <c r="AM1938" s="11">
        <v>0.4257199381275889</v>
      </c>
      <c r="AN1938" s="11">
        <v>0.10901757142857144</v>
      </c>
      <c r="AO1938" s="11">
        <v>0.53558170238037728</v>
      </c>
      <c r="AP1938" s="11">
        <v>0.86099999999999999</v>
      </c>
      <c r="AQ1938" s="11">
        <v>0.55941191946083391</v>
      </c>
      <c r="AR1938" s="11">
        <v>6245.7697111241696</v>
      </c>
      <c r="AS1938" s="11">
        <v>6120</v>
      </c>
      <c r="AT1938" s="11">
        <v>2088671</v>
      </c>
      <c r="AW1938" s="11">
        <v>0.05</v>
      </c>
      <c r="AX1938" s="11">
        <v>-0.11587941020558928</v>
      </c>
    </row>
    <row r="1939" spans="1:50">
      <c r="A1939"/>
      <c r="B1939"/>
      <c r="C1939"/>
      <c r="D1939"/>
      <c r="E1939"/>
      <c r="F1939"/>
      <c r="G1939"/>
      <c r="H1939"/>
      <c r="I1939"/>
      <c r="J1939"/>
      <c r="K1939"/>
      <c r="L1939"/>
      <c r="M1939"/>
      <c r="N1939"/>
      <c r="O1939"/>
      <c r="P1939"/>
      <c r="Q1939"/>
      <c r="R1939"/>
      <c r="S1939"/>
      <c r="T1939"/>
      <c r="U1939"/>
      <c r="V1939"/>
      <c r="W1939"/>
      <c r="X1939"/>
      <c r="Y1939"/>
      <c r="Z1939"/>
      <c r="AA1939" s="11">
        <v>7.2878329628684908E-3</v>
      </c>
      <c r="AB1939" s="11">
        <v>0.88735999798467724</v>
      </c>
      <c r="AC1939" s="11">
        <v>0.74199999999999999</v>
      </c>
      <c r="AD1939" s="11">
        <v>0.5</v>
      </c>
      <c r="AE1939" s="11">
        <v>0.67900000000000005</v>
      </c>
      <c r="AF1939" s="11">
        <v>0.71</v>
      </c>
      <c r="AG1939" s="11">
        <v>0.3</v>
      </c>
      <c r="AH1939" s="11">
        <v>0.76800000000000002</v>
      </c>
      <c r="AI1939" s="11">
        <v>0.87400000000000011</v>
      </c>
      <c r="AJ1939" s="11">
        <v>0.72443309407406997</v>
      </c>
      <c r="AK1939" s="11">
        <v>0.595389156092622</v>
      </c>
      <c r="AL1939" s="11">
        <v>0.60769127229527042</v>
      </c>
      <c r="AM1939" s="11">
        <v>0.54881174432091995</v>
      </c>
      <c r="AN1939" s="11">
        <v>0.12764785714285715</v>
      </c>
      <c r="AO1939" s="11">
        <v>0.58000875984135636</v>
      </c>
      <c r="AP1939" s="11">
        <v>0.86199999999999999</v>
      </c>
      <c r="AQ1939" s="11">
        <v>0.60769127229527042</v>
      </c>
      <c r="AR1939" s="11">
        <v>6527.5329330455097</v>
      </c>
      <c r="AS1939" s="11">
        <v>6370</v>
      </c>
      <c r="AT1939" s="11">
        <v>2129854</v>
      </c>
      <c r="AW1939" s="11">
        <v>0.06</v>
      </c>
      <c r="AX1939" s="11">
        <v>-0.11682998559830365</v>
      </c>
    </row>
    <row r="1940" spans="1:50">
      <c r="A1940"/>
      <c r="B1940"/>
      <c r="C1940"/>
      <c r="D1940"/>
      <c r="E1940"/>
      <c r="F1940"/>
      <c r="G1940"/>
      <c r="H1940"/>
      <c r="I1940"/>
      <c r="J1940"/>
      <c r="K1940"/>
      <c r="L1940"/>
      <c r="M1940"/>
      <c r="N1940"/>
      <c r="O1940"/>
      <c r="P1940"/>
      <c r="Q1940"/>
      <c r="R1940"/>
      <c r="S1940"/>
      <c r="T1940"/>
      <c r="U1940"/>
      <c r="V1940"/>
      <c r="W1940"/>
      <c r="X1940"/>
      <c r="Y1940"/>
      <c r="Z1940"/>
      <c r="AA1940" s="11">
        <v>7.2878329628684908E-3</v>
      </c>
      <c r="AB1940" s="11">
        <v>0.88991999796545673</v>
      </c>
      <c r="AC1940" s="11">
        <v>0.74400000000000011</v>
      </c>
      <c r="AD1940" s="11">
        <v>0.5</v>
      </c>
      <c r="AE1940" s="11">
        <v>0.67200000000000004</v>
      </c>
      <c r="AF1940" s="11">
        <v>0.69700000000000006</v>
      </c>
      <c r="AG1940" s="11">
        <v>0.4</v>
      </c>
      <c r="AH1940" s="11">
        <v>0.746</v>
      </c>
      <c r="AI1940" s="11">
        <v>0.88400000000000001</v>
      </c>
      <c r="AJ1940" s="11">
        <v>0.66089482344912198</v>
      </c>
      <c r="AK1940" s="11">
        <v>0.56080932803582606</v>
      </c>
      <c r="AL1940" s="11">
        <v>0.54684908545704625</v>
      </c>
      <c r="AM1940" s="11">
        <v>0.62281754777437892</v>
      </c>
      <c r="AN1940" s="11">
        <v>0.12509490005706303</v>
      </c>
      <c r="AO1940" s="11">
        <v>0.5529696255851384</v>
      </c>
      <c r="AP1940" s="11">
        <v>0.85</v>
      </c>
      <c r="AQ1940" s="11">
        <v>0.54684908545704625</v>
      </c>
      <c r="AR1940" s="11">
        <v>6410.0938990751902</v>
      </c>
      <c r="AS1940" s="11">
        <v>6350</v>
      </c>
      <c r="AT1940" s="11">
        <v>2171137</v>
      </c>
      <c r="AW1940" s="11">
        <v>0.05</v>
      </c>
      <c r="AX1940" s="11">
        <v>-0.11487742253559446</v>
      </c>
    </row>
    <row r="1941" spans="1:50">
      <c r="A1941"/>
      <c r="B1941"/>
      <c r="C1941"/>
      <c r="D1941"/>
      <c r="E1941"/>
      <c r="F1941"/>
      <c r="G1941"/>
      <c r="H1941"/>
      <c r="I1941"/>
      <c r="J1941"/>
      <c r="K1941"/>
      <c r="L1941"/>
      <c r="M1941"/>
      <c r="N1941"/>
      <c r="O1941"/>
      <c r="P1941"/>
      <c r="Q1941"/>
      <c r="R1941"/>
      <c r="S1941"/>
      <c r="T1941"/>
      <c r="U1941"/>
      <c r="V1941"/>
      <c r="W1941"/>
      <c r="X1941"/>
      <c r="Y1941"/>
      <c r="Z1941"/>
      <c r="AA1941" s="11">
        <v>7.2878329628684908E-3</v>
      </c>
      <c r="AB1941" s="11">
        <v>0.89247999794623634</v>
      </c>
      <c r="AC1941" s="11">
        <v>0.73299999999999998</v>
      </c>
      <c r="AD1941" s="11">
        <v>0.4</v>
      </c>
      <c r="AE1941" s="11">
        <v>0.68299999999999994</v>
      </c>
      <c r="AF1941" s="11">
        <v>0.69499999999999995</v>
      </c>
      <c r="AG1941" s="11">
        <v>0.5</v>
      </c>
      <c r="AH1941" s="11">
        <v>0.71</v>
      </c>
      <c r="AI1941" s="11">
        <v>0.878</v>
      </c>
      <c r="AJ1941" s="11">
        <v>0.65928587525059368</v>
      </c>
      <c r="AK1941" s="11">
        <v>0.5602012347690597</v>
      </c>
      <c r="AL1941" s="11">
        <v>0.54638059461294741</v>
      </c>
      <c r="AM1941" s="11">
        <v>0.61658937243584566</v>
      </c>
      <c r="AN1941" s="11">
        <v>0.12254194297126893</v>
      </c>
      <c r="AO1941" s="11">
        <v>0.55243992934112662</v>
      </c>
      <c r="AP1941" s="11">
        <v>0.872</v>
      </c>
      <c r="AQ1941" s="11">
        <v>0.54638059461294741</v>
      </c>
      <c r="AS1941" s="11">
        <v>6828</v>
      </c>
      <c r="AW1941" s="11">
        <v>0.05</v>
      </c>
      <c r="AX1941" s="11">
        <v>-0.12009148291400346</v>
      </c>
    </row>
    <row r="1942" spans="1:50">
      <c r="A1942"/>
      <c r="B1942"/>
      <c r="C1942"/>
      <c r="D1942"/>
      <c r="E1942"/>
      <c r="F1942"/>
      <c r="G1942"/>
      <c r="H1942"/>
      <c r="I1942"/>
      <c r="J1942"/>
      <c r="K1942"/>
      <c r="L1942"/>
      <c r="M1942"/>
      <c r="N1942"/>
      <c r="O1942"/>
      <c r="P1942"/>
      <c r="Q1942"/>
      <c r="R1942"/>
      <c r="S1942"/>
      <c r="T1942"/>
      <c r="U1942"/>
      <c r="V1942"/>
      <c r="W1942"/>
      <c r="X1942"/>
      <c r="Y1942"/>
      <c r="Z1942"/>
      <c r="AA1942" s="11">
        <v>7.2878329628684908E-3</v>
      </c>
      <c r="AB1942" s="11">
        <v>0.5</v>
      </c>
      <c r="AC1942" s="11" t="e">
        <v>#N/A</v>
      </c>
      <c r="AD1942" s="11" t="e">
        <v>#N/A</v>
      </c>
      <c r="AE1942" s="11" t="e">
        <v>#N/A</v>
      </c>
      <c r="AF1942" s="11" t="e">
        <v>#N/A</v>
      </c>
      <c r="AG1942" s="11" t="e">
        <v>#N/A</v>
      </c>
      <c r="AH1942" s="11" t="e">
        <v>#N/A</v>
      </c>
      <c r="AI1942" s="11" t="e">
        <v>#N/A</v>
      </c>
      <c r="AJ1942" s="11">
        <v>0.70653906788508491</v>
      </c>
      <c r="AK1942" s="11">
        <v>0.714415746660088</v>
      </c>
      <c r="AL1942" s="11">
        <v>0.46062502901972369</v>
      </c>
      <c r="AM1942" s="11" t="e">
        <v>#N/A</v>
      </c>
      <c r="AN1942" s="11" t="e">
        <v>#N/A</v>
      </c>
      <c r="AO1942" s="11">
        <v>0.6325489801921238</v>
      </c>
      <c r="AP1942" s="11" t="e">
        <v>#N/A</v>
      </c>
      <c r="AQ1942" s="11">
        <v>0.46062502901972369</v>
      </c>
      <c r="AS1942" s="11" t="e">
        <v>#DIV/0!</v>
      </c>
      <c r="AU1942" s="11" t="e">
        <v>#N/A</v>
      </c>
      <c r="AV1942" s="11" t="e">
        <v>#N/A</v>
      </c>
      <c r="AW1942" s="11" t="e">
        <v>#N/A</v>
      </c>
      <c r="AX1942" s="11">
        <v>0.56904671619781877</v>
      </c>
    </row>
    <row r="1943" spans="1:50">
      <c r="A1943"/>
      <c r="B1943"/>
      <c r="C1943"/>
      <c r="D1943"/>
      <c r="E1943"/>
      <c r="F1943"/>
      <c r="G1943"/>
      <c r="H1943"/>
      <c r="I1943"/>
      <c r="J1943"/>
      <c r="K1943"/>
      <c r="L1943"/>
      <c r="M1943"/>
      <c r="N1943"/>
      <c r="O1943"/>
      <c r="P1943"/>
      <c r="Q1943"/>
      <c r="R1943"/>
      <c r="S1943"/>
      <c r="T1943"/>
      <c r="U1943"/>
      <c r="V1943"/>
      <c r="W1943"/>
      <c r="X1943"/>
      <c r="Y1943"/>
      <c r="Z1943"/>
      <c r="AA1943" s="11">
        <v>7.2878329628684908E-3</v>
      </c>
      <c r="AB1943" s="11">
        <v>0.5</v>
      </c>
      <c r="AC1943" s="11" t="e">
        <v>#N/A</v>
      </c>
      <c r="AD1943" s="11" t="e">
        <v>#N/A</v>
      </c>
      <c r="AE1943" s="11" t="e">
        <v>#N/A</v>
      </c>
      <c r="AF1943" s="11" t="e">
        <v>#N/A</v>
      </c>
      <c r="AG1943" s="11" t="e">
        <v>#N/A</v>
      </c>
      <c r="AH1943" s="11" t="e">
        <v>#N/A</v>
      </c>
      <c r="AI1943" s="11" t="e">
        <v>#N/A</v>
      </c>
      <c r="AJ1943" s="11">
        <v>0.71145666460863821</v>
      </c>
      <c r="AK1943" s="11">
        <v>0.71879157812477601</v>
      </c>
      <c r="AL1943" s="11">
        <v>0.45958884560334862</v>
      </c>
      <c r="AM1943" s="11" t="e">
        <v>#N/A</v>
      </c>
      <c r="AN1943" s="11" t="e">
        <v>#N/A</v>
      </c>
      <c r="AO1943" s="11">
        <v>0.63570490820795955</v>
      </c>
      <c r="AP1943" s="11" t="e">
        <v>#N/A</v>
      </c>
      <c r="AQ1943" s="11">
        <v>0.45958884560334862</v>
      </c>
      <c r="AS1943" s="11" t="e">
        <v>#DIV/0!</v>
      </c>
      <c r="AU1943" s="11" t="e">
        <v>#N/A</v>
      </c>
      <c r="AV1943" s="11" t="e">
        <v>#N/A</v>
      </c>
      <c r="AW1943" s="11" t="e">
        <v>#N/A</v>
      </c>
      <c r="AX1943" s="11">
        <v>0.56904671619781877</v>
      </c>
    </row>
    <row r="1944" spans="1:50">
      <c r="A1944"/>
      <c r="B1944"/>
      <c r="C1944"/>
      <c r="D1944"/>
      <c r="E1944"/>
      <c r="F1944"/>
      <c r="G1944"/>
      <c r="H1944"/>
      <c r="I1944"/>
      <c r="J1944"/>
      <c r="K1944"/>
      <c r="L1944"/>
      <c r="M1944"/>
      <c r="N1944"/>
      <c r="O1944"/>
      <c r="P1944"/>
      <c r="Q1944"/>
      <c r="R1944"/>
      <c r="S1944"/>
      <c r="T1944"/>
      <c r="U1944"/>
      <c r="V1944"/>
      <c r="W1944"/>
      <c r="X1944"/>
      <c r="Y1944"/>
      <c r="Z1944"/>
      <c r="AA1944" s="11">
        <v>7.2878329628684908E-3</v>
      </c>
      <c r="AB1944" s="11">
        <v>0.5</v>
      </c>
      <c r="AC1944" s="11" t="e">
        <v>#N/A</v>
      </c>
      <c r="AD1944" s="11" t="e">
        <v>#N/A</v>
      </c>
      <c r="AE1944" s="11" t="e">
        <v>#N/A</v>
      </c>
      <c r="AF1944" s="11" t="e">
        <v>#N/A</v>
      </c>
      <c r="AG1944" s="11" t="e">
        <v>#N/A</v>
      </c>
      <c r="AH1944" s="11" t="e">
        <v>#N/A</v>
      </c>
      <c r="AI1944" s="11" t="e">
        <v>#N/A</v>
      </c>
      <c r="AJ1944" s="11">
        <v>0.71637426133219173</v>
      </c>
      <c r="AK1944" s="11">
        <v>0.71392547067033796</v>
      </c>
      <c r="AL1944" s="11">
        <v>0.4585526621869736</v>
      </c>
      <c r="AM1944" s="11" t="e">
        <v>#N/A</v>
      </c>
      <c r="AN1944" s="11" t="e">
        <v>#N/A</v>
      </c>
      <c r="AO1944" s="11">
        <v>0.63886083622379519</v>
      </c>
      <c r="AP1944" s="11" t="e">
        <v>#N/A</v>
      </c>
      <c r="AQ1944" s="11">
        <v>0.4585526621869736</v>
      </c>
      <c r="AS1944" s="11" t="e">
        <v>#DIV/0!</v>
      </c>
      <c r="AU1944" s="11" t="e">
        <v>#N/A</v>
      </c>
      <c r="AV1944" s="11" t="e">
        <v>#N/A</v>
      </c>
      <c r="AW1944" s="11" t="e">
        <v>#N/A</v>
      </c>
      <c r="AX1944" s="11">
        <v>0.56904671619781877</v>
      </c>
    </row>
    <row r="1945" spans="1:50">
      <c r="A1945"/>
      <c r="B1945"/>
      <c r="C1945"/>
      <c r="D1945"/>
      <c r="E1945"/>
      <c r="F1945"/>
      <c r="G1945"/>
      <c r="H1945"/>
      <c r="I1945"/>
      <c r="J1945"/>
      <c r="K1945"/>
      <c r="L1945"/>
      <c r="M1945"/>
      <c r="N1945"/>
      <c r="O1945"/>
      <c r="P1945"/>
      <c r="Q1945"/>
      <c r="R1945"/>
      <c r="S1945"/>
      <c r="T1945"/>
      <c r="U1945"/>
      <c r="V1945"/>
      <c r="W1945"/>
      <c r="X1945"/>
      <c r="Y1945"/>
      <c r="Z1945"/>
      <c r="AA1945" s="11">
        <v>7.2878329628684908E-3</v>
      </c>
      <c r="AB1945" s="11">
        <v>0.5</v>
      </c>
      <c r="AC1945" s="11" t="e">
        <v>#N/A</v>
      </c>
      <c r="AD1945" s="11" t="e">
        <v>#N/A</v>
      </c>
      <c r="AE1945" s="11" t="e">
        <v>#N/A</v>
      </c>
      <c r="AF1945" s="11" t="e">
        <v>#N/A</v>
      </c>
      <c r="AG1945" s="11" t="e">
        <v>#N/A</v>
      </c>
      <c r="AH1945" s="11" t="e">
        <v>#N/A</v>
      </c>
      <c r="AI1945" s="11" t="e">
        <v>#N/A</v>
      </c>
      <c r="AJ1945" s="11">
        <v>0.72129185805574514</v>
      </c>
      <c r="AK1945" s="11">
        <v>0.70905936321590002</v>
      </c>
      <c r="AL1945" s="11">
        <v>0.45751647877059859</v>
      </c>
      <c r="AM1945" s="11" t="e">
        <v>#N/A</v>
      </c>
      <c r="AN1945" s="11" t="e">
        <v>#N/A</v>
      </c>
      <c r="AO1945" s="11">
        <v>0.64201676423963094</v>
      </c>
      <c r="AP1945" s="11" t="e">
        <v>#N/A</v>
      </c>
      <c r="AQ1945" s="11">
        <v>0.45751647877059859</v>
      </c>
      <c r="AS1945" s="11" t="e">
        <v>#DIV/0!</v>
      </c>
      <c r="AU1945" s="11" t="e">
        <v>#N/A</v>
      </c>
      <c r="AV1945" s="11" t="e">
        <v>#N/A</v>
      </c>
      <c r="AW1945" s="11" t="e">
        <v>#N/A</v>
      </c>
      <c r="AX1945" s="11">
        <v>0.56904671619781877</v>
      </c>
    </row>
    <row r="1946" spans="1:50">
      <c r="A1946"/>
      <c r="B1946"/>
      <c r="C1946"/>
      <c r="D1946"/>
      <c r="E1946"/>
      <c r="F1946"/>
      <c r="G1946"/>
      <c r="H1946"/>
      <c r="I1946"/>
      <c r="J1946"/>
      <c r="K1946"/>
      <c r="L1946"/>
      <c r="M1946"/>
      <c r="N1946"/>
      <c r="O1946"/>
      <c r="P1946"/>
      <c r="Q1946"/>
      <c r="R1946"/>
      <c r="S1946"/>
      <c r="T1946"/>
      <c r="U1946"/>
      <c r="V1946"/>
      <c r="W1946"/>
      <c r="X1946"/>
      <c r="Y1946"/>
      <c r="Z1946"/>
      <c r="AA1946" s="11">
        <v>7.2878329628684908E-3</v>
      </c>
      <c r="AB1946" s="11">
        <v>0.5</v>
      </c>
      <c r="AC1946" s="11" t="e">
        <v>#N/A</v>
      </c>
      <c r="AD1946" s="11" t="e">
        <v>#N/A</v>
      </c>
      <c r="AE1946" s="11" t="e">
        <v>#N/A</v>
      </c>
      <c r="AF1946" s="11" t="e">
        <v>#N/A</v>
      </c>
      <c r="AG1946" s="11" t="e">
        <v>#N/A</v>
      </c>
      <c r="AH1946" s="11" t="e">
        <v>#N/A</v>
      </c>
      <c r="AI1946" s="11" t="e">
        <v>#N/A</v>
      </c>
      <c r="AJ1946" s="11">
        <v>0.72620945477929844</v>
      </c>
      <c r="AK1946" s="11">
        <v>0.69551760921699801</v>
      </c>
      <c r="AL1946" s="11">
        <v>0.45648029535422358</v>
      </c>
      <c r="AM1946" s="11" t="e">
        <v>#N/A</v>
      </c>
      <c r="AN1946" s="11" t="e">
        <v>#N/A</v>
      </c>
      <c r="AO1946" s="11">
        <v>0.64517269225546658</v>
      </c>
      <c r="AP1946" s="11" t="e">
        <v>#N/A</v>
      </c>
      <c r="AQ1946" s="11">
        <v>0.45648029535422358</v>
      </c>
      <c r="AS1946" s="11" t="e">
        <v>#DIV/0!</v>
      </c>
      <c r="AU1946" s="11" t="e">
        <v>#N/A</v>
      </c>
      <c r="AV1946" s="11" t="e">
        <v>#N/A</v>
      </c>
      <c r="AW1946" s="11" t="e">
        <v>#N/A</v>
      </c>
      <c r="AX1946" s="11">
        <v>0.56904671619781877</v>
      </c>
    </row>
    <row r="1947" spans="1:50">
      <c r="A1947"/>
      <c r="B1947"/>
      <c r="C1947"/>
      <c r="D1947"/>
      <c r="E1947"/>
      <c r="F1947"/>
      <c r="G1947"/>
      <c r="H1947"/>
      <c r="I1947"/>
      <c r="J1947"/>
      <c r="K1947"/>
      <c r="L1947"/>
      <c r="M1947"/>
      <c r="N1947"/>
      <c r="O1947"/>
      <c r="P1947"/>
      <c r="Q1947"/>
      <c r="R1947"/>
      <c r="S1947"/>
      <c r="T1947"/>
      <c r="U1947"/>
      <c r="V1947"/>
      <c r="W1947"/>
      <c r="X1947"/>
      <c r="Y1947"/>
      <c r="Z1947"/>
      <c r="AA1947" s="11">
        <v>7.2878329628684908E-3</v>
      </c>
      <c r="AB1947" s="11">
        <v>0.5</v>
      </c>
      <c r="AC1947" s="11" t="e">
        <v>#N/A</v>
      </c>
      <c r="AD1947" s="11" t="e">
        <v>#N/A</v>
      </c>
      <c r="AE1947" s="11" t="e">
        <v>#N/A</v>
      </c>
      <c r="AF1947" s="11" t="e">
        <v>#N/A</v>
      </c>
      <c r="AG1947" s="11" t="e">
        <v>#N/A</v>
      </c>
      <c r="AH1947" s="11" t="e">
        <v>#N/A</v>
      </c>
      <c r="AI1947" s="11" t="e">
        <v>#N/A</v>
      </c>
      <c r="AJ1947" s="11">
        <v>0.73112705150285184</v>
      </c>
      <c r="AK1947" s="11">
        <v>0.68197585521809601</v>
      </c>
      <c r="AL1947" s="11">
        <v>0.45544411193784856</v>
      </c>
      <c r="AM1947" s="11" t="e">
        <v>#N/A</v>
      </c>
      <c r="AN1947" s="11" t="e">
        <v>#N/A</v>
      </c>
      <c r="AO1947" s="11">
        <v>0.64832862027130234</v>
      </c>
      <c r="AP1947" s="11" t="e">
        <v>#N/A</v>
      </c>
      <c r="AQ1947" s="11">
        <v>0.45544411193784856</v>
      </c>
      <c r="AS1947" s="11" t="e">
        <v>#DIV/0!</v>
      </c>
      <c r="AU1947" s="11" t="e">
        <v>#N/A</v>
      </c>
      <c r="AV1947" s="11" t="e">
        <v>#N/A</v>
      </c>
      <c r="AW1947" s="11" t="e">
        <v>#N/A</v>
      </c>
      <c r="AX1947" s="11">
        <v>0.56904671619781877</v>
      </c>
    </row>
    <row r="1948" spans="1:50">
      <c r="A1948"/>
      <c r="B1948"/>
      <c r="C1948"/>
      <c r="D1948"/>
      <c r="E1948"/>
      <c r="F1948"/>
      <c r="G1948"/>
      <c r="H1948"/>
      <c r="I1948"/>
      <c r="J1948"/>
      <c r="K1948"/>
      <c r="L1948"/>
      <c r="M1948"/>
      <c r="N1948"/>
      <c r="O1948"/>
      <c r="P1948"/>
      <c r="Q1948"/>
      <c r="R1948"/>
      <c r="S1948"/>
      <c r="T1948"/>
      <c r="U1948"/>
      <c r="V1948"/>
      <c r="W1948"/>
      <c r="X1948"/>
      <c r="Y1948"/>
      <c r="Z1948"/>
      <c r="AA1948" s="11">
        <v>7.2878329628684908E-3</v>
      </c>
      <c r="AB1948" s="11">
        <v>0.5</v>
      </c>
      <c r="AC1948" s="11" t="e">
        <v>#N/A</v>
      </c>
      <c r="AD1948" s="11" t="e">
        <v>#N/A</v>
      </c>
      <c r="AE1948" s="11" t="e">
        <v>#N/A</v>
      </c>
      <c r="AF1948" s="11" t="e">
        <v>#N/A</v>
      </c>
      <c r="AG1948" s="11" t="e">
        <v>#N/A</v>
      </c>
      <c r="AH1948" s="11" t="e">
        <v>#N/A</v>
      </c>
      <c r="AI1948" s="11" t="e">
        <v>#N/A</v>
      </c>
      <c r="AJ1948" s="11">
        <v>0.73604464822640525</v>
      </c>
      <c r="AK1948" s="11">
        <v>0.674503579141009</v>
      </c>
      <c r="AL1948" s="11">
        <v>0.45440792852147355</v>
      </c>
      <c r="AM1948" s="11" t="e">
        <v>#N/A</v>
      </c>
      <c r="AN1948" s="11" t="e">
        <v>#N/A</v>
      </c>
      <c r="AO1948" s="11">
        <v>0.65148454828713809</v>
      </c>
      <c r="AP1948" s="11" t="e">
        <v>#N/A</v>
      </c>
      <c r="AQ1948" s="11">
        <v>0.45440792852147355</v>
      </c>
      <c r="AS1948" s="11" t="e">
        <v>#DIV/0!</v>
      </c>
      <c r="AU1948" s="11" t="e">
        <v>#N/A</v>
      </c>
      <c r="AV1948" s="11" t="e">
        <v>#N/A</v>
      </c>
      <c r="AW1948" s="11" t="e">
        <v>#N/A</v>
      </c>
      <c r="AX1948" s="11">
        <v>0.56904671619781877</v>
      </c>
    </row>
    <row r="1949" spans="1:50">
      <c r="A1949"/>
      <c r="B1949"/>
      <c r="C1949"/>
      <c r="D1949"/>
      <c r="E1949"/>
      <c r="F1949"/>
      <c r="G1949"/>
      <c r="H1949"/>
      <c r="I1949"/>
      <c r="J1949"/>
      <c r="K1949"/>
      <c r="L1949"/>
      <c r="M1949"/>
      <c r="N1949"/>
      <c r="O1949"/>
      <c r="P1949"/>
      <c r="Q1949"/>
      <c r="R1949"/>
      <c r="S1949"/>
      <c r="T1949"/>
      <c r="U1949"/>
      <c r="V1949"/>
      <c r="W1949"/>
      <c r="X1949"/>
      <c r="Y1949"/>
      <c r="Z1949"/>
      <c r="AA1949" s="11">
        <v>7.2878329628684908E-3</v>
      </c>
      <c r="AB1949" s="11">
        <v>0.5</v>
      </c>
      <c r="AC1949" s="11" t="e">
        <v>#N/A</v>
      </c>
      <c r="AD1949" s="11" t="e">
        <v>#N/A</v>
      </c>
      <c r="AE1949" s="11" t="e">
        <v>#N/A</v>
      </c>
      <c r="AF1949" s="11" t="e">
        <v>#N/A</v>
      </c>
      <c r="AG1949" s="11" t="e">
        <v>#N/A</v>
      </c>
      <c r="AH1949" s="11" t="e">
        <v>#N/A</v>
      </c>
      <c r="AI1949" s="11" t="e">
        <v>#N/A</v>
      </c>
      <c r="AJ1949" s="11">
        <v>0.74096224494995866</v>
      </c>
      <c r="AK1949" s="11">
        <v>0.667031303063922</v>
      </c>
      <c r="AL1949" s="11">
        <v>0.45337174510509842</v>
      </c>
      <c r="AM1949" s="11" t="e">
        <v>#N/A</v>
      </c>
      <c r="AN1949" s="11" t="e">
        <v>#N/A</v>
      </c>
      <c r="AO1949" s="11">
        <v>0.65464047630297373</v>
      </c>
      <c r="AP1949" s="11" t="e">
        <v>#N/A</v>
      </c>
      <c r="AQ1949" s="11">
        <v>0.45337174510509842</v>
      </c>
      <c r="AS1949" s="11" t="e">
        <v>#DIV/0!</v>
      </c>
      <c r="AU1949" s="11" t="e">
        <v>#N/A</v>
      </c>
      <c r="AV1949" s="11" t="e">
        <v>#N/A</v>
      </c>
      <c r="AW1949" s="11" t="e">
        <v>#N/A</v>
      </c>
      <c r="AX1949" s="11">
        <v>0.56904671619781877</v>
      </c>
    </row>
    <row r="1950" spans="1:50">
      <c r="A1950"/>
      <c r="B1950"/>
      <c r="C1950"/>
      <c r="D1950"/>
      <c r="E1950"/>
      <c r="F1950"/>
      <c r="G1950"/>
      <c r="H1950"/>
      <c r="I1950"/>
      <c r="J1950"/>
      <c r="K1950"/>
      <c r="L1950"/>
      <c r="M1950"/>
      <c r="N1950"/>
      <c r="O1950"/>
      <c r="P1950"/>
      <c r="Q1950"/>
      <c r="R1950"/>
      <c r="S1950"/>
      <c r="T1950"/>
      <c r="U1950"/>
      <c r="V1950"/>
      <c r="W1950"/>
      <c r="X1950"/>
      <c r="Y1950"/>
      <c r="Z1950"/>
      <c r="AA1950" s="11">
        <v>7.2878329628684908E-3</v>
      </c>
      <c r="AB1950" s="11">
        <v>0.5</v>
      </c>
      <c r="AC1950" s="11" t="e">
        <v>#N/A</v>
      </c>
      <c r="AD1950" s="11" t="e">
        <v>#N/A</v>
      </c>
      <c r="AE1950" s="11" t="e">
        <v>#N/A</v>
      </c>
      <c r="AF1950" s="11" t="e">
        <v>#N/A</v>
      </c>
      <c r="AG1950" s="11" t="e">
        <v>#N/A</v>
      </c>
      <c r="AH1950" s="11" t="e">
        <v>#N/A</v>
      </c>
      <c r="AI1950" s="11" t="e">
        <v>#N/A</v>
      </c>
      <c r="AJ1950" s="11">
        <v>0.74587984167351196</v>
      </c>
      <c r="AK1950" s="11">
        <v>0.7114139942025639</v>
      </c>
      <c r="AL1950" s="11">
        <v>0.45233556168872341</v>
      </c>
      <c r="AM1950" s="11" t="e">
        <v>#N/A</v>
      </c>
      <c r="AN1950" s="11" t="e">
        <v>#N/A</v>
      </c>
      <c r="AO1950" s="11">
        <v>0.65779640431880948</v>
      </c>
      <c r="AP1950" s="11" t="e">
        <v>#N/A</v>
      </c>
      <c r="AQ1950" s="11">
        <v>0.45233556168872341</v>
      </c>
      <c r="AS1950" s="11" t="e">
        <v>#DIV/0!</v>
      </c>
      <c r="AU1950" s="11" t="e">
        <v>#N/A</v>
      </c>
      <c r="AV1950" s="11" t="e">
        <v>#N/A</v>
      </c>
      <c r="AW1950" s="11" t="e">
        <v>#N/A</v>
      </c>
      <c r="AX1950" s="11">
        <v>0.56904671619781877</v>
      </c>
    </row>
    <row r="1951" spans="1:50">
      <c r="A1951"/>
      <c r="B1951"/>
      <c r="C1951"/>
      <c r="D1951"/>
      <c r="E1951"/>
      <c r="F1951"/>
      <c r="G1951"/>
      <c r="H1951"/>
      <c r="I1951"/>
      <c r="J1951"/>
      <c r="K1951"/>
      <c r="L1951"/>
      <c r="M1951"/>
      <c r="N1951"/>
      <c r="O1951"/>
      <c r="P1951"/>
      <c r="Q1951"/>
      <c r="R1951"/>
      <c r="S1951"/>
      <c r="T1951"/>
      <c r="U1951"/>
      <c r="V1951"/>
      <c r="W1951"/>
      <c r="X1951"/>
      <c r="Y1951"/>
      <c r="Z1951"/>
      <c r="AA1951" s="11">
        <v>7.2878329628684908E-3</v>
      </c>
      <c r="AB1951" s="11">
        <v>0.5</v>
      </c>
      <c r="AC1951" s="11" t="e">
        <v>#N/A</v>
      </c>
      <c r="AD1951" s="11" t="e">
        <v>#N/A</v>
      </c>
      <c r="AE1951" s="11" t="e">
        <v>#N/A</v>
      </c>
      <c r="AF1951" s="11" t="e">
        <v>#N/A</v>
      </c>
      <c r="AG1951" s="11" t="e">
        <v>#N/A</v>
      </c>
      <c r="AH1951" s="11" t="e">
        <v>#N/A</v>
      </c>
      <c r="AI1951" s="11" t="e">
        <v>#N/A</v>
      </c>
      <c r="AJ1951" s="11">
        <v>0.73185929003517602</v>
      </c>
      <c r="AK1951" s="11">
        <v>0.69542788329988592</v>
      </c>
      <c r="AL1951" s="11">
        <v>0.45129937827234839</v>
      </c>
      <c r="AM1951" s="11" t="e">
        <v>#N/A</v>
      </c>
      <c r="AN1951" s="11" t="e">
        <v>#N/A</v>
      </c>
      <c r="AO1951" s="11">
        <v>0.66311581605121361</v>
      </c>
      <c r="AP1951" s="11" t="e">
        <v>#N/A</v>
      </c>
      <c r="AQ1951" s="11">
        <v>0.45129937827234839</v>
      </c>
      <c r="AS1951" s="11" t="e">
        <v>#DIV/0!</v>
      </c>
      <c r="AU1951" s="11" t="e">
        <v>#N/A</v>
      </c>
      <c r="AV1951" s="11" t="e">
        <v>#N/A</v>
      </c>
      <c r="AW1951" s="11" t="e">
        <v>#N/A</v>
      </c>
      <c r="AX1951" s="11">
        <v>0.56904671619781877</v>
      </c>
    </row>
    <row r="1952" spans="1:50">
      <c r="A1952"/>
      <c r="B1952"/>
      <c r="C1952"/>
      <c r="D1952"/>
      <c r="E1952"/>
      <c r="F1952"/>
      <c r="G1952"/>
      <c r="H1952"/>
      <c r="I1952"/>
      <c r="J1952"/>
      <c r="K1952"/>
      <c r="L1952"/>
      <c r="M1952"/>
      <c r="N1952"/>
      <c r="O1952"/>
      <c r="P1952"/>
      <c r="Q1952"/>
      <c r="R1952"/>
      <c r="S1952"/>
      <c r="T1952"/>
      <c r="U1952"/>
      <c r="V1952"/>
      <c r="W1952"/>
      <c r="X1952"/>
      <c r="Y1952"/>
      <c r="Z1952"/>
      <c r="AA1952" s="11">
        <v>7.2878329628684908E-3</v>
      </c>
      <c r="AB1952" s="11">
        <v>0.5</v>
      </c>
      <c r="AC1952" s="11" t="e">
        <v>#N/A</v>
      </c>
      <c r="AD1952" s="11" t="e">
        <v>#N/A</v>
      </c>
      <c r="AE1952" s="11" t="e">
        <v>#N/A</v>
      </c>
      <c r="AF1952" s="11" t="e">
        <v>#N/A</v>
      </c>
      <c r="AG1952" s="11" t="e">
        <v>#N/A</v>
      </c>
      <c r="AH1952" s="11" t="e">
        <v>#N/A</v>
      </c>
      <c r="AI1952" s="11" t="e">
        <v>#N/A</v>
      </c>
      <c r="AJ1952" s="11">
        <v>0.72619851214634001</v>
      </c>
      <c r="AK1952" s="11">
        <v>0.692731440461688</v>
      </c>
      <c r="AL1952" s="11">
        <v>0.45026319485597338</v>
      </c>
      <c r="AM1952" s="11" t="e">
        <v>#N/A</v>
      </c>
      <c r="AN1952" s="11" t="e">
        <v>#N/A</v>
      </c>
      <c r="AO1952" s="11">
        <v>0.64092557391453631</v>
      </c>
      <c r="AP1952" s="11" t="e">
        <v>#N/A</v>
      </c>
      <c r="AQ1952" s="11">
        <v>0.45026319485597338</v>
      </c>
      <c r="AS1952" s="11" t="e">
        <v>#DIV/0!</v>
      </c>
      <c r="AU1952" s="11" t="e">
        <v>#N/A</v>
      </c>
      <c r="AV1952" s="11" t="e">
        <v>#N/A</v>
      </c>
      <c r="AW1952" s="11" t="e">
        <v>#N/A</v>
      </c>
      <c r="AX1952" s="11">
        <v>0.56904671619781877</v>
      </c>
    </row>
    <row r="1953" spans="1:50">
      <c r="A1953"/>
      <c r="B1953"/>
      <c r="C1953"/>
      <c r="D1953"/>
      <c r="E1953"/>
      <c r="F1953"/>
      <c r="G1953"/>
      <c r="H1953"/>
      <c r="I1953"/>
      <c r="J1953"/>
      <c r="K1953"/>
      <c r="L1953"/>
      <c r="M1953"/>
      <c r="N1953"/>
      <c r="O1953"/>
      <c r="P1953"/>
      <c r="Q1953"/>
      <c r="R1953"/>
      <c r="S1953"/>
      <c r="T1953"/>
      <c r="U1953"/>
      <c r="V1953"/>
      <c r="W1953"/>
      <c r="X1953"/>
      <c r="Y1953"/>
      <c r="Z1953"/>
      <c r="AA1953" s="11">
        <v>7.2878329628684908E-3</v>
      </c>
      <c r="AB1953" s="11">
        <v>0.5</v>
      </c>
      <c r="AC1953" s="11" t="e">
        <v>#N/A</v>
      </c>
      <c r="AD1953" s="11" t="e">
        <v>#N/A</v>
      </c>
      <c r="AE1953" s="11" t="e">
        <v>#N/A</v>
      </c>
      <c r="AF1953" s="11" t="e">
        <v>#N/A</v>
      </c>
      <c r="AG1953" s="11" t="e">
        <v>#N/A</v>
      </c>
      <c r="AH1953" s="11" t="e">
        <v>#N/A</v>
      </c>
      <c r="AI1953" s="11" t="e">
        <v>#N/A</v>
      </c>
      <c r="AJ1953" s="11">
        <v>0.72293388753086796</v>
      </c>
      <c r="AK1953" s="11">
        <v>0.70151249504699198</v>
      </c>
      <c r="AL1953" s="11">
        <v>0.44922701143959837</v>
      </c>
      <c r="AM1953" s="11" t="e">
        <v>#N/A</v>
      </c>
      <c r="AN1953" s="11" t="e">
        <v>#N/A</v>
      </c>
      <c r="AO1953" s="11">
        <v>0.68343731473731928</v>
      </c>
      <c r="AP1953" s="11" t="e">
        <v>#N/A</v>
      </c>
      <c r="AQ1953" s="11">
        <v>0.44922701143959837</v>
      </c>
      <c r="AS1953" s="11" t="e">
        <v>#DIV/0!</v>
      </c>
      <c r="AU1953" s="11" t="e">
        <v>#N/A</v>
      </c>
      <c r="AV1953" s="11" t="e">
        <v>#N/A</v>
      </c>
      <c r="AW1953" s="11" t="e">
        <v>#N/A</v>
      </c>
      <c r="AX1953" s="11">
        <v>0.56904671619781877</v>
      </c>
    </row>
    <row r="1954" spans="1:50">
      <c r="A1954"/>
      <c r="B1954"/>
      <c r="C1954"/>
      <c r="D1954"/>
      <c r="E1954"/>
      <c r="F1954"/>
      <c r="G1954"/>
      <c r="H1954"/>
      <c r="I1954"/>
      <c r="J1954"/>
      <c r="K1954"/>
      <c r="L1954"/>
      <c r="M1954"/>
      <c r="N1954"/>
      <c r="O1954"/>
      <c r="P1954"/>
      <c r="Q1954"/>
      <c r="R1954"/>
      <c r="S1954"/>
      <c r="T1954"/>
      <c r="U1954"/>
      <c r="V1954"/>
      <c r="W1954"/>
      <c r="X1954"/>
      <c r="Y1954"/>
      <c r="Z1954"/>
      <c r="AA1954" s="11">
        <v>7.2878329628684908E-3</v>
      </c>
      <c r="AB1954" s="11">
        <v>0.5</v>
      </c>
      <c r="AC1954" s="11" t="e">
        <v>#N/A</v>
      </c>
      <c r="AD1954" s="11" t="e">
        <v>#N/A</v>
      </c>
      <c r="AE1954" s="11" t="e">
        <v>#N/A</v>
      </c>
      <c r="AF1954" s="11" t="e">
        <v>#N/A</v>
      </c>
      <c r="AG1954" s="11" t="e">
        <v>#N/A</v>
      </c>
      <c r="AH1954" s="11" t="e">
        <v>#N/A</v>
      </c>
      <c r="AI1954" s="11" t="e">
        <v>#N/A</v>
      </c>
      <c r="AJ1954" s="11">
        <v>0.73484054785608999</v>
      </c>
      <c r="AK1954" s="11">
        <v>0.70570372813863202</v>
      </c>
      <c r="AL1954" s="11">
        <v>0.44819082802322335</v>
      </c>
      <c r="AM1954" s="11" t="e">
        <v>#N/A</v>
      </c>
      <c r="AN1954" s="11" t="e">
        <v>#N/A</v>
      </c>
      <c r="AO1954" s="11">
        <v>0.57302728362401811</v>
      </c>
      <c r="AP1954" s="11" t="e">
        <v>#N/A</v>
      </c>
      <c r="AQ1954" s="11">
        <v>0.44819082802322335</v>
      </c>
      <c r="AS1954" s="11" t="e">
        <v>#DIV/0!</v>
      </c>
      <c r="AU1954" s="11" t="e">
        <v>#N/A</v>
      </c>
      <c r="AV1954" s="11" t="e">
        <v>#N/A</v>
      </c>
      <c r="AW1954" s="11" t="e">
        <v>#N/A</v>
      </c>
      <c r="AX1954" s="11">
        <v>0.56904671619781877</v>
      </c>
    </row>
    <row r="1955" spans="1:50">
      <c r="A1955"/>
      <c r="B1955"/>
      <c r="C1955"/>
      <c r="D1955"/>
      <c r="E1955"/>
      <c r="F1955"/>
      <c r="G1955"/>
      <c r="H1955"/>
      <c r="I1955"/>
      <c r="J1955"/>
      <c r="K1955"/>
      <c r="L1955"/>
      <c r="M1955"/>
      <c r="N1955"/>
      <c r="O1955"/>
      <c r="P1955"/>
      <c r="Q1955"/>
      <c r="R1955"/>
      <c r="S1955"/>
      <c r="T1955"/>
      <c r="U1955"/>
      <c r="V1955"/>
      <c r="W1955"/>
      <c r="X1955"/>
      <c r="Y1955"/>
      <c r="Z1955"/>
      <c r="AA1955" s="11">
        <v>7.2878329628684908E-3</v>
      </c>
      <c r="AB1955" s="11">
        <v>0.5</v>
      </c>
      <c r="AC1955" s="11" t="e">
        <v>#N/A</v>
      </c>
      <c r="AD1955" s="11" t="e">
        <v>#N/A</v>
      </c>
      <c r="AE1955" s="11" t="e">
        <v>#N/A</v>
      </c>
      <c r="AF1955" s="11" t="e">
        <v>#N/A</v>
      </c>
      <c r="AG1955" s="11" t="e">
        <v>#N/A</v>
      </c>
      <c r="AH1955" s="11" t="e">
        <v>#N/A</v>
      </c>
      <c r="AI1955" s="11" t="e">
        <v>#N/A</v>
      </c>
      <c r="AJ1955" s="11">
        <v>0.71550704303828394</v>
      </c>
      <c r="AK1955" s="11">
        <v>0.71115062075560198</v>
      </c>
      <c r="AL1955" s="11">
        <v>0.43244017055124689</v>
      </c>
      <c r="AM1955" s="11" t="e">
        <v>#N/A</v>
      </c>
      <c r="AN1955" s="11" t="e">
        <v>#N/A</v>
      </c>
      <c r="AO1955" s="11">
        <v>0.55388882322924182</v>
      </c>
      <c r="AP1955" s="11" t="e">
        <v>#N/A</v>
      </c>
      <c r="AQ1955" s="11">
        <v>0.43244017055124689</v>
      </c>
      <c r="AS1955" s="11" t="e">
        <v>#DIV/0!</v>
      </c>
      <c r="AU1955" s="11" t="e">
        <v>#N/A</v>
      </c>
      <c r="AV1955" s="11" t="e">
        <v>#N/A</v>
      </c>
      <c r="AW1955" s="11" t="e">
        <v>#N/A</v>
      </c>
      <c r="AX1955" s="11">
        <v>0.56904671619781877</v>
      </c>
    </row>
    <row r="1956" spans="1:50">
      <c r="A1956"/>
      <c r="B1956"/>
      <c r="C1956"/>
      <c r="D1956"/>
      <c r="E1956"/>
      <c r="F1956"/>
      <c r="G1956"/>
      <c r="H1956"/>
      <c r="I1956"/>
      <c r="J1956"/>
      <c r="K1956"/>
      <c r="L1956"/>
      <c r="M1956"/>
      <c r="N1956"/>
      <c r="O1956"/>
      <c r="P1956"/>
      <c r="Q1956"/>
      <c r="R1956"/>
      <c r="S1956"/>
      <c r="T1956"/>
      <c r="U1956"/>
      <c r="V1956"/>
      <c r="W1956"/>
      <c r="X1956"/>
      <c r="Y1956"/>
      <c r="Z1956"/>
      <c r="AA1956" s="11">
        <v>7.2878329628684908E-3</v>
      </c>
      <c r="AB1956" s="11">
        <v>0.5</v>
      </c>
      <c r="AC1956" s="11" t="e">
        <v>#N/A</v>
      </c>
      <c r="AD1956" s="11" t="e">
        <v>#N/A</v>
      </c>
      <c r="AE1956" s="11" t="e">
        <v>#N/A</v>
      </c>
      <c r="AF1956" s="11" t="e">
        <v>#N/A</v>
      </c>
      <c r="AG1956" s="11" t="e">
        <v>#N/A</v>
      </c>
      <c r="AH1956" s="11" t="e">
        <v>#N/A</v>
      </c>
      <c r="AI1956" s="11" t="e">
        <v>#N/A</v>
      </c>
      <c r="AJ1956" s="11">
        <v>0.79208997570289397</v>
      </c>
      <c r="AK1956" s="11">
        <v>0.71217568710610402</v>
      </c>
      <c r="AL1956" s="11">
        <v>0.42252723983495216</v>
      </c>
      <c r="AM1956" s="11" t="e">
        <v>#N/A</v>
      </c>
      <c r="AN1956" s="11" t="e">
        <v>#N/A</v>
      </c>
      <c r="AO1956" s="11">
        <v>0.55614251137448778</v>
      </c>
      <c r="AP1956" s="11" t="e">
        <v>#N/A</v>
      </c>
      <c r="AQ1956" s="11">
        <v>0.42252723983495216</v>
      </c>
      <c r="AS1956" s="11" t="e">
        <v>#DIV/0!</v>
      </c>
      <c r="AU1956" s="11" t="e">
        <v>#N/A</v>
      </c>
      <c r="AV1956" s="11" t="e">
        <v>#N/A</v>
      </c>
      <c r="AW1956" s="11" t="e">
        <v>#N/A</v>
      </c>
      <c r="AX1956" s="11">
        <v>0.56904671619781877</v>
      </c>
    </row>
    <row r="1957" spans="1:50">
      <c r="A1957"/>
      <c r="B1957"/>
      <c r="C1957"/>
      <c r="D1957"/>
      <c r="E1957"/>
      <c r="F1957"/>
      <c r="G1957"/>
      <c r="H1957"/>
      <c r="I1957"/>
      <c r="J1957"/>
      <c r="K1957"/>
      <c r="L1957"/>
      <c r="M1957"/>
      <c r="N1957"/>
      <c r="O1957"/>
      <c r="P1957"/>
      <c r="Q1957"/>
      <c r="R1957"/>
      <c r="S1957"/>
      <c r="T1957"/>
      <c r="U1957"/>
      <c r="V1957"/>
      <c r="W1957"/>
      <c r="X1957"/>
      <c r="Y1957"/>
      <c r="Z1957"/>
      <c r="AA1957" s="11">
        <v>7.2878329628684908E-3</v>
      </c>
      <c r="AB1957" s="11">
        <v>0.5</v>
      </c>
      <c r="AC1957" s="11" t="e">
        <v>#N/A</v>
      </c>
      <c r="AD1957" s="11" t="e">
        <v>#N/A</v>
      </c>
      <c r="AE1957" s="11" t="e">
        <v>#N/A</v>
      </c>
      <c r="AF1957" s="11" t="e">
        <v>#N/A</v>
      </c>
      <c r="AG1957" s="11" t="e">
        <v>#N/A</v>
      </c>
      <c r="AH1957" s="11" t="e">
        <v>#N/A</v>
      </c>
      <c r="AI1957" s="11" t="e">
        <v>#N/A</v>
      </c>
      <c r="AJ1957" s="11">
        <v>0.78916907601115227</v>
      </c>
      <c r="AK1957" s="11">
        <v>0.71005393028246799</v>
      </c>
      <c r="AL1957" s="11">
        <v>0.42330196741928611</v>
      </c>
      <c r="AM1957" s="11" t="e">
        <v>#N/A</v>
      </c>
      <c r="AN1957" s="11" t="e">
        <v>#N/A</v>
      </c>
      <c r="AO1957" s="11">
        <v>0.55558108627329161</v>
      </c>
      <c r="AP1957" s="11" t="e">
        <v>#N/A</v>
      </c>
      <c r="AQ1957" s="11">
        <v>0.42330196741928611</v>
      </c>
      <c r="AS1957" s="11" t="e">
        <v>#DIV/0!</v>
      </c>
      <c r="AU1957" s="11" t="e">
        <v>#N/A</v>
      </c>
      <c r="AV1957" s="11" t="e">
        <v>#N/A</v>
      </c>
      <c r="AW1957" s="11" t="e">
        <v>#N/A</v>
      </c>
      <c r="AX1957" s="11">
        <v>0.56904671619781877</v>
      </c>
    </row>
    <row r="1958" spans="1:50">
      <c r="A1958"/>
      <c r="B1958"/>
      <c r="C1958"/>
      <c r="D1958"/>
      <c r="E1958"/>
      <c r="F1958"/>
      <c r="G1958"/>
      <c r="H1958"/>
      <c r="I1958"/>
      <c r="J1958"/>
      <c r="K1958"/>
      <c r="L1958"/>
      <c r="M1958"/>
      <c r="N1958"/>
      <c r="O1958"/>
      <c r="P1958"/>
      <c r="Q1958"/>
      <c r="R1958"/>
      <c r="S1958"/>
      <c r="T1958"/>
      <c r="U1958"/>
      <c r="V1958"/>
      <c r="W1958"/>
      <c r="X1958"/>
      <c r="Y1958"/>
      <c r="Z1958"/>
      <c r="AA1958" s="11">
        <v>9.4175095919079174E-2</v>
      </c>
      <c r="AB1958" s="11">
        <v>0.58599998470000003</v>
      </c>
      <c r="AC1958" s="11">
        <v>0.53900000024586914</v>
      </c>
      <c r="AD1958" s="11">
        <v>0.29400000013411043</v>
      </c>
      <c r="AE1958" s="11">
        <v>0.84672000038623818</v>
      </c>
      <c r="AF1958" s="11">
        <v>0.89474000040814272</v>
      </c>
      <c r="AG1958" s="11">
        <v>0.29400000013411043</v>
      </c>
      <c r="AH1958" s="11">
        <v>0.65660000029951338</v>
      </c>
      <c r="AI1958" s="11">
        <v>0.52136000023782259</v>
      </c>
      <c r="AJ1958" s="11">
        <v>0.39321117108907427</v>
      </c>
      <c r="AK1958" s="11">
        <v>0.48798272378157953</v>
      </c>
      <c r="AL1958" s="11">
        <v>0.41740737203576872</v>
      </c>
      <c r="AM1958" s="11">
        <v>2.3560142211600726E-4</v>
      </c>
      <c r="AN1958" s="11">
        <v>6.1563857142857142E-2</v>
      </c>
      <c r="AO1958" s="11">
        <v>0.43954607760179354</v>
      </c>
      <c r="AP1958" s="11">
        <v>0.38000000212341545</v>
      </c>
      <c r="AQ1958" s="11">
        <v>0.41740737203576872</v>
      </c>
      <c r="AR1958" s="11">
        <v>659.198118342979</v>
      </c>
      <c r="AS1958" s="11">
        <v>660</v>
      </c>
      <c r="AT1958" s="11">
        <v>21624484</v>
      </c>
      <c r="AW1958" s="11">
        <v>0.06</v>
      </c>
      <c r="AX1958" s="11">
        <v>8.2172741471114863E-4</v>
      </c>
    </row>
    <row r="1959" spans="1:50">
      <c r="A1959"/>
      <c r="B1959"/>
      <c r="C1959"/>
      <c r="D1959"/>
      <c r="E1959"/>
      <c r="F1959"/>
      <c r="G1959"/>
      <c r="H1959"/>
      <c r="I1959"/>
      <c r="J1959"/>
      <c r="K1959"/>
      <c r="L1959"/>
      <c r="M1959"/>
      <c r="N1959"/>
      <c r="O1959"/>
      <c r="P1959"/>
      <c r="Q1959"/>
      <c r="R1959"/>
      <c r="S1959"/>
      <c r="T1959"/>
      <c r="U1959"/>
      <c r="V1959"/>
      <c r="W1959"/>
      <c r="X1959"/>
      <c r="Y1959"/>
      <c r="Z1959"/>
      <c r="AA1959" s="11">
        <v>9.4175095919079174E-2</v>
      </c>
      <c r="AB1959" s="11">
        <v>0.58499999999999996</v>
      </c>
      <c r="AC1959" s="11">
        <v>0.55000000000000004</v>
      </c>
      <c r="AD1959" s="11">
        <v>0.3</v>
      </c>
      <c r="AE1959" s="11">
        <v>0.8640000000000001</v>
      </c>
      <c r="AF1959" s="11">
        <v>0.91299999999999992</v>
      </c>
      <c r="AG1959" s="11">
        <v>0.3</v>
      </c>
      <c r="AH1959" s="11">
        <v>0.67</v>
      </c>
      <c r="AI1959" s="11">
        <v>0.53200000000000003</v>
      </c>
      <c r="AJ1959" s="11">
        <v>0.39103180728345599</v>
      </c>
      <c r="AK1959" s="11">
        <v>0.48773747325210337</v>
      </c>
      <c r="AL1959" s="11">
        <v>0.41565008212086851</v>
      </c>
      <c r="AM1959" s="11">
        <v>2.4072319203757213E-4</v>
      </c>
      <c r="AN1959" s="11">
        <v>6.796857142857142E-2</v>
      </c>
      <c r="AO1959" s="11">
        <v>0.43831232411160209</v>
      </c>
      <c r="AP1959" s="11">
        <v>0.38950000191107392</v>
      </c>
      <c r="AQ1959" s="11">
        <v>0.41565008212086851</v>
      </c>
      <c r="AR1959" s="11">
        <v>690.16807193081604</v>
      </c>
      <c r="AS1959" s="11">
        <v>690</v>
      </c>
      <c r="AT1959" s="11">
        <v>22170625</v>
      </c>
      <c r="AU1959" s="11">
        <v>37.67</v>
      </c>
      <c r="AV1959" s="11">
        <v>88.12</v>
      </c>
      <c r="AW1959" s="11">
        <v>7.0000000000000007E-2</v>
      </c>
      <c r="AX1959" s="11">
        <v>3.0398022766213728E-3</v>
      </c>
    </row>
    <row r="1960" spans="1:50">
      <c r="A1960"/>
      <c r="B1960"/>
      <c r="C1960"/>
      <c r="D1960"/>
      <c r="E1960"/>
      <c r="F1960"/>
      <c r="G1960"/>
      <c r="H1960"/>
      <c r="I1960"/>
      <c r="J1960"/>
      <c r="K1960"/>
      <c r="L1960"/>
      <c r="M1960"/>
      <c r="N1960"/>
      <c r="O1960"/>
      <c r="P1960"/>
      <c r="Q1960"/>
      <c r="R1960"/>
      <c r="S1960"/>
      <c r="T1960"/>
      <c r="U1960"/>
      <c r="V1960"/>
      <c r="W1960"/>
      <c r="X1960"/>
      <c r="Y1960"/>
      <c r="Z1960"/>
      <c r="AA1960" s="11">
        <v>9.4175095919079174E-2</v>
      </c>
      <c r="AB1960" s="11">
        <v>0.56728571210000001</v>
      </c>
      <c r="AC1960" s="11">
        <v>0.55000000000000004</v>
      </c>
      <c r="AD1960" s="11">
        <v>0.3</v>
      </c>
      <c r="AE1960" s="11">
        <v>0.82900000000000007</v>
      </c>
      <c r="AF1960" s="11">
        <v>0.93500000000000005</v>
      </c>
      <c r="AG1960" s="11">
        <v>0.3</v>
      </c>
      <c r="AH1960" s="11">
        <v>0.67700000000000005</v>
      </c>
      <c r="AI1960" s="11">
        <v>0.63</v>
      </c>
      <c r="AJ1960" s="11">
        <v>0.37225628768781299</v>
      </c>
      <c r="AK1960" s="11">
        <v>0.47068269433531773</v>
      </c>
      <c r="AL1960" s="11">
        <v>0.41389279220596842</v>
      </c>
      <c r="AM1960" s="11">
        <v>2.4584496195913697E-4</v>
      </c>
      <c r="AN1960" s="11">
        <v>6.5474107142857133E-2</v>
      </c>
      <c r="AO1960" s="11">
        <v>0.45290310663025951</v>
      </c>
      <c r="AP1960" s="11">
        <v>0.3990000016987324</v>
      </c>
      <c r="AQ1960" s="11">
        <v>0.41389279220596842</v>
      </c>
      <c r="AR1960" s="11">
        <v>719.75841339719705</v>
      </c>
      <c r="AS1960" s="11">
        <v>720</v>
      </c>
      <c r="AT1960" s="11">
        <v>22728453</v>
      </c>
      <c r="AW1960" s="11">
        <v>7.0000000000000007E-2</v>
      </c>
      <c r="AX1960" s="11">
        <v>6.9778178812521796E-3</v>
      </c>
    </row>
    <row r="1961" spans="1:50">
      <c r="A1961"/>
      <c r="B1961"/>
      <c r="C1961"/>
      <c r="D1961"/>
      <c r="E1961"/>
      <c r="F1961"/>
      <c r="G1961"/>
      <c r="H1961"/>
      <c r="I1961"/>
      <c r="J1961"/>
      <c r="K1961"/>
      <c r="L1961"/>
      <c r="M1961"/>
      <c r="N1961"/>
      <c r="O1961"/>
      <c r="P1961"/>
      <c r="Q1961"/>
      <c r="R1961"/>
      <c r="S1961"/>
      <c r="T1961"/>
      <c r="U1961"/>
      <c r="V1961"/>
      <c r="W1961"/>
      <c r="X1961"/>
      <c r="Y1961"/>
      <c r="Z1961"/>
      <c r="AA1961" s="11">
        <v>9.4175095919079174E-2</v>
      </c>
      <c r="AB1961" s="11">
        <v>0.54957142420000005</v>
      </c>
      <c r="AC1961" s="11">
        <v>0.55000000000000004</v>
      </c>
      <c r="AD1961" s="11">
        <v>0.3</v>
      </c>
      <c r="AE1961" s="11">
        <v>0.83</v>
      </c>
      <c r="AF1961" s="11">
        <v>0.89599999999999991</v>
      </c>
      <c r="AG1961" s="11">
        <v>0.3</v>
      </c>
      <c r="AH1961" s="11">
        <v>0.67299999999999993</v>
      </c>
      <c r="AI1961" s="11">
        <v>0.66599999999999993</v>
      </c>
      <c r="AJ1961" s="11">
        <v>0.35348076809216999</v>
      </c>
      <c r="AK1961" s="11">
        <v>0.45362791541853198</v>
      </c>
      <c r="AL1961" s="11">
        <v>0.41213550229106827</v>
      </c>
      <c r="AM1961" s="11">
        <v>2.5096673188070186E-4</v>
      </c>
      <c r="AN1961" s="11">
        <v>6.2979642857142859E-2</v>
      </c>
      <c r="AO1961" s="11">
        <v>0.46749388914891704</v>
      </c>
      <c r="AP1961" s="11">
        <v>0.40850000148639082</v>
      </c>
      <c r="AQ1961" s="11">
        <v>0.41213550229106827</v>
      </c>
      <c r="AR1961" s="11">
        <v>731.64329414624001</v>
      </c>
      <c r="AS1961" s="11">
        <v>730</v>
      </c>
      <c r="AT1961" s="11">
        <v>23294242</v>
      </c>
      <c r="AW1961" s="11">
        <v>0.06</v>
      </c>
      <c r="AX1961" s="11">
        <v>5.8762190307807272E-3</v>
      </c>
    </row>
    <row r="1962" spans="1:50">
      <c r="A1962"/>
      <c r="B1962"/>
      <c r="C1962"/>
      <c r="D1962"/>
      <c r="E1962"/>
      <c r="F1962"/>
      <c r="G1962"/>
      <c r="H1962"/>
      <c r="I1962"/>
      <c r="J1962"/>
      <c r="K1962"/>
      <c r="L1962"/>
      <c r="M1962"/>
      <c r="N1962"/>
      <c r="O1962"/>
      <c r="P1962"/>
      <c r="Q1962"/>
      <c r="R1962"/>
      <c r="S1962"/>
      <c r="T1962"/>
      <c r="U1962"/>
      <c r="V1962"/>
      <c r="W1962"/>
      <c r="X1962"/>
      <c r="Y1962"/>
      <c r="Z1962"/>
      <c r="AA1962" s="11">
        <v>9.4175095919079174E-2</v>
      </c>
      <c r="AB1962" s="11">
        <v>0.53185713629999998</v>
      </c>
      <c r="AC1962" s="11">
        <v>0.55000000000000004</v>
      </c>
      <c r="AD1962" s="11">
        <v>0.3</v>
      </c>
      <c r="AE1962" s="11">
        <v>0.83</v>
      </c>
      <c r="AF1962" s="11">
        <v>0.88400000000000001</v>
      </c>
      <c r="AG1962" s="11">
        <v>0.3</v>
      </c>
      <c r="AH1962" s="11">
        <v>0.66900000000000004</v>
      </c>
      <c r="AI1962" s="11">
        <v>0.65</v>
      </c>
      <c r="AJ1962" s="11">
        <v>0.30897021924294299</v>
      </c>
      <c r="AK1962" s="11">
        <v>0.45477337307651899</v>
      </c>
      <c r="AL1962" s="11">
        <v>0.40726504652072648</v>
      </c>
      <c r="AM1962" s="11">
        <v>2.560885018022667E-4</v>
      </c>
      <c r="AN1962" s="11">
        <v>6.0485178571428579E-2</v>
      </c>
      <c r="AO1962" s="11">
        <v>0.44747024256412776</v>
      </c>
      <c r="AP1962" s="11">
        <v>0.41800000127404929</v>
      </c>
      <c r="AQ1962" s="11">
        <v>0.40726504652072648</v>
      </c>
      <c r="AR1962" s="11">
        <v>756.64014910693402</v>
      </c>
      <c r="AS1962" s="11">
        <v>760</v>
      </c>
      <c r="AT1962" s="11">
        <v>23863278</v>
      </c>
      <c r="AW1962" s="11">
        <v>0.05</v>
      </c>
      <c r="AX1962" s="11">
        <v>1.0623116911593067E-2</v>
      </c>
    </row>
    <row r="1963" spans="1:50">
      <c r="A1963"/>
      <c r="B1963"/>
      <c r="C1963"/>
      <c r="D1963"/>
      <c r="E1963"/>
      <c r="F1963"/>
      <c r="G1963"/>
      <c r="H1963"/>
      <c r="I1963"/>
      <c r="J1963"/>
      <c r="K1963"/>
      <c r="L1963"/>
      <c r="M1963"/>
      <c r="N1963"/>
      <c r="O1963"/>
      <c r="P1963"/>
      <c r="Q1963"/>
      <c r="R1963"/>
      <c r="S1963"/>
      <c r="T1963"/>
      <c r="U1963"/>
      <c r="V1963"/>
      <c r="W1963"/>
      <c r="X1963"/>
      <c r="Y1963"/>
      <c r="Z1963"/>
      <c r="AA1963" s="11">
        <v>9.4175095919079174E-2</v>
      </c>
      <c r="AB1963" s="11">
        <v>0.51414284840000002</v>
      </c>
      <c r="AC1963" s="11">
        <v>0.55000000000000004</v>
      </c>
      <c r="AD1963" s="11">
        <v>0.3</v>
      </c>
      <c r="AE1963" s="11">
        <v>0.86299999999999999</v>
      </c>
      <c r="AF1963" s="11">
        <v>0.88</v>
      </c>
      <c r="AG1963" s="11">
        <v>0.3</v>
      </c>
      <c r="AH1963" s="11">
        <v>0.64599999999999991</v>
      </c>
      <c r="AI1963" s="11">
        <v>0.47799999999999998</v>
      </c>
      <c r="AJ1963" s="11">
        <v>0.26445967039371598</v>
      </c>
      <c r="AK1963" s="11">
        <v>0.45591883073450601</v>
      </c>
      <c r="AL1963" s="11">
        <v>0.40239459075038475</v>
      </c>
      <c r="AM1963" s="11">
        <v>4.6505958156353337E-4</v>
      </c>
      <c r="AN1963" s="11">
        <v>5.7990714285714291E-2</v>
      </c>
      <c r="AO1963" s="11">
        <v>0.42744659597933854</v>
      </c>
      <c r="AP1963" s="11">
        <v>0.42750000106170771</v>
      </c>
      <c r="AQ1963" s="11">
        <v>0.40239459075038475</v>
      </c>
      <c r="AR1963" s="11">
        <v>801.83576316671304</v>
      </c>
      <c r="AS1963" s="11">
        <v>800</v>
      </c>
      <c r="AT1963" s="11">
        <v>24431756</v>
      </c>
      <c r="AW1963" s="11">
        <v>0.03</v>
      </c>
      <c r="AX1963" s="11">
        <v>1.4013378197569926E-2</v>
      </c>
    </row>
    <row r="1964" spans="1:50">
      <c r="A1964"/>
      <c r="B1964"/>
      <c r="C1964"/>
      <c r="D1964"/>
      <c r="E1964"/>
      <c r="F1964"/>
      <c r="G1964"/>
      <c r="H1964"/>
      <c r="I1964"/>
      <c r="J1964"/>
      <c r="K1964"/>
      <c r="L1964"/>
      <c r="M1964"/>
      <c r="N1964"/>
      <c r="O1964"/>
      <c r="P1964"/>
      <c r="Q1964"/>
      <c r="R1964"/>
      <c r="S1964"/>
      <c r="T1964"/>
      <c r="U1964"/>
      <c r="V1964"/>
      <c r="W1964"/>
      <c r="X1964"/>
      <c r="Y1964"/>
      <c r="Z1964"/>
      <c r="AA1964" s="11">
        <v>9.4175095919079174E-2</v>
      </c>
      <c r="AB1964" s="11">
        <v>0.49642856049999995</v>
      </c>
      <c r="AC1964" s="11">
        <v>0.55000000000000004</v>
      </c>
      <c r="AD1964" s="11">
        <v>0.3</v>
      </c>
      <c r="AE1964" s="11">
        <v>0.84</v>
      </c>
      <c r="AF1964" s="11">
        <v>0.88</v>
      </c>
      <c r="AG1964" s="11">
        <v>0.3</v>
      </c>
      <c r="AH1964" s="11">
        <v>0.69799999999999995</v>
      </c>
      <c r="AI1964" s="11">
        <v>0.67799999999999994</v>
      </c>
      <c r="AJ1964" s="11">
        <v>0.20197200809299001</v>
      </c>
      <c r="AK1964" s="11">
        <v>0.39669554464147999</v>
      </c>
      <c r="AL1964" s="11">
        <v>0.42243981001920605</v>
      </c>
      <c r="AM1964" s="11">
        <v>7.6831565447279995E-4</v>
      </c>
      <c r="AN1964" s="11">
        <v>6.1735142857142856E-2</v>
      </c>
      <c r="AO1964" s="11">
        <v>0.41216058732304417</v>
      </c>
      <c r="AP1964" s="11">
        <v>0.43700000084936619</v>
      </c>
      <c r="AQ1964" s="11">
        <v>0.42243981001920605</v>
      </c>
      <c r="AR1964" s="11">
        <v>839.89535706112895</v>
      </c>
      <c r="AS1964" s="11">
        <v>840</v>
      </c>
      <c r="AT1964" s="11">
        <v>24998406</v>
      </c>
      <c r="AW1964" s="11">
        <v>0.03</v>
      </c>
      <c r="AX1964" s="11">
        <v>1.8233665721842318E-2</v>
      </c>
    </row>
    <row r="1965" spans="1:50">
      <c r="A1965"/>
      <c r="B1965"/>
      <c r="C1965"/>
      <c r="D1965"/>
      <c r="E1965"/>
      <c r="F1965"/>
      <c r="G1965"/>
      <c r="H1965"/>
      <c r="I1965"/>
      <c r="J1965"/>
      <c r="K1965"/>
      <c r="L1965"/>
      <c r="M1965"/>
      <c r="N1965"/>
      <c r="O1965"/>
      <c r="P1965"/>
      <c r="Q1965"/>
      <c r="R1965"/>
      <c r="S1965"/>
      <c r="T1965"/>
      <c r="U1965"/>
      <c r="V1965"/>
      <c r="W1965"/>
      <c r="X1965"/>
      <c r="Y1965"/>
      <c r="Z1965"/>
      <c r="AA1965" s="11">
        <v>9.4175095919079174E-2</v>
      </c>
      <c r="AB1965" s="11">
        <v>0.47871427259999999</v>
      </c>
      <c r="AC1965" s="11">
        <v>0.55000000000000004</v>
      </c>
      <c r="AD1965" s="11">
        <v>0.3</v>
      </c>
      <c r="AE1965" s="11">
        <v>0.84</v>
      </c>
      <c r="AF1965" s="11">
        <v>0.89200000000000002</v>
      </c>
      <c r="AG1965" s="11">
        <v>0.3</v>
      </c>
      <c r="AH1965" s="11">
        <v>0.78200000000000003</v>
      </c>
      <c r="AI1965" s="11">
        <v>0.64200000000000002</v>
      </c>
      <c r="AJ1965" s="11">
        <v>0.13948434579226401</v>
      </c>
      <c r="AK1965" s="11">
        <v>0.33747225854845403</v>
      </c>
      <c r="AL1965" s="11">
        <v>0.44248502928802741</v>
      </c>
      <c r="AM1965" s="11">
        <v>9.5108215989372219E-4</v>
      </c>
      <c r="AN1965" s="11">
        <v>6.9678428571428572E-2</v>
      </c>
      <c r="AO1965" s="11">
        <v>0.39687457866674974</v>
      </c>
      <c r="AP1965" s="11">
        <v>0.44650000063702466</v>
      </c>
      <c r="AQ1965" s="11">
        <v>0.44248502928802741</v>
      </c>
      <c r="AR1965" s="11">
        <v>835.69848963888296</v>
      </c>
      <c r="AS1965" s="11">
        <v>830</v>
      </c>
      <c r="AT1965" s="11">
        <v>25562694</v>
      </c>
      <c r="AW1965" s="11">
        <v>0.03</v>
      </c>
      <c r="AX1965" s="11">
        <v>2.1995840326300142E-2</v>
      </c>
    </row>
    <row r="1966" spans="1:50">
      <c r="A1966"/>
      <c r="B1966"/>
      <c r="C1966"/>
      <c r="D1966"/>
      <c r="E1966"/>
      <c r="F1966"/>
      <c r="G1966"/>
      <c r="H1966"/>
      <c r="I1966"/>
      <c r="J1966"/>
      <c r="K1966"/>
      <c r="L1966"/>
      <c r="M1966"/>
      <c r="N1966"/>
      <c r="O1966"/>
      <c r="P1966"/>
      <c r="Q1966"/>
      <c r="R1966"/>
      <c r="S1966"/>
      <c r="T1966"/>
      <c r="U1966"/>
      <c r="V1966"/>
      <c r="W1966"/>
      <c r="X1966"/>
      <c r="Y1966"/>
      <c r="Z1966"/>
      <c r="AA1966" s="11">
        <v>9.4175095919079174E-2</v>
      </c>
      <c r="AB1966" s="11">
        <v>0.46099998470000003</v>
      </c>
      <c r="AC1966" s="11">
        <v>0.55000000000000004</v>
      </c>
      <c r="AD1966" s="11">
        <v>0.3</v>
      </c>
      <c r="AE1966" s="11">
        <v>0.88800000000000001</v>
      </c>
      <c r="AF1966" s="11">
        <v>0.90900000000000003</v>
      </c>
      <c r="AG1966" s="11">
        <v>0.3</v>
      </c>
      <c r="AH1966" s="11">
        <v>0.79400000000000004</v>
      </c>
      <c r="AI1966" s="11">
        <v>0.496</v>
      </c>
      <c r="AJ1966" s="11">
        <v>0.11659761014533801</v>
      </c>
      <c r="AK1966" s="11">
        <v>0.33822019343747201</v>
      </c>
      <c r="AL1966" s="11">
        <v>0.46906637027376663</v>
      </c>
      <c r="AM1966" s="11">
        <v>3.4821757048259998E-3</v>
      </c>
      <c r="AN1966" s="11">
        <v>6.8883857142857136E-2</v>
      </c>
      <c r="AO1966" s="11">
        <v>0.360461954492379</v>
      </c>
      <c r="AP1966" s="11">
        <v>0.45600000042468308</v>
      </c>
      <c r="AQ1966" s="11">
        <v>0.46906637027376663</v>
      </c>
      <c r="AR1966" s="11">
        <v>868.37341896117096</v>
      </c>
      <c r="AS1966" s="11">
        <v>870</v>
      </c>
      <c r="AT1966" s="11">
        <v>26122557</v>
      </c>
      <c r="AW1966" s="11">
        <v>0.02</v>
      </c>
      <c r="AX1966" s="11">
        <v>2.8282548954902897E-2</v>
      </c>
    </row>
    <row r="1967" spans="1:50">
      <c r="A1967"/>
      <c r="B1967"/>
      <c r="C1967"/>
      <c r="D1967"/>
      <c r="E1967"/>
      <c r="F1967"/>
      <c r="G1967"/>
      <c r="H1967"/>
      <c r="I1967"/>
      <c r="J1967"/>
      <c r="K1967"/>
      <c r="L1967"/>
      <c r="M1967"/>
      <c r="N1967"/>
      <c r="O1967"/>
      <c r="P1967"/>
      <c r="Q1967"/>
      <c r="R1967"/>
      <c r="S1967"/>
      <c r="T1967"/>
      <c r="U1967"/>
      <c r="V1967"/>
      <c r="W1967"/>
      <c r="X1967"/>
      <c r="Y1967"/>
      <c r="Z1967"/>
      <c r="AA1967" s="11">
        <v>9.4175095919079174E-2</v>
      </c>
      <c r="AB1967" s="11">
        <v>0.44340000000000002</v>
      </c>
      <c r="AC1967" s="11">
        <v>0.55000000000000004</v>
      </c>
      <c r="AD1967" s="11">
        <v>0.3</v>
      </c>
      <c r="AE1967" s="11">
        <v>0.88900000000000001</v>
      </c>
      <c r="AF1967" s="11">
        <v>0.8859999999999999</v>
      </c>
      <c r="AG1967" s="11">
        <v>0.3</v>
      </c>
      <c r="AH1967" s="11">
        <v>0.77300000000000002</v>
      </c>
      <c r="AI1967" s="11">
        <v>0.51400000000000001</v>
      </c>
      <c r="AJ1967" s="11">
        <v>9.166397443995003E-2</v>
      </c>
      <c r="AK1967" s="11">
        <v>0.29561215770252203</v>
      </c>
      <c r="AL1967" s="11">
        <v>0.35491497437184538</v>
      </c>
      <c r="AM1967" s="11">
        <v>4.8640594353425558E-3</v>
      </c>
      <c r="AN1967" s="11">
        <v>7.9301142857142848E-2</v>
      </c>
      <c r="AO1967" s="11">
        <v>0.34891751863555565</v>
      </c>
      <c r="AP1967" s="11">
        <v>0.46550000021234156</v>
      </c>
      <c r="AQ1967" s="11">
        <v>0.35491497437184538</v>
      </c>
      <c r="AR1967" s="11">
        <v>915.41116179486005</v>
      </c>
      <c r="AS1967" s="11">
        <v>910</v>
      </c>
      <c r="AT1967" s="11">
        <v>26675935</v>
      </c>
      <c r="AU1967" s="11">
        <v>47.3</v>
      </c>
      <c r="AV1967" s="11">
        <v>77.569999999999993</v>
      </c>
      <c r="AW1967" s="11">
        <v>0</v>
      </c>
      <c r="AX1967" s="11">
        <v>2.7637847552284711E-2</v>
      </c>
    </row>
    <row r="1968" spans="1:50">
      <c r="A1968"/>
      <c r="B1968"/>
      <c r="C1968"/>
      <c r="D1968"/>
      <c r="E1968"/>
      <c r="F1968"/>
      <c r="G1968"/>
      <c r="H1968"/>
      <c r="I1968"/>
      <c r="J1968"/>
      <c r="K1968"/>
      <c r="L1968"/>
      <c r="M1968"/>
      <c r="N1968"/>
      <c r="O1968"/>
      <c r="P1968"/>
      <c r="Q1968"/>
      <c r="R1968"/>
      <c r="S1968"/>
      <c r="T1968"/>
      <c r="U1968"/>
      <c r="V1968"/>
      <c r="W1968"/>
      <c r="X1968"/>
      <c r="Y1968"/>
      <c r="Z1968"/>
      <c r="AA1968" s="11">
        <v>9.4175095919079174E-2</v>
      </c>
      <c r="AB1968" s="11">
        <v>0.43930000000000002</v>
      </c>
      <c r="AC1968" s="11">
        <v>0.55000000000000004</v>
      </c>
      <c r="AD1968" s="11">
        <v>0.3</v>
      </c>
      <c r="AE1968" s="11">
        <v>0.86599999999999999</v>
      </c>
      <c r="AF1968" s="11">
        <v>0.91299999999999992</v>
      </c>
      <c r="AG1968" s="11">
        <v>0.3</v>
      </c>
      <c r="AH1968" s="11">
        <v>0.77200000000000002</v>
      </c>
      <c r="AI1968" s="11">
        <v>0.56399999999999995</v>
      </c>
      <c r="AJ1968" s="11">
        <v>2.6109123041247972E-2</v>
      </c>
      <c r="AK1968" s="11">
        <v>0.26627143617367199</v>
      </c>
      <c r="AL1968" s="11">
        <v>0.34393092331827618</v>
      </c>
      <c r="AM1968" s="11">
        <v>9.2784359289173335E-3</v>
      </c>
      <c r="AN1968" s="11">
        <v>7.7715120035450377E-2</v>
      </c>
      <c r="AO1968" s="11">
        <v>0.30115977989022291</v>
      </c>
      <c r="AP1968" s="11">
        <v>0.47499999999999998</v>
      </c>
      <c r="AQ1968" s="11">
        <v>0.34393092331827618</v>
      </c>
      <c r="AR1968" s="11">
        <v>955.92737374474405</v>
      </c>
      <c r="AS1968" s="11">
        <v>960</v>
      </c>
      <c r="AT1968" s="11">
        <v>27221542</v>
      </c>
      <c r="AW1968" s="11">
        <v>-0.01</v>
      </c>
      <c r="AX1968" s="11">
        <v>2.815698468643979E-2</v>
      </c>
    </row>
    <row r="1969" spans="1:50">
      <c r="A1969"/>
      <c r="B1969"/>
      <c r="C1969"/>
      <c r="D1969"/>
      <c r="E1969"/>
      <c r="F1969"/>
      <c r="G1969"/>
      <c r="H1969"/>
      <c r="I1969"/>
      <c r="J1969"/>
      <c r="K1969"/>
      <c r="L1969"/>
      <c r="M1969"/>
      <c r="N1969"/>
      <c r="O1969"/>
      <c r="P1969"/>
      <c r="Q1969"/>
      <c r="R1969"/>
      <c r="S1969"/>
      <c r="T1969"/>
      <c r="U1969"/>
      <c r="V1969"/>
      <c r="W1969"/>
      <c r="X1969"/>
      <c r="Y1969"/>
      <c r="Z1969"/>
      <c r="AA1969" s="11">
        <v>9.4175095919079174E-2</v>
      </c>
      <c r="AB1969" s="11">
        <v>0.4415</v>
      </c>
      <c r="AC1969" s="11">
        <v>0.624</v>
      </c>
      <c r="AD1969" s="11">
        <v>0.3</v>
      </c>
      <c r="AE1969" s="11">
        <v>0.86599999999999999</v>
      </c>
      <c r="AF1969" s="11">
        <v>0.92299999999999993</v>
      </c>
      <c r="AG1969" s="11">
        <v>0.3</v>
      </c>
      <c r="AH1969" s="11">
        <v>0.77200000000000002</v>
      </c>
      <c r="AI1969" s="11">
        <v>0.53799999999999992</v>
      </c>
      <c r="AJ1969" s="11">
        <v>7.401351136660797E-2</v>
      </c>
      <c r="AK1969" s="11">
        <v>0.284477352334012</v>
      </c>
      <c r="AL1969" s="11">
        <v>0.34480958062201844</v>
      </c>
      <c r="AM1969" s="11">
        <v>4.6316590541232668E-2</v>
      </c>
      <c r="AN1969" s="11">
        <v>7.6129097213757893E-2</v>
      </c>
      <c r="AO1969" s="11">
        <v>0.34647631291658954</v>
      </c>
      <c r="AP1969" s="11">
        <v>0.47100000000000003</v>
      </c>
      <c r="AQ1969" s="11">
        <v>0.34480958062201844</v>
      </c>
      <c r="AR1969" s="11">
        <v>1003.9057503987</v>
      </c>
      <c r="AS1969" s="11">
        <v>1010</v>
      </c>
      <c r="AT1969" s="11">
        <v>27758280</v>
      </c>
      <c r="AW1969" s="11">
        <v>0</v>
      </c>
      <c r="AX1969" s="11">
        <v>2.8367930487202875E-2</v>
      </c>
    </row>
    <row r="1970" spans="1:50">
      <c r="A1970"/>
      <c r="B1970"/>
      <c r="C1970"/>
      <c r="D1970"/>
      <c r="E1970"/>
      <c r="F1970"/>
      <c r="G1970"/>
      <c r="H1970"/>
      <c r="I1970"/>
      <c r="J1970"/>
      <c r="K1970"/>
      <c r="L1970"/>
      <c r="M1970"/>
      <c r="N1970"/>
      <c r="O1970"/>
      <c r="P1970"/>
      <c r="Q1970"/>
      <c r="R1970"/>
      <c r="S1970"/>
      <c r="T1970"/>
      <c r="U1970"/>
      <c r="V1970"/>
      <c r="W1970"/>
      <c r="X1970"/>
      <c r="Y1970"/>
      <c r="Z1970"/>
      <c r="AA1970" s="11">
        <v>9.4175095919079174E-2</v>
      </c>
      <c r="AB1970" s="11">
        <v>0.45266999975033106</v>
      </c>
      <c r="AC1970" s="11">
        <v>0.60699999999999998</v>
      </c>
      <c r="AD1970" s="11">
        <v>0.3</v>
      </c>
      <c r="AE1970" s="11">
        <v>0.86599999999999999</v>
      </c>
      <c r="AF1970" s="11">
        <v>0.92799999999999994</v>
      </c>
      <c r="AG1970" s="11">
        <v>0.3</v>
      </c>
      <c r="AH1970" s="11">
        <v>0.81799999999999995</v>
      </c>
      <c r="AI1970" s="11">
        <v>0.61399999999999999</v>
      </c>
      <c r="AJ1970" s="11">
        <v>5.8687537114318025E-2</v>
      </c>
      <c r="AK1970" s="11">
        <v>0.32348792078357003</v>
      </c>
      <c r="AL1970" s="11">
        <v>0.34934896686756967</v>
      </c>
      <c r="AM1970" s="11">
        <v>0.1284031704039989</v>
      </c>
      <c r="AN1970" s="11">
        <v>7.4543074392065409E-2</v>
      </c>
      <c r="AO1970" s="11">
        <v>0.33340754520535565</v>
      </c>
      <c r="AP1970" s="11">
        <v>0.45799999999999996</v>
      </c>
      <c r="AQ1970" s="11">
        <v>0.34934896686756967</v>
      </c>
      <c r="AR1970" s="11">
        <v>1053.0178614711001</v>
      </c>
      <c r="AS1970" s="11">
        <v>1060</v>
      </c>
      <c r="AT1970" s="11">
        <v>28286728</v>
      </c>
      <c r="AW1970" s="11">
        <v>0.01</v>
      </c>
      <c r="AX1970" s="11">
        <v>3.0780848482070633E-2</v>
      </c>
    </row>
    <row r="1971" spans="1:50">
      <c r="A1971"/>
      <c r="B1971"/>
      <c r="C1971"/>
      <c r="D1971"/>
      <c r="E1971"/>
      <c r="F1971"/>
      <c r="G1971"/>
      <c r="H1971"/>
      <c r="I1971"/>
      <c r="J1971"/>
      <c r="K1971"/>
      <c r="L1971"/>
      <c r="M1971"/>
      <c r="N1971"/>
      <c r="O1971"/>
      <c r="P1971"/>
      <c r="Q1971"/>
      <c r="R1971"/>
      <c r="S1971"/>
      <c r="T1971"/>
      <c r="U1971"/>
      <c r="V1971"/>
      <c r="W1971"/>
      <c r="X1971"/>
      <c r="Y1971"/>
      <c r="Z1971"/>
      <c r="AA1971" s="11">
        <v>9.4175095919079174E-2</v>
      </c>
      <c r="AB1971" s="11">
        <v>0.46383999950066213</v>
      </c>
      <c r="AC1971" s="11">
        <v>0.60899999999999999</v>
      </c>
      <c r="AD1971" s="11">
        <v>0.3</v>
      </c>
      <c r="AE1971" s="11">
        <v>0.86499999999999999</v>
      </c>
      <c r="AF1971" s="11">
        <v>0.92</v>
      </c>
      <c r="AG1971" s="11">
        <v>0.3</v>
      </c>
      <c r="AH1971" s="11">
        <v>0.78500000000000003</v>
      </c>
      <c r="AI1971" s="11">
        <v>0.61399999999999999</v>
      </c>
      <c r="AJ1971" s="11">
        <v>9.2407734481596032E-2</v>
      </c>
      <c r="AK1971" s="11">
        <v>0.33938500028829799</v>
      </c>
      <c r="AL1971" s="11">
        <v>0.34949806767972497</v>
      </c>
      <c r="AM1971" s="11">
        <v>0.16198345875828221</v>
      </c>
      <c r="AN1971" s="11">
        <v>7.2957051570372924E-2</v>
      </c>
      <c r="AO1971" s="11">
        <v>0.32518462697256456</v>
      </c>
      <c r="AP1971" s="11">
        <v>0.46299999999999997</v>
      </c>
      <c r="AQ1971" s="11">
        <v>0.34949806767972497</v>
      </c>
      <c r="AR1971" s="11">
        <v>1113.0290426462</v>
      </c>
      <c r="AS1971" s="11">
        <v>1120</v>
      </c>
      <c r="AT1971" s="11">
        <v>28809526</v>
      </c>
      <c r="AW1971" s="11">
        <v>0.01</v>
      </c>
      <c r="AX1971" s="11">
        <v>2.9596940767436075E-2</v>
      </c>
    </row>
    <row r="1972" spans="1:50">
      <c r="A1972"/>
      <c r="B1972"/>
      <c r="C1972"/>
      <c r="D1972"/>
      <c r="E1972"/>
      <c r="F1972"/>
      <c r="G1972"/>
      <c r="H1972"/>
      <c r="I1972"/>
      <c r="J1972"/>
      <c r="K1972"/>
      <c r="L1972"/>
      <c r="M1972"/>
      <c r="N1972"/>
      <c r="O1972"/>
      <c r="P1972"/>
      <c r="Q1972"/>
      <c r="R1972"/>
      <c r="S1972"/>
      <c r="T1972"/>
      <c r="U1972"/>
      <c r="V1972"/>
      <c r="W1972"/>
      <c r="X1972"/>
      <c r="Y1972"/>
      <c r="Z1972"/>
      <c r="AA1972" s="11">
        <v>9.4175095919079174E-2</v>
      </c>
      <c r="AB1972" s="11">
        <v>0.47500999925099319</v>
      </c>
      <c r="AC1972" s="11">
        <v>0.60499999999999998</v>
      </c>
      <c r="AD1972" s="11">
        <v>0.3</v>
      </c>
      <c r="AE1972" s="11">
        <v>0.86299999999999999</v>
      </c>
      <c r="AF1972" s="11">
        <v>0.91</v>
      </c>
      <c r="AG1972" s="11">
        <v>0.2</v>
      </c>
      <c r="AH1972" s="11">
        <v>0.78700000000000003</v>
      </c>
      <c r="AI1972" s="11">
        <v>0.63200000000000001</v>
      </c>
      <c r="AJ1972" s="11">
        <v>0.13835615319858002</v>
      </c>
      <c r="AK1972" s="11">
        <v>0.38491516829515604</v>
      </c>
      <c r="AL1972" s="11">
        <v>0.34980803932330851</v>
      </c>
      <c r="AM1972" s="11">
        <v>0.28857968104462445</v>
      </c>
      <c r="AN1972" s="11">
        <v>7.137102874868044E-2</v>
      </c>
      <c r="AO1972" s="11">
        <v>0.30766221755385859</v>
      </c>
      <c r="AP1972" s="11">
        <v>0.46899999999999997</v>
      </c>
      <c r="AQ1972" s="11">
        <v>0.34980803932330851</v>
      </c>
      <c r="AR1972" s="11">
        <v>1154.6985440655501</v>
      </c>
      <c r="AS1972" s="11">
        <v>1180</v>
      </c>
      <c r="AT1972" s="11">
        <v>29330505</v>
      </c>
      <c r="AW1972" s="11">
        <v>0.02</v>
      </c>
      <c r="AX1972" s="11">
        <v>2.0602337294286899E-2</v>
      </c>
    </row>
    <row r="1973" spans="1:50">
      <c r="A1973"/>
      <c r="B1973"/>
      <c r="C1973"/>
      <c r="D1973"/>
      <c r="E1973"/>
      <c r="F1973"/>
      <c r="G1973"/>
      <c r="H1973"/>
      <c r="I1973"/>
      <c r="J1973"/>
      <c r="K1973"/>
      <c r="L1973"/>
      <c r="M1973"/>
      <c r="N1973"/>
      <c r="O1973"/>
      <c r="P1973"/>
      <c r="Q1973"/>
      <c r="R1973"/>
      <c r="S1973"/>
      <c r="T1973"/>
      <c r="U1973"/>
      <c r="V1973"/>
      <c r="W1973"/>
      <c r="X1973"/>
      <c r="Y1973"/>
      <c r="Z1973"/>
      <c r="AA1973" s="11">
        <v>9.4175095919079174E-2</v>
      </c>
      <c r="AB1973" s="11">
        <v>0.48617999900132414</v>
      </c>
      <c r="AC1973" s="11">
        <v>0.59399999999999997</v>
      </c>
      <c r="AD1973" s="11">
        <v>0.3</v>
      </c>
      <c r="AE1973" s="11">
        <v>0.86599999999999999</v>
      </c>
      <c r="AF1973" s="11">
        <v>0.92299999999999993</v>
      </c>
      <c r="AG1973" s="11">
        <v>0.15</v>
      </c>
      <c r="AH1973" s="11">
        <v>0.77800000000000002</v>
      </c>
      <c r="AI1973" s="11">
        <v>0.58799999999999997</v>
      </c>
      <c r="AJ1973" s="11">
        <v>0.14197259158576053</v>
      </c>
      <c r="AK1973" s="11">
        <v>0.38606601658648099</v>
      </c>
      <c r="AL1973" s="11">
        <v>0.35130995889650485</v>
      </c>
      <c r="AM1973" s="11">
        <v>0.28569388429868076</v>
      </c>
      <c r="AN1973" s="11">
        <v>6.9785005926987956E-2</v>
      </c>
      <c r="AO1973" s="11">
        <v>0.30958559533532914</v>
      </c>
      <c r="AP1973" s="11">
        <v>0.44700000000000001</v>
      </c>
      <c r="AQ1973" s="11">
        <v>0.35130995889650485</v>
      </c>
      <c r="AS1973" s="11">
        <v>1191.3333333333285</v>
      </c>
      <c r="AW1973" s="11">
        <v>0.01</v>
      </c>
      <c r="AX1973" s="11">
        <v>1.6079985730195145E-2</v>
      </c>
    </row>
    <row r="1974" spans="1:50">
      <c r="A1974"/>
      <c r="B1974"/>
      <c r="C1974"/>
      <c r="D1974"/>
      <c r="E1974"/>
      <c r="F1974"/>
      <c r="G1974"/>
      <c r="H1974"/>
      <c r="I1974"/>
      <c r="J1974"/>
      <c r="K1974"/>
      <c r="L1974"/>
      <c r="M1974"/>
      <c r="N1974"/>
      <c r="O1974"/>
      <c r="P1974"/>
      <c r="Q1974"/>
      <c r="R1974"/>
      <c r="S1974"/>
      <c r="T1974"/>
      <c r="U1974"/>
      <c r="V1974"/>
      <c r="W1974"/>
      <c r="X1974"/>
      <c r="Y1974"/>
      <c r="Z1974"/>
      <c r="AA1974" s="11">
        <v>0.13329383886255924</v>
      </c>
      <c r="AB1974" s="11">
        <v>9.9999999999999978E-2</v>
      </c>
      <c r="AC1974" s="11">
        <v>0.83300000037997957</v>
      </c>
      <c r="AD1974" s="11">
        <v>0.8820000004023314</v>
      </c>
      <c r="AE1974" s="11">
        <v>0.33124000015109772</v>
      </c>
      <c r="AF1974" s="11">
        <v>6.4680000029504289E-2</v>
      </c>
      <c r="AG1974" s="11">
        <v>0.68600000031292441</v>
      </c>
      <c r="AH1974" s="11">
        <v>0.82712000037729749</v>
      </c>
      <c r="AI1974" s="11">
        <v>0.76244000034779302</v>
      </c>
      <c r="AJ1974" s="11">
        <v>0.73348880698931984</v>
      </c>
      <c r="AK1974" s="11">
        <v>0.78309637493465734</v>
      </c>
      <c r="AL1974" s="11">
        <v>0.9268812313235989</v>
      </c>
      <c r="AM1974" s="11">
        <v>3.8737961765128663E-2</v>
      </c>
      <c r="AN1974" s="11">
        <v>0.67905171428571431</v>
      </c>
      <c r="AO1974" s="11">
        <v>0.83990368748645705</v>
      </c>
      <c r="AP1974" s="11">
        <v>0.49200000274926425</v>
      </c>
      <c r="AQ1974" s="11">
        <v>0.9268812313235989</v>
      </c>
      <c r="AR1974" s="11">
        <v>21544.328514184501</v>
      </c>
      <c r="AS1974" s="11">
        <v>21860</v>
      </c>
      <c r="AT1974" s="11">
        <v>15460000</v>
      </c>
      <c r="AW1974" s="11">
        <v>0.01</v>
      </c>
      <c r="AX1974" s="11">
        <v>2.0615408610330094E-2</v>
      </c>
    </row>
    <row r="1975" spans="1:50">
      <c r="A1975"/>
      <c r="B1975"/>
      <c r="C1975"/>
      <c r="D1975"/>
      <c r="E1975"/>
      <c r="F1975"/>
      <c r="G1975"/>
      <c r="H1975"/>
      <c r="I1975"/>
      <c r="J1975"/>
      <c r="K1975"/>
      <c r="L1975"/>
      <c r="M1975"/>
      <c r="N1975"/>
      <c r="O1975"/>
      <c r="P1975"/>
      <c r="Q1975"/>
      <c r="R1975"/>
      <c r="S1975"/>
      <c r="T1975"/>
      <c r="U1975"/>
      <c r="V1975"/>
      <c r="W1975"/>
      <c r="X1975"/>
      <c r="Y1975"/>
      <c r="Z1975"/>
      <c r="AA1975" s="11">
        <v>0.13329383886255924</v>
      </c>
      <c r="AB1975" s="11">
        <v>9.9999999999999978E-2</v>
      </c>
      <c r="AC1975" s="11">
        <v>0.85</v>
      </c>
      <c r="AD1975" s="11">
        <v>0.9</v>
      </c>
      <c r="AE1975" s="11">
        <v>0.33799999999999997</v>
      </c>
      <c r="AF1975" s="11">
        <v>6.6000000000000003E-2</v>
      </c>
      <c r="AG1975" s="11">
        <v>0.7</v>
      </c>
      <c r="AH1975" s="11">
        <v>0.84400000000000008</v>
      </c>
      <c r="AI1975" s="11">
        <v>0.77800000000000002</v>
      </c>
      <c r="AJ1975" s="11">
        <v>0.73825388457429797</v>
      </c>
      <c r="AK1975" s="11">
        <v>0.78887385184236802</v>
      </c>
      <c r="AL1975" s="11">
        <v>0.93559309298864657</v>
      </c>
      <c r="AM1975" s="11">
        <v>7.2751748977823563E-2</v>
      </c>
      <c r="AN1975" s="11">
        <v>0.68606314285714287</v>
      </c>
      <c r="AO1975" s="11">
        <v>0.84684049727694632</v>
      </c>
      <c r="AP1975" s="11">
        <v>0.50430000247433782</v>
      </c>
      <c r="AQ1975" s="11">
        <v>0.93559309298864657</v>
      </c>
      <c r="AR1975" s="11">
        <v>22652.336178092901</v>
      </c>
      <c r="AS1975" s="11">
        <v>22850</v>
      </c>
      <c r="AT1975" s="11">
        <v>15517000</v>
      </c>
      <c r="AW1975" s="11">
        <v>0.02</v>
      </c>
      <c r="AX1975" s="11">
        <v>1.878321395998106E-2</v>
      </c>
    </row>
    <row r="1976" spans="1:50">
      <c r="A1976"/>
      <c r="B1976"/>
      <c r="C1976"/>
      <c r="D1976"/>
      <c r="E1976"/>
      <c r="F1976"/>
      <c r="G1976"/>
      <c r="H1976"/>
      <c r="I1976"/>
      <c r="J1976"/>
      <c r="K1976"/>
      <c r="L1976"/>
      <c r="M1976"/>
      <c r="N1976"/>
      <c r="O1976"/>
      <c r="P1976"/>
      <c r="Q1976"/>
      <c r="R1976"/>
      <c r="S1976"/>
      <c r="T1976"/>
      <c r="U1976"/>
      <c r="V1976"/>
      <c r="W1976"/>
      <c r="X1976"/>
      <c r="Y1976"/>
      <c r="Z1976"/>
      <c r="AA1976" s="11">
        <v>0.13329383886255924</v>
      </c>
      <c r="AB1976" s="11">
        <v>9.9999999999999978E-2</v>
      </c>
      <c r="AC1976" s="11">
        <v>0.85</v>
      </c>
      <c r="AD1976" s="11">
        <v>0.9</v>
      </c>
      <c r="AE1976" s="11">
        <v>0.34100000000000003</v>
      </c>
      <c r="AF1976" s="11">
        <v>0.14099999999999999</v>
      </c>
      <c r="AG1976" s="11">
        <v>0.7</v>
      </c>
      <c r="AH1976" s="11">
        <v>0.85400000000000009</v>
      </c>
      <c r="AI1976" s="11">
        <v>0.77800000000000002</v>
      </c>
      <c r="AJ1976" s="11">
        <v>0.76189513070368697</v>
      </c>
      <c r="AK1976" s="11">
        <v>0.80581315780254603</v>
      </c>
      <c r="AL1976" s="11">
        <v>0.93503709392448842</v>
      </c>
      <c r="AM1976" s="11">
        <v>0.12223859664110889</v>
      </c>
      <c r="AN1976" s="11">
        <v>0.6737077142857143</v>
      </c>
      <c r="AO1976" s="11">
        <v>0.84798564171506874</v>
      </c>
      <c r="AP1976" s="11">
        <v>0.51660000219941138</v>
      </c>
      <c r="AQ1976" s="11">
        <v>0.93503709392448842</v>
      </c>
      <c r="AR1976" s="11">
        <v>24092.5990605439</v>
      </c>
      <c r="AS1976" s="11">
        <v>24410</v>
      </c>
      <c r="AT1976" s="11">
        <v>15607000</v>
      </c>
      <c r="AW1976" s="11">
        <v>0.02</v>
      </c>
      <c r="AX1976" s="11">
        <v>1.6745735323927646E-2</v>
      </c>
    </row>
    <row r="1977" spans="1:50">
      <c r="A1977"/>
      <c r="B1977"/>
      <c r="C1977"/>
      <c r="D1977"/>
      <c r="E1977"/>
      <c r="F1977"/>
      <c r="G1977"/>
      <c r="H1977"/>
      <c r="I1977"/>
      <c r="J1977"/>
      <c r="K1977"/>
      <c r="L1977"/>
      <c r="M1977"/>
      <c r="N1977"/>
      <c r="O1977"/>
      <c r="P1977"/>
      <c r="Q1977"/>
      <c r="R1977"/>
      <c r="S1977"/>
      <c r="T1977"/>
      <c r="U1977"/>
      <c r="V1977"/>
      <c r="W1977"/>
      <c r="X1977"/>
      <c r="Y1977"/>
      <c r="Z1977"/>
      <c r="AA1977" s="11">
        <v>0.13329383886255924</v>
      </c>
      <c r="AB1977" s="11">
        <v>9.9999999999999978E-2</v>
      </c>
      <c r="AC1977" s="11">
        <v>0.7</v>
      </c>
      <c r="AD1977" s="11">
        <v>0.9</v>
      </c>
      <c r="AE1977" s="11">
        <v>0.36200000000000004</v>
      </c>
      <c r="AF1977" s="11">
        <v>0.20699999999999999</v>
      </c>
      <c r="AG1977" s="11">
        <v>0.7</v>
      </c>
      <c r="AH1977" s="11">
        <v>0.80799999999999994</v>
      </c>
      <c r="AI1977" s="11">
        <v>0.77800000000000002</v>
      </c>
      <c r="AJ1977" s="11">
        <v>0.78553637683307598</v>
      </c>
      <c r="AK1977" s="11">
        <v>0.82275246376272404</v>
      </c>
      <c r="AL1977" s="11">
        <v>0.93448109486033037</v>
      </c>
      <c r="AM1977" s="11">
        <v>0.23718520405996557</v>
      </c>
      <c r="AN1977" s="11">
        <v>0.67988357142857148</v>
      </c>
      <c r="AO1977" s="11">
        <v>0.84913078615319093</v>
      </c>
      <c r="AP1977" s="11">
        <v>0.52890000192448494</v>
      </c>
      <c r="AQ1977" s="11">
        <v>0.93448109486033037</v>
      </c>
      <c r="AR1977" s="11">
        <v>25486.443193217099</v>
      </c>
      <c r="AS1977" s="11">
        <v>25220</v>
      </c>
      <c r="AT1977" s="11">
        <v>15698000</v>
      </c>
      <c r="AW1977" s="11">
        <v>0.03</v>
      </c>
      <c r="AX1977" s="11">
        <v>1.473614362597353E-2</v>
      </c>
    </row>
    <row r="1978" spans="1:50">
      <c r="A1978"/>
      <c r="B1978"/>
      <c r="C1978"/>
      <c r="D1978"/>
      <c r="E1978"/>
      <c r="F1978"/>
      <c r="G1978"/>
      <c r="H1978"/>
      <c r="I1978"/>
      <c r="J1978"/>
      <c r="K1978"/>
      <c r="L1978"/>
      <c r="M1978"/>
      <c r="N1978"/>
      <c r="O1978"/>
      <c r="P1978"/>
      <c r="Q1978"/>
      <c r="R1978"/>
      <c r="S1978"/>
      <c r="T1978"/>
      <c r="U1978"/>
      <c r="V1978"/>
      <c r="W1978"/>
      <c r="X1978"/>
      <c r="Y1978"/>
      <c r="Z1978"/>
      <c r="AA1978" s="11">
        <v>0.13329383886255924</v>
      </c>
      <c r="AB1978" s="11">
        <v>9.9999999999999978E-2</v>
      </c>
      <c r="AC1978" s="11">
        <v>0.7</v>
      </c>
      <c r="AD1978" s="11">
        <v>0.9</v>
      </c>
      <c r="AE1978" s="11">
        <v>0.371</v>
      </c>
      <c r="AF1978" s="11">
        <v>0.26200000000000001</v>
      </c>
      <c r="AG1978" s="11">
        <v>0.7</v>
      </c>
      <c r="AH1978" s="11">
        <v>0.80700000000000005</v>
      </c>
      <c r="AI1978" s="11">
        <v>0.77800000000000002</v>
      </c>
      <c r="AJ1978" s="11">
        <v>0.78555577783671104</v>
      </c>
      <c r="AK1978" s="11">
        <v>0.81979167634709993</v>
      </c>
      <c r="AL1978" s="11">
        <v>0.93441539177675548</v>
      </c>
      <c r="AM1978" s="11">
        <v>0.47421420788076885</v>
      </c>
      <c r="AN1978" s="11">
        <v>0.70675914285714292</v>
      </c>
      <c r="AO1978" s="11">
        <v>0.84564042047098109</v>
      </c>
      <c r="AP1978" s="11">
        <v>0.5412000016495585</v>
      </c>
      <c r="AQ1978" s="11">
        <v>0.93441539177675548</v>
      </c>
      <c r="AR1978" s="11">
        <v>26939.705449029399</v>
      </c>
      <c r="AS1978" s="11">
        <v>27230</v>
      </c>
      <c r="AT1978" s="11">
        <v>15805000</v>
      </c>
      <c r="AU1978" s="11">
        <v>30.9</v>
      </c>
      <c r="AW1978" s="11">
        <v>0.04</v>
      </c>
      <c r="AX1978" s="11">
        <v>1.2147519403135187E-2</v>
      </c>
    </row>
    <row r="1979" spans="1:50">
      <c r="A1979"/>
      <c r="B1979"/>
      <c r="C1979"/>
      <c r="D1979"/>
      <c r="E1979"/>
      <c r="F1979"/>
      <c r="G1979"/>
      <c r="H1979"/>
      <c r="I1979"/>
      <c r="J1979"/>
      <c r="K1979"/>
      <c r="L1979"/>
      <c r="M1979"/>
      <c r="N1979"/>
      <c r="O1979"/>
      <c r="P1979"/>
      <c r="Q1979"/>
      <c r="R1979"/>
      <c r="S1979"/>
      <c r="T1979"/>
      <c r="U1979"/>
      <c r="V1979"/>
      <c r="W1979"/>
      <c r="X1979"/>
      <c r="Y1979"/>
      <c r="Z1979"/>
      <c r="AA1979" s="11">
        <v>0.13329383886255924</v>
      </c>
      <c r="AB1979" s="11">
        <v>9.9999999999999978E-2</v>
      </c>
      <c r="AC1979" s="11">
        <v>0.7</v>
      </c>
      <c r="AD1979" s="11">
        <v>0.9</v>
      </c>
      <c r="AE1979" s="11">
        <v>0.36899999999999999</v>
      </c>
      <c r="AF1979" s="11">
        <v>0.28000000000000003</v>
      </c>
      <c r="AG1979" s="11">
        <v>0.7</v>
      </c>
      <c r="AH1979" s="11">
        <v>0.80900000000000005</v>
      </c>
      <c r="AI1979" s="11">
        <v>0.77800000000000002</v>
      </c>
      <c r="AJ1979" s="11">
        <v>0.785575178840346</v>
      </c>
      <c r="AK1979" s="11">
        <v>0.81683088893147604</v>
      </c>
      <c r="AL1979" s="11">
        <v>0.93434968869318058</v>
      </c>
      <c r="AM1979" s="11">
        <v>0.75037215357502673</v>
      </c>
      <c r="AN1979" s="11">
        <v>0.74418514285714288</v>
      </c>
      <c r="AO1979" s="11">
        <v>0.84215005478877103</v>
      </c>
      <c r="AP1979" s="11">
        <v>0.55350000137463207</v>
      </c>
      <c r="AQ1979" s="11">
        <v>0.93434968869318058</v>
      </c>
      <c r="AR1979" s="11">
        <v>29399.213728059702</v>
      </c>
      <c r="AS1979" s="11">
        <v>30030</v>
      </c>
      <c r="AT1979" s="11">
        <v>15925431.058530301</v>
      </c>
      <c r="AW1979" s="11">
        <v>0.06</v>
      </c>
      <c r="AX1979" s="11">
        <v>1.7407412904034164E-2</v>
      </c>
    </row>
    <row r="1980" spans="1:50">
      <c r="A1980"/>
      <c r="B1980"/>
      <c r="C1980"/>
      <c r="D1980"/>
      <c r="E1980"/>
      <c r="F1980"/>
      <c r="G1980"/>
      <c r="H1980"/>
      <c r="I1980"/>
      <c r="J1980"/>
      <c r="K1980"/>
      <c r="L1980"/>
      <c r="M1980"/>
      <c r="N1980"/>
      <c r="O1980"/>
      <c r="P1980"/>
      <c r="Q1980"/>
      <c r="R1980"/>
      <c r="S1980"/>
      <c r="T1980"/>
      <c r="U1980"/>
      <c r="V1980"/>
      <c r="W1980"/>
      <c r="X1980"/>
      <c r="Y1980"/>
      <c r="Z1980"/>
      <c r="AA1980" s="11">
        <v>0.13329383886255924</v>
      </c>
      <c r="AB1980" s="11">
        <v>0.1179999995976686</v>
      </c>
      <c r="AC1980" s="11">
        <v>0.7</v>
      </c>
      <c r="AD1980" s="11">
        <v>0.9</v>
      </c>
      <c r="AE1980" s="11">
        <v>0.38400000000000001</v>
      </c>
      <c r="AF1980" s="11">
        <v>0.25</v>
      </c>
      <c r="AG1980" s="11">
        <v>0.9</v>
      </c>
      <c r="AH1980" s="11">
        <v>0.85699999999999998</v>
      </c>
      <c r="AI1980" s="11">
        <v>0.78</v>
      </c>
      <c r="AJ1980" s="11">
        <v>0.77227016801476001</v>
      </c>
      <c r="AK1980" s="11">
        <v>0.80669256324023597</v>
      </c>
      <c r="AL1980" s="11">
        <v>0.93045429795161994</v>
      </c>
      <c r="AM1980" s="11">
        <v>0.84478864150545563</v>
      </c>
      <c r="AN1980" s="11">
        <v>0.77530342857142853</v>
      </c>
      <c r="AO1980" s="11">
        <v>0.83862637536004347</v>
      </c>
      <c r="AP1980" s="11">
        <v>0.56580000109970574</v>
      </c>
      <c r="AQ1980" s="11">
        <v>0.93045429795161994</v>
      </c>
      <c r="AR1980" s="11">
        <v>30782.319761173501</v>
      </c>
      <c r="AS1980" s="11">
        <v>31010</v>
      </c>
      <c r="AT1980" s="11">
        <v>16046091.1635825</v>
      </c>
      <c r="AW1980" s="11">
        <v>0.08</v>
      </c>
      <c r="AX1980" s="11">
        <v>8.9424303351744172E-3</v>
      </c>
    </row>
    <row r="1981" spans="1:50">
      <c r="A1981"/>
      <c r="B1981"/>
      <c r="C1981"/>
      <c r="D1981"/>
      <c r="E1981"/>
      <c r="F1981"/>
      <c r="G1981"/>
      <c r="H1981"/>
      <c r="I1981"/>
      <c r="J1981"/>
      <c r="K1981"/>
      <c r="L1981"/>
      <c r="M1981"/>
      <c r="N1981"/>
      <c r="O1981"/>
      <c r="P1981"/>
      <c r="Q1981"/>
      <c r="R1981"/>
      <c r="S1981"/>
      <c r="T1981"/>
      <c r="U1981"/>
      <c r="V1981"/>
      <c r="W1981"/>
      <c r="X1981"/>
      <c r="Y1981"/>
      <c r="Z1981"/>
      <c r="AA1981" s="11">
        <v>0.13329383886255924</v>
      </c>
      <c r="AB1981" s="11">
        <v>0.13599999919533734</v>
      </c>
      <c r="AC1981" s="11">
        <v>0.7</v>
      </c>
      <c r="AD1981" s="11">
        <v>0.9</v>
      </c>
      <c r="AE1981" s="11">
        <v>0.436</v>
      </c>
      <c r="AF1981" s="11">
        <v>0.39299999999999996</v>
      </c>
      <c r="AG1981" s="11">
        <v>0.9</v>
      </c>
      <c r="AH1981" s="11">
        <v>0.84599999999999997</v>
      </c>
      <c r="AI1981" s="11">
        <v>0.79599999999999993</v>
      </c>
      <c r="AJ1981" s="11">
        <v>0.75896515718917401</v>
      </c>
      <c r="AK1981" s="11">
        <v>0.79655423754899601</v>
      </c>
      <c r="AL1981" s="11">
        <v>0.92655890721005962</v>
      </c>
      <c r="AM1981" s="11">
        <v>0.83253050862732114</v>
      </c>
      <c r="AN1981" s="11">
        <v>0.79535771428571433</v>
      </c>
      <c r="AO1981" s="11">
        <v>0.83510269593131592</v>
      </c>
      <c r="AP1981" s="11">
        <v>0.5781000008247793</v>
      </c>
      <c r="AQ1981" s="11">
        <v>0.92655890721005962</v>
      </c>
      <c r="AR1981" s="11">
        <v>31939.7568762886</v>
      </c>
      <c r="AS1981" s="11">
        <v>32230</v>
      </c>
      <c r="AT1981" s="11">
        <v>16148891.007744201</v>
      </c>
      <c r="AW1981" s="11">
        <v>0.09</v>
      </c>
      <c r="AX1981" s="11">
        <v>8.7644014970690576E-3</v>
      </c>
    </row>
    <row r="1982" spans="1:50">
      <c r="A1982"/>
      <c r="B1982"/>
      <c r="C1982"/>
      <c r="D1982"/>
      <c r="E1982"/>
      <c r="F1982"/>
      <c r="G1982"/>
      <c r="H1982"/>
      <c r="I1982"/>
      <c r="J1982"/>
      <c r="K1982"/>
      <c r="L1982"/>
      <c r="M1982"/>
      <c r="N1982"/>
      <c r="O1982"/>
      <c r="P1982"/>
      <c r="Q1982"/>
      <c r="R1982"/>
      <c r="S1982"/>
      <c r="T1982"/>
      <c r="U1982"/>
      <c r="V1982"/>
      <c r="W1982"/>
      <c r="X1982"/>
      <c r="Y1982"/>
      <c r="Z1982"/>
      <c r="AA1982" s="11">
        <v>0.13329383886255924</v>
      </c>
      <c r="AB1982" s="11">
        <v>0.15399999879300597</v>
      </c>
      <c r="AC1982" s="11">
        <v>0.7</v>
      </c>
      <c r="AD1982" s="11">
        <v>0.9</v>
      </c>
      <c r="AE1982" s="11">
        <v>0.441</v>
      </c>
      <c r="AF1982" s="11">
        <v>0.35399999999999998</v>
      </c>
      <c r="AG1982" s="11">
        <v>0.9</v>
      </c>
      <c r="AH1982" s="11">
        <v>0.82799999999999996</v>
      </c>
      <c r="AI1982" s="11">
        <v>0.81400000000000006</v>
      </c>
      <c r="AJ1982" s="11">
        <v>0.73767731841138795</v>
      </c>
      <c r="AK1982" s="11">
        <v>0.80526223064789393</v>
      </c>
      <c r="AL1982" s="11">
        <v>0.90476666475793599</v>
      </c>
      <c r="AM1982" s="11">
        <v>0.90393992423607994</v>
      </c>
      <c r="AN1982" s="11">
        <v>0.80565042857142855</v>
      </c>
      <c r="AO1982" s="11">
        <v>0.8344583122842234</v>
      </c>
      <c r="AP1982" s="11">
        <v>0.59040000054985287</v>
      </c>
      <c r="AQ1982" s="11">
        <v>0.90476666475793599</v>
      </c>
      <c r="AR1982" s="11">
        <v>31698.150221282602</v>
      </c>
      <c r="AS1982" s="11">
        <v>32060</v>
      </c>
      <c r="AT1982" s="11">
        <v>16225267.048649799</v>
      </c>
      <c r="AW1982" s="11">
        <v>0.09</v>
      </c>
      <c r="AX1982" s="11">
        <v>8.3649448633327517E-3</v>
      </c>
    </row>
    <row r="1983" spans="1:50">
      <c r="A1983"/>
      <c r="B1983"/>
      <c r="C1983"/>
      <c r="D1983"/>
      <c r="E1983"/>
      <c r="F1983"/>
      <c r="G1983"/>
      <c r="H1983"/>
      <c r="I1983"/>
      <c r="J1983"/>
      <c r="K1983"/>
      <c r="L1983"/>
      <c r="M1983"/>
      <c r="N1983"/>
      <c r="O1983"/>
      <c r="P1983"/>
      <c r="Q1983"/>
      <c r="R1983"/>
      <c r="S1983"/>
      <c r="T1983"/>
      <c r="U1983"/>
      <c r="V1983"/>
      <c r="W1983"/>
      <c r="X1983"/>
      <c r="Y1983"/>
      <c r="Z1983"/>
      <c r="AA1983" s="11">
        <v>0.13329383886255924</v>
      </c>
      <c r="AB1983" s="11">
        <v>0.17199999839067459</v>
      </c>
      <c r="AC1983" s="11">
        <v>0.7</v>
      </c>
      <c r="AD1983" s="11">
        <v>0.9</v>
      </c>
      <c r="AE1983" s="11">
        <v>0.45200000000000001</v>
      </c>
      <c r="AF1983" s="11">
        <v>0.32299999999999995</v>
      </c>
      <c r="AG1983" s="11">
        <v>0.9</v>
      </c>
      <c r="AH1983" s="11">
        <v>0.83200000000000007</v>
      </c>
      <c r="AI1983" s="11">
        <v>0.79799999999999993</v>
      </c>
      <c r="AJ1983" s="11">
        <v>0.71127553919943198</v>
      </c>
      <c r="AK1983" s="11">
        <v>0.84606721525123996</v>
      </c>
      <c r="AL1983" s="11">
        <v>0.88663427319343258</v>
      </c>
      <c r="AM1983" s="11">
        <v>1</v>
      </c>
      <c r="AN1983" s="11">
        <v>0.82185685714285717</v>
      </c>
      <c r="AO1983" s="11">
        <v>0.8412664829922516</v>
      </c>
      <c r="AP1983" s="11">
        <v>0.60270000027492643</v>
      </c>
      <c r="AQ1983" s="11">
        <v>0.88663427319343258</v>
      </c>
      <c r="AR1983" s="11">
        <v>33197.166682324503</v>
      </c>
      <c r="AS1983" s="11">
        <v>34090</v>
      </c>
      <c r="AT1983" s="11">
        <v>16281732.6780659</v>
      </c>
      <c r="AW1983" s="11">
        <v>0.09</v>
      </c>
      <c r="AX1983" s="11">
        <v>7.9889073441805347E-3</v>
      </c>
    </row>
    <row r="1984" spans="1:50">
      <c r="A1984"/>
      <c r="B1984"/>
      <c r="C1984"/>
      <c r="D1984"/>
      <c r="E1984"/>
      <c r="F1984"/>
      <c r="G1984"/>
      <c r="H1984"/>
      <c r="I1984"/>
      <c r="J1984"/>
      <c r="K1984"/>
      <c r="L1984"/>
      <c r="M1984"/>
      <c r="N1984"/>
      <c r="O1984"/>
      <c r="P1984"/>
      <c r="Q1984"/>
      <c r="R1984"/>
      <c r="S1984"/>
      <c r="T1984"/>
      <c r="U1984"/>
      <c r="V1984"/>
      <c r="W1984"/>
      <c r="X1984"/>
      <c r="Y1984"/>
      <c r="Z1984"/>
      <c r="AA1984" s="11">
        <v>0.13329383886255924</v>
      </c>
      <c r="AB1984" s="11">
        <v>0.18999999798834322</v>
      </c>
      <c r="AC1984" s="11">
        <v>0.7</v>
      </c>
      <c r="AD1984" s="11">
        <v>0.9</v>
      </c>
      <c r="AE1984" s="11">
        <v>0.45700000000000002</v>
      </c>
      <c r="AF1984" s="11">
        <v>0.28000000000000003</v>
      </c>
      <c r="AG1984" s="11">
        <v>0.9</v>
      </c>
      <c r="AH1984" s="11">
        <v>0.84799999999999998</v>
      </c>
      <c r="AI1984" s="11">
        <v>0.80200000000000005</v>
      </c>
      <c r="AJ1984" s="11">
        <v>0.69378233913425602</v>
      </c>
      <c r="AK1984" s="11">
        <v>0.83745097449257799</v>
      </c>
      <c r="AL1984" s="11">
        <v>0.87867563017458106</v>
      </c>
      <c r="AM1984" s="11">
        <v>1</v>
      </c>
      <c r="AN1984" s="11">
        <v>0.84327657142857138</v>
      </c>
      <c r="AO1984" s="11">
        <v>0.83926414424713303</v>
      </c>
      <c r="AP1984" s="11">
        <v>0.61499999999999999</v>
      </c>
      <c r="AQ1984" s="11">
        <v>0.87867563017458106</v>
      </c>
      <c r="AR1984" s="11">
        <v>35104.526248850198</v>
      </c>
      <c r="AS1984" s="11">
        <v>35270</v>
      </c>
      <c r="AT1984" s="11">
        <v>16319850</v>
      </c>
      <c r="AW1984" s="11">
        <v>0.09</v>
      </c>
      <c r="AX1984" s="11">
        <v>6.8874401344211911E-3</v>
      </c>
    </row>
    <row r="1985" spans="1:50">
      <c r="A1985"/>
      <c r="B1985"/>
      <c r="C1985"/>
      <c r="D1985"/>
      <c r="E1985"/>
      <c r="F1985"/>
      <c r="G1985"/>
      <c r="H1985"/>
      <c r="I1985"/>
      <c r="J1985"/>
      <c r="K1985"/>
      <c r="L1985"/>
      <c r="M1985"/>
      <c r="N1985"/>
      <c r="O1985"/>
      <c r="P1985"/>
      <c r="Q1985"/>
      <c r="R1985"/>
      <c r="S1985"/>
      <c r="T1985"/>
      <c r="U1985"/>
      <c r="V1985"/>
      <c r="W1985"/>
      <c r="X1985"/>
      <c r="Y1985"/>
      <c r="Z1985"/>
      <c r="AA1985" s="11">
        <v>0.13329383886255924</v>
      </c>
      <c r="AB1985" s="11">
        <v>0.20799999758601184</v>
      </c>
      <c r="AC1985" s="11">
        <v>0.875</v>
      </c>
      <c r="AD1985" s="11">
        <v>0.9</v>
      </c>
      <c r="AE1985" s="11">
        <v>0.48</v>
      </c>
      <c r="AF1985" s="11">
        <v>0.29100000000000004</v>
      </c>
      <c r="AG1985" s="11">
        <v>0.9</v>
      </c>
      <c r="AH1985" s="11">
        <v>0.86599999999999999</v>
      </c>
      <c r="AI1985" s="11">
        <v>0.82400000000000007</v>
      </c>
      <c r="AJ1985" s="11">
        <v>0.67792485437476802</v>
      </c>
      <c r="AK1985" s="11">
        <v>0.81778800434149412</v>
      </c>
      <c r="AL1985" s="11">
        <v>0.90332843149326814</v>
      </c>
      <c r="AM1985" s="11">
        <v>1</v>
      </c>
      <c r="AN1985" s="11">
        <v>0.85380085714285714</v>
      </c>
      <c r="AO1985" s="11">
        <v>0.84655551550995334</v>
      </c>
      <c r="AP1985" s="11">
        <v>0.629</v>
      </c>
      <c r="AQ1985" s="11">
        <v>0.90332843149326814</v>
      </c>
      <c r="AR1985" s="11">
        <v>38051.809496095899</v>
      </c>
      <c r="AS1985" s="11">
        <v>39070</v>
      </c>
      <c r="AT1985" s="11">
        <v>16346101</v>
      </c>
      <c r="AW1985" s="11">
        <v>0.1</v>
      </c>
      <c r="AX1985" s="11">
        <v>-1.0770974582720388E-2</v>
      </c>
    </row>
    <row r="1986" spans="1:50">
      <c r="A1986"/>
      <c r="B1986"/>
      <c r="C1986"/>
      <c r="D1986"/>
      <c r="E1986"/>
      <c r="F1986"/>
      <c r="G1986"/>
      <c r="H1986"/>
      <c r="I1986"/>
      <c r="J1986"/>
      <c r="K1986"/>
      <c r="L1986"/>
      <c r="M1986"/>
      <c r="N1986"/>
      <c r="O1986"/>
      <c r="P1986"/>
      <c r="Q1986"/>
      <c r="R1986"/>
      <c r="S1986"/>
      <c r="T1986"/>
      <c r="U1986"/>
      <c r="V1986"/>
      <c r="W1986"/>
      <c r="X1986"/>
      <c r="Y1986"/>
      <c r="Z1986"/>
      <c r="AA1986" s="11">
        <v>0.13329383886255924</v>
      </c>
      <c r="AB1986" s="11">
        <v>0.22599999718368058</v>
      </c>
      <c r="AC1986" s="11">
        <v>0.88400000000000001</v>
      </c>
      <c r="AD1986" s="11">
        <v>0.8</v>
      </c>
      <c r="AE1986" s="11">
        <v>0.48799999999999999</v>
      </c>
      <c r="AF1986" s="11">
        <v>0.34899999999999998</v>
      </c>
      <c r="AG1986" s="11">
        <v>0.9</v>
      </c>
      <c r="AH1986" s="11">
        <v>0.872</v>
      </c>
      <c r="AI1986" s="11">
        <v>0.86599999999999999</v>
      </c>
      <c r="AJ1986" s="11">
        <v>0.66442254006543999</v>
      </c>
      <c r="AK1986" s="11">
        <v>0.80860635297148209</v>
      </c>
      <c r="AL1986" s="11">
        <v>0.93176084170872286</v>
      </c>
      <c r="AM1986" s="11">
        <v>1</v>
      </c>
      <c r="AN1986" s="11">
        <v>0.85844428571428566</v>
      </c>
      <c r="AO1986" s="11">
        <v>0.84759003892865059</v>
      </c>
      <c r="AP1986" s="11">
        <v>0.627</v>
      </c>
      <c r="AQ1986" s="11">
        <v>0.93176084170872286</v>
      </c>
      <c r="AR1986" s="11">
        <v>40513.692796418502</v>
      </c>
      <c r="AS1986" s="11">
        <v>41100</v>
      </c>
      <c r="AT1986" s="11">
        <v>16381696</v>
      </c>
      <c r="AW1986" s="11">
        <v>0.1</v>
      </c>
      <c r="AX1986" s="11">
        <v>-1.1158462733406482E-2</v>
      </c>
    </row>
    <row r="1987" spans="1:50">
      <c r="A1987"/>
      <c r="B1987"/>
      <c r="C1987"/>
      <c r="D1987"/>
      <c r="E1987"/>
      <c r="F1987"/>
      <c r="G1987"/>
      <c r="H1987"/>
      <c r="I1987"/>
      <c r="J1987"/>
      <c r="K1987"/>
      <c r="L1987"/>
      <c r="M1987"/>
      <c r="N1987"/>
      <c r="O1987"/>
      <c r="P1987"/>
      <c r="Q1987"/>
      <c r="R1987"/>
      <c r="S1987"/>
      <c r="T1987"/>
      <c r="U1987"/>
      <c r="V1987"/>
      <c r="W1987"/>
      <c r="X1987"/>
      <c r="Y1987"/>
      <c r="Z1987"/>
      <c r="AA1987" s="11">
        <v>0.13329383886255924</v>
      </c>
      <c r="AB1987" s="11">
        <v>0.2439999967813492</v>
      </c>
      <c r="AC1987" s="11">
        <v>0.88</v>
      </c>
      <c r="AD1987" s="11">
        <v>0.9</v>
      </c>
      <c r="AE1987" s="11">
        <v>0.51600000000000001</v>
      </c>
      <c r="AF1987" s="11">
        <v>0.38200000000000001</v>
      </c>
      <c r="AG1987" s="11">
        <v>0.9</v>
      </c>
      <c r="AH1987" s="11">
        <v>0.86900000000000011</v>
      </c>
      <c r="AI1987" s="11">
        <v>0.86</v>
      </c>
      <c r="AJ1987" s="11">
        <v>0.681895186254458</v>
      </c>
      <c r="AK1987" s="11">
        <v>0.80587043903056799</v>
      </c>
      <c r="AL1987" s="11">
        <v>0.92736898779689381</v>
      </c>
      <c r="AM1987" s="11">
        <v>1</v>
      </c>
      <c r="AN1987" s="11">
        <v>0.86573985714285717</v>
      </c>
      <c r="AO1987" s="11">
        <v>0.84378699822155989</v>
      </c>
      <c r="AP1987" s="11">
        <v>0.65799999999999992</v>
      </c>
      <c r="AQ1987" s="11">
        <v>0.92736898779689381</v>
      </c>
      <c r="AR1987" s="11">
        <v>42848.186429885798</v>
      </c>
      <c r="AS1987" s="11">
        <v>41720</v>
      </c>
      <c r="AT1987" s="11">
        <v>16445593</v>
      </c>
      <c r="AW1987" s="11">
        <v>0.11</v>
      </c>
      <c r="AX1987" s="11">
        <v>-3.8873724575618634E-2</v>
      </c>
    </row>
    <row r="1988" spans="1:50">
      <c r="A1988"/>
      <c r="B1988"/>
      <c r="C1988"/>
      <c r="D1988"/>
      <c r="E1988"/>
      <c r="F1988"/>
      <c r="G1988"/>
      <c r="H1988"/>
      <c r="I1988"/>
      <c r="J1988"/>
      <c r="K1988"/>
      <c r="L1988"/>
      <c r="M1988"/>
      <c r="N1988"/>
      <c r="O1988"/>
      <c r="P1988"/>
      <c r="Q1988"/>
      <c r="R1988"/>
      <c r="S1988"/>
      <c r="T1988"/>
      <c r="U1988"/>
      <c r="V1988"/>
      <c r="W1988"/>
      <c r="X1988"/>
      <c r="Y1988"/>
      <c r="Z1988"/>
      <c r="AA1988" s="11">
        <v>0.13329383886255924</v>
      </c>
      <c r="AB1988" s="11">
        <v>0.26199999637901783</v>
      </c>
      <c r="AC1988" s="11">
        <v>0.86499999999999999</v>
      </c>
      <c r="AD1988" s="11">
        <v>0.9</v>
      </c>
      <c r="AE1988" s="11">
        <v>0.50900000000000001</v>
      </c>
      <c r="AF1988" s="11">
        <v>0.36200000000000004</v>
      </c>
      <c r="AG1988" s="11">
        <v>0.9</v>
      </c>
      <c r="AH1988" s="11">
        <v>0.87</v>
      </c>
      <c r="AI1988" s="11">
        <v>0.85799999999999998</v>
      </c>
      <c r="AJ1988" s="11">
        <v>0.68935552312942205</v>
      </c>
      <c r="AK1988" s="11">
        <v>0.81028279843717388</v>
      </c>
      <c r="AL1988" s="11">
        <v>0.92027980429288869</v>
      </c>
      <c r="AM1988" s="11">
        <v>1</v>
      </c>
      <c r="AN1988" s="11">
        <v>0.84842506038701593</v>
      </c>
      <c r="AO1988" s="11">
        <v>0.85620946373802909</v>
      </c>
      <c r="AP1988" s="11">
        <v>0.63300000000000001</v>
      </c>
      <c r="AQ1988" s="11">
        <v>0.92027980429288869</v>
      </c>
      <c r="AR1988" s="11">
        <v>40676.111105562602</v>
      </c>
      <c r="AS1988" s="11">
        <v>39740</v>
      </c>
      <c r="AT1988" s="11">
        <v>16531294</v>
      </c>
      <c r="AW1988" s="11">
        <v>0.11</v>
      </c>
      <c r="AX1988" s="11">
        <v>-3.7872697011109874E-2</v>
      </c>
    </row>
    <row r="1989" spans="1:50">
      <c r="A1989"/>
      <c r="B1989"/>
      <c r="C1989"/>
      <c r="D1989"/>
      <c r="E1989"/>
      <c r="F1989"/>
      <c r="G1989"/>
      <c r="H1989"/>
      <c r="I1989"/>
      <c r="J1989"/>
      <c r="K1989"/>
      <c r="L1989"/>
      <c r="M1989"/>
      <c r="N1989"/>
      <c r="O1989"/>
      <c r="P1989"/>
      <c r="Q1989"/>
      <c r="R1989"/>
      <c r="S1989"/>
      <c r="T1989"/>
      <c r="U1989"/>
      <c r="V1989"/>
      <c r="W1989"/>
      <c r="X1989"/>
      <c r="Y1989"/>
      <c r="Z1989"/>
      <c r="AA1989" s="11">
        <v>0.13329383886255924</v>
      </c>
      <c r="AB1989" s="11">
        <v>0.27999999597668646</v>
      </c>
      <c r="AC1989" s="11">
        <v>0.82599999999999996</v>
      </c>
      <c r="AD1989" s="11">
        <v>0.8</v>
      </c>
      <c r="AE1989" s="11">
        <v>0.52</v>
      </c>
      <c r="AF1989" s="11">
        <v>0.38400000000000001</v>
      </c>
      <c r="AG1989" s="11">
        <v>0.9</v>
      </c>
      <c r="AH1989" s="11">
        <v>0.81</v>
      </c>
      <c r="AI1989" s="11">
        <v>0.875</v>
      </c>
      <c r="AJ1989" s="11">
        <v>0.687461967940452</v>
      </c>
      <c r="AK1989" s="11">
        <v>0.80717997052215584</v>
      </c>
      <c r="AL1989" s="11">
        <v>0.91607700634389977</v>
      </c>
      <c r="AM1989" s="11">
        <v>1</v>
      </c>
      <c r="AN1989" s="11">
        <v>0.83111026363117468</v>
      </c>
      <c r="AO1989" s="11">
        <v>0.85264736918026784</v>
      </c>
      <c r="AP1989" s="11">
        <v>0.59099999999999997</v>
      </c>
      <c r="AQ1989" s="11">
        <v>0.91607700634389977</v>
      </c>
      <c r="AS1989" s="11">
        <v>43262.666666666511</v>
      </c>
      <c r="AW1989" s="11">
        <v>0.09</v>
      </c>
      <c r="AX1989" s="11">
        <v>-4.2021762251761935E-2</v>
      </c>
    </row>
    <row r="1990" spans="1:50">
      <c r="A1990"/>
      <c r="B1990"/>
      <c r="C1990"/>
      <c r="D1990"/>
      <c r="E1990"/>
      <c r="F1990"/>
      <c r="G1990"/>
      <c r="H1990"/>
      <c r="I1990"/>
      <c r="J1990"/>
      <c r="K1990"/>
      <c r="L1990"/>
      <c r="M1990"/>
      <c r="N1990"/>
      <c r="O1990"/>
      <c r="P1990"/>
      <c r="Q1990"/>
      <c r="R1990"/>
      <c r="S1990"/>
      <c r="T1990"/>
      <c r="U1990"/>
      <c r="V1990"/>
      <c r="W1990"/>
      <c r="X1990"/>
      <c r="Y1990"/>
      <c r="Z1990"/>
      <c r="AA1990" s="11">
        <v>3.9221545702439208E-2</v>
      </c>
      <c r="AB1990" s="11">
        <v>0.39599998469999997</v>
      </c>
      <c r="AC1990" s="11">
        <v>0.83300000037997957</v>
      </c>
      <c r="AD1990" s="11">
        <v>0.8820000004023314</v>
      </c>
      <c r="AE1990" s="11">
        <v>0.63798000029101964</v>
      </c>
      <c r="AF1990" s="11">
        <v>0.47628000021725897</v>
      </c>
      <c r="AG1990" s="11">
        <v>0.68600000031292441</v>
      </c>
      <c r="AH1990" s="11">
        <v>0.84280000038444991</v>
      </c>
      <c r="AI1990" s="11">
        <v>0.77028000035136923</v>
      </c>
      <c r="AJ1990" s="11">
        <v>0.71123002076944775</v>
      </c>
      <c r="AK1990" s="11">
        <v>0.8121684829882041</v>
      </c>
      <c r="AL1990" s="11">
        <v>0.93257633361313419</v>
      </c>
      <c r="AM1990" s="11">
        <v>0.11040331996394501</v>
      </c>
      <c r="AN1990" s="11">
        <v>0.83561957142857146</v>
      </c>
      <c r="AO1990" s="11">
        <v>0.87725858388643485</v>
      </c>
      <c r="AP1990" s="11">
        <v>0.72880000407248735</v>
      </c>
      <c r="AQ1990" s="11">
        <v>0.93257633361313419</v>
      </c>
      <c r="AR1990" s="11">
        <v>17606.558821121602</v>
      </c>
      <c r="AS1990" s="11">
        <v>16490</v>
      </c>
      <c r="AT1990" s="11">
        <v>3673400</v>
      </c>
      <c r="AW1990" s="11">
        <v>0.11</v>
      </c>
      <c r="AX1990" s="11">
        <v>2.3216870693579056E-2</v>
      </c>
    </row>
    <row r="1991" spans="1:50">
      <c r="A1991"/>
      <c r="B1991"/>
      <c r="C1991"/>
      <c r="D1991"/>
      <c r="E1991"/>
      <c r="F1991"/>
      <c r="G1991"/>
      <c r="H1991"/>
      <c r="I1991"/>
      <c r="J1991"/>
      <c r="K1991"/>
      <c r="L1991"/>
      <c r="M1991"/>
      <c r="N1991"/>
      <c r="O1991"/>
      <c r="P1991"/>
      <c r="Q1991"/>
      <c r="R1991"/>
      <c r="S1991"/>
      <c r="T1991"/>
      <c r="U1991"/>
      <c r="V1991"/>
      <c r="W1991"/>
      <c r="X1991"/>
      <c r="Y1991"/>
      <c r="Z1991"/>
      <c r="AA1991" s="11">
        <v>3.9221545702439208E-2</v>
      </c>
      <c r="AB1991" s="11">
        <v>0.39200000759999998</v>
      </c>
      <c r="AC1991" s="11">
        <v>0.85</v>
      </c>
      <c r="AD1991" s="11">
        <v>0.9</v>
      </c>
      <c r="AE1991" s="11">
        <v>0.65099999999999991</v>
      </c>
      <c r="AF1991" s="11">
        <v>0.48599999999999999</v>
      </c>
      <c r="AG1991" s="11">
        <v>0.7</v>
      </c>
      <c r="AH1991" s="11">
        <v>0.86</v>
      </c>
      <c r="AI1991" s="11">
        <v>0.78599999999999992</v>
      </c>
      <c r="AJ1991" s="11">
        <v>0.71554083742152397</v>
      </c>
      <c r="AK1991" s="11">
        <v>0.818539268210006</v>
      </c>
      <c r="AL1991" s="11">
        <v>0.94140442185286832</v>
      </c>
      <c r="AM1991" s="11">
        <v>0.14671906633321444</v>
      </c>
      <c r="AN1991" s="11">
        <v>0.83955128571428572</v>
      </c>
      <c r="AO1991" s="11">
        <v>0.88495773848402592</v>
      </c>
      <c r="AP1991" s="11">
        <v>0.74702000366523857</v>
      </c>
      <c r="AQ1991" s="11">
        <v>0.94140442185286832</v>
      </c>
      <c r="AR1991" s="11">
        <v>18058.340483833901</v>
      </c>
      <c r="AS1991" s="11">
        <v>16740</v>
      </c>
      <c r="AT1991" s="11">
        <v>3732000</v>
      </c>
      <c r="AW1991" s="11">
        <v>0.12</v>
      </c>
      <c r="AX1991" s="11">
        <v>2.4201154646977613E-2</v>
      </c>
    </row>
    <row r="1992" spans="1:50">
      <c r="A1992"/>
      <c r="B1992"/>
      <c r="C1992"/>
      <c r="D1992"/>
      <c r="E1992"/>
      <c r="F1992"/>
      <c r="G1992"/>
      <c r="H1992"/>
      <c r="I1992"/>
      <c r="J1992"/>
      <c r="K1992"/>
      <c r="L1992"/>
      <c r="M1992"/>
      <c r="N1992"/>
      <c r="O1992"/>
      <c r="P1992"/>
      <c r="Q1992"/>
      <c r="R1992"/>
      <c r="S1992"/>
      <c r="T1992"/>
      <c r="U1992"/>
      <c r="V1992"/>
      <c r="W1992"/>
      <c r="X1992"/>
      <c r="Y1992"/>
      <c r="Z1992"/>
      <c r="AA1992" s="11">
        <v>3.9221545702439208E-2</v>
      </c>
      <c r="AB1992" s="11">
        <v>0.38700000759999997</v>
      </c>
      <c r="AC1992" s="11">
        <v>0.85</v>
      </c>
      <c r="AD1992" s="11">
        <v>0.9</v>
      </c>
      <c r="AE1992" s="11">
        <v>0.64700000000000002</v>
      </c>
      <c r="AF1992" s="11">
        <v>0.53900000000000003</v>
      </c>
      <c r="AG1992" s="11">
        <v>0.7</v>
      </c>
      <c r="AH1992" s="11">
        <v>0.83700000000000008</v>
      </c>
      <c r="AI1992" s="11">
        <v>0.78599999999999992</v>
      </c>
      <c r="AJ1992" s="11">
        <v>0.73516973798127194</v>
      </c>
      <c r="AK1992" s="11">
        <v>0.82048941765771599</v>
      </c>
      <c r="AL1992" s="11">
        <v>0.94283125536664047</v>
      </c>
      <c r="AM1992" s="11">
        <v>0.16636989239729</v>
      </c>
      <c r="AN1992" s="11">
        <v>0.89532299999999998</v>
      </c>
      <c r="AO1992" s="11">
        <v>0.87758464289134108</v>
      </c>
      <c r="AP1992" s="11">
        <v>0.7652400032579898</v>
      </c>
      <c r="AQ1992" s="11">
        <v>0.94283125536664047</v>
      </c>
      <c r="AR1992" s="11">
        <v>18694.915938529299</v>
      </c>
      <c r="AS1992" s="11">
        <v>17530</v>
      </c>
      <c r="AT1992" s="11">
        <v>3781400</v>
      </c>
      <c r="AU1992" s="11">
        <v>36.172026000000002</v>
      </c>
      <c r="AW1992" s="11">
        <v>0.13</v>
      </c>
      <c r="AX1992" s="11">
        <v>2.5874669478194168E-2</v>
      </c>
    </row>
    <row r="1993" spans="1:50">
      <c r="A1993"/>
      <c r="B1993"/>
      <c r="C1993"/>
      <c r="D1993"/>
      <c r="E1993"/>
      <c r="F1993"/>
      <c r="G1993"/>
      <c r="H1993"/>
      <c r="I1993"/>
      <c r="J1993"/>
      <c r="K1993"/>
      <c r="L1993"/>
      <c r="M1993"/>
      <c r="N1993"/>
      <c r="O1993"/>
      <c r="P1993"/>
      <c r="Q1993"/>
      <c r="R1993"/>
      <c r="S1993"/>
      <c r="T1993"/>
      <c r="U1993"/>
      <c r="V1993"/>
      <c r="W1993"/>
      <c r="X1993"/>
      <c r="Y1993"/>
      <c r="Z1993"/>
      <c r="AA1993" s="11">
        <v>3.9221545702439208E-2</v>
      </c>
      <c r="AB1993" s="11">
        <v>0.38700000759999997</v>
      </c>
      <c r="AC1993" s="11">
        <v>0.85</v>
      </c>
      <c r="AD1993" s="11">
        <v>0.9</v>
      </c>
      <c r="AE1993" s="11">
        <v>0.64599999999999991</v>
      </c>
      <c r="AF1993" s="11">
        <v>0.55799999999999994</v>
      </c>
      <c r="AG1993" s="11">
        <v>0.7</v>
      </c>
      <c r="AH1993" s="11">
        <v>0.84699999999999998</v>
      </c>
      <c r="AI1993" s="11">
        <v>0.78599999999999992</v>
      </c>
      <c r="AJ1993" s="11">
        <v>0.75479863854101992</v>
      </c>
      <c r="AK1993" s="11">
        <v>0.82243956710542609</v>
      </c>
      <c r="AL1993" s="11">
        <v>0.94425808888041263</v>
      </c>
      <c r="AM1993" s="11">
        <v>0.23008591815931223</v>
      </c>
      <c r="AN1993" s="11">
        <v>0.86943442857142861</v>
      </c>
      <c r="AO1993" s="11">
        <v>0.87021154729865624</v>
      </c>
      <c r="AP1993" s="11">
        <v>0.78346000285074113</v>
      </c>
      <c r="AQ1993" s="11">
        <v>0.94425808888041263</v>
      </c>
      <c r="AR1993" s="11">
        <v>18911.170892759699</v>
      </c>
      <c r="AS1993" s="11">
        <v>18010</v>
      </c>
      <c r="AT1993" s="11">
        <v>3815000</v>
      </c>
      <c r="AW1993" s="11">
        <v>0.14000000000000001</v>
      </c>
      <c r="AX1993" s="11">
        <v>2.8905149036864336E-2</v>
      </c>
    </row>
    <row r="1994" spans="1:50">
      <c r="A1994"/>
      <c r="B1994"/>
      <c r="C1994"/>
      <c r="D1994"/>
      <c r="E1994"/>
      <c r="F1994"/>
      <c r="G1994"/>
      <c r="H1994"/>
      <c r="I1994"/>
      <c r="J1994"/>
      <c r="K1994"/>
      <c r="L1994"/>
      <c r="M1994"/>
      <c r="N1994"/>
      <c r="O1994"/>
      <c r="P1994"/>
      <c r="Q1994"/>
      <c r="R1994"/>
      <c r="S1994"/>
      <c r="T1994"/>
      <c r="U1994"/>
      <c r="V1994"/>
      <c r="W1994"/>
      <c r="X1994"/>
      <c r="Y1994"/>
      <c r="Z1994"/>
      <c r="AA1994" s="11">
        <v>3.9221545702439208E-2</v>
      </c>
      <c r="AB1994" s="11">
        <v>0.38099998470000007</v>
      </c>
      <c r="AC1994" s="11">
        <v>0.85</v>
      </c>
      <c r="AD1994" s="11">
        <v>0.9</v>
      </c>
      <c r="AE1994" s="11">
        <v>0.66</v>
      </c>
      <c r="AF1994" s="11">
        <v>0.57999999999999996</v>
      </c>
      <c r="AG1994" s="11">
        <v>0.9</v>
      </c>
      <c r="AH1994" s="11">
        <v>0.86799999999999999</v>
      </c>
      <c r="AI1994" s="11">
        <v>0.77400000000000002</v>
      </c>
      <c r="AJ1994" s="11">
        <v>0.74263893878272902</v>
      </c>
      <c r="AK1994" s="11">
        <v>0.83564336336795009</v>
      </c>
      <c r="AL1994" s="11">
        <v>0.93865181378303331</v>
      </c>
      <c r="AM1994" s="11">
        <v>0.40416156032437223</v>
      </c>
      <c r="AN1994" s="11">
        <v>0.91507599999999989</v>
      </c>
      <c r="AO1994" s="11">
        <v>0.85938143864457073</v>
      </c>
      <c r="AP1994" s="11">
        <v>0.80168000244349225</v>
      </c>
      <c r="AQ1994" s="11">
        <v>0.93865181378303331</v>
      </c>
      <c r="AR1994" s="11">
        <v>20156.3918361332</v>
      </c>
      <c r="AS1994" s="11">
        <v>18960</v>
      </c>
      <c r="AT1994" s="11">
        <v>3835100</v>
      </c>
      <c r="AW1994" s="11">
        <v>0.16</v>
      </c>
      <c r="AX1994" s="11">
        <v>1.9278340706276015E-2</v>
      </c>
    </row>
    <row r="1995" spans="1:50">
      <c r="A1995"/>
      <c r="B1995"/>
      <c r="C1995"/>
      <c r="D1995"/>
      <c r="E1995"/>
      <c r="F1995"/>
      <c r="G1995"/>
      <c r="H1995"/>
      <c r="I1995"/>
      <c r="J1995"/>
      <c r="K1995"/>
      <c r="L1995"/>
      <c r="M1995"/>
      <c r="N1995"/>
      <c r="O1995"/>
      <c r="P1995"/>
      <c r="Q1995"/>
      <c r="R1995"/>
      <c r="S1995"/>
      <c r="T1995"/>
      <c r="U1995"/>
      <c r="V1995"/>
      <c r="W1995"/>
      <c r="X1995"/>
      <c r="Y1995"/>
      <c r="Z1995"/>
      <c r="AA1995" s="11">
        <v>3.9221545702439208E-2</v>
      </c>
      <c r="AB1995" s="11">
        <v>0.37200000760000007</v>
      </c>
      <c r="AC1995" s="11">
        <v>0.85</v>
      </c>
      <c r="AD1995" s="11">
        <v>0.9</v>
      </c>
      <c r="AE1995" s="11">
        <v>0.65799999999999992</v>
      </c>
      <c r="AF1995" s="11">
        <v>0.47100000000000003</v>
      </c>
      <c r="AG1995" s="11">
        <v>0.9</v>
      </c>
      <c r="AH1995" s="11">
        <v>0.87599999999999989</v>
      </c>
      <c r="AI1995" s="11">
        <v>0.78599999999999992</v>
      </c>
      <c r="AJ1995" s="11">
        <v>0.73047923902443801</v>
      </c>
      <c r="AK1995" s="11">
        <v>0.84884715963047397</v>
      </c>
      <c r="AL1995" s="11">
        <v>0.93304553868565421</v>
      </c>
      <c r="AM1995" s="11">
        <v>0.44412186565745559</v>
      </c>
      <c r="AN1995" s="11">
        <v>0.94255499999999992</v>
      </c>
      <c r="AO1995" s="11">
        <v>0.84855132999048488</v>
      </c>
      <c r="AP1995" s="11">
        <v>0.81990000203624358</v>
      </c>
      <c r="AQ1995" s="11">
        <v>0.93304553868565421</v>
      </c>
      <c r="AR1995" s="11">
        <v>21032.915675813401</v>
      </c>
      <c r="AS1995" s="11">
        <v>19670</v>
      </c>
      <c r="AT1995" s="11">
        <v>3857800</v>
      </c>
      <c r="AW1995" s="11">
        <v>0.16</v>
      </c>
      <c r="AX1995" s="11">
        <v>2.2326924917798752E-2</v>
      </c>
    </row>
    <row r="1996" spans="1:50">
      <c r="A1996"/>
      <c r="B1996"/>
      <c r="C1996"/>
      <c r="D1996"/>
      <c r="E1996"/>
      <c r="F1996"/>
      <c r="G1996"/>
      <c r="H1996"/>
      <c r="I1996"/>
      <c r="J1996"/>
      <c r="K1996"/>
      <c r="L1996"/>
      <c r="M1996"/>
      <c r="N1996"/>
      <c r="O1996"/>
      <c r="P1996"/>
      <c r="Q1996"/>
      <c r="R1996"/>
      <c r="S1996"/>
      <c r="T1996"/>
      <c r="U1996"/>
      <c r="V1996"/>
      <c r="W1996"/>
      <c r="X1996"/>
      <c r="Y1996"/>
      <c r="Z1996"/>
      <c r="AA1996" s="11">
        <v>3.9221545702439208E-2</v>
      </c>
      <c r="AB1996" s="11">
        <v>0.37</v>
      </c>
      <c r="AC1996" s="11">
        <v>0.85</v>
      </c>
      <c r="AD1996" s="11">
        <v>0.9</v>
      </c>
      <c r="AE1996" s="11">
        <v>0.625</v>
      </c>
      <c r="AF1996" s="11">
        <v>0.496</v>
      </c>
      <c r="AG1996" s="11">
        <v>0.9</v>
      </c>
      <c r="AH1996" s="11">
        <v>0.91200000000000003</v>
      </c>
      <c r="AI1996" s="11">
        <v>0.78</v>
      </c>
      <c r="AJ1996" s="11">
        <v>0.73965487571592692</v>
      </c>
      <c r="AK1996" s="11">
        <v>0.82845601110907308</v>
      </c>
      <c r="AL1996" s="11">
        <v>0.94780080951808787</v>
      </c>
      <c r="AM1996" s="11">
        <v>0.6551274892983433</v>
      </c>
      <c r="AN1996" s="11">
        <v>0.96193342857142861</v>
      </c>
      <c r="AO1996" s="11">
        <v>0.8491473255645241</v>
      </c>
      <c r="AP1996" s="11">
        <v>0.83812000162899492</v>
      </c>
      <c r="AQ1996" s="11">
        <v>0.94780080951808787</v>
      </c>
      <c r="AR1996" s="11">
        <v>22057.566145736</v>
      </c>
      <c r="AS1996" s="11">
        <v>20820</v>
      </c>
      <c r="AT1996" s="11">
        <v>3880500</v>
      </c>
      <c r="AW1996" s="11">
        <v>0.17</v>
      </c>
      <c r="AX1996" s="11">
        <v>1.6568282549714541E-2</v>
      </c>
    </row>
    <row r="1997" spans="1:50">
      <c r="A1997"/>
      <c r="B1997"/>
      <c r="C1997"/>
      <c r="D1997"/>
      <c r="E1997"/>
      <c r="F1997"/>
      <c r="G1997"/>
      <c r="H1997"/>
      <c r="I1997"/>
      <c r="J1997"/>
      <c r="K1997"/>
      <c r="L1997"/>
      <c r="M1997"/>
      <c r="N1997"/>
      <c r="O1997"/>
      <c r="P1997"/>
      <c r="Q1997"/>
      <c r="R1997"/>
      <c r="S1997"/>
      <c r="T1997"/>
      <c r="U1997"/>
      <c r="V1997"/>
      <c r="W1997"/>
      <c r="X1997"/>
      <c r="Y1997"/>
      <c r="Z1997"/>
      <c r="AA1997" s="11">
        <v>3.9221545702439208E-2</v>
      </c>
      <c r="AB1997" s="11">
        <v>0.36</v>
      </c>
      <c r="AC1997" s="11">
        <v>0.85</v>
      </c>
      <c r="AD1997" s="11">
        <v>0.9</v>
      </c>
      <c r="AE1997" s="11">
        <v>0.625</v>
      </c>
      <c r="AF1997" s="11">
        <v>0.496</v>
      </c>
      <c r="AG1997" s="11">
        <v>0.9</v>
      </c>
      <c r="AH1997" s="11">
        <v>0.86499999999999999</v>
      </c>
      <c r="AI1997" s="11">
        <v>0.78400000000000003</v>
      </c>
      <c r="AJ1997" s="11">
        <v>0.74883051240741594</v>
      </c>
      <c r="AK1997" s="11">
        <v>0.80806486258767196</v>
      </c>
      <c r="AL1997" s="11">
        <v>0.96255608035052165</v>
      </c>
      <c r="AM1997" s="11">
        <v>0.68915059164520998</v>
      </c>
      <c r="AN1997" s="11">
        <v>0.9790660000000001</v>
      </c>
      <c r="AO1997" s="11">
        <v>0.84974332113856332</v>
      </c>
      <c r="AP1997" s="11">
        <v>0.85634000122174614</v>
      </c>
      <c r="AQ1997" s="11">
        <v>0.96255608035052165</v>
      </c>
      <c r="AR1997" s="11">
        <v>22831.1418937493</v>
      </c>
      <c r="AS1997" s="11">
        <v>21620</v>
      </c>
      <c r="AT1997" s="11">
        <v>3948500</v>
      </c>
      <c r="AW1997" s="11">
        <v>0.17</v>
      </c>
      <c r="AX1997" s="11">
        <v>1.2957818716008984E-2</v>
      </c>
    </row>
    <row r="1998" spans="1:50">
      <c r="A1998"/>
      <c r="B1998"/>
      <c r="C1998"/>
      <c r="D1998"/>
      <c r="E1998"/>
      <c r="F1998"/>
      <c r="G1998"/>
      <c r="H1998"/>
      <c r="I1998"/>
      <c r="J1998"/>
      <c r="K1998"/>
      <c r="L1998"/>
      <c r="M1998"/>
      <c r="N1998"/>
      <c r="O1998"/>
      <c r="P1998"/>
      <c r="Q1998"/>
      <c r="R1998"/>
      <c r="S1998"/>
      <c r="T1998"/>
      <c r="U1998"/>
      <c r="V1998"/>
      <c r="W1998"/>
      <c r="X1998"/>
      <c r="Y1998"/>
      <c r="Z1998"/>
      <c r="AA1998" s="11">
        <v>3.9221545702439208E-2</v>
      </c>
      <c r="AB1998" s="11">
        <v>0.35669998169999995</v>
      </c>
      <c r="AC1998" s="11">
        <v>0.85</v>
      </c>
      <c r="AD1998" s="11">
        <v>0.9</v>
      </c>
      <c r="AE1998" s="11">
        <v>0.624</v>
      </c>
      <c r="AF1998" s="11">
        <v>0.53</v>
      </c>
      <c r="AG1998" s="11">
        <v>0.9</v>
      </c>
      <c r="AH1998" s="11">
        <v>0.85299999999999998</v>
      </c>
      <c r="AI1998" s="11">
        <v>0.80400000000000005</v>
      </c>
      <c r="AJ1998" s="11">
        <v>0.74618692968723399</v>
      </c>
      <c r="AK1998" s="11">
        <v>0.82082905458506994</v>
      </c>
      <c r="AL1998" s="11">
        <v>0.94615953158945809</v>
      </c>
      <c r="AM1998" s="11">
        <v>0.71706837946408897</v>
      </c>
      <c r="AN1998" s="11">
        <v>1</v>
      </c>
      <c r="AO1998" s="11">
        <v>0.8548114834295687</v>
      </c>
      <c r="AP1998" s="11">
        <v>0.87456000081449747</v>
      </c>
      <c r="AQ1998" s="11">
        <v>0.94615953158945809</v>
      </c>
      <c r="AR1998" s="11">
        <v>23488.378792190699</v>
      </c>
      <c r="AS1998" s="11">
        <v>22270</v>
      </c>
      <c r="AT1998" s="11">
        <v>4027200</v>
      </c>
      <c r="AW1998" s="11">
        <v>0.18</v>
      </c>
      <c r="AX1998" s="11">
        <v>1.5770409542858466E-2</v>
      </c>
    </row>
    <row r="1999" spans="1:50">
      <c r="A1999"/>
      <c r="B1999"/>
      <c r="C1999"/>
      <c r="D1999"/>
      <c r="E1999"/>
      <c r="F1999"/>
      <c r="G1999"/>
      <c r="H1999"/>
      <c r="I1999"/>
      <c r="J1999"/>
      <c r="K1999"/>
      <c r="L1999"/>
      <c r="M1999"/>
      <c r="N1999"/>
      <c r="O1999"/>
      <c r="P1999"/>
      <c r="Q1999"/>
      <c r="R1999"/>
      <c r="S1999"/>
      <c r="T1999"/>
      <c r="U1999"/>
      <c r="V1999"/>
      <c r="W1999"/>
      <c r="X1999"/>
      <c r="Y1999"/>
      <c r="Z1999"/>
      <c r="AA1999" s="11">
        <v>3.9221545702439208E-2</v>
      </c>
      <c r="AB1999" s="11">
        <v>0.35499999999999998</v>
      </c>
      <c r="AC1999" s="11">
        <v>0.85</v>
      </c>
      <c r="AD1999" s="11">
        <v>0.9</v>
      </c>
      <c r="AE1999" s="11">
        <v>0.628</v>
      </c>
      <c r="AF1999" s="11">
        <v>0.55799999999999994</v>
      </c>
      <c r="AG1999" s="11">
        <v>0.9</v>
      </c>
      <c r="AH1999" s="11">
        <v>0.84699999999999998</v>
      </c>
      <c r="AI1999" s="11">
        <v>0.80200000000000005</v>
      </c>
      <c r="AJ1999" s="11">
        <v>0.78523781227418399</v>
      </c>
      <c r="AK1999" s="11">
        <v>0.83562379117923591</v>
      </c>
      <c r="AL1999" s="11">
        <v>0.95724649527176664</v>
      </c>
      <c r="AM1999" s="11">
        <v>0.82283384301732887</v>
      </c>
      <c r="AN1999" s="11">
        <v>1</v>
      </c>
      <c r="AO1999" s="11">
        <v>0.86220150160446352</v>
      </c>
      <c r="AP1999" s="11">
        <v>0.89278000040724859</v>
      </c>
      <c r="AQ1999" s="11">
        <v>0.95724649527176664</v>
      </c>
      <c r="AR1999" s="11">
        <v>24572.717473610501</v>
      </c>
      <c r="AS1999" s="11">
        <v>23000</v>
      </c>
      <c r="AT1999" s="11">
        <v>4087500</v>
      </c>
      <c r="AW1999" s="11">
        <v>0.19</v>
      </c>
      <c r="AX1999" s="11">
        <v>1.0180866135407557E-2</v>
      </c>
    </row>
    <row r="2000" spans="1:50">
      <c r="A2000"/>
      <c r="B2000"/>
      <c r="C2000"/>
      <c r="D2000"/>
      <c r="E2000"/>
      <c r="F2000"/>
      <c r="G2000"/>
      <c r="H2000"/>
      <c r="I2000"/>
      <c r="J2000"/>
      <c r="K2000"/>
      <c r="L2000"/>
      <c r="M2000"/>
      <c r="N2000"/>
      <c r="O2000"/>
      <c r="P2000"/>
      <c r="Q2000"/>
      <c r="R2000"/>
      <c r="S2000"/>
      <c r="T2000"/>
      <c r="U2000"/>
      <c r="V2000"/>
      <c r="W2000"/>
      <c r="X2000"/>
      <c r="Y2000"/>
      <c r="Z2000"/>
      <c r="AA2000" s="11">
        <v>3.9221545702439208E-2</v>
      </c>
      <c r="AB2000" s="11">
        <v>0.35110000610000003</v>
      </c>
      <c r="AC2000" s="11">
        <v>0.85</v>
      </c>
      <c r="AD2000" s="11">
        <v>0.9</v>
      </c>
      <c r="AE2000" s="11">
        <v>0.61699999999999999</v>
      </c>
      <c r="AF2000" s="11">
        <v>0.55299999999999994</v>
      </c>
      <c r="AG2000" s="11">
        <v>0.9</v>
      </c>
      <c r="AH2000" s="11">
        <v>0.85799999999999998</v>
      </c>
      <c r="AI2000" s="11">
        <v>0.79400000000000004</v>
      </c>
      <c r="AJ2000" s="11">
        <v>0.74033863223306395</v>
      </c>
      <c r="AK2000" s="11">
        <v>0.83229922207731</v>
      </c>
      <c r="AL2000" s="11">
        <v>0.92010311424916635</v>
      </c>
      <c r="AM2000" s="11">
        <v>0.94879465449629219</v>
      </c>
      <c r="AN2000" s="11">
        <v>1</v>
      </c>
      <c r="AO2000" s="11">
        <v>0.86091106803589346</v>
      </c>
      <c r="AP2000" s="11">
        <v>0.91099999999999992</v>
      </c>
      <c r="AQ2000" s="11">
        <v>0.92010311424916635</v>
      </c>
      <c r="AR2000" s="11">
        <v>25304.865621427401</v>
      </c>
      <c r="AS2000" s="11">
        <v>23510</v>
      </c>
      <c r="AT2000" s="11">
        <v>4133900</v>
      </c>
      <c r="AW2000" s="11">
        <v>0.19</v>
      </c>
      <c r="AX2000" s="11">
        <v>1.053145910615913E-2</v>
      </c>
    </row>
    <row r="2001" spans="1:50">
      <c r="A2001"/>
      <c r="B2001"/>
      <c r="C2001"/>
      <c r="D2001"/>
      <c r="E2001"/>
      <c r="F2001"/>
      <c r="G2001"/>
      <c r="H2001"/>
      <c r="I2001"/>
      <c r="J2001"/>
      <c r="K2001"/>
      <c r="L2001"/>
      <c r="M2001"/>
      <c r="N2001"/>
      <c r="O2001"/>
      <c r="P2001"/>
      <c r="Q2001"/>
      <c r="R2001"/>
      <c r="S2001"/>
      <c r="T2001"/>
      <c r="U2001"/>
      <c r="V2001"/>
      <c r="W2001"/>
      <c r="X2001"/>
      <c r="Y2001"/>
      <c r="Z2001"/>
      <c r="AA2001" s="11">
        <v>3.9221545702439208E-2</v>
      </c>
      <c r="AB2001" s="11">
        <v>0.35042630070000003</v>
      </c>
      <c r="AC2001" s="11">
        <v>0.99900000000000011</v>
      </c>
      <c r="AD2001" s="11">
        <v>0.9</v>
      </c>
      <c r="AE2001" s="11">
        <v>0.61699999999999999</v>
      </c>
      <c r="AF2001" s="11">
        <v>0.54799999999999993</v>
      </c>
      <c r="AG2001" s="11">
        <v>0.7</v>
      </c>
      <c r="AH2001" s="11">
        <v>0.85599999999999998</v>
      </c>
      <c r="AI2001" s="11">
        <v>0.79200000000000004</v>
      </c>
      <c r="AJ2001" s="11">
        <v>0.7364013132571261</v>
      </c>
      <c r="AK2001" s="11">
        <v>0.80188406760433395</v>
      </c>
      <c r="AL2001" s="11">
        <v>0.96135569986073521</v>
      </c>
      <c r="AM2001" s="11">
        <v>1</v>
      </c>
      <c r="AN2001" s="11">
        <v>1</v>
      </c>
      <c r="AO2001" s="11">
        <v>0.85551495005051736</v>
      </c>
      <c r="AP2001" s="11">
        <v>0.92799999999999994</v>
      </c>
      <c r="AQ2001" s="11">
        <v>0.96135569986073521</v>
      </c>
      <c r="AR2001" s="11">
        <v>27092.9887111112</v>
      </c>
      <c r="AS2001" s="11">
        <v>25130</v>
      </c>
      <c r="AT2001" s="11">
        <v>4184600</v>
      </c>
      <c r="AW2001" s="11">
        <v>0.19</v>
      </c>
      <c r="AX2001" s="11">
        <v>1.2454336793174731E-2</v>
      </c>
    </row>
    <row r="2002" spans="1:50">
      <c r="A2002"/>
      <c r="B2002"/>
      <c r="C2002"/>
      <c r="D2002"/>
      <c r="E2002"/>
      <c r="F2002"/>
      <c r="G2002"/>
      <c r="H2002"/>
      <c r="I2002"/>
      <c r="J2002"/>
      <c r="K2002"/>
      <c r="L2002"/>
      <c r="M2002"/>
      <c r="N2002"/>
      <c r="O2002"/>
      <c r="P2002"/>
      <c r="Q2002"/>
      <c r="R2002"/>
      <c r="S2002"/>
      <c r="T2002"/>
      <c r="U2002"/>
      <c r="V2002"/>
      <c r="W2002"/>
      <c r="X2002"/>
      <c r="Y2002"/>
      <c r="Z2002"/>
      <c r="AA2002" s="11">
        <v>3.9221545702439208E-2</v>
      </c>
      <c r="AB2002" s="11">
        <v>0.34593377989999996</v>
      </c>
      <c r="AC2002" s="11">
        <v>0.99900000000000011</v>
      </c>
      <c r="AD2002" s="11">
        <v>0.8</v>
      </c>
      <c r="AE2002" s="11">
        <v>0.61399999999999999</v>
      </c>
      <c r="AF2002" s="11">
        <v>0.56499999999999995</v>
      </c>
      <c r="AG2002" s="11">
        <v>0.7</v>
      </c>
      <c r="AH2002" s="11">
        <v>0.84599999999999997</v>
      </c>
      <c r="AI2002" s="11">
        <v>0.84</v>
      </c>
      <c r="AJ2002" s="11">
        <v>0.73851719516671599</v>
      </c>
      <c r="AK2002" s="11">
        <v>0.79599040447387204</v>
      </c>
      <c r="AL2002" s="11">
        <v>0.95792838093017174</v>
      </c>
      <c r="AM2002" s="11">
        <v>1</v>
      </c>
      <c r="AN2002" s="11">
        <v>1</v>
      </c>
      <c r="AO2002" s="11">
        <v>0.86338667779959299</v>
      </c>
      <c r="AP2002" s="11">
        <v>0.92099999999999993</v>
      </c>
      <c r="AQ2002" s="11">
        <v>0.95792838093017174</v>
      </c>
      <c r="AR2002" s="11">
        <v>28652.969559171499</v>
      </c>
      <c r="AS2002" s="11">
        <v>26400</v>
      </c>
      <c r="AT2002" s="11">
        <v>4228300</v>
      </c>
      <c r="AW2002" s="11">
        <v>0.18</v>
      </c>
      <c r="AX2002" s="11">
        <v>1.23505302792839E-2</v>
      </c>
    </row>
    <row r="2003" spans="1:50">
      <c r="A2003"/>
      <c r="B2003"/>
      <c r="C2003"/>
      <c r="D2003"/>
      <c r="E2003"/>
      <c r="F2003"/>
      <c r="G2003"/>
      <c r="H2003"/>
      <c r="I2003"/>
      <c r="J2003"/>
      <c r="K2003"/>
      <c r="L2003"/>
      <c r="M2003"/>
      <c r="N2003"/>
      <c r="O2003"/>
      <c r="P2003"/>
      <c r="Q2003"/>
      <c r="R2003"/>
      <c r="S2003"/>
      <c r="T2003"/>
      <c r="U2003"/>
      <c r="V2003"/>
      <c r="W2003"/>
      <c r="X2003"/>
      <c r="Y2003"/>
      <c r="Z2003"/>
      <c r="AA2003" s="11">
        <v>3.9221545702439208E-2</v>
      </c>
      <c r="AB2003" s="11">
        <v>0.34109999999999996</v>
      </c>
      <c r="AC2003" s="11">
        <v>0.99900000000000011</v>
      </c>
      <c r="AD2003" s="11">
        <v>0.8</v>
      </c>
      <c r="AE2003" s="11">
        <v>0.60499999999999998</v>
      </c>
      <c r="AF2003" s="11">
        <v>0.56000000000000005</v>
      </c>
      <c r="AG2003" s="11">
        <v>0.7</v>
      </c>
      <c r="AH2003" s="11">
        <v>0.83700000000000008</v>
      </c>
      <c r="AI2003" s="11">
        <v>0.80799999999999994</v>
      </c>
      <c r="AJ2003" s="11">
        <v>0.72514119751686201</v>
      </c>
      <c r="AK2003" s="11">
        <v>0.79766730857127599</v>
      </c>
      <c r="AL2003" s="11">
        <v>0.96399264806993146</v>
      </c>
      <c r="AM2003" s="11">
        <v>1</v>
      </c>
      <c r="AN2003" s="11">
        <v>1</v>
      </c>
      <c r="AO2003" s="11">
        <v>0.86792735895992723</v>
      </c>
      <c r="AP2003" s="11">
        <v>0.90599999999999992</v>
      </c>
      <c r="AQ2003" s="11">
        <v>0.96399264806993146</v>
      </c>
      <c r="AR2003" s="11">
        <v>29159.356422022101</v>
      </c>
      <c r="AS2003" s="11">
        <v>26990</v>
      </c>
      <c r="AT2003" s="11">
        <v>4268900</v>
      </c>
      <c r="AW2003" s="11">
        <v>0.18</v>
      </c>
      <c r="AX2003" s="11">
        <v>1.4041562369531468E-2</v>
      </c>
    </row>
    <row r="2004" spans="1:50">
      <c r="A2004"/>
      <c r="B2004"/>
      <c r="C2004"/>
      <c r="D2004"/>
      <c r="E2004"/>
      <c r="F2004"/>
      <c r="G2004"/>
      <c r="H2004"/>
      <c r="I2004"/>
      <c r="J2004"/>
      <c r="K2004"/>
      <c r="L2004"/>
      <c r="M2004"/>
      <c r="N2004"/>
      <c r="O2004"/>
      <c r="P2004"/>
      <c r="Q2004"/>
      <c r="R2004"/>
      <c r="S2004"/>
      <c r="T2004"/>
      <c r="U2004"/>
      <c r="V2004"/>
      <c r="W2004"/>
      <c r="X2004"/>
      <c r="Y2004"/>
      <c r="Z2004"/>
      <c r="AA2004" s="11">
        <v>3.9221545702439208E-2</v>
      </c>
      <c r="AB2004" s="11">
        <v>0.35427799970544871</v>
      </c>
      <c r="AC2004" s="11">
        <v>0.99900000000000011</v>
      </c>
      <c r="AD2004" s="11">
        <v>0.8</v>
      </c>
      <c r="AE2004" s="11">
        <v>0.625</v>
      </c>
      <c r="AF2004" s="11">
        <v>0.496</v>
      </c>
      <c r="AG2004" s="11">
        <v>0.8</v>
      </c>
      <c r="AH2004" s="11">
        <v>0.84599999999999997</v>
      </c>
      <c r="AI2004" s="11">
        <v>0.84599999999999997</v>
      </c>
      <c r="AJ2004" s="11">
        <v>0.69838123267572005</v>
      </c>
      <c r="AK2004" s="11">
        <v>0.79833210962822398</v>
      </c>
      <c r="AL2004" s="11">
        <v>0.97533898980066458</v>
      </c>
      <c r="AM2004" s="11">
        <v>1</v>
      </c>
      <c r="AN2004" s="11">
        <v>1</v>
      </c>
      <c r="AO2004" s="11">
        <v>0.88198172408479603</v>
      </c>
      <c r="AP2004" s="11">
        <v>0.89599999999999991</v>
      </c>
      <c r="AQ2004" s="11">
        <v>0.97533898980066458</v>
      </c>
      <c r="AR2004" s="11">
        <v>28993.4464296488</v>
      </c>
      <c r="AS2004" s="11">
        <v>27790</v>
      </c>
      <c r="AT2004" s="11">
        <v>4315800</v>
      </c>
      <c r="AW2004" s="11">
        <v>0.19</v>
      </c>
      <c r="AX2004" s="11">
        <v>1.2182136746482636E-2</v>
      </c>
    </row>
    <row r="2005" spans="1:50">
      <c r="A2005"/>
      <c r="B2005"/>
      <c r="C2005"/>
      <c r="D2005"/>
      <c r="E2005"/>
      <c r="F2005"/>
      <c r="G2005"/>
      <c r="H2005"/>
      <c r="I2005"/>
      <c r="J2005"/>
      <c r="K2005"/>
      <c r="L2005"/>
      <c r="M2005"/>
      <c r="N2005"/>
      <c r="O2005"/>
      <c r="P2005"/>
      <c r="Q2005"/>
      <c r="R2005"/>
      <c r="S2005"/>
      <c r="T2005"/>
      <c r="U2005"/>
      <c r="V2005"/>
      <c r="W2005"/>
      <c r="X2005"/>
      <c r="Y2005"/>
      <c r="Z2005"/>
      <c r="AA2005" s="11">
        <v>3.9221545702439208E-2</v>
      </c>
      <c r="AB2005" s="11">
        <v>0.36745599941089746</v>
      </c>
      <c r="AC2005" s="11">
        <v>0.99900000000000011</v>
      </c>
      <c r="AD2005" s="11">
        <v>0.8</v>
      </c>
      <c r="AE2005" s="11">
        <v>0.63600000000000001</v>
      </c>
      <c r="AF2005" s="11">
        <v>0.51300000000000001</v>
      </c>
      <c r="AG2005" s="11">
        <v>0.8</v>
      </c>
      <c r="AH2005" s="11">
        <v>0.83099999999999996</v>
      </c>
      <c r="AI2005" s="11">
        <v>0.86</v>
      </c>
      <c r="AJ2005" s="11">
        <v>0.69639742039330454</v>
      </c>
      <c r="AK2005" s="11">
        <v>0.79534878859862412</v>
      </c>
      <c r="AL2005" s="11">
        <v>0.97058560000890437</v>
      </c>
      <c r="AM2005" s="11">
        <v>1</v>
      </c>
      <c r="AN2005" s="11">
        <v>1</v>
      </c>
      <c r="AO2005" s="11">
        <v>0.87816190692932761</v>
      </c>
      <c r="AP2005" s="11">
        <v>0.88800000000000001</v>
      </c>
      <c r="AQ2005" s="11">
        <v>0.97058560000890437</v>
      </c>
      <c r="AS2005" s="11">
        <v>28695.333333333256</v>
      </c>
      <c r="AW2005" s="11">
        <v>0.18</v>
      </c>
      <c r="AX2005" s="11">
        <v>7.8017144880387079E-3</v>
      </c>
    </row>
    <row r="2006" spans="1:50">
      <c r="A2006"/>
      <c r="B2006"/>
      <c r="C2006"/>
      <c r="D2006"/>
      <c r="E2006"/>
      <c r="F2006"/>
      <c r="G2006"/>
      <c r="H2006"/>
      <c r="I2006"/>
      <c r="J2006"/>
      <c r="K2006"/>
      <c r="L2006"/>
      <c r="M2006"/>
      <c r="N2006"/>
      <c r="O2006"/>
      <c r="P2006"/>
      <c r="Q2006"/>
      <c r="R2006"/>
      <c r="S2006"/>
      <c r="T2006"/>
      <c r="U2006"/>
      <c r="V2006"/>
      <c r="W2006"/>
      <c r="X2006"/>
      <c r="Y2006"/>
      <c r="Z2006"/>
      <c r="AA2006" s="11">
        <v>5.0004167013917827E-2</v>
      </c>
      <c r="AB2006" s="11">
        <v>0.9</v>
      </c>
      <c r="AC2006" s="11">
        <v>0.55000000000000004</v>
      </c>
      <c r="AD2006" s="11">
        <v>0.3</v>
      </c>
      <c r="AE2006" s="11">
        <v>0.78299999999999992</v>
      </c>
      <c r="AF2006" s="11">
        <v>0.75099999999999989</v>
      </c>
      <c r="AG2006" s="11">
        <v>0.5</v>
      </c>
      <c r="AH2006" s="11">
        <v>0.67130000030621884</v>
      </c>
      <c r="AI2006" s="11">
        <v>0.54400000000000004</v>
      </c>
      <c r="AJ2006" s="11">
        <v>0.36833647911296458</v>
      </c>
      <c r="AK2006" s="11">
        <v>0.53408224275403793</v>
      </c>
      <c r="AL2006" s="11">
        <v>0.45029817706973063</v>
      </c>
      <c r="AM2006" s="11">
        <v>1.049242075217689E-3</v>
      </c>
      <c r="AN2006" s="11">
        <v>0.15355514285714286</v>
      </c>
      <c r="AO2006" s="11">
        <v>0.43640692438521028</v>
      </c>
      <c r="AP2006" s="11">
        <v>0.58320000325888399</v>
      </c>
      <c r="AQ2006" s="11">
        <v>0.45029817706973063</v>
      </c>
      <c r="AR2006" s="11">
        <v>1485.2663996629601</v>
      </c>
      <c r="AS2006" s="11">
        <v>1310</v>
      </c>
      <c r="AT2006" s="11">
        <v>4659448</v>
      </c>
      <c r="AW2006" s="11">
        <v>0.02</v>
      </c>
      <c r="AX2006" s="11">
        <v>9.8150894709679859E-2</v>
      </c>
    </row>
    <row r="2007" spans="1:50">
      <c r="A2007"/>
      <c r="B2007"/>
      <c r="C2007"/>
      <c r="D2007"/>
      <c r="E2007"/>
      <c r="F2007"/>
      <c r="G2007"/>
      <c r="H2007"/>
      <c r="I2007"/>
      <c r="J2007"/>
      <c r="K2007"/>
      <c r="L2007"/>
      <c r="M2007"/>
      <c r="N2007"/>
      <c r="O2007"/>
      <c r="P2007"/>
      <c r="Q2007"/>
      <c r="R2007"/>
      <c r="S2007"/>
      <c r="T2007"/>
      <c r="U2007"/>
      <c r="V2007"/>
      <c r="W2007"/>
      <c r="X2007"/>
      <c r="Y2007"/>
      <c r="Z2007"/>
      <c r="AA2007" s="11">
        <v>5.0004167013917827E-2</v>
      </c>
      <c r="AB2007" s="11">
        <v>0.89787999915999994</v>
      </c>
      <c r="AC2007" s="11">
        <v>0.55000000000000004</v>
      </c>
      <c r="AD2007" s="11">
        <v>0.5</v>
      </c>
      <c r="AE2007" s="11">
        <v>0.78599999999999992</v>
      </c>
      <c r="AF2007" s="11">
        <v>0.68500000000000005</v>
      </c>
      <c r="AG2007" s="11">
        <v>0.7</v>
      </c>
      <c r="AH2007" s="11">
        <v>0.68500000000000005</v>
      </c>
      <c r="AI2007" s="11">
        <v>0.56000000000000005</v>
      </c>
      <c r="AJ2007" s="11">
        <v>0.36564946854390196</v>
      </c>
      <c r="AK2007" s="11">
        <v>0.534777798712746</v>
      </c>
      <c r="AL2007" s="11">
        <v>0.44928385417592087</v>
      </c>
      <c r="AM2007" s="11">
        <v>1.191321628388111E-3</v>
      </c>
      <c r="AN2007" s="11">
        <v>0.15712635714285714</v>
      </c>
      <c r="AO2007" s="11">
        <v>0.43510910654512119</v>
      </c>
      <c r="AP2007" s="11">
        <v>0.5977800029329956</v>
      </c>
      <c r="AQ2007" s="11">
        <v>0.44928385417592087</v>
      </c>
      <c r="AR2007" s="11">
        <v>1576.8121544175301</v>
      </c>
      <c r="AS2007" s="11">
        <v>1420</v>
      </c>
      <c r="AT2007" s="11">
        <v>4756622</v>
      </c>
      <c r="AW2007" s="11">
        <v>0.04</v>
      </c>
      <c r="AX2007" s="11">
        <v>9.7835322569068017E-2</v>
      </c>
    </row>
    <row r="2008" spans="1:50">
      <c r="A2008"/>
      <c r="B2008"/>
      <c r="C2008"/>
      <c r="D2008"/>
      <c r="E2008"/>
      <c r="F2008"/>
      <c r="G2008"/>
      <c r="H2008"/>
      <c r="I2008"/>
      <c r="J2008"/>
      <c r="K2008"/>
      <c r="L2008"/>
      <c r="M2008"/>
      <c r="N2008"/>
      <c r="O2008"/>
      <c r="P2008"/>
      <c r="Q2008"/>
      <c r="R2008"/>
      <c r="S2008"/>
      <c r="T2008"/>
      <c r="U2008"/>
      <c r="V2008"/>
      <c r="W2008"/>
      <c r="X2008"/>
      <c r="Y2008"/>
      <c r="Z2008"/>
      <c r="AA2008" s="11">
        <v>5.0004167013917827E-2</v>
      </c>
      <c r="AB2008" s="11">
        <v>0.89575999831999997</v>
      </c>
      <c r="AC2008" s="11">
        <v>0.55000000000000004</v>
      </c>
      <c r="AD2008" s="11">
        <v>0.5</v>
      </c>
      <c r="AE2008" s="11">
        <v>0.78299999999999992</v>
      </c>
      <c r="AF2008" s="11">
        <v>0.61099999999999999</v>
      </c>
      <c r="AG2008" s="11">
        <v>0.7</v>
      </c>
      <c r="AH2008" s="11">
        <v>0.69299999999999995</v>
      </c>
      <c r="AI2008" s="11">
        <v>0.56000000000000005</v>
      </c>
      <c r="AJ2008" s="11">
        <v>0.37586444668886798</v>
      </c>
      <c r="AK2008" s="11">
        <v>0.5198594614096439</v>
      </c>
      <c r="AL2008" s="11">
        <v>0.39710933800712478</v>
      </c>
      <c r="AM2008" s="11">
        <v>1.7322212747705556E-3</v>
      </c>
      <c r="AN2008" s="11">
        <v>0.16069757142857144</v>
      </c>
      <c r="AO2008" s="11">
        <v>0.39603345229716658</v>
      </c>
      <c r="AP2008" s="11">
        <v>0.61236000260710721</v>
      </c>
      <c r="AQ2008" s="11">
        <v>0.39710933800712478</v>
      </c>
      <c r="AR2008" s="11">
        <v>1636.55562805711</v>
      </c>
      <c r="AS2008" s="11">
        <v>1510</v>
      </c>
      <c r="AT2008" s="11">
        <v>4849265</v>
      </c>
      <c r="AW2008" s="11">
        <v>0.03</v>
      </c>
      <c r="AX2008" s="11">
        <v>0.10065153980527264</v>
      </c>
    </row>
    <row r="2009" spans="1:50">
      <c r="A2009"/>
      <c r="B2009"/>
      <c r="C2009"/>
      <c r="D2009"/>
      <c r="E2009"/>
      <c r="F2009"/>
      <c r="G2009"/>
      <c r="H2009"/>
      <c r="I2009"/>
      <c r="J2009"/>
      <c r="K2009"/>
      <c r="L2009"/>
      <c r="M2009"/>
      <c r="N2009"/>
      <c r="O2009"/>
      <c r="P2009"/>
      <c r="Q2009"/>
      <c r="R2009"/>
      <c r="S2009"/>
      <c r="T2009"/>
      <c r="U2009"/>
      <c r="V2009"/>
      <c r="W2009"/>
      <c r="X2009"/>
      <c r="Y2009"/>
      <c r="Z2009"/>
      <c r="AA2009" s="11">
        <v>5.0004167013917827E-2</v>
      </c>
      <c r="AB2009" s="11">
        <v>0.89363999748</v>
      </c>
      <c r="AC2009" s="11">
        <v>0.55000000000000004</v>
      </c>
      <c r="AD2009" s="11">
        <v>0.5</v>
      </c>
      <c r="AE2009" s="11">
        <v>0.77800000000000002</v>
      </c>
      <c r="AF2009" s="11">
        <v>0.58299999999999996</v>
      </c>
      <c r="AG2009" s="11">
        <v>0.7</v>
      </c>
      <c r="AH2009" s="11">
        <v>0.69</v>
      </c>
      <c r="AI2009" s="11">
        <v>0.64</v>
      </c>
      <c r="AJ2009" s="11">
        <v>0.38607942483383401</v>
      </c>
      <c r="AK2009" s="11">
        <v>0.50494112410654179</v>
      </c>
      <c r="AL2009" s="11">
        <v>0.34493482183832869</v>
      </c>
      <c r="AM2009" s="11">
        <v>4.1205498708395552E-3</v>
      </c>
      <c r="AN2009" s="11">
        <v>0.18263132142857141</v>
      </c>
      <c r="AO2009" s="11">
        <v>0.35695779804921202</v>
      </c>
      <c r="AP2009" s="11">
        <v>0.62694000228121882</v>
      </c>
      <c r="AQ2009" s="11">
        <v>0.34493482183832869</v>
      </c>
      <c r="AR2009" s="11">
        <v>1685.8864925785799</v>
      </c>
      <c r="AS2009" s="11">
        <v>1600</v>
      </c>
      <c r="AT2009" s="11">
        <v>4937313</v>
      </c>
      <c r="AU2009" s="11">
        <v>53.85</v>
      </c>
      <c r="AV2009" s="11">
        <v>38.47</v>
      </c>
      <c r="AW2009" s="11">
        <v>0.02</v>
      </c>
      <c r="AX2009" s="11">
        <v>9.9689831454298328E-2</v>
      </c>
    </row>
    <row r="2010" spans="1:50">
      <c r="A2010"/>
      <c r="B2010"/>
      <c r="C2010"/>
      <c r="D2010"/>
      <c r="E2010"/>
      <c r="F2010"/>
      <c r="G2010"/>
      <c r="H2010"/>
      <c r="I2010"/>
      <c r="J2010"/>
      <c r="K2010"/>
      <c r="L2010"/>
      <c r="M2010"/>
      <c r="N2010"/>
      <c r="O2010"/>
      <c r="P2010"/>
      <c r="Q2010"/>
      <c r="R2010"/>
      <c r="S2010"/>
      <c r="T2010"/>
      <c r="U2010"/>
      <c r="V2010"/>
      <c r="W2010"/>
      <c r="X2010"/>
      <c r="Y2010"/>
      <c r="Z2010"/>
      <c r="AA2010" s="11">
        <v>5.0004167013917827E-2</v>
      </c>
      <c r="AB2010" s="11">
        <v>0.89151999664000003</v>
      </c>
      <c r="AC2010" s="11">
        <v>0.55000000000000004</v>
      </c>
      <c r="AD2010" s="11">
        <v>0.5</v>
      </c>
      <c r="AE2010" s="11">
        <v>0.77700000000000002</v>
      </c>
      <c r="AF2010" s="11">
        <v>0.59399999999999997</v>
      </c>
      <c r="AG2010" s="11">
        <v>0.7</v>
      </c>
      <c r="AH2010" s="11">
        <v>0.7</v>
      </c>
      <c r="AI2010" s="11">
        <v>0.64200000000000002</v>
      </c>
      <c r="AJ2010" s="11">
        <v>0.43458154662655402</v>
      </c>
      <c r="AK2010" s="11">
        <v>0.48100874988533793</v>
      </c>
      <c r="AL2010" s="11">
        <v>0.33141206211530477</v>
      </c>
      <c r="AM2010" s="11">
        <v>9.7874185698458883E-3</v>
      </c>
      <c r="AN2010" s="11">
        <v>0.20456507142857144</v>
      </c>
      <c r="AO2010" s="11">
        <v>0.33736811863954175</v>
      </c>
      <c r="AP2010" s="11">
        <v>0.64152000195533043</v>
      </c>
      <c r="AQ2010" s="11">
        <v>0.33141206211530477</v>
      </c>
      <c r="AR2010" s="11">
        <v>1800.40439104042</v>
      </c>
      <c r="AS2010" s="11">
        <v>1710</v>
      </c>
      <c r="AT2010" s="11">
        <v>5021072</v>
      </c>
      <c r="AW2010" s="11">
        <v>0.02</v>
      </c>
      <c r="AX2010" s="11">
        <v>9.6444326375451528E-2</v>
      </c>
    </row>
    <row r="2011" spans="1:50">
      <c r="A2011"/>
      <c r="B2011"/>
      <c r="C2011"/>
      <c r="D2011"/>
      <c r="E2011"/>
      <c r="F2011"/>
      <c r="G2011"/>
      <c r="H2011"/>
      <c r="I2011"/>
      <c r="J2011"/>
      <c r="K2011"/>
      <c r="L2011"/>
      <c r="M2011"/>
      <c r="N2011"/>
      <c r="O2011"/>
      <c r="P2011"/>
      <c r="Q2011"/>
      <c r="R2011"/>
      <c r="S2011"/>
      <c r="T2011"/>
      <c r="U2011"/>
      <c r="V2011"/>
      <c r="W2011"/>
      <c r="X2011"/>
      <c r="Y2011"/>
      <c r="Z2011"/>
      <c r="AA2011" s="11">
        <v>5.0004167013917827E-2</v>
      </c>
      <c r="AB2011" s="11">
        <v>0.88939999580000006</v>
      </c>
      <c r="AC2011" s="11">
        <v>0.55000000000000004</v>
      </c>
      <c r="AD2011" s="11">
        <v>0.5</v>
      </c>
      <c r="AE2011" s="11">
        <v>0.7609999999999999</v>
      </c>
      <c r="AF2011" s="11">
        <v>0.76500000000000001</v>
      </c>
      <c r="AG2011" s="11">
        <v>0.7</v>
      </c>
      <c r="AH2011" s="11">
        <v>0.68099999999999994</v>
      </c>
      <c r="AI2011" s="11">
        <v>0.56000000000000005</v>
      </c>
      <c r="AJ2011" s="11">
        <v>0.48308366841927403</v>
      </c>
      <c r="AK2011" s="11">
        <v>0.457076375664134</v>
      </c>
      <c r="AL2011" s="11">
        <v>0.31788930239228075</v>
      </c>
      <c r="AM2011" s="11">
        <v>1.9668370544311555E-2</v>
      </c>
      <c r="AN2011" s="11">
        <v>0.22649882142857145</v>
      </c>
      <c r="AO2011" s="11">
        <v>0.31777843922987153</v>
      </c>
      <c r="AP2011" s="11">
        <v>0.65610000162944204</v>
      </c>
      <c r="AQ2011" s="11">
        <v>0.31788930239228075</v>
      </c>
      <c r="AR2011" s="11">
        <v>1884.83492398007</v>
      </c>
      <c r="AS2011" s="11">
        <v>1790</v>
      </c>
      <c r="AT2011" s="11">
        <v>5100914</v>
      </c>
      <c r="AW2011" s="11">
        <v>0.02</v>
      </c>
      <c r="AX2011" s="11">
        <v>9.8217296870190707E-2</v>
      </c>
    </row>
    <row r="2012" spans="1:50">
      <c r="A2012"/>
      <c r="B2012"/>
      <c r="C2012"/>
      <c r="D2012"/>
      <c r="E2012"/>
      <c r="F2012"/>
      <c r="G2012"/>
      <c r="H2012"/>
      <c r="I2012"/>
      <c r="J2012"/>
      <c r="K2012"/>
      <c r="L2012"/>
      <c r="M2012"/>
      <c r="N2012"/>
      <c r="O2012"/>
      <c r="P2012"/>
      <c r="Q2012"/>
      <c r="R2012"/>
      <c r="S2012"/>
      <c r="T2012"/>
      <c r="U2012"/>
      <c r="V2012"/>
      <c r="W2012"/>
      <c r="X2012"/>
      <c r="Y2012"/>
      <c r="Z2012"/>
      <c r="AA2012" s="11">
        <v>5.0004167013917827E-2</v>
      </c>
      <c r="AB2012" s="11">
        <v>0.88640000340000002</v>
      </c>
      <c r="AC2012" s="11">
        <v>0.55000000000000004</v>
      </c>
      <c r="AD2012" s="11">
        <v>0.5</v>
      </c>
      <c r="AE2012" s="11">
        <v>0.80799999999999994</v>
      </c>
      <c r="AF2012" s="11">
        <v>0.71200000000000008</v>
      </c>
      <c r="AG2012" s="11">
        <v>0.7</v>
      </c>
      <c r="AH2012" s="11">
        <v>0.68599999999999994</v>
      </c>
      <c r="AI2012" s="11">
        <v>0.65599999999999992</v>
      </c>
      <c r="AJ2012" s="11">
        <v>0.48327492189546584</v>
      </c>
      <c r="AK2012" s="11">
        <v>0.46808498097475598</v>
      </c>
      <c r="AL2012" s="11">
        <v>0.3656419314828725</v>
      </c>
      <c r="AM2012" s="11">
        <v>3.5309710390360224E-2</v>
      </c>
      <c r="AN2012" s="11">
        <v>0.24843257142857145</v>
      </c>
      <c r="AO2012" s="11">
        <v>0.33567881558689977</v>
      </c>
      <c r="AP2012" s="11">
        <v>0.67068000130355354</v>
      </c>
      <c r="AQ2012" s="11">
        <v>0.3656419314828725</v>
      </c>
      <c r="AR2012" s="11">
        <v>1955.5821660003501</v>
      </c>
      <c r="AS2012" s="11">
        <v>1840</v>
      </c>
      <c r="AT2012" s="11">
        <v>5176700</v>
      </c>
      <c r="AU2012" s="11">
        <v>50.3</v>
      </c>
      <c r="AV2012" s="11">
        <v>37.51</v>
      </c>
      <c r="AW2012" s="11">
        <v>0.04</v>
      </c>
      <c r="AX2012" s="11">
        <v>9.6657723168542764E-2</v>
      </c>
    </row>
    <row r="2013" spans="1:50">
      <c r="A2013"/>
      <c r="B2013"/>
      <c r="C2013"/>
      <c r="D2013"/>
      <c r="E2013"/>
      <c r="F2013"/>
      <c r="G2013"/>
      <c r="H2013"/>
      <c r="I2013"/>
      <c r="J2013"/>
      <c r="K2013"/>
      <c r="L2013"/>
      <c r="M2013"/>
      <c r="N2013"/>
      <c r="O2013"/>
      <c r="P2013"/>
      <c r="Q2013"/>
      <c r="R2013"/>
      <c r="S2013"/>
      <c r="T2013"/>
      <c r="U2013"/>
      <c r="V2013"/>
      <c r="W2013"/>
      <c r="X2013"/>
      <c r="Y2013"/>
      <c r="Z2013"/>
      <c r="AA2013" s="11">
        <v>5.0004167013917827E-2</v>
      </c>
      <c r="AB2013" s="11">
        <v>0.88640000340000002</v>
      </c>
      <c r="AC2013" s="11">
        <v>0.55000000000000004</v>
      </c>
      <c r="AD2013" s="11">
        <v>0.7</v>
      </c>
      <c r="AE2013" s="11">
        <v>0.81299999999999994</v>
      </c>
      <c r="AF2013" s="11">
        <v>0.81299999999999994</v>
      </c>
      <c r="AG2013" s="11">
        <v>0.7</v>
      </c>
      <c r="AH2013" s="11">
        <v>0.68500000000000005</v>
      </c>
      <c r="AI2013" s="11">
        <v>0.63200000000000001</v>
      </c>
      <c r="AJ2013" s="11">
        <v>0.48346617537165776</v>
      </c>
      <c r="AK2013" s="11">
        <v>0.47909358628537796</v>
      </c>
      <c r="AL2013" s="11">
        <v>0.41339456057346419</v>
      </c>
      <c r="AM2013" s="11">
        <v>5.0224217828746337E-2</v>
      </c>
      <c r="AN2013" s="11">
        <v>0.25379871428571432</v>
      </c>
      <c r="AO2013" s="11">
        <v>0.35357919194392801</v>
      </c>
      <c r="AP2013" s="11">
        <v>0.68526000097766526</v>
      </c>
      <c r="AQ2013" s="11">
        <v>0.41339456057346419</v>
      </c>
      <c r="AR2013" s="11">
        <v>1974.8895521090501</v>
      </c>
      <c r="AS2013" s="11">
        <v>1880</v>
      </c>
      <c r="AT2013" s="11">
        <v>5248641</v>
      </c>
      <c r="AW2013" s="11">
        <v>7.0000000000000007E-2</v>
      </c>
      <c r="AX2013" s="11">
        <v>9.9269715811149795E-2</v>
      </c>
    </row>
    <row r="2014" spans="1:50">
      <c r="A2014"/>
      <c r="B2014"/>
      <c r="C2014"/>
      <c r="D2014"/>
      <c r="E2014"/>
      <c r="F2014"/>
      <c r="G2014"/>
      <c r="H2014"/>
      <c r="I2014"/>
      <c r="J2014"/>
      <c r="K2014"/>
      <c r="L2014"/>
      <c r="M2014"/>
      <c r="N2014"/>
      <c r="O2014"/>
      <c r="P2014"/>
      <c r="Q2014"/>
      <c r="R2014"/>
      <c r="S2014"/>
      <c r="T2014"/>
      <c r="U2014"/>
      <c r="V2014"/>
      <c r="W2014"/>
      <c r="X2014"/>
      <c r="Y2014"/>
      <c r="Z2014"/>
      <c r="AA2014" s="11">
        <v>5.0004167013917827E-2</v>
      </c>
      <c r="AB2014" s="11">
        <v>0.88512000272000002</v>
      </c>
      <c r="AC2014" s="11">
        <v>0.55000000000000004</v>
      </c>
      <c r="AD2014" s="11">
        <v>0.7</v>
      </c>
      <c r="AE2014" s="11">
        <v>0.81799999999999995</v>
      </c>
      <c r="AF2014" s="11">
        <v>0.82299999999999995</v>
      </c>
      <c r="AG2014" s="11">
        <v>0.7</v>
      </c>
      <c r="AH2014" s="11">
        <v>0.71299999999999997</v>
      </c>
      <c r="AI2014" s="11">
        <v>0.79200000000000004</v>
      </c>
      <c r="AJ2014" s="11">
        <v>0.43934214292238405</v>
      </c>
      <c r="AK2014" s="11">
        <v>0.50053104872857479</v>
      </c>
      <c r="AL2014" s="11">
        <v>0.41407843586227777</v>
      </c>
      <c r="AM2014" s="11">
        <v>9.7511090150779439E-2</v>
      </c>
      <c r="AN2014" s="11">
        <v>0.25781842857142856</v>
      </c>
      <c r="AO2014" s="11">
        <v>0.37528662397286017</v>
      </c>
      <c r="AP2014" s="11">
        <v>0.69984000065177687</v>
      </c>
      <c r="AQ2014" s="11">
        <v>0.41407843586227777</v>
      </c>
      <c r="AR2014" s="11">
        <v>2041.339650896</v>
      </c>
      <c r="AS2014" s="11">
        <v>1940</v>
      </c>
      <c r="AT2014" s="11">
        <v>5317982</v>
      </c>
      <c r="AW2014" s="11">
        <v>0.08</v>
      </c>
      <c r="AX2014" s="11">
        <v>0.10158454491369306</v>
      </c>
    </row>
    <row r="2015" spans="1:50">
      <c r="A2015"/>
      <c r="B2015"/>
      <c r="C2015"/>
      <c r="D2015"/>
      <c r="E2015"/>
      <c r="F2015"/>
      <c r="G2015"/>
      <c r="H2015"/>
      <c r="I2015"/>
      <c r="J2015"/>
      <c r="K2015"/>
      <c r="L2015"/>
      <c r="M2015"/>
      <c r="N2015"/>
      <c r="O2015"/>
      <c r="P2015"/>
      <c r="Q2015"/>
      <c r="R2015"/>
      <c r="S2015"/>
      <c r="T2015"/>
      <c r="U2015"/>
      <c r="V2015"/>
      <c r="W2015"/>
      <c r="X2015"/>
      <c r="Y2015"/>
      <c r="Z2015"/>
      <c r="AA2015" s="11">
        <v>5.0004167013917827E-2</v>
      </c>
      <c r="AB2015" s="11">
        <v>0.88384000204000002</v>
      </c>
      <c r="AC2015" s="11">
        <v>0.55000000000000004</v>
      </c>
      <c r="AD2015" s="11">
        <v>0.7</v>
      </c>
      <c r="AE2015" s="11">
        <v>0.85599999999999998</v>
      </c>
      <c r="AF2015" s="11">
        <v>0.82599999999999996</v>
      </c>
      <c r="AG2015" s="11">
        <v>0.5</v>
      </c>
      <c r="AH2015" s="11">
        <v>0.75099999999999989</v>
      </c>
      <c r="AI2015" s="11">
        <v>0.79</v>
      </c>
      <c r="AJ2015" s="11">
        <v>0.44652105507021</v>
      </c>
      <c r="AK2015" s="11">
        <v>0.50038700319301377</v>
      </c>
      <c r="AL2015" s="11">
        <v>0.42763763734308941</v>
      </c>
      <c r="AM2015" s="11">
        <v>0.15236431785703777</v>
      </c>
      <c r="AN2015" s="11">
        <v>0.25266206011525377</v>
      </c>
      <c r="AO2015" s="11">
        <v>0.32953428702714305</v>
      </c>
      <c r="AP2015" s="11">
        <v>0.71442000032588848</v>
      </c>
      <c r="AQ2015" s="11">
        <v>0.42763763734308941</v>
      </c>
      <c r="AR2015" s="11">
        <v>2182.6428828056301</v>
      </c>
      <c r="AS2015" s="11">
        <v>2090</v>
      </c>
      <c r="AT2015" s="11">
        <v>5386388</v>
      </c>
      <c r="AW2015" s="11">
        <v>7.0000000000000007E-2</v>
      </c>
      <c r="AX2015" s="11">
        <v>9.8102945506089556E-2</v>
      </c>
    </row>
    <row r="2016" spans="1:50">
      <c r="A2016"/>
      <c r="B2016"/>
      <c r="C2016"/>
      <c r="D2016"/>
      <c r="E2016"/>
      <c r="F2016"/>
      <c r="G2016"/>
      <c r="H2016"/>
      <c r="I2016"/>
      <c r="J2016"/>
      <c r="K2016"/>
      <c r="L2016"/>
      <c r="M2016"/>
      <c r="N2016"/>
      <c r="O2016"/>
      <c r="P2016"/>
      <c r="Q2016"/>
      <c r="R2016"/>
      <c r="S2016"/>
      <c r="T2016"/>
      <c r="U2016"/>
      <c r="V2016"/>
      <c r="W2016"/>
      <c r="X2016"/>
      <c r="Y2016"/>
      <c r="Z2016"/>
      <c r="AA2016" s="11">
        <v>5.0004167013917827E-2</v>
      </c>
      <c r="AB2016" s="11">
        <v>0.88256000136000001</v>
      </c>
      <c r="AC2016" s="11">
        <v>0.55000000000000004</v>
      </c>
      <c r="AD2016" s="11">
        <v>0.7</v>
      </c>
      <c r="AE2016" s="11">
        <v>0.82900000000000007</v>
      </c>
      <c r="AF2016" s="11">
        <v>0.82400000000000007</v>
      </c>
      <c r="AG2016" s="11">
        <v>0.5</v>
      </c>
      <c r="AH2016" s="11">
        <v>0.75800000000000001</v>
      </c>
      <c r="AI2016" s="11">
        <v>0.80400000000000005</v>
      </c>
      <c r="AJ2016" s="11">
        <v>0.44376166403955003</v>
      </c>
      <c r="AK2016" s="11">
        <v>0.45786054471965798</v>
      </c>
      <c r="AL2016" s="11">
        <v>0.37691609011812549</v>
      </c>
      <c r="AM2016" s="11">
        <v>0.22799362013244667</v>
      </c>
      <c r="AN2016" s="11">
        <v>0.24750569165907907</v>
      </c>
      <c r="AO2016" s="11">
        <v>0.37047561916820021</v>
      </c>
      <c r="AP2016" s="11">
        <v>0.72900000000000009</v>
      </c>
      <c r="AQ2016" s="11">
        <v>0.37691609011812549</v>
      </c>
      <c r="AR2016" s="11">
        <v>2322.34125841894</v>
      </c>
      <c r="AS2016" s="11">
        <v>2250</v>
      </c>
      <c r="AT2016" s="11">
        <v>5455216</v>
      </c>
      <c r="AU2016" s="11">
        <v>52.33</v>
      </c>
      <c r="AV2016" s="11">
        <v>31.86</v>
      </c>
      <c r="AW2016" s="11">
        <v>7.0000000000000007E-2</v>
      </c>
      <c r="AX2016" s="11">
        <v>9.7828089952396058E-2</v>
      </c>
    </row>
    <row r="2017" spans="1:50">
      <c r="A2017"/>
      <c r="B2017"/>
      <c r="C2017"/>
      <c r="D2017"/>
      <c r="E2017"/>
      <c r="F2017"/>
      <c r="G2017"/>
      <c r="H2017"/>
      <c r="I2017"/>
      <c r="J2017"/>
      <c r="K2017"/>
      <c r="L2017"/>
      <c r="M2017"/>
      <c r="N2017"/>
      <c r="O2017"/>
      <c r="P2017"/>
      <c r="Q2017"/>
      <c r="R2017"/>
      <c r="S2017"/>
      <c r="T2017"/>
      <c r="U2017"/>
      <c r="V2017"/>
      <c r="W2017"/>
      <c r="X2017"/>
      <c r="Y2017"/>
      <c r="Z2017"/>
      <c r="AA2017" s="11">
        <v>5.0004167013917827E-2</v>
      </c>
      <c r="AB2017" s="11">
        <v>0.88128000068000001</v>
      </c>
      <c r="AC2017" s="11">
        <v>0.56999999999999995</v>
      </c>
      <c r="AD2017" s="11">
        <v>0.7</v>
      </c>
      <c r="AE2017" s="11">
        <v>0.79799999999999993</v>
      </c>
      <c r="AF2017" s="11">
        <v>0.78099999999999992</v>
      </c>
      <c r="AG2017" s="11">
        <v>0.7</v>
      </c>
      <c r="AH2017" s="11">
        <v>0.72299999999999998</v>
      </c>
      <c r="AI2017" s="11">
        <v>0.77599999999999991</v>
      </c>
      <c r="AJ2017" s="11">
        <v>0.39919599936662598</v>
      </c>
      <c r="AK2017" s="11">
        <v>0.47505438831883201</v>
      </c>
      <c r="AL2017" s="11">
        <v>0.35242356049320051</v>
      </c>
      <c r="AM2017" s="11">
        <v>0.36808716350369003</v>
      </c>
      <c r="AN2017" s="11">
        <v>0.24234932320290434</v>
      </c>
      <c r="AO2017" s="11">
        <v>0.33987581461021421</v>
      </c>
      <c r="AP2017" s="11">
        <v>0.7609999999999999</v>
      </c>
      <c r="AQ2017" s="11">
        <v>0.35242356049320051</v>
      </c>
      <c r="AR2017" s="11">
        <v>2460.1229570779001</v>
      </c>
      <c r="AS2017" s="11">
        <v>2400</v>
      </c>
      <c r="AT2017" s="11">
        <v>5524718</v>
      </c>
      <c r="AW2017" s="11">
        <v>7.0000000000000007E-2</v>
      </c>
      <c r="AX2017" s="11">
        <v>0.10061424911847616</v>
      </c>
    </row>
    <row r="2018" spans="1:50">
      <c r="A2018"/>
      <c r="B2018"/>
      <c r="C2018"/>
      <c r="D2018"/>
      <c r="E2018"/>
      <c r="F2018"/>
      <c r="G2018"/>
      <c r="H2018"/>
      <c r="I2018"/>
      <c r="J2018"/>
      <c r="K2018"/>
      <c r="L2018"/>
      <c r="M2018"/>
      <c r="N2018"/>
      <c r="O2018"/>
      <c r="P2018"/>
      <c r="Q2018"/>
      <c r="R2018"/>
      <c r="S2018"/>
      <c r="T2018"/>
      <c r="U2018"/>
      <c r="V2018"/>
      <c r="W2018"/>
      <c r="X2018"/>
      <c r="Y2018"/>
      <c r="Z2018"/>
      <c r="AA2018" s="11">
        <v>5.0004167013917827E-2</v>
      </c>
      <c r="AB2018" s="11">
        <v>0.88</v>
      </c>
      <c r="AC2018" s="11">
        <v>0.56399999999999995</v>
      </c>
      <c r="AD2018" s="11">
        <v>0.6</v>
      </c>
      <c r="AE2018" s="11">
        <v>0.79599999999999993</v>
      </c>
      <c r="AF2018" s="11">
        <v>0.78500000000000003</v>
      </c>
      <c r="AG2018" s="11">
        <v>0.7</v>
      </c>
      <c r="AH2018" s="11">
        <v>0.70900000000000007</v>
      </c>
      <c r="AI2018" s="11">
        <v>0.82400000000000007</v>
      </c>
      <c r="AJ2018" s="11">
        <v>0.44876908171651203</v>
      </c>
      <c r="AK2018" s="11">
        <v>0.48699014517143724</v>
      </c>
      <c r="AL2018" s="11">
        <v>0.33443220786048683</v>
      </c>
      <c r="AM2018" s="11">
        <v>0.49692339270881114</v>
      </c>
      <c r="AN2018" s="11">
        <v>0.23719295474672955</v>
      </c>
      <c r="AO2018" s="11">
        <v>0.33292326005207362</v>
      </c>
      <c r="AP2018" s="11">
        <v>0.7340000000000001</v>
      </c>
      <c r="AQ2018" s="11">
        <v>0.33443220786048683</v>
      </c>
      <c r="AR2018" s="11">
        <v>2591.59707928846</v>
      </c>
      <c r="AS2018" s="11">
        <v>2530</v>
      </c>
      <c r="AT2018" s="11">
        <v>5595052</v>
      </c>
      <c r="AW2018" s="11">
        <v>7.0000000000000007E-2</v>
      </c>
      <c r="AX2018" s="11">
        <v>9.5879947763996276E-2</v>
      </c>
    </row>
    <row r="2019" spans="1:50">
      <c r="A2019"/>
      <c r="B2019"/>
      <c r="C2019"/>
      <c r="D2019"/>
      <c r="E2019"/>
      <c r="F2019"/>
      <c r="G2019"/>
      <c r="H2019"/>
      <c r="I2019"/>
      <c r="J2019"/>
      <c r="K2019"/>
      <c r="L2019"/>
      <c r="M2019"/>
      <c r="N2019"/>
      <c r="O2019"/>
      <c r="P2019"/>
      <c r="Q2019"/>
      <c r="R2019"/>
      <c r="S2019"/>
      <c r="T2019"/>
      <c r="U2019"/>
      <c r="V2019"/>
      <c r="W2019"/>
      <c r="X2019"/>
      <c r="Y2019"/>
      <c r="Z2019"/>
      <c r="AA2019" s="11">
        <v>5.0004167013917827E-2</v>
      </c>
      <c r="AB2019" s="11">
        <v>0.88239999994635587</v>
      </c>
      <c r="AC2019" s="11">
        <v>0.56799999999999995</v>
      </c>
      <c r="AD2019" s="11">
        <v>0.5</v>
      </c>
      <c r="AE2019" s="11">
        <v>0.79</v>
      </c>
      <c r="AF2019" s="11">
        <v>0.77599999999999991</v>
      </c>
      <c r="AG2019" s="11">
        <v>0.7</v>
      </c>
      <c r="AH2019" s="11">
        <v>0.70599999999999996</v>
      </c>
      <c r="AI2019" s="11">
        <v>0.79200000000000004</v>
      </c>
      <c r="AJ2019" s="11">
        <v>0.43231707988457402</v>
      </c>
      <c r="AK2019" s="11">
        <v>0.45471126242089605</v>
      </c>
      <c r="AL2019" s="11">
        <v>0.34067619350119999</v>
      </c>
      <c r="AM2019" s="11">
        <v>0.60934136573349107</v>
      </c>
      <c r="AN2019" s="11">
        <v>0.23203658629055479</v>
      </c>
      <c r="AO2019" s="11">
        <v>0.33269910703888927</v>
      </c>
      <c r="AP2019" s="11">
        <v>0.73699999999999999</v>
      </c>
      <c r="AQ2019" s="11">
        <v>0.34067619350119999</v>
      </c>
      <c r="AR2019" s="11">
        <v>2810.8011530342001</v>
      </c>
      <c r="AS2019" s="11">
        <v>2730</v>
      </c>
      <c r="AT2019" s="11">
        <v>5667325</v>
      </c>
      <c r="AW2019" s="11">
        <v>0.06</v>
      </c>
      <c r="AX2019" s="11">
        <v>9.2468883688202219E-2</v>
      </c>
    </row>
    <row r="2020" spans="1:50">
      <c r="A2020"/>
      <c r="B2020"/>
      <c r="C2020"/>
      <c r="D2020"/>
      <c r="E2020"/>
      <c r="F2020"/>
      <c r="G2020"/>
      <c r="H2020"/>
      <c r="I2020"/>
      <c r="J2020"/>
      <c r="K2020"/>
      <c r="L2020"/>
      <c r="M2020"/>
      <c r="N2020"/>
      <c r="O2020"/>
      <c r="P2020"/>
      <c r="Q2020"/>
      <c r="R2020"/>
      <c r="S2020"/>
      <c r="T2020"/>
      <c r="U2020"/>
      <c r="V2020"/>
      <c r="W2020"/>
      <c r="X2020"/>
      <c r="Y2020"/>
      <c r="Z2020"/>
      <c r="AA2020" s="11">
        <v>5.0004167013917827E-2</v>
      </c>
      <c r="AB2020" s="11">
        <v>0.88479999989271163</v>
      </c>
      <c r="AC2020" s="11">
        <v>0.57600000000000007</v>
      </c>
      <c r="AD2020" s="11">
        <v>0.5</v>
      </c>
      <c r="AE2020" s="11">
        <v>0.78799999999999992</v>
      </c>
      <c r="AF2020" s="11">
        <v>0.71</v>
      </c>
      <c r="AG2020" s="11">
        <v>0.7</v>
      </c>
      <c r="AH2020" s="11">
        <v>0.69499999999999995</v>
      </c>
      <c r="AI2020" s="11">
        <v>0.79200000000000004</v>
      </c>
      <c r="AJ2020" s="11">
        <v>0.398013889396932</v>
      </c>
      <c r="AK2020" s="11">
        <v>0.40160369218216402</v>
      </c>
      <c r="AL2020" s="11">
        <v>0.34854093509242051</v>
      </c>
      <c r="AM2020" s="11">
        <v>0.61997767252520997</v>
      </c>
      <c r="AN2020" s="11">
        <v>0.22688021783438006</v>
      </c>
      <c r="AO2020" s="11">
        <v>0.33357700193025508</v>
      </c>
      <c r="AP2020" s="11">
        <v>0.70599999999999996</v>
      </c>
      <c r="AQ2020" s="11">
        <v>0.34854093509242051</v>
      </c>
      <c r="AR2020" s="11">
        <v>2641.27778039245</v>
      </c>
      <c r="AS2020" s="11">
        <v>2540</v>
      </c>
      <c r="AT2020" s="11">
        <v>5742800</v>
      </c>
      <c r="AW2020" s="11">
        <v>0.05</v>
      </c>
      <c r="AX2020" s="11">
        <v>9.4487843620741252E-2</v>
      </c>
    </row>
    <row r="2021" spans="1:50">
      <c r="A2021"/>
      <c r="B2021"/>
      <c r="C2021"/>
      <c r="D2021"/>
      <c r="E2021"/>
      <c r="F2021"/>
      <c r="G2021"/>
      <c r="H2021"/>
      <c r="I2021"/>
      <c r="J2021"/>
      <c r="K2021"/>
      <c r="L2021"/>
      <c r="M2021"/>
      <c r="N2021"/>
      <c r="O2021"/>
      <c r="P2021"/>
      <c r="Q2021"/>
      <c r="R2021"/>
      <c r="S2021"/>
      <c r="T2021"/>
      <c r="U2021"/>
      <c r="V2021"/>
      <c r="W2021"/>
      <c r="X2021"/>
      <c r="Y2021"/>
      <c r="Z2021"/>
      <c r="AA2021" s="11">
        <v>5.0004167013917827E-2</v>
      </c>
      <c r="AB2021" s="11">
        <v>0.8871999998390675</v>
      </c>
      <c r="AC2021" s="11">
        <v>0.55700000000000005</v>
      </c>
      <c r="AD2021" s="11">
        <v>0.5</v>
      </c>
      <c r="AE2021" s="11">
        <v>0.78400000000000003</v>
      </c>
      <c r="AF2021" s="11">
        <v>0.78500000000000003</v>
      </c>
      <c r="AG2021" s="11">
        <v>0.55000000000000004</v>
      </c>
      <c r="AH2021" s="11">
        <v>0.6409999999999999</v>
      </c>
      <c r="AI2021" s="11">
        <v>0.82799999999999996</v>
      </c>
      <c r="AJ2021" s="11">
        <v>0.39903375048016698</v>
      </c>
      <c r="AK2021" s="11">
        <v>0.40258765523834905</v>
      </c>
      <c r="AL2021" s="11">
        <v>0.35005552570764253</v>
      </c>
      <c r="AM2021" s="11">
        <v>0.61377789593853371</v>
      </c>
      <c r="AN2021" s="11">
        <v>0.2217238493782053</v>
      </c>
      <c r="AO2021" s="11">
        <v>0.33524123187375404</v>
      </c>
      <c r="AP2021" s="11">
        <v>0.68299999999999994</v>
      </c>
      <c r="AQ2021" s="11">
        <v>0.35005552570764253</v>
      </c>
      <c r="AS2021" s="11">
        <v>2791.3333333333139</v>
      </c>
      <c r="AW2021" s="11">
        <v>0.04</v>
      </c>
      <c r="AX2021" s="11">
        <v>8.971684829488874E-2</v>
      </c>
    </row>
    <row r="2022" spans="1:50">
      <c r="A2022"/>
      <c r="B2022"/>
      <c r="C2022"/>
      <c r="D2022"/>
      <c r="E2022"/>
      <c r="F2022"/>
      <c r="G2022"/>
      <c r="H2022"/>
      <c r="I2022"/>
      <c r="J2022"/>
      <c r="K2022"/>
      <c r="L2022"/>
      <c r="M2022"/>
      <c r="N2022"/>
      <c r="O2022"/>
      <c r="P2022"/>
      <c r="Q2022"/>
      <c r="R2022"/>
      <c r="S2022"/>
      <c r="T2022"/>
      <c r="U2022"/>
      <c r="V2022"/>
      <c r="W2022"/>
      <c r="X2022"/>
      <c r="Y2022"/>
      <c r="Z2022"/>
      <c r="AA2022" s="11">
        <v>8.2892555459066868E-3</v>
      </c>
      <c r="AB2022" s="11">
        <v>0.7741920006317452</v>
      </c>
      <c r="AC2022" s="11">
        <v>0.53900000024586914</v>
      </c>
      <c r="AD2022" s="11">
        <v>0.29400000013411043</v>
      </c>
      <c r="AE2022" s="11">
        <v>0.45178000020608311</v>
      </c>
      <c r="AF2022" s="11">
        <v>0.90160000041127208</v>
      </c>
      <c r="AG2022" s="11">
        <v>0.29400000013411043</v>
      </c>
      <c r="AH2022" s="11">
        <v>0.53410000024363402</v>
      </c>
      <c r="AI2022" s="11">
        <v>0.63700000029057269</v>
      </c>
      <c r="AJ2022" s="11">
        <v>0.49388616660189816</v>
      </c>
      <c r="AK2022" s="11">
        <v>0.30415212965279548</v>
      </c>
      <c r="AL2022" s="11">
        <v>0.43734727496676556</v>
      </c>
      <c r="AM2022" s="11">
        <v>1.3673926992957395E-4</v>
      </c>
      <c r="AN2022" s="11">
        <v>1.1363160048378366E-2</v>
      </c>
      <c r="AO2022" s="11">
        <v>0.31740233004360563</v>
      </c>
      <c r="AP2022" s="11">
        <v>0.35360000197589403</v>
      </c>
      <c r="AQ2022" s="11">
        <v>0.43734727496676556</v>
      </c>
      <c r="AR2022" s="11">
        <v>496.83342467086601</v>
      </c>
      <c r="AS2022" s="11">
        <v>480</v>
      </c>
      <c r="AT2022" s="11">
        <v>9301826</v>
      </c>
      <c r="AW2022" s="11">
        <v>0.04</v>
      </c>
      <c r="AX2022" s="11">
        <v>-3.6983190855954251E-2</v>
      </c>
    </row>
    <row r="2023" spans="1:50">
      <c r="A2023"/>
      <c r="B2023"/>
      <c r="C2023"/>
      <c r="D2023"/>
      <c r="E2023"/>
      <c r="F2023"/>
      <c r="G2023"/>
      <c r="H2023"/>
      <c r="I2023"/>
      <c r="J2023"/>
      <c r="K2023"/>
      <c r="L2023"/>
      <c r="M2023"/>
      <c r="N2023"/>
      <c r="O2023"/>
      <c r="P2023"/>
      <c r="Q2023"/>
      <c r="R2023"/>
      <c r="S2023"/>
      <c r="T2023"/>
      <c r="U2023"/>
      <c r="V2023"/>
      <c r="W2023"/>
      <c r="X2023"/>
      <c r="Y2023"/>
      <c r="Z2023"/>
      <c r="AA2023" s="11">
        <v>8.2892555459066868E-3</v>
      </c>
      <c r="AB2023" s="11">
        <v>0.76906000077645431</v>
      </c>
      <c r="AC2023" s="11">
        <v>0.55000000000000004</v>
      </c>
      <c r="AD2023" s="11">
        <v>0.3</v>
      </c>
      <c r="AE2023" s="11">
        <v>0.46100000000000002</v>
      </c>
      <c r="AF2023" s="11">
        <v>0.92</v>
      </c>
      <c r="AG2023" s="11">
        <v>0.3</v>
      </c>
      <c r="AH2023" s="11">
        <v>0.54500000000000004</v>
      </c>
      <c r="AI2023" s="11">
        <v>0.65</v>
      </c>
      <c r="AJ2023" s="11">
        <v>0.49376139449457862</v>
      </c>
      <c r="AK2023" s="11">
        <v>0.30015523443074799</v>
      </c>
      <c r="AL2023" s="11">
        <v>0.43606864795443379</v>
      </c>
      <c r="AM2023" s="11">
        <v>1.3964861602910859E-4</v>
      </c>
      <c r="AN2023" s="11">
        <v>1.1633711470902499E-2</v>
      </c>
      <c r="AO2023" s="11">
        <v>0.31367584706826429</v>
      </c>
      <c r="AP2023" s="11">
        <v>0.3624400017783046</v>
      </c>
      <c r="AQ2023" s="11">
        <v>0.43606864795443379</v>
      </c>
      <c r="AR2023" s="11">
        <v>506.23088509669799</v>
      </c>
      <c r="AS2023" s="11">
        <v>500</v>
      </c>
      <c r="AT2023" s="11">
        <v>9621819</v>
      </c>
      <c r="AW2023" s="11">
        <v>0.04</v>
      </c>
      <c r="AX2023" s="11">
        <v>-3.4366368059321917E-2</v>
      </c>
    </row>
    <row r="2024" spans="1:50">
      <c r="A2024"/>
      <c r="B2024"/>
      <c r="C2024"/>
      <c r="D2024"/>
      <c r="E2024"/>
      <c r="F2024"/>
      <c r="G2024"/>
      <c r="H2024"/>
      <c r="I2024"/>
      <c r="J2024"/>
      <c r="K2024"/>
      <c r="L2024"/>
      <c r="M2024"/>
      <c r="N2024"/>
      <c r="O2024"/>
      <c r="P2024"/>
      <c r="Q2024"/>
      <c r="R2024"/>
      <c r="S2024"/>
      <c r="T2024"/>
      <c r="U2024"/>
      <c r="V2024"/>
      <c r="W2024"/>
      <c r="X2024"/>
      <c r="Y2024"/>
      <c r="Z2024"/>
      <c r="AA2024" s="11">
        <v>8.2892555459066868E-3</v>
      </c>
      <c r="AB2024" s="11">
        <v>0.76392800092116342</v>
      </c>
      <c r="AC2024" s="11">
        <v>0.55000000000000004</v>
      </c>
      <c r="AD2024" s="11">
        <v>0.3</v>
      </c>
      <c r="AE2024" s="11">
        <v>0.46100000000000002</v>
      </c>
      <c r="AF2024" s="11">
        <v>0.89599999999999991</v>
      </c>
      <c r="AG2024" s="11">
        <v>0.3</v>
      </c>
      <c r="AH2024" s="11">
        <v>0.59899999999999998</v>
      </c>
      <c r="AI2024" s="11">
        <v>0.48399999999999999</v>
      </c>
      <c r="AJ2024" s="11">
        <v>0.44889543021076828</v>
      </c>
      <c r="AK2024" s="11">
        <v>0.24564738815706502</v>
      </c>
      <c r="AL2024" s="11">
        <v>0.36315294708484636</v>
      </c>
      <c r="AM2024" s="11">
        <v>1.4255796212864317E-4</v>
      </c>
      <c r="AN2024" s="11">
        <v>1.1904262893426632E-2</v>
      </c>
      <c r="AO2024" s="11">
        <v>0.33324909857804474</v>
      </c>
      <c r="AP2024" s="11">
        <v>0.37128000158071522</v>
      </c>
      <c r="AQ2024" s="11">
        <v>0.36315294708484636</v>
      </c>
      <c r="AR2024" s="11">
        <v>511.60794852325398</v>
      </c>
      <c r="AS2024" s="11">
        <v>500</v>
      </c>
      <c r="AT2024" s="11">
        <v>9956361</v>
      </c>
      <c r="AW2024" s="11">
        <v>0.02</v>
      </c>
      <c r="AX2024" s="11">
        <v>-3.5631094396469165E-2</v>
      </c>
    </row>
    <row r="2025" spans="1:50">
      <c r="A2025"/>
      <c r="B2025"/>
      <c r="C2025"/>
      <c r="D2025"/>
      <c r="E2025"/>
      <c r="F2025"/>
      <c r="G2025"/>
      <c r="H2025"/>
      <c r="I2025"/>
      <c r="J2025"/>
      <c r="K2025"/>
      <c r="L2025"/>
      <c r="M2025"/>
      <c r="N2025"/>
      <c r="O2025"/>
      <c r="P2025"/>
      <c r="Q2025"/>
      <c r="R2025"/>
      <c r="S2025"/>
      <c r="T2025"/>
      <c r="U2025"/>
      <c r="V2025"/>
      <c r="W2025"/>
      <c r="X2025"/>
      <c r="Y2025"/>
      <c r="Z2025"/>
      <c r="AA2025" s="11">
        <v>8.2892555459066868E-3</v>
      </c>
      <c r="AB2025" s="11">
        <v>0.75879600106587264</v>
      </c>
      <c r="AC2025" s="11">
        <v>0.55000000000000004</v>
      </c>
      <c r="AD2025" s="11">
        <v>0.3</v>
      </c>
      <c r="AE2025" s="11">
        <v>0.46</v>
      </c>
      <c r="AF2025" s="11">
        <v>0.92900000000000005</v>
      </c>
      <c r="AG2025" s="11">
        <v>0.3</v>
      </c>
      <c r="AH2025" s="11">
        <v>0.65599999999999992</v>
      </c>
      <c r="AI2025" s="11">
        <v>0.48399999999999999</v>
      </c>
      <c r="AJ2025" s="11">
        <v>0.40402946592695799</v>
      </c>
      <c r="AK2025" s="11">
        <v>0.19113954188338197</v>
      </c>
      <c r="AL2025" s="11">
        <v>0.29023724621525893</v>
      </c>
      <c r="AM2025" s="11">
        <v>1.4546730822817777E-4</v>
      </c>
      <c r="AN2025" s="11">
        <v>1.2174814315950765E-2</v>
      </c>
      <c r="AO2025" s="11">
        <v>0.3528223500878252</v>
      </c>
      <c r="AP2025" s="11">
        <v>0.38012000138312579</v>
      </c>
      <c r="AQ2025" s="11">
        <v>0.29023724621525893</v>
      </c>
      <c r="AR2025" s="11">
        <v>552.046359027329</v>
      </c>
      <c r="AS2025" s="11">
        <v>550</v>
      </c>
      <c r="AT2025" s="11">
        <v>10303957</v>
      </c>
      <c r="AW2025" s="11">
        <v>0.01</v>
      </c>
      <c r="AX2025" s="11">
        <v>-4.1288109793440497E-2</v>
      </c>
    </row>
    <row r="2026" spans="1:50">
      <c r="A2026"/>
      <c r="B2026"/>
      <c r="C2026"/>
      <c r="D2026"/>
      <c r="E2026"/>
      <c r="F2026"/>
      <c r="G2026"/>
      <c r="H2026"/>
      <c r="I2026"/>
      <c r="J2026"/>
      <c r="K2026"/>
      <c r="L2026"/>
      <c r="M2026"/>
      <c r="N2026"/>
      <c r="O2026"/>
      <c r="P2026"/>
      <c r="Q2026"/>
      <c r="R2026"/>
      <c r="S2026"/>
      <c r="T2026"/>
      <c r="U2026"/>
      <c r="V2026"/>
      <c r="W2026"/>
      <c r="X2026"/>
      <c r="Y2026"/>
      <c r="Z2026"/>
      <c r="AA2026" s="11">
        <v>8.2892555459066868E-3</v>
      </c>
      <c r="AB2026" s="11">
        <v>0.75366400121058175</v>
      </c>
      <c r="AC2026" s="11">
        <v>0.55000000000000004</v>
      </c>
      <c r="AD2026" s="11">
        <v>0.3</v>
      </c>
      <c r="AE2026" s="11">
        <v>0.46</v>
      </c>
      <c r="AF2026" s="11">
        <v>0.95799999999999996</v>
      </c>
      <c r="AG2026" s="11">
        <v>0.3</v>
      </c>
      <c r="AH2026" s="11">
        <v>0.72099999999999997</v>
      </c>
      <c r="AI2026" s="11">
        <v>0.48399999999999999</v>
      </c>
      <c r="AJ2026" s="11">
        <v>0.437249803879045</v>
      </c>
      <c r="AK2026" s="11">
        <v>0.33014542032721195</v>
      </c>
      <c r="AL2026" s="11">
        <v>0.29602656891386792</v>
      </c>
      <c r="AM2026" s="11">
        <v>2.2842281797227776E-4</v>
      </c>
      <c r="AN2026" s="11">
        <v>1.2445365738474897E-2</v>
      </c>
      <c r="AO2026" s="11">
        <v>0.33708892120962275</v>
      </c>
      <c r="AP2026" s="11">
        <v>0.38896000118553642</v>
      </c>
      <c r="AQ2026" s="11">
        <v>0.29602656891386792</v>
      </c>
      <c r="AR2026" s="11">
        <v>538.22342963260701</v>
      </c>
      <c r="AS2026" s="11">
        <v>530</v>
      </c>
      <c r="AT2026" s="11">
        <v>10662488</v>
      </c>
      <c r="AW2026" s="11">
        <v>0.03</v>
      </c>
      <c r="AX2026" s="11">
        <v>-3.7950132719618224E-2</v>
      </c>
    </row>
    <row r="2027" spans="1:50">
      <c r="A2027"/>
      <c r="B2027"/>
      <c r="C2027"/>
      <c r="D2027"/>
      <c r="E2027"/>
      <c r="F2027"/>
      <c r="G2027"/>
      <c r="H2027"/>
      <c r="I2027"/>
      <c r="J2027"/>
      <c r="K2027"/>
      <c r="L2027"/>
      <c r="M2027"/>
      <c r="N2027"/>
      <c r="O2027"/>
      <c r="P2027"/>
      <c r="Q2027"/>
      <c r="R2027"/>
      <c r="S2027"/>
      <c r="T2027"/>
      <c r="U2027"/>
      <c r="V2027"/>
      <c r="W2027"/>
      <c r="X2027"/>
      <c r="Y2027"/>
      <c r="Z2027"/>
      <c r="AA2027" s="11">
        <v>8.2892555459066868E-3</v>
      </c>
      <c r="AB2027" s="11">
        <v>0.74853200135529097</v>
      </c>
      <c r="AC2027" s="11">
        <v>0.55000000000000004</v>
      </c>
      <c r="AD2027" s="11">
        <v>0.3</v>
      </c>
      <c r="AE2027" s="11">
        <v>0.45899999999999996</v>
      </c>
      <c r="AF2027" s="11">
        <v>0.92299999999999993</v>
      </c>
      <c r="AG2027" s="11">
        <v>0.3</v>
      </c>
      <c r="AH2027" s="11">
        <v>0.72099999999999997</v>
      </c>
      <c r="AI2027" s="11">
        <v>0.48</v>
      </c>
      <c r="AJ2027" s="11">
        <v>0.470470141831132</v>
      </c>
      <c r="AK2027" s="11">
        <v>0.46915129877104195</v>
      </c>
      <c r="AL2027" s="11">
        <v>0.30181589161247691</v>
      </c>
      <c r="AM2027" s="11">
        <v>2.0709227796207778E-4</v>
      </c>
      <c r="AN2027" s="11">
        <v>1.271591716099903E-2</v>
      </c>
      <c r="AO2027" s="11">
        <v>0.3213554923314203</v>
      </c>
      <c r="AP2027" s="11">
        <v>0.39780000098794699</v>
      </c>
      <c r="AQ2027" s="11">
        <v>0.30181589161247691</v>
      </c>
      <c r="AR2027" s="11">
        <v>524.00519470866095</v>
      </c>
      <c r="AS2027" s="11">
        <v>520</v>
      </c>
      <c r="AT2027" s="11">
        <v>11031046</v>
      </c>
      <c r="AW2027" s="11">
        <v>0.05</v>
      </c>
      <c r="AX2027" s="11">
        <v>-3.6082794451946842E-2</v>
      </c>
    </row>
    <row r="2028" spans="1:50">
      <c r="A2028"/>
      <c r="B2028"/>
      <c r="C2028"/>
      <c r="D2028"/>
      <c r="E2028"/>
      <c r="F2028"/>
      <c r="G2028"/>
      <c r="H2028"/>
      <c r="I2028"/>
      <c r="J2028"/>
      <c r="K2028"/>
      <c r="L2028"/>
      <c r="M2028"/>
      <c r="N2028"/>
      <c r="O2028"/>
      <c r="P2028"/>
      <c r="Q2028"/>
      <c r="R2028"/>
      <c r="S2028"/>
      <c r="T2028"/>
      <c r="U2028"/>
      <c r="V2028"/>
      <c r="W2028"/>
      <c r="X2028"/>
      <c r="Y2028"/>
      <c r="Z2028"/>
      <c r="AA2028" s="11">
        <v>8.2892555459066868E-3</v>
      </c>
      <c r="AB2028" s="11">
        <v>0.74340000149999996</v>
      </c>
      <c r="AC2028" s="11">
        <v>0.55000000000000004</v>
      </c>
      <c r="AD2028" s="11">
        <v>0.3</v>
      </c>
      <c r="AE2028" s="11">
        <v>0.45799999999999996</v>
      </c>
      <c r="AF2028" s="11">
        <v>0.91299999999999992</v>
      </c>
      <c r="AG2028" s="11">
        <v>0.3</v>
      </c>
      <c r="AH2028" s="11">
        <v>0.87400000000000011</v>
      </c>
      <c r="AI2028" s="11">
        <v>0.61</v>
      </c>
      <c r="AJ2028" s="11">
        <v>0.46037586574333494</v>
      </c>
      <c r="AK2028" s="11">
        <v>0.460622062536726</v>
      </c>
      <c r="AL2028" s="11">
        <v>0.29358781718278582</v>
      </c>
      <c r="AM2028" s="11">
        <v>2.0705946958337777E-4</v>
      </c>
      <c r="AN2028" s="11">
        <v>1.2986468583523163E-2</v>
      </c>
      <c r="AO2028" s="11">
        <v>0.33462131301492493</v>
      </c>
      <c r="AP2028" s="11">
        <v>0.40664000079035761</v>
      </c>
      <c r="AQ2028" s="11">
        <v>0.29358781718278582</v>
      </c>
      <c r="AR2028" s="11">
        <v>554.97039499855998</v>
      </c>
      <c r="AS2028" s="11">
        <v>550</v>
      </c>
      <c r="AT2028" s="11">
        <v>11408424</v>
      </c>
      <c r="AW2028" s="11">
        <v>0.06</v>
      </c>
      <c r="AX2028" s="11">
        <v>-3.2484029524762259E-2</v>
      </c>
    </row>
    <row r="2029" spans="1:50">
      <c r="A2029"/>
      <c r="B2029"/>
      <c r="C2029"/>
      <c r="D2029"/>
      <c r="E2029"/>
      <c r="F2029"/>
      <c r="G2029"/>
      <c r="H2029"/>
      <c r="I2029"/>
      <c r="J2029"/>
      <c r="K2029"/>
      <c r="L2029"/>
      <c r="M2029"/>
      <c r="N2029"/>
      <c r="O2029"/>
      <c r="P2029"/>
      <c r="Q2029"/>
      <c r="R2029"/>
      <c r="S2029"/>
      <c r="T2029"/>
      <c r="U2029"/>
      <c r="V2029"/>
      <c r="W2029"/>
      <c r="X2029"/>
      <c r="Y2029"/>
      <c r="Z2029"/>
      <c r="AA2029" s="11">
        <v>8.2892555459066868E-3</v>
      </c>
      <c r="AB2029" s="11">
        <v>0.74340000149999996</v>
      </c>
      <c r="AC2029" s="11">
        <v>0.55000000000000004</v>
      </c>
      <c r="AD2029" s="11">
        <v>0.3</v>
      </c>
      <c r="AE2029" s="11">
        <v>0.45799999999999996</v>
      </c>
      <c r="AF2029" s="11">
        <v>0.90300000000000002</v>
      </c>
      <c r="AG2029" s="11">
        <v>0.3</v>
      </c>
      <c r="AH2029" s="11">
        <v>0.81599999999999995</v>
      </c>
      <c r="AI2029" s="11">
        <v>0.61</v>
      </c>
      <c r="AJ2029" s="11">
        <v>0.45028158965553799</v>
      </c>
      <c r="AK2029" s="11">
        <v>0.45209282630240999</v>
      </c>
      <c r="AL2029" s="11">
        <v>0.28535974275309467</v>
      </c>
      <c r="AM2029" s="11">
        <v>5.4196149674430004E-3</v>
      </c>
      <c r="AN2029" s="11">
        <v>1.3257020006047296E-2</v>
      </c>
      <c r="AO2029" s="11">
        <v>0.3478871336984295</v>
      </c>
      <c r="AP2029" s="11">
        <v>0.41548000059276824</v>
      </c>
      <c r="AQ2029" s="11">
        <v>0.28535974275309467</v>
      </c>
      <c r="AR2029" s="11">
        <v>561.77348693438705</v>
      </c>
      <c r="AS2029" s="11">
        <v>560</v>
      </c>
      <c r="AT2029" s="11">
        <v>11796861</v>
      </c>
      <c r="AW2029" s="11">
        <v>0.06</v>
      </c>
      <c r="AX2029" s="11">
        <v>-3.017120309208432E-2</v>
      </c>
    </row>
    <row r="2030" spans="1:50">
      <c r="A2030"/>
      <c r="B2030"/>
      <c r="C2030"/>
      <c r="D2030"/>
      <c r="E2030"/>
      <c r="F2030"/>
      <c r="G2030"/>
      <c r="H2030"/>
      <c r="I2030"/>
      <c r="J2030"/>
      <c r="K2030"/>
      <c r="L2030"/>
      <c r="M2030"/>
      <c r="N2030"/>
      <c r="O2030"/>
      <c r="P2030"/>
      <c r="Q2030"/>
      <c r="R2030"/>
      <c r="S2030"/>
      <c r="T2030"/>
      <c r="U2030"/>
      <c r="V2030"/>
      <c r="W2030"/>
      <c r="X2030"/>
      <c r="Y2030"/>
      <c r="Z2030"/>
      <c r="AA2030" s="11">
        <v>8.2892555459066868E-3</v>
      </c>
      <c r="AB2030" s="11">
        <v>0.75049999239999998</v>
      </c>
      <c r="AC2030" s="11">
        <v>0.55000000000000004</v>
      </c>
      <c r="AD2030" s="11">
        <v>0.5</v>
      </c>
      <c r="AE2030" s="11">
        <v>0.61</v>
      </c>
      <c r="AF2030" s="11">
        <v>0.92099999999999993</v>
      </c>
      <c r="AG2030" s="11">
        <v>0.5</v>
      </c>
      <c r="AH2030" s="11">
        <v>0.78700000000000003</v>
      </c>
      <c r="AI2030" s="11">
        <v>0.61</v>
      </c>
      <c r="AJ2030" s="11">
        <v>0.49917750590200782</v>
      </c>
      <c r="AK2030" s="11">
        <v>0.44298350454202795</v>
      </c>
      <c r="AL2030" s="11">
        <v>0.27425966874666047</v>
      </c>
      <c r="AM2030" s="11">
        <v>7.4994875600559998E-3</v>
      </c>
      <c r="AN2030" s="11">
        <v>1.3527571428571429E-2</v>
      </c>
      <c r="AO2030" s="11">
        <v>0.35414762810683686</v>
      </c>
      <c r="AP2030" s="11">
        <v>0.42432000039517881</v>
      </c>
      <c r="AQ2030" s="11">
        <v>0.27425966874666047</v>
      </c>
      <c r="AR2030" s="11">
        <v>584.182700665482</v>
      </c>
      <c r="AS2030" s="11">
        <v>580</v>
      </c>
      <c r="AT2030" s="11">
        <v>12203056</v>
      </c>
      <c r="AW2030" s="11">
        <v>0.09</v>
      </c>
      <c r="AX2030" s="11">
        <v>-3.0093421682695798E-2</v>
      </c>
    </row>
    <row r="2031" spans="1:50">
      <c r="A2031"/>
      <c r="B2031"/>
      <c r="C2031"/>
      <c r="D2031"/>
      <c r="E2031"/>
      <c r="F2031"/>
      <c r="G2031"/>
      <c r="H2031"/>
      <c r="I2031"/>
      <c r="J2031"/>
      <c r="K2031"/>
      <c r="L2031"/>
      <c r="M2031"/>
      <c r="N2031"/>
      <c r="O2031"/>
      <c r="P2031"/>
      <c r="Q2031"/>
      <c r="R2031"/>
      <c r="S2031"/>
      <c r="T2031"/>
      <c r="U2031"/>
      <c r="V2031"/>
      <c r="W2031"/>
      <c r="X2031"/>
      <c r="Y2031"/>
      <c r="Z2031"/>
      <c r="AA2031" s="11">
        <v>8.2892555459066868E-3</v>
      </c>
      <c r="AB2031" s="11">
        <v>0.79549999240000002</v>
      </c>
      <c r="AC2031" s="11">
        <v>0.55000000000000004</v>
      </c>
      <c r="AD2031" s="11">
        <v>0.5</v>
      </c>
      <c r="AE2031" s="11">
        <v>0.66700000000000004</v>
      </c>
      <c r="AF2031" s="11">
        <v>0.91599999999999993</v>
      </c>
      <c r="AG2031" s="11">
        <v>0.5</v>
      </c>
      <c r="AH2031" s="11">
        <v>0.79099999999999993</v>
      </c>
      <c r="AI2031" s="11">
        <v>0.58599999999999997</v>
      </c>
      <c r="AJ2031" s="11">
        <v>0.38717875314613598</v>
      </c>
      <c r="AK2031" s="11">
        <v>0.46402049551237601</v>
      </c>
      <c r="AL2031" s="11">
        <v>0.31865749257796477</v>
      </c>
      <c r="AM2031" s="11">
        <v>1.5161372360565221E-2</v>
      </c>
      <c r="AN2031" s="11">
        <v>1.3039285714285713E-2</v>
      </c>
      <c r="AO2031" s="11">
        <v>0.35231120805888338</v>
      </c>
      <c r="AP2031" s="11">
        <v>0.43316000019758943</v>
      </c>
      <c r="AQ2031" s="11">
        <v>0.31865749257796477</v>
      </c>
      <c r="AR2031" s="11">
        <v>580.73950637543805</v>
      </c>
      <c r="AS2031" s="11">
        <v>580</v>
      </c>
      <c r="AT2031" s="11">
        <v>12635986</v>
      </c>
      <c r="AW2031" s="11">
        <v>0.09</v>
      </c>
      <c r="AX2031" s="11">
        <v>-2.9244087492334869E-2</v>
      </c>
    </row>
    <row r="2032" spans="1:50">
      <c r="A2032"/>
      <c r="B2032"/>
      <c r="C2032"/>
      <c r="D2032"/>
      <c r="E2032"/>
      <c r="F2032"/>
      <c r="G2032"/>
      <c r="H2032"/>
      <c r="I2032"/>
      <c r="J2032"/>
      <c r="K2032"/>
      <c r="L2032"/>
      <c r="M2032"/>
      <c r="N2032"/>
      <c r="O2032"/>
      <c r="P2032"/>
      <c r="Q2032"/>
      <c r="R2032"/>
      <c r="S2032"/>
      <c r="T2032"/>
      <c r="U2032"/>
      <c r="V2032"/>
      <c r="W2032"/>
      <c r="X2032"/>
      <c r="Y2032"/>
      <c r="Z2032"/>
      <c r="AA2032" s="11">
        <v>8.2892555459066868E-3</v>
      </c>
      <c r="AB2032" s="11">
        <v>0.79389999389999999</v>
      </c>
      <c r="AC2032" s="11">
        <v>0.55000000000000004</v>
      </c>
      <c r="AD2032" s="11">
        <v>0.5</v>
      </c>
      <c r="AE2032" s="11">
        <v>0.66500000000000004</v>
      </c>
      <c r="AF2032" s="11">
        <v>0.89800000000000002</v>
      </c>
      <c r="AG2032" s="11">
        <v>0.5</v>
      </c>
      <c r="AH2032" s="11">
        <v>0.88300000000000001</v>
      </c>
      <c r="AI2032" s="11">
        <v>0.56799999999999995</v>
      </c>
      <c r="AJ2032" s="11">
        <v>0.40211480306295799</v>
      </c>
      <c r="AK2032" s="11">
        <v>0.46060150648283804</v>
      </c>
      <c r="AL2032" s="11">
        <v>0.35714514233316941</v>
      </c>
      <c r="AM2032" s="11">
        <v>2.7464391074041115E-2</v>
      </c>
      <c r="AN2032" s="11">
        <v>1.5578714285714288E-2</v>
      </c>
      <c r="AO2032" s="11">
        <v>0.34317875441550516</v>
      </c>
      <c r="AP2032" s="11">
        <v>0.442</v>
      </c>
      <c r="AQ2032" s="11">
        <v>0.35714514233316941</v>
      </c>
      <c r="AR2032" s="11">
        <v>604.80778194835898</v>
      </c>
      <c r="AS2032" s="11">
        <v>600</v>
      </c>
      <c r="AT2032" s="11">
        <v>13101935</v>
      </c>
      <c r="AU2032" s="11">
        <v>43.89</v>
      </c>
      <c r="AV2032" s="11">
        <v>85.58</v>
      </c>
      <c r="AW2032" s="11">
        <v>0.1</v>
      </c>
      <c r="AX2032" s="11">
        <v>-3.5268598401283047E-2</v>
      </c>
    </row>
    <row r="2033" spans="1:50">
      <c r="A2033"/>
      <c r="B2033"/>
      <c r="C2033"/>
      <c r="D2033"/>
      <c r="E2033"/>
      <c r="F2033"/>
      <c r="G2033"/>
      <c r="H2033"/>
      <c r="I2033"/>
      <c r="J2033"/>
      <c r="K2033"/>
      <c r="L2033"/>
      <c r="M2033"/>
      <c r="N2033"/>
      <c r="O2033"/>
      <c r="P2033"/>
      <c r="Q2033"/>
      <c r="R2033"/>
      <c r="S2033"/>
      <c r="T2033"/>
      <c r="U2033"/>
      <c r="V2033"/>
      <c r="W2033"/>
      <c r="X2033"/>
      <c r="Y2033"/>
      <c r="Z2033"/>
      <c r="AA2033" s="11">
        <v>8.2892555459066868E-3</v>
      </c>
      <c r="AB2033" s="11">
        <v>0.79500000000000004</v>
      </c>
      <c r="AC2033" s="11">
        <v>0.28800000000000003</v>
      </c>
      <c r="AD2033" s="11">
        <v>0.5</v>
      </c>
      <c r="AE2033" s="11">
        <v>0.627</v>
      </c>
      <c r="AF2033" s="11">
        <v>0.90900000000000003</v>
      </c>
      <c r="AG2033" s="11">
        <v>0.5</v>
      </c>
      <c r="AH2033" s="11">
        <v>0.879</v>
      </c>
      <c r="AI2033" s="11">
        <v>0.57600000000000007</v>
      </c>
      <c r="AJ2033" s="11">
        <v>0.42410889746033603</v>
      </c>
      <c r="AK2033" s="11">
        <v>0.423005268867856</v>
      </c>
      <c r="AL2033" s="11">
        <v>0.31648224759809951</v>
      </c>
      <c r="AM2033" s="11">
        <v>3.9449558593743335E-2</v>
      </c>
      <c r="AN2033" s="11">
        <v>1.5643857142857143E-2</v>
      </c>
      <c r="AO2033" s="11">
        <v>0.34820783243042497</v>
      </c>
      <c r="AP2033" s="11">
        <v>0.44700000000000001</v>
      </c>
      <c r="AQ2033" s="11">
        <v>0.31648224759809951</v>
      </c>
      <c r="AR2033" s="11">
        <v>636.321660222172</v>
      </c>
      <c r="AS2033" s="11">
        <v>640</v>
      </c>
      <c r="AT2033" s="11">
        <v>13603870</v>
      </c>
      <c r="AW2033" s="11">
        <v>0.08</v>
      </c>
      <c r="AX2033" s="11">
        <v>-3.3272047416322725E-2</v>
      </c>
    </row>
    <row r="2034" spans="1:50">
      <c r="A2034"/>
      <c r="B2034"/>
      <c r="C2034"/>
      <c r="D2034"/>
      <c r="E2034"/>
      <c r="F2034"/>
      <c r="G2034"/>
      <c r="H2034"/>
      <c r="I2034"/>
      <c r="J2034"/>
      <c r="K2034"/>
      <c r="L2034"/>
      <c r="M2034"/>
      <c r="N2034"/>
      <c r="O2034"/>
      <c r="P2034"/>
      <c r="Q2034"/>
      <c r="R2034"/>
      <c r="S2034"/>
      <c r="T2034"/>
      <c r="U2034"/>
      <c r="V2034"/>
      <c r="W2034"/>
      <c r="X2034"/>
      <c r="Y2034"/>
      <c r="Z2034"/>
      <c r="AA2034" s="11">
        <v>8.2892555459066868E-3</v>
      </c>
      <c r="AB2034" s="11">
        <v>0.79349999999999998</v>
      </c>
      <c r="AC2034" s="11">
        <v>0.38400000000000001</v>
      </c>
      <c r="AD2034" s="11">
        <v>0.5</v>
      </c>
      <c r="AE2034" s="11">
        <v>0.66200000000000003</v>
      </c>
      <c r="AF2034" s="11">
        <v>0.86299999999999999</v>
      </c>
      <c r="AG2034" s="11">
        <v>0.5</v>
      </c>
      <c r="AH2034" s="11">
        <v>0.80599999999999994</v>
      </c>
      <c r="AI2034" s="11">
        <v>0.624</v>
      </c>
      <c r="AJ2034" s="11">
        <v>0.38947038776961401</v>
      </c>
      <c r="AK2034" s="11">
        <v>0.42143415820913999</v>
      </c>
      <c r="AL2034" s="11">
        <v>0.33190168346482418</v>
      </c>
      <c r="AM2034" s="11">
        <v>7.0722938362696108E-2</v>
      </c>
      <c r="AN2034" s="11">
        <v>1.4624571428571428E-2</v>
      </c>
      <c r="AO2034" s="11">
        <v>0.33202579720469583</v>
      </c>
      <c r="AP2034" s="11">
        <v>0.44</v>
      </c>
      <c r="AQ2034" s="11">
        <v>0.33190168346482418</v>
      </c>
      <c r="AR2034" s="11">
        <v>654.082321993709</v>
      </c>
      <c r="AS2034" s="11">
        <v>650</v>
      </c>
      <c r="AT2034" s="11">
        <v>14139684</v>
      </c>
      <c r="AU2034" s="11">
        <v>34.04</v>
      </c>
      <c r="AV2034" s="11">
        <v>75.92</v>
      </c>
      <c r="AW2034" s="11">
        <v>0.08</v>
      </c>
      <c r="AX2034" s="11">
        <v>-3.1129782782522319E-2</v>
      </c>
    </row>
    <row r="2035" spans="1:50">
      <c r="A2035"/>
      <c r="B2035"/>
      <c r="C2035"/>
      <c r="D2035"/>
      <c r="E2035"/>
      <c r="F2035"/>
      <c r="G2035"/>
      <c r="H2035"/>
      <c r="I2035"/>
      <c r="J2035"/>
      <c r="K2035"/>
      <c r="L2035"/>
      <c r="M2035"/>
      <c r="N2035"/>
      <c r="O2035"/>
      <c r="P2035"/>
      <c r="Q2035"/>
      <c r="R2035"/>
      <c r="S2035"/>
      <c r="T2035"/>
      <c r="U2035"/>
      <c r="V2035"/>
      <c r="W2035"/>
      <c r="X2035"/>
      <c r="Y2035"/>
      <c r="Z2035"/>
      <c r="AA2035" s="11">
        <v>8.2892555459066868E-3</v>
      </c>
      <c r="AB2035" s="11">
        <v>0.79349999999999998</v>
      </c>
      <c r="AC2035" s="11">
        <v>0.36200000000000004</v>
      </c>
      <c r="AD2035" s="11">
        <v>0.4</v>
      </c>
      <c r="AE2035" s="11">
        <v>0.66400000000000003</v>
      </c>
      <c r="AF2035" s="11">
        <v>0.89300000000000002</v>
      </c>
      <c r="AG2035" s="11">
        <v>0.5</v>
      </c>
      <c r="AH2035" s="11">
        <v>0.86</v>
      </c>
      <c r="AI2035" s="11">
        <v>0.64400000000000002</v>
      </c>
      <c r="AJ2035" s="11">
        <v>0.36287133208103001</v>
      </c>
      <c r="AK2035" s="11">
        <v>0.40988648546244999</v>
      </c>
      <c r="AL2035" s="11">
        <v>0.33937011474409717</v>
      </c>
      <c r="AM2035" s="11">
        <v>0.14339159120168332</v>
      </c>
      <c r="AN2035" s="11">
        <v>1.6587571428571427E-2</v>
      </c>
      <c r="AO2035" s="11">
        <v>0.34634568981622116</v>
      </c>
      <c r="AP2035" s="11">
        <v>0.435</v>
      </c>
      <c r="AQ2035" s="11">
        <v>0.33937011474409717</v>
      </c>
      <c r="AR2035" s="11">
        <v>703.774102455145</v>
      </c>
      <c r="AS2035" s="11">
        <v>700</v>
      </c>
      <c r="AT2035" s="11">
        <v>14704318</v>
      </c>
      <c r="AW2035" s="11">
        <v>7.0000000000000007E-2</v>
      </c>
      <c r="AX2035" s="11">
        <v>-3.1846323688620171E-2</v>
      </c>
    </row>
    <row r="2036" spans="1:50">
      <c r="A2036"/>
      <c r="B2036"/>
      <c r="C2036"/>
      <c r="D2036"/>
      <c r="E2036"/>
      <c r="F2036"/>
      <c r="G2036"/>
      <c r="H2036"/>
      <c r="I2036"/>
      <c r="J2036"/>
      <c r="K2036"/>
      <c r="L2036"/>
      <c r="M2036"/>
      <c r="N2036"/>
      <c r="O2036"/>
      <c r="P2036"/>
      <c r="Q2036"/>
      <c r="R2036"/>
      <c r="S2036"/>
      <c r="T2036"/>
      <c r="U2036"/>
      <c r="V2036"/>
      <c r="W2036"/>
      <c r="X2036"/>
      <c r="Y2036"/>
      <c r="Z2036"/>
      <c r="AA2036" s="11">
        <v>8.2892555459066868E-3</v>
      </c>
      <c r="AB2036" s="11">
        <v>0.79762999990768735</v>
      </c>
      <c r="AC2036" s="11">
        <v>0.36899999999999999</v>
      </c>
      <c r="AD2036" s="11">
        <v>0.4</v>
      </c>
      <c r="AE2036" s="11">
        <v>0.66299999999999992</v>
      </c>
      <c r="AF2036" s="11">
        <v>0.88800000000000001</v>
      </c>
      <c r="AG2036" s="11">
        <v>0.5</v>
      </c>
      <c r="AH2036" s="11">
        <v>0.89500000000000002</v>
      </c>
      <c r="AI2036" s="11">
        <v>0.70400000000000007</v>
      </c>
      <c r="AJ2036" s="11">
        <v>0.26665137646998799</v>
      </c>
      <c r="AK2036" s="11">
        <v>0.36038124140081002</v>
      </c>
      <c r="AL2036" s="11">
        <v>0.36893824513048878</v>
      </c>
      <c r="AM2036" s="11">
        <v>0.18886582821865888</v>
      </c>
      <c r="AN2036" s="11">
        <v>1.9859142857142856E-2</v>
      </c>
      <c r="AO2036" s="11">
        <v>0.37171329285416066</v>
      </c>
      <c r="AP2036" s="11">
        <v>0.40600000000000003</v>
      </c>
      <c r="AQ2036" s="11">
        <v>0.36893824513048878</v>
      </c>
      <c r="AR2036" s="11">
        <v>689.83922798940296</v>
      </c>
      <c r="AS2036" s="11">
        <v>680</v>
      </c>
      <c r="AT2036" s="11">
        <v>15290102</v>
      </c>
      <c r="AW2036" s="11">
        <v>0.02</v>
      </c>
      <c r="AX2036" s="11">
        <v>-8.6329216588108215E-2</v>
      </c>
    </row>
    <row r="2037" spans="1:50">
      <c r="A2037"/>
      <c r="B2037"/>
      <c r="C2037"/>
      <c r="D2037"/>
      <c r="E2037"/>
      <c r="F2037"/>
      <c r="G2037"/>
      <c r="H2037"/>
      <c r="I2037"/>
      <c r="J2037"/>
      <c r="K2037"/>
      <c r="L2037"/>
      <c r="M2037"/>
      <c r="N2037"/>
      <c r="O2037"/>
      <c r="P2037"/>
      <c r="Q2037"/>
      <c r="R2037"/>
      <c r="S2037"/>
      <c r="T2037"/>
      <c r="U2037"/>
      <c r="V2037"/>
      <c r="W2037"/>
      <c r="X2037"/>
      <c r="Y2037"/>
      <c r="Z2037"/>
      <c r="AA2037" s="11">
        <v>8.2892555459066868E-3</v>
      </c>
      <c r="AB2037" s="11">
        <v>0.8017599998153746</v>
      </c>
      <c r="AC2037" s="11">
        <v>0.37200000000000005</v>
      </c>
      <c r="AD2037" s="11">
        <v>0.4</v>
      </c>
      <c r="AE2037" s="11">
        <v>0.65099999999999991</v>
      </c>
      <c r="AF2037" s="11">
        <v>0.85099999999999998</v>
      </c>
      <c r="AG2037" s="11">
        <v>0.5</v>
      </c>
      <c r="AH2037" s="11">
        <v>0.77599999999999991</v>
      </c>
      <c r="AI2037" s="11">
        <v>0.75700000000000001</v>
      </c>
      <c r="AJ2037" s="11">
        <v>0.26898486265313065</v>
      </c>
      <c r="AK2037" s="11">
        <v>0.36177742895559473</v>
      </c>
      <c r="AL2037" s="11">
        <v>0.37024886264988932</v>
      </c>
      <c r="AM2037" s="11">
        <v>0.1869771699786871</v>
      </c>
      <c r="AN2037" s="11">
        <v>1.9660551433010293E-2</v>
      </c>
      <c r="AO2037" s="11">
        <v>0.37299615989694479</v>
      </c>
      <c r="AP2037" s="11">
        <v>0.40700000000000003</v>
      </c>
      <c r="AQ2037" s="11">
        <v>0.37024886264988932</v>
      </c>
      <c r="AS2037" s="11">
        <v>710.66666666667152</v>
      </c>
      <c r="AW2037" s="11">
        <v>0.01</v>
      </c>
      <c r="AX2037" s="11">
        <v>-9.025923994876639E-2</v>
      </c>
    </row>
    <row r="2038" spans="1:50">
      <c r="A2038"/>
      <c r="B2038"/>
      <c r="C2038"/>
      <c r="D2038"/>
      <c r="E2038"/>
      <c r="F2038"/>
      <c r="G2038"/>
      <c r="H2038"/>
      <c r="I2038"/>
      <c r="J2038"/>
      <c r="K2038"/>
      <c r="L2038"/>
      <c r="M2038"/>
      <c r="N2038"/>
      <c r="O2038"/>
      <c r="P2038"/>
      <c r="Q2038"/>
      <c r="R2038"/>
      <c r="S2038"/>
      <c r="T2038"/>
      <c r="U2038"/>
      <c r="V2038"/>
      <c r="W2038"/>
      <c r="X2038"/>
      <c r="Y2038"/>
      <c r="Z2038"/>
      <c r="AA2038" s="11">
        <v>2.9645245232056392E-2</v>
      </c>
      <c r="AB2038" s="11">
        <v>0.85</v>
      </c>
      <c r="AC2038" s="11">
        <v>0.55000000000000004</v>
      </c>
      <c r="AD2038" s="11">
        <v>0.5</v>
      </c>
      <c r="AE2038" s="11">
        <v>0.754</v>
      </c>
      <c r="AF2038" s="11">
        <v>0.45408000042289492</v>
      </c>
      <c r="AG2038" s="11">
        <v>0.5</v>
      </c>
      <c r="AH2038" s="11">
        <v>0.502</v>
      </c>
      <c r="AI2038" s="11">
        <v>0.45</v>
      </c>
      <c r="AJ2038" s="11">
        <v>0.17938236900911661</v>
      </c>
      <c r="AK2038" s="11">
        <v>0.14622531830333863</v>
      </c>
      <c r="AL2038" s="11">
        <v>0.28616402999567114</v>
      </c>
      <c r="AM2038" s="11">
        <v>1.3077892200582221E-4</v>
      </c>
      <c r="AN2038" s="11">
        <v>7.8383080152347698E-2</v>
      </c>
      <c r="AO2038" s="11">
        <v>0.19108352151936403</v>
      </c>
      <c r="AP2038" s="11">
        <v>0.585600003272295</v>
      </c>
      <c r="AQ2038" s="11">
        <v>0.28616402999567114</v>
      </c>
      <c r="AR2038" s="11">
        <v>1153.4202281589701</v>
      </c>
      <c r="AS2038" s="11">
        <v>1060</v>
      </c>
      <c r="AT2038" s="11">
        <v>110449331</v>
      </c>
      <c r="AW2038" s="11">
        <v>-0.09</v>
      </c>
      <c r="AX2038" s="11">
        <v>-4.0239680933954969E-2</v>
      </c>
    </row>
    <row r="2039" spans="1:50">
      <c r="A2039"/>
      <c r="B2039"/>
      <c r="C2039"/>
      <c r="D2039"/>
      <c r="E2039"/>
      <c r="F2039"/>
      <c r="G2039"/>
      <c r="H2039"/>
      <c r="I2039"/>
      <c r="J2039"/>
      <c r="K2039"/>
      <c r="L2039"/>
      <c r="M2039"/>
      <c r="N2039"/>
      <c r="O2039"/>
      <c r="P2039"/>
      <c r="Q2039"/>
      <c r="R2039"/>
      <c r="S2039"/>
      <c r="T2039"/>
      <c r="U2039"/>
      <c r="V2039"/>
      <c r="W2039"/>
      <c r="X2039"/>
      <c r="Y2039"/>
      <c r="Z2039"/>
      <c r="AA2039" s="11">
        <v>2.9645245232056392E-2</v>
      </c>
      <c r="AB2039" s="11">
        <v>0.85</v>
      </c>
      <c r="AC2039" s="11">
        <v>0.55000000000000004</v>
      </c>
      <c r="AD2039" s="11">
        <v>0.3</v>
      </c>
      <c r="AE2039" s="11">
        <v>0.78599999999999992</v>
      </c>
      <c r="AF2039" s="11">
        <v>0.46354000021144742</v>
      </c>
      <c r="AG2039" s="11">
        <v>0.7</v>
      </c>
      <c r="AH2039" s="11">
        <v>0.47700000000000004</v>
      </c>
      <c r="AI2039" s="11">
        <v>0.45</v>
      </c>
      <c r="AJ2039" s="11">
        <v>0.17283915219935603</v>
      </c>
      <c r="AK2039" s="11">
        <v>0.139005427004812</v>
      </c>
      <c r="AL2039" s="11">
        <v>0.28180003070736137</v>
      </c>
      <c r="AM2039" s="11">
        <v>1.3740191797177777E-4</v>
      </c>
      <c r="AN2039" s="11">
        <v>8.0087060114260769E-2</v>
      </c>
      <c r="AO2039" s="11">
        <v>0.18477910373497833</v>
      </c>
      <c r="AP2039" s="11">
        <v>0.60024000294506552</v>
      </c>
      <c r="AQ2039" s="11">
        <v>0.28180003070736137</v>
      </c>
      <c r="AR2039" s="11">
        <v>1196.10225573875</v>
      </c>
      <c r="AS2039" s="11">
        <v>1120</v>
      </c>
      <c r="AT2039" s="11">
        <v>113212070</v>
      </c>
      <c r="AU2039" s="11">
        <v>46.5</v>
      </c>
      <c r="AV2039" s="11">
        <v>86.44</v>
      </c>
      <c r="AW2039" s="11">
        <v>-0.09</v>
      </c>
      <c r="AX2039" s="11">
        <v>-4.1354613527663675E-2</v>
      </c>
    </row>
    <row r="2040" spans="1:50">
      <c r="A2040"/>
      <c r="B2040"/>
      <c r="C2040"/>
      <c r="D2040"/>
      <c r="E2040"/>
      <c r="F2040"/>
      <c r="G2040"/>
      <c r="H2040"/>
      <c r="I2040"/>
      <c r="J2040"/>
      <c r="K2040"/>
      <c r="L2040"/>
      <c r="M2040"/>
      <c r="N2040"/>
      <c r="O2040"/>
      <c r="P2040"/>
      <c r="Q2040"/>
      <c r="R2040"/>
      <c r="S2040"/>
      <c r="T2040"/>
      <c r="U2040"/>
      <c r="V2040"/>
      <c r="W2040"/>
      <c r="X2040"/>
      <c r="Y2040"/>
      <c r="Z2040"/>
      <c r="AA2040" s="11">
        <v>2.9645245232056392E-2</v>
      </c>
      <c r="AB2040" s="11">
        <v>0.85</v>
      </c>
      <c r="AC2040" s="11">
        <v>0.55000000000000004</v>
      </c>
      <c r="AD2040" s="11">
        <v>0.3</v>
      </c>
      <c r="AE2040" s="11">
        <v>0.81299999999999994</v>
      </c>
      <c r="AF2040" s="11">
        <v>0.47299999999999998</v>
      </c>
      <c r="AG2040" s="11">
        <v>0.7</v>
      </c>
      <c r="AH2040" s="11">
        <v>0.43</v>
      </c>
      <c r="AI2040" s="11">
        <v>0.48399999999999999</v>
      </c>
      <c r="AJ2040" s="11">
        <v>0.25779597318798697</v>
      </c>
      <c r="AK2040" s="11">
        <v>0.20077666733685701</v>
      </c>
      <c r="AL2040" s="11">
        <v>0.28352255940581589</v>
      </c>
      <c r="AM2040" s="11">
        <v>1.4364500616613333E-4</v>
      </c>
      <c r="AN2040" s="11">
        <v>8.179104007617384E-2</v>
      </c>
      <c r="AO2040" s="11">
        <v>0.20577110935597176</v>
      </c>
      <c r="AP2040" s="11">
        <v>0.61488000261783604</v>
      </c>
      <c r="AQ2040" s="11">
        <v>0.28352255940581589</v>
      </c>
      <c r="AR2040" s="11">
        <v>1219.85096055445</v>
      </c>
      <c r="AS2040" s="11">
        <v>1140</v>
      </c>
      <c r="AT2040" s="11">
        <v>116026774</v>
      </c>
      <c r="AW2040" s="11">
        <v>-7.0000000000000007E-2</v>
      </c>
      <c r="AX2040" s="11">
        <v>-4.1690357096284159E-2</v>
      </c>
    </row>
    <row r="2041" spans="1:50">
      <c r="A2041"/>
      <c r="B2041"/>
      <c r="C2041"/>
      <c r="D2041"/>
      <c r="E2041"/>
      <c r="F2041"/>
      <c r="G2041"/>
      <c r="H2041"/>
      <c r="I2041"/>
      <c r="J2041"/>
      <c r="K2041"/>
      <c r="L2041"/>
      <c r="M2041"/>
      <c r="N2041"/>
      <c r="O2041"/>
      <c r="P2041"/>
      <c r="Q2041"/>
      <c r="R2041"/>
      <c r="S2041"/>
      <c r="T2041"/>
      <c r="U2041"/>
      <c r="V2041"/>
      <c r="W2041"/>
      <c r="X2041"/>
      <c r="Y2041"/>
      <c r="Z2041"/>
      <c r="AA2041" s="11">
        <v>2.9645245232056392E-2</v>
      </c>
      <c r="AB2041" s="11">
        <v>0.85</v>
      </c>
      <c r="AC2041" s="11">
        <v>0.55000000000000004</v>
      </c>
      <c r="AD2041" s="11">
        <v>0.3</v>
      </c>
      <c r="AE2041" s="11">
        <v>0.84499999999999997</v>
      </c>
      <c r="AF2041" s="11">
        <v>0.71700000000000008</v>
      </c>
      <c r="AG2041" s="11">
        <v>0.7</v>
      </c>
      <c r="AH2041" s="11">
        <v>0.53799999999999992</v>
      </c>
      <c r="AI2041" s="11">
        <v>0.48399999999999999</v>
      </c>
      <c r="AJ2041" s="11">
        <v>0.34275279417661803</v>
      </c>
      <c r="AK2041" s="11">
        <v>0.26254790766890201</v>
      </c>
      <c r="AL2041" s="11">
        <v>0.28524508810427041</v>
      </c>
      <c r="AM2041" s="11">
        <v>1.8689971124377777E-4</v>
      </c>
      <c r="AN2041" s="11">
        <v>8.3495020038086926E-2</v>
      </c>
      <c r="AO2041" s="11">
        <v>0.22676311497696519</v>
      </c>
      <c r="AP2041" s="11">
        <v>0.62952000229060656</v>
      </c>
      <c r="AQ2041" s="11">
        <v>0.28524508810427041</v>
      </c>
      <c r="AR2041" s="11">
        <v>1226.4721901847199</v>
      </c>
      <c r="AS2041" s="11">
        <v>1120</v>
      </c>
      <c r="AT2041" s="11">
        <v>118899179</v>
      </c>
      <c r="AW2041" s="11">
        <v>-0.03</v>
      </c>
      <c r="AX2041" s="11">
        <v>-4.5654557684376151E-2</v>
      </c>
    </row>
    <row r="2042" spans="1:50">
      <c r="A2042"/>
      <c r="B2042"/>
      <c r="C2042"/>
      <c r="D2042"/>
      <c r="E2042"/>
      <c r="F2042"/>
      <c r="G2042"/>
      <c r="H2042"/>
      <c r="I2042"/>
      <c r="J2042"/>
      <c r="K2042"/>
      <c r="L2042"/>
      <c r="M2042"/>
      <c r="N2042"/>
      <c r="O2042"/>
      <c r="P2042"/>
      <c r="Q2042"/>
      <c r="R2042"/>
      <c r="S2042"/>
      <c r="T2042"/>
      <c r="U2042"/>
      <c r="V2042"/>
      <c r="W2042"/>
      <c r="X2042"/>
      <c r="Y2042"/>
      <c r="Z2042"/>
      <c r="AA2042" s="11">
        <v>2.9645245232056392E-2</v>
      </c>
      <c r="AB2042" s="11">
        <v>0.85</v>
      </c>
      <c r="AC2042" s="11">
        <v>0.55000000000000004</v>
      </c>
      <c r="AD2042" s="11">
        <v>0.3</v>
      </c>
      <c r="AE2042" s="11">
        <v>0.84499999999999997</v>
      </c>
      <c r="AF2042" s="11">
        <v>0.78299999999999992</v>
      </c>
      <c r="AG2042" s="11">
        <v>0.7</v>
      </c>
      <c r="AH2042" s="11">
        <v>0.67299999999999993</v>
      </c>
      <c r="AI2042" s="11">
        <v>0.48399999999999999</v>
      </c>
      <c r="AJ2042" s="11">
        <v>0.26691459079481</v>
      </c>
      <c r="AK2042" s="11">
        <v>0.31899738128781202</v>
      </c>
      <c r="AL2042" s="11">
        <v>0.27179874780003438</v>
      </c>
      <c r="AM2042" s="11">
        <v>2.2799290504318891E-4</v>
      </c>
      <c r="AN2042" s="11">
        <v>8.5199000000000011E-2</v>
      </c>
      <c r="AO2042" s="11">
        <v>0.24453171530778878</v>
      </c>
      <c r="AP2042" s="11">
        <v>0.64416000196337708</v>
      </c>
      <c r="AQ2042" s="11">
        <v>0.27179874780003438</v>
      </c>
      <c r="AR2042" s="11">
        <v>1227.81200342594</v>
      </c>
      <c r="AS2042" s="11">
        <v>1180</v>
      </c>
      <c r="AT2042" s="11">
        <v>121836150</v>
      </c>
      <c r="AW2042" s="11">
        <v>-0.02</v>
      </c>
      <c r="AX2042" s="11">
        <v>-4.4422655353518581E-2</v>
      </c>
    </row>
    <row r="2043" spans="1:50">
      <c r="A2043"/>
      <c r="B2043"/>
      <c r="C2043"/>
      <c r="D2043"/>
      <c r="E2043"/>
      <c r="F2043"/>
      <c r="G2043"/>
      <c r="H2043"/>
      <c r="I2043"/>
      <c r="J2043"/>
      <c r="K2043"/>
      <c r="L2043"/>
      <c r="M2043"/>
      <c r="N2043"/>
      <c r="O2043"/>
      <c r="P2043"/>
      <c r="Q2043"/>
      <c r="R2043"/>
      <c r="S2043"/>
      <c r="T2043"/>
      <c r="U2043"/>
      <c r="V2043"/>
      <c r="W2043"/>
      <c r="X2043"/>
      <c r="Y2043"/>
      <c r="Z2043"/>
      <c r="AA2043" s="11">
        <v>2.9645245232056392E-2</v>
      </c>
      <c r="AB2043" s="11">
        <v>0.85</v>
      </c>
      <c r="AC2043" s="11">
        <v>0.55000000000000004</v>
      </c>
      <c r="AD2043" s="11">
        <v>0.3</v>
      </c>
      <c r="AE2043" s="11">
        <v>0.84400000000000008</v>
      </c>
      <c r="AF2043" s="11">
        <v>0.71200000000000008</v>
      </c>
      <c r="AG2043" s="11">
        <v>0.7</v>
      </c>
      <c r="AH2043" s="11">
        <v>0.73499999999999999</v>
      </c>
      <c r="AI2043" s="11">
        <v>0.45</v>
      </c>
      <c r="AJ2043" s="11">
        <v>0.19107638741300201</v>
      </c>
      <c r="AK2043" s="11">
        <v>0.37544685490672203</v>
      </c>
      <c r="AL2043" s="11">
        <v>0.2583524074957983</v>
      </c>
      <c r="AM2043" s="11">
        <v>2.6700336645587777E-4</v>
      </c>
      <c r="AN2043" s="11">
        <v>9.7360535714285712E-2</v>
      </c>
      <c r="AO2043" s="11">
        <v>0.26230031563861239</v>
      </c>
      <c r="AP2043" s="11">
        <v>0.65880000163614749</v>
      </c>
      <c r="AQ2043" s="11">
        <v>0.2583524074957983</v>
      </c>
      <c r="AR2043" s="11">
        <v>1290.2763881062499</v>
      </c>
      <c r="AS2043" s="11">
        <v>1130</v>
      </c>
      <c r="AT2043" s="11">
        <v>124842371</v>
      </c>
      <c r="AW2043" s="11">
        <v>-0.02</v>
      </c>
      <c r="AX2043" s="11">
        <v>-4.7009633473166779E-2</v>
      </c>
    </row>
    <row r="2044" spans="1:50">
      <c r="A2044"/>
      <c r="B2044"/>
      <c r="C2044"/>
      <c r="D2044"/>
      <c r="E2044"/>
      <c r="F2044"/>
      <c r="G2044"/>
      <c r="H2044"/>
      <c r="I2044"/>
      <c r="J2044"/>
      <c r="K2044"/>
      <c r="L2044"/>
      <c r="M2044"/>
      <c r="N2044"/>
      <c r="O2044"/>
      <c r="P2044"/>
      <c r="Q2044"/>
      <c r="R2044"/>
      <c r="S2044"/>
      <c r="T2044"/>
      <c r="U2044"/>
      <c r="V2044"/>
      <c r="W2044"/>
      <c r="X2044"/>
      <c r="Y2044"/>
      <c r="Z2044"/>
      <c r="AA2044" s="11">
        <v>2.9645245232056392E-2</v>
      </c>
      <c r="AB2044" s="11">
        <v>0.85</v>
      </c>
      <c r="AC2044" s="11">
        <v>0.55000000000000004</v>
      </c>
      <c r="AD2044" s="11">
        <v>0.3</v>
      </c>
      <c r="AE2044" s="11">
        <v>0.84400000000000008</v>
      </c>
      <c r="AF2044" s="11">
        <v>0.748</v>
      </c>
      <c r="AG2044" s="11">
        <v>0.5</v>
      </c>
      <c r="AH2044" s="11">
        <v>0.78900000000000003</v>
      </c>
      <c r="AI2044" s="11">
        <v>0.27</v>
      </c>
      <c r="AJ2044" s="11">
        <v>0.18264507011626302</v>
      </c>
      <c r="AK2044" s="11">
        <v>0.36741609659018398</v>
      </c>
      <c r="AL2044" s="11">
        <v>0.24115576728230667</v>
      </c>
      <c r="AM2044" s="11">
        <v>2.3145129539532223E-3</v>
      </c>
      <c r="AN2044" s="11">
        <v>0.10952207142857144</v>
      </c>
      <c r="AO2044" s="11">
        <v>0.23446349832741142</v>
      </c>
      <c r="AP2044" s="11">
        <v>0.67344000130891801</v>
      </c>
      <c r="AQ2044" s="11">
        <v>0.24115576728230667</v>
      </c>
      <c r="AR2044" s="11">
        <v>1327.72460970152</v>
      </c>
      <c r="AS2044" s="11">
        <v>1220</v>
      </c>
      <c r="AT2044" s="11">
        <v>127917961</v>
      </c>
      <c r="AW2044" s="11">
        <v>-0.04</v>
      </c>
      <c r="AX2044" s="11">
        <v>-4.3652875984111883E-2</v>
      </c>
    </row>
    <row r="2045" spans="1:50">
      <c r="A2045"/>
      <c r="B2045"/>
      <c r="C2045"/>
      <c r="D2045"/>
      <c r="E2045"/>
      <c r="F2045"/>
      <c r="G2045"/>
      <c r="H2045"/>
      <c r="I2045"/>
      <c r="J2045"/>
      <c r="K2045"/>
      <c r="L2045"/>
      <c r="M2045"/>
      <c r="N2045"/>
      <c r="O2045"/>
      <c r="P2045"/>
      <c r="Q2045"/>
      <c r="R2045"/>
      <c r="S2045"/>
      <c r="T2045"/>
      <c r="U2045"/>
      <c r="V2045"/>
      <c r="W2045"/>
      <c r="X2045"/>
      <c r="Y2045"/>
      <c r="Z2045"/>
      <c r="AA2045" s="11">
        <v>2.9645245232056392E-2</v>
      </c>
      <c r="AB2045" s="11">
        <v>0.85</v>
      </c>
      <c r="AC2045" s="11">
        <v>0.55000000000000004</v>
      </c>
      <c r="AD2045" s="11">
        <v>0.3</v>
      </c>
      <c r="AE2045" s="11">
        <v>0.84200000000000008</v>
      </c>
      <c r="AF2045" s="11">
        <v>0.748</v>
      </c>
      <c r="AG2045" s="11">
        <v>0.5</v>
      </c>
      <c r="AH2045" s="11">
        <v>0.77099999999999991</v>
      </c>
      <c r="AI2045" s="11">
        <v>0.45</v>
      </c>
      <c r="AJ2045" s="11">
        <v>0.174213752819524</v>
      </c>
      <c r="AK2045" s="11">
        <v>0.35938533827364599</v>
      </c>
      <c r="AL2045" s="11">
        <v>0.22395912706881499</v>
      </c>
      <c r="AM2045" s="11">
        <v>1.3302139225520889E-2</v>
      </c>
      <c r="AN2045" s="11">
        <v>0.12168360714285714</v>
      </c>
      <c r="AO2045" s="11">
        <v>0.20662668101621046</v>
      </c>
      <c r="AP2045" s="11">
        <v>0.68808000098168842</v>
      </c>
      <c r="AQ2045" s="11">
        <v>0.22395912706881499</v>
      </c>
      <c r="AR2045" s="11">
        <v>1337.33674535773</v>
      </c>
      <c r="AS2045" s="11">
        <v>1190</v>
      </c>
      <c r="AT2045" s="11">
        <v>131060791</v>
      </c>
      <c r="AW2045" s="11">
        <v>-0.04</v>
      </c>
      <c r="AX2045" s="11">
        <v>-4.0918985588270618E-2</v>
      </c>
    </row>
    <row r="2046" spans="1:50">
      <c r="A2046"/>
      <c r="B2046"/>
      <c r="C2046"/>
      <c r="D2046"/>
      <c r="E2046"/>
      <c r="F2046"/>
      <c r="G2046"/>
      <c r="H2046"/>
      <c r="I2046"/>
      <c r="J2046"/>
      <c r="K2046"/>
      <c r="L2046"/>
      <c r="M2046"/>
      <c r="N2046"/>
      <c r="O2046"/>
      <c r="P2046"/>
      <c r="Q2046"/>
      <c r="R2046"/>
      <c r="S2046"/>
      <c r="T2046"/>
      <c r="U2046"/>
      <c r="V2046"/>
      <c r="W2046"/>
      <c r="X2046"/>
      <c r="Y2046"/>
      <c r="Z2046"/>
      <c r="AA2046" s="11">
        <v>2.9645245232056392E-2</v>
      </c>
      <c r="AB2046" s="11">
        <v>0.85</v>
      </c>
      <c r="AC2046" s="11">
        <v>0.55000000000000004</v>
      </c>
      <c r="AD2046" s="11">
        <v>0.3</v>
      </c>
      <c r="AE2046" s="11">
        <v>0.84200000000000008</v>
      </c>
      <c r="AF2046" s="11">
        <v>0.75800000000000001</v>
      </c>
      <c r="AG2046" s="11">
        <v>0.5</v>
      </c>
      <c r="AH2046" s="11">
        <v>0.65400000000000003</v>
      </c>
      <c r="AI2046" s="11">
        <v>0.45</v>
      </c>
      <c r="AJ2046" s="11">
        <v>0.18762995932492998</v>
      </c>
      <c r="AK2046" s="11">
        <v>0.35764873111196799</v>
      </c>
      <c r="AL2046" s="11">
        <v>0.23373203900099854</v>
      </c>
      <c r="AM2046" s="11">
        <v>2.6062530394512558E-2</v>
      </c>
      <c r="AN2046" s="11">
        <v>0.13384514285714286</v>
      </c>
      <c r="AO2046" s="11">
        <v>0.16844471637073205</v>
      </c>
      <c r="AP2046" s="11">
        <v>0.70272000065445905</v>
      </c>
      <c r="AQ2046" s="11">
        <v>0.23373203900099854</v>
      </c>
      <c r="AR2046" s="11">
        <v>1470.8605429115701</v>
      </c>
      <c r="AS2046" s="11">
        <v>1300</v>
      </c>
      <c r="AT2046" s="11">
        <v>134269942</v>
      </c>
      <c r="AW2046" s="11">
        <v>-0.05</v>
      </c>
      <c r="AX2046" s="11">
        <v>-4.4141469888549556E-2</v>
      </c>
    </row>
    <row r="2047" spans="1:50">
      <c r="A2047"/>
      <c r="B2047"/>
      <c r="C2047"/>
      <c r="D2047"/>
      <c r="E2047"/>
      <c r="F2047"/>
      <c r="G2047"/>
      <c r="H2047"/>
      <c r="I2047"/>
      <c r="J2047"/>
      <c r="K2047"/>
      <c r="L2047"/>
      <c r="M2047"/>
      <c r="N2047"/>
      <c r="O2047"/>
      <c r="P2047"/>
      <c r="Q2047"/>
      <c r="R2047"/>
      <c r="S2047"/>
      <c r="T2047"/>
      <c r="U2047"/>
      <c r="V2047"/>
      <c r="W2047"/>
      <c r="X2047"/>
      <c r="Y2047"/>
      <c r="Z2047"/>
      <c r="AA2047" s="11">
        <v>2.9645245232056392E-2</v>
      </c>
      <c r="AB2047" s="11">
        <v>0.85</v>
      </c>
      <c r="AC2047" s="11">
        <v>0.55000000000000004</v>
      </c>
      <c r="AD2047" s="11">
        <v>0.3</v>
      </c>
      <c r="AE2047" s="11">
        <v>0.82099999999999995</v>
      </c>
      <c r="AF2047" s="11">
        <v>0.68900000000000006</v>
      </c>
      <c r="AG2047" s="11">
        <v>0.5</v>
      </c>
      <c r="AH2047" s="11">
        <v>0.66299999999999992</v>
      </c>
      <c r="AI2047" s="11">
        <v>0.45</v>
      </c>
      <c r="AJ2047" s="11">
        <v>0.15307193577669601</v>
      </c>
      <c r="AK2047" s="11">
        <v>0.35872010356518202</v>
      </c>
      <c r="AL2047" s="11">
        <v>0.23192332296598556</v>
      </c>
      <c r="AM2047" s="11">
        <v>7.3893410012890223E-2</v>
      </c>
      <c r="AN2047" s="11">
        <v>0.13648028571428572</v>
      </c>
      <c r="AO2047" s="11">
        <v>0.1866381050529054</v>
      </c>
      <c r="AP2047" s="11">
        <v>0.71736000032722957</v>
      </c>
      <c r="AQ2047" s="11">
        <v>0.23192332296598556</v>
      </c>
      <c r="AR2047" s="11">
        <v>1633.0676483816101</v>
      </c>
      <c r="AS2047" s="11">
        <v>1450</v>
      </c>
      <c r="AT2047" s="11">
        <v>137543599</v>
      </c>
      <c r="AU2047" s="11">
        <v>42.93</v>
      </c>
      <c r="AV2047" s="11">
        <v>83.91</v>
      </c>
      <c r="AW2047" s="11">
        <v>-0.06</v>
      </c>
      <c r="AX2047" s="11">
        <v>-4.9324140814127226E-2</v>
      </c>
    </row>
    <row r="2048" spans="1:50">
      <c r="A2048"/>
      <c r="B2048"/>
      <c r="C2048"/>
      <c r="D2048"/>
      <c r="E2048"/>
      <c r="F2048"/>
      <c r="G2048"/>
      <c r="H2048"/>
      <c r="I2048"/>
      <c r="J2048"/>
      <c r="K2048"/>
      <c r="L2048"/>
      <c r="M2048"/>
      <c r="N2048"/>
      <c r="O2048"/>
      <c r="P2048"/>
      <c r="Q2048"/>
      <c r="R2048"/>
      <c r="S2048"/>
      <c r="T2048"/>
      <c r="U2048"/>
      <c r="V2048"/>
      <c r="W2048"/>
      <c r="X2048"/>
      <c r="Y2048"/>
      <c r="Z2048"/>
      <c r="AA2048" s="11">
        <v>2.9645245232056392E-2</v>
      </c>
      <c r="AB2048" s="11">
        <v>0.85</v>
      </c>
      <c r="AC2048" s="11">
        <v>0.55000000000000004</v>
      </c>
      <c r="AD2048" s="11">
        <v>0.3</v>
      </c>
      <c r="AE2048" s="11">
        <v>0.84</v>
      </c>
      <c r="AF2048" s="11">
        <v>0.48599999999999999</v>
      </c>
      <c r="AG2048" s="11">
        <v>0.3</v>
      </c>
      <c r="AH2048" s="11">
        <v>0.66200000000000003</v>
      </c>
      <c r="AI2048" s="11">
        <v>0.53400000000000003</v>
      </c>
      <c r="AJ2048" s="11">
        <v>0.14079336197863598</v>
      </c>
      <c r="AK2048" s="11">
        <v>0.34444068572001801</v>
      </c>
      <c r="AL2048" s="11">
        <v>0.24341678203479861</v>
      </c>
      <c r="AM2048" s="11">
        <v>0.14659590517736446</v>
      </c>
      <c r="AN2048" s="11">
        <v>0.14389614285714286</v>
      </c>
      <c r="AO2048" s="11">
        <v>0.22155168991883145</v>
      </c>
      <c r="AP2048" s="11">
        <v>0.73199999999999998</v>
      </c>
      <c r="AQ2048" s="11">
        <v>0.24341678203479861</v>
      </c>
      <c r="AR2048" s="11">
        <v>1736.5457667424</v>
      </c>
      <c r="AS2048" s="11">
        <v>1530</v>
      </c>
      <c r="AT2048" s="11">
        <v>140878575</v>
      </c>
      <c r="AW2048" s="11">
        <v>-7.0000000000000007E-2</v>
      </c>
      <c r="AX2048" s="11">
        <v>-5.1442236392229834E-2</v>
      </c>
    </row>
    <row r="2049" spans="1:50">
      <c r="A2049"/>
      <c r="B2049"/>
      <c r="C2049"/>
      <c r="D2049"/>
      <c r="E2049"/>
      <c r="F2049"/>
      <c r="G2049"/>
      <c r="H2049"/>
      <c r="I2049"/>
      <c r="J2049"/>
      <c r="K2049"/>
      <c r="L2049"/>
      <c r="M2049"/>
      <c r="N2049"/>
      <c r="O2049"/>
      <c r="P2049"/>
      <c r="Q2049"/>
      <c r="R2049"/>
      <c r="S2049"/>
      <c r="T2049"/>
      <c r="U2049"/>
      <c r="V2049"/>
      <c r="W2049"/>
      <c r="X2049"/>
      <c r="Y2049"/>
      <c r="Z2049"/>
      <c r="AA2049" s="11">
        <v>2.9645245232056392E-2</v>
      </c>
      <c r="AB2049" s="11">
        <v>0.85</v>
      </c>
      <c r="AC2049" s="11">
        <v>0.5</v>
      </c>
      <c r="AD2049" s="11">
        <v>0.3</v>
      </c>
      <c r="AE2049" s="11">
        <v>0.84099999999999997</v>
      </c>
      <c r="AF2049" s="11">
        <v>0.56899999999999995</v>
      </c>
      <c r="AG2049" s="11">
        <v>0.3</v>
      </c>
      <c r="AH2049" s="11">
        <v>0.65799999999999992</v>
      </c>
      <c r="AI2049" s="11">
        <v>0.51200000000000001</v>
      </c>
      <c r="AJ2049" s="11">
        <v>8.7480050043545976E-2</v>
      </c>
      <c r="AK2049" s="11">
        <v>0.39611809429253197</v>
      </c>
      <c r="AL2049" s="11">
        <v>0.27240753517428212</v>
      </c>
      <c r="AM2049" s="11">
        <v>0.24892746718359446</v>
      </c>
      <c r="AN2049" s="11">
        <v>0.14101822006432657</v>
      </c>
      <c r="AO2049" s="11">
        <v>0.27197532788543988</v>
      </c>
      <c r="AP2049" s="11">
        <v>0.73299999999999998</v>
      </c>
      <c r="AQ2049" s="11">
        <v>0.27240753517428212</v>
      </c>
      <c r="AR2049" s="11">
        <v>1859.39128530988</v>
      </c>
      <c r="AS2049" s="11">
        <v>1790</v>
      </c>
      <c r="AT2049" s="11">
        <v>144273182</v>
      </c>
      <c r="AW2049" s="11">
        <v>-0.06</v>
      </c>
      <c r="AX2049" s="11">
        <v>-5.1648768459690297E-2</v>
      </c>
    </row>
    <row r="2050" spans="1:50">
      <c r="A2050"/>
      <c r="B2050"/>
      <c r="C2050"/>
      <c r="D2050"/>
      <c r="E2050"/>
      <c r="F2050"/>
      <c r="G2050"/>
      <c r="H2050"/>
      <c r="I2050"/>
      <c r="J2050"/>
      <c r="K2050"/>
      <c r="L2050"/>
      <c r="M2050"/>
      <c r="N2050"/>
      <c r="O2050"/>
      <c r="P2050"/>
      <c r="Q2050"/>
      <c r="R2050"/>
      <c r="S2050"/>
      <c r="T2050"/>
      <c r="U2050"/>
      <c r="V2050"/>
      <c r="W2050"/>
      <c r="X2050"/>
      <c r="Y2050"/>
      <c r="Z2050"/>
      <c r="AA2050" s="11">
        <v>2.9645245232056392E-2</v>
      </c>
      <c r="AB2050" s="11">
        <v>0.85</v>
      </c>
      <c r="AC2050" s="11">
        <v>0.58599999999999997</v>
      </c>
      <c r="AD2050" s="11">
        <v>0.5</v>
      </c>
      <c r="AE2050" s="11">
        <v>0.84200000000000008</v>
      </c>
      <c r="AF2050" s="11">
        <v>0.66900000000000004</v>
      </c>
      <c r="AG2050" s="11">
        <v>0.3</v>
      </c>
      <c r="AH2050" s="11">
        <v>0.69099999999999995</v>
      </c>
      <c r="AI2050" s="11">
        <v>0.61599999999999999</v>
      </c>
      <c r="AJ2050" s="11">
        <v>8.116284927341999E-2</v>
      </c>
      <c r="AK2050" s="11">
        <v>0.37971385998551399</v>
      </c>
      <c r="AL2050" s="11">
        <v>0.304520822202064</v>
      </c>
      <c r="AM2050" s="11">
        <v>0.30384141181702778</v>
      </c>
      <c r="AN2050" s="11">
        <v>0.13814029727151031</v>
      </c>
      <c r="AO2050" s="11">
        <v>0.2700318981118161</v>
      </c>
      <c r="AP2050" s="11">
        <v>0.86299999999999999</v>
      </c>
      <c r="AQ2050" s="11">
        <v>0.304520822202064</v>
      </c>
      <c r="AR2050" s="11">
        <v>1999.35200542404</v>
      </c>
      <c r="AS2050" s="11">
        <v>1860</v>
      </c>
      <c r="AT2050" s="11">
        <v>147721843</v>
      </c>
      <c r="AW2050" s="11">
        <v>-0.02</v>
      </c>
      <c r="AX2050" s="11">
        <v>-5.3917496640300488E-2</v>
      </c>
    </row>
    <row r="2051" spans="1:50">
      <c r="A2051"/>
      <c r="B2051"/>
      <c r="C2051"/>
      <c r="D2051"/>
      <c r="E2051"/>
      <c r="F2051"/>
      <c r="G2051"/>
      <c r="H2051"/>
      <c r="I2051"/>
      <c r="J2051"/>
      <c r="K2051"/>
      <c r="L2051"/>
      <c r="M2051"/>
      <c r="N2051"/>
      <c r="O2051"/>
      <c r="P2051"/>
      <c r="Q2051"/>
      <c r="R2051"/>
      <c r="S2051"/>
      <c r="T2051"/>
      <c r="U2051"/>
      <c r="V2051"/>
      <c r="W2051"/>
      <c r="X2051"/>
      <c r="Y2051"/>
      <c r="Z2051"/>
      <c r="AA2051" s="11">
        <v>2.9645245232056392E-2</v>
      </c>
      <c r="AB2051" s="11">
        <v>0.85</v>
      </c>
      <c r="AC2051" s="11">
        <v>0.52900000000000003</v>
      </c>
      <c r="AD2051" s="11">
        <v>0.4</v>
      </c>
      <c r="AE2051" s="11">
        <v>0.84400000000000008</v>
      </c>
      <c r="AF2051" s="11">
        <v>0.68099999999999994</v>
      </c>
      <c r="AG2051" s="11">
        <v>0.3</v>
      </c>
      <c r="AH2051" s="11">
        <v>0.73799999999999999</v>
      </c>
      <c r="AI2051" s="11">
        <v>0.63400000000000001</v>
      </c>
      <c r="AJ2051" s="11">
        <v>0.10481154488720201</v>
      </c>
      <c r="AK2051" s="11">
        <v>0.38192335905232599</v>
      </c>
      <c r="AL2051" s="11">
        <v>0.33288843169248483</v>
      </c>
      <c r="AM2051" s="11">
        <v>0.46284088413451779</v>
      </c>
      <c r="AN2051" s="11">
        <v>0.13526237447869405</v>
      </c>
      <c r="AO2051" s="11">
        <v>0.27358907551567957</v>
      </c>
      <c r="AP2051" s="11">
        <v>0.86599999999999999</v>
      </c>
      <c r="AQ2051" s="11">
        <v>0.33288843169248483</v>
      </c>
      <c r="AR2051" s="11">
        <v>2115.6547215553301</v>
      </c>
      <c r="AS2051" s="11">
        <v>1990</v>
      </c>
      <c r="AT2051" s="11">
        <v>151212254</v>
      </c>
      <c r="AW2051" s="11">
        <v>-0.02</v>
      </c>
      <c r="AX2051" s="11">
        <v>-5.5779979896254162E-2</v>
      </c>
    </row>
    <row r="2052" spans="1:50">
      <c r="A2052"/>
      <c r="B2052"/>
      <c r="C2052"/>
      <c r="D2052"/>
      <c r="E2052"/>
      <c r="F2052"/>
      <c r="G2052"/>
      <c r="H2052"/>
      <c r="I2052"/>
      <c r="J2052"/>
      <c r="K2052"/>
      <c r="L2052"/>
      <c r="M2052"/>
      <c r="N2052"/>
      <c r="O2052"/>
      <c r="P2052"/>
      <c r="Q2052"/>
      <c r="R2052"/>
      <c r="S2052"/>
      <c r="T2052"/>
      <c r="U2052"/>
      <c r="V2052"/>
      <c r="W2052"/>
      <c r="X2052"/>
      <c r="Y2052"/>
      <c r="Z2052"/>
      <c r="AA2052" s="11">
        <v>2.9645245232056392E-2</v>
      </c>
      <c r="AB2052" s="11">
        <v>0.85</v>
      </c>
      <c r="AC2052" s="11">
        <v>0.55100000000000005</v>
      </c>
      <c r="AD2052" s="11">
        <v>0.4</v>
      </c>
      <c r="AE2052" s="11">
        <v>0.84400000000000008</v>
      </c>
      <c r="AF2052" s="11">
        <v>0.64300000000000002</v>
      </c>
      <c r="AG2052" s="11">
        <v>0.3</v>
      </c>
      <c r="AH2052" s="11">
        <v>0.77900000000000003</v>
      </c>
      <c r="AI2052" s="11">
        <v>0.61799999999999999</v>
      </c>
      <c r="AJ2052" s="11">
        <v>0.10941224782169398</v>
      </c>
      <c r="AK2052" s="11">
        <v>0.32948674046394799</v>
      </c>
      <c r="AL2052" s="11">
        <v>0.28696752238131229</v>
      </c>
      <c r="AM2052" s="11">
        <v>0.5249275473243733</v>
      </c>
      <c r="AN2052" s="11">
        <v>0.13238445168587779</v>
      </c>
      <c r="AO2052" s="11">
        <v>0.25594469026435762</v>
      </c>
      <c r="AP2052" s="11">
        <v>0.85799999999999998</v>
      </c>
      <c r="AQ2052" s="11">
        <v>0.28696752238131229</v>
      </c>
      <c r="AR2052" s="11">
        <v>2203.3475614546901</v>
      </c>
      <c r="AS2052" s="11">
        <v>2070</v>
      </c>
      <c r="AT2052" s="11">
        <v>154728892</v>
      </c>
      <c r="AW2052" s="11">
        <v>-0.03</v>
      </c>
      <c r="AX2052" s="11">
        <v>-6.0377894255228381E-2</v>
      </c>
    </row>
    <row r="2053" spans="1:50">
      <c r="A2053"/>
      <c r="B2053"/>
      <c r="C2053"/>
      <c r="D2053"/>
      <c r="E2053"/>
      <c r="F2053"/>
      <c r="G2053"/>
      <c r="H2053"/>
      <c r="I2053"/>
      <c r="J2053"/>
      <c r="K2053"/>
      <c r="L2053"/>
      <c r="M2053"/>
      <c r="N2053"/>
      <c r="O2053"/>
      <c r="P2053"/>
      <c r="Q2053"/>
      <c r="R2053"/>
      <c r="S2053"/>
      <c r="T2053"/>
      <c r="U2053"/>
      <c r="V2053"/>
      <c r="W2053"/>
      <c r="X2053"/>
      <c r="Y2053"/>
      <c r="Z2053"/>
      <c r="AA2053" s="11">
        <v>2.9645245232056392E-2</v>
      </c>
      <c r="AB2053" s="11">
        <v>0.85</v>
      </c>
      <c r="AC2053" s="11">
        <v>0.53200000000000003</v>
      </c>
      <c r="AD2053" s="11">
        <v>0.4</v>
      </c>
      <c r="AE2053" s="11">
        <v>0.84400000000000008</v>
      </c>
      <c r="AF2053" s="11">
        <v>0.64700000000000002</v>
      </c>
      <c r="AG2053" s="11">
        <v>0.4</v>
      </c>
      <c r="AH2053" s="11">
        <v>0.754</v>
      </c>
      <c r="AI2053" s="11">
        <v>0.67200000000000004</v>
      </c>
      <c r="AJ2053" s="11">
        <v>0.11331812525617391</v>
      </c>
      <c r="AK2053" s="11">
        <v>0.33119187302119585</v>
      </c>
      <c r="AL2053" s="11">
        <v>0.28909784710988273</v>
      </c>
      <c r="AM2053" s="11">
        <v>0.51967827196846006</v>
      </c>
      <c r="AN2053" s="11">
        <v>0.1295065288930615</v>
      </c>
      <c r="AO2053" s="11">
        <v>0.25838524330716345</v>
      </c>
      <c r="AP2053" s="11">
        <v>0.85699999999999998</v>
      </c>
      <c r="AQ2053" s="11">
        <v>0.28909784710988273</v>
      </c>
      <c r="AS2053" s="11">
        <v>2178</v>
      </c>
      <c r="AW2053" s="11">
        <v>-0.02</v>
      </c>
      <c r="AX2053" s="11">
        <v>-6.5046505095541496E-2</v>
      </c>
    </row>
    <row r="2054" spans="1:50">
      <c r="A2054"/>
      <c r="B2054"/>
      <c r="C2054"/>
      <c r="D2054"/>
      <c r="E2054"/>
      <c r="F2054"/>
      <c r="G2054"/>
      <c r="H2054"/>
      <c r="I2054"/>
      <c r="J2054"/>
      <c r="K2054"/>
      <c r="L2054"/>
      <c r="M2054"/>
      <c r="N2054"/>
      <c r="O2054"/>
      <c r="P2054"/>
      <c r="Q2054"/>
      <c r="R2054"/>
      <c r="S2054"/>
      <c r="T2054"/>
      <c r="U2054"/>
      <c r="V2054"/>
      <c r="W2054"/>
      <c r="X2054"/>
      <c r="Y2054"/>
      <c r="Z2054"/>
      <c r="AA2054" s="11">
        <v>1.4789010122255817E-2</v>
      </c>
      <c r="AB2054" s="11">
        <v>0.26500000000000001</v>
      </c>
      <c r="AC2054" s="11">
        <v>0.68600000031292441</v>
      </c>
      <c r="AD2054" s="11">
        <v>0.49000000022351742</v>
      </c>
      <c r="AE2054" s="11">
        <v>0.57722000026330345</v>
      </c>
      <c r="AF2054" s="11">
        <v>8.7220000039786111E-2</v>
      </c>
      <c r="AG2054" s="11">
        <v>0.68600000031292441</v>
      </c>
      <c r="AH2054" s="11">
        <v>0.80066000036522755</v>
      </c>
      <c r="AI2054" s="11">
        <v>0.67620000030845406</v>
      </c>
      <c r="AJ2054" s="11">
        <v>0.73216813897625699</v>
      </c>
      <c r="AK2054" s="11">
        <v>0.79669726335491231</v>
      </c>
      <c r="AL2054" s="11">
        <v>0.93426710902018628</v>
      </c>
      <c r="AM2054" s="11">
        <v>0.25007772680937779</v>
      </c>
      <c r="AN2054" s="11">
        <v>0.77640314285714285</v>
      </c>
      <c r="AO2054" s="11">
        <v>0.87789438855294522</v>
      </c>
      <c r="AP2054" s="11">
        <v>0.39440000220388172</v>
      </c>
      <c r="AQ2054" s="11">
        <v>0.93426710902018628</v>
      </c>
      <c r="AR2054" s="11">
        <v>23577.598825047098</v>
      </c>
      <c r="AS2054" s="11">
        <v>23290</v>
      </c>
      <c r="AT2054" s="11">
        <v>4360000</v>
      </c>
      <c r="AW2054" s="11">
        <v>-0.02</v>
      </c>
      <c r="AX2054" s="11">
        <v>3.5372761280388493E-2</v>
      </c>
    </row>
    <row r="2055" spans="1:50">
      <c r="A2055"/>
      <c r="B2055"/>
      <c r="C2055"/>
      <c r="D2055"/>
      <c r="E2055"/>
      <c r="F2055"/>
      <c r="G2055"/>
      <c r="H2055"/>
      <c r="I2055"/>
      <c r="J2055"/>
      <c r="K2055"/>
      <c r="L2055"/>
      <c r="M2055"/>
      <c r="N2055"/>
      <c r="O2055"/>
      <c r="P2055"/>
      <c r="Q2055"/>
      <c r="R2055"/>
      <c r="S2055"/>
      <c r="T2055"/>
      <c r="U2055"/>
      <c r="V2055"/>
      <c r="W2055"/>
      <c r="X2055"/>
      <c r="Y2055"/>
      <c r="Z2055"/>
      <c r="AA2055" s="11">
        <v>1.4789010122255817E-2</v>
      </c>
      <c r="AB2055" s="11">
        <v>0.28000000000000003</v>
      </c>
      <c r="AC2055" s="11">
        <v>0.7</v>
      </c>
      <c r="AD2055" s="11">
        <v>0.5</v>
      </c>
      <c r="AE2055" s="11">
        <v>0.58899999999999997</v>
      </c>
      <c r="AF2055" s="11">
        <v>8.900000000000001E-2</v>
      </c>
      <c r="AG2055" s="11">
        <v>0.7</v>
      </c>
      <c r="AH2055" s="11">
        <v>0.81700000000000006</v>
      </c>
      <c r="AI2055" s="11">
        <v>0.69</v>
      </c>
      <c r="AJ2055" s="11">
        <v>0.73690626415341998</v>
      </c>
      <c r="AK2055" s="11">
        <v>0.80275230940772602</v>
      </c>
      <c r="AL2055" s="11">
        <v>0.94312970287968556</v>
      </c>
      <c r="AM2055" s="11">
        <v>0.31992822541784</v>
      </c>
      <c r="AN2055" s="11">
        <v>0.83022971428571424</v>
      </c>
      <c r="AO2055" s="11">
        <v>0.88560651875567942</v>
      </c>
      <c r="AP2055" s="11">
        <v>0.40426000198349354</v>
      </c>
      <c r="AQ2055" s="11">
        <v>0.94312970287968556</v>
      </c>
      <c r="AR2055" s="11">
        <v>26039.2794738259</v>
      </c>
      <c r="AS2055" s="11">
        <v>25740</v>
      </c>
      <c r="AT2055" s="11">
        <v>4381000</v>
      </c>
      <c r="AW2055" s="11">
        <v>0</v>
      </c>
      <c r="AX2055" s="11">
        <v>2.7691464215428563E-2</v>
      </c>
    </row>
    <row r="2056" spans="1:50">
      <c r="A2056"/>
      <c r="B2056"/>
      <c r="C2056"/>
      <c r="D2056"/>
      <c r="E2056"/>
      <c r="F2056"/>
      <c r="G2056"/>
      <c r="H2056"/>
      <c r="I2056"/>
      <c r="J2056"/>
      <c r="K2056"/>
      <c r="L2056"/>
      <c r="M2056"/>
      <c r="N2056"/>
      <c r="O2056"/>
      <c r="P2056"/>
      <c r="Q2056"/>
      <c r="R2056"/>
      <c r="S2056"/>
      <c r="T2056"/>
      <c r="U2056"/>
      <c r="V2056"/>
      <c r="W2056"/>
      <c r="X2056"/>
      <c r="Y2056"/>
      <c r="Z2056"/>
      <c r="AA2056" s="11">
        <v>1.4789010122255817E-2</v>
      </c>
      <c r="AB2056" s="11">
        <v>0.26</v>
      </c>
      <c r="AC2056" s="11">
        <v>0.7</v>
      </c>
      <c r="AD2056" s="11">
        <v>0.5</v>
      </c>
      <c r="AE2056" s="11">
        <v>0.57999999999999996</v>
      </c>
      <c r="AF2056" s="11">
        <v>0.122</v>
      </c>
      <c r="AG2056" s="11">
        <v>0.7</v>
      </c>
      <c r="AH2056" s="11">
        <v>0.80599999999999994</v>
      </c>
      <c r="AI2056" s="11">
        <v>0.69</v>
      </c>
      <c r="AJ2056" s="11">
        <v>0.746250388322657</v>
      </c>
      <c r="AK2056" s="11">
        <v>0.80463626508812491</v>
      </c>
      <c r="AL2056" s="11">
        <v>0.94522857324271781</v>
      </c>
      <c r="AM2056" s="11">
        <v>0.42303081219772443</v>
      </c>
      <c r="AN2056" s="11">
        <v>0.87743971428571432</v>
      </c>
      <c r="AO2056" s="11">
        <v>0.88717944378391533</v>
      </c>
      <c r="AP2056" s="11">
        <v>0.41412000176310537</v>
      </c>
      <c r="AQ2056" s="11">
        <v>0.94522857324271781</v>
      </c>
      <c r="AR2056" s="11">
        <v>27964.4803030037</v>
      </c>
      <c r="AS2056" s="11">
        <v>27670</v>
      </c>
      <c r="AT2056" s="11">
        <v>4404100</v>
      </c>
      <c r="AW2056" s="11">
        <v>0.01</v>
      </c>
      <c r="AX2056" s="11">
        <v>3.0106802938262706E-2</v>
      </c>
    </row>
    <row r="2057" spans="1:50">
      <c r="A2057"/>
      <c r="B2057"/>
      <c r="C2057"/>
      <c r="D2057"/>
      <c r="E2057"/>
      <c r="F2057"/>
      <c r="G2057"/>
      <c r="H2057"/>
      <c r="I2057"/>
      <c r="J2057"/>
      <c r="K2057"/>
      <c r="L2057"/>
      <c r="M2057"/>
      <c r="N2057"/>
      <c r="O2057"/>
      <c r="P2057"/>
      <c r="Q2057"/>
      <c r="R2057"/>
      <c r="S2057"/>
      <c r="T2057"/>
      <c r="U2057"/>
      <c r="V2057"/>
      <c r="W2057"/>
      <c r="X2057"/>
      <c r="Y2057"/>
      <c r="Z2057"/>
      <c r="AA2057" s="11">
        <v>1.4789010122255817E-2</v>
      </c>
      <c r="AB2057" s="11">
        <v>0.255</v>
      </c>
      <c r="AC2057" s="11">
        <v>0.7</v>
      </c>
      <c r="AD2057" s="11">
        <v>0.5</v>
      </c>
      <c r="AE2057" s="11">
        <v>0.57899999999999996</v>
      </c>
      <c r="AF2057" s="11">
        <v>0.20100000000000001</v>
      </c>
      <c r="AG2057" s="11">
        <v>0.7</v>
      </c>
      <c r="AH2057" s="11">
        <v>0.82</v>
      </c>
      <c r="AI2057" s="11">
        <v>0.83</v>
      </c>
      <c r="AJ2057" s="11">
        <v>0.75559451249189402</v>
      </c>
      <c r="AK2057" s="11">
        <v>0.80652022076852392</v>
      </c>
      <c r="AL2057" s="11">
        <v>0.94732744360574972</v>
      </c>
      <c r="AM2057" s="11">
        <v>0.51945447252306443</v>
      </c>
      <c r="AN2057" s="11">
        <v>0.8940527142857142</v>
      </c>
      <c r="AO2057" s="11">
        <v>0.88875236881215147</v>
      </c>
      <c r="AP2057" s="11">
        <v>0.4239800015427172</v>
      </c>
      <c r="AQ2057" s="11">
        <v>0.94732744360574972</v>
      </c>
      <c r="AR2057" s="11">
        <v>27413.372614685301</v>
      </c>
      <c r="AS2057" s="11">
        <v>27100</v>
      </c>
      <c r="AT2057" s="11">
        <v>4432000</v>
      </c>
      <c r="AW2057" s="11">
        <v>0.03</v>
      </c>
      <c r="AX2057" s="11">
        <v>2.8294602208701225E-2</v>
      </c>
    </row>
    <row r="2058" spans="1:50">
      <c r="A2058"/>
      <c r="B2058"/>
      <c r="C2058"/>
      <c r="D2058"/>
      <c r="E2058"/>
      <c r="F2058"/>
      <c r="G2058"/>
      <c r="H2058"/>
      <c r="I2058"/>
      <c r="J2058"/>
      <c r="K2058"/>
      <c r="L2058"/>
      <c r="M2058"/>
      <c r="N2058"/>
      <c r="O2058"/>
      <c r="P2058"/>
      <c r="Q2058"/>
      <c r="R2058"/>
      <c r="S2058"/>
      <c r="T2058"/>
      <c r="U2058"/>
      <c r="V2058"/>
      <c r="W2058"/>
      <c r="X2058"/>
      <c r="Y2058"/>
      <c r="Z2058"/>
      <c r="AA2058" s="11">
        <v>1.4789010122255817E-2</v>
      </c>
      <c r="AB2058" s="11">
        <v>0.245</v>
      </c>
      <c r="AC2058" s="11">
        <v>0.7</v>
      </c>
      <c r="AD2058" s="11">
        <v>0.5</v>
      </c>
      <c r="AE2058" s="11">
        <v>0.57899999999999996</v>
      </c>
      <c r="AF2058" s="11">
        <v>0.27399999999999997</v>
      </c>
      <c r="AG2058" s="11">
        <v>0.7</v>
      </c>
      <c r="AH2058" s="11">
        <v>0.80500000000000005</v>
      </c>
      <c r="AI2058" s="11">
        <v>0.82400000000000007</v>
      </c>
      <c r="AJ2058" s="11">
        <v>0.75862281030924394</v>
      </c>
      <c r="AK2058" s="11">
        <v>0.80899289643962091</v>
      </c>
      <c r="AL2058" s="11">
        <v>0.93397000554742216</v>
      </c>
      <c r="AM2058" s="11">
        <v>0.6636771300448433</v>
      </c>
      <c r="AN2058" s="11">
        <v>0.94484500000000005</v>
      </c>
      <c r="AO2058" s="11">
        <v>0.87265494207036409</v>
      </c>
      <c r="AP2058" s="11">
        <v>0.43384000132232897</v>
      </c>
      <c r="AQ2058" s="11">
        <v>0.93397000554742216</v>
      </c>
      <c r="AR2058" s="11">
        <v>29813.525601325298</v>
      </c>
      <c r="AS2058" s="11">
        <v>29560</v>
      </c>
      <c r="AT2058" s="11">
        <v>4460000</v>
      </c>
      <c r="AW2058" s="11">
        <v>0.04</v>
      </c>
      <c r="AX2058" s="11">
        <v>2.5736015698709092E-2</v>
      </c>
    </row>
    <row r="2059" spans="1:50">
      <c r="A2059"/>
      <c r="B2059"/>
      <c r="C2059"/>
      <c r="D2059"/>
      <c r="E2059"/>
      <c r="F2059"/>
      <c r="G2059"/>
      <c r="H2059"/>
      <c r="I2059"/>
      <c r="J2059"/>
      <c r="K2059"/>
      <c r="L2059"/>
      <c r="M2059"/>
      <c r="N2059"/>
      <c r="O2059"/>
      <c r="P2059"/>
      <c r="Q2059"/>
      <c r="R2059"/>
      <c r="S2059"/>
      <c r="T2059"/>
      <c r="U2059"/>
      <c r="V2059"/>
      <c r="W2059"/>
      <c r="X2059"/>
      <c r="Y2059"/>
      <c r="Z2059"/>
      <c r="AA2059" s="11">
        <v>1.4789010122255817E-2</v>
      </c>
      <c r="AB2059" s="11">
        <v>0.24</v>
      </c>
      <c r="AC2059" s="11">
        <v>0.7</v>
      </c>
      <c r="AD2059" s="11">
        <v>0.5</v>
      </c>
      <c r="AE2059" s="11">
        <v>0.57299999999999995</v>
      </c>
      <c r="AF2059" s="11">
        <v>0.41899999999999998</v>
      </c>
      <c r="AG2059" s="11">
        <v>0.7</v>
      </c>
      <c r="AH2059" s="11">
        <v>0.80400000000000005</v>
      </c>
      <c r="AI2059" s="11">
        <v>0.81</v>
      </c>
      <c r="AJ2059" s="11">
        <v>0.76165110812659398</v>
      </c>
      <c r="AK2059" s="11">
        <v>0.81146557211071801</v>
      </c>
      <c r="AL2059" s="11">
        <v>0.92061256748909448</v>
      </c>
      <c r="AM2059" s="11">
        <v>0.79764467206016998</v>
      </c>
      <c r="AN2059" s="11">
        <v>0.98868671428571442</v>
      </c>
      <c r="AO2059" s="11">
        <v>0.85655751532857705</v>
      </c>
      <c r="AP2059" s="11">
        <v>0.44370000110194086</v>
      </c>
      <c r="AQ2059" s="11">
        <v>0.92061256748909448</v>
      </c>
      <c r="AR2059" s="11">
        <v>36125.703607891701</v>
      </c>
      <c r="AS2059" s="11">
        <v>35640</v>
      </c>
      <c r="AT2059" s="11">
        <v>4491000</v>
      </c>
      <c r="AU2059" s="11">
        <v>25.79</v>
      </c>
      <c r="AW2059" s="11">
        <v>0.05</v>
      </c>
      <c r="AX2059" s="11">
        <v>2.8631406241843016E-2</v>
      </c>
    </row>
    <row r="2060" spans="1:50">
      <c r="A2060"/>
      <c r="B2060"/>
      <c r="C2060"/>
      <c r="D2060"/>
      <c r="E2060"/>
      <c r="F2060"/>
      <c r="G2060"/>
      <c r="H2060"/>
      <c r="I2060"/>
      <c r="J2060"/>
      <c r="K2060"/>
      <c r="L2060"/>
      <c r="M2060"/>
      <c r="N2060"/>
      <c r="O2060"/>
      <c r="P2060"/>
      <c r="Q2060"/>
      <c r="R2060"/>
      <c r="S2060"/>
      <c r="T2060"/>
      <c r="U2060"/>
      <c r="V2060"/>
      <c r="W2060"/>
      <c r="X2060"/>
      <c r="Y2060"/>
      <c r="Z2060"/>
      <c r="AA2060" s="11">
        <v>1.4789010122255817E-2</v>
      </c>
      <c r="AB2060" s="11">
        <v>0.22999999999999998</v>
      </c>
      <c r="AC2060" s="11">
        <v>0.7</v>
      </c>
      <c r="AD2060" s="11">
        <v>0.5</v>
      </c>
      <c r="AE2060" s="11">
        <v>0.56700000000000006</v>
      </c>
      <c r="AF2060" s="11">
        <v>0.36499999999999999</v>
      </c>
      <c r="AG2060" s="11">
        <v>0.5</v>
      </c>
      <c r="AH2060" s="11">
        <v>0.80299999999999994</v>
      </c>
      <c r="AI2060" s="11">
        <v>0.81</v>
      </c>
      <c r="AJ2060" s="11">
        <v>0.77630761205514598</v>
      </c>
      <c r="AK2060" s="11">
        <v>0.80612194346050692</v>
      </c>
      <c r="AL2060" s="11">
        <v>0.92715890058707107</v>
      </c>
      <c r="AM2060" s="11">
        <v>0.88460496836300107</v>
      </c>
      <c r="AN2060" s="11">
        <v>1</v>
      </c>
      <c r="AO2060" s="11">
        <v>0.85927244967323868</v>
      </c>
      <c r="AP2060" s="11">
        <v>0.45356000088155268</v>
      </c>
      <c r="AQ2060" s="11">
        <v>0.92715890058707107</v>
      </c>
      <c r="AR2060" s="11">
        <v>37091.715047850099</v>
      </c>
      <c r="AS2060" s="11">
        <v>37120</v>
      </c>
      <c r="AT2060" s="11">
        <v>4513000</v>
      </c>
      <c r="AW2060" s="11">
        <v>0.04</v>
      </c>
      <c r="AX2060" s="11">
        <v>2.6927530082293288E-2</v>
      </c>
    </row>
    <row r="2061" spans="1:50">
      <c r="A2061"/>
      <c r="B2061"/>
      <c r="C2061"/>
      <c r="D2061"/>
      <c r="E2061"/>
      <c r="F2061"/>
      <c r="G2061"/>
      <c r="H2061"/>
      <c r="I2061"/>
      <c r="J2061"/>
      <c r="K2061"/>
      <c r="L2061"/>
      <c r="M2061"/>
      <c r="N2061"/>
      <c r="O2061"/>
      <c r="P2061"/>
      <c r="Q2061"/>
      <c r="R2061"/>
      <c r="S2061"/>
      <c r="T2061"/>
      <c r="U2061"/>
      <c r="V2061"/>
      <c r="W2061"/>
      <c r="X2061"/>
      <c r="Y2061"/>
      <c r="Z2061"/>
      <c r="AA2061" s="11">
        <v>1.4789010122255817E-2</v>
      </c>
      <c r="AB2061" s="11">
        <v>0.22499999999999998</v>
      </c>
      <c r="AC2061" s="11">
        <v>0.7</v>
      </c>
      <c r="AD2061" s="11">
        <v>0.5</v>
      </c>
      <c r="AE2061" s="11">
        <v>0.51100000000000001</v>
      </c>
      <c r="AF2061" s="11">
        <v>0.41899999999999998</v>
      </c>
      <c r="AG2061" s="11">
        <v>0.5</v>
      </c>
      <c r="AH2061" s="11">
        <v>0.79299999999999993</v>
      </c>
      <c r="AI2061" s="11">
        <v>0.82799999999999996</v>
      </c>
      <c r="AJ2061" s="11">
        <v>0.79096411598369798</v>
      </c>
      <c r="AK2061" s="11">
        <v>0.80077831481029593</v>
      </c>
      <c r="AL2061" s="11">
        <v>0.93370523368504776</v>
      </c>
      <c r="AM2061" s="11">
        <v>0.9279663091915189</v>
      </c>
      <c r="AN2061" s="11">
        <v>1</v>
      </c>
      <c r="AO2061" s="11">
        <v>0.86198738401790054</v>
      </c>
      <c r="AP2061" s="11">
        <v>0.46342000066116446</v>
      </c>
      <c r="AQ2061" s="11">
        <v>0.93370523368504776</v>
      </c>
      <c r="AR2061" s="11">
        <v>37060.112189311498</v>
      </c>
      <c r="AS2061" s="11">
        <v>37170</v>
      </c>
      <c r="AT2061" s="11">
        <v>4538000</v>
      </c>
      <c r="AW2061" s="11">
        <v>0.05</v>
      </c>
      <c r="AX2061" s="11">
        <v>2.3683811103169444E-2</v>
      </c>
    </row>
    <row r="2062" spans="1:50">
      <c r="A2062"/>
      <c r="B2062"/>
      <c r="C2062"/>
      <c r="D2062"/>
      <c r="E2062"/>
      <c r="F2062"/>
      <c r="G2062"/>
      <c r="H2062"/>
      <c r="I2062"/>
      <c r="J2062"/>
      <c r="K2062"/>
      <c r="L2062"/>
      <c r="M2062"/>
      <c r="N2062"/>
      <c r="O2062"/>
      <c r="P2062"/>
      <c r="Q2062"/>
      <c r="R2062"/>
      <c r="S2062"/>
      <c r="T2062"/>
      <c r="U2062"/>
      <c r="V2062"/>
      <c r="W2062"/>
      <c r="X2062"/>
      <c r="Y2062"/>
      <c r="Z2062"/>
      <c r="AA2062" s="11">
        <v>1.4789010122255817E-2</v>
      </c>
      <c r="AB2062" s="11">
        <v>0.21977238485000006</v>
      </c>
      <c r="AC2062" s="11">
        <v>0.7</v>
      </c>
      <c r="AD2062" s="11">
        <v>0.5</v>
      </c>
      <c r="AE2062" s="11">
        <v>0.50900000000000001</v>
      </c>
      <c r="AF2062" s="11">
        <v>0.41399999999999998</v>
      </c>
      <c r="AG2062" s="11">
        <v>0.5</v>
      </c>
      <c r="AH2062" s="11">
        <v>0.84099999999999997</v>
      </c>
      <c r="AI2062" s="11">
        <v>0.82799999999999996</v>
      </c>
      <c r="AJ2062" s="11">
        <v>0.75301170174542809</v>
      </c>
      <c r="AK2062" s="11">
        <v>0.80371861694087199</v>
      </c>
      <c r="AL2062" s="11">
        <v>0.90531752151099132</v>
      </c>
      <c r="AM2062" s="11">
        <v>0.98841863397275331</v>
      </c>
      <c r="AN2062" s="11">
        <v>1</v>
      </c>
      <c r="AO2062" s="11">
        <v>0.86575496471612967</v>
      </c>
      <c r="AP2062" s="11">
        <v>0.47328000044077634</v>
      </c>
      <c r="AQ2062" s="11">
        <v>0.90531752151099132</v>
      </c>
      <c r="AR2062" s="11">
        <v>38299.702116289503</v>
      </c>
      <c r="AS2062" s="11">
        <v>38540</v>
      </c>
      <c r="AT2062" s="11">
        <v>4564900</v>
      </c>
      <c r="AW2062" s="11">
        <v>0.05</v>
      </c>
      <c r="AX2062" s="11">
        <v>2.4691253547022701E-2</v>
      </c>
    </row>
    <row r="2063" spans="1:50">
      <c r="A2063"/>
      <c r="B2063"/>
      <c r="C2063"/>
      <c r="D2063"/>
      <c r="E2063"/>
      <c r="F2063"/>
      <c r="G2063"/>
      <c r="H2063"/>
      <c r="I2063"/>
      <c r="J2063"/>
      <c r="K2063"/>
      <c r="L2063"/>
      <c r="M2063"/>
      <c r="N2063"/>
      <c r="O2063"/>
      <c r="P2063"/>
      <c r="Q2063"/>
      <c r="R2063"/>
      <c r="S2063"/>
      <c r="T2063"/>
      <c r="U2063"/>
      <c r="V2063"/>
      <c r="W2063"/>
      <c r="X2063"/>
      <c r="Y2063"/>
      <c r="Z2063"/>
      <c r="AA2063" s="11">
        <v>1.4789010122255817E-2</v>
      </c>
      <c r="AB2063" s="11">
        <v>0.21454476970000003</v>
      </c>
      <c r="AC2063" s="11">
        <v>0.7</v>
      </c>
      <c r="AD2063" s="11">
        <v>0.5</v>
      </c>
      <c r="AE2063" s="11">
        <v>0.50800000000000001</v>
      </c>
      <c r="AF2063" s="11">
        <v>0.317</v>
      </c>
      <c r="AG2063" s="11">
        <v>0.5</v>
      </c>
      <c r="AH2063" s="11">
        <v>0.86299999999999999</v>
      </c>
      <c r="AI2063" s="11">
        <v>0.81799999999999995</v>
      </c>
      <c r="AJ2063" s="11">
        <v>0.74727836771189593</v>
      </c>
      <c r="AK2063" s="11">
        <v>0.84527285608048808</v>
      </c>
      <c r="AL2063" s="11">
        <v>0.88110972503167628</v>
      </c>
      <c r="AM2063" s="11">
        <v>1</v>
      </c>
      <c r="AN2063" s="11">
        <v>1</v>
      </c>
      <c r="AO2063" s="11">
        <v>0.87972183458329956</v>
      </c>
      <c r="AP2063" s="11">
        <v>0.48314000022038811</v>
      </c>
      <c r="AQ2063" s="11">
        <v>0.88110972503167628</v>
      </c>
      <c r="AR2063" s="11">
        <v>42248.851967402399</v>
      </c>
      <c r="AS2063" s="11">
        <v>42330</v>
      </c>
      <c r="AT2063" s="11">
        <v>4591950</v>
      </c>
      <c r="AW2063" s="11">
        <v>0.04</v>
      </c>
      <c r="AX2063" s="11">
        <v>2.7167460817124095E-2</v>
      </c>
    </row>
    <row r="2064" spans="1:50">
      <c r="A2064"/>
      <c r="B2064"/>
      <c r="C2064"/>
      <c r="D2064"/>
      <c r="E2064"/>
      <c r="F2064"/>
      <c r="G2064"/>
      <c r="H2064"/>
      <c r="I2064"/>
      <c r="J2064"/>
      <c r="K2064"/>
      <c r="L2064"/>
      <c r="M2064"/>
      <c r="N2064"/>
      <c r="O2064"/>
      <c r="P2064"/>
      <c r="Q2064"/>
      <c r="R2064"/>
      <c r="S2064"/>
      <c r="T2064"/>
      <c r="U2064"/>
      <c r="V2064"/>
      <c r="W2064"/>
      <c r="X2064"/>
      <c r="Y2064"/>
      <c r="Z2064"/>
      <c r="AA2064" s="11">
        <v>1.4789010122255817E-2</v>
      </c>
      <c r="AB2064" s="11">
        <v>0.20931715455</v>
      </c>
      <c r="AC2064" s="11">
        <v>0.7</v>
      </c>
      <c r="AD2064" s="11">
        <v>0.5</v>
      </c>
      <c r="AE2064" s="11">
        <v>0.504</v>
      </c>
      <c r="AF2064" s="11">
        <v>0.28300000000000003</v>
      </c>
      <c r="AG2064" s="11">
        <v>0.5</v>
      </c>
      <c r="AH2064" s="11">
        <v>0.85499999999999998</v>
      </c>
      <c r="AI2064" s="11">
        <v>0.83599999999999997</v>
      </c>
      <c r="AJ2064" s="11">
        <v>0.74522429052292605</v>
      </c>
      <c r="AK2064" s="11">
        <v>0.82943076518013203</v>
      </c>
      <c r="AL2064" s="11">
        <v>0.88648382725482566</v>
      </c>
      <c r="AM2064" s="11">
        <v>1</v>
      </c>
      <c r="AN2064" s="11">
        <v>1</v>
      </c>
      <c r="AO2064" s="11">
        <v>0.86992902079315049</v>
      </c>
      <c r="AP2064" s="11">
        <v>0.49299999999999999</v>
      </c>
      <c r="AQ2064" s="11">
        <v>0.88648382725482566</v>
      </c>
      <c r="AR2064" s="11">
        <v>47305.479168098696</v>
      </c>
      <c r="AS2064" s="11">
        <v>47630</v>
      </c>
      <c r="AT2064" s="11">
        <v>4623300</v>
      </c>
      <c r="AW2064" s="11">
        <v>0.04</v>
      </c>
      <c r="AX2064" s="11">
        <v>2.9627604587308981E-2</v>
      </c>
    </row>
    <row r="2065" spans="1:50">
      <c r="A2065"/>
      <c r="B2065"/>
      <c r="C2065"/>
      <c r="D2065"/>
      <c r="E2065"/>
      <c r="F2065"/>
      <c r="G2065"/>
      <c r="H2065"/>
      <c r="I2065"/>
      <c r="J2065"/>
      <c r="K2065"/>
      <c r="L2065"/>
      <c r="M2065"/>
      <c r="N2065"/>
      <c r="O2065"/>
      <c r="P2065"/>
      <c r="Q2065"/>
      <c r="R2065"/>
      <c r="S2065"/>
      <c r="T2065"/>
      <c r="U2065"/>
      <c r="V2065"/>
      <c r="W2065"/>
      <c r="X2065"/>
      <c r="Y2065"/>
      <c r="Z2065"/>
      <c r="AA2065" s="11">
        <v>1.4789010122255817E-2</v>
      </c>
      <c r="AB2065" s="11">
        <v>0.20408953940000008</v>
      </c>
      <c r="AC2065" s="11">
        <v>0.91400000000000003</v>
      </c>
      <c r="AD2065" s="11">
        <v>0.5</v>
      </c>
      <c r="AE2065" s="11">
        <v>0.50800000000000001</v>
      </c>
      <c r="AF2065" s="11">
        <v>0.34899999999999998</v>
      </c>
      <c r="AG2065" s="11">
        <v>0.5</v>
      </c>
      <c r="AH2065" s="11">
        <v>0.88700000000000001</v>
      </c>
      <c r="AI2065" s="11">
        <v>0.84200000000000008</v>
      </c>
      <c r="AJ2065" s="11">
        <v>0.74112658275325205</v>
      </c>
      <c r="AK2065" s="11">
        <v>0.81070457165077592</v>
      </c>
      <c r="AL2065" s="11">
        <v>0.91650907277253535</v>
      </c>
      <c r="AM2065" s="11">
        <v>1</v>
      </c>
      <c r="AN2065" s="11">
        <v>1</v>
      </c>
      <c r="AO2065" s="11">
        <v>0.88958739049726243</v>
      </c>
      <c r="AP2065" s="11">
        <v>0.50600000000000001</v>
      </c>
      <c r="AQ2065" s="11">
        <v>0.91650907277253535</v>
      </c>
      <c r="AR2065" s="11">
        <v>53291.668031142297</v>
      </c>
      <c r="AS2065" s="11">
        <v>53330</v>
      </c>
      <c r="AT2065" s="11">
        <v>4660677</v>
      </c>
      <c r="AW2065" s="11">
        <v>0.06</v>
      </c>
      <c r="AX2065" s="11">
        <v>1.5499608531792386E-3</v>
      </c>
    </row>
    <row r="2066" spans="1:50">
      <c r="A2066"/>
      <c r="B2066"/>
      <c r="C2066"/>
      <c r="D2066"/>
      <c r="E2066"/>
      <c r="F2066"/>
      <c r="G2066"/>
      <c r="H2066"/>
      <c r="I2066"/>
      <c r="J2066"/>
      <c r="K2066"/>
      <c r="L2066"/>
      <c r="M2066"/>
      <c r="N2066"/>
      <c r="O2066"/>
      <c r="P2066"/>
      <c r="Q2066"/>
      <c r="R2066"/>
      <c r="S2066"/>
      <c r="T2066"/>
      <c r="U2066"/>
      <c r="V2066"/>
      <c r="W2066"/>
      <c r="X2066"/>
      <c r="Y2066"/>
      <c r="Z2066"/>
      <c r="AA2066" s="11">
        <v>1.4789010122255817E-2</v>
      </c>
      <c r="AB2066" s="11">
        <v>0.19550000000000001</v>
      </c>
      <c r="AC2066" s="11">
        <v>0.91099999999999992</v>
      </c>
      <c r="AD2066" s="11">
        <v>0.5</v>
      </c>
      <c r="AE2066" s="11">
        <v>0.50600000000000001</v>
      </c>
      <c r="AF2066" s="11">
        <v>0.376</v>
      </c>
      <c r="AG2066" s="11">
        <v>0.5</v>
      </c>
      <c r="AH2066" s="11">
        <v>0.82499999999999996</v>
      </c>
      <c r="AI2066" s="11">
        <v>0.89200000000000002</v>
      </c>
      <c r="AJ2066" s="11">
        <v>0.73017579460970805</v>
      </c>
      <c r="AK2066" s="11">
        <v>0.80681676765025601</v>
      </c>
      <c r="AL2066" s="11">
        <v>0.88491091782746056</v>
      </c>
      <c r="AM2066" s="11">
        <v>1</v>
      </c>
      <c r="AN2066" s="11">
        <v>1</v>
      </c>
      <c r="AO2066" s="11">
        <v>0.88096906102885364</v>
      </c>
      <c r="AP2066" s="11">
        <v>0.49</v>
      </c>
      <c r="AQ2066" s="11">
        <v>0.88491091782746056</v>
      </c>
      <c r="AR2066" s="11">
        <v>55005.3559698924</v>
      </c>
      <c r="AS2066" s="11">
        <v>54830</v>
      </c>
      <c r="AT2066" s="11">
        <v>4709153</v>
      </c>
      <c r="AW2066" s="11">
        <v>0.05</v>
      </c>
      <c r="AX2066" s="11">
        <v>-1.7691727147526037E-3</v>
      </c>
    </row>
    <row r="2067" spans="1:50">
      <c r="A2067"/>
      <c r="B2067"/>
      <c r="C2067"/>
      <c r="D2067"/>
      <c r="E2067"/>
      <c r="F2067"/>
      <c r="G2067"/>
      <c r="H2067"/>
      <c r="I2067"/>
      <c r="J2067"/>
      <c r="K2067"/>
      <c r="L2067"/>
      <c r="M2067"/>
      <c r="N2067"/>
      <c r="O2067"/>
      <c r="P2067"/>
      <c r="Q2067"/>
      <c r="R2067"/>
      <c r="S2067"/>
      <c r="T2067"/>
      <c r="U2067"/>
      <c r="V2067"/>
      <c r="W2067"/>
      <c r="X2067"/>
      <c r="Y2067"/>
      <c r="Z2067"/>
      <c r="AA2067" s="11">
        <v>1.4789010122255817E-2</v>
      </c>
      <c r="AB2067" s="11">
        <v>0.2115899996403604</v>
      </c>
      <c r="AC2067" s="11">
        <v>0.8909999999999999</v>
      </c>
      <c r="AD2067" s="11">
        <v>0.5</v>
      </c>
      <c r="AE2067" s="11">
        <v>0.503</v>
      </c>
      <c r="AF2067" s="11">
        <v>0.46299999999999997</v>
      </c>
      <c r="AG2067" s="11">
        <v>0.6</v>
      </c>
      <c r="AH2067" s="11">
        <v>0.7609999999999999</v>
      </c>
      <c r="AI2067" s="11">
        <v>0.86199999999999999</v>
      </c>
      <c r="AJ2067" s="11">
        <v>0.75036648717699994</v>
      </c>
      <c r="AK2067" s="11">
        <v>0.81446731548685791</v>
      </c>
      <c r="AL2067" s="11">
        <v>0.87153831889178934</v>
      </c>
      <c r="AM2067" s="11">
        <v>1</v>
      </c>
      <c r="AN2067" s="11">
        <v>1</v>
      </c>
      <c r="AO2067" s="11">
        <v>0.88830754298034853</v>
      </c>
      <c r="AP2067" s="11">
        <v>0.495</v>
      </c>
      <c r="AQ2067" s="11">
        <v>0.87153831889178934</v>
      </c>
      <c r="AR2067" s="11">
        <v>61267.999959873399</v>
      </c>
      <c r="AS2067" s="11">
        <v>60370</v>
      </c>
      <c r="AT2067" s="11">
        <v>4768212</v>
      </c>
      <c r="AW2067" s="11">
        <v>0.06</v>
      </c>
      <c r="AX2067" s="11">
        <v>-5.1187977239689209E-3</v>
      </c>
    </row>
    <row r="2068" spans="1:50">
      <c r="A2068"/>
      <c r="B2068"/>
      <c r="C2068"/>
      <c r="D2068"/>
      <c r="E2068"/>
      <c r="F2068"/>
      <c r="G2068"/>
      <c r="H2068"/>
      <c r="I2068"/>
      <c r="J2068"/>
      <c r="K2068"/>
      <c r="L2068"/>
      <c r="M2068"/>
      <c r="N2068"/>
      <c r="O2068"/>
      <c r="P2068"/>
      <c r="Q2068"/>
      <c r="R2068"/>
      <c r="S2068"/>
      <c r="T2068"/>
      <c r="U2068"/>
      <c r="V2068"/>
      <c r="W2068"/>
      <c r="X2068"/>
      <c r="Y2068"/>
      <c r="Z2068"/>
      <c r="AA2068" s="11">
        <v>1.4789010122255817E-2</v>
      </c>
      <c r="AB2068" s="11">
        <v>0.22767999928072102</v>
      </c>
      <c r="AC2068" s="11">
        <v>0.88099999999999989</v>
      </c>
      <c r="AD2068" s="11">
        <v>0.6</v>
      </c>
      <c r="AE2068" s="11">
        <v>0.503</v>
      </c>
      <c r="AF2068" s="11">
        <v>0.505</v>
      </c>
      <c r="AG2068" s="11">
        <v>0.6</v>
      </c>
      <c r="AH2068" s="11">
        <v>0.78099999999999992</v>
      </c>
      <c r="AI2068" s="11">
        <v>0.89200000000000002</v>
      </c>
      <c r="AJ2068" s="11">
        <v>0.73760183583757399</v>
      </c>
      <c r="AK2068" s="11">
        <v>0.81359868467946606</v>
      </c>
      <c r="AL2068" s="11">
        <v>0.88728280062289056</v>
      </c>
      <c r="AM2068" s="11">
        <v>1</v>
      </c>
      <c r="AN2068" s="11">
        <v>1</v>
      </c>
      <c r="AO2068" s="11">
        <v>0.87551658160995793</v>
      </c>
      <c r="AP2068" s="11">
        <v>0.48599999999999999</v>
      </c>
      <c r="AQ2068" s="11">
        <v>0.88728280062289056</v>
      </c>
      <c r="AR2068" s="11">
        <v>56213.519855050901</v>
      </c>
      <c r="AS2068" s="11">
        <v>55420</v>
      </c>
      <c r="AT2068" s="11">
        <v>4827038</v>
      </c>
      <c r="AW2068" s="11">
        <v>7.0000000000000007E-2</v>
      </c>
      <c r="AX2068" s="11">
        <v>-6.96201993741008E-3</v>
      </c>
    </row>
    <row r="2069" spans="1:50">
      <c r="A2069"/>
      <c r="B2069"/>
      <c r="C2069"/>
      <c r="D2069"/>
      <c r="E2069"/>
      <c r="F2069"/>
      <c r="G2069"/>
      <c r="H2069"/>
      <c r="I2069"/>
      <c r="J2069"/>
      <c r="K2069"/>
      <c r="L2069"/>
      <c r="M2069"/>
      <c r="N2069"/>
      <c r="O2069"/>
      <c r="P2069"/>
      <c r="Q2069"/>
      <c r="R2069"/>
      <c r="S2069"/>
      <c r="T2069"/>
      <c r="U2069"/>
      <c r="V2069"/>
      <c r="W2069"/>
      <c r="X2069"/>
      <c r="Y2069"/>
      <c r="Z2069"/>
      <c r="AA2069" s="11">
        <v>1.4789010122255817E-2</v>
      </c>
      <c r="AB2069" s="11">
        <v>0.24376999892108142</v>
      </c>
      <c r="AC2069" s="11">
        <v>0.88800000000000001</v>
      </c>
      <c r="AD2069" s="11">
        <v>0.6</v>
      </c>
      <c r="AE2069" s="11">
        <v>0.505</v>
      </c>
      <c r="AF2069" s="11">
        <v>0.498</v>
      </c>
      <c r="AG2069" s="11">
        <v>0.65</v>
      </c>
      <c r="AH2069" s="11">
        <v>0.74199999999999999</v>
      </c>
      <c r="AI2069" s="11">
        <v>0.89200000000000002</v>
      </c>
      <c r="AJ2069" s="11">
        <v>0.73522581753230631</v>
      </c>
      <c r="AK2069" s="11">
        <v>0.81046269790276604</v>
      </c>
      <c r="AL2069" s="11">
        <v>0.88340997270322608</v>
      </c>
      <c r="AM2069" s="11">
        <v>1</v>
      </c>
      <c r="AN2069" s="11">
        <v>1</v>
      </c>
      <c r="AO2069" s="11">
        <v>0.87176141587779266</v>
      </c>
      <c r="AP2069" s="11">
        <v>0.47100000000000003</v>
      </c>
      <c r="AQ2069" s="11">
        <v>0.88340997270322608</v>
      </c>
      <c r="AS2069" s="11">
        <v>62196</v>
      </c>
      <c r="AW2069" s="11">
        <v>7.0000000000000007E-2</v>
      </c>
      <c r="AX2069" s="11">
        <v>-1.2401249591338481E-2</v>
      </c>
    </row>
    <row r="2070" spans="1:50">
      <c r="A2070"/>
      <c r="B2070"/>
      <c r="C2070"/>
      <c r="D2070"/>
      <c r="E2070"/>
      <c r="F2070"/>
      <c r="G2070"/>
      <c r="H2070"/>
      <c r="I2070"/>
      <c r="J2070"/>
      <c r="K2070"/>
      <c r="L2070"/>
      <c r="M2070"/>
      <c r="N2070"/>
      <c r="O2070"/>
      <c r="P2070"/>
      <c r="Q2070"/>
      <c r="R2070"/>
      <c r="S2070"/>
      <c r="T2070"/>
      <c r="U2070"/>
      <c r="V2070"/>
      <c r="W2070"/>
      <c r="X2070"/>
      <c r="Y2070"/>
      <c r="Z2070"/>
      <c r="AA2070" s="11">
        <v>0</v>
      </c>
      <c r="AB2070" s="11">
        <v>0.79600000380000002</v>
      </c>
      <c r="AC2070" s="11">
        <v>0.85</v>
      </c>
      <c r="AD2070" s="11">
        <v>0.7</v>
      </c>
      <c r="AE2070" s="11">
        <v>0.75</v>
      </c>
      <c r="AF2070" s="11">
        <v>0.52700000000000002</v>
      </c>
      <c r="AG2070" s="11">
        <v>0.5</v>
      </c>
      <c r="AH2070" s="11">
        <v>0.85699999999999998</v>
      </c>
      <c r="AI2070" s="11">
        <v>0.73</v>
      </c>
      <c r="AJ2070" s="11">
        <v>0.59204029908995248</v>
      </c>
      <c r="AK2070" s="11">
        <v>0.30080370966043968</v>
      </c>
      <c r="AL2070" s="11">
        <v>0.45108327614228216</v>
      </c>
      <c r="AM2070" s="11">
        <v>4.1194119923082216E-3</v>
      </c>
      <c r="AN2070" s="11">
        <v>8.7316571428571438E-2</v>
      </c>
      <c r="AO2070" s="11">
        <v>0.64257561882800673</v>
      </c>
      <c r="AP2070" s="11">
        <v>0.59040000329911702</v>
      </c>
      <c r="AQ2070" s="11">
        <v>0.45108327614228216</v>
      </c>
      <c r="AR2070" s="11">
        <v>13673.2019151848</v>
      </c>
      <c r="AS2070" s="11">
        <v>13280</v>
      </c>
      <c r="AT2070" s="11">
        <v>2171831</v>
      </c>
      <c r="AW2070" s="11">
        <v>-0.1</v>
      </c>
      <c r="AX2070" s="11">
        <v>-4.727900445044475E-2</v>
      </c>
    </row>
    <row r="2071" spans="1:50">
      <c r="A2071"/>
      <c r="B2071"/>
      <c r="C2071"/>
      <c r="D2071"/>
      <c r="E2071"/>
      <c r="F2071"/>
      <c r="G2071"/>
      <c r="H2071"/>
      <c r="I2071"/>
      <c r="J2071"/>
      <c r="K2071"/>
      <c r="L2071"/>
      <c r="M2071"/>
      <c r="N2071"/>
      <c r="O2071"/>
      <c r="P2071"/>
      <c r="Q2071"/>
      <c r="R2071"/>
      <c r="S2071"/>
      <c r="T2071"/>
      <c r="U2071"/>
      <c r="V2071"/>
      <c r="W2071"/>
      <c r="X2071"/>
      <c r="Y2071"/>
      <c r="Z2071"/>
      <c r="AA2071" s="11">
        <v>0</v>
      </c>
      <c r="AB2071" s="11">
        <v>0.7</v>
      </c>
      <c r="AC2071" s="11">
        <v>0.85</v>
      </c>
      <c r="AD2071" s="11">
        <v>0.3</v>
      </c>
      <c r="AE2071" s="11">
        <v>0.75</v>
      </c>
      <c r="AF2071" s="11">
        <v>0.49299999999999999</v>
      </c>
      <c r="AG2071" s="11">
        <v>0.5</v>
      </c>
      <c r="AH2071" s="11">
        <v>0.86699999999999999</v>
      </c>
      <c r="AI2071" s="11">
        <v>0.73</v>
      </c>
      <c r="AJ2071" s="11">
        <v>0.59391867249792596</v>
      </c>
      <c r="AK2071" s="11">
        <v>0.29673847933806596</v>
      </c>
      <c r="AL2071" s="11">
        <v>0.45008497567815908</v>
      </c>
      <c r="AM2071" s="11">
        <v>7.4893138725009994E-3</v>
      </c>
      <c r="AN2071" s="11">
        <v>8.2196000000000005E-2</v>
      </c>
      <c r="AO2071" s="11">
        <v>0.64548532526833635</v>
      </c>
      <c r="AP2071" s="11">
        <v>0.60516000296920536</v>
      </c>
      <c r="AQ2071" s="11">
        <v>0.45008497567815908</v>
      </c>
      <c r="AR2071" s="11">
        <v>14013.496220189199</v>
      </c>
      <c r="AS2071" s="11">
        <v>13570</v>
      </c>
      <c r="AT2071" s="11">
        <v>2225393</v>
      </c>
      <c r="AW2071" s="11">
        <v>-0.13</v>
      </c>
      <c r="AX2071" s="11">
        <v>-4.0013486653496577E-2</v>
      </c>
    </row>
    <row r="2072" spans="1:50">
      <c r="A2072"/>
      <c r="B2072"/>
      <c r="C2072"/>
      <c r="D2072"/>
      <c r="E2072"/>
      <c r="F2072"/>
      <c r="G2072"/>
      <c r="H2072"/>
      <c r="I2072"/>
      <c r="J2072"/>
      <c r="K2072"/>
      <c r="L2072"/>
      <c r="M2072"/>
      <c r="N2072"/>
      <c r="O2072"/>
      <c r="P2072"/>
      <c r="Q2072"/>
      <c r="R2072"/>
      <c r="S2072"/>
      <c r="T2072"/>
      <c r="U2072"/>
      <c r="V2072"/>
      <c r="W2072"/>
      <c r="X2072"/>
      <c r="Y2072"/>
      <c r="Z2072"/>
      <c r="AA2072" s="11">
        <v>0</v>
      </c>
      <c r="AB2072" s="11">
        <v>0.7</v>
      </c>
      <c r="AC2072" s="11">
        <v>0.85</v>
      </c>
      <c r="AD2072" s="11">
        <v>0.3</v>
      </c>
      <c r="AE2072" s="11">
        <v>0.75</v>
      </c>
      <c r="AF2072" s="11">
        <v>0.46299999999999997</v>
      </c>
      <c r="AG2072" s="11">
        <v>0.5</v>
      </c>
      <c r="AH2072" s="11">
        <v>0.81700000000000006</v>
      </c>
      <c r="AI2072" s="11">
        <v>0.73</v>
      </c>
      <c r="AJ2072" s="11">
        <v>0.61622238176328104</v>
      </c>
      <c r="AK2072" s="11">
        <v>0.33296536947506394</v>
      </c>
      <c r="AL2072" s="11">
        <v>0.54240390761089363</v>
      </c>
      <c r="AM2072" s="11">
        <v>2.5898909616812446E-2</v>
      </c>
      <c r="AN2072" s="11">
        <v>9.6651857142857137E-2</v>
      </c>
      <c r="AO2072" s="11">
        <v>0.64832043236786574</v>
      </c>
      <c r="AP2072" s="11">
        <v>0.61992000263929359</v>
      </c>
      <c r="AQ2072" s="11">
        <v>0.54240390761089363</v>
      </c>
      <c r="AR2072" s="11">
        <v>14800.554677714899</v>
      </c>
      <c r="AS2072" s="11">
        <v>14300</v>
      </c>
      <c r="AT2072" s="11">
        <v>2273798</v>
      </c>
      <c r="AW2072" s="11">
        <v>-0.12</v>
      </c>
      <c r="AX2072" s="11">
        <v>-3.9174364098843062E-2</v>
      </c>
    </row>
    <row r="2073" spans="1:50">
      <c r="A2073"/>
      <c r="B2073"/>
      <c r="C2073"/>
      <c r="D2073"/>
      <c r="E2073"/>
      <c r="F2073"/>
      <c r="G2073"/>
      <c r="H2073"/>
      <c r="I2073"/>
      <c r="J2073"/>
      <c r="K2073"/>
      <c r="L2073"/>
      <c r="M2073"/>
      <c r="N2073"/>
      <c r="O2073"/>
      <c r="P2073"/>
      <c r="Q2073"/>
      <c r="R2073"/>
      <c r="S2073"/>
      <c r="T2073"/>
      <c r="U2073"/>
      <c r="V2073"/>
      <c r="W2073"/>
      <c r="X2073"/>
      <c r="Y2073"/>
      <c r="Z2073"/>
      <c r="AA2073" s="11">
        <v>0</v>
      </c>
      <c r="AB2073" s="11">
        <v>0.7</v>
      </c>
      <c r="AC2073" s="11">
        <v>0.85</v>
      </c>
      <c r="AD2073" s="11">
        <v>0.3</v>
      </c>
      <c r="AE2073" s="11">
        <v>0.74900000000000011</v>
      </c>
      <c r="AF2073" s="11">
        <v>0.42200000000000004</v>
      </c>
      <c r="AG2073" s="11">
        <v>0.5</v>
      </c>
      <c r="AH2073" s="11">
        <v>0.82900000000000007</v>
      </c>
      <c r="AI2073" s="11">
        <v>0.79</v>
      </c>
      <c r="AJ2073" s="11">
        <v>0.638526091028636</v>
      </c>
      <c r="AK2073" s="11">
        <v>0.36919225961206198</v>
      </c>
      <c r="AL2073" s="11">
        <v>0.63472283954362829</v>
      </c>
      <c r="AM2073" s="11">
        <v>4.6970599999089334E-2</v>
      </c>
      <c r="AN2073" s="11">
        <v>0.11556528571428572</v>
      </c>
      <c r="AO2073" s="11">
        <v>0.65115553946739513</v>
      </c>
      <c r="AP2073" s="11">
        <v>0.63468000230938193</v>
      </c>
      <c r="AQ2073" s="11">
        <v>0.63472283954362829</v>
      </c>
      <c r="AR2073" s="11">
        <v>15068.9841917387</v>
      </c>
      <c r="AS2073" s="11">
        <v>14410</v>
      </c>
      <c r="AT2073" s="11">
        <v>2318235</v>
      </c>
      <c r="AW2073" s="11">
        <v>-0.1</v>
      </c>
      <c r="AX2073" s="11">
        <v>-3.4700836842256944E-2</v>
      </c>
    </row>
    <row r="2074" spans="1:50">
      <c r="A2074"/>
      <c r="B2074"/>
      <c r="C2074"/>
      <c r="D2074"/>
      <c r="E2074"/>
      <c r="F2074"/>
      <c r="G2074"/>
      <c r="H2074"/>
      <c r="I2074"/>
      <c r="J2074"/>
      <c r="K2074"/>
      <c r="L2074"/>
      <c r="M2074"/>
      <c r="N2074"/>
      <c r="O2074"/>
      <c r="P2074"/>
      <c r="Q2074"/>
      <c r="R2074"/>
      <c r="S2074"/>
      <c r="T2074"/>
      <c r="U2074"/>
      <c r="V2074"/>
      <c r="W2074"/>
      <c r="X2074"/>
      <c r="Y2074"/>
      <c r="Z2074"/>
      <c r="AA2074" s="11">
        <v>0</v>
      </c>
      <c r="AB2074" s="11">
        <v>0.7</v>
      </c>
      <c r="AC2074" s="11">
        <v>0.7</v>
      </c>
      <c r="AD2074" s="11">
        <v>0.3</v>
      </c>
      <c r="AE2074" s="11">
        <v>0.90900000000000003</v>
      </c>
      <c r="AF2074" s="11">
        <v>0.56000000000000005</v>
      </c>
      <c r="AG2074" s="11">
        <v>0.3</v>
      </c>
      <c r="AH2074" s="11">
        <v>0.879</v>
      </c>
      <c r="AI2074" s="11">
        <v>0.79</v>
      </c>
      <c r="AJ2074" s="11">
        <v>0.65545369853513002</v>
      </c>
      <c r="AK2074" s="11">
        <v>0.36812181972340896</v>
      </c>
      <c r="AL2074" s="11">
        <v>0.63193005152172754</v>
      </c>
      <c r="AM2074" s="11">
        <v>5.6955242405277336E-2</v>
      </c>
      <c r="AN2074" s="11">
        <v>0.13757585714285714</v>
      </c>
      <c r="AO2074" s="11">
        <v>0.64556916123177921</v>
      </c>
      <c r="AP2074" s="11">
        <v>0.64944000197947016</v>
      </c>
      <c r="AQ2074" s="11">
        <v>0.63193005152172754</v>
      </c>
      <c r="AR2074" s="11">
        <v>14997.1458976581</v>
      </c>
      <c r="AS2074" s="11">
        <v>14350</v>
      </c>
      <c r="AT2074" s="11">
        <v>2360528</v>
      </c>
      <c r="AW2074" s="11">
        <v>-0.09</v>
      </c>
      <c r="AX2074" s="11">
        <v>-3.1961207803139213E-2</v>
      </c>
    </row>
    <row r="2075" spans="1:50">
      <c r="A2075"/>
      <c r="B2075"/>
      <c r="C2075"/>
      <c r="D2075"/>
      <c r="E2075"/>
      <c r="F2075"/>
      <c r="G2075"/>
      <c r="H2075"/>
      <c r="I2075"/>
      <c r="J2075"/>
      <c r="K2075"/>
      <c r="L2075"/>
      <c r="M2075"/>
      <c r="N2075"/>
      <c r="O2075"/>
      <c r="P2075"/>
      <c r="Q2075"/>
      <c r="R2075"/>
      <c r="S2075"/>
      <c r="T2075"/>
      <c r="U2075"/>
      <c r="V2075"/>
      <c r="W2075"/>
      <c r="X2075"/>
      <c r="Y2075"/>
      <c r="Z2075"/>
      <c r="AA2075" s="11">
        <v>0</v>
      </c>
      <c r="AB2075" s="11">
        <v>0.7</v>
      </c>
      <c r="AC2075" s="11">
        <v>0.7</v>
      </c>
      <c r="AD2075" s="11">
        <v>0.3</v>
      </c>
      <c r="AE2075" s="11">
        <v>0.93700000000000006</v>
      </c>
      <c r="AF2075" s="11">
        <v>0.67299999999999993</v>
      </c>
      <c r="AG2075" s="11">
        <v>0.3</v>
      </c>
      <c r="AH2075" s="11">
        <v>0.85199999999999998</v>
      </c>
      <c r="AI2075" s="11">
        <v>0.81</v>
      </c>
      <c r="AJ2075" s="11">
        <v>0.67238130604162394</v>
      </c>
      <c r="AK2075" s="11">
        <v>0.367051379834756</v>
      </c>
      <c r="AL2075" s="11">
        <v>0.62913726349982668</v>
      </c>
      <c r="AM2075" s="11">
        <v>7.4931812051033553E-2</v>
      </c>
      <c r="AN2075" s="11">
        <v>0.15958642857142857</v>
      </c>
      <c r="AO2075" s="11">
        <v>0.63998278299616318</v>
      </c>
      <c r="AP2075" s="11">
        <v>0.6642000016495585</v>
      </c>
      <c r="AQ2075" s="11">
        <v>0.62913726349982668</v>
      </c>
      <c r="AR2075" s="11">
        <v>15869.157671468</v>
      </c>
      <c r="AS2075" s="11">
        <v>15270</v>
      </c>
      <c r="AT2075" s="11">
        <v>2402184</v>
      </c>
      <c r="AW2075" s="11">
        <v>-0.08</v>
      </c>
      <c r="AX2075" s="11">
        <v>-3.2053395516642491E-2</v>
      </c>
    </row>
    <row r="2076" spans="1:50">
      <c r="A2076"/>
      <c r="B2076"/>
      <c r="C2076"/>
      <c r="D2076"/>
      <c r="E2076"/>
      <c r="F2076"/>
      <c r="G2076"/>
      <c r="H2076"/>
      <c r="I2076"/>
      <c r="J2076"/>
      <c r="K2076"/>
      <c r="L2076"/>
      <c r="M2076"/>
      <c r="N2076"/>
      <c r="O2076"/>
      <c r="P2076"/>
      <c r="Q2076"/>
      <c r="R2076"/>
      <c r="S2076"/>
      <c r="T2076"/>
      <c r="U2076"/>
      <c r="V2076"/>
      <c r="W2076"/>
      <c r="X2076"/>
      <c r="Y2076"/>
      <c r="Z2076"/>
      <c r="AA2076" s="11">
        <v>0</v>
      </c>
      <c r="AB2076" s="11">
        <v>0.72340000149999995</v>
      </c>
      <c r="AC2076" s="11">
        <v>0.7</v>
      </c>
      <c r="AD2076" s="11">
        <v>0.5</v>
      </c>
      <c r="AE2076" s="11">
        <v>0.98499999999999999</v>
      </c>
      <c r="AF2076" s="11">
        <v>0.67299999999999993</v>
      </c>
      <c r="AG2076" s="11">
        <v>0.3</v>
      </c>
      <c r="AH2076" s="11">
        <v>0.94</v>
      </c>
      <c r="AI2076" s="11">
        <v>0.79400000000000004</v>
      </c>
      <c r="AJ2076" s="11">
        <v>0.66424434123327403</v>
      </c>
      <c r="AK2076" s="11">
        <v>0.35968827995324698</v>
      </c>
      <c r="AL2076" s="11">
        <v>0.651925001546106</v>
      </c>
      <c r="AM2076" s="11">
        <v>0.14688412611425555</v>
      </c>
      <c r="AN2076" s="11">
        <v>0.18159700000000001</v>
      </c>
      <c r="AO2076" s="11">
        <v>0.632362931450831</v>
      </c>
      <c r="AP2076" s="11">
        <v>0.67896000131964684</v>
      </c>
      <c r="AQ2076" s="11">
        <v>0.651925001546106</v>
      </c>
      <c r="AR2076" s="11">
        <v>17149.253339706702</v>
      </c>
      <c r="AS2076" s="11">
        <v>16540</v>
      </c>
      <c r="AT2076" s="11">
        <v>2443347</v>
      </c>
      <c r="AW2076" s="11">
        <v>-0.06</v>
      </c>
      <c r="AX2076" s="11">
        <v>-3.6697654188715512E-2</v>
      </c>
    </row>
    <row r="2077" spans="1:50">
      <c r="A2077"/>
      <c r="B2077"/>
      <c r="C2077"/>
      <c r="D2077"/>
      <c r="E2077"/>
      <c r="F2077"/>
      <c r="G2077"/>
      <c r="H2077"/>
      <c r="I2077"/>
      <c r="J2077"/>
      <c r="K2077"/>
      <c r="L2077"/>
      <c r="M2077"/>
      <c r="N2077"/>
      <c r="O2077"/>
      <c r="P2077"/>
      <c r="Q2077"/>
      <c r="R2077"/>
      <c r="S2077"/>
      <c r="T2077"/>
      <c r="U2077"/>
      <c r="V2077"/>
      <c r="W2077"/>
      <c r="X2077"/>
      <c r="Y2077"/>
      <c r="Z2077"/>
      <c r="AA2077" s="11">
        <v>0</v>
      </c>
      <c r="AB2077" s="11">
        <v>0.695624303</v>
      </c>
      <c r="AC2077" s="11">
        <v>0.7</v>
      </c>
      <c r="AD2077" s="11">
        <v>0.5</v>
      </c>
      <c r="AE2077" s="11">
        <v>0.98499999999999999</v>
      </c>
      <c r="AF2077" s="11">
        <v>0.47100000000000003</v>
      </c>
      <c r="AG2077" s="11">
        <v>0.3</v>
      </c>
      <c r="AH2077" s="11">
        <v>0.84699999999999998</v>
      </c>
      <c r="AI2077" s="11">
        <v>0.754</v>
      </c>
      <c r="AJ2077" s="11">
        <v>0.656107376424924</v>
      </c>
      <c r="AK2077" s="11">
        <v>0.35232518007173802</v>
      </c>
      <c r="AL2077" s="11">
        <v>0.67471273959238531</v>
      </c>
      <c r="AM2077" s="11">
        <v>0.20709615188064998</v>
      </c>
      <c r="AN2077" s="11">
        <v>0.20360757142857144</v>
      </c>
      <c r="AO2077" s="11">
        <v>0.62474307990549893</v>
      </c>
      <c r="AP2077" s="11">
        <v>0.69372000098973519</v>
      </c>
      <c r="AQ2077" s="11">
        <v>0.67471273959238531</v>
      </c>
      <c r="AR2077" s="11">
        <v>17582.3078642484</v>
      </c>
      <c r="AS2077" s="11">
        <v>16730</v>
      </c>
      <c r="AT2077" s="11">
        <v>2484085</v>
      </c>
      <c r="AW2077" s="11">
        <v>-0.08</v>
      </c>
      <c r="AX2077" s="11">
        <v>-3.5667326724256376E-2</v>
      </c>
    </row>
    <row r="2078" spans="1:50">
      <c r="A2078"/>
      <c r="B2078"/>
      <c r="C2078"/>
      <c r="D2078"/>
      <c r="E2078"/>
      <c r="F2078"/>
      <c r="G2078"/>
      <c r="H2078"/>
      <c r="I2078"/>
      <c r="J2078"/>
      <c r="K2078"/>
      <c r="L2078"/>
      <c r="M2078"/>
      <c r="N2078"/>
      <c r="O2078"/>
      <c r="P2078"/>
      <c r="Q2078"/>
      <c r="R2078"/>
      <c r="S2078"/>
      <c r="T2078"/>
      <c r="U2078"/>
      <c r="V2078"/>
      <c r="W2078"/>
      <c r="X2078"/>
      <c r="Y2078"/>
      <c r="Z2078"/>
      <c r="AA2078" s="11">
        <v>0</v>
      </c>
      <c r="AB2078" s="11">
        <v>0.66784860449999994</v>
      </c>
      <c r="AC2078" s="11">
        <v>0.7</v>
      </c>
      <c r="AD2078" s="11">
        <v>0.5</v>
      </c>
      <c r="AE2078" s="11">
        <v>0.98499999999999999</v>
      </c>
      <c r="AF2078" s="11">
        <v>0.33700000000000002</v>
      </c>
      <c r="AG2078" s="11">
        <v>0.5</v>
      </c>
      <c r="AH2078" s="11">
        <v>0.83799999999999997</v>
      </c>
      <c r="AI2078" s="11">
        <v>0.75599999999999989</v>
      </c>
      <c r="AJ2078" s="11">
        <v>0.66108483700673193</v>
      </c>
      <c r="AK2078" s="11">
        <v>0.31508666681355801</v>
      </c>
      <c r="AL2078" s="11">
        <v>0.58870753793030173</v>
      </c>
      <c r="AM2078" s="11">
        <v>0.26130841876336997</v>
      </c>
      <c r="AN2078" s="11">
        <v>0.20453228571428569</v>
      </c>
      <c r="AO2078" s="11">
        <v>0.62110979922123621</v>
      </c>
      <c r="AP2078" s="11">
        <v>0.70848000065982331</v>
      </c>
      <c r="AQ2078" s="11">
        <v>0.58870753793030173</v>
      </c>
      <c r="AR2078" s="11">
        <v>17717.969766189701</v>
      </c>
      <c r="AS2078" s="11">
        <v>17270</v>
      </c>
      <c r="AT2078" s="11">
        <v>2525751</v>
      </c>
      <c r="AW2078" s="11">
        <v>-0.08</v>
      </c>
      <c r="AX2078" s="11">
        <v>-4.0570297563029656E-2</v>
      </c>
    </row>
    <row r="2079" spans="1:50">
      <c r="A2079"/>
      <c r="B2079"/>
      <c r="C2079"/>
      <c r="D2079"/>
      <c r="E2079"/>
      <c r="F2079"/>
      <c r="G2079"/>
      <c r="H2079"/>
      <c r="I2079"/>
      <c r="J2079"/>
      <c r="K2079"/>
      <c r="L2079"/>
      <c r="M2079"/>
      <c r="N2079"/>
      <c r="O2079"/>
      <c r="P2079"/>
      <c r="Q2079"/>
      <c r="R2079"/>
      <c r="S2079"/>
      <c r="T2079"/>
      <c r="U2079"/>
      <c r="V2079"/>
      <c r="W2079"/>
      <c r="X2079"/>
      <c r="Y2079"/>
      <c r="Z2079"/>
      <c r="AA2079" s="11">
        <v>0</v>
      </c>
      <c r="AB2079" s="11">
        <v>0.63292504430000007</v>
      </c>
      <c r="AC2079" s="11">
        <v>0.7</v>
      </c>
      <c r="AD2079" s="11">
        <v>0.5</v>
      </c>
      <c r="AE2079" s="11">
        <v>0.98499999999999999</v>
      </c>
      <c r="AF2079" s="11">
        <v>0.58299999999999996</v>
      </c>
      <c r="AG2079" s="11">
        <v>0.5</v>
      </c>
      <c r="AH2079" s="11">
        <v>0.79200000000000004</v>
      </c>
      <c r="AI2079" s="11">
        <v>0.76</v>
      </c>
      <c r="AJ2079" s="11">
        <v>0.66576495080845399</v>
      </c>
      <c r="AK2079" s="11">
        <v>0.374839751087644</v>
      </c>
      <c r="AL2079" s="11">
        <v>0.62884477936212557</v>
      </c>
      <c r="AM2079" s="11">
        <v>0.34859127025045333</v>
      </c>
      <c r="AN2079" s="11">
        <v>0.23338797619047622</v>
      </c>
      <c r="AO2079" s="11">
        <v>0.6347475083596118</v>
      </c>
      <c r="AP2079" s="11">
        <v>0.72324000032991165</v>
      </c>
      <c r="AQ2079" s="11">
        <v>0.62884477936212557</v>
      </c>
      <c r="AR2079" s="11">
        <v>18515.578732870901</v>
      </c>
      <c r="AS2079" s="11">
        <v>18220</v>
      </c>
      <c r="AT2079" s="11">
        <v>2569963</v>
      </c>
      <c r="AW2079" s="11">
        <v>-0.05</v>
      </c>
      <c r="AX2079" s="11">
        <v>-3.8059710675066194E-2</v>
      </c>
    </row>
    <row r="2080" spans="1:50">
      <c r="A2080"/>
      <c r="B2080"/>
      <c r="C2080"/>
      <c r="D2080"/>
      <c r="E2080"/>
      <c r="F2080"/>
      <c r="G2080"/>
      <c r="H2080"/>
      <c r="I2080"/>
      <c r="J2080"/>
      <c r="K2080"/>
      <c r="L2080"/>
      <c r="M2080"/>
      <c r="N2080"/>
      <c r="O2080"/>
      <c r="P2080"/>
      <c r="Q2080"/>
      <c r="R2080"/>
      <c r="S2080"/>
      <c r="T2080"/>
      <c r="U2080"/>
      <c r="V2080"/>
      <c r="W2080"/>
      <c r="X2080"/>
      <c r="Y2080"/>
      <c r="Z2080"/>
      <c r="AA2080" s="11">
        <v>0</v>
      </c>
      <c r="AB2080" s="11">
        <v>0.60343755440000002</v>
      </c>
      <c r="AC2080" s="11">
        <v>0.7</v>
      </c>
      <c r="AD2080" s="11">
        <v>0.5</v>
      </c>
      <c r="AE2080" s="11">
        <v>0.98499999999999999</v>
      </c>
      <c r="AF2080" s="11">
        <v>0.57600000000000007</v>
      </c>
      <c r="AG2080" s="11">
        <v>0.5</v>
      </c>
      <c r="AH2080" s="11">
        <v>0.80400000000000005</v>
      </c>
      <c r="AI2080" s="11">
        <v>0.71599999999999997</v>
      </c>
      <c r="AJ2080" s="11">
        <v>0.65665213804103595</v>
      </c>
      <c r="AK2080" s="11">
        <v>0.354657162821018</v>
      </c>
      <c r="AL2080" s="11">
        <v>0.59280021019137563</v>
      </c>
      <c r="AM2080" s="11">
        <v>0.56587303739814998</v>
      </c>
      <c r="AN2080" s="11">
        <v>0.26224366666666665</v>
      </c>
      <c r="AO2080" s="11">
        <v>0.60537281925034647</v>
      </c>
      <c r="AP2080" s="11">
        <v>0.73799999999999999</v>
      </c>
      <c r="AQ2080" s="11">
        <v>0.59280021019137563</v>
      </c>
      <c r="AR2080" s="11">
        <v>19533.340491316099</v>
      </c>
      <c r="AS2080" s="11">
        <v>18890</v>
      </c>
      <c r="AT2080" s="11">
        <v>2617833</v>
      </c>
      <c r="AW2080" s="11">
        <v>-0.05</v>
      </c>
      <c r="AX2080" s="11">
        <v>-3.2135026801667466E-2</v>
      </c>
    </row>
    <row r="2081" spans="1:50">
      <c r="A2081"/>
      <c r="B2081"/>
      <c r="C2081"/>
      <c r="D2081"/>
      <c r="E2081"/>
      <c r="F2081"/>
      <c r="G2081"/>
      <c r="H2081"/>
      <c r="I2081"/>
      <c r="J2081"/>
      <c r="K2081"/>
      <c r="L2081"/>
      <c r="M2081"/>
      <c r="N2081"/>
      <c r="O2081"/>
      <c r="P2081"/>
      <c r="Q2081"/>
      <c r="R2081"/>
      <c r="S2081"/>
      <c r="T2081"/>
      <c r="U2081"/>
      <c r="V2081"/>
      <c r="W2081"/>
      <c r="X2081"/>
      <c r="Y2081"/>
      <c r="Z2081"/>
      <c r="AA2081" s="11">
        <v>0</v>
      </c>
      <c r="AB2081" s="11">
        <v>0.57887784019999999</v>
      </c>
      <c r="AC2081" s="11">
        <v>0.56999999999999995</v>
      </c>
      <c r="AD2081" s="11">
        <v>0.5</v>
      </c>
      <c r="AE2081" s="11">
        <v>0.98499999999999999</v>
      </c>
      <c r="AF2081" s="11">
        <v>0.56499999999999995</v>
      </c>
      <c r="AG2081" s="11">
        <v>0.5</v>
      </c>
      <c r="AH2081" s="11">
        <v>0.81499999999999995</v>
      </c>
      <c r="AI2081" s="11">
        <v>0.57799999999999996</v>
      </c>
      <c r="AJ2081" s="11">
        <v>0.65561236667526401</v>
      </c>
      <c r="AK2081" s="11">
        <v>0.309057943465054</v>
      </c>
      <c r="AL2081" s="11">
        <v>0.59160423959506558</v>
      </c>
      <c r="AM2081" s="11">
        <v>0.75654871029498105</v>
      </c>
      <c r="AN2081" s="11">
        <v>0.29109935714285717</v>
      </c>
      <c r="AO2081" s="11">
        <v>0.60473275694188899</v>
      </c>
      <c r="AP2081" s="11">
        <v>0.748</v>
      </c>
      <c r="AQ2081" s="11">
        <v>0.59160423959506558</v>
      </c>
      <c r="AR2081" s="11">
        <v>20861.782433648499</v>
      </c>
      <c r="AS2081" s="11">
        <v>20480</v>
      </c>
      <c r="AT2081" s="11">
        <v>2670055</v>
      </c>
      <c r="AW2081" s="11">
        <v>-0.06</v>
      </c>
      <c r="AX2081" s="11">
        <v>-3.4146716200342653E-2</v>
      </c>
    </row>
    <row r="2082" spans="1:50">
      <c r="A2082"/>
      <c r="B2082"/>
      <c r="C2082"/>
      <c r="D2082"/>
      <c r="E2082"/>
      <c r="F2082"/>
      <c r="G2082"/>
      <c r="H2082"/>
      <c r="I2082"/>
      <c r="J2082"/>
      <c r="K2082"/>
      <c r="L2082"/>
      <c r="M2082"/>
      <c r="N2082"/>
      <c r="O2082"/>
      <c r="P2082"/>
      <c r="Q2082"/>
      <c r="R2082"/>
      <c r="S2082"/>
      <c r="T2082"/>
      <c r="U2082"/>
      <c r="V2082"/>
      <c r="W2082"/>
      <c r="X2082"/>
      <c r="Y2082"/>
      <c r="Z2082"/>
      <c r="AA2082" s="11">
        <v>0</v>
      </c>
      <c r="AB2082" s="11">
        <v>0.58749028110000001</v>
      </c>
      <c r="AC2082" s="11">
        <v>0.56600000000000006</v>
      </c>
      <c r="AD2082" s="11">
        <v>0.5</v>
      </c>
      <c r="AE2082" s="11">
        <v>0.98499999999999999</v>
      </c>
      <c r="AF2082" s="11">
        <v>0.52</v>
      </c>
      <c r="AG2082" s="11">
        <v>0.5</v>
      </c>
      <c r="AH2082" s="11">
        <v>0.77500000000000002</v>
      </c>
      <c r="AI2082" s="11">
        <v>0.83799999999999997</v>
      </c>
      <c r="AJ2082" s="11">
        <v>0.67012841454856797</v>
      </c>
      <c r="AK2082" s="11">
        <v>0.28804479790237403</v>
      </c>
      <c r="AL2082" s="11">
        <v>0.58003729929600401</v>
      </c>
      <c r="AM2082" s="11">
        <v>1</v>
      </c>
      <c r="AN2082" s="11">
        <v>0.31995504761904758</v>
      </c>
      <c r="AO2082" s="11">
        <v>0.61518251489506537</v>
      </c>
      <c r="AP2082" s="11">
        <v>0.76200000000000001</v>
      </c>
      <c r="AQ2082" s="11">
        <v>0.58003729929600401</v>
      </c>
      <c r="AR2082" s="11">
        <v>22568.447413096099</v>
      </c>
      <c r="AS2082" s="11">
        <v>22110</v>
      </c>
      <c r="AT2082" s="11">
        <v>2726301</v>
      </c>
      <c r="AW2082" s="11">
        <v>-0.04</v>
      </c>
      <c r="AX2082" s="11">
        <v>-4.637697838752769E-2</v>
      </c>
    </row>
    <row r="2083" spans="1:50">
      <c r="A2083"/>
      <c r="B2083"/>
      <c r="C2083"/>
      <c r="D2083"/>
      <c r="E2083"/>
      <c r="F2083"/>
      <c r="G2083"/>
      <c r="H2083"/>
      <c r="I2083"/>
      <c r="J2083"/>
      <c r="K2083"/>
      <c r="L2083"/>
      <c r="M2083"/>
      <c r="N2083"/>
      <c r="O2083"/>
      <c r="P2083"/>
      <c r="Q2083"/>
      <c r="R2083"/>
      <c r="S2083"/>
      <c r="T2083"/>
      <c r="U2083"/>
      <c r="V2083"/>
      <c r="W2083"/>
      <c r="X2083"/>
      <c r="Y2083"/>
      <c r="Z2083"/>
      <c r="AA2083" s="11">
        <v>0</v>
      </c>
      <c r="AB2083" s="11">
        <v>0.56540000000000001</v>
      </c>
      <c r="AC2083" s="11">
        <v>0.55799999999999994</v>
      </c>
      <c r="AD2083" s="11">
        <v>0.6</v>
      </c>
      <c r="AE2083" s="11">
        <v>0.98499999999999999</v>
      </c>
      <c r="AF2083" s="11">
        <v>0.60699999999999998</v>
      </c>
      <c r="AG2083" s="11">
        <v>0.6</v>
      </c>
      <c r="AH2083" s="11">
        <v>0.747</v>
      </c>
      <c r="AI2083" s="11">
        <v>0.83599999999999997</v>
      </c>
      <c r="AJ2083" s="11">
        <v>0.677148529597972</v>
      </c>
      <c r="AK2083" s="11">
        <v>0.288232000628032</v>
      </c>
      <c r="AL2083" s="11">
        <v>0.61360030837709034</v>
      </c>
      <c r="AM2083" s="11">
        <v>1</v>
      </c>
      <c r="AN2083" s="11">
        <v>0.3488107380952381</v>
      </c>
      <c r="AO2083" s="11">
        <v>0.65401731219544124</v>
      </c>
      <c r="AP2083" s="11">
        <v>0.754</v>
      </c>
      <c r="AQ2083" s="11">
        <v>0.61360030837709034</v>
      </c>
      <c r="AR2083" s="11">
        <v>25462.147435655501</v>
      </c>
      <c r="AS2083" s="11">
        <v>24530</v>
      </c>
      <c r="AT2083" s="11">
        <v>2785361</v>
      </c>
      <c r="AW2083" s="11">
        <v>-0.02</v>
      </c>
      <c r="AX2083" s="11">
        <v>-4.5460422652521537E-2</v>
      </c>
    </row>
    <row r="2084" spans="1:50">
      <c r="A2084"/>
      <c r="B2084"/>
      <c r="C2084"/>
      <c r="D2084"/>
      <c r="E2084"/>
      <c r="F2084"/>
      <c r="G2084"/>
      <c r="H2084"/>
      <c r="I2084"/>
      <c r="J2084"/>
      <c r="K2084"/>
      <c r="L2084"/>
      <c r="M2084"/>
      <c r="N2084"/>
      <c r="O2084"/>
      <c r="P2084"/>
      <c r="Q2084"/>
      <c r="R2084"/>
      <c r="S2084"/>
      <c r="T2084"/>
      <c r="U2084"/>
      <c r="V2084"/>
      <c r="W2084"/>
      <c r="X2084"/>
      <c r="Y2084"/>
      <c r="Z2084"/>
      <c r="AA2084" s="11">
        <v>0</v>
      </c>
      <c r="AB2084" s="11">
        <v>0.57409199980571868</v>
      </c>
      <c r="AC2084" s="11">
        <v>0.63300000000000001</v>
      </c>
      <c r="AD2084" s="11">
        <v>0.6</v>
      </c>
      <c r="AE2084" s="11">
        <v>0.98499999999999999</v>
      </c>
      <c r="AF2084" s="11">
        <v>0.61099999999999999</v>
      </c>
      <c r="AG2084" s="11">
        <v>0.6</v>
      </c>
      <c r="AH2084" s="11">
        <v>0.71400000000000008</v>
      </c>
      <c r="AI2084" s="11">
        <v>0.83599999999999997</v>
      </c>
      <c r="AJ2084" s="11">
        <v>0.66244122588229803</v>
      </c>
      <c r="AK2084" s="11">
        <v>0.28493397784920804</v>
      </c>
      <c r="AL2084" s="11">
        <v>0.59572671464735039</v>
      </c>
      <c r="AM2084" s="11">
        <v>1</v>
      </c>
      <c r="AN2084" s="11">
        <v>0.37766642857142857</v>
      </c>
      <c r="AO2084" s="11">
        <v>0.63669805830768111</v>
      </c>
      <c r="AP2084" s="11">
        <v>0.75</v>
      </c>
      <c r="AQ2084" s="11">
        <v>0.59572671464735039</v>
      </c>
      <c r="AS2084" s="11">
        <v>24132.499999999767</v>
      </c>
      <c r="AT2084" s="11">
        <v>2845415</v>
      </c>
      <c r="AW2084" s="11">
        <v>-0.03</v>
      </c>
      <c r="AX2084" s="11">
        <v>-5.4617296726776121E-2</v>
      </c>
    </row>
    <row r="2085" spans="1:50">
      <c r="A2085"/>
      <c r="B2085"/>
      <c r="C2085"/>
      <c r="D2085"/>
      <c r="E2085"/>
      <c r="F2085"/>
      <c r="G2085"/>
      <c r="H2085"/>
      <c r="I2085"/>
      <c r="J2085"/>
      <c r="K2085"/>
      <c r="L2085"/>
      <c r="M2085"/>
      <c r="N2085"/>
      <c r="O2085"/>
      <c r="P2085"/>
      <c r="Q2085"/>
      <c r="R2085"/>
      <c r="S2085"/>
      <c r="T2085"/>
      <c r="U2085"/>
      <c r="V2085"/>
      <c r="W2085"/>
      <c r="X2085"/>
      <c r="Y2085"/>
      <c r="Z2085"/>
      <c r="AA2085" s="11">
        <v>0</v>
      </c>
      <c r="AB2085" s="11">
        <v>0.58278399961143734</v>
      </c>
      <c r="AC2085" s="11">
        <v>0.66900000000000004</v>
      </c>
      <c r="AD2085" s="11">
        <v>0.6</v>
      </c>
      <c r="AE2085" s="11">
        <v>0.98499999999999999</v>
      </c>
      <c r="AF2085" s="11">
        <v>0.57399999999999995</v>
      </c>
      <c r="AG2085" s="11">
        <v>0.55000000000000004</v>
      </c>
      <c r="AH2085" s="11">
        <v>0.64800000000000002</v>
      </c>
      <c r="AI2085" s="11">
        <v>0.83400000000000007</v>
      </c>
      <c r="AJ2085" s="11">
        <v>0.6608168136597834</v>
      </c>
      <c r="AK2085" s="11">
        <v>0.28708463802264494</v>
      </c>
      <c r="AL2085" s="11">
        <v>0.59476944752227345</v>
      </c>
      <c r="AM2085" s="11">
        <v>1</v>
      </c>
      <c r="AN2085" s="11">
        <v>0.37388976437012927</v>
      </c>
      <c r="AO2085" s="11">
        <v>0.63533107775515874</v>
      </c>
      <c r="AP2085" s="11">
        <v>0.8640000000000001</v>
      </c>
      <c r="AQ2085" s="11">
        <v>0.59476944752227345</v>
      </c>
      <c r="AS2085" s="11">
        <v>25180.333333333256</v>
      </c>
      <c r="AW2085" s="11">
        <v>-0.03</v>
      </c>
      <c r="AX2085" s="11">
        <v>-6.0527592544823317E-2</v>
      </c>
    </row>
    <row r="2086" spans="1:50">
      <c r="A2086"/>
      <c r="B2086"/>
      <c r="C2086"/>
      <c r="D2086"/>
      <c r="E2086"/>
      <c r="F2086"/>
      <c r="G2086"/>
      <c r="H2086"/>
      <c r="I2086"/>
      <c r="J2086"/>
      <c r="K2086"/>
      <c r="L2086"/>
      <c r="M2086"/>
      <c r="N2086"/>
      <c r="O2086"/>
      <c r="P2086"/>
      <c r="Q2086"/>
      <c r="R2086"/>
      <c r="S2086"/>
      <c r="T2086"/>
      <c r="U2086"/>
      <c r="V2086"/>
      <c r="W2086"/>
      <c r="X2086"/>
      <c r="Y2086"/>
      <c r="Z2086"/>
      <c r="AA2086" s="11">
        <v>3.6970734744707349E-2</v>
      </c>
      <c r="AB2086" s="11">
        <v>0.55000000000000004</v>
      </c>
      <c r="AC2086" s="11">
        <v>0.55000000000000004</v>
      </c>
      <c r="AD2086" s="11">
        <v>0.7</v>
      </c>
      <c r="AE2086" s="11">
        <v>0.59099999999999997</v>
      </c>
      <c r="AF2086" s="11">
        <v>0.82099999999999995</v>
      </c>
      <c r="AG2086" s="11">
        <v>0.7</v>
      </c>
      <c r="AH2086" s="11">
        <v>0.69900000000000007</v>
      </c>
      <c r="AI2086" s="11">
        <v>0.32400000000000001</v>
      </c>
      <c r="AJ2086" s="11">
        <v>0.20896166906530461</v>
      </c>
      <c r="AK2086" s="11">
        <v>0.36058829648584378</v>
      </c>
      <c r="AL2086" s="11">
        <v>0.28616402999567114</v>
      </c>
      <c r="AM2086" s="11">
        <v>3.7193522516047777E-4</v>
      </c>
      <c r="AN2086" s="11">
        <v>3.0671040111601357E-2</v>
      </c>
      <c r="AO2086" s="11">
        <v>0.39111183161355473</v>
      </c>
      <c r="AP2086" s="11">
        <v>0.47680000266432765</v>
      </c>
      <c r="AQ2086" s="11">
        <v>0.28616402999567114</v>
      </c>
      <c r="AR2086" s="11">
        <v>1513.40107984166</v>
      </c>
      <c r="AS2086" s="11">
        <v>1520</v>
      </c>
      <c r="AT2086" s="11">
        <v>122374952.616864</v>
      </c>
      <c r="AW2086" s="11">
        <v>-0.04</v>
      </c>
      <c r="AX2086" s="11">
        <v>-3.1101203097231855E-2</v>
      </c>
    </row>
    <row r="2087" spans="1:50">
      <c r="A2087"/>
      <c r="B2087"/>
      <c r="C2087"/>
      <c r="D2087"/>
      <c r="E2087"/>
      <c r="F2087"/>
      <c r="G2087"/>
      <c r="H2087"/>
      <c r="I2087"/>
      <c r="J2087"/>
      <c r="K2087"/>
      <c r="L2087"/>
      <c r="M2087"/>
      <c r="N2087"/>
      <c r="O2087"/>
      <c r="P2087"/>
      <c r="Q2087"/>
      <c r="R2087"/>
      <c r="S2087"/>
      <c r="T2087"/>
      <c r="U2087"/>
      <c r="V2087"/>
      <c r="W2087"/>
      <c r="X2087"/>
      <c r="Y2087"/>
      <c r="Z2087"/>
      <c r="AA2087" s="11">
        <v>3.6970734744707349E-2</v>
      </c>
      <c r="AB2087" s="11">
        <v>0.56000000000000005</v>
      </c>
      <c r="AC2087" s="11">
        <v>0.55000000000000004</v>
      </c>
      <c r="AD2087" s="11">
        <v>0.7</v>
      </c>
      <c r="AE2087" s="11">
        <v>0.65</v>
      </c>
      <c r="AF2087" s="11">
        <v>0.66299999999999992</v>
      </c>
      <c r="AG2087" s="11">
        <v>0.7</v>
      </c>
      <c r="AH2087" s="11">
        <v>0.68500000000000005</v>
      </c>
      <c r="AI2087" s="11">
        <v>0.31</v>
      </c>
      <c r="AJ2087" s="11">
        <v>0.20302211142659599</v>
      </c>
      <c r="AK2087" s="11">
        <v>0.35774315974432402</v>
      </c>
      <c r="AL2087" s="11">
        <v>0.28180003070736137</v>
      </c>
      <c r="AM2087" s="11">
        <v>6.0280573582278886E-4</v>
      </c>
      <c r="AN2087" s="11">
        <v>3.1384320095658301E-2</v>
      </c>
      <c r="AO2087" s="11">
        <v>0.38888962414614786</v>
      </c>
      <c r="AP2087" s="11">
        <v>0.48872000239789487</v>
      </c>
      <c r="AQ2087" s="11">
        <v>0.28180003070736137</v>
      </c>
      <c r="AR2087" s="11">
        <v>1577.95740499727</v>
      </c>
      <c r="AS2087" s="11">
        <v>1570</v>
      </c>
      <c r="AT2087" s="11">
        <v>125409851.441762</v>
      </c>
      <c r="AW2087" s="11">
        <v>-0.05</v>
      </c>
      <c r="AX2087" s="11">
        <v>-2.8543824568211862E-2</v>
      </c>
    </row>
    <row r="2088" spans="1:50">
      <c r="A2088"/>
      <c r="B2088"/>
      <c r="C2088"/>
      <c r="D2088"/>
      <c r="E2088"/>
      <c r="F2088"/>
      <c r="G2088"/>
      <c r="H2088"/>
      <c r="I2088"/>
      <c r="J2088"/>
      <c r="K2088"/>
      <c r="L2088"/>
      <c r="M2088"/>
      <c r="N2088"/>
      <c r="O2088"/>
      <c r="P2088"/>
      <c r="Q2088"/>
      <c r="R2088"/>
      <c r="S2088"/>
      <c r="T2088"/>
      <c r="U2088"/>
      <c r="V2088"/>
      <c r="W2088"/>
      <c r="X2088"/>
      <c r="Y2088"/>
      <c r="Z2088"/>
      <c r="AA2088" s="11">
        <v>3.6970734744707349E-2</v>
      </c>
      <c r="AB2088" s="11">
        <v>0.56000000000000005</v>
      </c>
      <c r="AC2088" s="11">
        <v>0.55000000000000004</v>
      </c>
      <c r="AD2088" s="11">
        <v>0.5</v>
      </c>
      <c r="AE2088" s="11">
        <v>0.67500000000000004</v>
      </c>
      <c r="AF2088" s="11">
        <v>0.71200000000000008</v>
      </c>
      <c r="AG2088" s="11">
        <v>0.7</v>
      </c>
      <c r="AH2088" s="11">
        <v>0.68</v>
      </c>
      <c r="AI2088" s="11">
        <v>0.3</v>
      </c>
      <c r="AJ2088" s="11">
        <v>0.21267308091613799</v>
      </c>
      <c r="AK2088" s="11">
        <v>0.35489049363666902</v>
      </c>
      <c r="AL2088" s="11">
        <v>0.29966492386554427</v>
      </c>
      <c r="AM2088" s="11">
        <v>1.1679366400286666E-3</v>
      </c>
      <c r="AN2088" s="11">
        <v>3.2097600079715252E-2</v>
      </c>
      <c r="AO2088" s="11">
        <v>0.37214257577945237</v>
      </c>
      <c r="AP2088" s="11">
        <v>0.50064000213146209</v>
      </c>
      <c r="AQ2088" s="11">
        <v>0.29966492386554427</v>
      </c>
      <c r="AR2088" s="11">
        <v>1583.74362634465</v>
      </c>
      <c r="AS2088" s="11">
        <v>1570</v>
      </c>
      <c r="AT2088" s="11">
        <v>128457310.831797</v>
      </c>
      <c r="AU2088" s="11">
        <v>28.65</v>
      </c>
      <c r="AV2088" s="11">
        <v>83.26</v>
      </c>
      <c r="AW2088" s="11">
        <v>-0.05</v>
      </c>
      <c r="AX2088" s="11">
        <v>-2.5438477978070473E-2</v>
      </c>
    </row>
    <row r="2089" spans="1:50">
      <c r="A2089"/>
      <c r="B2089"/>
      <c r="C2089"/>
      <c r="D2089"/>
      <c r="E2089"/>
      <c r="F2089"/>
      <c r="G2089"/>
      <c r="H2089"/>
      <c r="I2089"/>
      <c r="J2089"/>
      <c r="K2089"/>
      <c r="L2089"/>
      <c r="M2089"/>
      <c r="N2089"/>
      <c r="O2089"/>
      <c r="P2089"/>
      <c r="Q2089"/>
      <c r="R2089"/>
      <c r="S2089"/>
      <c r="T2089"/>
      <c r="U2089"/>
      <c r="V2089"/>
      <c r="W2089"/>
      <c r="X2089"/>
      <c r="Y2089"/>
      <c r="Z2089"/>
      <c r="AA2089" s="11">
        <v>3.6970734744707349E-2</v>
      </c>
      <c r="AB2089" s="11">
        <v>0.47</v>
      </c>
      <c r="AC2089" s="11">
        <v>0.55000000000000004</v>
      </c>
      <c r="AD2089" s="11">
        <v>0.5</v>
      </c>
      <c r="AE2089" s="11">
        <v>0.67400000000000004</v>
      </c>
      <c r="AF2089" s="11">
        <v>0.72599999999999998</v>
      </c>
      <c r="AG2089" s="11">
        <v>0.7</v>
      </c>
      <c r="AH2089" s="11">
        <v>0.69</v>
      </c>
      <c r="AI2089" s="11">
        <v>0.35</v>
      </c>
      <c r="AJ2089" s="11">
        <v>0.22232405040567998</v>
      </c>
      <c r="AK2089" s="11">
        <v>0.35203782752901402</v>
      </c>
      <c r="AL2089" s="11">
        <v>0.31752981702372718</v>
      </c>
      <c r="AM2089" s="11">
        <v>1.6558833612837778E-3</v>
      </c>
      <c r="AN2089" s="11">
        <v>3.2810880063772196E-2</v>
      </c>
      <c r="AO2089" s="11">
        <v>0.35539552741275682</v>
      </c>
      <c r="AP2089" s="11">
        <v>0.51256000186502926</v>
      </c>
      <c r="AQ2089" s="11">
        <v>0.31752981702372718</v>
      </c>
      <c r="AR2089" s="11">
        <v>1603.4997914504299</v>
      </c>
      <c r="AS2089" s="11">
        <v>1590</v>
      </c>
      <c r="AT2089" s="11">
        <v>131582000</v>
      </c>
      <c r="AW2089" s="11">
        <v>-0.04</v>
      </c>
      <c r="AX2089" s="11">
        <v>-1.8785145858823682E-2</v>
      </c>
    </row>
    <row r="2090" spans="1:50">
      <c r="A2090"/>
      <c r="B2090"/>
      <c r="C2090"/>
      <c r="D2090"/>
      <c r="E2090"/>
      <c r="F2090"/>
      <c r="G2090"/>
      <c r="H2090"/>
      <c r="I2090"/>
      <c r="J2090"/>
      <c r="K2090"/>
      <c r="L2090"/>
      <c r="M2090"/>
      <c r="N2090"/>
      <c r="O2090"/>
      <c r="P2090"/>
      <c r="Q2090"/>
      <c r="R2090"/>
      <c r="S2090"/>
      <c r="T2090"/>
      <c r="U2090"/>
      <c r="V2090"/>
      <c r="W2090"/>
      <c r="X2090"/>
      <c r="Y2090"/>
      <c r="Z2090"/>
      <c r="AA2090" s="11">
        <v>3.6970734744707349E-2</v>
      </c>
      <c r="AB2090" s="11">
        <v>0.44999999999999996</v>
      </c>
      <c r="AC2090" s="11">
        <v>0.55000000000000004</v>
      </c>
      <c r="AD2090" s="11">
        <v>0.5</v>
      </c>
      <c r="AE2090" s="11">
        <v>0.78500000000000003</v>
      </c>
      <c r="AF2090" s="11">
        <v>0.70599999999999996</v>
      </c>
      <c r="AG2090" s="11">
        <v>0.7</v>
      </c>
      <c r="AH2090" s="11">
        <v>0.68799999999999994</v>
      </c>
      <c r="AI2090" s="11">
        <v>0.28999999999999998</v>
      </c>
      <c r="AJ2090" s="11">
        <v>0.25247777681952799</v>
      </c>
      <c r="AK2090" s="11">
        <v>0.290439484743165</v>
      </c>
      <c r="AL2090" s="11">
        <v>0.3277591145011135</v>
      </c>
      <c r="AM2090" s="11">
        <v>2.189529391399E-3</v>
      </c>
      <c r="AN2090" s="11">
        <v>3.3524160047829148E-2</v>
      </c>
      <c r="AO2090" s="11">
        <v>0.34376302565316169</v>
      </c>
      <c r="AP2090" s="11">
        <v>0.52448000159859665</v>
      </c>
      <c r="AQ2090" s="11">
        <v>0.3277591145011135</v>
      </c>
      <c r="AR2090" s="11">
        <v>1646.4107107352399</v>
      </c>
      <c r="AS2090" s="11">
        <v>1630</v>
      </c>
      <c r="AT2090" s="11">
        <v>134790000</v>
      </c>
      <c r="AU2090" s="11">
        <v>33.020000000000003</v>
      </c>
      <c r="AV2090" s="11">
        <v>66.540000000000006</v>
      </c>
      <c r="AW2090" s="11">
        <v>-0.05</v>
      </c>
      <c r="AX2090" s="11">
        <v>-1.7113307694477387E-2</v>
      </c>
    </row>
    <row r="2091" spans="1:50">
      <c r="A2091"/>
      <c r="B2091"/>
      <c r="C2091"/>
      <c r="D2091"/>
      <c r="E2091"/>
      <c r="F2091"/>
      <c r="G2091"/>
      <c r="H2091"/>
      <c r="I2091"/>
      <c r="J2091"/>
      <c r="K2091"/>
      <c r="L2091"/>
      <c r="M2091"/>
      <c r="N2091"/>
      <c r="O2091"/>
      <c r="P2091"/>
      <c r="Q2091"/>
      <c r="R2091"/>
      <c r="S2091"/>
      <c r="T2091"/>
      <c r="U2091"/>
      <c r="V2091"/>
      <c r="W2091"/>
      <c r="X2091"/>
      <c r="Y2091"/>
      <c r="Z2091"/>
      <c r="AA2091" s="11">
        <v>3.6970734744707349E-2</v>
      </c>
      <c r="AB2091" s="11">
        <v>0.43999999999999995</v>
      </c>
      <c r="AC2091" s="11">
        <v>0.55000000000000004</v>
      </c>
      <c r="AD2091" s="11">
        <v>0.5</v>
      </c>
      <c r="AE2091" s="11">
        <v>0.82099999999999995</v>
      </c>
      <c r="AF2091" s="11">
        <v>0.78099999999999992</v>
      </c>
      <c r="AG2091" s="11">
        <v>0.7</v>
      </c>
      <c r="AH2091" s="11">
        <v>0.72299999999999998</v>
      </c>
      <c r="AI2091" s="11">
        <v>0.43</v>
      </c>
      <c r="AJ2091" s="11">
        <v>0.28263150323337599</v>
      </c>
      <c r="AK2091" s="11">
        <v>0.22884114195731603</v>
      </c>
      <c r="AL2091" s="11">
        <v>0.33798841197849971</v>
      </c>
      <c r="AM2091" s="11">
        <v>2.4663077764903335E-3</v>
      </c>
      <c r="AN2091" s="11">
        <v>3.4237440031886099E-2</v>
      </c>
      <c r="AO2091" s="11">
        <v>0.33213052389356656</v>
      </c>
      <c r="AP2091" s="11">
        <v>0.53640000133216381</v>
      </c>
      <c r="AQ2091" s="11">
        <v>0.33798841197849971</v>
      </c>
      <c r="AR2091" s="11">
        <v>1711.9034620179</v>
      </c>
      <c r="AS2091" s="11">
        <v>1690</v>
      </c>
      <c r="AT2091" s="11">
        <v>138080000</v>
      </c>
      <c r="AW2091" s="11">
        <v>-0.03</v>
      </c>
      <c r="AX2091" s="11">
        <v>-1.1686823787111722E-2</v>
      </c>
    </row>
    <row r="2092" spans="1:50">
      <c r="A2092"/>
      <c r="B2092"/>
      <c r="C2092"/>
      <c r="D2092"/>
      <c r="E2092"/>
      <c r="F2092"/>
      <c r="G2092"/>
      <c r="H2092"/>
      <c r="I2092"/>
      <c r="J2092"/>
      <c r="K2092"/>
      <c r="L2092"/>
      <c r="M2092"/>
      <c r="N2092"/>
      <c r="O2092"/>
      <c r="P2092"/>
      <c r="Q2092"/>
      <c r="R2092"/>
      <c r="S2092"/>
      <c r="T2092"/>
      <c r="U2092"/>
      <c r="V2092"/>
      <c r="W2092"/>
      <c r="X2092"/>
      <c r="Y2092"/>
      <c r="Z2092"/>
      <c r="AA2092" s="11">
        <v>3.6970734744707349E-2</v>
      </c>
      <c r="AB2092" s="11">
        <v>0.41000000000000003</v>
      </c>
      <c r="AC2092" s="11">
        <v>0.55000000000000004</v>
      </c>
      <c r="AD2092" s="11">
        <v>0.5</v>
      </c>
      <c r="AE2092" s="11">
        <v>0.82</v>
      </c>
      <c r="AF2092" s="11">
        <v>0.90300000000000002</v>
      </c>
      <c r="AG2092" s="11">
        <v>0.5</v>
      </c>
      <c r="AH2092" s="11">
        <v>0.755</v>
      </c>
      <c r="AI2092" s="11">
        <v>0.49399999999999999</v>
      </c>
      <c r="AJ2092" s="11">
        <v>0.23735999235083299</v>
      </c>
      <c r="AK2092" s="11">
        <v>0.24553940849360903</v>
      </c>
      <c r="AL2092" s="11">
        <v>0.33198781971964353</v>
      </c>
      <c r="AM2092" s="11">
        <v>5.8332759469003331E-3</v>
      </c>
      <c r="AN2092" s="11">
        <v>3.495072001594305E-2</v>
      </c>
      <c r="AO2092" s="11">
        <v>0.33918921521172968</v>
      </c>
      <c r="AP2092" s="11">
        <v>0.54832000106573109</v>
      </c>
      <c r="AQ2092" s="11">
        <v>0.33198781971964353</v>
      </c>
      <c r="AR2092" s="11">
        <v>1742.8833527536499</v>
      </c>
      <c r="AS2092" s="11">
        <v>1720</v>
      </c>
      <c r="AT2092" s="11">
        <v>141450153.44529101</v>
      </c>
      <c r="AW2092" s="11">
        <v>-0.04</v>
      </c>
      <c r="AX2092" s="11">
        <v>-3.9927048289525868E-3</v>
      </c>
    </row>
    <row r="2093" spans="1:50">
      <c r="A2093"/>
      <c r="B2093"/>
      <c r="C2093"/>
      <c r="D2093"/>
      <c r="E2093"/>
      <c r="F2093"/>
      <c r="G2093"/>
      <c r="H2093"/>
      <c r="I2093"/>
      <c r="J2093"/>
      <c r="K2093"/>
      <c r="L2093"/>
      <c r="M2093"/>
      <c r="N2093"/>
      <c r="O2093"/>
      <c r="P2093"/>
      <c r="Q2093"/>
      <c r="R2093"/>
      <c r="S2093"/>
      <c r="T2093"/>
      <c r="U2093"/>
      <c r="V2093"/>
      <c r="W2093"/>
      <c r="X2093"/>
      <c r="Y2093"/>
      <c r="Z2093"/>
      <c r="AA2093" s="11">
        <v>3.6970734744707349E-2</v>
      </c>
      <c r="AB2093" s="11">
        <v>0.40500000000000003</v>
      </c>
      <c r="AC2093" s="11">
        <v>0.55000000000000004</v>
      </c>
      <c r="AD2093" s="11">
        <v>0.5</v>
      </c>
      <c r="AE2093" s="11">
        <v>0.73799999999999999</v>
      </c>
      <c r="AF2093" s="11">
        <v>0.85499999999999998</v>
      </c>
      <c r="AG2093" s="11">
        <v>0.5</v>
      </c>
      <c r="AH2093" s="11">
        <v>0.7659999999999999</v>
      </c>
      <c r="AI2093" s="11">
        <v>0.59</v>
      </c>
      <c r="AJ2093" s="11">
        <v>0.19208848146829</v>
      </c>
      <c r="AK2093" s="11">
        <v>0.26223767502990197</v>
      </c>
      <c r="AL2093" s="11">
        <v>0.32598722746078729</v>
      </c>
      <c r="AM2093" s="11">
        <v>1.3024367432450111E-2</v>
      </c>
      <c r="AN2093" s="11">
        <v>3.5664000000000001E-2</v>
      </c>
      <c r="AO2093" s="11">
        <v>0.34624790652989279</v>
      </c>
      <c r="AP2093" s="11">
        <v>0.56024000079929825</v>
      </c>
      <c r="AQ2093" s="11">
        <v>0.32598722746078729</v>
      </c>
      <c r="AR2093" s="11">
        <v>1784.74978917058</v>
      </c>
      <c r="AS2093" s="11">
        <v>1790</v>
      </c>
      <c r="AT2093" s="11">
        <v>144902409.42682001</v>
      </c>
      <c r="AU2093" s="11">
        <v>30.39</v>
      </c>
      <c r="AV2093" s="11">
        <v>73.91</v>
      </c>
      <c r="AW2093" s="11">
        <v>-0.04</v>
      </c>
      <c r="AX2093" s="11">
        <v>5.9085124147917334E-4</v>
      </c>
    </row>
    <row r="2094" spans="1:50">
      <c r="A2094"/>
      <c r="B2094"/>
      <c r="C2094"/>
      <c r="D2094"/>
      <c r="E2094"/>
      <c r="F2094"/>
      <c r="G2094"/>
      <c r="H2094"/>
      <c r="I2094"/>
      <c r="J2094"/>
      <c r="K2094"/>
      <c r="L2094"/>
      <c r="M2094"/>
      <c r="N2094"/>
      <c r="O2094"/>
      <c r="P2094"/>
      <c r="Q2094"/>
      <c r="R2094"/>
      <c r="S2094"/>
      <c r="T2094"/>
      <c r="U2094"/>
      <c r="V2094"/>
      <c r="W2094"/>
      <c r="X2094"/>
      <c r="Y2094"/>
      <c r="Z2094"/>
      <c r="AA2094" s="11">
        <v>3.6970734744707349E-2</v>
      </c>
      <c r="AB2094" s="11">
        <v>0.4</v>
      </c>
      <c r="AC2094" s="11">
        <v>0.7</v>
      </c>
      <c r="AD2094" s="11">
        <v>0.5</v>
      </c>
      <c r="AE2094" s="11">
        <v>0.65799999999999992</v>
      </c>
      <c r="AF2094" s="11">
        <v>0.83900000000000008</v>
      </c>
      <c r="AG2094" s="11">
        <v>0.5</v>
      </c>
      <c r="AH2094" s="11">
        <v>0.78099999999999992</v>
      </c>
      <c r="AI2094" s="11">
        <v>0.442</v>
      </c>
      <c r="AJ2094" s="11">
        <v>0.17750097186317201</v>
      </c>
      <c r="AK2094" s="11">
        <v>0.25416843472482598</v>
      </c>
      <c r="AL2094" s="11">
        <v>0.35402392882676581</v>
      </c>
      <c r="AM2094" s="11">
        <v>1.7997694654740999E-2</v>
      </c>
      <c r="AN2094" s="11">
        <v>3.5584428571428572E-2</v>
      </c>
      <c r="AO2094" s="11">
        <v>0.33510414077479972</v>
      </c>
      <c r="AP2094" s="11">
        <v>0.57216000053286553</v>
      </c>
      <c r="AQ2094" s="11">
        <v>0.35402392882676581</v>
      </c>
      <c r="AR2094" s="11">
        <v>1866.03607608789</v>
      </c>
      <c r="AS2094" s="11">
        <v>1920</v>
      </c>
      <c r="AT2094" s="11">
        <v>148438764.34206599</v>
      </c>
      <c r="AW2094" s="11">
        <v>-0.05</v>
      </c>
      <c r="AX2094" s="11">
        <v>4.4532309050276386E-3</v>
      </c>
    </row>
    <row r="2095" spans="1:50">
      <c r="A2095"/>
      <c r="B2095"/>
      <c r="C2095"/>
      <c r="D2095"/>
      <c r="E2095"/>
      <c r="F2095"/>
      <c r="G2095"/>
      <c r="H2095"/>
      <c r="I2095"/>
      <c r="J2095"/>
      <c r="K2095"/>
      <c r="L2095"/>
      <c r="M2095"/>
      <c r="N2095"/>
      <c r="O2095"/>
      <c r="P2095"/>
      <c r="Q2095"/>
      <c r="R2095"/>
      <c r="S2095"/>
      <c r="T2095"/>
      <c r="U2095"/>
      <c r="V2095"/>
      <c r="W2095"/>
      <c r="X2095"/>
      <c r="Y2095"/>
      <c r="Z2095"/>
      <c r="AA2095" s="11">
        <v>3.6970734744707349E-2</v>
      </c>
      <c r="AB2095" s="11">
        <v>0.35300003050000006</v>
      </c>
      <c r="AC2095" s="11">
        <v>0.7</v>
      </c>
      <c r="AD2095" s="11">
        <v>0.3</v>
      </c>
      <c r="AE2095" s="11">
        <v>0.68200000000000005</v>
      </c>
      <c r="AF2095" s="11">
        <v>0.86299999999999999</v>
      </c>
      <c r="AG2095" s="11">
        <v>0.5</v>
      </c>
      <c r="AH2095" s="11">
        <v>0.78400000000000003</v>
      </c>
      <c r="AI2095" s="11">
        <v>0.55600000000000005</v>
      </c>
      <c r="AJ2095" s="11">
        <v>0.17280553687886199</v>
      </c>
      <c r="AK2095" s="11">
        <v>0.26008828413012802</v>
      </c>
      <c r="AL2095" s="11">
        <v>0.27793452633726523</v>
      </c>
      <c r="AM2095" s="11">
        <v>3.6702370987031441E-2</v>
      </c>
      <c r="AN2095" s="11">
        <v>4.4366857142857145E-2</v>
      </c>
      <c r="AO2095" s="11">
        <v>0.32264840811693968</v>
      </c>
      <c r="AP2095" s="11">
        <v>0.58408000026643281</v>
      </c>
      <c r="AQ2095" s="11">
        <v>0.27793452633726523</v>
      </c>
      <c r="AR2095" s="11">
        <v>2011.24547701553</v>
      </c>
      <c r="AS2095" s="11">
        <v>2060</v>
      </c>
      <c r="AT2095" s="11">
        <v>152061263.041042</v>
      </c>
      <c r="AW2095" s="11">
        <v>-0.06</v>
      </c>
      <c r="AX2095" s="11">
        <v>9.2022215449915623E-3</v>
      </c>
    </row>
    <row r="2096" spans="1:50">
      <c r="A2096"/>
      <c r="B2096"/>
      <c r="C2096"/>
      <c r="D2096"/>
      <c r="E2096"/>
      <c r="F2096"/>
      <c r="G2096"/>
      <c r="H2096"/>
      <c r="I2096"/>
      <c r="J2096"/>
      <c r="K2096"/>
      <c r="L2096"/>
      <c r="M2096"/>
      <c r="N2096"/>
      <c r="O2096"/>
      <c r="P2096"/>
      <c r="Q2096"/>
      <c r="R2096"/>
      <c r="S2096"/>
      <c r="T2096"/>
      <c r="U2096"/>
      <c r="V2096"/>
      <c r="W2096"/>
      <c r="X2096"/>
      <c r="Y2096"/>
      <c r="Z2096"/>
      <c r="AA2096" s="11">
        <v>3.6970734744707349E-2</v>
      </c>
      <c r="AB2096" s="11">
        <v>0.34969909664999999</v>
      </c>
      <c r="AC2096" s="11">
        <v>0.7</v>
      </c>
      <c r="AD2096" s="11">
        <v>0.3</v>
      </c>
      <c r="AE2096" s="11">
        <v>0.69700000000000006</v>
      </c>
      <c r="AF2096" s="11">
        <v>0.89700000000000002</v>
      </c>
      <c r="AG2096" s="11">
        <v>0.3</v>
      </c>
      <c r="AH2096" s="11">
        <v>0.74</v>
      </c>
      <c r="AI2096" s="11">
        <v>0.54600000000000004</v>
      </c>
      <c r="AJ2096" s="11">
        <v>0.152753722700808</v>
      </c>
      <c r="AK2096" s="11">
        <v>0.28946097558577</v>
      </c>
      <c r="AL2096" s="11">
        <v>0.28678816083757319</v>
      </c>
      <c r="AM2096" s="11">
        <v>9.1096124820606778E-2</v>
      </c>
      <c r="AN2096" s="11">
        <v>6.4293000000000003E-2</v>
      </c>
      <c r="AO2096" s="11">
        <v>0.32279263856426271</v>
      </c>
      <c r="AP2096" s="11">
        <v>0.59599999999999997</v>
      </c>
      <c r="AQ2096" s="11">
        <v>0.28678816083757319</v>
      </c>
      <c r="AR2096" s="11">
        <v>2184.3595763337398</v>
      </c>
      <c r="AS2096" s="11">
        <v>2230</v>
      </c>
      <c r="AT2096" s="11">
        <v>155772000</v>
      </c>
      <c r="AU2096" s="11">
        <v>31.18</v>
      </c>
      <c r="AV2096" s="11">
        <v>60.31</v>
      </c>
      <c r="AW2096" s="11">
        <v>-7.0000000000000007E-2</v>
      </c>
      <c r="AX2096" s="11">
        <v>9.7128038979574782E-3</v>
      </c>
    </row>
    <row r="2097" spans="1:50">
      <c r="A2097"/>
      <c r="B2097"/>
      <c r="C2097"/>
      <c r="D2097"/>
      <c r="E2097"/>
      <c r="F2097"/>
      <c r="G2097"/>
      <c r="H2097"/>
      <c r="I2097"/>
      <c r="J2097"/>
      <c r="K2097"/>
      <c r="L2097"/>
      <c r="M2097"/>
      <c r="N2097"/>
      <c r="O2097"/>
      <c r="P2097"/>
      <c r="Q2097"/>
      <c r="R2097"/>
      <c r="S2097"/>
      <c r="T2097"/>
      <c r="U2097"/>
      <c r="V2097"/>
      <c r="W2097"/>
      <c r="X2097"/>
      <c r="Y2097"/>
      <c r="Z2097"/>
      <c r="AA2097" s="11">
        <v>3.6970734744707349E-2</v>
      </c>
      <c r="AB2097" s="11">
        <v>0.34639816280000002</v>
      </c>
      <c r="AC2097" s="11">
        <v>0.72199999999999998</v>
      </c>
      <c r="AD2097" s="11">
        <v>0.5</v>
      </c>
      <c r="AE2097" s="11">
        <v>0.71400000000000008</v>
      </c>
      <c r="AF2097" s="11">
        <v>0.89500000000000002</v>
      </c>
      <c r="AG2097" s="11">
        <v>0.5</v>
      </c>
      <c r="AH2097" s="11">
        <v>0.77200000000000002</v>
      </c>
      <c r="AI2097" s="11">
        <v>0.59</v>
      </c>
      <c r="AJ2097" s="11">
        <v>9.1741804290929971E-2</v>
      </c>
      <c r="AK2097" s="11">
        <v>0.296779706604406</v>
      </c>
      <c r="AL2097" s="11">
        <v>0.34855124563618084</v>
      </c>
      <c r="AM2097" s="11">
        <v>0.24091635674135781</v>
      </c>
      <c r="AN2097" s="11">
        <v>6.5318142857142852E-2</v>
      </c>
      <c r="AO2097" s="11">
        <v>0.33223335615979444</v>
      </c>
      <c r="AP2097" s="11">
        <v>0.58599999999999997</v>
      </c>
      <c r="AQ2097" s="11">
        <v>0.34855124563618084</v>
      </c>
      <c r="AR2097" s="11">
        <v>2343.9809404478601</v>
      </c>
      <c r="AS2097" s="11">
        <v>2390</v>
      </c>
      <c r="AT2097" s="11">
        <v>159144934.351383</v>
      </c>
      <c r="AU2097" s="11">
        <v>32.74</v>
      </c>
      <c r="AW2097" s="11">
        <v>-0.03</v>
      </c>
      <c r="AX2097" s="11">
        <v>1.294613921874882E-2</v>
      </c>
    </row>
    <row r="2098" spans="1:50">
      <c r="A2098"/>
      <c r="B2098"/>
      <c r="C2098"/>
      <c r="D2098"/>
      <c r="E2098"/>
      <c r="F2098"/>
      <c r="G2098"/>
      <c r="H2098"/>
      <c r="I2098"/>
      <c r="J2098"/>
      <c r="K2098"/>
      <c r="L2098"/>
      <c r="M2098"/>
      <c r="N2098"/>
      <c r="O2098"/>
      <c r="P2098"/>
      <c r="Q2098"/>
      <c r="R2098"/>
      <c r="S2098"/>
      <c r="T2098"/>
      <c r="U2098"/>
      <c r="V2098"/>
      <c r="W2098"/>
      <c r="X2098"/>
      <c r="Y2098"/>
      <c r="Z2098"/>
      <c r="AA2098" s="11">
        <v>3.6970734744707349E-2</v>
      </c>
      <c r="AB2098" s="11">
        <v>0.35947019925181722</v>
      </c>
      <c r="AC2098" s="11">
        <v>0.71599999999999997</v>
      </c>
      <c r="AD2098" s="11">
        <v>0.4</v>
      </c>
      <c r="AE2098" s="11">
        <v>0.73</v>
      </c>
      <c r="AF2098" s="11">
        <v>0.92299999999999993</v>
      </c>
      <c r="AG2098" s="11">
        <v>0.5</v>
      </c>
      <c r="AH2098" s="11">
        <v>0.72599999999999998</v>
      </c>
      <c r="AI2098" s="11">
        <v>0.63600000000000001</v>
      </c>
      <c r="AJ2098" s="11">
        <v>1.577910371879998E-3</v>
      </c>
      <c r="AK2098" s="11">
        <v>0.28696685573806602</v>
      </c>
      <c r="AL2098" s="11">
        <v>0.35632320716660448</v>
      </c>
      <c r="AM2098" s="11">
        <v>0.43026017971859781</v>
      </c>
      <c r="AN2098" s="11">
        <v>7.407971428571429E-2</v>
      </c>
      <c r="AO2098" s="11">
        <v>0.31534071717319129</v>
      </c>
      <c r="AP2098" s="11">
        <v>0.57399999999999995</v>
      </c>
      <c r="AQ2098" s="11">
        <v>0.35632320716660448</v>
      </c>
      <c r="AR2098" s="11">
        <v>2507.7767820844401</v>
      </c>
      <c r="AS2098" s="11">
        <v>2550</v>
      </c>
      <c r="AT2098" s="11">
        <v>162590902.92033201</v>
      </c>
      <c r="AW2098" s="11">
        <v>-0.04</v>
      </c>
      <c r="AX2098" s="11">
        <v>6.4782446192064858E-3</v>
      </c>
    </row>
    <row r="2099" spans="1:50">
      <c r="A2099"/>
      <c r="B2099"/>
      <c r="C2099"/>
      <c r="D2099"/>
      <c r="E2099"/>
      <c r="F2099"/>
      <c r="G2099"/>
      <c r="H2099"/>
      <c r="I2099"/>
      <c r="J2099"/>
      <c r="K2099"/>
      <c r="L2099"/>
      <c r="M2099"/>
      <c r="N2099"/>
      <c r="O2099"/>
      <c r="P2099"/>
      <c r="Q2099"/>
      <c r="R2099"/>
      <c r="S2099"/>
      <c r="T2099"/>
      <c r="U2099"/>
      <c r="V2099"/>
      <c r="W2099"/>
      <c r="X2099"/>
      <c r="Y2099"/>
      <c r="Z2099"/>
      <c r="AA2099" s="11">
        <v>3.6970734744707349E-2</v>
      </c>
      <c r="AB2099" s="11">
        <v>0.37254223570363454</v>
      </c>
      <c r="AC2099" s="11">
        <v>0.70799999999999996</v>
      </c>
      <c r="AD2099" s="11">
        <v>0.3</v>
      </c>
      <c r="AE2099" s="11">
        <v>0.79099999999999993</v>
      </c>
      <c r="AF2099" s="11">
        <v>0.90099999999999991</v>
      </c>
      <c r="AG2099" s="11">
        <v>0.4</v>
      </c>
      <c r="AH2099" s="11">
        <v>0.72199999999999998</v>
      </c>
      <c r="AI2099" s="11">
        <v>0.65200000000000002</v>
      </c>
      <c r="AJ2099" s="11">
        <v>0</v>
      </c>
      <c r="AK2099" s="11">
        <v>0.29887317372633804</v>
      </c>
      <c r="AL2099" s="11">
        <v>0.34310020505677263</v>
      </c>
      <c r="AM2099" s="11">
        <v>0.58875949672233219</v>
      </c>
      <c r="AN2099" s="11">
        <v>7.3987000000000011E-2</v>
      </c>
      <c r="AO2099" s="11">
        <v>0.30049141781313138</v>
      </c>
      <c r="AP2099" s="11">
        <v>0.56399999999999995</v>
      </c>
      <c r="AQ2099" s="11">
        <v>0.34310020505677263</v>
      </c>
      <c r="AR2099" s="11">
        <v>2548.3197180632601</v>
      </c>
      <c r="AS2099" s="11">
        <v>2600</v>
      </c>
      <c r="AT2099" s="11">
        <v>166111487.118278</v>
      </c>
      <c r="AW2099" s="11">
        <v>-0.04</v>
      </c>
      <c r="AX2099" s="11">
        <v>1.0374953702995404E-2</v>
      </c>
    </row>
    <row r="2100" spans="1:50">
      <c r="A2100"/>
      <c r="B2100"/>
      <c r="C2100"/>
      <c r="D2100"/>
      <c r="E2100"/>
      <c r="F2100"/>
      <c r="G2100"/>
      <c r="H2100"/>
      <c r="I2100"/>
      <c r="J2100"/>
      <c r="K2100"/>
      <c r="L2100"/>
      <c r="M2100"/>
      <c r="N2100"/>
      <c r="O2100"/>
      <c r="P2100"/>
      <c r="Q2100"/>
      <c r="R2100"/>
      <c r="S2100"/>
      <c r="T2100"/>
      <c r="U2100"/>
      <c r="V2100"/>
      <c r="W2100"/>
      <c r="X2100"/>
      <c r="Y2100"/>
      <c r="Z2100"/>
      <c r="AA2100" s="11">
        <v>3.6970734744707349E-2</v>
      </c>
      <c r="AB2100" s="11">
        <v>0.38561427215545163</v>
      </c>
      <c r="AC2100" s="11">
        <v>0.72499999999999998</v>
      </c>
      <c r="AD2100" s="11">
        <v>0.4</v>
      </c>
      <c r="AE2100" s="11">
        <v>0.80400000000000005</v>
      </c>
      <c r="AF2100" s="11">
        <v>0.90700000000000003</v>
      </c>
      <c r="AG2100" s="11">
        <v>0.4</v>
      </c>
      <c r="AH2100" s="11">
        <v>0.72199999999999998</v>
      </c>
      <c r="AI2100" s="11">
        <v>0.65599999999999992</v>
      </c>
      <c r="AJ2100" s="11">
        <v>0</v>
      </c>
      <c r="AK2100" s="11">
        <v>0.300536392641782</v>
      </c>
      <c r="AL2100" s="11">
        <v>0.28062838319189776</v>
      </c>
      <c r="AM2100" s="11">
        <v>0.67422878238667439</v>
      </c>
      <c r="AN2100" s="11">
        <v>9.1587571428571435E-2</v>
      </c>
      <c r="AO2100" s="11">
        <v>0.3149883376483994</v>
      </c>
      <c r="AP2100" s="11">
        <v>0.54500000000000004</v>
      </c>
      <c r="AQ2100" s="11">
        <v>0.28062838319189776</v>
      </c>
      <c r="AR2100" s="11">
        <v>2608.5856470624799</v>
      </c>
      <c r="AS2100" s="11">
        <v>2680</v>
      </c>
      <c r="AT2100" s="11">
        <v>169708302.598984</v>
      </c>
      <c r="AW2100" s="11">
        <v>-0.03</v>
      </c>
      <c r="AX2100" s="11">
        <v>1.0251923314025191E-2</v>
      </c>
    </row>
    <row r="2101" spans="1:50">
      <c r="A2101"/>
      <c r="B2101"/>
      <c r="C2101"/>
      <c r="D2101"/>
      <c r="E2101"/>
      <c r="F2101"/>
      <c r="G2101"/>
      <c r="H2101"/>
      <c r="I2101"/>
      <c r="J2101"/>
      <c r="K2101"/>
      <c r="L2101"/>
      <c r="M2101"/>
      <c r="N2101"/>
      <c r="O2101"/>
      <c r="P2101"/>
      <c r="Q2101"/>
      <c r="R2101"/>
      <c r="S2101"/>
      <c r="T2101"/>
      <c r="U2101"/>
      <c r="V2101"/>
      <c r="W2101"/>
      <c r="X2101"/>
      <c r="Y2101"/>
      <c r="Z2101"/>
      <c r="AA2101" s="11">
        <v>3.6970734744707349E-2</v>
      </c>
      <c r="AB2101" s="11">
        <v>0.39868630860726884</v>
      </c>
      <c r="AC2101" s="11">
        <v>0.71700000000000008</v>
      </c>
      <c r="AD2101" s="11">
        <v>0.4</v>
      </c>
      <c r="AE2101" s="11">
        <v>0.80500000000000005</v>
      </c>
      <c r="AF2101" s="11">
        <v>0.88800000000000001</v>
      </c>
      <c r="AG2101" s="11">
        <v>0.3</v>
      </c>
      <c r="AH2101" s="11">
        <v>0.69400000000000006</v>
      </c>
      <c r="AI2101" s="11">
        <v>0.67</v>
      </c>
      <c r="AJ2101" s="11">
        <v>0</v>
      </c>
      <c r="AK2101" s="11">
        <v>0.30253102867078063</v>
      </c>
      <c r="AL2101" s="11">
        <v>0.28282209931094543</v>
      </c>
      <c r="AM2101" s="11">
        <v>0.66748649471350952</v>
      </c>
      <c r="AN2101" s="11">
        <v>9.0671695734757127E-2</v>
      </c>
      <c r="AO2101" s="11">
        <v>0.31683845423056212</v>
      </c>
      <c r="AP2101" s="11">
        <v>0.498</v>
      </c>
      <c r="AQ2101" s="11">
        <v>0.28282209931094543</v>
      </c>
      <c r="AS2101" s="11">
        <v>2844.6666666666861</v>
      </c>
      <c r="AW2101" s="11">
        <v>-0.05</v>
      </c>
      <c r="AX2101" s="11">
        <v>8.5879054781609621E-3</v>
      </c>
    </row>
    <row r="2102" spans="1:50">
      <c r="A2102"/>
      <c r="B2102"/>
      <c r="C2102"/>
      <c r="D2102"/>
      <c r="E2102"/>
      <c r="F2102"/>
      <c r="G2102"/>
      <c r="H2102"/>
      <c r="I2102"/>
      <c r="J2102"/>
      <c r="K2102"/>
      <c r="L2102"/>
      <c r="M2102"/>
      <c r="N2102"/>
      <c r="O2102"/>
      <c r="P2102"/>
      <c r="Q2102"/>
      <c r="R2102"/>
      <c r="S2102"/>
      <c r="T2102"/>
      <c r="U2102"/>
      <c r="V2102"/>
      <c r="W2102"/>
      <c r="X2102"/>
      <c r="Y2102"/>
      <c r="Z2102"/>
      <c r="AA2102" s="11">
        <v>0</v>
      </c>
      <c r="AB2102" s="11">
        <v>0.5</v>
      </c>
      <c r="AC2102" s="11" t="e">
        <v>#N/A</v>
      </c>
      <c r="AD2102" s="11" t="e">
        <v>#N/A</v>
      </c>
      <c r="AE2102" s="11" t="e">
        <v>#N/A</v>
      </c>
      <c r="AF2102" s="11" t="e">
        <v>#N/A</v>
      </c>
      <c r="AG2102" s="11" t="e">
        <v>#N/A</v>
      </c>
      <c r="AH2102" s="11" t="e">
        <v>#N/A</v>
      </c>
      <c r="AI2102" s="11" t="e">
        <v>#N/A</v>
      </c>
      <c r="AJ2102" s="11">
        <v>0.70653906788508491</v>
      </c>
      <c r="AK2102" s="11">
        <v>0.73483868031499233</v>
      </c>
      <c r="AL2102" s="11">
        <v>0.4500057258153019</v>
      </c>
      <c r="AM2102" s="11">
        <v>0.11757887285251609</v>
      </c>
      <c r="AN2102" s="11">
        <v>0.52251287272624625</v>
      </c>
      <c r="AO2102" s="11">
        <v>0.6325489801921238</v>
      </c>
      <c r="AP2102" s="11" t="e">
        <v>#N/A</v>
      </c>
      <c r="AQ2102" s="11">
        <v>0.4500057258153019</v>
      </c>
      <c r="AS2102" s="11" t="e">
        <v>#DIV/0!</v>
      </c>
      <c r="AT2102" s="11">
        <v>17225</v>
      </c>
      <c r="AW2102" s="11" t="e">
        <v>#N/A</v>
      </c>
      <c r="AX2102" s="11">
        <v>-5.2828967752200195E-2</v>
      </c>
    </row>
    <row r="2103" spans="1:50">
      <c r="A2103"/>
      <c r="B2103"/>
      <c r="C2103"/>
      <c r="D2103"/>
      <c r="E2103"/>
      <c r="F2103"/>
      <c r="G2103"/>
      <c r="H2103"/>
      <c r="I2103"/>
      <c r="J2103"/>
      <c r="K2103"/>
      <c r="L2103"/>
      <c r="M2103"/>
      <c r="N2103"/>
      <c r="O2103"/>
      <c r="P2103"/>
      <c r="Q2103"/>
      <c r="R2103"/>
      <c r="S2103"/>
      <c r="T2103"/>
      <c r="U2103"/>
      <c r="V2103"/>
      <c r="W2103"/>
      <c r="X2103"/>
      <c r="Y2103"/>
      <c r="Z2103"/>
      <c r="AA2103" s="11">
        <v>0</v>
      </c>
      <c r="AB2103" s="11">
        <v>0.5</v>
      </c>
      <c r="AC2103" s="11" t="e">
        <v>#N/A</v>
      </c>
      <c r="AD2103" s="11" t="e">
        <v>#N/A</v>
      </c>
      <c r="AE2103" s="11" t="e">
        <v>#N/A</v>
      </c>
      <c r="AF2103" s="11" t="e">
        <v>#N/A</v>
      </c>
      <c r="AG2103" s="11" t="e">
        <v>#N/A</v>
      </c>
      <c r="AH2103" s="11" t="e">
        <v>#N/A</v>
      </c>
      <c r="AI2103" s="11" t="e">
        <v>#N/A</v>
      </c>
      <c r="AJ2103" s="11">
        <v>0.71145666460863821</v>
      </c>
      <c r="AK2103" s="11">
        <v>0.73963130633455998</v>
      </c>
      <c r="AL2103" s="11">
        <v>0.44865452925652843</v>
      </c>
      <c r="AM2103" s="11">
        <v>0.12031326517336711</v>
      </c>
      <c r="AN2103" s="11">
        <v>0.53412426960956838</v>
      </c>
      <c r="AO2103" s="11">
        <v>0.63570490820795955</v>
      </c>
      <c r="AP2103" s="11" t="e">
        <v>#N/A</v>
      </c>
      <c r="AQ2103" s="11">
        <v>0.44865452925652843</v>
      </c>
      <c r="AS2103" s="11" t="e">
        <v>#DIV/0!</v>
      </c>
      <c r="AT2103" s="11">
        <v>17600</v>
      </c>
      <c r="AW2103" s="11" t="e">
        <v>#N/A</v>
      </c>
      <c r="AX2103" s="11">
        <v>-5.3429979447663978E-2</v>
      </c>
    </row>
    <row r="2104" spans="1:50">
      <c r="A2104"/>
      <c r="B2104"/>
      <c r="C2104"/>
      <c r="D2104"/>
      <c r="E2104"/>
      <c r="F2104"/>
      <c r="G2104"/>
      <c r="H2104"/>
      <c r="I2104"/>
      <c r="J2104"/>
      <c r="K2104"/>
      <c r="L2104"/>
      <c r="M2104"/>
      <c r="N2104"/>
      <c r="O2104"/>
      <c r="P2104"/>
      <c r="Q2104"/>
      <c r="R2104"/>
      <c r="S2104"/>
      <c r="T2104"/>
      <c r="U2104"/>
      <c r="V2104"/>
      <c r="W2104"/>
      <c r="X2104"/>
      <c r="Y2104"/>
      <c r="Z2104"/>
      <c r="AA2104" s="11">
        <v>0</v>
      </c>
      <c r="AB2104" s="11">
        <v>0.5</v>
      </c>
      <c r="AC2104" s="11" t="e">
        <v>#N/A</v>
      </c>
      <c r="AD2104" s="11" t="e">
        <v>#N/A</v>
      </c>
      <c r="AE2104" s="11" t="e">
        <v>#N/A</v>
      </c>
      <c r="AF2104" s="11" t="e">
        <v>#N/A</v>
      </c>
      <c r="AG2104" s="11" t="e">
        <v>#N/A</v>
      </c>
      <c r="AH2104" s="11" t="e">
        <v>#N/A</v>
      </c>
      <c r="AI2104" s="11" t="e">
        <v>#N/A</v>
      </c>
      <c r="AJ2104" s="11">
        <v>0.71637426133219173</v>
      </c>
      <c r="AK2104" s="11">
        <v>0.73441159464862704</v>
      </c>
      <c r="AL2104" s="11">
        <v>0.44730333269775502</v>
      </c>
      <c r="AM2104" s="11">
        <v>0.12304765749421816</v>
      </c>
      <c r="AN2104" s="11">
        <v>0.54573566649289063</v>
      </c>
      <c r="AO2104" s="11">
        <v>0.63886083622379519</v>
      </c>
      <c r="AP2104" s="11" t="e">
        <v>#N/A</v>
      </c>
      <c r="AQ2104" s="11">
        <v>0.44730333269775502</v>
      </c>
      <c r="AS2104" s="11" t="e">
        <v>#DIV/0!</v>
      </c>
      <c r="AT2104" s="11">
        <v>18061</v>
      </c>
      <c r="AW2104" s="11" t="e">
        <v>#N/A</v>
      </c>
      <c r="AX2104" s="11">
        <v>-5.5578741393127962E-2</v>
      </c>
    </row>
    <row r="2105" spans="1:50">
      <c r="A2105"/>
      <c r="B2105"/>
      <c r="C2105"/>
      <c r="D2105"/>
      <c r="E2105"/>
      <c r="F2105"/>
      <c r="G2105"/>
      <c r="H2105"/>
      <c r="I2105"/>
      <c r="J2105"/>
      <c r="K2105"/>
      <c r="L2105"/>
      <c r="M2105"/>
      <c r="N2105"/>
      <c r="O2105"/>
      <c r="P2105"/>
      <c r="Q2105"/>
      <c r="R2105"/>
      <c r="S2105"/>
      <c r="T2105"/>
      <c r="U2105"/>
      <c r="V2105"/>
      <c r="W2105"/>
      <c r="X2105"/>
      <c r="Y2105"/>
      <c r="Z2105"/>
      <c r="AA2105" s="11">
        <v>0</v>
      </c>
      <c r="AB2105" s="11">
        <v>0.5</v>
      </c>
      <c r="AC2105" s="11" t="e">
        <v>#N/A</v>
      </c>
      <c r="AD2105" s="11" t="e">
        <v>#N/A</v>
      </c>
      <c r="AE2105" s="11" t="e">
        <v>#N/A</v>
      </c>
      <c r="AF2105" s="11" t="e">
        <v>#N/A</v>
      </c>
      <c r="AG2105" s="11" t="e">
        <v>#N/A</v>
      </c>
      <c r="AH2105" s="11" t="e">
        <v>#N/A</v>
      </c>
      <c r="AI2105" s="11" t="e">
        <v>#N/A</v>
      </c>
      <c r="AJ2105" s="11">
        <v>0.72129185805574514</v>
      </c>
      <c r="AK2105" s="11">
        <v>0.72919188296269399</v>
      </c>
      <c r="AL2105" s="11">
        <v>0.44595213613898144</v>
      </c>
      <c r="AM2105" s="11">
        <v>0.12578204981506919</v>
      </c>
      <c r="AN2105" s="11">
        <v>0.55734706337621276</v>
      </c>
      <c r="AO2105" s="11">
        <v>0.64201676423963094</v>
      </c>
      <c r="AP2105" s="11" t="e">
        <v>#N/A</v>
      </c>
      <c r="AQ2105" s="11">
        <v>0.44595213613898144</v>
      </c>
      <c r="AS2105" s="11" t="e">
        <v>#DIV/0!</v>
      </c>
      <c r="AT2105" s="11">
        <v>18494</v>
      </c>
      <c r="AW2105" s="11" t="e">
        <v>#N/A</v>
      </c>
      <c r="AX2105" s="11">
        <v>-5.608010173442507E-2</v>
      </c>
    </row>
    <row r="2106" spans="1:50">
      <c r="A2106"/>
      <c r="B2106"/>
      <c r="C2106"/>
      <c r="D2106"/>
      <c r="E2106"/>
      <c r="F2106"/>
      <c r="G2106"/>
      <c r="H2106"/>
      <c r="I2106"/>
      <c r="J2106"/>
      <c r="K2106"/>
      <c r="L2106"/>
      <c r="M2106"/>
      <c r="N2106"/>
      <c r="O2106"/>
      <c r="P2106"/>
      <c r="Q2106"/>
      <c r="R2106"/>
      <c r="S2106"/>
      <c r="T2106"/>
      <c r="U2106"/>
      <c r="V2106"/>
      <c r="W2106"/>
      <c r="X2106"/>
      <c r="Y2106"/>
      <c r="Z2106"/>
      <c r="AA2106" s="11">
        <v>0</v>
      </c>
      <c r="AB2106" s="11">
        <v>0.5</v>
      </c>
      <c r="AC2106" s="11" t="e">
        <v>#N/A</v>
      </c>
      <c r="AD2106" s="11" t="e">
        <v>#N/A</v>
      </c>
      <c r="AE2106" s="11" t="e">
        <v>#N/A</v>
      </c>
      <c r="AF2106" s="11" t="e">
        <v>#N/A</v>
      </c>
      <c r="AG2106" s="11" t="e">
        <v>#N/A</v>
      </c>
      <c r="AH2106" s="11" t="e">
        <v>#N/A</v>
      </c>
      <c r="AI2106" s="11" t="e">
        <v>#N/A</v>
      </c>
      <c r="AJ2106" s="11">
        <v>0.72620945477929844</v>
      </c>
      <c r="AK2106" s="11">
        <v>0.72750882502080305</v>
      </c>
      <c r="AL2106" s="11">
        <v>0.44460093958020802</v>
      </c>
      <c r="AM2106" s="11">
        <v>0.12851644213592023</v>
      </c>
      <c r="AN2106" s="11">
        <v>0.568958460259535</v>
      </c>
      <c r="AO2106" s="11">
        <v>0.64517269225546658</v>
      </c>
      <c r="AP2106" s="11" t="e">
        <v>#N/A</v>
      </c>
      <c r="AQ2106" s="11">
        <v>0.44460093958020802</v>
      </c>
      <c r="AS2106" s="11" t="e">
        <v>#DIV/0!</v>
      </c>
      <c r="AT2106" s="11">
        <v>18882</v>
      </c>
      <c r="AW2106" s="11" t="e">
        <v>#N/A</v>
      </c>
      <c r="AX2106" s="11">
        <v>-5.6820013504889022E-2</v>
      </c>
    </row>
    <row r="2107" spans="1:50">
      <c r="A2107"/>
      <c r="B2107"/>
      <c r="C2107"/>
      <c r="D2107"/>
      <c r="E2107"/>
      <c r="F2107"/>
      <c r="G2107"/>
      <c r="H2107"/>
      <c r="I2107"/>
      <c r="J2107"/>
      <c r="K2107"/>
      <c r="L2107"/>
      <c r="M2107"/>
      <c r="N2107"/>
      <c r="O2107"/>
      <c r="P2107"/>
      <c r="Q2107"/>
      <c r="R2107"/>
      <c r="S2107"/>
      <c r="T2107"/>
      <c r="U2107"/>
      <c r="V2107"/>
      <c r="W2107"/>
      <c r="X2107"/>
      <c r="Y2107"/>
      <c r="Z2107"/>
      <c r="AA2107" s="11">
        <v>0</v>
      </c>
      <c r="AB2107" s="11">
        <v>0.5</v>
      </c>
      <c r="AC2107" s="11" t="e">
        <v>#N/A</v>
      </c>
      <c r="AD2107" s="11" t="e">
        <v>#N/A</v>
      </c>
      <c r="AE2107" s="11" t="e">
        <v>#N/A</v>
      </c>
      <c r="AF2107" s="11" t="e">
        <v>#N/A</v>
      </c>
      <c r="AG2107" s="11" t="e">
        <v>#N/A</v>
      </c>
      <c r="AH2107" s="11" t="e">
        <v>#N/A</v>
      </c>
      <c r="AI2107" s="11" t="e">
        <v>#N/A</v>
      </c>
      <c r="AJ2107" s="11">
        <v>0.73112705150285184</v>
      </c>
      <c r="AK2107" s="11">
        <v>0.72582576707891211</v>
      </c>
      <c r="AL2107" s="11">
        <v>0.44324974302143455</v>
      </c>
      <c r="AM2107" s="11">
        <v>0.13125083445677127</v>
      </c>
      <c r="AN2107" s="11">
        <v>0.58056985714285714</v>
      </c>
      <c r="AO2107" s="11">
        <v>0.64832862027130234</v>
      </c>
      <c r="AP2107" s="11" t="e">
        <v>#N/A</v>
      </c>
      <c r="AQ2107" s="11">
        <v>0.44324974302143455</v>
      </c>
      <c r="AS2107" s="11" t="e">
        <v>#DIV/0!</v>
      </c>
      <c r="AT2107" s="11">
        <v>19129</v>
      </c>
      <c r="AW2107" s="11" t="e">
        <v>#N/A</v>
      </c>
      <c r="AX2107" s="11">
        <v>-5.4875495504519589E-2</v>
      </c>
    </row>
    <row r="2108" spans="1:50">
      <c r="A2108"/>
      <c r="B2108"/>
      <c r="C2108"/>
      <c r="D2108"/>
      <c r="E2108"/>
      <c r="F2108"/>
      <c r="G2108"/>
      <c r="H2108"/>
      <c r="I2108"/>
      <c r="J2108"/>
      <c r="K2108"/>
      <c r="L2108"/>
      <c r="M2108"/>
      <c r="N2108"/>
      <c r="O2108"/>
      <c r="P2108"/>
      <c r="Q2108"/>
      <c r="R2108"/>
      <c r="S2108"/>
      <c r="T2108"/>
      <c r="U2108"/>
      <c r="V2108"/>
      <c r="W2108"/>
      <c r="X2108"/>
      <c r="Y2108"/>
      <c r="Z2108"/>
      <c r="AA2108" s="11">
        <v>0</v>
      </c>
      <c r="AB2108" s="11">
        <v>0.5</v>
      </c>
      <c r="AC2108" s="11" t="e">
        <v>#N/A</v>
      </c>
      <c r="AD2108" s="11" t="e">
        <v>#N/A</v>
      </c>
      <c r="AE2108" s="11" t="e">
        <v>#N/A</v>
      </c>
      <c r="AF2108" s="11" t="e">
        <v>#N/A</v>
      </c>
      <c r="AG2108" s="11" t="e">
        <v>#N/A</v>
      </c>
      <c r="AH2108" s="11" t="e">
        <v>#N/A</v>
      </c>
      <c r="AI2108" s="11" t="e">
        <v>#N/A</v>
      </c>
      <c r="AJ2108" s="11">
        <v>0.73604464822640525</v>
      </c>
      <c r="AK2108" s="11">
        <v>0.72597550610237005</v>
      </c>
      <c r="AL2108" s="11">
        <v>0.44189854646266113</v>
      </c>
      <c r="AM2108" s="11">
        <v>0.13398522677762231</v>
      </c>
      <c r="AN2108" s="11">
        <v>0.52910057142857136</v>
      </c>
      <c r="AO2108" s="11">
        <v>0.65148454828713809</v>
      </c>
      <c r="AP2108" s="11" t="e">
        <v>#N/A</v>
      </c>
      <c r="AQ2108" s="11">
        <v>0.44189854646266113</v>
      </c>
      <c r="AS2108" s="11" t="e">
        <v>#DIV/0!</v>
      </c>
      <c r="AT2108" s="11">
        <v>19626</v>
      </c>
      <c r="AW2108" s="11" t="e">
        <v>#N/A</v>
      </c>
      <c r="AX2108" s="11">
        <v>-5.6270529883452325E-2</v>
      </c>
    </row>
    <row r="2109" spans="1:50">
      <c r="A2109"/>
      <c r="B2109"/>
      <c r="C2109"/>
      <c r="D2109"/>
      <c r="E2109"/>
      <c r="F2109"/>
      <c r="G2109"/>
      <c r="H2109"/>
      <c r="I2109"/>
      <c r="J2109"/>
      <c r="K2109"/>
      <c r="L2109"/>
      <c r="M2109"/>
      <c r="N2109"/>
      <c r="O2109"/>
      <c r="P2109"/>
      <c r="Q2109"/>
      <c r="R2109"/>
      <c r="S2109"/>
      <c r="T2109"/>
      <c r="U2109"/>
      <c r="V2109"/>
      <c r="W2109"/>
      <c r="X2109"/>
      <c r="Y2109"/>
      <c r="Z2109"/>
      <c r="AA2109" s="11">
        <v>0</v>
      </c>
      <c r="AB2109" s="11">
        <v>0.5</v>
      </c>
      <c r="AC2109" s="11" t="e">
        <v>#N/A</v>
      </c>
      <c r="AD2109" s="11" t="e">
        <v>#N/A</v>
      </c>
      <c r="AE2109" s="11" t="e">
        <v>#N/A</v>
      </c>
      <c r="AF2109" s="11" t="e">
        <v>#N/A</v>
      </c>
      <c r="AG2109" s="11" t="e">
        <v>#N/A</v>
      </c>
      <c r="AH2109" s="11" t="e">
        <v>#N/A</v>
      </c>
      <c r="AI2109" s="11" t="e">
        <v>#N/A</v>
      </c>
      <c r="AJ2109" s="11">
        <v>0.74096224494995866</v>
      </c>
      <c r="AK2109" s="11">
        <v>0.72612524512582799</v>
      </c>
      <c r="AL2109" s="11">
        <v>0.44054734990388766</v>
      </c>
      <c r="AM2109" s="11">
        <v>0.13671961909847333</v>
      </c>
      <c r="AN2109" s="11">
        <v>0.54102385714285717</v>
      </c>
      <c r="AO2109" s="11">
        <v>0.65464047630297373</v>
      </c>
      <c r="AP2109" s="11" t="e">
        <v>#N/A</v>
      </c>
      <c r="AQ2109" s="11">
        <v>0.44054734990388766</v>
      </c>
      <c r="AS2109" s="11" t="e">
        <v>#DIV/0!</v>
      </c>
      <c r="AT2109" s="11">
        <v>19976</v>
      </c>
      <c r="AW2109" s="11" t="e">
        <v>#N/A</v>
      </c>
      <c r="AX2109" s="11">
        <v>-5.8832189483218167E-2</v>
      </c>
    </row>
    <row r="2110" spans="1:50">
      <c r="A2110"/>
      <c r="B2110"/>
      <c r="C2110"/>
      <c r="D2110"/>
      <c r="E2110"/>
      <c r="F2110"/>
      <c r="G2110"/>
      <c r="H2110"/>
      <c r="I2110"/>
      <c r="J2110"/>
      <c r="K2110"/>
      <c r="L2110"/>
      <c r="M2110"/>
      <c r="N2110"/>
      <c r="O2110"/>
      <c r="P2110"/>
      <c r="Q2110"/>
      <c r="R2110"/>
      <c r="S2110"/>
      <c r="T2110"/>
      <c r="U2110"/>
      <c r="V2110"/>
      <c r="W2110"/>
      <c r="X2110"/>
      <c r="Y2110"/>
      <c r="Z2110"/>
      <c r="AA2110" s="11">
        <v>0</v>
      </c>
      <c r="AB2110" s="11">
        <v>0.5</v>
      </c>
      <c r="AC2110" s="11" t="e">
        <v>#N/A</v>
      </c>
      <c r="AD2110" s="11" t="e">
        <v>#N/A</v>
      </c>
      <c r="AE2110" s="11" t="e">
        <v>#N/A</v>
      </c>
      <c r="AF2110" s="11" t="e">
        <v>#N/A</v>
      </c>
      <c r="AG2110" s="11" t="e">
        <v>#N/A</v>
      </c>
      <c r="AH2110" s="11" t="e">
        <v>#N/A</v>
      </c>
      <c r="AI2110" s="11" t="e">
        <v>#N/A</v>
      </c>
      <c r="AJ2110" s="11">
        <v>0.74587984167351196</v>
      </c>
      <c r="AK2110" s="11">
        <v>0.74925358605137204</v>
      </c>
      <c r="AL2110" s="11">
        <v>0.43919615334511419</v>
      </c>
      <c r="AM2110" s="11">
        <v>0.22131979695431447</v>
      </c>
      <c r="AN2110" s="11">
        <v>0.53020338024185654</v>
      </c>
      <c r="AO2110" s="11">
        <v>0.65779640431880948</v>
      </c>
      <c r="AP2110" s="11" t="e">
        <v>#N/A</v>
      </c>
      <c r="AQ2110" s="11">
        <v>0.43919615334511419</v>
      </c>
      <c r="AS2110" s="11" t="e">
        <v>#DIV/0!</v>
      </c>
      <c r="AT2110" s="11">
        <v>19700</v>
      </c>
      <c r="AW2110" s="11" t="e">
        <v>#N/A</v>
      </c>
      <c r="AX2110" s="11">
        <v>-6.3569426574650978E-2</v>
      </c>
    </row>
    <row r="2111" spans="1:50">
      <c r="A2111"/>
      <c r="B2111"/>
      <c r="C2111"/>
      <c r="D2111"/>
      <c r="E2111"/>
      <c r="F2111"/>
      <c r="G2111"/>
      <c r="H2111"/>
      <c r="I2111"/>
      <c r="J2111"/>
      <c r="K2111"/>
      <c r="L2111"/>
      <c r="M2111"/>
      <c r="N2111"/>
      <c r="O2111"/>
      <c r="P2111"/>
      <c r="Q2111"/>
      <c r="R2111"/>
      <c r="S2111"/>
      <c r="T2111"/>
      <c r="U2111"/>
      <c r="V2111"/>
      <c r="W2111"/>
      <c r="X2111"/>
      <c r="Y2111"/>
      <c r="Z2111"/>
      <c r="AA2111" s="11">
        <v>0</v>
      </c>
      <c r="AB2111" s="11">
        <v>0.5</v>
      </c>
      <c r="AC2111" s="11" t="e">
        <v>#N/A</v>
      </c>
      <c r="AD2111" s="11" t="e">
        <v>#N/A</v>
      </c>
      <c r="AE2111" s="11" t="e">
        <v>#N/A</v>
      </c>
      <c r="AF2111" s="11" t="e">
        <v>#N/A</v>
      </c>
      <c r="AG2111" s="11" t="e">
        <v>#N/A</v>
      </c>
      <c r="AH2111" s="11" t="e">
        <v>#N/A</v>
      </c>
      <c r="AI2111" s="11" t="e">
        <v>#N/A</v>
      </c>
      <c r="AJ2111" s="11">
        <v>0.73185929003517602</v>
      </c>
      <c r="AK2111" s="11">
        <v>0.73560222924641994</v>
      </c>
      <c r="AL2111" s="11">
        <v>0.43784495678634067</v>
      </c>
      <c r="AM2111" s="11">
        <v>0.22002422285022225</v>
      </c>
      <c r="AN2111" s="11">
        <v>0.51938290334085591</v>
      </c>
      <c r="AO2111" s="11">
        <v>0.48384493349105018</v>
      </c>
      <c r="AP2111" s="11" t="e">
        <v>#N/A</v>
      </c>
      <c r="AQ2111" s="11">
        <v>0.43784495678634067</v>
      </c>
      <c r="AS2111" s="11" t="e">
        <v>#DIV/0!</v>
      </c>
      <c r="AT2111" s="11">
        <v>19816</v>
      </c>
      <c r="AW2111" s="11" t="e">
        <v>#N/A</v>
      </c>
      <c r="AX2111" s="11">
        <v>-6.5952558366083602E-2</v>
      </c>
    </row>
    <row r="2112" spans="1:50">
      <c r="A2112"/>
      <c r="B2112"/>
      <c r="C2112"/>
      <c r="D2112"/>
      <c r="E2112"/>
      <c r="F2112"/>
      <c r="G2112"/>
      <c r="H2112"/>
      <c r="I2112"/>
      <c r="J2112"/>
      <c r="K2112"/>
      <c r="L2112"/>
      <c r="M2112"/>
      <c r="N2112"/>
      <c r="O2112"/>
      <c r="P2112"/>
      <c r="Q2112"/>
      <c r="R2112"/>
      <c r="S2112"/>
      <c r="T2112"/>
      <c r="U2112"/>
      <c r="V2112"/>
      <c r="W2112"/>
      <c r="X2112"/>
      <c r="Y2112"/>
      <c r="Z2112"/>
      <c r="AA2112" s="11">
        <v>0</v>
      </c>
      <c r="AB2112" s="11">
        <v>0.5</v>
      </c>
      <c r="AC2112" s="11" t="e">
        <v>#N/A</v>
      </c>
      <c r="AD2112" s="11" t="e">
        <v>#N/A</v>
      </c>
      <c r="AE2112" s="11" t="e">
        <v>#N/A</v>
      </c>
      <c r="AF2112" s="11" t="e">
        <v>#N/A</v>
      </c>
      <c r="AG2112" s="11" t="e">
        <v>#N/A</v>
      </c>
      <c r="AH2112" s="11" t="e">
        <v>#N/A</v>
      </c>
      <c r="AI2112" s="11" t="e">
        <v>#N/A</v>
      </c>
      <c r="AJ2112" s="11">
        <v>0.72619851214634001</v>
      </c>
      <c r="AK2112" s="11">
        <v>0.73455512288531799</v>
      </c>
      <c r="AL2112" s="11">
        <v>0.43649376022756725</v>
      </c>
      <c r="AM2112" s="11">
        <v>0.33731353267777109</v>
      </c>
      <c r="AN2112" s="11">
        <v>0.50856242643985528</v>
      </c>
      <c r="AO2112" s="11">
        <v>0.64092557391453631</v>
      </c>
      <c r="AP2112" s="11" t="e">
        <v>#N/A</v>
      </c>
      <c r="AQ2112" s="11">
        <v>0.43649376022756725</v>
      </c>
      <c r="AS2112" s="11" t="e">
        <v>#DIV/0!</v>
      </c>
      <c r="AT2112" s="11">
        <v>19932</v>
      </c>
      <c r="AW2112" s="11" t="e">
        <v>#N/A</v>
      </c>
      <c r="AX2112" s="11">
        <v>-6.8947251078349703E-2</v>
      </c>
    </row>
    <row r="2113" spans="1:50">
      <c r="A2113"/>
      <c r="B2113"/>
      <c r="C2113"/>
      <c r="D2113"/>
      <c r="E2113"/>
      <c r="F2113"/>
      <c r="G2113"/>
      <c r="H2113"/>
      <c r="I2113"/>
      <c r="J2113"/>
      <c r="K2113"/>
      <c r="L2113"/>
      <c r="M2113"/>
      <c r="N2113"/>
      <c r="O2113"/>
      <c r="P2113"/>
      <c r="Q2113"/>
      <c r="R2113"/>
      <c r="S2113"/>
      <c r="T2113"/>
      <c r="U2113"/>
      <c r="V2113"/>
      <c r="W2113"/>
      <c r="X2113"/>
      <c r="Y2113"/>
      <c r="Z2113"/>
      <c r="AA2113" s="11">
        <v>0</v>
      </c>
      <c r="AB2113" s="11">
        <v>0.5</v>
      </c>
      <c r="AC2113" s="11" t="e">
        <v>#N/A</v>
      </c>
      <c r="AD2113" s="11" t="e">
        <v>#N/A</v>
      </c>
      <c r="AE2113" s="11" t="e">
        <v>#N/A</v>
      </c>
      <c r="AF2113" s="11" t="e">
        <v>#N/A</v>
      </c>
      <c r="AG2113" s="11" t="e">
        <v>#N/A</v>
      </c>
      <c r="AH2113" s="11" t="e">
        <v>#N/A</v>
      </c>
      <c r="AI2113" s="11" t="e">
        <v>#N/A</v>
      </c>
      <c r="AJ2113" s="11">
        <v>0.72293388753086796</v>
      </c>
      <c r="AK2113" s="11">
        <v>0.74281902972087799</v>
      </c>
      <c r="AL2113" s="11">
        <v>0.43514256366879378</v>
      </c>
      <c r="AM2113" s="11">
        <v>0.46258442626684332</v>
      </c>
      <c r="AN2113" s="11">
        <v>0.49774194953885464</v>
      </c>
      <c r="AO2113" s="11">
        <v>0.68343731473731928</v>
      </c>
      <c r="AP2113" s="11" t="e">
        <v>#N/A</v>
      </c>
      <c r="AQ2113" s="11">
        <v>0.43514256366879378</v>
      </c>
      <c r="AS2113" s="11" t="e">
        <v>#DIV/0!</v>
      </c>
      <c r="AT2113" s="11">
        <v>20046.791043466699</v>
      </c>
      <c r="AW2113" s="11" t="e">
        <v>#N/A</v>
      </c>
      <c r="AX2113" s="11">
        <v>-7.1825469689651256E-2</v>
      </c>
    </row>
    <row r="2114" spans="1:50">
      <c r="A2114"/>
      <c r="B2114"/>
      <c r="C2114"/>
      <c r="D2114"/>
      <c r="E2114"/>
      <c r="F2114"/>
      <c r="G2114"/>
      <c r="H2114"/>
      <c r="I2114"/>
      <c r="J2114"/>
      <c r="K2114"/>
      <c r="L2114"/>
      <c r="M2114"/>
      <c r="N2114"/>
      <c r="O2114"/>
      <c r="P2114"/>
      <c r="Q2114"/>
      <c r="R2114"/>
      <c r="S2114"/>
      <c r="T2114"/>
      <c r="U2114"/>
      <c r="V2114"/>
      <c r="W2114"/>
      <c r="X2114"/>
      <c r="Y2114"/>
      <c r="Z2114"/>
      <c r="AA2114" s="11">
        <v>0</v>
      </c>
      <c r="AB2114" s="11">
        <v>0.5</v>
      </c>
      <c r="AC2114" s="11" t="e">
        <v>#N/A</v>
      </c>
      <c r="AD2114" s="11" t="e">
        <v>#N/A</v>
      </c>
      <c r="AE2114" s="11" t="e">
        <v>#N/A</v>
      </c>
      <c r="AF2114" s="11" t="e">
        <v>#N/A</v>
      </c>
      <c r="AG2114" s="11" t="e">
        <v>#N/A</v>
      </c>
      <c r="AH2114" s="11" t="e">
        <v>#N/A</v>
      </c>
      <c r="AI2114" s="11" t="e">
        <v>#N/A</v>
      </c>
      <c r="AJ2114" s="11">
        <v>0.73484054785608999</v>
      </c>
      <c r="AK2114" s="11">
        <v>0.74682882863087197</v>
      </c>
      <c r="AL2114" s="11">
        <v>0.43379136711002031</v>
      </c>
      <c r="AM2114" s="11">
        <v>0.58917129163344661</v>
      </c>
      <c r="AN2114" s="11">
        <v>0.48692147263785401</v>
      </c>
      <c r="AO2114" s="11">
        <v>0.66898235315978061</v>
      </c>
      <c r="AP2114" s="11" t="e">
        <v>#N/A</v>
      </c>
      <c r="AQ2114" s="11">
        <v>0.43379136711002031</v>
      </c>
      <c r="AS2114" s="11" t="e">
        <v>#DIV/0!</v>
      </c>
      <c r="AT2114" s="11">
        <v>20162.029375116501</v>
      </c>
      <c r="AW2114" s="11" t="e">
        <v>#N/A</v>
      </c>
      <c r="AX2114" s="11">
        <v>-7.4789166723174927E-2</v>
      </c>
    </row>
    <row r="2115" spans="1:50">
      <c r="A2115"/>
      <c r="B2115"/>
      <c r="C2115"/>
      <c r="D2115"/>
      <c r="E2115"/>
      <c r="F2115"/>
      <c r="G2115"/>
      <c r="H2115"/>
      <c r="I2115"/>
      <c r="J2115"/>
      <c r="K2115"/>
      <c r="L2115"/>
      <c r="M2115"/>
      <c r="N2115"/>
      <c r="O2115"/>
      <c r="P2115"/>
      <c r="Q2115"/>
      <c r="R2115"/>
      <c r="S2115"/>
      <c r="T2115"/>
      <c r="U2115"/>
      <c r="V2115"/>
      <c r="W2115"/>
      <c r="X2115"/>
      <c r="Y2115"/>
      <c r="Z2115"/>
      <c r="AA2115" s="11">
        <v>0</v>
      </c>
      <c r="AB2115" s="11">
        <v>0.5</v>
      </c>
      <c r="AC2115" s="11" t="e">
        <v>#N/A</v>
      </c>
      <c r="AD2115" s="11" t="e">
        <v>#N/A</v>
      </c>
      <c r="AE2115" s="11" t="e">
        <v>#N/A</v>
      </c>
      <c r="AF2115" s="11" t="e">
        <v>#N/A</v>
      </c>
      <c r="AG2115" s="11" t="e">
        <v>#N/A</v>
      </c>
      <c r="AH2115" s="11" t="e">
        <v>#N/A</v>
      </c>
      <c r="AI2115" s="11" t="e">
        <v>#N/A</v>
      </c>
      <c r="AJ2115" s="11">
        <v>0.71550704303828394</v>
      </c>
      <c r="AK2115" s="11">
        <v>0.75373886132549206</v>
      </c>
      <c r="AL2115" s="11">
        <v>0.43244017055124689</v>
      </c>
      <c r="AM2115" s="11">
        <v>0.66889978414401552</v>
      </c>
      <c r="AN2115" s="11">
        <v>0.47610099573685338</v>
      </c>
      <c r="AO2115" s="11">
        <v>0.64919644099726348</v>
      </c>
      <c r="AP2115" s="11" t="e">
        <v>#N/A</v>
      </c>
      <c r="AQ2115" s="11">
        <v>0.43244017055124689</v>
      </c>
      <c r="AS2115" s="11" t="e">
        <v>#DIV/0!</v>
      </c>
      <c r="AT2115" s="11">
        <v>20278.739455421899</v>
      </c>
      <c r="AW2115" s="11" t="e">
        <v>#N/A</v>
      </c>
      <c r="AX2115" s="11">
        <v>-8.010960789003202E-2</v>
      </c>
    </row>
    <row r="2116" spans="1:50">
      <c r="A2116"/>
      <c r="B2116"/>
      <c r="C2116"/>
      <c r="D2116"/>
      <c r="E2116"/>
      <c r="F2116"/>
      <c r="G2116"/>
      <c r="H2116"/>
      <c r="I2116"/>
      <c r="J2116"/>
      <c r="K2116"/>
      <c r="L2116"/>
      <c r="M2116"/>
      <c r="N2116"/>
      <c r="O2116"/>
      <c r="P2116"/>
      <c r="Q2116"/>
      <c r="R2116"/>
      <c r="S2116"/>
      <c r="T2116"/>
      <c r="U2116"/>
      <c r="V2116"/>
      <c r="W2116"/>
      <c r="X2116"/>
      <c r="Y2116"/>
      <c r="Z2116"/>
      <c r="AA2116" s="11">
        <v>0</v>
      </c>
      <c r="AB2116" s="11">
        <v>0.5</v>
      </c>
      <c r="AC2116" s="11" t="e">
        <v>#N/A</v>
      </c>
      <c r="AD2116" s="11" t="e">
        <v>#N/A</v>
      </c>
      <c r="AE2116" s="11" t="e">
        <v>#N/A</v>
      </c>
      <c r="AF2116" s="11" t="e">
        <v>#N/A</v>
      </c>
      <c r="AG2116" s="11" t="e">
        <v>#N/A</v>
      </c>
      <c r="AH2116" s="11" t="e">
        <v>#N/A</v>
      </c>
      <c r="AI2116" s="11" t="e">
        <v>#N/A</v>
      </c>
      <c r="AJ2116" s="11">
        <v>0.79208997570289397</v>
      </c>
      <c r="AK2116" s="11">
        <v>0.75413070256310599</v>
      </c>
      <c r="AL2116" s="11">
        <v>0.42252723983495216</v>
      </c>
      <c r="AM2116" s="11">
        <v>0.71663984182775442</v>
      </c>
      <c r="AN2116" s="11">
        <v>0.46528051883585275</v>
      </c>
      <c r="AO2116" s="11">
        <v>0.64361406126318044</v>
      </c>
      <c r="AP2116" s="11" t="e">
        <v>#N/A</v>
      </c>
      <c r="AQ2116" s="11">
        <v>0.42252723983495216</v>
      </c>
      <c r="AS2116" s="11" t="e">
        <v>#DIV/0!</v>
      </c>
      <c r="AT2116" s="11">
        <v>20397.662709480199</v>
      </c>
      <c r="AW2116" s="11" t="e">
        <v>#N/A</v>
      </c>
      <c r="AX2116" s="11">
        <v>-8.6163637237396729E-2</v>
      </c>
    </row>
    <row r="2117" spans="1:50">
      <c r="A2117"/>
      <c r="B2117"/>
      <c r="C2117"/>
      <c r="D2117"/>
      <c r="E2117"/>
      <c r="F2117"/>
      <c r="G2117"/>
      <c r="H2117"/>
      <c r="I2117"/>
      <c r="J2117"/>
      <c r="K2117"/>
      <c r="L2117"/>
      <c r="M2117"/>
      <c r="N2117"/>
      <c r="O2117"/>
      <c r="P2117"/>
      <c r="Q2117"/>
      <c r="R2117"/>
      <c r="S2117"/>
      <c r="T2117"/>
      <c r="U2117"/>
      <c r="V2117"/>
      <c r="W2117"/>
      <c r="X2117"/>
      <c r="Y2117"/>
      <c r="Z2117"/>
      <c r="AA2117" s="11">
        <v>0</v>
      </c>
      <c r="AB2117" s="11">
        <v>0.5</v>
      </c>
      <c r="AC2117" s="11" t="e">
        <v>#N/A</v>
      </c>
      <c r="AD2117" s="11" t="e">
        <v>#N/A</v>
      </c>
      <c r="AE2117" s="11" t="e">
        <v>#N/A</v>
      </c>
      <c r="AF2117" s="11" t="e">
        <v>#N/A</v>
      </c>
      <c r="AG2117" s="11" t="e">
        <v>#N/A</v>
      </c>
      <c r="AH2117" s="11" t="e">
        <v>#N/A</v>
      </c>
      <c r="AI2117" s="11" t="e">
        <v>#N/A</v>
      </c>
      <c r="AJ2117" s="11">
        <v>0.78916907601115227</v>
      </c>
      <c r="AK2117" s="11">
        <v>0.75158939559427762</v>
      </c>
      <c r="AL2117" s="11">
        <v>0.42330196741928611</v>
      </c>
      <c r="AM2117" s="11">
        <v>0.70947344356965836</v>
      </c>
      <c r="AN2117" s="11">
        <v>0.45446004193485212</v>
      </c>
      <c r="AO2117" s="11">
        <v>0.6421779206826489</v>
      </c>
      <c r="AP2117" s="11" t="e">
        <v>#N/A</v>
      </c>
      <c r="AQ2117" s="11">
        <v>0.42330196741928611</v>
      </c>
      <c r="AS2117" s="11" t="e">
        <v>#DIV/0!</v>
      </c>
      <c r="AW2117" s="11" t="e">
        <v>#N/A</v>
      </c>
      <c r="AX2117" s="11">
        <v>-9.1248279248797026E-2</v>
      </c>
    </row>
    <row r="2118" spans="1:50">
      <c r="A2118"/>
      <c r="B2118"/>
      <c r="C2118"/>
      <c r="D2118"/>
      <c r="E2118"/>
      <c r="F2118"/>
      <c r="G2118"/>
      <c r="H2118"/>
      <c r="I2118"/>
      <c r="J2118"/>
      <c r="K2118"/>
      <c r="L2118"/>
      <c r="M2118"/>
      <c r="N2118"/>
      <c r="O2118"/>
      <c r="P2118"/>
      <c r="Q2118"/>
      <c r="R2118"/>
      <c r="S2118"/>
      <c r="T2118"/>
      <c r="U2118"/>
      <c r="V2118"/>
      <c r="W2118"/>
      <c r="X2118"/>
      <c r="Y2118"/>
      <c r="Z2118"/>
      <c r="AA2118" s="11">
        <v>0.14124293785310735</v>
      </c>
      <c r="AB2118" s="11">
        <v>0.66500000000000004</v>
      </c>
      <c r="AC2118" s="11">
        <v>0.7</v>
      </c>
      <c r="AD2118" s="11">
        <v>0.9</v>
      </c>
      <c r="AE2118" s="11">
        <v>0.77500000000000002</v>
      </c>
      <c r="AF2118" s="11">
        <v>0.84</v>
      </c>
      <c r="AG2118" s="11">
        <v>0.7</v>
      </c>
      <c r="AH2118" s="11">
        <v>0.88700000000000001</v>
      </c>
      <c r="AI2118" s="11">
        <v>0.64400000000000002</v>
      </c>
      <c r="AJ2118" s="11">
        <v>0.54121113918558572</v>
      </c>
      <c r="AK2118" s="11">
        <v>0.54726804778571858</v>
      </c>
      <c r="AL2118" s="11">
        <v>0.43612426527733927</v>
      </c>
      <c r="AM2118" s="11">
        <v>2.7947960909558639E-3</v>
      </c>
      <c r="AN2118" s="11">
        <v>0.41329571428571432</v>
      </c>
      <c r="AO2118" s="11">
        <v>0.46319138999904358</v>
      </c>
      <c r="AP2118" s="11">
        <v>0.3616000020205975</v>
      </c>
      <c r="AQ2118" s="11">
        <v>0.43612426527733927</v>
      </c>
      <c r="AR2118" s="11">
        <v>5846.6553429481801</v>
      </c>
      <c r="AS2118" s="11">
        <v>5580</v>
      </c>
      <c r="AT2118" s="11">
        <v>2672699</v>
      </c>
      <c r="AU2118" s="11">
        <v>57.06</v>
      </c>
      <c r="AV2118" s="11">
        <v>19.71</v>
      </c>
      <c r="AW2118" s="11">
        <v>0.02</v>
      </c>
      <c r="AX2118" s="11">
        <v>-7.2102754657844548E-3</v>
      </c>
    </row>
    <row r="2119" spans="1:50">
      <c r="A2119"/>
      <c r="B2119"/>
      <c r="C2119"/>
      <c r="D2119"/>
      <c r="E2119"/>
      <c r="F2119"/>
      <c r="G2119"/>
      <c r="H2119"/>
      <c r="I2119"/>
      <c r="J2119"/>
      <c r="K2119"/>
      <c r="L2119"/>
      <c r="M2119"/>
      <c r="N2119"/>
      <c r="O2119"/>
      <c r="P2119"/>
      <c r="Q2119"/>
      <c r="R2119"/>
      <c r="S2119"/>
      <c r="T2119"/>
      <c r="U2119"/>
      <c r="V2119"/>
      <c r="W2119"/>
      <c r="X2119"/>
      <c r="Y2119"/>
      <c r="Z2119"/>
      <c r="AA2119" s="11">
        <v>0.14124293785310735</v>
      </c>
      <c r="AB2119" s="11">
        <v>0.66400001529999997</v>
      </c>
      <c r="AC2119" s="11">
        <v>0.7</v>
      </c>
      <c r="AD2119" s="11">
        <v>0.9</v>
      </c>
      <c r="AE2119" s="11">
        <v>0.77599999999999991</v>
      </c>
      <c r="AF2119" s="11">
        <v>0.85199999999999998</v>
      </c>
      <c r="AG2119" s="11">
        <v>0.7</v>
      </c>
      <c r="AH2119" s="11">
        <v>0.88200000000000001</v>
      </c>
      <c r="AI2119" s="11">
        <v>0.65</v>
      </c>
      <c r="AJ2119" s="11">
        <v>0.54205218282325196</v>
      </c>
      <c r="AK2119" s="11">
        <v>0.54823270180016004</v>
      </c>
      <c r="AL2119" s="11">
        <v>0.43482067888415987</v>
      </c>
      <c r="AM2119" s="11">
        <v>2.8518327445724444E-3</v>
      </c>
      <c r="AN2119" s="11">
        <v>0.43444485714285713</v>
      </c>
      <c r="AO2119" s="11">
        <v>0.46244019389370833</v>
      </c>
      <c r="AP2119" s="11">
        <v>0.37064000181853773</v>
      </c>
      <c r="AQ2119" s="11">
        <v>0.43482067888415987</v>
      </c>
      <c r="AR2119" s="11">
        <v>6003.2989444434897</v>
      </c>
      <c r="AS2119" s="11">
        <v>5800</v>
      </c>
      <c r="AT2119" s="11">
        <v>2727291</v>
      </c>
      <c r="AU2119" s="11">
        <v>56.31</v>
      </c>
      <c r="AV2119" s="11">
        <v>21.16</v>
      </c>
      <c r="AW2119" s="11">
        <v>0.02</v>
      </c>
      <c r="AX2119" s="11">
        <v>-6.821519916544394E-3</v>
      </c>
    </row>
    <row r="2120" spans="1:50">
      <c r="A2120"/>
      <c r="B2120"/>
      <c r="C2120"/>
      <c r="D2120"/>
      <c r="E2120"/>
      <c r="F2120"/>
      <c r="G2120"/>
      <c r="H2120"/>
      <c r="I2120"/>
      <c r="J2120"/>
      <c r="K2120"/>
      <c r="L2120"/>
      <c r="M2120"/>
      <c r="N2120"/>
      <c r="O2120"/>
      <c r="P2120"/>
      <c r="Q2120"/>
      <c r="R2120"/>
      <c r="S2120"/>
      <c r="T2120"/>
      <c r="U2120"/>
      <c r="V2120"/>
      <c r="W2120"/>
      <c r="X2120"/>
      <c r="Y2120"/>
      <c r="Z2120"/>
      <c r="AA2120" s="11">
        <v>0.14124293785310735</v>
      </c>
      <c r="AB2120" s="11">
        <v>0.70600000380000005</v>
      </c>
      <c r="AC2120" s="11">
        <v>0.7</v>
      </c>
      <c r="AD2120" s="11">
        <v>0.9</v>
      </c>
      <c r="AE2120" s="11">
        <v>0.80799999999999994</v>
      </c>
      <c r="AF2120" s="11">
        <v>0.871</v>
      </c>
      <c r="AG2120" s="11">
        <v>0.7</v>
      </c>
      <c r="AH2120" s="11">
        <v>0.88800000000000001</v>
      </c>
      <c r="AI2120" s="11">
        <v>0.65</v>
      </c>
      <c r="AJ2120" s="11">
        <v>0.5258564339335442</v>
      </c>
      <c r="AK2120" s="11">
        <v>0.57500305513273497</v>
      </c>
      <c r="AL2120" s="11">
        <v>0.43317591037446734</v>
      </c>
      <c r="AM2120" s="11">
        <v>9.3733514826717778E-3</v>
      </c>
      <c r="AN2120" s="11">
        <v>0.49136671428571432</v>
      </c>
      <c r="AO2120" s="11">
        <v>0.46212316486629518</v>
      </c>
      <c r="AP2120" s="11">
        <v>0.37968000161647802</v>
      </c>
      <c r="AQ2120" s="11">
        <v>0.43317591037446734</v>
      </c>
      <c r="AR2120" s="11">
        <v>6375.22871052548</v>
      </c>
      <c r="AS2120" s="11">
        <v>6120</v>
      </c>
      <c r="AT2120" s="11">
        <v>2782593</v>
      </c>
      <c r="AU2120" s="11">
        <v>48.53</v>
      </c>
      <c r="AV2120" s="11">
        <v>15.17</v>
      </c>
      <c r="AW2120" s="11">
        <v>0.03</v>
      </c>
      <c r="AX2120" s="11">
        <v>-9.686761332777849E-3</v>
      </c>
    </row>
    <row r="2121" spans="1:50">
      <c r="A2121"/>
      <c r="B2121"/>
      <c r="C2121"/>
      <c r="D2121"/>
      <c r="E2121"/>
      <c r="F2121"/>
      <c r="G2121"/>
      <c r="H2121"/>
      <c r="I2121"/>
      <c r="J2121"/>
      <c r="K2121"/>
      <c r="L2121"/>
      <c r="M2121"/>
      <c r="N2121"/>
      <c r="O2121"/>
      <c r="P2121"/>
      <c r="Q2121"/>
      <c r="R2121"/>
      <c r="S2121"/>
      <c r="T2121"/>
      <c r="U2121"/>
      <c r="V2121"/>
      <c r="W2121"/>
      <c r="X2121"/>
      <c r="Y2121"/>
      <c r="Z2121"/>
      <c r="AA2121" s="11">
        <v>0.14124293785310735</v>
      </c>
      <c r="AB2121" s="11">
        <v>0.71899999619999999</v>
      </c>
      <c r="AC2121" s="11">
        <v>0.7</v>
      </c>
      <c r="AD2121" s="11">
        <v>0.9</v>
      </c>
      <c r="AE2121" s="11">
        <v>0.80700000000000005</v>
      </c>
      <c r="AF2121" s="11">
        <v>0.873</v>
      </c>
      <c r="AG2121" s="11">
        <v>0.7</v>
      </c>
      <c r="AH2121" s="11">
        <v>0.88099999999999989</v>
      </c>
      <c r="AI2121" s="11">
        <v>0.67599999999999993</v>
      </c>
      <c r="AJ2121" s="11">
        <v>0.50966068504383633</v>
      </c>
      <c r="AK2121" s="11">
        <v>0.60177340846530991</v>
      </c>
      <c r="AL2121" s="11">
        <v>0.43153114186477481</v>
      </c>
      <c r="AM2121" s="11">
        <v>3.3619227710169779E-2</v>
      </c>
      <c r="AN2121" s="11">
        <v>0.54828857142857146</v>
      </c>
      <c r="AO2121" s="11">
        <v>0.46180613583888208</v>
      </c>
      <c r="AP2121" s="11">
        <v>0.38872000141441826</v>
      </c>
      <c r="AQ2121" s="11">
        <v>0.43153114186477481</v>
      </c>
      <c r="AR2121" s="11">
        <v>6784.5522030693101</v>
      </c>
      <c r="AS2121" s="11">
        <v>6460</v>
      </c>
      <c r="AT2121" s="11">
        <v>2838422</v>
      </c>
      <c r="AW2121" s="11">
        <v>0.03</v>
      </c>
      <c r="AX2121" s="11">
        <v>-1.8646761270857903E-2</v>
      </c>
    </row>
    <row r="2122" spans="1:50">
      <c r="A2122"/>
      <c r="B2122"/>
      <c r="C2122"/>
      <c r="D2122"/>
      <c r="E2122"/>
      <c r="F2122"/>
      <c r="G2122"/>
      <c r="H2122"/>
      <c r="I2122"/>
      <c r="J2122"/>
      <c r="K2122"/>
      <c r="L2122"/>
      <c r="M2122"/>
      <c r="N2122"/>
      <c r="O2122"/>
      <c r="P2122"/>
      <c r="Q2122"/>
      <c r="R2122"/>
      <c r="S2122"/>
      <c r="T2122"/>
      <c r="U2122"/>
      <c r="V2122"/>
      <c r="W2122"/>
      <c r="X2122"/>
      <c r="Y2122"/>
      <c r="Z2122"/>
      <c r="AA2122" s="11">
        <v>0.14124293785310735</v>
      </c>
      <c r="AB2122" s="11">
        <v>0.65400001529999996</v>
      </c>
      <c r="AC2122" s="11">
        <v>0.7</v>
      </c>
      <c r="AD2122" s="11">
        <v>0.9</v>
      </c>
      <c r="AE2122" s="11">
        <v>0.80900000000000005</v>
      </c>
      <c r="AF2122" s="11">
        <v>0.86799999999999999</v>
      </c>
      <c r="AG2122" s="11">
        <v>0.7</v>
      </c>
      <c r="AH2122" s="11">
        <v>0.879</v>
      </c>
      <c r="AI2122" s="11">
        <v>0.67599999999999993</v>
      </c>
      <c r="AJ2122" s="11">
        <v>0.53070659243897522</v>
      </c>
      <c r="AK2122" s="11">
        <v>0.60994141566871796</v>
      </c>
      <c r="AL2122" s="11">
        <v>0.4138932100844771</v>
      </c>
      <c r="AM2122" s="11">
        <v>8.9397092828713123E-2</v>
      </c>
      <c r="AN2122" s="11">
        <v>0.5799709999999999</v>
      </c>
      <c r="AO2122" s="11">
        <v>0.46626254334579809</v>
      </c>
      <c r="AP2122" s="11">
        <v>0.39776000121235855</v>
      </c>
      <c r="AQ2122" s="11">
        <v>0.4138932100844771</v>
      </c>
      <c r="AR2122" s="11">
        <v>7014.9263284459803</v>
      </c>
      <c r="AS2122" s="11">
        <v>6590</v>
      </c>
      <c r="AT2122" s="11">
        <v>2894551</v>
      </c>
      <c r="AW2122" s="11">
        <v>0.04</v>
      </c>
      <c r="AX2122" s="11">
        <v>-1.5274157919652309E-2</v>
      </c>
    </row>
    <row r="2123" spans="1:50">
      <c r="A2123"/>
      <c r="B2123"/>
      <c r="C2123"/>
      <c r="D2123"/>
      <c r="E2123"/>
      <c r="F2123"/>
      <c r="G2123"/>
      <c r="H2123"/>
      <c r="I2123"/>
      <c r="J2123"/>
      <c r="K2123"/>
      <c r="L2123"/>
      <c r="M2123"/>
      <c r="N2123"/>
      <c r="O2123"/>
      <c r="P2123"/>
      <c r="Q2123"/>
      <c r="R2123"/>
      <c r="S2123"/>
      <c r="T2123"/>
      <c r="U2123"/>
      <c r="V2123"/>
      <c r="W2123"/>
      <c r="X2123"/>
      <c r="Y2123"/>
      <c r="Z2123"/>
      <c r="AA2123" s="11">
        <v>0.14124293785310735</v>
      </c>
      <c r="AB2123" s="11">
        <v>0.65400001529999996</v>
      </c>
      <c r="AC2123" s="11">
        <v>0.7</v>
      </c>
      <c r="AD2123" s="11">
        <v>0.9</v>
      </c>
      <c r="AE2123" s="11">
        <v>0.77700000000000002</v>
      </c>
      <c r="AF2123" s="11">
        <v>0.78099999999999992</v>
      </c>
      <c r="AG2123" s="11">
        <v>0.7</v>
      </c>
      <c r="AH2123" s="11">
        <v>0.89200000000000002</v>
      </c>
      <c r="AI2123" s="11">
        <v>0.69</v>
      </c>
      <c r="AJ2123" s="11">
        <v>0.55175249983411401</v>
      </c>
      <c r="AK2123" s="11">
        <v>0.618109422872126</v>
      </c>
      <c r="AL2123" s="11">
        <v>0.39625527830417956</v>
      </c>
      <c r="AM2123" s="11">
        <v>0.15453468773770668</v>
      </c>
      <c r="AN2123" s="11">
        <v>0.62804142857142853</v>
      </c>
      <c r="AO2123" s="11">
        <v>0.4707189508527142</v>
      </c>
      <c r="AP2123" s="11">
        <v>0.40680000101029878</v>
      </c>
      <c r="AQ2123" s="11">
        <v>0.39625527830417956</v>
      </c>
      <c r="AR2123" s="11">
        <v>7220.9768666411401</v>
      </c>
      <c r="AS2123" s="11">
        <v>6840</v>
      </c>
      <c r="AT2123" s="11">
        <v>2950801</v>
      </c>
      <c r="AU2123" s="11">
        <v>56.56</v>
      </c>
      <c r="AV2123" s="11">
        <v>19.97</v>
      </c>
      <c r="AW2123" s="11">
        <v>0.04</v>
      </c>
      <c r="AX2123" s="11">
        <v>-1.5332656444659587E-2</v>
      </c>
    </row>
    <row r="2124" spans="1:50">
      <c r="A2124"/>
      <c r="B2124"/>
      <c r="C2124"/>
      <c r="D2124"/>
      <c r="E2124"/>
      <c r="F2124"/>
      <c r="G2124"/>
      <c r="H2124"/>
      <c r="I2124"/>
      <c r="J2124"/>
      <c r="K2124"/>
      <c r="L2124"/>
      <c r="M2124"/>
      <c r="N2124"/>
      <c r="O2124"/>
      <c r="P2124"/>
      <c r="Q2124"/>
      <c r="R2124"/>
      <c r="S2124"/>
      <c r="T2124"/>
      <c r="U2124"/>
      <c r="V2124"/>
      <c r="W2124"/>
      <c r="X2124"/>
      <c r="Y2124"/>
      <c r="Z2124"/>
      <c r="AA2124" s="11">
        <v>0.14124293785310735</v>
      </c>
      <c r="AB2124" s="11">
        <v>0.65400001529999996</v>
      </c>
      <c r="AC2124" s="11">
        <v>0.7</v>
      </c>
      <c r="AD2124" s="11">
        <v>0.9</v>
      </c>
      <c r="AE2124" s="11">
        <v>0.81</v>
      </c>
      <c r="AF2124" s="11">
        <v>0.748</v>
      </c>
      <c r="AG2124" s="11">
        <v>0.7</v>
      </c>
      <c r="AH2124" s="11">
        <v>0.88300000000000001</v>
      </c>
      <c r="AI2124" s="11">
        <v>0.61</v>
      </c>
      <c r="AJ2124" s="11">
        <v>0.56367292093338894</v>
      </c>
      <c r="AK2124" s="11">
        <v>0.61592750998409307</v>
      </c>
      <c r="AL2124" s="11">
        <v>0.41275384953905714</v>
      </c>
      <c r="AM2124" s="11">
        <v>0.1755651019848789</v>
      </c>
      <c r="AN2124" s="11">
        <v>0.61865371428571425</v>
      </c>
      <c r="AO2124" s="11">
        <v>0.47539865253492719</v>
      </c>
      <c r="AP2124" s="11">
        <v>0.41584000080823896</v>
      </c>
      <c r="AQ2124" s="11">
        <v>0.41275384953905714</v>
      </c>
      <c r="AR2124" s="11">
        <v>7288.1463083640001</v>
      </c>
      <c r="AS2124" s="11">
        <v>6920</v>
      </c>
      <c r="AT2124" s="11">
        <v>3007058</v>
      </c>
      <c r="AU2124" s="11">
        <v>56.49</v>
      </c>
      <c r="AV2124" s="11">
        <v>22.68</v>
      </c>
      <c r="AW2124" s="11">
        <v>0.04</v>
      </c>
      <c r="AX2124" s="11">
        <v>-1.2355707144452832E-2</v>
      </c>
    </row>
    <row r="2125" spans="1:50">
      <c r="A2125"/>
      <c r="B2125"/>
      <c r="C2125"/>
      <c r="D2125"/>
      <c r="E2125"/>
      <c r="F2125"/>
      <c r="G2125"/>
      <c r="H2125"/>
      <c r="I2125"/>
      <c r="J2125"/>
      <c r="K2125"/>
      <c r="L2125"/>
      <c r="M2125"/>
      <c r="N2125"/>
      <c r="O2125"/>
      <c r="P2125"/>
      <c r="Q2125"/>
      <c r="R2125"/>
      <c r="S2125"/>
      <c r="T2125"/>
      <c r="U2125"/>
      <c r="V2125"/>
      <c r="W2125"/>
      <c r="X2125"/>
      <c r="Y2125"/>
      <c r="Z2125"/>
      <c r="AA2125" s="11">
        <v>0.14124293785310735</v>
      </c>
      <c r="AB2125" s="11">
        <v>0.65495474330000003</v>
      </c>
      <c r="AC2125" s="11">
        <v>0.7</v>
      </c>
      <c r="AD2125" s="11">
        <v>0.9</v>
      </c>
      <c r="AE2125" s="11">
        <v>0.80900000000000005</v>
      </c>
      <c r="AF2125" s="11">
        <v>0.76500000000000001</v>
      </c>
      <c r="AG2125" s="11">
        <v>0.7</v>
      </c>
      <c r="AH2125" s="11">
        <v>0.878</v>
      </c>
      <c r="AI2125" s="11">
        <v>0.61</v>
      </c>
      <c r="AJ2125" s="11">
        <v>0.57559334203266399</v>
      </c>
      <c r="AK2125" s="11">
        <v>0.61374559709606002</v>
      </c>
      <c r="AL2125" s="11">
        <v>0.42925242077393477</v>
      </c>
      <c r="AM2125" s="11">
        <v>0.19073387628712998</v>
      </c>
      <c r="AN2125" s="11">
        <v>0.60950471428571429</v>
      </c>
      <c r="AO2125" s="11">
        <v>0.48007835421714012</v>
      </c>
      <c r="AP2125" s="11">
        <v>0.42488000060617925</v>
      </c>
      <c r="AQ2125" s="11">
        <v>0.42925242077393477</v>
      </c>
      <c r="AR2125" s="11">
        <v>7432.6524334529404</v>
      </c>
      <c r="AS2125" s="11">
        <v>7280</v>
      </c>
      <c r="AT2125" s="11">
        <v>3063285</v>
      </c>
      <c r="AU2125" s="11">
        <v>56.51</v>
      </c>
      <c r="AV2125" s="11">
        <v>20.04</v>
      </c>
      <c r="AW2125" s="11">
        <v>0.05</v>
      </c>
      <c r="AX2125" s="11">
        <v>-1.2587417348605745E-2</v>
      </c>
    </row>
    <row r="2126" spans="1:50">
      <c r="A2126"/>
      <c r="B2126"/>
      <c r="C2126"/>
      <c r="D2126"/>
      <c r="E2126"/>
      <c r="F2126"/>
      <c r="G2126"/>
      <c r="H2126"/>
      <c r="I2126"/>
      <c r="J2126"/>
      <c r="K2126"/>
      <c r="L2126"/>
      <c r="M2126"/>
      <c r="N2126"/>
      <c r="O2126"/>
      <c r="P2126"/>
      <c r="Q2126"/>
      <c r="R2126"/>
      <c r="S2126"/>
      <c r="T2126"/>
      <c r="U2126"/>
      <c r="V2126"/>
      <c r="W2126"/>
      <c r="X2126"/>
      <c r="Y2126"/>
      <c r="Z2126"/>
      <c r="AA2126" s="11">
        <v>0.14124293785310735</v>
      </c>
      <c r="AB2126" s="11">
        <v>0.65590947129999999</v>
      </c>
      <c r="AC2126" s="11">
        <v>0.7</v>
      </c>
      <c r="AD2126" s="11">
        <v>0.9</v>
      </c>
      <c r="AE2126" s="11">
        <v>0.81099999999999994</v>
      </c>
      <c r="AF2126" s="11">
        <v>0.78299999999999992</v>
      </c>
      <c r="AG2126" s="11">
        <v>0.7</v>
      </c>
      <c r="AH2126" s="11">
        <v>0.89900000000000002</v>
      </c>
      <c r="AI2126" s="11">
        <v>0.69400000000000006</v>
      </c>
      <c r="AJ2126" s="11">
        <v>0.53815793852649807</v>
      </c>
      <c r="AK2126" s="11">
        <v>0.59929721268722203</v>
      </c>
      <c r="AL2126" s="11">
        <v>0.44014143286058871</v>
      </c>
      <c r="AM2126" s="11">
        <v>0.24662657203041666</v>
      </c>
      <c r="AN2126" s="11">
        <v>0.66422585714285709</v>
      </c>
      <c r="AO2126" s="11">
        <v>0.47482818129157511</v>
      </c>
      <c r="AP2126" s="11">
        <v>0.43392000040411949</v>
      </c>
      <c r="AQ2126" s="11">
        <v>0.44014143286058871</v>
      </c>
      <c r="AR2126" s="11">
        <v>7769.7267588596496</v>
      </c>
      <c r="AS2126" s="11">
        <v>7320</v>
      </c>
      <c r="AT2126" s="11">
        <v>3119453</v>
      </c>
      <c r="AW2126" s="11">
        <v>0.06</v>
      </c>
      <c r="AX2126" s="11">
        <v>-1.2197725291732742E-2</v>
      </c>
    </row>
    <row r="2127" spans="1:50">
      <c r="A2127"/>
      <c r="B2127"/>
      <c r="C2127"/>
      <c r="D2127"/>
      <c r="E2127"/>
      <c r="F2127"/>
      <c r="G2127"/>
      <c r="H2127"/>
      <c r="I2127"/>
      <c r="J2127"/>
      <c r="K2127"/>
      <c r="L2127"/>
      <c r="M2127"/>
      <c r="N2127"/>
      <c r="O2127"/>
      <c r="P2127"/>
      <c r="Q2127"/>
      <c r="R2127"/>
      <c r="S2127"/>
      <c r="T2127"/>
      <c r="U2127"/>
      <c r="V2127"/>
      <c r="W2127"/>
      <c r="X2127"/>
      <c r="Y2127"/>
      <c r="Z2127"/>
      <c r="AA2127" s="11">
        <v>0.14124293785310735</v>
      </c>
      <c r="AB2127" s="11">
        <v>0.65686419929999995</v>
      </c>
      <c r="AC2127" s="11">
        <v>0.7</v>
      </c>
      <c r="AD2127" s="11">
        <v>0.7</v>
      </c>
      <c r="AE2127" s="11">
        <v>0.81200000000000006</v>
      </c>
      <c r="AF2127" s="11">
        <v>0.76500000000000001</v>
      </c>
      <c r="AG2127" s="11">
        <v>0.7</v>
      </c>
      <c r="AH2127" s="11">
        <v>0.8909999999999999</v>
      </c>
      <c r="AI2127" s="11">
        <v>0.70799999999999996</v>
      </c>
      <c r="AJ2127" s="11">
        <v>0.54269748769991799</v>
      </c>
      <c r="AK2127" s="11">
        <v>0.599857917838442</v>
      </c>
      <c r="AL2127" s="11">
        <v>0.45491615202649954</v>
      </c>
      <c r="AM2127" s="11">
        <v>0.4408474010570767</v>
      </c>
      <c r="AN2127" s="11">
        <v>0.64719871428571429</v>
      </c>
      <c r="AO2127" s="11">
        <v>0.4786469339630896</v>
      </c>
      <c r="AP2127" s="11">
        <v>0.44296000020205978</v>
      </c>
      <c r="AQ2127" s="11">
        <v>0.45491615202649954</v>
      </c>
      <c r="AR2127" s="11">
        <v>8439.1587623205796</v>
      </c>
      <c r="AS2127" s="11">
        <v>7820</v>
      </c>
      <c r="AT2127" s="11">
        <v>3175571</v>
      </c>
      <c r="AU2127" s="11">
        <v>54.88</v>
      </c>
      <c r="AV2127" s="11">
        <v>18.010000000000002</v>
      </c>
      <c r="AW2127" s="11">
        <v>0.05</v>
      </c>
      <c r="AX2127" s="11">
        <v>-1.5470562601830939E-2</v>
      </c>
    </row>
    <row r="2128" spans="1:50">
      <c r="A2128"/>
      <c r="B2128"/>
      <c r="C2128"/>
      <c r="D2128"/>
      <c r="E2128"/>
      <c r="F2128"/>
      <c r="G2128"/>
      <c r="H2128"/>
      <c r="I2128"/>
      <c r="J2128"/>
      <c r="K2128"/>
      <c r="L2128"/>
      <c r="M2128"/>
      <c r="N2128"/>
      <c r="O2128"/>
      <c r="P2128"/>
      <c r="Q2128"/>
      <c r="R2128"/>
      <c r="S2128"/>
      <c r="T2128"/>
      <c r="U2128"/>
      <c r="V2128"/>
      <c r="W2128"/>
      <c r="X2128"/>
      <c r="Y2128"/>
      <c r="Z2128"/>
      <c r="AA2128" s="11">
        <v>0.14124293785310735</v>
      </c>
      <c r="AB2128" s="11">
        <v>0.65781892729999991</v>
      </c>
      <c r="AC2128" s="11">
        <v>0.7</v>
      </c>
      <c r="AD2128" s="11">
        <v>0.7</v>
      </c>
      <c r="AE2128" s="11">
        <v>0.81299999999999994</v>
      </c>
      <c r="AF2128" s="11">
        <v>0.79400000000000004</v>
      </c>
      <c r="AG2128" s="11">
        <v>0.7</v>
      </c>
      <c r="AH2128" s="11">
        <v>0.89800000000000002</v>
      </c>
      <c r="AI2128" s="11">
        <v>0.73599999999999999</v>
      </c>
      <c r="AJ2128" s="11">
        <v>0.50274842241375339</v>
      </c>
      <c r="AK2128" s="11">
        <v>0.57868025976635795</v>
      </c>
      <c r="AL2128" s="11">
        <v>0.41974385161745309</v>
      </c>
      <c r="AM2128" s="11">
        <v>0.60125944244888774</v>
      </c>
      <c r="AN2128" s="11">
        <v>0.62697542857142863</v>
      </c>
      <c r="AO2128" s="11">
        <v>0.46815698704178771</v>
      </c>
      <c r="AP2128" s="11">
        <v>0.45200000000000001</v>
      </c>
      <c r="AQ2128" s="11">
        <v>0.41974385161745309</v>
      </c>
      <c r="AR2128" s="11">
        <v>9185.5597258551898</v>
      </c>
      <c r="AS2128" s="11">
        <v>8520</v>
      </c>
      <c r="AT2128" s="11">
        <v>3231624</v>
      </c>
      <c r="AW2128" s="11">
        <v>0.05</v>
      </c>
      <c r="AX2128" s="11">
        <v>-2.100757806117387E-2</v>
      </c>
    </row>
    <row r="2129" spans="1:50">
      <c r="A2129"/>
      <c r="B2129"/>
      <c r="C2129"/>
      <c r="D2129"/>
      <c r="E2129"/>
      <c r="F2129"/>
      <c r="G2129"/>
      <c r="H2129"/>
      <c r="I2129"/>
      <c r="J2129"/>
      <c r="K2129"/>
      <c r="L2129"/>
      <c r="M2129"/>
      <c r="N2129"/>
      <c r="O2129"/>
      <c r="P2129"/>
      <c r="Q2129"/>
      <c r="R2129"/>
      <c r="S2129"/>
      <c r="T2129"/>
      <c r="U2129"/>
      <c r="V2129"/>
      <c r="W2129"/>
      <c r="X2129"/>
      <c r="Y2129"/>
      <c r="Z2129"/>
      <c r="AA2129" s="11">
        <v>0.14124293785310735</v>
      </c>
      <c r="AB2129" s="11">
        <v>0.65877365529999998</v>
      </c>
      <c r="AC2129" s="11">
        <v>0.73699999999999999</v>
      </c>
      <c r="AD2129" s="11">
        <v>0.7</v>
      </c>
      <c r="AE2129" s="11">
        <v>0.81299999999999994</v>
      </c>
      <c r="AF2129" s="11">
        <v>0.88</v>
      </c>
      <c r="AG2129" s="11">
        <v>0.7</v>
      </c>
      <c r="AH2129" s="11">
        <v>0.90200000000000002</v>
      </c>
      <c r="AI2129" s="11">
        <v>0.71200000000000008</v>
      </c>
      <c r="AJ2129" s="11">
        <v>0.51578366167393752</v>
      </c>
      <c r="AK2129" s="11">
        <v>0.60376807153397405</v>
      </c>
      <c r="AL2129" s="11">
        <v>0.42347944551467087</v>
      </c>
      <c r="AM2129" s="11">
        <v>0.73490541407166887</v>
      </c>
      <c r="AN2129" s="11">
        <v>0.64182642857142858</v>
      </c>
      <c r="AO2129" s="11">
        <v>0.47465438139728866</v>
      </c>
      <c r="AP2129" s="11">
        <v>0.442</v>
      </c>
      <c r="AQ2129" s="11">
        <v>0.42347944551467087</v>
      </c>
      <c r="AR2129" s="11">
        <v>10117.9452729318</v>
      </c>
      <c r="AS2129" s="11">
        <v>9380</v>
      </c>
      <c r="AT2129" s="11">
        <v>3287575</v>
      </c>
      <c r="AU2129" s="11">
        <v>54.93</v>
      </c>
      <c r="AV2129" s="11">
        <v>17.850000000000001</v>
      </c>
      <c r="AW2129" s="11">
        <v>0.06</v>
      </c>
      <c r="AX2129" s="11">
        <v>-2.5084216038080975E-2</v>
      </c>
    </row>
    <row r="2130" spans="1:50">
      <c r="A2130"/>
      <c r="B2130"/>
      <c r="C2130"/>
      <c r="D2130"/>
      <c r="E2130"/>
      <c r="F2130"/>
      <c r="G2130"/>
      <c r="H2130"/>
      <c r="I2130"/>
      <c r="J2130"/>
      <c r="K2130"/>
      <c r="L2130"/>
      <c r="M2130"/>
      <c r="N2130"/>
      <c r="O2130"/>
      <c r="P2130"/>
      <c r="Q2130"/>
      <c r="R2130"/>
      <c r="S2130"/>
      <c r="T2130"/>
      <c r="U2130"/>
      <c r="V2130"/>
      <c r="W2130"/>
      <c r="X2130"/>
      <c r="Y2130"/>
      <c r="Z2130"/>
      <c r="AA2130" s="11">
        <v>0.14124293785310735</v>
      </c>
      <c r="AB2130" s="11">
        <v>0.63349999999999995</v>
      </c>
      <c r="AC2130" s="11">
        <v>0.72699999999999998</v>
      </c>
      <c r="AD2130" s="11">
        <v>0.6</v>
      </c>
      <c r="AE2130" s="11">
        <v>0.83</v>
      </c>
      <c r="AF2130" s="11">
        <v>0.89500000000000002</v>
      </c>
      <c r="AG2130" s="11">
        <v>0.7</v>
      </c>
      <c r="AH2130" s="11">
        <v>0.85799999999999998</v>
      </c>
      <c r="AI2130" s="11">
        <v>0.76200000000000001</v>
      </c>
      <c r="AJ2130" s="11">
        <v>0.51884460666040744</v>
      </c>
      <c r="AK2130" s="11">
        <v>0.61141140276944395</v>
      </c>
      <c r="AL2130" s="11">
        <v>0.42513908257002447</v>
      </c>
      <c r="AM2130" s="11">
        <v>1</v>
      </c>
      <c r="AN2130" s="11">
        <v>0.64333071428571431</v>
      </c>
      <c r="AO2130" s="11">
        <v>0.46481274776676418</v>
      </c>
      <c r="AP2130" s="11">
        <v>0.43700000000000006</v>
      </c>
      <c r="AQ2130" s="11">
        <v>0.42513908257002447</v>
      </c>
      <c r="AR2130" s="11">
        <v>11536.5139803564</v>
      </c>
      <c r="AS2130" s="11">
        <v>10780</v>
      </c>
      <c r="AT2130" s="11">
        <v>3343341</v>
      </c>
      <c r="AW2130" s="11">
        <v>0.06</v>
      </c>
      <c r="AX2130" s="11">
        <v>-3.5258001465381661E-2</v>
      </c>
    </row>
    <row r="2131" spans="1:50">
      <c r="A2131"/>
      <c r="B2131"/>
      <c r="C2131"/>
      <c r="D2131"/>
      <c r="E2131"/>
      <c r="F2131"/>
      <c r="G2131"/>
      <c r="H2131"/>
      <c r="I2131"/>
      <c r="J2131"/>
      <c r="K2131"/>
      <c r="L2131"/>
      <c r="M2131"/>
      <c r="N2131"/>
      <c r="O2131"/>
      <c r="P2131"/>
      <c r="Q2131"/>
      <c r="R2131"/>
      <c r="S2131"/>
      <c r="T2131"/>
      <c r="U2131"/>
      <c r="V2131"/>
      <c r="W2131"/>
      <c r="X2131"/>
      <c r="Y2131"/>
      <c r="Z2131"/>
      <c r="AA2131" s="11">
        <v>0.14124293785310735</v>
      </c>
      <c r="AB2131" s="11">
        <v>0.61860000000000004</v>
      </c>
      <c r="AC2131" s="11">
        <v>0.73</v>
      </c>
      <c r="AD2131" s="11">
        <v>0.7</v>
      </c>
      <c r="AE2131" s="11">
        <v>0.83</v>
      </c>
      <c r="AF2131" s="11">
        <v>0.8909999999999999</v>
      </c>
      <c r="AG2131" s="11">
        <v>0.7</v>
      </c>
      <c r="AH2131" s="11">
        <v>0.80200000000000005</v>
      </c>
      <c r="AI2131" s="11">
        <v>0.76200000000000001</v>
      </c>
      <c r="AJ2131" s="11">
        <v>0.50646272174867502</v>
      </c>
      <c r="AK2131" s="11">
        <v>0.60678557455366</v>
      </c>
      <c r="AL2131" s="11">
        <v>0.47287881821450356</v>
      </c>
      <c r="AM2131" s="11">
        <v>1</v>
      </c>
      <c r="AN2131" s="11">
        <v>0.64438214285714279</v>
      </c>
      <c r="AO2131" s="11">
        <v>0.46376856128084032</v>
      </c>
      <c r="AP2131" s="11">
        <v>0.44600000000000001</v>
      </c>
      <c r="AQ2131" s="11">
        <v>0.47287881821450356</v>
      </c>
      <c r="AR2131" s="11">
        <v>12840.5895256391</v>
      </c>
      <c r="AS2131" s="11">
        <v>11970</v>
      </c>
      <c r="AT2131" s="11">
        <v>3398823</v>
      </c>
      <c r="AW2131" s="11">
        <v>0.06</v>
      </c>
      <c r="AX2131" s="11">
        <v>-4.1028662079441947E-2</v>
      </c>
    </row>
    <row r="2132" spans="1:50">
      <c r="A2132"/>
      <c r="B2132"/>
      <c r="C2132"/>
      <c r="D2132"/>
      <c r="E2132"/>
      <c r="F2132"/>
      <c r="G2132"/>
      <c r="H2132"/>
      <c r="I2132"/>
      <c r="J2132"/>
      <c r="K2132"/>
      <c r="L2132"/>
      <c r="M2132"/>
      <c r="N2132"/>
      <c r="O2132"/>
      <c r="P2132"/>
      <c r="Q2132"/>
      <c r="R2132"/>
      <c r="S2132"/>
      <c r="T2132"/>
      <c r="U2132"/>
      <c r="V2132"/>
      <c r="W2132"/>
      <c r="X2132"/>
      <c r="Y2132"/>
      <c r="Z2132"/>
      <c r="AA2132" s="11">
        <v>0.14124293785310735</v>
      </c>
      <c r="AB2132" s="11">
        <v>0.62622799982950084</v>
      </c>
      <c r="AC2132" s="11">
        <v>0.745</v>
      </c>
      <c r="AD2132" s="11">
        <v>0.7</v>
      </c>
      <c r="AE2132" s="11">
        <v>0.82599999999999996</v>
      </c>
      <c r="AF2132" s="11">
        <v>0.89800000000000002</v>
      </c>
      <c r="AG2132" s="11">
        <v>0.7</v>
      </c>
      <c r="AH2132" s="11">
        <v>0.77900000000000003</v>
      </c>
      <c r="AI2132" s="11">
        <v>0.76200000000000001</v>
      </c>
      <c r="AJ2132" s="11">
        <v>0.52916793036257403</v>
      </c>
      <c r="AK2132" s="11">
        <v>0.612928318539262</v>
      </c>
      <c r="AL2132" s="11">
        <v>0.44752734607492267</v>
      </c>
      <c r="AM2132" s="11">
        <v>1</v>
      </c>
      <c r="AN2132" s="11">
        <v>0.6314945002880612</v>
      </c>
      <c r="AO2132" s="11">
        <v>0.48209516209372855</v>
      </c>
      <c r="AP2132" s="11">
        <v>0.441</v>
      </c>
      <c r="AQ2132" s="11">
        <v>0.44752734607492267</v>
      </c>
      <c r="AR2132" s="11">
        <v>13057.092850781901</v>
      </c>
      <c r="AS2132" s="11">
        <v>12180</v>
      </c>
      <c r="AT2132" s="11">
        <v>3453898</v>
      </c>
      <c r="AU2132" s="11">
        <v>52.339999999999996</v>
      </c>
      <c r="AW2132" s="11">
        <v>0.06</v>
      </c>
      <c r="AX2132" s="11">
        <v>-4.483689378206196E-2</v>
      </c>
    </row>
    <row r="2133" spans="1:50">
      <c r="A2133"/>
      <c r="B2133"/>
      <c r="C2133"/>
      <c r="D2133"/>
      <c r="E2133"/>
      <c r="F2133"/>
      <c r="G2133"/>
      <c r="H2133"/>
      <c r="I2133"/>
      <c r="J2133"/>
      <c r="K2133"/>
      <c r="L2133"/>
      <c r="M2133"/>
      <c r="N2133"/>
      <c r="O2133"/>
      <c r="P2133"/>
      <c r="Q2133"/>
      <c r="R2133"/>
      <c r="S2133"/>
      <c r="T2133"/>
      <c r="U2133"/>
      <c r="V2133"/>
      <c r="W2133"/>
      <c r="X2133"/>
      <c r="Y2133"/>
      <c r="Z2133"/>
      <c r="AA2133" s="11">
        <v>0.14124293785310735</v>
      </c>
      <c r="AB2133" s="11">
        <v>0.63385599965900186</v>
      </c>
      <c r="AC2133" s="11">
        <v>0.75900000000000001</v>
      </c>
      <c r="AD2133" s="11">
        <v>0.7</v>
      </c>
      <c r="AE2133" s="11">
        <v>0.82599999999999996</v>
      </c>
      <c r="AF2133" s="11">
        <v>0.9</v>
      </c>
      <c r="AG2133" s="11">
        <v>0.65</v>
      </c>
      <c r="AH2133" s="11">
        <v>0.73199999999999998</v>
      </c>
      <c r="AI2133" s="11">
        <v>0.75800000000000001</v>
      </c>
      <c r="AJ2133" s="11">
        <v>0.52887625106546776</v>
      </c>
      <c r="AK2133" s="11">
        <v>0.61179903537911084</v>
      </c>
      <c r="AL2133" s="11">
        <v>0.4480520726024449</v>
      </c>
      <c r="AM2133" s="11">
        <v>1</v>
      </c>
      <c r="AN2133" s="11">
        <v>0.61860685771897961</v>
      </c>
      <c r="AO2133" s="11">
        <v>0.48227421046878921</v>
      </c>
      <c r="AP2133" s="11">
        <v>0.41299999999999998</v>
      </c>
      <c r="AQ2133" s="11">
        <v>0.4480520726024449</v>
      </c>
      <c r="AS2133" s="11">
        <v>12494</v>
      </c>
      <c r="AW2133" s="11">
        <v>0.05</v>
      </c>
      <c r="AX2133" s="11">
        <v>-5.1217029169792871E-2</v>
      </c>
    </row>
    <row r="2134" spans="1:50">
      <c r="A2134"/>
      <c r="B2134"/>
      <c r="C2134"/>
      <c r="D2134"/>
      <c r="E2134"/>
      <c r="F2134"/>
      <c r="G2134"/>
      <c r="H2134"/>
      <c r="I2134"/>
      <c r="J2134"/>
      <c r="K2134"/>
      <c r="L2134"/>
      <c r="M2134"/>
      <c r="N2134"/>
      <c r="O2134"/>
      <c r="P2134"/>
      <c r="Q2134"/>
      <c r="R2134"/>
      <c r="S2134"/>
      <c r="T2134"/>
      <c r="U2134"/>
      <c r="V2134"/>
      <c r="W2134"/>
      <c r="X2134"/>
      <c r="Y2134"/>
      <c r="Z2134"/>
      <c r="AA2134" s="11">
        <v>9.9368458243165661E-3</v>
      </c>
      <c r="AB2134" s="11">
        <v>0.96599999905</v>
      </c>
      <c r="AC2134" s="11">
        <v>0.68600000031292441</v>
      </c>
      <c r="AD2134" s="11">
        <v>0.29400000013411043</v>
      </c>
      <c r="AE2134" s="11">
        <v>0.79870000036433342</v>
      </c>
      <c r="AF2134" s="11">
        <v>0.67914000030979504</v>
      </c>
      <c r="AG2134" s="11">
        <v>0.49000000022351742</v>
      </c>
      <c r="AH2134" s="11">
        <v>0.79576000036299233</v>
      </c>
      <c r="AI2134" s="11">
        <v>0.44884000020474191</v>
      </c>
      <c r="AJ2134" s="11">
        <v>0.23521676234694594</v>
      </c>
      <c r="AK2134" s="11">
        <v>0.58685858715253514</v>
      </c>
      <c r="AL2134" s="11">
        <v>0.44831038079228547</v>
      </c>
      <c r="AM2134" s="11">
        <v>5.1429824002228791E-4</v>
      </c>
      <c r="AN2134" s="11">
        <v>4.2475571428571425E-2</v>
      </c>
      <c r="AO2134" s="11">
        <v>0.3737906070446016</v>
      </c>
      <c r="AP2134" s="11">
        <v>0.58392000507563357</v>
      </c>
      <c r="AQ2134" s="11">
        <v>0.44831038079228547</v>
      </c>
      <c r="AR2134" s="11">
        <v>1835.5227076753699</v>
      </c>
      <c r="AS2134" s="11">
        <v>1730</v>
      </c>
      <c r="AT2134" s="11">
        <v>4709349</v>
      </c>
      <c r="AW2134" s="11">
        <v>-0.02</v>
      </c>
      <c r="AX2134" s="11">
        <v>-7.0658495614003058E-2</v>
      </c>
    </row>
    <row r="2135" spans="1:50">
      <c r="A2135"/>
      <c r="B2135"/>
      <c r="C2135"/>
      <c r="D2135"/>
      <c r="E2135"/>
      <c r="F2135"/>
      <c r="G2135"/>
      <c r="H2135"/>
      <c r="I2135"/>
      <c r="J2135"/>
      <c r="K2135"/>
      <c r="L2135"/>
      <c r="M2135"/>
      <c r="N2135"/>
      <c r="O2135"/>
      <c r="P2135"/>
      <c r="Q2135"/>
      <c r="R2135"/>
      <c r="S2135"/>
      <c r="T2135"/>
      <c r="U2135"/>
      <c r="V2135"/>
      <c r="W2135"/>
      <c r="X2135"/>
      <c r="Y2135"/>
      <c r="Z2135"/>
      <c r="AA2135" s="11">
        <v>9.9368458243165661E-3</v>
      </c>
      <c r="AB2135" s="11">
        <v>0.96499999999999997</v>
      </c>
      <c r="AC2135" s="11">
        <v>0.7</v>
      </c>
      <c r="AD2135" s="11">
        <v>0.3</v>
      </c>
      <c r="AE2135" s="11">
        <v>0.81499999999999995</v>
      </c>
      <c r="AF2135" s="11">
        <v>0.69299999999999995</v>
      </c>
      <c r="AG2135" s="11">
        <v>0.5</v>
      </c>
      <c r="AH2135" s="11">
        <v>0.81200000000000006</v>
      </c>
      <c r="AI2135" s="11">
        <v>0.45799999999999996</v>
      </c>
      <c r="AJ2135" s="11">
        <v>0.229813022926254</v>
      </c>
      <c r="AK2135" s="11">
        <v>0.58863121133970808</v>
      </c>
      <c r="AL2135" s="11">
        <v>0.44725549062843273</v>
      </c>
      <c r="AM2135" s="11">
        <v>5.2479412223233328E-4</v>
      </c>
      <c r="AN2135" s="11">
        <v>4.7802000000000004E-2</v>
      </c>
      <c r="AO2135" s="11">
        <v>0.37121490520629896</v>
      </c>
      <c r="AP2135" s="11">
        <v>0.60014000471308815</v>
      </c>
      <c r="AQ2135" s="11">
        <v>0.44725549062843273</v>
      </c>
      <c r="AR2135" s="11">
        <v>1961.74948301675</v>
      </c>
      <c r="AS2135" s="11">
        <v>1790</v>
      </c>
      <c r="AT2135" s="11">
        <v>4837876</v>
      </c>
      <c r="AU2135" s="11">
        <v>50.88</v>
      </c>
      <c r="AV2135" s="11">
        <v>57.42</v>
      </c>
      <c r="AW2135" s="11">
        <v>-0.01</v>
      </c>
      <c r="AX2135" s="11">
        <v>-7.3828485228129404E-2</v>
      </c>
    </row>
    <row r="2136" spans="1:50">
      <c r="A2136"/>
      <c r="B2136"/>
      <c r="C2136"/>
      <c r="D2136"/>
      <c r="E2136"/>
      <c r="F2136"/>
      <c r="G2136"/>
      <c r="H2136"/>
      <c r="I2136"/>
      <c r="J2136"/>
      <c r="K2136"/>
      <c r="L2136"/>
      <c r="M2136"/>
      <c r="N2136"/>
      <c r="O2136"/>
      <c r="P2136"/>
      <c r="Q2136"/>
      <c r="R2136"/>
      <c r="S2136"/>
      <c r="T2136"/>
      <c r="U2136"/>
      <c r="V2136"/>
      <c r="W2136"/>
      <c r="X2136"/>
      <c r="Y2136"/>
      <c r="Z2136"/>
      <c r="AA2136" s="11">
        <v>9.9368458243165661E-3</v>
      </c>
      <c r="AB2136" s="11">
        <v>0.96499999999999997</v>
      </c>
      <c r="AC2136" s="11">
        <v>0.7</v>
      </c>
      <c r="AD2136" s="11">
        <v>0.3</v>
      </c>
      <c r="AE2136" s="11">
        <v>0.81499999999999995</v>
      </c>
      <c r="AF2136" s="11">
        <v>0.74199999999999999</v>
      </c>
      <c r="AG2136" s="11">
        <v>0.5</v>
      </c>
      <c r="AH2136" s="11">
        <v>0.67900000000000005</v>
      </c>
      <c r="AI2136" s="11">
        <v>0.36599999999999999</v>
      </c>
      <c r="AJ2136" s="11">
        <v>0.33922171418066605</v>
      </c>
      <c r="AK2136" s="11">
        <v>0.5516701793796206</v>
      </c>
      <c r="AL2136" s="11">
        <v>0.38874006081280021</v>
      </c>
      <c r="AM2136" s="11">
        <v>8.621536755285444E-4</v>
      </c>
      <c r="AN2136" s="11">
        <v>3.8331928571428565E-2</v>
      </c>
      <c r="AO2136" s="11">
        <v>0.36682293265209986</v>
      </c>
      <c r="AP2136" s="11">
        <v>0.61636000435054294</v>
      </c>
      <c r="AQ2136" s="11">
        <v>0.38874006081280021</v>
      </c>
      <c r="AR2136" s="11">
        <v>1867.2947982798801</v>
      </c>
      <c r="AS2136" s="11">
        <v>1740</v>
      </c>
      <c r="AT2136" s="11">
        <v>4970756</v>
      </c>
      <c r="AW2136" s="11">
        <v>-0.02</v>
      </c>
      <c r="AX2136" s="11">
        <v>-8.0211884691588409E-2</v>
      </c>
    </row>
    <row r="2137" spans="1:50">
      <c r="A2137"/>
      <c r="B2137"/>
      <c r="C2137"/>
      <c r="D2137"/>
      <c r="E2137"/>
      <c r="F2137"/>
      <c r="G2137"/>
      <c r="H2137"/>
      <c r="I2137"/>
      <c r="J2137"/>
      <c r="K2137"/>
      <c r="L2137"/>
      <c r="M2137"/>
      <c r="N2137"/>
      <c r="O2137"/>
      <c r="P2137"/>
      <c r="Q2137"/>
      <c r="R2137"/>
      <c r="S2137"/>
      <c r="T2137"/>
      <c r="U2137"/>
      <c r="V2137"/>
      <c r="W2137"/>
      <c r="X2137"/>
      <c r="Y2137"/>
      <c r="Z2137"/>
      <c r="AA2137" s="11">
        <v>9.9368458243165661E-3</v>
      </c>
      <c r="AB2137" s="11">
        <v>0.96499999999999997</v>
      </c>
      <c r="AC2137" s="11">
        <v>0.55000000000000004</v>
      </c>
      <c r="AD2137" s="11">
        <v>0.3</v>
      </c>
      <c r="AE2137" s="11">
        <v>0.81499999999999995</v>
      </c>
      <c r="AF2137" s="11">
        <v>0.75099999999999989</v>
      </c>
      <c r="AG2137" s="11">
        <v>0.5</v>
      </c>
      <c r="AH2137" s="11">
        <v>0.67900000000000005</v>
      </c>
      <c r="AI2137" s="11">
        <v>0.37</v>
      </c>
      <c r="AJ2137" s="11">
        <v>0.44863040543507804</v>
      </c>
      <c r="AK2137" s="11">
        <v>0.51470914741953322</v>
      </c>
      <c r="AL2137" s="11">
        <v>0.33022463099716765</v>
      </c>
      <c r="AM2137" s="11">
        <v>1.2091662722408889E-3</v>
      </c>
      <c r="AN2137" s="11">
        <v>2.8861857142857144E-2</v>
      </c>
      <c r="AO2137" s="11">
        <v>0.36243096009790071</v>
      </c>
      <c r="AP2137" s="11">
        <v>0.63258000398799774</v>
      </c>
      <c r="AQ2137" s="11">
        <v>0.33022463099716765</v>
      </c>
      <c r="AR2137" s="11">
        <v>1768.6619766644401</v>
      </c>
      <c r="AS2137" s="11">
        <v>1640</v>
      </c>
      <c r="AT2137" s="11">
        <v>5107284</v>
      </c>
      <c r="AW2137" s="11">
        <v>-0.02</v>
      </c>
      <c r="AX2137" s="11">
        <v>-7.0650894815114496E-2</v>
      </c>
    </row>
    <row r="2138" spans="1:50">
      <c r="A2138"/>
      <c r="B2138"/>
      <c r="C2138"/>
      <c r="D2138"/>
      <c r="E2138"/>
      <c r="F2138"/>
      <c r="G2138"/>
      <c r="H2138"/>
      <c r="I2138"/>
      <c r="J2138"/>
      <c r="K2138"/>
      <c r="L2138"/>
      <c r="M2138"/>
      <c r="N2138"/>
      <c r="O2138"/>
      <c r="P2138"/>
      <c r="Q2138"/>
      <c r="R2138"/>
      <c r="S2138"/>
      <c r="T2138"/>
      <c r="U2138"/>
      <c r="V2138"/>
      <c r="W2138"/>
      <c r="X2138"/>
      <c r="Y2138"/>
      <c r="Z2138"/>
      <c r="AA2138" s="11">
        <v>9.9368458243165661E-3</v>
      </c>
      <c r="AB2138" s="11">
        <v>0.96499999999999997</v>
      </c>
      <c r="AC2138" s="11">
        <v>0.55000000000000004</v>
      </c>
      <c r="AD2138" s="11">
        <v>0.3</v>
      </c>
      <c r="AE2138" s="11">
        <v>0.81499999999999995</v>
      </c>
      <c r="AF2138" s="11">
        <v>0.79200000000000004</v>
      </c>
      <c r="AG2138" s="11">
        <v>0.5</v>
      </c>
      <c r="AH2138" s="11">
        <v>0.73299999999999998</v>
      </c>
      <c r="AI2138" s="11">
        <v>0.374</v>
      </c>
      <c r="AJ2138" s="11">
        <v>0.42925842904326006</v>
      </c>
      <c r="AK2138" s="11">
        <v>0.50614428056634586</v>
      </c>
      <c r="AL2138" s="11">
        <v>0.31793284357391155</v>
      </c>
      <c r="AM2138" s="11">
        <v>1.4949691714229998E-3</v>
      </c>
      <c r="AN2138" s="11">
        <v>2.8868714285714286E-2</v>
      </c>
      <c r="AO2138" s="11">
        <v>0.33833645980987892</v>
      </c>
      <c r="AP2138" s="11">
        <v>0.64880000362545243</v>
      </c>
      <c r="AQ2138" s="11">
        <v>0.31793284357391155</v>
      </c>
      <c r="AR2138" s="11">
        <v>1779.3846142949999</v>
      </c>
      <c r="AS2138" s="11">
        <v>1630</v>
      </c>
      <c r="AT2138" s="11">
        <v>5246485</v>
      </c>
      <c r="AW2138" s="11">
        <v>-0.02</v>
      </c>
      <c r="AX2138" s="11">
        <v>-7.1397409090866559E-2</v>
      </c>
    </row>
    <row r="2139" spans="1:50">
      <c r="A2139"/>
      <c r="B2139"/>
      <c r="C2139"/>
      <c r="D2139"/>
      <c r="E2139"/>
      <c r="F2139"/>
      <c r="G2139"/>
      <c r="H2139"/>
      <c r="I2139"/>
      <c r="J2139"/>
      <c r="K2139"/>
      <c r="L2139"/>
      <c r="M2139"/>
      <c r="N2139"/>
      <c r="O2139"/>
      <c r="P2139"/>
      <c r="Q2139"/>
      <c r="R2139"/>
      <c r="S2139"/>
      <c r="T2139"/>
      <c r="U2139"/>
      <c r="V2139"/>
      <c r="W2139"/>
      <c r="X2139"/>
      <c r="Y2139"/>
      <c r="Z2139"/>
      <c r="AA2139" s="11">
        <v>9.9368458243165661E-3</v>
      </c>
      <c r="AB2139" s="11">
        <v>0.96499999999999997</v>
      </c>
      <c r="AC2139" s="11">
        <v>0.55000000000000004</v>
      </c>
      <c r="AD2139" s="11">
        <v>0.3</v>
      </c>
      <c r="AE2139" s="11">
        <v>0.81499999999999995</v>
      </c>
      <c r="AF2139" s="11">
        <v>0.73499999999999999</v>
      </c>
      <c r="AG2139" s="11">
        <v>0.5</v>
      </c>
      <c r="AH2139" s="11">
        <v>0.69</v>
      </c>
      <c r="AI2139" s="11">
        <v>0.43200000000000005</v>
      </c>
      <c r="AJ2139" s="11">
        <v>0.40988645265144202</v>
      </c>
      <c r="AK2139" s="11">
        <v>0.49757941371315856</v>
      </c>
      <c r="AL2139" s="11">
        <v>0.30564105615065545</v>
      </c>
      <c r="AM2139" s="11">
        <v>1.7653664268593335E-3</v>
      </c>
      <c r="AN2139" s="11">
        <v>2.8291340012905321E-2</v>
      </c>
      <c r="AO2139" s="11">
        <v>0.31424195952185713</v>
      </c>
      <c r="AP2139" s="11">
        <v>0.66502000326290722</v>
      </c>
      <c r="AQ2139" s="11">
        <v>0.30564105615065545</v>
      </c>
      <c r="AR2139" s="11">
        <v>1726.0984848743001</v>
      </c>
      <c r="AS2139" s="11">
        <v>1620</v>
      </c>
      <c r="AT2139" s="11">
        <v>5387613</v>
      </c>
      <c r="AW2139" s="11">
        <v>-0.02</v>
      </c>
      <c r="AX2139" s="11">
        <v>-6.7068749617098355E-2</v>
      </c>
    </row>
    <row r="2140" spans="1:50">
      <c r="A2140"/>
      <c r="B2140"/>
      <c r="C2140"/>
      <c r="D2140"/>
      <c r="E2140"/>
      <c r="F2140"/>
      <c r="G2140"/>
      <c r="H2140"/>
      <c r="I2140"/>
      <c r="J2140"/>
      <c r="K2140"/>
      <c r="L2140"/>
      <c r="M2140"/>
      <c r="N2140"/>
      <c r="O2140"/>
      <c r="P2140"/>
      <c r="Q2140"/>
      <c r="R2140"/>
      <c r="S2140"/>
      <c r="T2140"/>
      <c r="U2140"/>
      <c r="V2140"/>
      <c r="W2140"/>
      <c r="X2140"/>
      <c r="Y2140"/>
      <c r="Z2140"/>
      <c r="AA2140" s="11">
        <v>9.9368458243165661E-3</v>
      </c>
      <c r="AB2140" s="11">
        <v>0.96499999999999997</v>
      </c>
      <c r="AC2140" s="11">
        <v>0.55000000000000004</v>
      </c>
      <c r="AD2140" s="11">
        <v>0.5</v>
      </c>
      <c r="AE2140" s="11">
        <v>0.52900000000000003</v>
      </c>
      <c r="AF2140" s="11">
        <v>0.73499999999999999</v>
      </c>
      <c r="AG2140" s="11">
        <v>0.5</v>
      </c>
      <c r="AH2140" s="11">
        <v>0.879</v>
      </c>
      <c r="AI2140" s="11">
        <v>0.45200000000000001</v>
      </c>
      <c r="AJ2140" s="11">
        <v>0.38533297307313397</v>
      </c>
      <c r="AK2140" s="11">
        <v>0.4897171540300892</v>
      </c>
      <c r="AL2140" s="11">
        <v>0.31064861620722367</v>
      </c>
      <c r="AM2140" s="11">
        <v>2.1497573185173336E-3</v>
      </c>
      <c r="AN2140" s="11">
        <v>2.7713965740096356E-2</v>
      </c>
      <c r="AO2140" s="11">
        <v>0.29426153920467724</v>
      </c>
      <c r="AP2140" s="11">
        <v>0.68124000290036191</v>
      </c>
      <c r="AQ2140" s="11">
        <v>0.31064861620722367</v>
      </c>
      <c r="AR2140" s="11">
        <v>1717.58868844874</v>
      </c>
      <c r="AS2140" s="11">
        <v>1580</v>
      </c>
      <c r="AT2140" s="11">
        <v>5530340</v>
      </c>
      <c r="AW2140" s="11">
        <v>-0.02</v>
      </c>
      <c r="AX2140" s="11">
        <v>-6.3985585619094121E-2</v>
      </c>
    </row>
    <row r="2141" spans="1:50">
      <c r="A2141"/>
      <c r="B2141"/>
      <c r="C2141"/>
      <c r="D2141"/>
      <c r="E2141"/>
      <c r="F2141"/>
      <c r="G2141"/>
      <c r="H2141"/>
      <c r="I2141"/>
      <c r="J2141"/>
      <c r="K2141"/>
      <c r="L2141"/>
      <c r="M2141"/>
      <c r="N2141"/>
      <c r="O2141"/>
      <c r="P2141"/>
      <c r="Q2141"/>
      <c r="R2141"/>
      <c r="S2141"/>
      <c r="T2141"/>
      <c r="U2141"/>
      <c r="V2141"/>
      <c r="W2141"/>
      <c r="X2141"/>
      <c r="Y2141"/>
      <c r="Z2141"/>
      <c r="AA2141" s="11">
        <v>9.9368458243165661E-3</v>
      </c>
      <c r="AB2141" s="11">
        <v>0.96569999998435374</v>
      </c>
      <c r="AC2141" s="11">
        <v>0.55637500000000006</v>
      </c>
      <c r="AD2141" s="11">
        <v>0.47499999999999998</v>
      </c>
      <c r="AE2141" s="11">
        <v>0.54712499999999997</v>
      </c>
      <c r="AF2141" s="11">
        <v>0.73187500000000005</v>
      </c>
      <c r="AG2141" s="11">
        <v>0.47499999999999998</v>
      </c>
      <c r="AH2141" s="11">
        <v>0.87087500000000007</v>
      </c>
      <c r="AI2141" s="11">
        <v>0.50450000000000006</v>
      </c>
      <c r="AJ2141" s="11">
        <v>0.36077949349482602</v>
      </c>
      <c r="AK2141" s="11">
        <v>0.48185489434701978</v>
      </c>
      <c r="AL2141" s="11">
        <v>0.31565617626379189</v>
      </c>
      <c r="AM2141" s="11">
        <v>2.9370154108135558E-3</v>
      </c>
      <c r="AN2141" s="11">
        <v>2.7136591467287391E-2</v>
      </c>
      <c r="AO2141" s="11">
        <v>0.27428111888749734</v>
      </c>
      <c r="AP2141" s="11">
        <v>0.6974600025378167</v>
      </c>
      <c r="AQ2141" s="11">
        <v>0.31565617626379189</v>
      </c>
      <c r="AR2141" s="11">
        <v>1698.3865548870599</v>
      </c>
      <c r="AS2141" s="11">
        <v>1570</v>
      </c>
      <c r="AT2141" s="11">
        <v>5674695</v>
      </c>
      <c r="AW2141" s="11">
        <v>-0.02</v>
      </c>
      <c r="AX2141" s="11">
        <v>-6.5806346105757141E-2</v>
      </c>
    </row>
    <row r="2142" spans="1:50">
      <c r="A2142"/>
      <c r="B2142"/>
      <c r="C2142"/>
      <c r="D2142"/>
      <c r="E2142"/>
      <c r="F2142"/>
      <c r="G2142"/>
      <c r="H2142"/>
      <c r="I2142"/>
      <c r="J2142"/>
      <c r="K2142"/>
      <c r="L2142"/>
      <c r="M2142"/>
      <c r="N2142"/>
      <c r="O2142"/>
      <c r="P2142"/>
      <c r="Q2142"/>
      <c r="R2142"/>
      <c r="S2142"/>
      <c r="T2142"/>
      <c r="U2142"/>
      <c r="V2142"/>
      <c r="W2142"/>
      <c r="X2142"/>
      <c r="Y2142"/>
      <c r="Z2142"/>
      <c r="AA2142" s="11">
        <v>9.9368458243165661E-3</v>
      </c>
      <c r="AB2142" s="11">
        <v>0.96639999996870751</v>
      </c>
      <c r="AC2142" s="11">
        <v>0.56274999999999997</v>
      </c>
      <c r="AD2142" s="11">
        <v>0.45</v>
      </c>
      <c r="AE2142" s="11">
        <v>0.56525000000000003</v>
      </c>
      <c r="AF2142" s="11">
        <v>0.72875000000000001</v>
      </c>
      <c r="AG2142" s="11">
        <v>0.45</v>
      </c>
      <c r="AH2142" s="11">
        <v>0.86275000000000002</v>
      </c>
      <c r="AI2142" s="11">
        <v>0.55700000000000005</v>
      </c>
      <c r="AJ2142" s="11">
        <v>0.34728710892068398</v>
      </c>
      <c r="AK2142" s="11">
        <v>0.48780189226321358</v>
      </c>
      <c r="AL2142" s="11">
        <v>0.28064065864001309</v>
      </c>
      <c r="AM2142" s="11">
        <v>3.3405669014570003E-3</v>
      </c>
      <c r="AN2142" s="11">
        <v>2.6559217194478426E-2</v>
      </c>
      <c r="AO2142" s="11">
        <v>0.24228310114678764</v>
      </c>
      <c r="AP2142" s="11">
        <v>0.71368000217527139</v>
      </c>
      <c r="AQ2142" s="11">
        <v>0.28064065864001309</v>
      </c>
      <c r="AR2142" s="11">
        <v>1728.0776317985999</v>
      </c>
      <c r="AS2142" s="11">
        <v>1530</v>
      </c>
      <c r="AT2142" s="11">
        <v>5820702</v>
      </c>
      <c r="AW2142" s="11">
        <v>-0.02</v>
      </c>
      <c r="AX2142" s="11">
        <v>-5.6602146145131094E-2</v>
      </c>
    </row>
    <row r="2143" spans="1:50">
      <c r="A2143"/>
      <c r="B2143"/>
      <c r="C2143"/>
      <c r="D2143"/>
      <c r="E2143"/>
      <c r="F2143"/>
      <c r="G2143"/>
      <c r="H2143"/>
      <c r="I2143"/>
      <c r="J2143"/>
      <c r="K2143"/>
      <c r="L2143"/>
      <c r="M2143"/>
      <c r="N2143"/>
      <c r="O2143"/>
      <c r="P2143"/>
      <c r="Q2143"/>
      <c r="R2143"/>
      <c r="S2143"/>
      <c r="T2143"/>
      <c r="U2143"/>
      <c r="V2143"/>
      <c r="W2143"/>
      <c r="X2143"/>
      <c r="Y2143"/>
      <c r="Z2143"/>
      <c r="AA2143" s="11">
        <v>9.9368458243165661E-3</v>
      </c>
      <c r="AB2143" s="11">
        <v>0.9670999999530614</v>
      </c>
      <c r="AC2143" s="11">
        <v>0.56912499999999999</v>
      </c>
      <c r="AD2143" s="11">
        <v>0.42499999999999999</v>
      </c>
      <c r="AE2143" s="11">
        <v>0.58337500000000009</v>
      </c>
      <c r="AF2143" s="11">
        <v>0.72562499999999996</v>
      </c>
      <c r="AG2143" s="11">
        <v>0.42499999999999999</v>
      </c>
      <c r="AH2143" s="11">
        <v>0.85462500000000008</v>
      </c>
      <c r="AI2143" s="11">
        <v>0.60950000000000004</v>
      </c>
      <c r="AJ2143" s="11">
        <v>0.35733959440193203</v>
      </c>
      <c r="AK2143" s="11">
        <v>0.433805613567874</v>
      </c>
      <c r="AL2143" s="11">
        <v>0.26269751786694295</v>
      </c>
      <c r="AM2143" s="11">
        <v>8.9936757952168885E-3</v>
      </c>
      <c r="AN2143" s="11">
        <v>2.5981842921669461E-2</v>
      </c>
      <c r="AO2143" s="11">
        <v>0.29481241579632794</v>
      </c>
      <c r="AP2143" s="11">
        <v>0.72990000181272618</v>
      </c>
      <c r="AQ2143" s="11">
        <v>0.26269751786694295</v>
      </c>
      <c r="AR2143" s="11">
        <v>1780.21082812142</v>
      </c>
      <c r="AS2143" s="11">
        <v>1610</v>
      </c>
      <c r="AT2143" s="11">
        <v>5968515</v>
      </c>
      <c r="AW2143" s="11">
        <v>-0.02</v>
      </c>
      <c r="AX2143" s="11">
        <v>-7.5008746619870226E-2</v>
      </c>
    </row>
    <row r="2144" spans="1:50">
      <c r="A2144"/>
      <c r="B2144"/>
      <c r="C2144"/>
      <c r="D2144"/>
      <c r="E2144"/>
      <c r="F2144"/>
      <c r="G2144"/>
      <c r="H2144"/>
      <c r="I2144"/>
      <c r="J2144"/>
      <c r="K2144"/>
      <c r="L2144"/>
      <c r="M2144"/>
      <c r="N2144"/>
      <c r="O2144"/>
      <c r="P2144"/>
      <c r="Q2144"/>
      <c r="R2144"/>
      <c r="S2144"/>
      <c r="T2144"/>
      <c r="U2144"/>
      <c r="V2144"/>
      <c r="W2144"/>
      <c r="X2144"/>
      <c r="Y2144"/>
      <c r="Z2144"/>
      <c r="AA2144" s="11">
        <v>9.9368458243165661E-3</v>
      </c>
      <c r="AB2144" s="11">
        <v>0.96779999993741517</v>
      </c>
      <c r="AC2144" s="11">
        <v>0.57550000000000001</v>
      </c>
      <c r="AD2144" s="11">
        <v>0.4</v>
      </c>
      <c r="AE2144" s="11">
        <v>0.60150000000000003</v>
      </c>
      <c r="AF2144" s="11">
        <v>0.72250000000000003</v>
      </c>
      <c r="AG2144" s="11">
        <v>0.4</v>
      </c>
      <c r="AH2144" s="11">
        <v>0.84650000000000003</v>
      </c>
      <c r="AI2144" s="11">
        <v>0.66200000000000003</v>
      </c>
      <c r="AJ2144" s="11">
        <v>0.34237062695002601</v>
      </c>
      <c r="AK2144" s="11">
        <v>0.46215544142477</v>
      </c>
      <c r="AL2144" s="11">
        <v>0.23417075357543887</v>
      </c>
      <c r="AM2144" s="11">
        <v>1.3620559329903335E-2</v>
      </c>
      <c r="AN2144" s="11">
        <v>2.5404468648860496E-2</v>
      </c>
      <c r="AO2144" s="11">
        <v>0.27724692391558059</v>
      </c>
      <c r="AP2144" s="11">
        <v>0.74612000145018098</v>
      </c>
      <c r="AQ2144" s="11">
        <v>0.23417075357543887</v>
      </c>
      <c r="AR2144" s="11">
        <v>1859.10258015356</v>
      </c>
      <c r="AS2144" s="11">
        <v>1720</v>
      </c>
      <c r="AT2144" s="11">
        <v>6118202</v>
      </c>
      <c r="AW2144" s="11">
        <v>-0.02</v>
      </c>
      <c r="AX2144" s="11">
        <v>-7.0573723319895199E-2</v>
      </c>
    </row>
    <row r="2145" spans="1:50">
      <c r="A2145"/>
      <c r="B2145"/>
      <c r="C2145"/>
      <c r="D2145"/>
      <c r="E2145"/>
      <c r="F2145"/>
      <c r="G2145"/>
      <c r="H2145"/>
      <c r="I2145"/>
      <c r="J2145"/>
      <c r="K2145"/>
      <c r="L2145"/>
      <c r="M2145"/>
      <c r="N2145"/>
      <c r="O2145"/>
      <c r="P2145"/>
      <c r="Q2145"/>
      <c r="R2145"/>
      <c r="S2145"/>
      <c r="T2145"/>
      <c r="U2145"/>
      <c r="V2145"/>
      <c r="W2145"/>
      <c r="X2145"/>
      <c r="Y2145"/>
      <c r="Z2145"/>
      <c r="AA2145" s="11">
        <v>9.9368458243165661E-3</v>
      </c>
      <c r="AB2145" s="11">
        <v>0.96849999992176894</v>
      </c>
      <c r="AC2145" s="11">
        <v>0.58187500000000003</v>
      </c>
      <c r="AD2145" s="11">
        <v>0.375</v>
      </c>
      <c r="AE2145" s="11">
        <v>0.61962500000000009</v>
      </c>
      <c r="AF2145" s="11">
        <v>0.71937499999999999</v>
      </c>
      <c r="AG2145" s="11">
        <v>0.375</v>
      </c>
      <c r="AH2145" s="11">
        <v>0.83837500000000009</v>
      </c>
      <c r="AI2145" s="11">
        <v>0.71450000000000002</v>
      </c>
      <c r="AJ2145" s="11">
        <v>0.35553428597421199</v>
      </c>
      <c r="AK2145" s="11">
        <v>0.51706711509897241</v>
      </c>
      <c r="AL2145" s="11">
        <v>0.252309099716443</v>
      </c>
      <c r="AM2145" s="11">
        <v>1.7722093542101001E-2</v>
      </c>
      <c r="AN2145" s="11">
        <v>2.4827094376051531E-2</v>
      </c>
      <c r="AO2145" s="11">
        <v>0.30848323112909692</v>
      </c>
      <c r="AP2145" s="11">
        <v>0.76234000108763567</v>
      </c>
      <c r="AQ2145" s="11">
        <v>0.252309099716443</v>
      </c>
      <c r="AR2145" s="11">
        <v>1921.61840015697</v>
      </c>
      <c r="AS2145" s="11">
        <v>1690</v>
      </c>
      <c r="AT2145" s="11">
        <v>6269638</v>
      </c>
      <c r="AW2145" s="11">
        <v>-0.01</v>
      </c>
      <c r="AX2145" s="11">
        <v>-6.7567748936599059E-2</v>
      </c>
    </row>
    <row r="2146" spans="1:50">
      <c r="A2146"/>
      <c r="B2146"/>
      <c r="C2146"/>
      <c r="D2146"/>
      <c r="E2146"/>
      <c r="F2146"/>
      <c r="G2146"/>
      <c r="H2146"/>
      <c r="I2146"/>
      <c r="J2146"/>
      <c r="K2146"/>
      <c r="L2146"/>
      <c r="M2146"/>
      <c r="N2146"/>
      <c r="O2146"/>
      <c r="P2146"/>
      <c r="Q2146"/>
      <c r="R2146"/>
      <c r="S2146"/>
      <c r="T2146"/>
      <c r="U2146"/>
      <c r="V2146"/>
      <c r="W2146"/>
      <c r="X2146"/>
      <c r="Y2146"/>
      <c r="Z2146"/>
      <c r="AA2146" s="11">
        <v>9.9368458243165661E-3</v>
      </c>
      <c r="AB2146" s="11">
        <v>0.96919999990612271</v>
      </c>
      <c r="AC2146" s="11">
        <v>0.58825000000000005</v>
      </c>
      <c r="AD2146" s="11">
        <v>0.35</v>
      </c>
      <c r="AE2146" s="11">
        <v>0.63775000000000004</v>
      </c>
      <c r="AF2146" s="11">
        <v>0.71625000000000005</v>
      </c>
      <c r="AG2146" s="11">
        <v>0.35</v>
      </c>
      <c r="AH2146" s="11">
        <v>0.83025000000000004</v>
      </c>
      <c r="AI2146" s="11">
        <v>0.76700000000000002</v>
      </c>
      <c r="AJ2146" s="11">
        <v>0.37857838800337601</v>
      </c>
      <c r="AK2146" s="11">
        <v>0.52526641683911401</v>
      </c>
      <c r="AL2146" s="11">
        <v>0.23492169779705557</v>
      </c>
      <c r="AM2146" s="11">
        <v>5.1900271344998673E-2</v>
      </c>
      <c r="AN2146" s="11">
        <v>2.424972010324257E-2</v>
      </c>
      <c r="AO2146" s="11">
        <v>0.316898207515875</v>
      </c>
      <c r="AP2146" s="11">
        <v>0.77856000072509046</v>
      </c>
      <c r="AQ2146" s="11">
        <v>0.23492169779705557</v>
      </c>
      <c r="AR2146" s="11">
        <v>2079.8302812234901</v>
      </c>
      <c r="AS2146" s="11">
        <v>2060</v>
      </c>
      <c r="AT2146" s="11">
        <v>6422574</v>
      </c>
      <c r="AW2146" s="11">
        <v>-0.01</v>
      </c>
      <c r="AX2146" s="11">
        <v>-7.0130851487350321E-2</v>
      </c>
    </row>
    <row r="2147" spans="1:50">
      <c r="A2147"/>
      <c r="B2147"/>
      <c r="C2147"/>
      <c r="D2147"/>
      <c r="E2147"/>
      <c r="F2147"/>
      <c r="G2147"/>
      <c r="H2147"/>
      <c r="I2147"/>
      <c r="J2147"/>
      <c r="K2147"/>
      <c r="L2147"/>
      <c r="M2147"/>
      <c r="N2147"/>
      <c r="O2147"/>
      <c r="P2147"/>
      <c r="Q2147"/>
      <c r="R2147"/>
      <c r="S2147"/>
      <c r="T2147"/>
      <c r="U2147"/>
      <c r="V2147"/>
      <c r="W2147"/>
      <c r="X2147"/>
      <c r="Y2147"/>
      <c r="Z2147"/>
      <c r="AA2147" s="11">
        <v>9.9368458243165661E-3</v>
      </c>
      <c r="AB2147" s="11">
        <v>0.96989999989047648</v>
      </c>
      <c r="AC2147" s="11">
        <v>0.59462499999999996</v>
      </c>
      <c r="AD2147" s="11">
        <v>0.32500000000000001</v>
      </c>
      <c r="AE2147" s="11">
        <v>0.6558750000000001</v>
      </c>
      <c r="AF2147" s="11">
        <v>0.71312500000000001</v>
      </c>
      <c r="AG2147" s="11">
        <v>0.32500000000000001</v>
      </c>
      <c r="AH2147" s="11">
        <v>0.82212500000000011</v>
      </c>
      <c r="AI2147" s="11">
        <v>0.81950000000000001</v>
      </c>
      <c r="AJ2147" s="11">
        <v>0.399971555199786</v>
      </c>
      <c r="AK2147" s="11">
        <v>0.52057308009607595</v>
      </c>
      <c r="AL2147" s="11">
        <v>0.23121876959167126</v>
      </c>
      <c r="AM2147" s="11">
        <v>0.10136608025375578</v>
      </c>
      <c r="AN2147" s="11">
        <v>2.3672345830433601E-2</v>
      </c>
      <c r="AO2147" s="11">
        <v>0.29967788639469572</v>
      </c>
      <c r="AP2147" s="11">
        <v>0.79478000036254515</v>
      </c>
      <c r="AQ2147" s="11">
        <v>0.23121876959167126</v>
      </c>
      <c r="AR2147" s="11">
        <v>2214.5081287378298</v>
      </c>
      <c r="AS2147" s="11">
        <v>2190</v>
      </c>
      <c r="AT2147" s="11">
        <v>6576822</v>
      </c>
      <c r="AW2147" s="11">
        <v>-0.01</v>
      </c>
      <c r="AX2147" s="11">
        <v>-6.8993290966764875E-2</v>
      </c>
    </row>
    <row r="2148" spans="1:50">
      <c r="A2148"/>
      <c r="B2148"/>
      <c r="C2148"/>
      <c r="D2148"/>
      <c r="E2148"/>
      <c r="F2148"/>
      <c r="G2148"/>
      <c r="H2148"/>
      <c r="I2148"/>
      <c r="J2148"/>
      <c r="K2148"/>
      <c r="L2148"/>
      <c r="M2148"/>
      <c r="N2148"/>
      <c r="O2148"/>
      <c r="P2148"/>
      <c r="Q2148"/>
      <c r="R2148"/>
      <c r="S2148"/>
      <c r="T2148"/>
      <c r="U2148"/>
      <c r="V2148"/>
      <c r="W2148"/>
      <c r="X2148"/>
      <c r="Y2148"/>
      <c r="Z2148"/>
      <c r="AA2148" s="11">
        <v>9.9368458243165661E-3</v>
      </c>
      <c r="AB2148" s="11">
        <v>0.97059999987483025</v>
      </c>
      <c r="AC2148" s="11">
        <v>0.60099999999999998</v>
      </c>
      <c r="AD2148" s="11">
        <v>0.3</v>
      </c>
      <c r="AE2148" s="11">
        <v>0.67400000000000004</v>
      </c>
      <c r="AF2148" s="11">
        <v>0.71</v>
      </c>
      <c r="AG2148" s="11">
        <v>0.3</v>
      </c>
      <c r="AH2148" s="11">
        <v>0.81400000000000006</v>
      </c>
      <c r="AI2148" s="11">
        <v>0.872</v>
      </c>
      <c r="AJ2148" s="11">
        <v>0.37769621571759798</v>
      </c>
      <c r="AK2148" s="11">
        <v>0.52243966325045998</v>
      </c>
      <c r="AL2148" s="11">
        <v>0.22285836846470702</v>
      </c>
      <c r="AM2148" s="11">
        <v>0.14854075787574222</v>
      </c>
      <c r="AN2148" s="11">
        <v>2.309497155762464E-2</v>
      </c>
      <c r="AO2148" s="11">
        <v>0.30507443279703467</v>
      </c>
      <c r="AP2148" s="11">
        <v>0.81099999999999994</v>
      </c>
      <c r="AQ2148" s="11">
        <v>0.22285836846470702</v>
      </c>
      <c r="AR2148" s="11">
        <v>2281.4661027485699</v>
      </c>
      <c r="AS2148" s="11">
        <v>2260</v>
      </c>
      <c r="AT2148" s="11">
        <v>6732159</v>
      </c>
      <c r="AW2148" s="11">
        <v>-0.01</v>
      </c>
      <c r="AX2148" s="11">
        <v>-7.2320529095970032E-2</v>
      </c>
    </row>
    <row r="2149" spans="1:50">
      <c r="A2149"/>
      <c r="B2149"/>
      <c r="C2149"/>
      <c r="D2149"/>
      <c r="E2149"/>
      <c r="F2149"/>
      <c r="G2149"/>
      <c r="H2149"/>
      <c r="I2149"/>
      <c r="J2149"/>
      <c r="K2149"/>
      <c r="L2149"/>
      <c r="M2149"/>
      <c r="N2149"/>
      <c r="O2149"/>
      <c r="P2149"/>
      <c r="Q2149"/>
      <c r="R2149"/>
      <c r="S2149"/>
      <c r="T2149"/>
      <c r="U2149"/>
      <c r="V2149"/>
      <c r="W2149"/>
      <c r="X2149"/>
      <c r="Y2149"/>
      <c r="Z2149"/>
      <c r="AA2149" s="11">
        <v>9.9368458243165661E-3</v>
      </c>
      <c r="AB2149" s="11">
        <v>0.97129999985918403</v>
      </c>
      <c r="AC2149" s="11">
        <v>0.59099999999999997</v>
      </c>
      <c r="AD2149" s="11">
        <v>0.3</v>
      </c>
      <c r="AE2149" s="11">
        <v>0.65</v>
      </c>
      <c r="AF2149" s="11">
        <v>0.63300000000000001</v>
      </c>
      <c r="AG2149" s="11">
        <v>0.35</v>
      </c>
      <c r="AH2149" s="11">
        <v>0.72599999999999998</v>
      </c>
      <c r="AI2149" s="11">
        <v>0.86199999999999999</v>
      </c>
      <c r="AJ2149" s="11">
        <v>0.37891925353308498</v>
      </c>
      <c r="AK2149" s="11">
        <v>0.52221526662297113</v>
      </c>
      <c r="AL2149" s="11">
        <v>0.22562978471811396</v>
      </c>
      <c r="AM2149" s="11">
        <v>0.14705535033018624</v>
      </c>
      <c r="AN2149" s="11">
        <v>2.2517597284815671E-2</v>
      </c>
      <c r="AO2149" s="11">
        <v>0.30702368842549504</v>
      </c>
      <c r="AP2149" s="11">
        <v>0.83299999999999996</v>
      </c>
      <c r="AQ2149" s="11">
        <v>0.22562978471811396</v>
      </c>
      <c r="AS2149" s="11">
        <v>2218.666666666657</v>
      </c>
      <c r="AW2149" s="11">
        <v>-0.02</v>
      </c>
      <c r="AX2149" s="11">
        <v>-7.3897646745774315E-2</v>
      </c>
    </row>
    <row r="2150" spans="1:50">
      <c r="A2150"/>
      <c r="B2150"/>
      <c r="C2150"/>
      <c r="D2150"/>
      <c r="E2150"/>
      <c r="F2150"/>
      <c r="G2150"/>
      <c r="H2150"/>
      <c r="I2150"/>
      <c r="J2150"/>
      <c r="K2150"/>
      <c r="L2150"/>
      <c r="M2150"/>
      <c r="N2150"/>
      <c r="O2150"/>
      <c r="P2150"/>
      <c r="Q2150"/>
      <c r="R2150"/>
      <c r="S2150"/>
      <c r="T2150"/>
      <c r="U2150"/>
      <c r="V2150"/>
      <c r="W2150"/>
      <c r="X2150"/>
      <c r="Y2150"/>
      <c r="Z2150"/>
      <c r="AA2150" s="11">
        <v>1.5101938082053862E-2</v>
      </c>
      <c r="AB2150" s="11">
        <v>0.54280000570453146</v>
      </c>
      <c r="AC2150" s="11">
        <v>0.7</v>
      </c>
      <c r="AD2150" s="11">
        <v>0.7</v>
      </c>
      <c r="AE2150" s="11">
        <v>0.90099999999999991</v>
      </c>
      <c r="AF2150" s="11">
        <v>0.91500000000000004</v>
      </c>
      <c r="AG2150" s="11">
        <v>0.9</v>
      </c>
      <c r="AH2150" s="11">
        <v>0.63100000000000001</v>
      </c>
      <c r="AI2150" s="11">
        <v>0.58399999999999996</v>
      </c>
      <c r="AJ2150" s="11">
        <v>0.45008779098236351</v>
      </c>
      <c r="AK2150" s="11">
        <v>0.51134012055805778</v>
      </c>
      <c r="AL2150" s="11">
        <v>0.44373338034496773</v>
      </c>
      <c r="AM2150" s="11">
        <v>3.6576424457014445E-3</v>
      </c>
      <c r="AN2150" s="11">
        <v>0.17049518890280807</v>
      </c>
      <c r="AO2150" s="11">
        <v>0.42399566293744761</v>
      </c>
      <c r="AP2150" s="11">
        <v>0.22480000125616789</v>
      </c>
      <c r="AQ2150" s="11">
        <v>0.44373338034496773</v>
      </c>
      <c r="AR2150" s="11">
        <v>3475.0674806468401</v>
      </c>
      <c r="AS2150" s="11">
        <v>3520</v>
      </c>
      <c r="AT2150" s="11">
        <v>4801818</v>
      </c>
      <c r="AU2150" s="11">
        <v>59.13</v>
      </c>
      <c r="AV2150" s="11">
        <v>21.86</v>
      </c>
      <c r="AW2150" s="11">
        <v>0.01</v>
      </c>
      <c r="AX2150" s="11">
        <v>2.1449108350075685E-2</v>
      </c>
    </row>
    <row r="2151" spans="1:50">
      <c r="A2151"/>
      <c r="B2151"/>
      <c r="C2151"/>
      <c r="D2151"/>
      <c r="E2151"/>
      <c r="F2151"/>
      <c r="G2151"/>
      <c r="H2151"/>
      <c r="I2151"/>
      <c r="J2151"/>
      <c r="K2151"/>
      <c r="L2151"/>
      <c r="M2151"/>
      <c r="N2151"/>
      <c r="O2151"/>
      <c r="P2151"/>
      <c r="Q2151"/>
      <c r="R2151"/>
      <c r="S2151"/>
      <c r="T2151"/>
      <c r="U2151"/>
      <c r="V2151"/>
      <c r="W2151"/>
      <c r="X2151"/>
      <c r="Y2151"/>
      <c r="Z2151"/>
      <c r="AA2151" s="11">
        <v>1.5101938082053862E-2</v>
      </c>
      <c r="AB2151" s="11">
        <v>0.53264000608362516</v>
      </c>
      <c r="AC2151" s="11">
        <v>0.7</v>
      </c>
      <c r="AD2151" s="11">
        <v>0.7</v>
      </c>
      <c r="AE2151" s="11">
        <v>0.90099999999999991</v>
      </c>
      <c r="AF2151" s="11">
        <v>0.92799999999999994</v>
      </c>
      <c r="AG2151" s="11">
        <v>0.9</v>
      </c>
      <c r="AH2151" s="11">
        <v>0.62</v>
      </c>
      <c r="AI2151" s="11">
        <v>0.69</v>
      </c>
      <c r="AJ2151" s="11">
        <v>0.44906917449503203</v>
      </c>
      <c r="AK2151" s="11">
        <v>0.51157155158457646</v>
      </c>
      <c r="AL2151" s="11">
        <v>0.44258508201085123</v>
      </c>
      <c r="AM2151" s="11">
        <v>7.4335204947204442E-3</v>
      </c>
      <c r="AN2151" s="11">
        <v>0.17420160596282033</v>
      </c>
      <c r="AO2151" s="11">
        <v>0.42244455405318126</v>
      </c>
      <c r="AP2151" s="11">
        <v>0.23042000113055111</v>
      </c>
      <c r="AQ2151" s="11">
        <v>0.44258508201085123</v>
      </c>
      <c r="AR2151" s="11">
        <v>3476.2362565649901</v>
      </c>
      <c r="AS2151" s="11">
        <v>3520</v>
      </c>
      <c r="AT2151" s="11">
        <v>4911685</v>
      </c>
      <c r="AW2151" s="11">
        <v>0.02</v>
      </c>
      <c r="AX2151" s="11">
        <v>2.3187521419772761E-2</v>
      </c>
    </row>
    <row r="2152" spans="1:50">
      <c r="A2152"/>
      <c r="B2152"/>
      <c r="C2152"/>
      <c r="D2152"/>
      <c r="E2152"/>
      <c r="F2152"/>
      <c r="G2152"/>
      <c r="H2152"/>
      <c r="I2152"/>
      <c r="J2152"/>
      <c r="K2152"/>
      <c r="L2152"/>
      <c r="M2152"/>
      <c r="N2152"/>
      <c r="O2152"/>
      <c r="P2152"/>
      <c r="Q2152"/>
      <c r="R2152"/>
      <c r="S2152"/>
      <c r="T2152"/>
      <c r="U2152"/>
      <c r="V2152"/>
      <c r="W2152"/>
      <c r="X2152"/>
      <c r="Y2152"/>
      <c r="Z2152"/>
      <c r="AA2152" s="11">
        <v>1.5101938082053862E-2</v>
      </c>
      <c r="AB2152" s="11">
        <v>0.52248000646271886</v>
      </c>
      <c r="AC2152" s="11">
        <v>0.7</v>
      </c>
      <c r="AD2152" s="11">
        <v>0.7</v>
      </c>
      <c r="AE2152" s="11">
        <v>0.89900000000000002</v>
      </c>
      <c r="AF2152" s="11">
        <v>0.92200000000000004</v>
      </c>
      <c r="AG2152" s="11">
        <v>0.9</v>
      </c>
      <c r="AH2152" s="11">
        <v>0.65</v>
      </c>
      <c r="AI2152" s="11">
        <v>0.69</v>
      </c>
      <c r="AJ2152" s="11">
        <v>0.37192087463298701</v>
      </c>
      <c r="AK2152" s="11">
        <v>0.46113249231134423</v>
      </c>
      <c r="AL2152" s="11">
        <v>0.33227252419162873</v>
      </c>
      <c r="AM2152" s="11">
        <v>1.8640761849530001E-2</v>
      </c>
      <c r="AN2152" s="11">
        <v>0.17790802302283262</v>
      </c>
      <c r="AO2152" s="11">
        <v>0.36090547659423772</v>
      </c>
      <c r="AP2152" s="11">
        <v>0.23604000100493433</v>
      </c>
      <c r="AQ2152" s="11">
        <v>0.33227252419162873</v>
      </c>
      <c r="AR2152" s="11">
        <v>3564.2194789934501</v>
      </c>
      <c r="AS2152" s="11">
        <v>3580</v>
      </c>
      <c r="AT2152" s="11">
        <v>5021254</v>
      </c>
      <c r="AW2152" s="11">
        <v>-0.01</v>
      </c>
      <c r="AX2152" s="11">
        <v>2.912717266901732E-2</v>
      </c>
    </row>
    <row r="2153" spans="1:50">
      <c r="A2153"/>
      <c r="B2153"/>
      <c r="C2153"/>
      <c r="D2153"/>
      <c r="E2153"/>
      <c r="F2153"/>
      <c r="G2153"/>
      <c r="H2153"/>
      <c r="I2153"/>
      <c r="J2153"/>
      <c r="K2153"/>
      <c r="L2153"/>
      <c r="M2153"/>
      <c r="N2153"/>
      <c r="O2153"/>
      <c r="P2153"/>
      <c r="Q2153"/>
      <c r="R2153"/>
      <c r="S2153"/>
      <c r="T2153"/>
      <c r="U2153"/>
      <c r="V2153"/>
      <c r="W2153"/>
      <c r="X2153"/>
      <c r="Y2153"/>
      <c r="Z2153"/>
      <c r="AA2153" s="11">
        <v>1.5101938082053862E-2</v>
      </c>
      <c r="AB2153" s="11">
        <v>0.51232000684181267</v>
      </c>
      <c r="AC2153" s="11">
        <v>0.7</v>
      </c>
      <c r="AD2153" s="11">
        <v>0.7</v>
      </c>
      <c r="AE2153" s="11">
        <v>0.89500000000000002</v>
      </c>
      <c r="AF2153" s="11">
        <v>0.9</v>
      </c>
      <c r="AG2153" s="11">
        <v>0.9</v>
      </c>
      <c r="AH2153" s="11">
        <v>0.68400000000000005</v>
      </c>
      <c r="AI2153" s="11">
        <v>0.69</v>
      </c>
      <c r="AJ2153" s="11">
        <v>0.29477257477094199</v>
      </c>
      <c r="AK2153" s="11">
        <v>0.41069343303811195</v>
      </c>
      <c r="AL2153" s="11">
        <v>0.2219599663724062</v>
      </c>
      <c r="AM2153" s="11">
        <v>5.0138215762985557E-2</v>
      </c>
      <c r="AN2153" s="11">
        <v>0.18161444008284489</v>
      </c>
      <c r="AO2153" s="11">
        <v>0.29936639913529417</v>
      </c>
      <c r="AP2153" s="11">
        <v>0.24166000087931752</v>
      </c>
      <c r="AQ2153" s="11">
        <v>0.2219599663724062</v>
      </c>
      <c r="AR2153" s="11">
        <v>3548.0807503313499</v>
      </c>
      <c r="AS2153" s="11">
        <v>3550</v>
      </c>
      <c r="AT2153" s="11">
        <v>5130706</v>
      </c>
      <c r="AU2153" s="11">
        <v>56.52</v>
      </c>
      <c r="AV2153" s="11">
        <v>30.26</v>
      </c>
      <c r="AW2153" s="11">
        <v>-0.04</v>
      </c>
      <c r="AX2153" s="11">
        <v>2.9485442054553779E-2</v>
      </c>
    </row>
    <row r="2154" spans="1:50">
      <c r="A2154"/>
      <c r="B2154"/>
      <c r="C2154"/>
      <c r="D2154"/>
      <c r="E2154"/>
      <c r="F2154"/>
      <c r="G2154"/>
      <c r="H2154"/>
      <c r="I2154"/>
      <c r="J2154"/>
      <c r="K2154"/>
      <c r="L2154"/>
      <c r="M2154"/>
      <c r="N2154"/>
      <c r="O2154"/>
      <c r="P2154"/>
      <c r="Q2154"/>
      <c r="R2154"/>
      <c r="S2154"/>
      <c r="T2154"/>
      <c r="U2154"/>
      <c r="V2154"/>
      <c r="W2154"/>
      <c r="X2154"/>
      <c r="Y2154"/>
      <c r="Z2154"/>
      <c r="AA2154" s="11">
        <v>1.5101938082053862E-2</v>
      </c>
      <c r="AB2154" s="11">
        <v>0.50216000722090626</v>
      </c>
      <c r="AC2154" s="11">
        <v>0.55000000000000004</v>
      </c>
      <c r="AD2154" s="11">
        <v>0.7</v>
      </c>
      <c r="AE2154" s="11">
        <v>0.89700000000000002</v>
      </c>
      <c r="AF2154" s="11">
        <v>0.90099999999999991</v>
      </c>
      <c r="AG2154" s="11">
        <v>0.9</v>
      </c>
      <c r="AH2154" s="11">
        <v>0.71799999999999997</v>
      </c>
      <c r="AI2154" s="11">
        <v>0.66400000000000003</v>
      </c>
      <c r="AJ2154" s="11">
        <v>0.29007345124338196</v>
      </c>
      <c r="AK2154" s="11">
        <v>0.394250624405451</v>
      </c>
      <c r="AL2154" s="11">
        <v>0.21597863078159696</v>
      </c>
      <c r="AM2154" s="11">
        <v>9.2363403837950234E-2</v>
      </c>
      <c r="AN2154" s="11">
        <v>0.18532085714285715</v>
      </c>
      <c r="AO2154" s="11">
        <v>0.29803204365989316</v>
      </c>
      <c r="AP2154" s="11">
        <v>0.24728000075370077</v>
      </c>
      <c r="AQ2154" s="11">
        <v>0.21597863078159696</v>
      </c>
      <c r="AR2154" s="11">
        <v>3472.5587370957501</v>
      </c>
      <c r="AS2154" s="11">
        <v>3480</v>
      </c>
      <c r="AT2154" s="11">
        <v>5240303</v>
      </c>
      <c r="AU2154" s="11">
        <v>56.85</v>
      </c>
      <c r="AV2154" s="11">
        <v>23.71</v>
      </c>
      <c r="AW2154" s="11">
        <v>-0.04</v>
      </c>
      <c r="AX2154" s="11">
        <v>3.6380656935730393E-2</v>
      </c>
    </row>
    <row r="2155" spans="1:50">
      <c r="A2155"/>
      <c r="B2155"/>
      <c r="C2155"/>
      <c r="D2155"/>
      <c r="E2155"/>
      <c r="F2155"/>
      <c r="G2155"/>
      <c r="H2155"/>
      <c r="I2155"/>
      <c r="J2155"/>
      <c r="K2155"/>
      <c r="L2155"/>
      <c r="M2155"/>
      <c r="N2155"/>
      <c r="O2155"/>
      <c r="P2155"/>
      <c r="Q2155"/>
      <c r="R2155"/>
      <c r="S2155"/>
      <c r="T2155"/>
      <c r="U2155"/>
      <c r="V2155"/>
      <c r="W2155"/>
      <c r="X2155"/>
      <c r="Y2155"/>
      <c r="Z2155"/>
      <c r="AA2155" s="11">
        <v>1.5101938082053862E-2</v>
      </c>
      <c r="AB2155" s="11">
        <v>0.49200000760000007</v>
      </c>
      <c r="AC2155" s="11">
        <v>0.55000000000000004</v>
      </c>
      <c r="AD2155" s="11">
        <v>0.7</v>
      </c>
      <c r="AE2155" s="11">
        <v>0.89599999999999991</v>
      </c>
      <c r="AF2155" s="11">
        <v>0.89200000000000002</v>
      </c>
      <c r="AG2155" s="11">
        <v>0.9</v>
      </c>
      <c r="AH2155" s="11">
        <v>0.69700000000000006</v>
      </c>
      <c r="AI2155" s="11">
        <v>0.67599999999999993</v>
      </c>
      <c r="AJ2155" s="11">
        <v>0.285374327715822</v>
      </c>
      <c r="AK2155" s="11">
        <v>0.37780781577278999</v>
      </c>
      <c r="AL2155" s="11">
        <v>0.20999729519078772</v>
      </c>
      <c r="AM2155" s="11">
        <v>0.17046187898496223</v>
      </c>
      <c r="AN2155" s="11">
        <v>0.22454414285714286</v>
      </c>
      <c r="AO2155" s="11">
        <v>0.29669768818449216</v>
      </c>
      <c r="AP2155" s="11">
        <v>0.25290000062808393</v>
      </c>
      <c r="AQ2155" s="11">
        <v>0.20999729519078772</v>
      </c>
      <c r="AR2155" s="11">
        <v>3358.5430158387198</v>
      </c>
      <c r="AS2155" s="11">
        <v>3370</v>
      </c>
      <c r="AT2155" s="11">
        <v>5350235</v>
      </c>
      <c r="AW2155" s="11">
        <v>-0.03</v>
      </c>
      <c r="AX2155" s="11">
        <v>3.8519065000017561E-2</v>
      </c>
    </row>
    <row r="2156" spans="1:50">
      <c r="A2156"/>
      <c r="B2156"/>
      <c r="C2156"/>
      <c r="D2156"/>
      <c r="E2156"/>
      <c r="F2156"/>
      <c r="G2156"/>
      <c r="H2156"/>
      <c r="I2156"/>
      <c r="J2156"/>
      <c r="K2156"/>
      <c r="L2156"/>
      <c r="M2156"/>
      <c r="N2156"/>
      <c r="O2156"/>
      <c r="P2156"/>
      <c r="Q2156"/>
      <c r="R2156"/>
      <c r="S2156"/>
      <c r="T2156"/>
      <c r="U2156"/>
      <c r="V2156"/>
      <c r="W2156"/>
      <c r="X2156"/>
      <c r="Y2156"/>
      <c r="Z2156"/>
      <c r="AA2156" s="11">
        <v>1.5101938082053862E-2</v>
      </c>
      <c r="AB2156" s="11">
        <v>0.49200000760000007</v>
      </c>
      <c r="AC2156" s="11">
        <v>0.55000000000000004</v>
      </c>
      <c r="AD2156" s="11">
        <v>0.5</v>
      </c>
      <c r="AE2156" s="11">
        <v>0.89700000000000002</v>
      </c>
      <c r="AF2156" s="11">
        <v>0.90300000000000002</v>
      </c>
      <c r="AG2156" s="11">
        <v>0.7</v>
      </c>
      <c r="AH2156" s="11">
        <v>0.72099999999999997</v>
      </c>
      <c r="AI2156" s="11">
        <v>0.65799999999999992</v>
      </c>
      <c r="AJ2156" s="11">
        <v>0.26881511470115899</v>
      </c>
      <c r="AK2156" s="11">
        <v>0.388630389007462</v>
      </c>
      <c r="AL2156" s="11">
        <v>0.22095145671765878</v>
      </c>
      <c r="AM2156" s="11">
        <v>0.23400239093469</v>
      </c>
      <c r="AN2156" s="11">
        <v>0.25207357142857145</v>
      </c>
      <c r="AO2156" s="11">
        <v>0.2797102311789928</v>
      </c>
      <c r="AP2156" s="11">
        <v>0.25852000050246715</v>
      </c>
      <c r="AQ2156" s="11">
        <v>0.22095145671765878</v>
      </c>
      <c r="AR2156" s="11">
        <v>3434.7776614100599</v>
      </c>
      <c r="AS2156" s="11">
        <v>3440</v>
      </c>
      <c r="AT2156" s="11">
        <v>5460533</v>
      </c>
      <c r="AW2156" s="11">
        <v>-0.05</v>
      </c>
      <c r="AX2156" s="11">
        <v>4.6240631369137308E-2</v>
      </c>
    </row>
    <row r="2157" spans="1:50">
      <c r="A2157"/>
      <c r="B2157"/>
      <c r="C2157"/>
      <c r="D2157"/>
      <c r="E2157"/>
      <c r="F2157"/>
      <c r="G2157"/>
      <c r="H2157"/>
      <c r="I2157"/>
      <c r="J2157"/>
      <c r="K2157"/>
      <c r="L2157"/>
      <c r="M2157"/>
      <c r="N2157"/>
      <c r="O2157"/>
      <c r="P2157"/>
      <c r="Q2157"/>
      <c r="R2157"/>
      <c r="S2157"/>
      <c r="T2157"/>
      <c r="U2157"/>
      <c r="V2157"/>
      <c r="W2157"/>
      <c r="X2157"/>
      <c r="Y2157"/>
      <c r="Z2157"/>
      <c r="AA2157" s="11">
        <v>1.5101938082053862E-2</v>
      </c>
      <c r="AB2157" s="11">
        <v>0.50216000722090626</v>
      </c>
      <c r="AC2157" s="11">
        <v>0.55000000000000004</v>
      </c>
      <c r="AD2157" s="11">
        <v>0.5</v>
      </c>
      <c r="AE2157" s="11">
        <v>0.89800000000000002</v>
      </c>
      <c r="AF2157" s="11">
        <v>0.92299999999999993</v>
      </c>
      <c r="AG2157" s="11">
        <v>0.7</v>
      </c>
      <c r="AH2157" s="11">
        <v>0.71299999999999997</v>
      </c>
      <c r="AI2157" s="11">
        <v>0.57999999999999996</v>
      </c>
      <c r="AJ2157" s="11">
        <v>0.25225590168649598</v>
      </c>
      <c r="AK2157" s="11">
        <v>0.399452962242134</v>
      </c>
      <c r="AL2157" s="11">
        <v>0.23190561824452982</v>
      </c>
      <c r="AM2157" s="11">
        <v>0.33247184764696885</v>
      </c>
      <c r="AN2157" s="11">
        <v>0.37089242857142857</v>
      </c>
      <c r="AO2157" s="11">
        <v>0.26272277417349343</v>
      </c>
      <c r="AP2157" s="11">
        <v>0.26414000037685037</v>
      </c>
      <c r="AQ2157" s="11">
        <v>0.23190561824452982</v>
      </c>
      <c r="AR2157" s="11">
        <v>3419.6250508317298</v>
      </c>
      <c r="AS2157" s="11">
        <v>3450</v>
      </c>
      <c r="AT2157" s="11">
        <v>5571125</v>
      </c>
      <c r="AU2157" s="11">
        <v>57.98</v>
      </c>
      <c r="AV2157" s="11">
        <v>28.1</v>
      </c>
      <c r="AW2157" s="11">
        <v>-0.04</v>
      </c>
      <c r="AX2157" s="11">
        <v>5.0957455938313356E-2</v>
      </c>
    </row>
    <row r="2158" spans="1:50">
      <c r="A2158"/>
      <c r="B2158"/>
      <c r="C2158"/>
      <c r="D2158"/>
      <c r="E2158"/>
      <c r="F2158"/>
      <c r="G2158"/>
      <c r="H2158"/>
      <c r="I2158"/>
      <c r="J2158"/>
      <c r="K2158"/>
      <c r="L2158"/>
      <c r="M2158"/>
      <c r="N2158"/>
      <c r="O2158"/>
      <c r="P2158"/>
      <c r="Q2158"/>
      <c r="R2158"/>
      <c r="S2158"/>
      <c r="T2158"/>
      <c r="U2158"/>
      <c r="V2158"/>
      <c r="W2158"/>
      <c r="X2158"/>
      <c r="Y2158"/>
      <c r="Z2158"/>
      <c r="AA2158" s="11">
        <v>1.5101938082053862E-2</v>
      </c>
      <c r="AB2158" s="11">
        <v>0.51232000684181256</v>
      </c>
      <c r="AC2158" s="11">
        <v>0.55000000000000004</v>
      </c>
      <c r="AD2158" s="11">
        <v>0.5</v>
      </c>
      <c r="AE2158" s="11">
        <v>0.89800000000000002</v>
      </c>
      <c r="AF2158" s="11">
        <v>0.92799999999999994</v>
      </c>
      <c r="AG2158" s="11">
        <v>0.5</v>
      </c>
      <c r="AH2158" s="11">
        <v>0.72499999999999998</v>
      </c>
      <c r="AI2158" s="11">
        <v>0.64</v>
      </c>
      <c r="AJ2158" s="11">
        <v>0.330531328162878</v>
      </c>
      <c r="AK2158" s="11">
        <v>0.42334226597028801</v>
      </c>
      <c r="AL2158" s="11">
        <v>0.19747642684536498</v>
      </c>
      <c r="AM2158" s="11">
        <v>0.34619130604962334</v>
      </c>
      <c r="AN2158" s="11">
        <v>0.35259185714285712</v>
      </c>
      <c r="AO2158" s="11">
        <v>0.26001246105497955</v>
      </c>
      <c r="AP2158" s="11">
        <v>0.26976000025123359</v>
      </c>
      <c r="AQ2158" s="11">
        <v>0.19747642684536498</v>
      </c>
      <c r="AR2158" s="11">
        <v>3556.69322016963</v>
      </c>
      <c r="AS2158" s="11">
        <v>3550</v>
      </c>
      <c r="AT2158" s="11">
        <v>5681974</v>
      </c>
      <c r="AW2158" s="11">
        <v>-0.04</v>
      </c>
      <c r="AX2158" s="11">
        <v>5.3008082377709487E-2</v>
      </c>
    </row>
    <row r="2159" spans="1:50">
      <c r="A2159"/>
      <c r="B2159"/>
      <c r="C2159"/>
      <c r="D2159"/>
      <c r="E2159"/>
      <c r="F2159"/>
      <c r="G2159"/>
      <c r="H2159"/>
      <c r="I2159"/>
      <c r="J2159"/>
      <c r="K2159"/>
      <c r="L2159"/>
      <c r="M2159"/>
      <c r="N2159"/>
      <c r="O2159"/>
      <c r="P2159"/>
      <c r="Q2159"/>
      <c r="R2159"/>
      <c r="S2159"/>
      <c r="T2159"/>
      <c r="U2159"/>
      <c r="V2159"/>
      <c r="W2159"/>
      <c r="X2159"/>
      <c r="Y2159"/>
      <c r="Z2159"/>
      <c r="AA2159" s="11">
        <v>1.5101938082053862E-2</v>
      </c>
      <c r="AB2159" s="11">
        <v>0.52248000646271886</v>
      </c>
      <c r="AC2159" s="11">
        <v>0.55000000000000004</v>
      </c>
      <c r="AD2159" s="11">
        <v>0.5</v>
      </c>
      <c r="AE2159" s="11">
        <v>0.9</v>
      </c>
      <c r="AF2159" s="11">
        <v>0.878</v>
      </c>
      <c r="AG2159" s="11">
        <v>0.5</v>
      </c>
      <c r="AH2159" s="11">
        <v>0.70400000000000007</v>
      </c>
      <c r="AI2159" s="11">
        <v>0.59799999999999998</v>
      </c>
      <c r="AJ2159" s="11">
        <v>0.41416665077693998</v>
      </c>
      <c r="AK2159" s="11">
        <v>0.406764447584398</v>
      </c>
      <c r="AL2159" s="11">
        <v>0.21051549853884408</v>
      </c>
      <c r="AM2159" s="11">
        <v>0.33547114075067891</v>
      </c>
      <c r="AN2159" s="11">
        <v>0.35579414285714284</v>
      </c>
      <c r="AO2159" s="11">
        <v>0.28371923915201008</v>
      </c>
      <c r="AP2159" s="11">
        <v>0.27538000012561681</v>
      </c>
      <c r="AQ2159" s="11">
        <v>0.21051549853884408</v>
      </c>
      <c r="AR2159" s="11">
        <v>3735.75691176077</v>
      </c>
      <c r="AS2159" s="11">
        <v>3660</v>
      </c>
      <c r="AT2159" s="11">
        <v>5793007</v>
      </c>
      <c r="AW2159" s="11">
        <v>-0.04</v>
      </c>
      <c r="AX2159" s="11">
        <v>5.2798274458446037E-2</v>
      </c>
    </row>
    <row r="2160" spans="1:50">
      <c r="A2160"/>
      <c r="B2160"/>
      <c r="C2160"/>
      <c r="D2160"/>
      <c r="E2160"/>
      <c r="F2160"/>
      <c r="G2160"/>
      <c r="H2160"/>
      <c r="I2160"/>
      <c r="J2160"/>
      <c r="K2160"/>
      <c r="L2160"/>
      <c r="M2160"/>
      <c r="N2160"/>
      <c r="O2160"/>
      <c r="P2160"/>
      <c r="Q2160"/>
      <c r="R2160"/>
      <c r="S2160"/>
      <c r="T2160"/>
      <c r="U2160"/>
      <c r="V2160"/>
      <c r="W2160"/>
      <c r="X2160"/>
      <c r="Y2160"/>
      <c r="Z2160"/>
      <c r="AA2160" s="11">
        <v>1.5101938082053862E-2</v>
      </c>
      <c r="AB2160" s="11">
        <v>0.53264000608362516</v>
      </c>
      <c r="AC2160" s="11">
        <v>0.55000000000000004</v>
      </c>
      <c r="AD2160" s="11">
        <v>0.5</v>
      </c>
      <c r="AE2160" s="11">
        <v>0.90200000000000002</v>
      </c>
      <c r="AF2160" s="11">
        <v>0.86900000000000011</v>
      </c>
      <c r="AG2160" s="11">
        <v>0.5</v>
      </c>
      <c r="AH2160" s="11">
        <v>0.67500000000000004</v>
      </c>
      <c r="AI2160" s="11">
        <v>0.6</v>
      </c>
      <c r="AJ2160" s="11">
        <v>0.38282001032309199</v>
      </c>
      <c r="AK2160" s="11">
        <v>0.41909671897236594</v>
      </c>
      <c r="AL2160" s="11">
        <v>0.19831375879893826</v>
      </c>
      <c r="AM2160" s="11">
        <v>0.35511714490332114</v>
      </c>
      <c r="AN2160" s="11">
        <v>0.36432000000000003</v>
      </c>
      <c r="AO2160" s="11">
        <v>0.29134528905566742</v>
      </c>
      <c r="AP2160" s="11">
        <v>0.28100000000000003</v>
      </c>
      <c r="AQ2160" s="11">
        <v>0.19831375879893826</v>
      </c>
      <c r="AR2160" s="11">
        <v>3896.5992782093399</v>
      </c>
      <c r="AS2160" s="11">
        <v>3870</v>
      </c>
      <c r="AT2160" s="11">
        <v>5904155</v>
      </c>
      <c r="AU2160" s="11">
        <v>53.89</v>
      </c>
      <c r="AV2160" s="11">
        <v>18.39</v>
      </c>
      <c r="AW2160" s="11">
        <v>-0.04</v>
      </c>
      <c r="AX2160" s="11">
        <v>5.3496050152051222E-2</v>
      </c>
    </row>
    <row r="2161" spans="1:50">
      <c r="A2161"/>
      <c r="B2161"/>
      <c r="C2161"/>
      <c r="D2161"/>
      <c r="E2161"/>
      <c r="F2161"/>
      <c r="G2161"/>
      <c r="H2161"/>
      <c r="I2161"/>
      <c r="J2161"/>
      <c r="K2161"/>
      <c r="L2161"/>
      <c r="M2161"/>
      <c r="N2161"/>
      <c r="O2161"/>
      <c r="P2161"/>
      <c r="Q2161"/>
      <c r="R2161"/>
      <c r="S2161"/>
      <c r="T2161"/>
      <c r="U2161"/>
      <c r="V2161"/>
      <c r="W2161"/>
      <c r="X2161"/>
      <c r="Y2161"/>
      <c r="Z2161"/>
      <c r="AA2161" s="11">
        <v>1.5101938082053862E-2</v>
      </c>
      <c r="AB2161" s="11">
        <v>0.54280000570453146</v>
      </c>
      <c r="AC2161" s="11">
        <v>0.5</v>
      </c>
      <c r="AD2161" s="11">
        <v>0.5</v>
      </c>
      <c r="AE2161" s="11">
        <v>0.90099999999999991</v>
      </c>
      <c r="AF2161" s="11">
        <v>0.90799999999999992</v>
      </c>
      <c r="AG2161" s="11">
        <v>0.5</v>
      </c>
      <c r="AH2161" s="11">
        <v>0.72900000000000009</v>
      </c>
      <c r="AI2161" s="11">
        <v>0.746</v>
      </c>
      <c r="AJ2161" s="11">
        <v>0.36323827383282603</v>
      </c>
      <c r="AK2161" s="11">
        <v>0.42894200221843803</v>
      </c>
      <c r="AL2161" s="11">
        <v>0.23714665942724605</v>
      </c>
      <c r="AM2161" s="11">
        <v>0.59714376592445784</v>
      </c>
      <c r="AN2161" s="11">
        <v>0.38610149999999999</v>
      </c>
      <c r="AO2161" s="11">
        <v>0.29309031735454649</v>
      </c>
      <c r="AP2161" s="11">
        <v>0.28899999999999998</v>
      </c>
      <c r="AQ2161" s="11">
        <v>0.23714665942724605</v>
      </c>
      <c r="AR2161" s="11">
        <v>4119.6420703378199</v>
      </c>
      <c r="AS2161" s="11">
        <v>4080</v>
      </c>
      <c r="AT2161" s="11">
        <v>6015380</v>
      </c>
      <c r="AW2161" s="11">
        <v>-0.01</v>
      </c>
      <c r="AX2161" s="11">
        <v>5.288717053660863E-2</v>
      </c>
    </row>
    <row r="2162" spans="1:50">
      <c r="A2162"/>
      <c r="B2162"/>
      <c r="C2162"/>
      <c r="D2162"/>
      <c r="E2162"/>
      <c r="F2162"/>
      <c r="G2162"/>
      <c r="H2162"/>
      <c r="I2162"/>
      <c r="J2162"/>
      <c r="K2162"/>
      <c r="L2162"/>
      <c r="M2162"/>
      <c r="N2162"/>
      <c r="O2162"/>
      <c r="P2162"/>
      <c r="Q2162"/>
      <c r="R2162"/>
      <c r="S2162"/>
      <c r="T2162"/>
      <c r="U2162"/>
      <c r="V2162"/>
      <c r="W2162"/>
      <c r="X2162"/>
      <c r="Y2162"/>
      <c r="Z2162"/>
      <c r="AA2162" s="11">
        <v>1.5101938082053862E-2</v>
      </c>
      <c r="AB2162" s="11">
        <v>0.55296000532543788</v>
      </c>
      <c r="AC2162" s="11">
        <v>0.49299999999999999</v>
      </c>
      <c r="AD2162" s="11">
        <v>0.6</v>
      </c>
      <c r="AE2162" s="11">
        <v>0.96700000000000008</v>
      </c>
      <c r="AF2162" s="11">
        <v>0.91400000000000003</v>
      </c>
      <c r="AG2162" s="11">
        <v>0.5</v>
      </c>
      <c r="AH2162" s="11">
        <v>0.78400000000000003</v>
      </c>
      <c r="AI2162" s="11">
        <v>0.77400000000000002</v>
      </c>
      <c r="AJ2162" s="11">
        <v>0.37106637395597197</v>
      </c>
      <c r="AK2162" s="11">
        <v>0.42942417079802403</v>
      </c>
      <c r="AL2162" s="11">
        <v>0.25071840223812586</v>
      </c>
      <c r="AM2162" s="11">
        <v>0.85135638989682672</v>
      </c>
      <c r="AN2162" s="11">
        <v>0.407883</v>
      </c>
      <c r="AO2162" s="11">
        <v>0.27964597946422382</v>
      </c>
      <c r="AP2162" s="11">
        <v>0.28499999999999998</v>
      </c>
      <c r="AQ2162" s="11">
        <v>0.25071840223812586</v>
      </c>
      <c r="AR2162" s="11">
        <v>4466.2853102573799</v>
      </c>
      <c r="AS2162" s="11">
        <v>4410</v>
      </c>
      <c r="AT2162" s="11">
        <v>6126643</v>
      </c>
      <c r="AU2162" s="11">
        <v>53.24</v>
      </c>
      <c r="AV2162" s="11">
        <v>14.23</v>
      </c>
      <c r="AW2162" s="11">
        <v>0.01</v>
      </c>
      <c r="AX2162" s="11">
        <v>5.0777888271272498E-2</v>
      </c>
    </row>
    <row r="2163" spans="1:50">
      <c r="A2163"/>
      <c r="B2163"/>
      <c r="C2163"/>
      <c r="D2163"/>
      <c r="E2163"/>
      <c r="F2163"/>
      <c r="G2163"/>
      <c r="H2163"/>
      <c r="I2163"/>
      <c r="J2163"/>
      <c r="K2163"/>
      <c r="L2163"/>
      <c r="M2163"/>
      <c r="N2163"/>
      <c r="O2163"/>
      <c r="P2163"/>
      <c r="Q2163"/>
      <c r="R2163"/>
      <c r="S2163"/>
      <c r="T2163"/>
      <c r="U2163"/>
      <c r="V2163"/>
      <c r="W2163"/>
      <c r="X2163"/>
      <c r="Y2163"/>
      <c r="Z2163"/>
      <c r="AA2163" s="11">
        <v>1.5101938082053862E-2</v>
      </c>
      <c r="AB2163" s="11">
        <v>0.56312000494634407</v>
      </c>
      <c r="AC2163" s="11">
        <v>0.58499999999999996</v>
      </c>
      <c r="AD2163" s="11">
        <v>0.6</v>
      </c>
      <c r="AE2163" s="11">
        <v>0.96599999999999997</v>
      </c>
      <c r="AF2163" s="11">
        <v>0.90799999999999992</v>
      </c>
      <c r="AG2163" s="11">
        <v>0.5</v>
      </c>
      <c r="AH2163" s="11">
        <v>0.7659999999999999</v>
      </c>
      <c r="AI2163" s="11">
        <v>0.78400000000000003</v>
      </c>
      <c r="AJ2163" s="11">
        <v>0.373849481047552</v>
      </c>
      <c r="AK2163" s="11">
        <v>0.44325136194636805</v>
      </c>
      <c r="AL2163" s="11">
        <v>0.29945243176042186</v>
      </c>
      <c r="AM2163" s="11">
        <v>1</v>
      </c>
      <c r="AN2163" s="11">
        <v>0.39972534018233791</v>
      </c>
      <c r="AO2163" s="11">
        <v>0.29192593055526161</v>
      </c>
      <c r="AP2163" s="11">
        <v>0.28000000000000003</v>
      </c>
      <c r="AQ2163" s="11">
        <v>0.29945243176042186</v>
      </c>
      <c r="AR2163" s="11">
        <v>4743.7472176555802</v>
      </c>
      <c r="AS2163" s="11">
        <v>4680</v>
      </c>
      <c r="AT2163" s="11">
        <v>6237855</v>
      </c>
      <c r="AU2163" s="11">
        <v>51.949999999999996</v>
      </c>
      <c r="AV2163" s="11">
        <v>13.2</v>
      </c>
      <c r="AW2163" s="11">
        <v>0.03</v>
      </c>
      <c r="AX2163" s="11">
        <v>4.737993039221966E-2</v>
      </c>
    </row>
    <row r="2164" spans="1:50">
      <c r="A2164"/>
      <c r="B2164"/>
      <c r="C2164"/>
      <c r="D2164"/>
      <c r="E2164"/>
      <c r="F2164"/>
      <c r="G2164"/>
      <c r="H2164"/>
      <c r="I2164"/>
      <c r="J2164"/>
      <c r="K2164"/>
      <c r="L2164"/>
      <c r="M2164"/>
      <c r="N2164"/>
      <c r="O2164"/>
      <c r="P2164"/>
      <c r="Q2164"/>
      <c r="R2164"/>
      <c r="S2164"/>
      <c r="T2164"/>
      <c r="U2164"/>
      <c r="V2164"/>
      <c r="W2164"/>
      <c r="X2164"/>
      <c r="Y2164"/>
      <c r="Z2164"/>
      <c r="AA2164" s="11">
        <v>1.5101938082053862E-2</v>
      </c>
      <c r="AB2164" s="11">
        <v>0.57328000456725037</v>
      </c>
      <c r="AC2164" s="11">
        <v>0.61699999999999999</v>
      </c>
      <c r="AD2164" s="11">
        <v>0.6</v>
      </c>
      <c r="AE2164" s="11">
        <v>0.96599999999999997</v>
      </c>
      <c r="AF2164" s="11">
        <v>0.90400000000000003</v>
      </c>
      <c r="AG2164" s="11">
        <v>0.6</v>
      </c>
      <c r="AH2164" s="11">
        <v>0.76700000000000002</v>
      </c>
      <c r="AI2164" s="11">
        <v>0.83599999999999997</v>
      </c>
      <c r="AJ2164" s="11">
        <v>0.30248465479452602</v>
      </c>
      <c r="AK2164" s="11">
        <v>0.45187779418135998</v>
      </c>
      <c r="AL2164" s="11">
        <v>0.32396790342535081</v>
      </c>
      <c r="AM2164" s="11">
        <v>0.98330663674170338</v>
      </c>
      <c r="AN2164" s="11">
        <v>0.39156768036467582</v>
      </c>
      <c r="AO2164" s="11">
        <v>0.30352058812810734</v>
      </c>
      <c r="AP2164" s="11">
        <v>0.27</v>
      </c>
      <c r="AQ2164" s="11">
        <v>0.32396790342535081</v>
      </c>
      <c r="AR2164" s="11">
        <v>4522.5207295504797</v>
      </c>
      <c r="AS2164" s="11">
        <v>4430</v>
      </c>
      <c r="AT2164" s="11">
        <v>6348917</v>
      </c>
      <c r="AW2164" s="11">
        <v>0.04</v>
      </c>
      <c r="AX2164" s="11">
        <v>4.753822466514529E-2</v>
      </c>
    </row>
    <row r="2165" spans="1:50">
      <c r="A2165"/>
      <c r="B2165"/>
      <c r="C2165"/>
      <c r="D2165"/>
      <c r="E2165"/>
      <c r="F2165"/>
      <c r="G2165"/>
      <c r="H2165"/>
      <c r="I2165"/>
      <c r="J2165"/>
      <c r="K2165"/>
      <c r="L2165"/>
      <c r="M2165"/>
      <c r="N2165"/>
      <c r="O2165"/>
      <c r="P2165"/>
      <c r="Q2165"/>
      <c r="R2165"/>
      <c r="S2165"/>
      <c r="T2165"/>
      <c r="U2165"/>
      <c r="V2165"/>
      <c r="W2165"/>
      <c r="X2165"/>
      <c r="Y2165"/>
      <c r="Z2165"/>
      <c r="AA2165" s="11">
        <v>1.5101938082053862E-2</v>
      </c>
      <c r="AB2165" s="11">
        <v>0.58344000418815667</v>
      </c>
      <c r="AC2165" s="11">
        <v>0.60899999999999999</v>
      </c>
      <c r="AD2165" s="11">
        <v>0.6</v>
      </c>
      <c r="AE2165" s="11">
        <v>0.96599999999999997</v>
      </c>
      <c r="AF2165" s="11">
        <v>0.91700000000000004</v>
      </c>
      <c r="AG2165" s="11">
        <v>0.65</v>
      </c>
      <c r="AH2165" s="11">
        <v>0.754</v>
      </c>
      <c r="AI2165" s="11">
        <v>0.83499999999999996</v>
      </c>
      <c r="AJ2165" s="11">
        <v>0.30445980820243262</v>
      </c>
      <c r="AK2165" s="11">
        <v>0.45235901622879027</v>
      </c>
      <c r="AL2165" s="11">
        <v>0.32572822435175108</v>
      </c>
      <c r="AM2165" s="11">
        <v>0.97347357059407247</v>
      </c>
      <c r="AN2165" s="11">
        <v>0.38341002054701373</v>
      </c>
      <c r="AO2165" s="11">
        <v>0.30548538220290966</v>
      </c>
      <c r="AP2165" s="11">
        <v>0.26100000000000001</v>
      </c>
      <c r="AQ2165" s="11">
        <v>0.32572822435175108</v>
      </c>
      <c r="AS2165" s="11">
        <v>4721.3333333333139</v>
      </c>
      <c r="AW2165" s="11">
        <v>0.04</v>
      </c>
      <c r="AX2165" s="11">
        <v>4.4380048439335906E-2</v>
      </c>
    </row>
    <row r="2166" spans="1:50">
      <c r="A2166"/>
      <c r="B2166"/>
      <c r="C2166"/>
      <c r="D2166"/>
      <c r="E2166"/>
      <c r="F2166"/>
      <c r="G2166"/>
      <c r="H2166"/>
      <c r="I2166"/>
      <c r="J2166"/>
      <c r="K2166"/>
      <c r="L2166"/>
      <c r="M2166"/>
      <c r="N2166"/>
      <c r="O2166"/>
      <c r="P2166"/>
      <c r="Q2166"/>
      <c r="R2166"/>
      <c r="S2166"/>
      <c r="T2166"/>
      <c r="U2166"/>
      <c r="V2166"/>
      <c r="W2166"/>
      <c r="X2166"/>
      <c r="Y2166"/>
      <c r="Z2166"/>
      <c r="AA2166" s="11">
        <v>1.8749999999999999E-2</v>
      </c>
      <c r="AB2166" s="11">
        <v>0.88600000379999999</v>
      </c>
      <c r="AC2166" s="11">
        <v>0.55000000000000004</v>
      </c>
      <c r="AD2166" s="11">
        <v>0.7</v>
      </c>
      <c r="AE2166" s="11">
        <v>0.81099999999999994</v>
      </c>
      <c r="AF2166" s="11">
        <v>0.89500000000000002</v>
      </c>
      <c r="AG2166" s="11">
        <v>0.7</v>
      </c>
      <c r="AH2166" s="11">
        <v>0.35899999999999999</v>
      </c>
      <c r="AI2166" s="11">
        <v>0.51</v>
      </c>
      <c r="AJ2166" s="11">
        <v>0.23929168822965038</v>
      </c>
      <c r="AK2166" s="11">
        <v>0.44633918834358166</v>
      </c>
      <c r="AL2166" s="11">
        <v>0.45397214036800015</v>
      </c>
      <c r="AM2166" s="11">
        <v>3.4128348959966666E-3</v>
      </c>
      <c r="AN2166" s="11">
        <v>0.38648357142857143</v>
      </c>
      <c r="AO2166" s="11">
        <v>0.38149267254875746</v>
      </c>
      <c r="AP2166" s="11">
        <v>0.36720000205188991</v>
      </c>
      <c r="AQ2166" s="11">
        <v>0.45397214036800015</v>
      </c>
      <c r="AR2166" s="11">
        <v>4316.5509124344599</v>
      </c>
      <c r="AS2166" s="11">
        <v>4110</v>
      </c>
      <c r="AT2166" s="11">
        <v>23943275</v>
      </c>
      <c r="AW2166" s="11">
        <v>-0.06</v>
      </c>
      <c r="AX2166" s="11">
        <v>-5.5212724580730455E-3</v>
      </c>
    </row>
    <row r="2167" spans="1:50">
      <c r="A2167"/>
      <c r="B2167"/>
      <c r="C2167"/>
      <c r="D2167"/>
      <c r="E2167"/>
      <c r="F2167"/>
      <c r="G2167"/>
      <c r="H2167"/>
      <c r="I2167"/>
      <c r="J2167"/>
      <c r="K2167"/>
      <c r="L2167"/>
      <c r="M2167"/>
      <c r="N2167"/>
      <c r="O2167"/>
      <c r="P2167"/>
      <c r="Q2167"/>
      <c r="R2167"/>
      <c r="S2167"/>
      <c r="T2167"/>
      <c r="U2167"/>
      <c r="V2167"/>
      <c r="W2167"/>
      <c r="X2167"/>
      <c r="Y2167"/>
      <c r="Z2167"/>
      <c r="AA2167" s="11">
        <v>1.8749999999999999E-2</v>
      </c>
      <c r="AB2167" s="11">
        <v>0.88399999620000003</v>
      </c>
      <c r="AC2167" s="11">
        <v>0.55000000000000004</v>
      </c>
      <c r="AD2167" s="11">
        <v>0.7</v>
      </c>
      <c r="AE2167" s="11">
        <v>0.81</v>
      </c>
      <c r="AF2167" s="11">
        <v>0.93400000000000005</v>
      </c>
      <c r="AG2167" s="11">
        <v>0.7</v>
      </c>
      <c r="AH2167" s="11">
        <v>0.57899999999999996</v>
      </c>
      <c r="AI2167" s="11">
        <v>0.55000000000000004</v>
      </c>
      <c r="AJ2167" s="11">
        <v>0.23397111055976999</v>
      </c>
      <c r="AK2167" s="11">
        <v>0.44524406976332598</v>
      </c>
      <c r="AL2167" s="11">
        <v>0.45303279631530213</v>
      </c>
      <c r="AM2167" s="11">
        <v>9.1640470484068894E-3</v>
      </c>
      <c r="AN2167" s="11">
        <v>0.3673075714285714</v>
      </c>
      <c r="AO2167" s="11">
        <v>0.37907415571715875</v>
      </c>
      <c r="AP2167" s="11">
        <v>0.3763800018467009</v>
      </c>
      <c r="AQ2167" s="11">
        <v>0.45303279631530213</v>
      </c>
      <c r="AR2167" s="11">
        <v>4431.4088974455599</v>
      </c>
      <c r="AS2167" s="11">
        <v>4280</v>
      </c>
      <c r="AT2167" s="11">
        <v>24367206</v>
      </c>
      <c r="AU2167" s="11">
        <v>46.24</v>
      </c>
      <c r="AV2167" s="11">
        <v>19.920000000000002</v>
      </c>
      <c r="AW2167" s="11">
        <v>-0.04</v>
      </c>
      <c r="AX2167" s="11">
        <v>-4.6555343646177971E-3</v>
      </c>
    </row>
    <row r="2168" spans="1:50">
      <c r="A2168"/>
      <c r="B2168"/>
      <c r="C2168"/>
      <c r="D2168"/>
      <c r="E2168"/>
      <c r="F2168"/>
      <c r="G2168"/>
      <c r="H2168"/>
      <c r="I2168"/>
      <c r="J2168"/>
      <c r="K2168"/>
      <c r="L2168"/>
      <c r="M2168"/>
      <c r="N2168"/>
      <c r="O2168"/>
      <c r="P2168"/>
      <c r="Q2168"/>
      <c r="R2168"/>
      <c r="S2168"/>
      <c r="T2168"/>
      <c r="U2168"/>
      <c r="V2168"/>
      <c r="W2168"/>
      <c r="X2168"/>
      <c r="Y2168"/>
      <c r="Z2168"/>
      <c r="AA2168" s="11">
        <v>1.8749999999999999E-2</v>
      </c>
      <c r="AB2168" s="11">
        <v>0.88199999809999996</v>
      </c>
      <c r="AC2168" s="11">
        <v>0.55000000000000004</v>
      </c>
      <c r="AD2168" s="11">
        <v>0.7</v>
      </c>
      <c r="AE2168" s="11">
        <v>0.80500000000000005</v>
      </c>
      <c r="AF2168" s="11">
        <v>0.92</v>
      </c>
      <c r="AG2168" s="11">
        <v>0.7</v>
      </c>
      <c r="AH2168" s="11">
        <v>0.68500000000000005</v>
      </c>
      <c r="AI2168" s="11">
        <v>0.58599999999999997</v>
      </c>
      <c r="AJ2168" s="11">
        <v>0.29164247222347794</v>
      </c>
      <c r="AK2168" s="11">
        <v>0.41593801957139098</v>
      </c>
      <c r="AL2168" s="11">
        <v>0.4428617610094624</v>
      </c>
      <c r="AM2168" s="11">
        <v>1.890803288332189E-2</v>
      </c>
      <c r="AN2168" s="11">
        <v>0.36892714285714284</v>
      </c>
      <c r="AO2168" s="11">
        <v>0.37118701273932897</v>
      </c>
      <c r="AP2168" s="11">
        <v>0.38556000164151194</v>
      </c>
      <c r="AQ2168" s="11">
        <v>0.4428617610094624</v>
      </c>
      <c r="AR2168" s="11">
        <v>4737.84238117732</v>
      </c>
      <c r="AS2168" s="11">
        <v>4590</v>
      </c>
      <c r="AT2168" s="11">
        <v>24787466</v>
      </c>
      <c r="AW2168" s="11">
        <v>-0.04</v>
      </c>
      <c r="AX2168" s="11">
        <v>-6.1589514917493315E-3</v>
      </c>
    </row>
    <row r="2169" spans="1:50">
      <c r="A2169"/>
      <c r="B2169"/>
      <c r="C2169"/>
      <c r="D2169"/>
      <c r="E2169"/>
      <c r="F2169"/>
      <c r="G2169"/>
      <c r="H2169"/>
      <c r="I2169"/>
      <c r="J2169"/>
      <c r="K2169"/>
      <c r="L2169"/>
      <c r="M2169"/>
      <c r="N2169"/>
      <c r="O2169"/>
      <c r="P2169"/>
      <c r="Q2169"/>
      <c r="R2169"/>
      <c r="S2169"/>
      <c r="T2169"/>
      <c r="U2169"/>
      <c r="V2169"/>
      <c r="W2169"/>
      <c r="X2169"/>
      <c r="Y2169"/>
      <c r="Z2169"/>
      <c r="AA2169" s="11">
        <v>1.8749999999999999E-2</v>
      </c>
      <c r="AB2169" s="11">
        <v>0.87029999729999996</v>
      </c>
      <c r="AC2169" s="11">
        <v>0.55000000000000004</v>
      </c>
      <c r="AD2169" s="11">
        <v>0.7</v>
      </c>
      <c r="AE2169" s="11">
        <v>0.80400000000000005</v>
      </c>
      <c r="AF2169" s="11">
        <v>0.91400000000000003</v>
      </c>
      <c r="AG2169" s="11">
        <v>0.7</v>
      </c>
      <c r="AH2169" s="11">
        <v>0.72599999999999998</v>
      </c>
      <c r="AI2169" s="11">
        <v>0.65200000000000002</v>
      </c>
      <c r="AJ2169" s="11">
        <v>0.34931383388718601</v>
      </c>
      <c r="AK2169" s="11">
        <v>0.38663196937945604</v>
      </c>
      <c r="AL2169" s="11">
        <v>0.43269072570362255</v>
      </c>
      <c r="AM2169" s="11">
        <v>3.274172263119067E-2</v>
      </c>
      <c r="AN2169" s="11">
        <v>0.40816214285714286</v>
      </c>
      <c r="AO2169" s="11">
        <v>0.36329986976149931</v>
      </c>
      <c r="AP2169" s="11">
        <v>0.39474000143632287</v>
      </c>
      <c r="AQ2169" s="11">
        <v>0.43269072570362255</v>
      </c>
      <c r="AR2169" s="11">
        <v>4681.6119025240596</v>
      </c>
      <c r="AS2169" s="11">
        <v>4580</v>
      </c>
      <c r="AT2169" s="11">
        <v>25202027</v>
      </c>
      <c r="AW2169" s="11">
        <v>-0.02</v>
      </c>
      <c r="AX2169" s="11">
        <v>-1.2959329413974596E-3</v>
      </c>
    </row>
    <row r="2170" spans="1:50">
      <c r="A2170"/>
      <c r="B2170"/>
      <c r="C2170"/>
      <c r="D2170"/>
      <c r="E2170"/>
      <c r="F2170"/>
      <c r="G2170"/>
      <c r="H2170"/>
      <c r="I2170"/>
      <c r="J2170"/>
      <c r="K2170"/>
      <c r="L2170"/>
      <c r="M2170"/>
      <c r="N2170"/>
      <c r="O2170"/>
      <c r="P2170"/>
      <c r="Q2170"/>
      <c r="R2170"/>
      <c r="S2170"/>
      <c r="T2170"/>
      <c r="U2170"/>
      <c r="V2170"/>
      <c r="W2170"/>
      <c r="X2170"/>
      <c r="Y2170"/>
      <c r="Z2170"/>
      <c r="AA2170" s="11">
        <v>1.8749999999999999E-2</v>
      </c>
      <c r="AB2170" s="11">
        <v>0.86960000039999996</v>
      </c>
      <c r="AC2170" s="11">
        <v>0.7</v>
      </c>
      <c r="AD2170" s="11">
        <v>0.7</v>
      </c>
      <c r="AE2170" s="11">
        <v>0.80200000000000005</v>
      </c>
      <c r="AF2170" s="11">
        <v>0.91299999999999992</v>
      </c>
      <c r="AG2170" s="11">
        <v>0.7</v>
      </c>
      <c r="AH2170" s="11">
        <v>0.755</v>
      </c>
      <c r="AI2170" s="11">
        <v>0.66</v>
      </c>
      <c r="AJ2170" s="11">
        <v>0.33545797313470305</v>
      </c>
      <c r="AK2170" s="11">
        <v>0.42772727786049902</v>
      </c>
      <c r="AL2170" s="11">
        <v>0.43749882233572029</v>
      </c>
      <c r="AM2170" s="11">
        <v>4.3966514683385111E-2</v>
      </c>
      <c r="AN2170" s="11">
        <v>0.42074038095238092</v>
      </c>
      <c r="AO2170" s="11">
        <v>0.36888073099699881</v>
      </c>
      <c r="AP2170" s="11">
        <v>0.40392000123113392</v>
      </c>
      <c r="AQ2170" s="11">
        <v>0.43749882233572029</v>
      </c>
      <c r="AR2170" s="11">
        <v>4717.6104443065296</v>
      </c>
      <c r="AS2170" s="11">
        <v>4620</v>
      </c>
      <c r="AT2170" s="11">
        <v>25608226</v>
      </c>
      <c r="AW2170" s="11">
        <v>-0.01</v>
      </c>
      <c r="AX2170" s="11">
        <v>3.9034270215362876E-3</v>
      </c>
    </row>
    <row r="2171" spans="1:50">
      <c r="A2171"/>
      <c r="B2171"/>
      <c r="C2171"/>
      <c r="D2171"/>
      <c r="E2171"/>
      <c r="F2171"/>
      <c r="G2171"/>
      <c r="H2171"/>
      <c r="I2171"/>
      <c r="J2171"/>
      <c r="K2171"/>
      <c r="L2171"/>
      <c r="M2171"/>
      <c r="N2171"/>
      <c r="O2171"/>
      <c r="P2171"/>
      <c r="Q2171"/>
      <c r="R2171"/>
      <c r="S2171"/>
      <c r="T2171"/>
      <c r="U2171"/>
      <c r="V2171"/>
      <c r="W2171"/>
      <c r="X2171"/>
      <c r="Y2171"/>
      <c r="Z2171"/>
      <c r="AA2171" s="11">
        <v>1.8749999999999999E-2</v>
      </c>
      <c r="AB2171" s="11">
        <v>0.86649999619999996</v>
      </c>
      <c r="AC2171" s="11">
        <v>0.7</v>
      </c>
      <c r="AD2171" s="11">
        <v>0.7</v>
      </c>
      <c r="AE2171" s="11">
        <v>0.8</v>
      </c>
      <c r="AF2171" s="11">
        <v>0.88</v>
      </c>
      <c r="AG2171" s="11">
        <v>0.7</v>
      </c>
      <c r="AH2171" s="11">
        <v>0.77200000000000002</v>
      </c>
      <c r="AI2171" s="11">
        <v>0.67799999999999994</v>
      </c>
      <c r="AJ2171" s="11">
        <v>0.32160211238222003</v>
      </c>
      <c r="AK2171" s="11">
        <v>0.468822586341542</v>
      </c>
      <c r="AL2171" s="11">
        <v>0.44230691896781815</v>
      </c>
      <c r="AM2171" s="11">
        <v>5.4429620407174334E-2</v>
      </c>
      <c r="AN2171" s="11">
        <v>0.43331861904761904</v>
      </c>
      <c r="AO2171" s="11">
        <v>0.37446159223249831</v>
      </c>
      <c r="AP2171" s="11">
        <v>0.41310000102594491</v>
      </c>
      <c r="AQ2171" s="11">
        <v>0.44230691896781815</v>
      </c>
      <c r="AR2171" s="11">
        <v>4886.3397999805002</v>
      </c>
      <c r="AS2171" s="11">
        <v>4760</v>
      </c>
      <c r="AT2171" s="11">
        <v>26004162</v>
      </c>
      <c r="AW2171" s="11">
        <v>0</v>
      </c>
      <c r="AX2171" s="11">
        <v>6.5115537471824858E-3</v>
      </c>
    </row>
    <row r="2172" spans="1:50">
      <c r="A2172"/>
      <c r="B2172"/>
      <c r="C2172"/>
      <c r="D2172"/>
      <c r="E2172"/>
      <c r="F2172"/>
      <c r="G2172"/>
      <c r="H2172"/>
      <c r="I2172"/>
      <c r="J2172"/>
      <c r="K2172"/>
      <c r="L2172"/>
      <c r="M2172"/>
      <c r="N2172"/>
      <c r="O2172"/>
      <c r="P2172"/>
      <c r="Q2172"/>
      <c r="R2172"/>
      <c r="S2172"/>
      <c r="T2172"/>
      <c r="U2172"/>
      <c r="V2172"/>
      <c r="W2172"/>
      <c r="X2172"/>
      <c r="Y2172"/>
      <c r="Z2172"/>
      <c r="AA2172" s="11">
        <v>1.8749999999999999E-2</v>
      </c>
      <c r="AB2172" s="11">
        <v>0.86640000340000001</v>
      </c>
      <c r="AC2172" s="11">
        <v>0.7</v>
      </c>
      <c r="AD2172" s="11">
        <v>0.7</v>
      </c>
      <c r="AE2172" s="11">
        <v>0.80099999999999993</v>
      </c>
      <c r="AF2172" s="11">
        <v>0.92299999999999993</v>
      </c>
      <c r="AG2172" s="11">
        <v>0.7</v>
      </c>
      <c r="AH2172" s="11">
        <v>0.81</v>
      </c>
      <c r="AI2172" s="11">
        <v>0.66599999999999993</v>
      </c>
      <c r="AJ2172" s="11">
        <v>0.33886553617307297</v>
      </c>
      <c r="AK2172" s="11">
        <v>0.49963225360399699</v>
      </c>
      <c r="AL2172" s="11">
        <v>0.45004813520132869</v>
      </c>
      <c r="AM2172" s="11">
        <v>7.5504857504961997E-2</v>
      </c>
      <c r="AN2172" s="11">
        <v>0.44589685714285715</v>
      </c>
      <c r="AO2172" s="11">
        <v>0.39027341349268341</v>
      </c>
      <c r="AP2172" s="11">
        <v>0.42228000082075595</v>
      </c>
      <c r="AQ2172" s="11">
        <v>0.45004813520132869</v>
      </c>
      <c r="AR2172" s="11">
        <v>4934.7282384400596</v>
      </c>
      <c r="AS2172" s="11">
        <v>4820</v>
      </c>
      <c r="AT2172" s="11">
        <v>26389531</v>
      </c>
      <c r="AU2172" s="11">
        <v>53.01</v>
      </c>
      <c r="AV2172" s="11">
        <v>27.89</v>
      </c>
      <c r="AW2172" s="11">
        <v>0.01</v>
      </c>
      <c r="AX2172" s="11">
        <v>9.0528818175343306E-3</v>
      </c>
    </row>
    <row r="2173" spans="1:50">
      <c r="A2173"/>
      <c r="B2173"/>
      <c r="C2173"/>
      <c r="D2173"/>
      <c r="E2173"/>
      <c r="F2173"/>
      <c r="G2173"/>
      <c r="H2173"/>
      <c r="I2173"/>
      <c r="J2173"/>
      <c r="K2173"/>
      <c r="L2173"/>
      <c r="M2173"/>
      <c r="N2173"/>
      <c r="O2173"/>
      <c r="P2173"/>
      <c r="Q2173"/>
      <c r="R2173"/>
      <c r="S2173"/>
      <c r="T2173"/>
      <c r="U2173"/>
      <c r="V2173"/>
      <c r="W2173"/>
      <c r="X2173"/>
      <c r="Y2173"/>
      <c r="Z2173"/>
      <c r="AA2173" s="11">
        <v>1.8749999999999999E-2</v>
      </c>
      <c r="AB2173" s="11">
        <v>0.85600000379999996</v>
      </c>
      <c r="AC2173" s="11">
        <v>0.55000000000000004</v>
      </c>
      <c r="AD2173" s="11">
        <v>0.7</v>
      </c>
      <c r="AE2173" s="11">
        <v>0.80500000000000005</v>
      </c>
      <c r="AF2173" s="11">
        <v>0.91299999999999992</v>
      </c>
      <c r="AG2173" s="11">
        <v>0.7</v>
      </c>
      <c r="AH2173" s="11">
        <v>0.82299999999999995</v>
      </c>
      <c r="AI2173" s="11">
        <v>0.60399999999999998</v>
      </c>
      <c r="AJ2173" s="11">
        <v>0.35612895996392602</v>
      </c>
      <c r="AK2173" s="11">
        <v>0.53044192086645192</v>
      </c>
      <c r="AL2173" s="11">
        <v>0.45778935143483918</v>
      </c>
      <c r="AM2173" s="11">
        <v>9.5769632500049662E-2</v>
      </c>
      <c r="AN2173" s="11">
        <v>0.44576971428571432</v>
      </c>
      <c r="AO2173" s="11">
        <v>0.40608523475286856</v>
      </c>
      <c r="AP2173" s="11">
        <v>0.431460000615567</v>
      </c>
      <c r="AQ2173" s="11">
        <v>0.45778935143483918</v>
      </c>
      <c r="AR2173" s="11">
        <v>5192.7792235808301</v>
      </c>
      <c r="AS2173" s="11">
        <v>5060</v>
      </c>
      <c r="AT2173" s="11">
        <v>26764956</v>
      </c>
      <c r="AU2173" s="11">
        <v>54.65</v>
      </c>
      <c r="AV2173" s="11">
        <v>24.37</v>
      </c>
      <c r="AW2173" s="11">
        <v>0.01</v>
      </c>
      <c r="AX2173" s="11">
        <v>7.8581319780970937E-3</v>
      </c>
    </row>
    <row r="2174" spans="1:50">
      <c r="A2174"/>
      <c r="B2174"/>
      <c r="C2174"/>
      <c r="D2174"/>
      <c r="E2174"/>
      <c r="F2174"/>
      <c r="G2174"/>
      <c r="H2174"/>
      <c r="I2174"/>
      <c r="J2174"/>
      <c r="K2174"/>
      <c r="L2174"/>
      <c r="M2174"/>
      <c r="N2174"/>
      <c r="O2174"/>
      <c r="P2174"/>
      <c r="Q2174"/>
      <c r="R2174"/>
      <c r="S2174"/>
      <c r="T2174"/>
      <c r="U2174"/>
      <c r="V2174"/>
      <c r="W2174"/>
      <c r="X2174"/>
      <c r="Y2174"/>
      <c r="Z2174"/>
      <c r="AA2174" s="11">
        <v>1.8749999999999999E-2</v>
      </c>
      <c r="AB2174" s="11">
        <v>0.86890000340000006</v>
      </c>
      <c r="AC2174" s="11">
        <v>0.55000000000000004</v>
      </c>
      <c r="AD2174" s="11">
        <v>0.7</v>
      </c>
      <c r="AE2174" s="11">
        <v>0.81599999999999995</v>
      </c>
      <c r="AF2174" s="11">
        <v>0.88800000000000001</v>
      </c>
      <c r="AG2174" s="11">
        <v>0.7</v>
      </c>
      <c r="AH2174" s="11">
        <v>0.84799999999999998</v>
      </c>
      <c r="AI2174" s="11">
        <v>0.59799999999999998</v>
      </c>
      <c r="AJ2174" s="11">
        <v>0.30559357313050201</v>
      </c>
      <c r="AK2174" s="11">
        <v>0.50829356233001699</v>
      </c>
      <c r="AL2174" s="11">
        <v>0.49373459975139794</v>
      </c>
      <c r="AM2174" s="11">
        <v>0.12000922447567444</v>
      </c>
      <c r="AN2174" s="11">
        <v>0.44606442857142853</v>
      </c>
      <c r="AO2174" s="11">
        <v>0.39364094545701594</v>
      </c>
      <c r="AP2174" s="11">
        <v>0.44064000041037793</v>
      </c>
      <c r="AQ2174" s="11">
        <v>0.49373459975139794</v>
      </c>
      <c r="AR2174" s="11">
        <v>5444.2042470276201</v>
      </c>
      <c r="AS2174" s="11">
        <v>5240</v>
      </c>
      <c r="AT2174" s="11">
        <v>27130720</v>
      </c>
      <c r="AW2174" s="11">
        <v>0</v>
      </c>
      <c r="AX2174" s="11">
        <v>7.9086920259587301E-3</v>
      </c>
    </row>
    <row r="2175" spans="1:50">
      <c r="A2175"/>
      <c r="B2175"/>
      <c r="C2175"/>
      <c r="D2175"/>
      <c r="E2175"/>
      <c r="F2175"/>
      <c r="G2175"/>
      <c r="H2175"/>
      <c r="I2175"/>
      <c r="J2175"/>
      <c r="K2175"/>
      <c r="L2175"/>
      <c r="M2175"/>
      <c r="N2175"/>
      <c r="O2175"/>
      <c r="P2175"/>
      <c r="Q2175"/>
      <c r="R2175"/>
      <c r="S2175"/>
      <c r="T2175"/>
      <c r="U2175"/>
      <c r="V2175"/>
      <c r="W2175"/>
      <c r="X2175"/>
      <c r="Y2175"/>
      <c r="Z2175"/>
      <c r="AA2175" s="11">
        <v>1.8749999999999999E-2</v>
      </c>
      <c r="AB2175" s="11">
        <v>0.85600000379999996</v>
      </c>
      <c r="AC2175" s="11">
        <v>0.55000000000000004</v>
      </c>
      <c r="AD2175" s="11">
        <v>0.7</v>
      </c>
      <c r="AE2175" s="11">
        <v>0.81499999999999995</v>
      </c>
      <c r="AF2175" s="11">
        <v>0.875</v>
      </c>
      <c r="AG2175" s="11">
        <v>0.7</v>
      </c>
      <c r="AH2175" s="11">
        <v>0.88800000000000001</v>
      </c>
      <c r="AI2175" s="11">
        <v>0.59799999999999998</v>
      </c>
      <c r="AJ2175" s="11">
        <v>0.33548793445490599</v>
      </c>
      <c r="AK2175" s="11">
        <v>0.47866568990817804</v>
      </c>
      <c r="AL2175" s="11">
        <v>0.43454476855109014</v>
      </c>
      <c r="AM2175" s="11">
        <v>0.16543144787326777</v>
      </c>
      <c r="AN2175" s="11">
        <v>0.47196742857142859</v>
      </c>
      <c r="AO2175" s="11">
        <v>0.38571947225925618</v>
      </c>
      <c r="AP2175" s="11">
        <v>0.44982000020518897</v>
      </c>
      <c r="AQ2175" s="11">
        <v>0.43454476855109014</v>
      </c>
      <c r="AR2175" s="11">
        <v>5800.8768482764699</v>
      </c>
      <c r="AS2175" s="11">
        <v>5480</v>
      </c>
      <c r="AT2175" s="11">
        <v>27487438</v>
      </c>
      <c r="AW2175" s="11">
        <v>0</v>
      </c>
      <c r="AX2175" s="11">
        <v>5.3412951554288601E-3</v>
      </c>
    </row>
    <row r="2176" spans="1:50">
      <c r="A2176"/>
      <c r="B2176"/>
      <c r="C2176"/>
      <c r="D2176"/>
      <c r="E2176"/>
      <c r="F2176"/>
      <c r="G2176"/>
      <c r="H2176"/>
      <c r="I2176"/>
      <c r="J2176"/>
      <c r="K2176"/>
      <c r="L2176"/>
      <c r="M2176"/>
      <c r="N2176"/>
      <c r="O2176"/>
      <c r="P2176"/>
      <c r="Q2176"/>
      <c r="R2176"/>
      <c r="S2176"/>
      <c r="T2176"/>
      <c r="U2176"/>
      <c r="V2176"/>
      <c r="W2176"/>
      <c r="X2176"/>
      <c r="Y2176"/>
      <c r="Z2176"/>
      <c r="AA2176" s="11">
        <v>1.8749999999999999E-2</v>
      </c>
      <c r="AB2176" s="11">
        <v>0.85859529725000006</v>
      </c>
      <c r="AC2176" s="11">
        <v>0.55000000000000004</v>
      </c>
      <c r="AD2176" s="11">
        <v>0.7</v>
      </c>
      <c r="AE2176" s="11">
        <v>0.82299999999999995</v>
      </c>
      <c r="AF2176" s="11">
        <v>0.76</v>
      </c>
      <c r="AG2176" s="11">
        <v>0.7</v>
      </c>
      <c r="AH2176" s="11">
        <v>0.86599999999999999</v>
      </c>
      <c r="AI2176" s="11">
        <v>0.59799999999999998</v>
      </c>
      <c r="AJ2176" s="11">
        <v>0.30729890232310197</v>
      </c>
      <c r="AK2176" s="11">
        <v>0.50544475982315995</v>
      </c>
      <c r="AL2176" s="11">
        <v>0.41789921969262461</v>
      </c>
      <c r="AM2176" s="11">
        <v>0.22286769500756667</v>
      </c>
      <c r="AN2176" s="11">
        <v>0.47442942857142856</v>
      </c>
      <c r="AO2176" s="11">
        <v>0.34441229394796613</v>
      </c>
      <c r="AP2176" s="11">
        <v>0.45899999999999996</v>
      </c>
      <c r="AQ2176" s="11">
        <v>0.41789921969262461</v>
      </c>
      <c r="AR2176" s="11">
        <v>6323.3613376028597</v>
      </c>
      <c r="AS2176" s="11">
        <v>5910</v>
      </c>
      <c r="AT2176" s="11">
        <v>27835927</v>
      </c>
      <c r="AU2176" s="11">
        <v>51.97</v>
      </c>
      <c r="AV2176" s="11">
        <v>19.41</v>
      </c>
      <c r="AW2176" s="11">
        <v>-0.01</v>
      </c>
      <c r="AX2176" s="11">
        <v>1.5833165459979148E-3</v>
      </c>
    </row>
    <row r="2177" spans="1:50">
      <c r="A2177"/>
      <c r="B2177"/>
      <c r="C2177"/>
      <c r="D2177"/>
      <c r="E2177"/>
      <c r="F2177"/>
      <c r="G2177"/>
      <c r="H2177"/>
      <c r="I2177"/>
      <c r="J2177"/>
      <c r="K2177"/>
      <c r="L2177"/>
      <c r="M2177"/>
      <c r="N2177"/>
      <c r="O2177"/>
      <c r="P2177"/>
      <c r="Q2177"/>
      <c r="R2177"/>
      <c r="S2177"/>
      <c r="T2177"/>
      <c r="U2177"/>
      <c r="V2177"/>
      <c r="W2177"/>
      <c r="X2177"/>
      <c r="Y2177"/>
      <c r="Z2177"/>
      <c r="AA2177" s="11">
        <v>1.8749999999999999E-2</v>
      </c>
      <c r="AB2177" s="11">
        <v>0.86119059070000004</v>
      </c>
      <c r="AC2177" s="11">
        <v>0.65599999999999992</v>
      </c>
      <c r="AD2177" s="11">
        <v>0.7</v>
      </c>
      <c r="AE2177" s="11">
        <v>0.80299999999999994</v>
      </c>
      <c r="AF2177" s="11">
        <v>0.75599999999999989</v>
      </c>
      <c r="AG2177" s="11">
        <v>0.5</v>
      </c>
      <c r="AH2177" s="11">
        <v>0.84</v>
      </c>
      <c r="AI2177" s="11">
        <v>0.67200000000000004</v>
      </c>
      <c r="AJ2177" s="11">
        <v>0.32604167490887803</v>
      </c>
      <c r="AK2177" s="11">
        <v>0.50684383398552435</v>
      </c>
      <c r="AL2177" s="11">
        <v>0.44872811004234031</v>
      </c>
      <c r="AM2177" s="11">
        <v>0.34592717221986335</v>
      </c>
      <c r="AN2177" s="11">
        <v>0.49250271428571424</v>
      </c>
      <c r="AO2177" s="11">
        <v>0.34882158259579443</v>
      </c>
      <c r="AP2177" s="11">
        <v>0.47</v>
      </c>
      <c r="AQ2177" s="11">
        <v>0.44872811004234031</v>
      </c>
      <c r="AR2177" s="11">
        <v>6949.5118553197499</v>
      </c>
      <c r="AS2177" s="11">
        <v>6360</v>
      </c>
      <c r="AT2177" s="11">
        <v>28175982</v>
      </c>
      <c r="AU2177" s="11">
        <v>49.55</v>
      </c>
      <c r="AV2177" s="11">
        <v>18.5</v>
      </c>
      <c r="AW2177" s="11">
        <v>-0.01</v>
      </c>
      <c r="AX2177" s="11">
        <v>-1.8235678568604974E-3</v>
      </c>
    </row>
    <row r="2178" spans="1:50">
      <c r="A2178"/>
      <c r="B2178"/>
      <c r="C2178"/>
      <c r="D2178"/>
      <c r="E2178"/>
      <c r="F2178"/>
      <c r="G2178"/>
      <c r="H2178"/>
      <c r="I2178"/>
      <c r="J2178"/>
      <c r="K2178"/>
      <c r="L2178"/>
      <c r="M2178"/>
      <c r="N2178"/>
      <c r="O2178"/>
      <c r="P2178"/>
      <c r="Q2178"/>
      <c r="R2178"/>
      <c r="S2178"/>
      <c r="T2178"/>
      <c r="U2178"/>
      <c r="V2178"/>
      <c r="W2178"/>
      <c r="X2178"/>
      <c r="Y2178"/>
      <c r="Z2178"/>
      <c r="AA2178" s="11">
        <v>1.8749999999999999E-2</v>
      </c>
      <c r="AB2178" s="11">
        <v>0.86396677882394735</v>
      </c>
      <c r="AC2178" s="11">
        <v>0.65200000000000002</v>
      </c>
      <c r="AD2178" s="11">
        <v>0.6</v>
      </c>
      <c r="AE2178" s="11">
        <v>0.80200000000000005</v>
      </c>
      <c r="AF2178" s="11">
        <v>0.91400000000000003</v>
      </c>
      <c r="AG2178" s="11">
        <v>0.5</v>
      </c>
      <c r="AH2178" s="11">
        <v>0.85699999999999998</v>
      </c>
      <c r="AI2178" s="11">
        <v>0.72599999999999998</v>
      </c>
      <c r="AJ2178" s="11">
        <v>0.35665815605540202</v>
      </c>
      <c r="AK2178" s="11">
        <v>0.50524939980399364</v>
      </c>
      <c r="AL2178" s="11">
        <v>0.43949581097392321</v>
      </c>
      <c r="AM2178" s="11">
        <v>0.60088345094375439</v>
      </c>
      <c r="AN2178" s="11">
        <v>0.48265266022016584</v>
      </c>
      <c r="AO2178" s="11">
        <v>0.34108334616760611</v>
      </c>
      <c r="AP2178" s="11">
        <v>0.46600000000000003</v>
      </c>
      <c r="AQ2178" s="11">
        <v>0.43949581097392321</v>
      </c>
      <c r="AR2178" s="11">
        <v>7733.8232101728599</v>
      </c>
      <c r="AS2178" s="11">
        <v>7110</v>
      </c>
      <c r="AT2178" s="11">
        <v>28508481</v>
      </c>
      <c r="AU2178" s="11">
        <v>50.52</v>
      </c>
      <c r="AW2178" s="11">
        <v>0</v>
      </c>
      <c r="AX2178" s="11">
        <v>-5.5972989602722234E-3</v>
      </c>
    </row>
    <row r="2179" spans="1:50">
      <c r="A2179"/>
      <c r="B2179"/>
      <c r="C2179"/>
      <c r="D2179"/>
      <c r="E2179"/>
      <c r="F2179"/>
      <c r="G2179"/>
      <c r="H2179"/>
      <c r="I2179"/>
      <c r="J2179"/>
      <c r="K2179"/>
      <c r="L2179"/>
      <c r="M2179"/>
      <c r="N2179"/>
      <c r="O2179"/>
      <c r="P2179"/>
      <c r="Q2179"/>
      <c r="R2179"/>
      <c r="S2179"/>
      <c r="T2179"/>
      <c r="U2179"/>
      <c r="V2179"/>
      <c r="W2179"/>
      <c r="X2179"/>
      <c r="Y2179"/>
      <c r="Z2179"/>
      <c r="AA2179" s="11">
        <v>1.8749999999999999E-2</v>
      </c>
      <c r="AB2179" s="11">
        <v>0.86674296694789477</v>
      </c>
      <c r="AC2179" s="11">
        <v>0.65700000000000003</v>
      </c>
      <c r="AD2179" s="11">
        <v>0.6</v>
      </c>
      <c r="AE2179" s="11">
        <v>0.80200000000000005</v>
      </c>
      <c r="AF2179" s="11">
        <v>0.91799999999999993</v>
      </c>
      <c r="AG2179" s="11">
        <v>0.6</v>
      </c>
      <c r="AH2179" s="11">
        <v>0.8590000000000001</v>
      </c>
      <c r="AI2179" s="11">
        <v>0.7340000000000001</v>
      </c>
      <c r="AJ2179" s="11">
        <v>0.33579283987087999</v>
      </c>
      <c r="AK2179" s="11">
        <v>0.51257321802320177</v>
      </c>
      <c r="AL2179" s="11">
        <v>0.45517494515282675</v>
      </c>
      <c r="AM2179" s="11">
        <v>0.80729818445090995</v>
      </c>
      <c r="AN2179" s="11">
        <v>0.47280260615461744</v>
      </c>
      <c r="AO2179" s="11">
        <v>0.34875972440039649</v>
      </c>
      <c r="AP2179" s="11">
        <v>0.47499999999999998</v>
      </c>
      <c r="AQ2179" s="11">
        <v>0.45517494515282675</v>
      </c>
      <c r="AR2179" s="11">
        <v>8575.5860124060891</v>
      </c>
      <c r="AS2179" s="11">
        <v>8010</v>
      </c>
      <c r="AT2179" s="11">
        <v>28836700</v>
      </c>
      <c r="AW2179" s="11">
        <v>0.01</v>
      </c>
      <c r="AX2179" s="11">
        <v>-1.3371488704106149E-2</v>
      </c>
    </row>
    <row r="2180" spans="1:50">
      <c r="A2180"/>
      <c r="B2180"/>
      <c r="C2180"/>
      <c r="D2180"/>
      <c r="E2180"/>
      <c r="F2180"/>
      <c r="G2180"/>
      <c r="H2180"/>
      <c r="I2180"/>
      <c r="J2180"/>
      <c r="K2180"/>
      <c r="L2180"/>
      <c r="M2180"/>
      <c r="N2180"/>
      <c r="O2180"/>
      <c r="P2180"/>
      <c r="Q2180"/>
      <c r="R2180"/>
      <c r="S2180"/>
      <c r="T2180"/>
      <c r="U2180"/>
      <c r="V2180"/>
      <c r="W2180"/>
      <c r="X2180"/>
      <c r="Y2180"/>
      <c r="Z2180"/>
      <c r="AA2180" s="11">
        <v>1.8749999999999999E-2</v>
      </c>
      <c r="AB2180" s="11">
        <v>0.86951915507184208</v>
      </c>
      <c r="AC2180" s="11">
        <v>0.65099999999999991</v>
      </c>
      <c r="AD2180" s="11">
        <v>0.6</v>
      </c>
      <c r="AE2180" s="11">
        <v>0.79700000000000004</v>
      </c>
      <c r="AF2180" s="11">
        <v>0.91799999999999993</v>
      </c>
      <c r="AG2180" s="11">
        <v>0.6</v>
      </c>
      <c r="AH2180" s="11">
        <v>0.86499999999999999</v>
      </c>
      <c r="AI2180" s="11">
        <v>0.79400000000000004</v>
      </c>
      <c r="AJ2180" s="11">
        <v>0.31417603315998799</v>
      </c>
      <c r="AK2180" s="11">
        <v>0.50880660799709021</v>
      </c>
      <c r="AL2180" s="11">
        <v>0.42813955357463274</v>
      </c>
      <c r="AM2180" s="11">
        <v>0.9410236428668155</v>
      </c>
      <c r="AN2180" s="11">
        <v>0.46295255208906899</v>
      </c>
      <c r="AO2180" s="11">
        <v>0.36887126377163493</v>
      </c>
      <c r="AP2180" s="11">
        <v>0.48700000000000004</v>
      </c>
      <c r="AQ2180" s="11">
        <v>0.42813955357463274</v>
      </c>
      <c r="AR2180" s="11">
        <v>8629.4907904990196</v>
      </c>
      <c r="AS2180" s="11">
        <v>8120</v>
      </c>
      <c r="AT2180" s="11">
        <v>29164883</v>
      </c>
      <c r="AU2180" s="11">
        <v>47.96</v>
      </c>
      <c r="AV2180" s="11">
        <v>14.68</v>
      </c>
      <c r="AW2180" s="11">
        <v>0.02</v>
      </c>
      <c r="AX2180" s="11">
        <v>-1.6252507363058999E-2</v>
      </c>
    </row>
    <row r="2181" spans="1:50">
      <c r="A2181"/>
      <c r="B2181"/>
      <c r="C2181"/>
      <c r="D2181"/>
      <c r="E2181"/>
      <c r="F2181"/>
      <c r="G2181"/>
      <c r="H2181"/>
      <c r="I2181"/>
      <c r="J2181"/>
      <c r="K2181"/>
      <c r="L2181"/>
      <c r="M2181"/>
      <c r="N2181"/>
      <c r="O2181"/>
      <c r="P2181"/>
      <c r="Q2181"/>
      <c r="R2181"/>
      <c r="S2181"/>
      <c r="T2181"/>
      <c r="U2181"/>
      <c r="V2181"/>
      <c r="W2181"/>
      <c r="X2181"/>
      <c r="Y2181"/>
      <c r="Z2181"/>
      <c r="AA2181" s="11">
        <v>1.8749999999999999E-2</v>
      </c>
      <c r="AB2181" s="11">
        <v>0.87229534319578939</v>
      </c>
      <c r="AC2181" s="11">
        <v>0.65799999999999992</v>
      </c>
      <c r="AD2181" s="11">
        <v>0.6</v>
      </c>
      <c r="AE2181" s="11">
        <v>0.79500000000000004</v>
      </c>
      <c r="AF2181" s="11">
        <v>0.92299999999999993</v>
      </c>
      <c r="AG2181" s="11">
        <v>0.7</v>
      </c>
      <c r="AH2181" s="11">
        <v>0.81599999999999995</v>
      </c>
      <c r="AI2181" s="11">
        <v>0.85</v>
      </c>
      <c r="AJ2181" s="11">
        <v>0.31603427278685325</v>
      </c>
      <c r="AK2181" s="11">
        <v>0.50871854191908772</v>
      </c>
      <c r="AL2181" s="11">
        <v>0.42885815802282429</v>
      </c>
      <c r="AM2181" s="11">
        <v>0.93161340664848258</v>
      </c>
      <c r="AN2181" s="11">
        <v>0.45310249802352059</v>
      </c>
      <c r="AO2181" s="11">
        <v>0.37018255110460901</v>
      </c>
      <c r="AP2181" s="11">
        <v>0.66099999999999992</v>
      </c>
      <c r="AQ2181" s="11">
        <v>0.42885815802282429</v>
      </c>
      <c r="AS2181" s="11">
        <v>8307.3333333333721</v>
      </c>
      <c r="AW2181" s="11">
        <v>0.03</v>
      </c>
      <c r="AX2181" s="11">
        <v>-2.1682150264132394E-2</v>
      </c>
    </row>
    <row r="2182" spans="1:50">
      <c r="A2182"/>
      <c r="B2182"/>
      <c r="C2182"/>
      <c r="D2182"/>
      <c r="E2182"/>
      <c r="F2182"/>
      <c r="G2182"/>
      <c r="H2182"/>
      <c r="I2182"/>
      <c r="J2182"/>
      <c r="K2182"/>
      <c r="L2182"/>
      <c r="M2182"/>
      <c r="N2182"/>
      <c r="O2182"/>
      <c r="P2182"/>
      <c r="Q2182"/>
      <c r="R2182"/>
      <c r="S2182"/>
      <c r="T2182"/>
      <c r="U2182"/>
      <c r="V2182"/>
      <c r="W2182"/>
      <c r="X2182"/>
      <c r="Y2182"/>
      <c r="Z2182"/>
      <c r="AA2182" s="11">
        <v>0.13582855418050105</v>
      </c>
      <c r="AB2182" s="11">
        <v>0.8329999924</v>
      </c>
      <c r="AC2182" s="11">
        <v>0.55000000000000004</v>
      </c>
      <c r="AD2182" s="11">
        <v>0.5</v>
      </c>
      <c r="AE2182" s="11">
        <v>0.73199999999999998</v>
      </c>
      <c r="AF2182" s="11">
        <v>0.88400000000000001</v>
      </c>
      <c r="AG2182" s="11">
        <v>0.5</v>
      </c>
      <c r="AH2182" s="11">
        <v>0.76700000000000002</v>
      </c>
      <c r="AI2182" s="11">
        <v>0.42</v>
      </c>
      <c r="AJ2182" s="11">
        <v>0.3823785301189665</v>
      </c>
      <c r="AK2182" s="11">
        <v>0.53247830166380483</v>
      </c>
      <c r="AL2182" s="11">
        <v>0.45464210410067424</v>
      </c>
      <c r="AM2182" s="11">
        <v>7.8429954847676654E-3</v>
      </c>
      <c r="AN2182" s="11">
        <v>0.3977440601814341</v>
      </c>
      <c r="AO2182" s="11">
        <v>0.52143678347957167</v>
      </c>
      <c r="AP2182" s="11">
        <v>0.42720000238716599</v>
      </c>
      <c r="AQ2182" s="11">
        <v>0.45464210410067424</v>
      </c>
      <c r="AR2182" s="11">
        <v>1930.7765909351001</v>
      </c>
      <c r="AS2182" s="11">
        <v>1990</v>
      </c>
      <c r="AT2182" s="11">
        <v>69965048</v>
      </c>
      <c r="AW2182" s="11">
        <v>0.04</v>
      </c>
      <c r="AX2182" s="11">
        <v>8.2744231084796172E-2</v>
      </c>
    </row>
    <row r="2183" spans="1:50">
      <c r="A2183"/>
      <c r="B2183"/>
      <c r="C2183"/>
      <c r="D2183"/>
      <c r="E2183"/>
      <c r="F2183"/>
      <c r="G2183"/>
      <c r="H2183"/>
      <c r="I2183"/>
      <c r="J2183"/>
      <c r="K2183"/>
      <c r="L2183"/>
      <c r="M2183"/>
      <c r="N2183"/>
      <c r="O2183"/>
      <c r="P2183"/>
      <c r="Q2183"/>
      <c r="R2183"/>
      <c r="S2183"/>
      <c r="T2183"/>
      <c r="U2183"/>
      <c r="V2183"/>
      <c r="W2183"/>
      <c r="X2183"/>
      <c r="Y2183"/>
      <c r="Z2183"/>
      <c r="AA2183" s="11">
        <v>0.13582855418050105</v>
      </c>
      <c r="AB2183" s="11">
        <v>0.82600000380000005</v>
      </c>
      <c r="AC2183" s="11">
        <v>0.55000000000000004</v>
      </c>
      <c r="AD2183" s="11">
        <v>0.5</v>
      </c>
      <c r="AE2183" s="11">
        <v>0.73199999999999998</v>
      </c>
      <c r="AF2183" s="11">
        <v>0.89400000000000002</v>
      </c>
      <c r="AG2183" s="11">
        <v>0.5</v>
      </c>
      <c r="AH2183" s="11">
        <v>0.77</v>
      </c>
      <c r="AI2183" s="11">
        <v>0.47</v>
      </c>
      <c r="AJ2183" s="11">
        <v>0.37997809201287802</v>
      </c>
      <c r="AK2183" s="11">
        <v>0.53314112413162196</v>
      </c>
      <c r="AL2183" s="11">
        <v>0.45371643277690266</v>
      </c>
      <c r="AM2183" s="11">
        <v>1.4903773351536222E-2</v>
      </c>
      <c r="AN2183" s="11">
        <v>0.4058612857142857</v>
      </c>
      <c r="AO2183" s="11">
        <v>0.52187426884672772</v>
      </c>
      <c r="AP2183" s="11">
        <v>0.43788000214844941</v>
      </c>
      <c r="AQ2183" s="11">
        <v>0.45371643277690266</v>
      </c>
      <c r="AR2183" s="11">
        <v>2038.0857029086801</v>
      </c>
      <c r="AS2183" s="11">
        <v>2120</v>
      </c>
      <c r="AT2183" s="11">
        <v>71497479</v>
      </c>
      <c r="AW2183" s="11">
        <v>0.04</v>
      </c>
      <c r="AX2183" s="11">
        <v>8.0225722295693858E-2</v>
      </c>
    </row>
    <row r="2184" spans="1:50">
      <c r="A2184"/>
      <c r="B2184"/>
      <c r="C2184"/>
      <c r="D2184"/>
      <c r="E2184"/>
      <c r="F2184"/>
      <c r="G2184"/>
      <c r="H2184"/>
      <c r="I2184"/>
      <c r="J2184"/>
      <c r="K2184"/>
      <c r="L2184"/>
      <c r="M2184"/>
      <c r="N2184"/>
      <c r="O2184"/>
      <c r="P2184"/>
      <c r="Q2184"/>
      <c r="R2184"/>
      <c r="S2184"/>
      <c r="T2184"/>
      <c r="U2184"/>
      <c r="V2184"/>
      <c r="W2184"/>
      <c r="X2184"/>
      <c r="Y2184"/>
      <c r="Z2184"/>
      <c r="AA2184" s="11">
        <v>0.13582855418050105</v>
      </c>
      <c r="AB2184" s="11">
        <v>0.82299999239999999</v>
      </c>
      <c r="AC2184" s="11">
        <v>0.7</v>
      </c>
      <c r="AD2184" s="11">
        <v>0.5</v>
      </c>
      <c r="AE2184" s="11">
        <v>0.73099999999999998</v>
      </c>
      <c r="AF2184" s="11">
        <v>0.879</v>
      </c>
      <c r="AG2184" s="11">
        <v>0.5</v>
      </c>
      <c r="AH2184" s="11">
        <v>0.78099999999999992</v>
      </c>
      <c r="AI2184" s="11">
        <v>0.53200000000000003</v>
      </c>
      <c r="AJ2184" s="11">
        <v>0.421544519161485</v>
      </c>
      <c r="AK2184" s="11">
        <v>0.55527155807877304</v>
      </c>
      <c r="AL2184" s="11">
        <v>0.45355009510680711</v>
      </c>
      <c r="AM2184" s="11">
        <v>2.0439888358310111E-2</v>
      </c>
      <c r="AN2184" s="11">
        <v>0.39691150000000003</v>
      </c>
      <c r="AO2184" s="11">
        <v>0.50607086146757196</v>
      </c>
      <c r="AP2184" s="11">
        <v>0.44856000190973283</v>
      </c>
      <c r="AQ2184" s="11">
        <v>0.45355009510680711</v>
      </c>
      <c r="AR2184" s="11">
        <v>2135.73100753361</v>
      </c>
      <c r="AS2184" s="11">
        <v>2260</v>
      </c>
      <c r="AT2184" s="11">
        <v>73039103</v>
      </c>
      <c r="AU2184" s="11">
        <v>46.16</v>
      </c>
      <c r="AV2184" s="11">
        <v>43.83</v>
      </c>
      <c r="AW2184" s="11">
        <v>0.06</v>
      </c>
      <c r="AX2184" s="11">
        <v>7.9746749534847894E-2</v>
      </c>
    </row>
    <row r="2185" spans="1:50">
      <c r="A2185"/>
      <c r="B2185"/>
      <c r="C2185"/>
      <c r="D2185"/>
      <c r="E2185"/>
      <c r="F2185"/>
      <c r="G2185"/>
      <c r="H2185"/>
      <c r="I2185"/>
      <c r="J2185"/>
      <c r="K2185"/>
      <c r="L2185"/>
      <c r="M2185"/>
      <c r="N2185"/>
      <c r="O2185"/>
      <c r="P2185"/>
      <c r="Q2185"/>
      <c r="R2185"/>
      <c r="S2185"/>
      <c r="T2185"/>
      <c r="U2185"/>
      <c r="V2185"/>
      <c r="W2185"/>
      <c r="X2185"/>
      <c r="Y2185"/>
      <c r="Z2185"/>
      <c r="AA2185" s="11">
        <v>0.13582855418050105</v>
      </c>
      <c r="AB2185" s="11">
        <v>0.80200000760000001</v>
      </c>
      <c r="AC2185" s="11">
        <v>0.7</v>
      </c>
      <c r="AD2185" s="11">
        <v>0.5</v>
      </c>
      <c r="AE2185" s="11">
        <v>0.73</v>
      </c>
      <c r="AF2185" s="11">
        <v>0.88900000000000001</v>
      </c>
      <c r="AG2185" s="11">
        <v>0.5</v>
      </c>
      <c r="AH2185" s="11">
        <v>0.77800000000000002</v>
      </c>
      <c r="AI2185" s="11">
        <v>0.59</v>
      </c>
      <c r="AJ2185" s="11">
        <v>0.46311094631009198</v>
      </c>
      <c r="AK2185" s="11">
        <v>0.57740199202592402</v>
      </c>
      <c r="AL2185" s="11">
        <v>0.45338375743671167</v>
      </c>
      <c r="AM2185" s="11">
        <v>2.5825867544918887E-2</v>
      </c>
      <c r="AN2185" s="11">
        <v>0.38796171428571424</v>
      </c>
      <c r="AO2185" s="11">
        <v>0.49026745408841643</v>
      </c>
      <c r="AP2185" s="11">
        <v>0.45924000167101625</v>
      </c>
      <c r="AQ2185" s="11">
        <v>0.45338375743671167</v>
      </c>
      <c r="AR2185" s="11">
        <v>2102.8611257755902</v>
      </c>
      <c r="AS2185" s="11">
        <v>2300</v>
      </c>
      <c r="AT2185" s="11">
        <v>74587233</v>
      </c>
      <c r="AW2185" s="11">
        <v>7.0000000000000007E-2</v>
      </c>
      <c r="AX2185" s="11">
        <v>8.0827392739728554E-2</v>
      </c>
    </row>
    <row r="2186" spans="1:50">
      <c r="A2186"/>
      <c r="B2186"/>
      <c r="C2186"/>
      <c r="D2186"/>
      <c r="E2186"/>
      <c r="F2186"/>
      <c r="G2186"/>
      <c r="H2186"/>
      <c r="I2186"/>
      <c r="J2186"/>
      <c r="K2186"/>
      <c r="L2186"/>
      <c r="M2186"/>
      <c r="N2186"/>
      <c r="O2186"/>
      <c r="P2186"/>
      <c r="Q2186"/>
      <c r="R2186"/>
      <c r="S2186"/>
      <c r="T2186"/>
      <c r="U2186"/>
      <c r="V2186"/>
      <c r="W2186"/>
      <c r="X2186"/>
      <c r="Y2186"/>
      <c r="Z2186"/>
      <c r="AA2186" s="11">
        <v>0.13582855418050105</v>
      </c>
      <c r="AB2186" s="11">
        <v>0.8</v>
      </c>
      <c r="AC2186" s="11">
        <v>0.55000000000000004</v>
      </c>
      <c r="AD2186" s="11">
        <v>0.5</v>
      </c>
      <c r="AE2186" s="11">
        <v>0.73499999999999999</v>
      </c>
      <c r="AF2186" s="11">
        <v>0.90599999999999992</v>
      </c>
      <c r="AG2186" s="11">
        <v>0.5</v>
      </c>
      <c r="AH2186" s="11">
        <v>0.79299999999999993</v>
      </c>
      <c r="AI2186" s="11">
        <v>0.58399999999999996</v>
      </c>
      <c r="AJ2186" s="11">
        <v>0.39559474448239201</v>
      </c>
      <c r="AK2186" s="11">
        <v>0.55724817943743199</v>
      </c>
      <c r="AL2186" s="11">
        <v>0.43086666793698097</v>
      </c>
      <c r="AM2186" s="11">
        <v>4.1590789575918448E-2</v>
      </c>
      <c r="AN2186" s="11">
        <v>0.40628942857142852</v>
      </c>
      <c r="AO2186" s="11">
        <v>0.44746315344376181</v>
      </c>
      <c r="AP2186" s="11">
        <v>0.46992000143229956</v>
      </c>
      <c r="AQ2186" s="11">
        <v>0.43086666793698097</v>
      </c>
      <c r="AR2186" s="11">
        <v>2161.2104479999398</v>
      </c>
      <c r="AS2186" s="11">
        <v>2130</v>
      </c>
      <c r="AT2186" s="11">
        <v>76138118</v>
      </c>
      <c r="AW2186" s="11">
        <v>0.05</v>
      </c>
      <c r="AX2186" s="11">
        <v>8.5961837665008978E-2</v>
      </c>
    </row>
    <row r="2187" spans="1:50">
      <c r="A2187"/>
      <c r="B2187"/>
      <c r="C2187"/>
      <c r="D2187"/>
      <c r="E2187"/>
      <c r="F2187"/>
      <c r="G2187"/>
      <c r="H2187"/>
      <c r="I2187"/>
      <c r="J2187"/>
      <c r="K2187"/>
      <c r="L2187"/>
      <c r="M2187"/>
      <c r="N2187"/>
      <c r="O2187"/>
      <c r="P2187"/>
      <c r="Q2187"/>
      <c r="R2187"/>
      <c r="S2187"/>
      <c r="T2187"/>
      <c r="U2187"/>
      <c r="V2187"/>
      <c r="W2187"/>
      <c r="X2187"/>
      <c r="Y2187"/>
      <c r="Z2187"/>
      <c r="AA2187" s="11">
        <v>0.13582855418050105</v>
      </c>
      <c r="AB2187" s="11">
        <v>0.83499999999999996</v>
      </c>
      <c r="AC2187" s="11">
        <v>0.55000000000000004</v>
      </c>
      <c r="AD2187" s="11">
        <v>0.5</v>
      </c>
      <c r="AE2187" s="11">
        <v>0.74199999999999999</v>
      </c>
      <c r="AF2187" s="11">
        <v>0.89200000000000002</v>
      </c>
      <c r="AG2187" s="11">
        <v>0.5</v>
      </c>
      <c r="AH2187" s="11">
        <v>0.76800000000000002</v>
      </c>
      <c r="AI2187" s="11">
        <v>0.64599999999999991</v>
      </c>
      <c r="AJ2187" s="11">
        <v>0.32807854265469205</v>
      </c>
      <c r="AK2187" s="11">
        <v>0.53709436684894007</v>
      </c>
      <c r="AL2187" s="11">
        <v>0.40834957843725028</v>
      </c>
      <c r="AM2187" s="11">
        <v>9.2310055961453336E-2</v>
      </c>
      <c r="AN2187" s="11">
        <v>0.41832221428571426</v>
      </c>
      <c r="AO2187" s="11">
        <v>0.40465885279910729</v>
      </c>
      <c r="AP2187" s="11">
        <v>0.48060000119358298</v>
      </c>
      <c r="AQ2187" s="11">
        <v>0.40834957843725028</v>
      </c>
      <c r="AR2187" s="11">
        <v>2293.0331046215101</v>
      </c>
      <c r="AS2187" s="11">
        <v>2290</v>
      </c>
      <c r="AT2187" s="11">
        <v>77689369</v>
      </c>
      <c r="AU2187" s="11">
        <v>46.09</v>
      </c>
      <c r="AV2187" s="11">
        <v>44.83</v>
      </c>
      <c r="AW2187" s="11">
        <v>0.04</v>
      </c>
      <c r="AX2187" s="11">
        <v>8.1839174513006652E-2</v>
      </c>
    </row>
    <row r="2188" spans="1:50">
      <c r="A2188"/>
      <c r="B2188"/>
      <c r="C2188"/>
      <c r="D2188"/>
      <c r="E2188"/>
      <c r="F2188"/>
      <c r="G2188"/>
      <c r="H2188"/>
      <c r="I2188"/>
      <c r="J2188"/>
      <c r="K2188"/>
      <c r="L2188"/>
      <c r="M2188"/>
      <c r="N2188"/>
      <c r="O2188"/>
      <c r="P2188"/>
      <c r="Q2188"/>
      <c r="R2188"/>
      <c r="S2188"/>
      <c r="T2188"/>
      <c r="U2188"/>
      <c r="V2188"/>
      <c r="W2188"/>
      <c r="X2188"/>
      <c r="Y2188"/>
      <c r="Z2188"/>
      <c r="AA2188" s="11">
        <v>0.13582855418050105</v>
      </c>
      <c r="AB2188" s="11">
        <v>0.87</v>
      </c>
      <c r="AC2188" s="11">
        <v>0.55000000000000004</v>
      </c>
      <c r="AD2188" s="11">
        <v>0.5</v>
      </c>
      <c r="AE2188" s="11">
        <v>0.77300000000000002</v>
      </c>
      <c r="AF2188" s="11">
        <v>0.88</v>
      </c>
      <c r="AG2188" s="11">
        <v>0.5</v>
      </c>
      <c r="AH2188" s="11">
        <v>0.73599999999999999</v>
      </c>
      <c r="AI2188" s="11">
        <v>0.68400000000000005</v>
      </c>
      <c r="AJ2188" s="11">
        <v>0.35273834293892098</v>
      </c>
      <c r="AK2188" s="11">
        <v>0.532245515855572</v>
      </c>
      <c r="AL2188" s="11">
        <v>0.4129723404028417</v>
      </c>
      <c r="AM2188" s="11">
        <v>0.17049886796593333</v>
      </c>
      <c r="AN2188" s="11">
        <v>0.43035499999999999</v>
      </c>
      <c r="AO2188" s="11">
        <v>0.40564124688912095</v>
      </c>
      <c r="AP2188" s="11">
        <v>0.4912800009548664</v>
      </c>
      <c r="AQ2188" s="11">
        <v>0.4129723404028417</v>
      </c>
      <c r="AR2188" s="11">
        <v>2339.5212289249798</v>
      </c>
      <c r="AS2188" s="11">
        <v>2340</v>
      </c>
      <c r="AT2188" s="11">
        <v>79239125</v>
      </c>
      <c r="AW2188" s="11">
        <v>0.05</v>
      </c>
      <c r="AX2188" s="11">
        <v>8.3377030426140419E-2</v>
      </c>
    </row>
    <row r="2189" spans="1:50">
      <c r="A2189"/>
      <c r="B2189"/>
      <c r="C2189"/>
      <c r="D2189"/>
      <c r="E2189"/>
      <c r="F2189"/>
      <c r="G2189"/>
      <c r="H2189"/>
      <c r="I2189"/>
      <c r="J2189"/>
      <c r="K2189"/>
      <c r="L2189"/>
      <c r="M2189"/>
      <c r="N2189"/>
      <c r="O2189"/>
      <c r="P2189"/>
      <c r="Q2189"/>
      <c r="R2189"/>
      <c r="S2189"/>
      <c r="T2189"/>
      <c r="U2189"/>
      <c r="V2189"/>
      <c r="W2189"/>
      <c r="X2189"/>
      <c r="Y2189"/>
      <c r="Z2189"/>
      <c r="AA2189" s="11">
        <v>0.13582855418050105</v>
      </c>
      <c r="AB2189" s="11">
        <v>0.90500000000000003</v>
      </c>
      <c r="AC2189" s="11">
        <v>0.55000000000000004</v>
      </c>
      <c r="AD2189" s="11">
        <v>0.5</v>
      </c>
      <c r="AE2189" s="11">
        <v>0.77400000000000002</v>
      </c>
      <c r="AF2189" s="11">
        <v>0.88</v>
      </c>
      <c r="AG2189" s="11">
        <v>0.5</v>
      </c>
      <c r="AH2189" s="11">
        <v>0.75900000000000001</v>
      </c>
      <c r="AI2189" s="11">
        <v>0.71599999999999997</v>
      </c>
      <c r="AJ2189" s="11">
        <v>0.37739814322315002</v>
      </c>
      <c r="AK2189" s="11">
        <v>0.52739666486220405</v>
      </c>
      <c r="AL2189" s="11">
        <v>0.41759510236843311</v>
      </c>
      <c r="AM2189" s="11">
        <v>0.21156635599875998</v>
      </c>
      <c r="AN2189" s="11">
        <v>0.42780000000000001</v>
      </c>
      <c r="AO2189" s="11">
        <v>0.40662364097913456</v>
      </c>
      <c r="AP2189" s="11">
        <v>0.50196000071614977</v>
      </c>
      <c r="AQ2189" s="11">
        <v>0.41759510236843311</v>
      </c>
      <c r="AR2189" s="11">
        <v>2435.6753246610901</v>
      </c>
      <c r="AS2189" s="11">
        <v>2420</v>
      </c>
      <c r="AT2189" s="11">
        <v>80788948</v>
      </c>
      <c r="AW2189" s="11">
        <v>0.05</v>
      </c>
      <c r="AX2189" s="11">
        <v>8.1723223859366534E-2</v>
      </c>
    </row>
    <row r="2190" spans="1:50">
      <c r="A2190"/>
      <c r="B2190"/>
      <c r="C2190"/>
      <c r="D2190"/>
      <c r="E2190"/>
      <c r="F2190"/>
      <c r="G2190"/>
      <c r="H2190"/>
      <c r="I2190"/>
      <c r="J2190"/>
      <c r="K2190"/>
      <c r="L2190"/>
      <c r="M2190"/>
      <c r="N2190"/>
      <c r="O2190"/>
      <c r="P2190"/>
      <c r="Q2190"/>
      <c r="R2190"/>
      <c r="S2190"/>
      <c r="T2190"/>
      <c r="U2190"/>
      <c r="V2190"/>
      <c r="W2190"/>
      <c r="X2190"/>
      <c r="Y2190"/>
      <c r="Z2190"/>
      <c r="AA2190" s="11">
        <v>0.13582855418050105</v>
      </c>
      <c r="AB2190" s="11">
        <v>0.90100000381000001</v>
      </c>
      <c r="AC2190" s="11">
        <v>0.55000000000000004</v>
      </c>
      <c r="AD2190" s="11">
        <v>0.5</v>
      </c>
      <c r="AE2190" s="11">
        <v>0.77599999999999991</v>
      </c>
      <c r="AF2190" s="11">
        <v>0.8859999999999999</v>
      </c>
      <c r="AG2190" s="11">
        <v>0.5</v>
      </c>
      <c r="AH2190" s="11">
        <v>0.745</v>
      </c>
      <c r="AI2190" s="11">
        <v>0.77400000000000002</v>
      </c>
      <c r="AJ2190" s="11">
        <v>0.25126650732695599</v>
      </c>
      <c r="AK2190" s="11">
        <v>0.51125926062723592</v>
      </c>
      <c r="AL2190" s="11">
        <v>0.41444576225365298</v>
      </c>
      <c r="AM2190" s="11">
        <v>0.30373351487857886</v>
      </c>
      <c r="AN2190" s="11">
        <v>0.41224785714285717</v>
      </c>
      <c r="AO2190" s="11">
        <v>0.39230232132483078</v>
      </c>
      <c r="AP2190" s="11">
        <v>0.51264000047743319</v>
      </c>
      <c r="AQ2190" s="11">
        <v>0.41444576225365298</v>
      </c>
      <c r="AR2190" s="11">
        <v>2561.52943849845</v>
      </c>
      <c r="AS2190" s="11">
        <v>2550</v>
      </c>
      <c r="AT2190" s="11">
        <v>82343966</v>
      </c>
      <c r="AU2190" s="11">
        <v>44.48</v>
      </c>
      <c r="AV2190" s="11">
        <v>43.78</v>
      </c>
      <c r="AW2190" s="11">
        <v>0.04</v>
      </c>
      <c r="AX2190" s="11">
        <v>8.2211634040111448E-2</v>
      </c>
    </row>
    <row r="2191" spans="1:50">
      <c r="A2191"/>
      <c r="B2191"/>
      <c r="C2191"/>
      <c r="D2191"/>
      <c r="E2191"/>
      <c r="F2191"/>
      <c r="G2191"/>
      <c r="H2191"/>
      <c r="I2191"/>
      <c r="J2191"/>
      <c r="K2191"/>
      <c r="L2191"/>
      <c r="M2191"/>
      <c r="N2191"/>
      <c r="O2191"/>
      <c r="P2191"/>
      <c r="Q2191"/>
      <c r="R2191"/>
      <c r="S2191"/>
      <c r="T2191"/>
      <c r="U2191"/>
      <c r="V2191"/>
      <c r="W2191"/>
      <c r="X2191"/>
      <c r="Y2191"/>
      <c r="Z2191"/>
      <c r="AA2191" s="11">
        <v>0.13582855418050105</v>
      </c>
      <c r="AB2191" s="11">
        <v>0.90298000368954356</v>
      </c>
      <c r="AC2191" s="11">
        <v>0.55000000000000004</v>
      </c>
      <c r="AD2191" s="11">
        <v>0.5</v>
      </c>
      <c r="AE2191" s="11">
        <v>0.77700000000000002</v>
      </c>
      <c r="AF2191" s="11">
        <v>0.88800000000000001</v>
      </c>
      <c r="AG2191" s="11">
        <v>0.5</v>
      </c>
      <c r="AH2191" s="11">
        <v>0.77300000000000002</v>
      </c>
      <c r="AI2191" s="11">
        <v>0.77</v>
      </c>
      <c r="AJ2191" s="11">
        <v>0.235894016394876</v>
      </c>
      <c r="AK2191" s="11">
        <v>0.50565217388114925</v>
      </c>
      <c r="AL2191" s="11">
        <v>0.39384595744393264</v>
      </c>
      <c r="AM2191" s="11">
        <v>0.43611994063328113</v>
      </c>
      <c r="AN2191" s="11">
        <v>0.40282171428571428</v>
      </c>
      <c r="AO2191" s="11">
        <v>0.38202233351379844</v>
      </c>
      <c r="AP2191" s="11">
        <v>0.52332000023871661</v>
      </c>
      <c r="AQ2191" s="11">
        <v>0.39384595744393264</v>
      </c>
      <c r="AR2191" s="11">
        <v>2749.8398755132598</v>
      </c>
      <c r="AS2191" s="11">
        <v>2750</v>
      </c>
      <c r="AT2191" s="11">
        <v>83911361</v>
      </c>
      <c r="AW2191" s="11">
        <v>0.04</v>
      </c>
      <c r="AX2191" s="11">
        <v>8.0475332398926624E-2</v>
      </c>
    </row>
    <row r="2192" spans="1:50">
      <c r="A2192"/>
      <c r="B2192"/>
      <c r="C2192"/>
      <c r="D2192"/>
      <c r="E2192"/>
      <c r="F2192"/>
      <c r="G2192"/>
      <c r="H2192"/>
      <c r="I2192"/>
      <c r="J2192"/>
      <c r="K2192"/>
      <c r="L2192"/>
      <c r="M2192"/>
      <c r="N2192"/>
      <c r="O2192"/>
      <c r="P2192"/>
      <c r="Q2192"/>
      <c r="R2192"/>
      <c r="S2192"/>
      <c r="T2192"/>
      <c r="U2192"/>
      <c r="V2192"/>
      <c r="W2192"/>
      <c r="X2192"/>
      <c r="Y2192"/>
      <c r="Z2192"/>
      <c r="AA2192" s="11">
        <v>0.13582855418050105</v>
      </c>
      <c r="AB2192" s="11">
        <v>0.90496000356908712</v>
      </c>
      <c r="AC2192" s="11">
        <v>0.55000000000000004</v>
      </c>
      <c r="AD2192" s="11">
        <v>0.3</v>
      </c>
      <c r="AE2192" s="11">
        <v>0.78</v>
      </c>
      <c r="AF2192" s="11">
        <v>0.88500000000000001</v>
      </c>
      <c r="AG2192" s="11">
        <v>0.3</v>
      </c>
      <c r="AH2192" s="11">
        <v>0.77900000000000003</v>
      </c>
      <c r="AI2192" s="11">
        <v>0.79400000000000004</v>
      </c>
      <c r="AJ2192" s="11">
        <v>0.29651609368077997</v>
      </c>
      <c r="AK2192" s="11">
        <v>0.50629082502934442</v>
      </c>
      <c r="AL2192" s="11">
        <v>0.38998301965859328</v>
      </c>
      <c r="AM2192" s="11">
        <v>0.45199031173555332</v>
      </c>
      <c r="AN2192" s="11">
        <v>0.3918754285714286</v>
      </c>
      <c r="AO2192" s="11">
        <v>0.43335000701857329</v>
      </c>
      <c r="AP2192" s="11">
        <v>0.53400000000000003</v>
      </c>
      <c r="AQ2192" s="11">
        <v>0.38998301965859328</v>
      </c>
      <c r="AR2192" s="11">
        <v>2926.9746180257698</v>
      </c>
      <c r="AS2192" s="11">
        <v>2920</v>
      </c>
      <c r="AT2192" s="11">
        <v>85495923</v>
      </c>
      <c r="AW2192" s="11">
        <v>0.03</v>
      </c>
      <c r="AX2192" s="11">
        <v>7.8021563580523867E-2</v>
      </c>
    </row>
    <row r="2193" spans="1:50">
      <c r="A2193"/>
      <c r="B2193"/>
      <c r="C2193"/>
      <c r="D2193"/>
      <c r="E2193"/>
      <c r="F2193"/>
      <c r="G2193"/>
      <c r="H2193"/>
      <c r="I2193"/>
      <c r="J2193"/>
      <c r="K2193"/>
      <c r="L2193"/>
      <c r="M2193"/>
      <c r="N2193"/>
      <c r="O2193"/>
      <c r="P2193"/>
      <c r="Q2193"/>
      <c r="R2193"/>
      <c r="S2193"/>
      <c r="T2193"/>
      <c r="U2193"/>
      <c r="V2193"/>
      <c r="W2193"/>
      <c r="X2193"/>
      <c r="Y2193"/>
      <c r="Z2193"/>
      <c r="AA2193" s="11">
        <v>0.13582855418050105</v>
      </c>
      <c r="AB2193" s="11">
        <v>0.90694000344863068</v>
      </c>
      <c r="AC2193" s="11">
        <v>0.53900000000000003</v>
      </c>
      <c r="AD2193" s="11">
        <v>0.5</v>
      </c>
      <c r="AE2193" s="11">
        <v>0.75900000000000001</v>
      </c>
      <c r="AF2193" s="11">
        <v>0.88900000000000001</v>
      </c>
      <c r="AG2193" s="11">
        <v>0.3</v>
      </c>
      <c r="AH2193" s="11">
        <v>0.75700000000000001</v>
      </c>
      <c r="AI2193" s="11">
        <v>0.79799999999999993</v>
      </c>
      <c r="AJ2193" s="11">
        <v>0.22949035943164803</v>
      </c>
      <c r="AK2193" s="11">
        <v>0.48688746858705223</v>
      </c>
      <c r="AL2193" s="11">
        <v>0.3553704237292713</v>
      </c>
      <c r="AM2193" s="11">
        <v>0.54687264446601003</v>
      </c>
      <c r="AN2193" s="11">
        <v>0.39754899999999999</v>
      </c>
      <c r="AO2193" s="11">
        <v>0.42501545981613598</v>
      </c>
      <c r="AP2193" s="11">
        <v>0.53100000000000003</v>
      </c>
      <c r="AQ2193" s="11">
        <v>0.3553704237292713</v>
      </c>
      <c r="AR2193" s="11">
        <v>3124.9913496470799</v>
      </c>
      <c r="AS2193" s="11">
        <v>3090</v>
      </c>
      <c r="AT2193" s="11">
        <v>87099117</v>
      </c>
      <c r="AU2193" s="11">
        <v>44.04</v>
      </c>
      <c r="AV2193" s="11">
        <v>45.04</v>
      </c>
      <c r="AW2193" s="11">
        <v>0.02</v>
      </c>
      <c r="AX2193" s="11">
        <v>7.4530860329953652E-2</v>
      </c>
    </row>
    <row r="2194" spans="1:50">
      <c r="A2194"/>
      <c r="B2194"/>
      <c r="C2194"/>
      <c r="D2194"/>
      <c r="E2194"/>
      <c r="F2194"/>
      <c r="G2194"/>
      <c r="H2194"/>
      <c r="I2194"/>
      <c r="J2194"/>
      <c r="K2194"/>
      <c r="L2194"/>
      <c r="M2194"/>
      <c r="N2194"/>
      <c r="O2194"/>
      <c r="P2194"/>
      <c r="Q2194"/>
      <c r="R2194"/>
      <c r="S2194"/>
      <c r="T2194"/>
      <c r="U2194"/>
      <c r="V2194"/>
      <c r="W2194"/>
      <c r="X2194"/>
      <c r="Y2194"/>
      <c r="Z2194"/>
      <c r="AA2194" s="11">
        <v>0.13582855418050105</v>
      </c>
      <c r="AB2194" s="11">
        <v>0.90892000332817424</v>
      </c>
      <c r="AC2194" s="11">
        <v>0.53400000000000003</v>
      </c>
      <c r="AD2194" s="11">
        <v>0.5</v>
      </c>
      <c r="AE2194" s="11">
        <v>0.76</v>
      </c>
      <c r="AF2194" s="11">
        <v>0.89500000000000002</v>
      </c>
      <c r="AG2194" s="11">
        <v>0.3</v>
      </c>
      <c r="AH2194" s="11">
        <v>0.7340000000000001</v>
      </c>
      <c r="AI2194" s="11">
        <v>0.79799999999999993</v>
      </c>
      <c r="AJ2194" s="11">
        <v>0.23287943234529199</v>
      </c>
      <c r="AK2194" s="11">
        <v>0.46824238149399805</v>
      </c>
      <c r="AL2194" s="11">
        <v>0.36731626312330767</v>
      </c>
      <c r="AM2194" s="11">
        <v>0.71818942443674005</v>
      </c>
      <c r="AN2194" s="11">
        <v>0.40371650000000003</v>
      </c>
      <c r="AO2194" s="11">
        <v>0.40653887482438905</v>
      </c>
      <c r="AP2194" s="11">
        <v>0.52600000000000002</v>
      </c>
      <c r="AQ2194" s="11">
        <v>0.36731626312330767</v>
      </c>
      <c r="AR2194" s="11">
        <v>3396.68562084425</v>
      </c>
      <c r="AS2194" s="11">
        <v>3380</v>
      </c>
      <c r="AT2194" s="11">
        <v>88718185</v>
      </c>
      <c r="AW2194" s="11">
        <v>0.03</v>
      </c>
      <c r="AX2194" s="11">
        <v>7.5760555005403407E-2</v>
      </c>
    </row>
    <row r="2195" spans="1:50">
      <c r="A2195"/>
      <c r="B2195"/>
      <c r="C2195"/>
      <c r="D2195"/>
      <c r="E2195"/>
      <c r="F2195"/>
      <c r="G2195"/>
      <c r="H2195"/>
      <c r="I2195"/>
      <c r="J2195"/>
      <c r="K2195"/>
      <c r="L2195"/>
      <c r="M2195"/>
      <c r="N2195"/>
      <c r="O2195"/>
      <c r="P2195"/>
      <c r="Q2195"/>
      <c r="R2195"/>
      <c r="S2195"/>
      <c r="T2195"/>
      <c r="U2195"/>
      <c r="V2195"/>
      <c r="W2195"/>
      <c r="X2195"/>
      <c r="Y2195"/>
      <c r="Z2195"/>
      <c r="AA2195" s="11">
        <v>0.13582855418050105</v>
      </c>
      <c r="AB2195" s="11">
        <v>0.9109000032077178</v>
      </c>
      <c r="AC2195" s="11">
        <v>0.53100000000000003</v>
      </c>
      <c r="AD2195" s="11">
        <v>0.5</v>
      </c>
      <c r="AE2195" s="11">
        <v>0.75800000000000001</v>
      </c>
      <c r="AF2195" s="11">
        <v>0.90200000000000002</v>
      </c>
      <c r="AG2195" s="11">
        <v>0.3</v>
      </c>
      <c r="AH2195" s="11">
        <v>0.73799999999999999</v>
      </c>
      <c r="AI2195" s="11">
        <v>0.78799999999999992</v>
      </c>
      <c r="AJ2195" s="11">
        <v>0.20944330289402799</v>
      </c>
      <c r="AK2195" s="11">
        <v>0.46747533416825604</v>
      </c>
      <c r="AL2195" s="11">
        <v>0.36650714597243778</v>
      </c>
      <c r="AM2195" s="11">
        <v>0.83770948048854676</v>
      </c>
      <c r="AN2195" s="11">
        <v>0.40988400000000003</v>
      </c>
      <c r="AO2195" s="11">
        <v>0.39494368678594272</v>
      </c>
      <c r="AP2195" s="11">
        <v>0.52900000000000003</v>
      </c>
      <c r="AQ2195" s="11">
        <v>0.36650714597243778</v>
      </c>
      <c r="AR2195" s="11">
        <v>3535.5691839750298</v>
      </c>
      <c r="AS2195" s="11">
        <v>3540</v>
      </c>
      <c r="AT2195" s="11">
        <v>90348437</v>
      </c>
      <c r="AW2195" s="11">
        <v>0.03</v>
      </c>
      <c r="AX2195" s="11">
        <v>7.5840306478123509E-2</v>
      </c>
    </row>
    <row r="2196" spans="1:50">
      <c r="A2196"/>
      <c r="B2196"/>
      <c r="C2196"/>
      <c r="D2196"/>
      <c r="E2196"/>
      <c r="F2196"/>
      <c r="G2196"/>
      <c r="H2196"/>
      <c r="I2196"/>
      <c r="J2196"/>
      <c r="K2196"/>
      <c r="L2196"/>
      <c r="M2196"/>
      <c r="N2196"/>
      <c r="O2196"/>
      <c r="P2196"/>
      <c r="Q2196"/>
      <c r="R2196"/>
      <c r="S2196"/>
      <c r="T2196"/>
      <c r="U2196"/>
      <c r="V2196"/>
      <c r="W2196"/>
      <c r="X2196"/>
      <c r="Y2196"/>
      <c r="Z2196"/>
      <c r="AA2196" s="11">
        <v>0.13582855418050105</v>
      </c>
      <c r="AB2196" s="11">
        <v>0.91288000308726125</v>
      </c>
      <c r="AC2196" s="11">
        <v>0.49299999999999999</v>
      </c>
      <c r="AD2196" s="11">
        <v>0.5</v>
      </c>
      <c r="AE2196" s="11">
        <v>0.754</v>
      </c>
      <c r="AF2196" s="11">
        <v>0.90799999999999992</v>
      </c>
      <c r="AG2196" s="11">
        <v>0.4</v>
      </c>
      <c r="AH2196" s="11">
        <v>0.77200000000000002</v>
      </c>
      <c r="AI2196" s="11">
        <v>0.78599999999999992</v>
      </c>
      <c r="AJ2196" s="11">
        <v>0.21655471200873802</v>
      </c>
      <c r="AK2196" s="11">
        <v>0.47662553604325203</v>
      </c>
      <c r="AL2196" s="11">
        <v>0.35767858838296818</v>
      </c>
      <c r="AM2196" s="11">
        <v>0.8997908719751111</v>
      </c>
      <c r="AN2196" s="11">
        <v>0.40168632018323241</v>
      </c>
      <c r="AO2196" s="11">
        <v>0.39375983425072103</v>
      </c>
      <c r="AP2196" s="11">
        <v>0.51400000000000001</v>
      </c>
      <c r="AQ2196" s="11">
        <v>0.35767858838296818</v>
      </c>
      <c r="AR2196" s="11">
        <v>3541.7022197772899</v>
      </c>
      <c r="AS2196" s="11">
        <v>3540</v>
      </c>
      <c r="AT2196" s="11">
        <v>91983102</v>
      </c>
      <c r="AW2196" s="11">
        <v>0.04</v>
      </c>
      <c r="AX2196" s="11">
        <v>7.3967530346959853E-2</v>
      </c>
    </row>
    <row r="2197" spans="1:50">
      <c r="A2197"/>
      <c r="B2197"/>
      <c r="C2197"/>
      <c r="D2197"/>
      <c r="E2197"/>
      <c r="F2197"/>
      <c r="G2197"/>
      <c r="H2197"/>
      <c r="I2197"/>
      <c r="J2197"/>
      <c r="K2197"/>
      <c r="L2197"/>
      <c r="M2197"/>
      <c r="N2197"/>
      <c r="O2197"/>
      <c r="P2197"/>
      <c r="Q2197"/>
      <c r="R2197"/>
      <c r="S2197"/>
      <c r="T2197"/>
      <c r="U2197"/>
      <c r="V2197"/>
      <c r="W2197"/>
      <c r="X2197"/>
      <c r="Y2197"/>
      <c r="Z2197"/>
      <c r="AA2197" s="11">
        <v>0.13582855418050105</v>
      </c>
      <c r="AB2197" s="11">
        <v>0.91486000296680481</v>
      </c>
      <c r="AC2197" s="11">
        <v>0.48100000000000004</v>
      </c>
      <c r="AD2197" s="11">
        <v>0.5</v>
      </c>
      <c r="AE2197" s="11">
        <v>0.78799999999999992</v>
      </c>
      <c r="AF2197" s="11">
        <v>0.91200000000000003</v>
      </c>
      <c r="AG2197" s="11">
        <v>0.4</v>
      </c>
      <c r="AH2197" s="11">
        <v>0.72699999999999998</v>
      </c>
      <c r="AI2197" s="11">
        <v>0.77800000000000002</v>
      </c>
      <c r="AJ2197" s="11">
        <v>0.21938916482529569</v>
      </c>
      <c r="AK2197" s="11">
        <v>0.47685928067759492</v>
      </c>
      <c r="AL2197" s="11">
        <v>0.35910180246732715</v>
      </c>
      <c r="AM2197" s="11">
        <v>0.89079296345647885</v>
      </c>
      <c r="AN2197" s="11">
        <v>0.39348864036646491</v>
      </c>
      <c r="AO2197" s="11">
        <v>0.3948222358844673</v>
      </c>
      <c r="AP2197" s="11">
        <v>0.51900000000000002</v>
      </c>
      <c r="AQ2197" s="11">
        <v>0.35910180246732715</v>
      </c>
      <c r="AS2197" s="11">
        <v>3756.6666666666861</v>
      </c>
      <c r="AW2197" s="11">
        <v>0.03</v>
      </c>
      <c r="AX2197" s="11">
        <v>7.0464702383489508E-2</v>
      </c>
    </row>
    <row r="2198" spans="1:50">
      <c r="A2198"/>
      <c r="B2198"/>
      <c r="C2198"/>
      <c r="D2198"/>
      <c r="E2198"/>
      <c r="F2198"/>
      <c r="G2198"/>
      <c r="H2198"/>
      <c r="I2198"/>
      <c r="J2198"/>
      <c r="K2198"/>
      <c r="L2198"/>
      <c r="M2198"/>
      <c r="N2198"/>
      <c r="O2198"/>
      <c r="P2198"/>
      <c r="Q2198"/>
      <c r="R2198"/>
      <c r="S2198"/>
      <c r="T2198"/>
      <c r="U2198"/>
      <c r="V2198"/>
      <c r="W2198"/>
      <c r="X2198"/>
      <c r="Y2198"/>
      <c r="Z2198"/>
      <c r="AA2198" s="11">
        <v>1.4790468364831553E-2</v>
      </c>
      <c r="AB2198" s="11">
        <v>0.34699996950000001</v>
      </c>
      <c r="AC2198" s="11">
        <v>0.7</v>
      </c>
      <c r="AD2198" s="11">
        <v>0.5</v>
      </c>
      <c r="AE2198" s="11">
        <v>0.51</v>
      </c>
      <c r="AF2198" s="11">
        <v>9.6000000000000002E-2</v>
      </c>
      <c r="AG2198" s="11">
        <v>0.7</v>
      </c>
      <c r="AH2198" s="11">
        <v>0.48700000000000004</v>
      </c>
      <c r="AI2198" s="11">
        <v>0.56999999999999995</v>
      </c>
      <c r="AJ2198" s="11">
        <v>0.65264829382642464</v>
      </c>
      <c r="AK2198" s="11">
        <v>0.69273506510076222</v>
      </c>
      <c r="AL2198" s="11">
        <v>0.60366062222460226</v>
      </c>
      <c r="AM2198" s="11">
        <v>2.1595883997276668E-3</v>
      </c>
      <c r="AN2198" s="11">
        <v>0.44322842857142858</v>
      </c>
      <c r="AO2198" s="11">
        <v>0.66999153203702189</v>
      </c>
      <c r="AP2198" s="11">
        <v>0.48000000268220899</v>
      </c>
      <c r="AQ2198" s="11">
        <v>0.60366062222460226</v>
      </c>
      <c r="AR2198" s="11">
        <v>7419.7289013559002</v>
      </c>
      <c r="AS2198" s="11">
        <v>7310</v>
      </c>
      <c r="AT2198" s="11">
        <v>38587600</v>
      </c>
      <c r="AW2198" s="11">
        <v>-0.04</v>
      </c>
      <c r="AX2198" s="11">
        <v>0.12422017128916421</v>
      </c>
    </row>
    <row r="2199" spans="1:50">
      <c r="A2199"/>
      <c r="B2199"/>
      <c r="C2199"/>
      <c r="D2199"/>
      <c r="E2199"/>
      <c r="F2199"/>
      <c r="G2199"/>
      <c r="H2199"/>
      <c r="I2199"/>
      <c r="J2199"/>
      <c r="K2199"/>
      <c r="L2199"/>
      <c r="M2199"/>
      <c r="N2199"/>
      <c r="O2199"/>
      <c r="P2199"/>
      <c r="Q2199"/>
      <c r="R2199"/>
      <c r="S2199"/>
      <c r="T2199"/>
      <c r="U2199"/>
      <c r="V2199"/>
      <c r="W2199"/>
      <c r="X2199"/>
      <c r="Y2199"/>
      <c r="Z2199"/>
      <c r="AA2199" s="11">
        <v>1.4790468364831553E-2</v>
      </c>
      <c r="AB2199" s="11">
        <v>0.34599998470000004</v>
      </c>
      <c r="AC2199" s="11">
        <v>0.7</v>
      </c>
      <c r="AD2199" s="11">
        <v>0.5</v>
      </c>
      <c r="AE2199" s="11">
        <v>0.48</v>
      </c>
      <c r="AF2199" s="11">
        <v>0.32600000000000001</v>
      </c>
      <c r="AG2199" s="11">
        <v>0.7</v>
      </c>
      <c r="AH2199" s="11">
        <v>0.52400000000000002</v>
      </c>
      <c r="AI2199" s="11">
        <v>0.56999999999999995</v>
      </c>
      <c r="AJ2199" s="11">
        <v>0.65576356505795208</v>
      </c>
      <c r="AK2199" s="11">
        <v>0.69666843368657605</v>
      </c>
      <c r="AL2199" s="11">
        <v>0.60577614507889455</v>
      </c>
      <c r="AM2199" s="11">
        <v>6.2406131855611106E-3</v>
      </c>
      <c r="AN2199" s="11">
        <v>0.50053942857142852</v>
      </c>
      <c r="AO2199" s="11">
        <v>0.67346074689742752</v>
      </c>
      <c r="AP2199" s="11">
        <v>0.49200000241398811</v>
      </c>
      <c r="AQ2199" s="11">
        <v>0.60577614507889455</v>
      </c>
      <c r="AR2199" s="11">
        <v>8050.4203555496197</v>
      </c>
      <c r="AS2199" s="11">
        <v>8000</v>
      </c>
      <c r="AT2199" s="11">
        <v>38618000</v>
      </c>
      <c r="AU2199" s="11">
        <v>32.659999999999997</v>
      </c>
      <c r="AV2199" s="11">
        <v>11.32</v>
      </c>
      <c r="AW2199" s="11">
        <v>-0.02</v>
      </c>
      <c r="AX2199" s="11">
        <v>0.11811222905043228</v>
      </c>
    </row>
    <row r="2200" spans="1:50">
      <c r="A2200"/>
      <c r="B2200"/>
      <c r="C2200"/>
      <c r="D2200"/>
      <c r="E2200"/>
      <c r="F2200"/>
      <c r="G2200"/>
      <c r="H2200"/>
      <c r="I2200"/>
      <c r="J2200"/>
      <c r="K2200"/>
      <c r="L2200"/>
      <c r="M2200"/>
      <c r="N2200"/>
      <c r="O2200"/>
      <c r="P2200"/>
      <c r="Q2200"/>
      <c r="R2200"/>
      <c r="S2200"/>
      <c r="T2200"/>
      <c r="U2200"/>
      <c r="V2200"/>
      <c r="W2200"/>
      <c r="X2200"/>
      <c r="Y2200"/>
      <c r="Z2200"/>
      <c r="AA2200" s="11">
        <v>1.4790468364831553E-2</v>
      </c>
      <c r="AB2200" s="11">
        <v>0.34300003050000005</v>
      </c>
      <c r="AC2200" s="11">
        <v>0.7</v>
      </c>
      <c r="AD2200" s="11">
        <v>0.5</v>
      </c>
      <c r="AE2200" s="11">
        <v>0.495</v>
      </c>
      <c r="AF2200" s="11">
        <v>0.26800000000000002</v>
      </c>
      <c r="AG2200" s="11">
        <v>0.7</v>
      </c>
      <c r="AH2200" s="11">
        <v>0.55200000000000005</v>
      </c>
      <c r="AI2200" s="11">
        <v>0.496</v>
      </c>
      <c r="AJ2200" s="11">
        <v>0.64740827330735107</v>
      </c>
      <c r="AK2200" s="11">
        <v>0.703094102365447</v>
      </c>
      <c r="AL2200" s="11">
        <v>0.62753178644231089</v>
      </c>
      <c r="AM2200" s="11">
        <v>2.3349144746298664E-2</v>
      </c>
      <c r="AN2200" s="11">
        <v>0.56384571428571428</v>
      </c>
      <c r="AO2200" s="11">
        <v>0.67029619642499882</v>
      </c>
      <c r="AP2200" s="11">
        <v>0.50400000214576723</v>
      </c>
      <c r="AQ2200" s="11">
        <v>0.62753178644231089</v>
      </c>
      <c r="AR2200" s="11">
        <v>8787.7203195116908</v>
      </c>
      <c r="AS2200" s="11">
        <v>8720</v>
      </c>
      <c r="AT2200" s="11">
        <v>38650000</v>
      </c>
      <c r="AW2200" s="11">
        <v>-0.02</v>
      </c>
      <c r="AX2200" s="11">
        <v>0.11825758739223458</v>
      </c>
    </row>
    <row r="2201" spans="1:50">
      <c r="A2201"/>
      <c r="B2201"/>
      <c r="C2201"/>
      <c r="D2201"/>
      <c r="E2201"/>
      <c r="F2201"/>
      <c r="G2201"/>
      <c r="H2201"/>
      <c r="I2201"/>
      <c r="J2201"/>
      <c r="K2201"/>
      <c r="L2201"/>
      <c r="M2201"/>
      <c r="N2201"/>
      <c r="O2201"/>
      <c r="P2201"/>
      <c r="Q2201"/>
      <c r="R2201"/>
      <c r="S2201"/>
      <c r="T2201"/>
      <c r="U2201"/>
      <c r="V2201"/>
      <c r="W2201"/>
      <c r="X2201"/>
      <c r="Y2201"/>
      <c r="Z2201"/>
      <c r="AA2201" s="11">
        <v>1.4790468364831553E-2</v>
      </c>
      <c r="AB2201" s="11">
        <v>0.34400001530000002</v>
      </c>
      <c r="AC2201" s="11">
        <v>0.7</v>
      </c>
      <c r="AD2201" s="11">
        <v>0.5</v>
      </c>
      <c r="AE2201" s="11">
        <v>0.51600000000000001</v>
      </c>
      <c r="AF2201" s="11">
        <v>0.33200000000000002</v>
      </c>
      <c r="AG2201" s="11">
        <v>0.7</v>
      </c>
      <c r="AH2201" s="11">
        <v>0.59599999999999997</v>
      </c>
      <c r="AI2201" s="11">
        <v>0.73</v>
      </c>
      <c r="AJ2201" s="11">
        <v>0.63905298155675005</v>
      </c>
      <c r="AK2201" s="11">
        <v>0.70951977104431807</v>
      </c>
      <c r="AL2201" s="11">
        <v>0.64928742780572712</v>
      </c>
      <c r="AM2201" s="11">
        <v>5.5404253226922114E-2</v>
      </c>
      <c r="AN2201" s="11">
        <v>0.55501742857142855</v>
      </c>
      <c r="AO2201" s="11">
        <v>0.66713164595257035</v>
      </c>
      <c r="AP2201" s="11">
        <v>0.51600000187754635</v>
      </c>
      <c r="AQ2201" s="11">
        <v>0.64928742780572712</v>
      </c>
      <c r="AR2201" s="11">
        <v>9373.6301206252992</v>
      </c>
      <c r="AS2201" s="11">
        <v>9310</v>
      </c>
      <c r="AT2201" s="11">
        <v>38666145</v>
      </c>
      <c r="AU2201" s="11">
        <v>32.85</v>
      </c>
      <c r="AV2201" s="11">
        <v>0.43</v>
      </c>
      <c r="AW2201" s="11">
        <v>0</v>
      </c>
      <c r="AX2201" s="11">
        <v>0.11573957341677668</v>
      </c>
    </row>
    <row r="2202" spans="1:50">
      <c r="A2202"/>
      <c r="B2202"/>
      <c r="C2202"/>
      <c r="D2202"/>
      <c r="E2202"/>
      <c r="F2202"/>
      <c r="G2202"/>
      <c r="H2202"/>
      <c r="I2202"/>
      <c r="J2202"/>
      <c r="K2202"/>
      <c r="L2202"/>
      <c r="M2202"/>
      <c r="N2202"/>
      <c r="O2202"/>
      <c r="P2202"/>
      <c r="Q2202"/>
      <c r="R2202"/>
      <c r="S2202"/>
      <c r="T2202"/>
      <c r="U2202"/>
      <c r="V2202"/>
      <c r="W2202"/>
      <c r="X2202"/>
      <c r="Y2202"/>
      <c r="Z2202"/>
      <c r="AA2202" s="11">
        <v>1.4790468364831553E-2</v>
      </c>
      <c r="AB2202" s="11">
        <v>0.34400001530000002</v>
      </c>
      <c r="AC2202" s="11">
        <v>0.7</v>
      </c>
      <c r="AD2202" s="11">
        <v>0.5</v>
      </c>
      <c r="AE2202" s="11">
        <v>0.53200000000000003</v>
      </c>
      <c r="AF2202" s="11">
        <v>0.36</v>
      </c>
      <c r="AG2202" s="11">
        <v>0.7</v>
      </c>
      <c r="AH2202" s="11">
        <v>0.63600000000000001</v>
      </c>
      <c r="AI2202" s="11">
        <v>0.73</v>
      </c>
      <c r="AJ2202" s="11">
        <v>0.61798177733050308</v>
      </c>
      <c r="AK2202" s="11">
        <v>0.70870222796279803</v>
      </c>
      <c r="AL2202" s="11">
        <v>0.64089705217082327</v>
      </c>
      <c r="AM2202" s="11">
        <v>0.11371801725674112</v>
      </c>
      <c r="AN2202" s="11">
        <v>0.63939371428571423</v>
      </c>
      <c r="AO2202" s="11">
        <v>0.65411766632903556</v>
      </c>
      <c r="AP2202" s="11">
        <v>0.52800000160932536</v>
      </c>
      <c r="AQ2202" s="11">
        <v>0.64089705217082327</v>
      </c>
      <c r="AR2202" s="11">
        <v>9905.2086974894701</v>
      </c>
      <c r="AS2202" s="11">
        <v>9850</v>
      </c>
      <c r="AT2202" s="11">
        <v>38658000</v>
      </c>
      <c r="AU2202" s="11">
        <v>33.08</v>
      </c>
      <c r="AV2202" s="11">
        <v>0.44</v>
      </c>
      <c r="AW2202" s="11">
        <v>0.01</v>
      </c>
      <c r="AX2202" s="11">
        <v>0.11410699520515366</v>
      </c>
    </row>
    <row r="2203" spans="1:50">
      <c r="A2203"/>
      <c r="B2203"/>
      <c r="C2203"/>
      <c r="D2203"/>
      <c r="E2203"/>
      <c r="F2203"/>
      <c r="G2203"/>
      <c r="H2203"/>
      <c r="I2203"/>
      <c r="J2203"/>
      <c r="K2203"/>
      <c r="L2203"/>
      <c r="M2203"/>
      <c r="N2203"/>
      <c r="O2203"/>
      <c r="P2203"/>
      <c r="Q2203"/>
      <c r="R2203"/>
      <c r="S2203"/>
      <c r="T2203"/>
      <c r="U2203"/>
      <c r="V2203"/>
      <c r="W2203"/>
      <c r="X2203"/>
      <c r="Y2203"/>
      <c r="Z2203"/>
      <c r="AA2203" s="11">
        <v>1.4790468364831553E-2</v>
      </c>
      <c r="AB2203" s="11">
        <v>0.31699996949999998</v>
      </c>
      <c r="AC2203" s="11">
        <v>0.7</v>
      </c>
      <c r="AD2203" s="11">
        <v>0.5</v>
      </c>
      <c r="AE2203" s="11">
        <v>0.58099999999999996</v>
      </c>
      <c r="AF2203" s="11">
        <v>0.33700000000000002</v>
      </c>
      <c r="AG2203" s="11">
        <v>0.7</v>
      </c>
      <c r="AH2203" s="11">
        <v>0.66900000000000004</v>
      </c>
      <c r="AI2203" s="11">
        <v>0.748</v>
      </c>
      <c r="AJ2203" s="11">
        <v>0.59691057310425599</v>
      </c>
      <c r="AK2203" s="11">
        <v>0.70788468488127809</v>
      </c>
      <c r="AL2203" s="11">
        <v>0.63250667653591963</v>
      </c>
      <c r="AM2203" s="11">
        <v>0.19495277578902556</v>
      </c>
      <c r="AN2203" s="11">
        <v>0.70996057142857139</v>
      </c>
      <c r="AO2203" s="11">
        <v>0.64110368670550089</v>
      </c>
      <c r="AP2203" s="11">
        <v>0.54000000134110449</v>
      </c>
      <c r="AQ2203" s="11">
        <v>0.63250667653591963</v>
      </c>
      <c r="AR2203" s="11">
        <v>10512.658499052401</v>
      </c>
      <c r="AS2203" s="11">
        <v>10470</v>
      </c>
      <c r="AT2203" s="11">
        <v>38453757</v>
      </c>
      <c r="AU2203" s="11">
        <v>32.93</v>
      </c>
      <c r="AV2203" s="11">
        <v>0.56999999999999995</v>
      </c>
      <c r="AW2203" s="11">
        <v>0.02</v>
      </c>
      <c r="AX2203" s="11">
        <v>0.11125981771388785</v>
      </c>
    </row>
    <row r="2204" spans="1:50">
      <c r="A2204"/>
      <c r="B2204"/>
      <c r="C2204"/>
      <c r="D2204"/>
      <c r="E2204"/>
      <c r="F2204"/>
      <c r="G2204"/>
      <c r="H2204"/>
      <c r="I2204"/>
      <c r="J2204"/>
      <c r="K2204"/>
      <c r="L2204"/>
      <c r="M2204"/>
      <c r="N2204"/>
      <c r="O2204"/>
      <c r="P2204"/>
      <c r="Q2204"/>
      <c r="R2204"/>
      <c r="S2204"/>
      <c r="T2204"/>
      <c r="U2204"/>
      <c r="V2204"/>
      <c r="W2204"/>
      <c r="X2204"/>
      <c r="Y2204"/>
      <c r="Z2204"/>
      <c r="AA2204" s="11">
        <v>1.4790468364831553E-2</v>
      </c>
      <c r="AB2204" s="11">
        <v>0.31699996949999998</v>
      </c>
      <c r="AC2204" s="11">
        <v>0.7</v>
      </c>
      <c r="AD2204" s="11">
        <v>0.5</v>
      </c>
      <c r="AE2204" s="11">
        <v>0.61299999999999999</v>
      </c>
      <c r="AF2204" s="11">
        <v>0.44500000000000001</v>
      </c>
      <c r="AG2204" s="11">
        <v>0.7</v>
      </c>
      <c r="AH2204" s="11">
        <v>0.70900000000000007</v>
      </c>
      <c r="AI2204" s="11">
        <v>0.77599999999999991</v>
      </c>
      <c r="AJ2204" s="11">
        <v>0.62237684948283001</v>
      </c>
      <c r="AK2204" s="11">
        <v>0.71159544805794506</v>
      </c>
      <c r="AL2204" s="11">
        <v>0.60728545930945665</v>
      </c>
      <c r="AM2204" s="11">
        <v>0.29063657999424558</v>
      </c>
      <c r="AN2204" s="11">
        <v>0.78643128571428578</v>
      </c>
      <c r="AO2204" s="11">
        <v>0.64375679368495997</v>
      </c>
      <c r="AP2204" s="11">
        <v>0.55200000107288361</v>
      </c>
      <c r="AQ2204" s="11">
        <v>0.60728545930945665</v>
      </c>
      <c r="AR2204" s="11">
        <v>10951.3082941292</v>
      </c>
      <c r="AS2204" s="11">
        <v>10920</v>
      </c>
      <c r="AT2204" s="11">
        <v>38248076</v>
      </c>
      <c r="AU2204" s="11">
        <v>32.840000000000003</v>
      </c>
      <c r="AV2204" s="11">
        <v>0.56999999999999995</v>
      </c>
      <c r="AW2204" s="11">
        <v>0.04</v>
      </c>
      <c r="AX2204" s="11">
        <v>0.11219434917689641</v>
      </c>
    </row>
    <row r="2205" spans="1:50">
      <c r="A2205"/>
      <c r="B2205"/>
      <c r="C2205"/>
      <c r="D2205"/>
      <c r="E2205"/>
      <c r="F2205"/>
      <c r="G2205"/>
      <c r="H2205"/>
      <c r="I2205"/>
      <c r="J2205"/>
      <c r="K2205"/>
      <c r="L2205"/>
      <c r="M2205"/>
      <c r="N2205"/>
      <c r="O2205"/>
      <c r="P2205"/>
      <c r="Q2205"/>
      <c r="R2205"/>
      <c r="S2205"/>
      <c r="T2205"/>
      <c r="U2205"/>
      <c r="V2205"/>
      <c r="W2205"/>
      <c r="X2205"/>
      <c r="Y2205"/>
      <c r="Z2205"/>
      <c r="AA2205" s="11">
        <v>1.4790468364831553E-2</v>
      </c>
      <c r="AB2205" s="11">
        <v>0.31019996644999992</v>
      </c>
      <c r="AC2205" s="11">
        <v>0.7</v>
      </c>
      <c r="AD2205" s="11">
        <v>0.7</v>
      </c>
      <c r="AE2205" s="11">
        <v>0.65300000000000002</v>
      </c>
      <c r="AF2205" s="11">
        <v>0.496</v>
      </c>
      <c r="AG2205" s="11">
        <v>0.7</v>
      </c>
      <c r="AH2205" s="11">
        <v>0.70400000000000007</v>
      </c>
      <c r="AI2205" s="11">
        <v>0.78799999999999992</v>
      </c>
      <c r="AJ2205" s="11">
        <v>0.64784312586140402</v>
      </c>
      <c r="AK2205" s="11">
        <v>0.71530621123461202</v>
      </c>
      <c r="AL2205" s="11">
        <v>0.58206424208299379</v>
      </c>
      <c r="AM2205" s="11">
        <v>0.40393927600468443</v>
      </c>
      <c r="AN2205" s="11">
        <v>0.83428557142857152</v>
      </c>
      <c r="AO2205" s="11">
        <v>0.64640990066441928</v>
      </c>
      <c r="AP2205" s="11">
        <v>0.56400000080466273</v>
      </c>
      <c r="AQ2205" s="11">
        <v>0.58206424208299379</v>
      </c>
      <c r="AR2205" s="11">
        <v>11563.1250238709</v>
      </c>
      <c r="AS2205" s="11">
        <v>11500</v>
      </c>
      <c r="AT2205" s="11">
        <v>38230364</v>
      </c>
      <c r="AU2205" s="11">
        <v>34.049999999999997</v>
      </c>
      <c r="AV2205" s="11">
        <v>0.57999999999999996</v>
      </c>
      <c r="AW2205" s="11">
        <v>7.0000000000000007E-2</v>
      </c>
      <c r="AX2205" s="11">
        <v>0.11363237545561375</v>
      </c>
    </row>
    <row r="2206" spans="1:50">
      <c r="A2206"/>
      <c r="B2206"/>
      <c r="C2206"/>
      <c r="D2206"/>
      <c r="E2206"/>
      <c r="F2206"/>
      <c r="G2206"/>
      <c r="H2206"/>
      <c r="I2206"/>
      <c r="J2206"/>
      <c r="K2206"/>
      <c r="L2206"/>
      <c r="M2206"/>
      <c r="N2206"/>
      <c r="O2206"/>
      <c r="P2206"/>
      <c r="Q2206"/>
      <c r="R2206"/>
      <c r="S2206"/>
      <c r="T2206"/>
      <c r="U2206"/>
      <c r="V2206"/>
      <c r="W2206"/>
      <c r="X2206"/>
      <c r="Y2206"/>
      <c r="Z2206"/>
      <c r="AA2206" s="11">
        <v>1.4790468364831553E-2</v>
      </c>
      <c r="AB2206" s="11">
        <v>0.30339996339999997</v>
      </c>
      <c r="AC2206" s="11">
        <v>0.7</v>
      </c>
      <c r="AD2206" s="11">
        <v>0.7</v>
      </c>
      <c r="AE2206" s="11">
        <v>0.65599999999999992</v>
      </c>
      <c r="AF2206" s="11">
        <v>0.46100000000000002</v>
      </c>
      <c r="AG2206" s="11">
        <v>0.5</v>
      </c>
      <c r="AH2206" s="11">
        <v>0.73499999999999999</v>
      </c>
      <c r="AI2206" s="11">
        <v>0.70200000000000007</v>
      </c>
      <c r="AJ2206" s="11">
        <v>0.64120785845037398</v>
      </c>
      <c r="AK2206" s="11">
        <v>0.71863019311078402</v>
      </c>
      <c r="AL2206" s="11">
        <v>0.60627397058094856</v>
      </c>
      <c r="AM2206" s="11">
        <v>0.50608320185546107</v>
      </c>
      <c r="AN2206" s="11">
        <v>0.85987857142857138</v>
      </c>
      <c r="AO2206" s="11">
        <v>0.63399505936818112</v>
      </c>
      <c r="AP2206" s="11">
        <v>0.57600000053644185</v>
      </c>
      <c r="AQ2206" s="11">
        <v>0.60627397058094856</v>
      </c>
      <c r="AR2206" s="11">
        <v>11982.0049709785</v>
      </c>
      <c r="AS2206" s="11">
        <v>11850</v>
      </c>
      <c r="AT2206" s="11">
        <v>38204570</v>
      </c>
      <c r="AW2206" s="11">
        <v>0.06</v>
      </c>
      <c r="AX2206" s="11">
        <v>0.1114908264654805</v>
      </c>
    </row>
    <row r="2207" spans="1:50">
      <c r="A2207"/>
      <c r="B2207"/>
      <c r="C2207"/>
      <c r="D2207"/>
      <c r="E2207"/>
      <c r="F2207"/>
      <c r="G2207"/>
      <c r="H2207"/>
      <c r="I2207"/>
      <c r="J2207"/>
      <c r="K2207"/>
      <c r="L2207"/>
      <c r="M2207"/>
      <c r="N2207"/>
      <c r="O2207"/>
      <c r="P2207"/>
      <c r="Q2207"/>
      <c r="R2207"/>
      <c r="S2207"/>
      <c r="T2207"/>
      <c r="U2207"/>
      <c r="V2207"/>
      <c r="W2207"/>
      <c r="X2207"/>
      <c r="Y2207"/>
      <c r="Z2207"/>
      <c r="AA2207" s="11">
        <v>1.4790468364831553E-2</v>
      </c>
      <c r="AB2207" s="11">
        <v>0.31905758509999993</v>
      </c>
      <c r="AC2207" s="11">
        <v>0.7</v>
      </c>
      <c r="AD2207" s="11">
        <v>0.7</v>
      </c>
      <c r="AE2207" s="11">
        <v>0.64900000000000002</v>
      </c>
      <c r="AF2207" s="11">
        <v>0.35100000000000003</v>
      </c>
      <c r="AG2207" s="11">
        <v>0.5</v>
      </c>
      <c r="AH2207" s="11">
        <v>0.78099999999999992</v>
      </c>
      <c r="AI2207" s="11">
        <v>0.70400000000000007</v>
      </c>
      <c r="AJ2207" s="11">
        <v>0.55624662749327802</v>
      </c>
      <c r="AK2207" s="11">
        <v>0.70403387972189002</v>
      </c>
      <c r="AL2207" s="11">
        <v>0.56574673009513332</v>
      </c>
      <c r="AM2207" s="11">
        <v>0.67210057427599001</v>
      </c>
      <c r="AN2207" s="11">
        <v>0.88197657142857144</v>
      </c>
      <c r="AO2207" s="11">
        <v>0.60984289161234906</v>
      </c>
      <c r="AP2207" s="11">
        <v>0.58800000026822086</v>
      </c>
      <c r="AQ2207" s="11">
        <v>0.56574673009513332</v>
      </c>
      <c r="AR2207" s="11">
        <v>13013.8365902195</v>
      </c>
      <c r="AS2207" s="11">
        <v>12590</v>
      </c>
      <c r="AT2207" s="11">
        <v>38182222</v>
      </c>
      <c r="AV2207" s="11">
        <v>0.41</v>
      </c>
      <c r="AW2207" s="11">
        <v>0.04</v>
      </c>
      <c r="AX2207" s="11">
        <v>0.10548079413838213</v>
      </c>
    </row>
    <row r="2208" spans="1:50">
      <c r="A2208"/>
      <c r="B2208"/>
      <c r="C2208"/>
      <c r="D2208"/>
      <c r="E2208"/>
      <c r="F2208"/>
      <c r="G2208"/>
      <c r="H2208"/>
      <c r="I2208"/>
      <c r="J2208"/>
      <c r="K2208"/>
      <c r="L2208"/>
      <c r="M2208"/>
      <c r="N2208"/>
      <c r="O2208"/>
      <c r="P2208"/>
      <c r="Q2208"/>
      <c r="R2208"/>
      <c r="S2208"/>
      <c r="T2208"/>
      <c r="U2208"/>
      <c r="V2208"/>
      <c r="W2208"/>
      <c r="X2208"/>
      <c r="Y2208"/>
      <c r="Z2208"/>
      <c r="AA2208" s="11">
        <v>1.4790468364831553E-2</v>
      </c>
      <c r="AB2208" s="11">
        <v>0.3347152068</v>
      </c>
      <c r="AC2208" s="11">
        <v>0.7</v>
      </c>
      <c r="AD2208" s="11">
        <v>0.7</v>
      </c>
      <c r="AE2208" s="11">
        <v>0.68299999999999994</v>
      </c>
      <c r="AF2208" s="11">
        <v>0.30299999999999999</v>
      </c>
      <c r="AG2208" s="11">
        <v>0.5</v>
      </c>
      <c r="AH2208" s="11">
        <v>0.82299999999999995</v>
      </c>
      <c r="AI2208" s="11">
        <v>0.79200000000000004</v>
      </c>
      <c r="AJ2208" s="11">
        <v>0.586098428546174</v>
      </c>
      <c r="AK2208" s="11">
        <v>0.69121636866504799</v>
      </c>
      <c r="AL2208" s="11">
        <v>0.56577825865161546</v>
      </c>
      <c r="AM2208" s="11">
        <v>0.84912144943194001</v>
      </c>
      <c r="AN2208" s="11">
        <v>0.91552299999999986</v>
      </c>
      <c r="AO2208" s="11">
        <v>0.59399507114914085</v>
      </c>
      <c r="AP2208" s="11">
        <v>0.6</v>
      </c>
      <c r="AQ2208" s="11">
        <v>0.56577825865161546</v>
      </c>
      <c r="AR2208" s="11">
        <v>13784.162463271399</v>
      </c>
      <c r="AS2208" s="11">
        <v>13480</v>
      </c>
      <c r="AT2208" s="11">
        <v>38165450</v>
      </c>
      <c r="AU2208" s="11">
        <v>34.92</v>
      </c>
      <c r="AV2208" s="11">
        <v>0.56999999999999995</v>
      </c>
      <c r="AW2208" s="11">
        <v>0.06</v>
      </c>
      <c r="AX2208" s="11">
        <v>0.1042881496034134</v>
      </c>
    </row>
    <row r="2209" spans="1:50">
      <c r="A2209"/>
      <c r="B2209"/>
      <c r="C2209"/>
      <c r="D2209"/>
      <c r="E2209"/>
      <c r="F2209"/>
      <c r="G2209"/>
      <c r="H2209"/>
      <c r="I2209"/>
      <c r="J2209"/>
      <c r="K2209"/>
      <c r="L2209"/>
      <c r="M2209"/>
      <c r="N2209"/>
      <c r="O2209"/>
      <c r="P2209"/>
      <c r="Q2209"/>
      <c r="R2209"/>
      <c r="S2209"/>
      <c r="T2209"/>
      <c r="U2209"/>
      <c r="V2209"/>
      <c r="W2209"/>
      <c r="X2209"/>
      <c r="Y2209"/>
      <c r="Z2209"/>
      <c r="AA2209" s="11">
        <v>1.4790468364831553E-2</v>
      </c>
      <c r="AB2209" s="11">
        <v>0.33211653269999997</v>
      </c>
      <c r="AC2209" s="11">
        <v>0.56499999999999995</v>
      </c>
      <c r="AD2209" s="11">
        <v>0.7</v>
      </c>
      <c r="AE2209" s="11">
        <v>0.68700000000000006</v>
      </c>
      <c r="AF2209" s="11">
        <v>0.39500000000000002</v>
      </c>
      <c r="AG2209" s="11">
        <v>0.5</v>
      </c>
      <c r="AH2209" s="11">
        <v>0.79599999999999993</v>
      </c>
      <c r="AI2209" s="11">
        <v>0.82400000000000007</v>
      </c>
      <c r="AJ2209" s="11">
        <v>0.58662177461843001</v>
      </c>
      <c r="AK2209" s="11">
        <v>0.66079844163259993</v>
      </c>
      <c r="AL2209" s="11">
        <v>0.5504658512031807</v>
      </c>
      <c r="AM2209" s="11">
        <v>1</v>
      </c>
      <c r="AN2209" s="11">
        <v>0.93688485714285719</v>
      </c>
      <c r="AO2209" s="11">
        <v>0.578159593546404</v>
      </c>
      <c r="AP2209" s="11">
        <v>0.61199999999999999</v>
      </c>
      <c r="AQ2209" s="11">
        <v>0.5504658512031807</v>
      </c>
      <c r="AR2209" s="11">
        <v>15063.785118715199</v>
      </c>
      <c r="AS2209" s="11">
        <v>14640</v>
      </c>
      <c r="AT2209" s="11">
        <v>38141267</v>
      </c>
      <c r="AW2209" s="11">
        <v>0.06</v>
      </c>
      <c r="AX2209" s="11">
        <v>0.10038062953650109</v>
      </c>
    </row>
    <row r="2210" spans="1:50">
      <c r="A2210"/>
      <c r="B2210"/>
      <c r="C2210"/>
      <c r="D2210"/>
      <c r="E2210"/>
      <c r="F2210"/>
      <c r="G2210"/>
      <c r="H2210"/>
      <c r="I2210"/>
      <c r="J2210"/>
      <c r="K2210"/>
      <c r="L2210"/>
      <c r="M2210"/>
      <c r="N2210"/>
      <c r="O2210"/>
      <c r="P2210"/>
      <c r="Q2210"/>
      <c r="R2210"/>
      <c r="S2210"/>
      <c r="T2210"/>
      <c r="U2210"/>
      <c r="V2210"/>
      <c r="W2210"/>
      <c r="X2210"/>
      <c r="Y2210"/>
      <c r="Z2210"/>
      <c r="AA2210" s="11">
        <v>1.4790468364831553E-2</v>
      </c>
      <c r="AB2210" s="11">
        <v>0.32408927119999997</v>
      </c>
      <c r="AC2210" s="11">
        <v>0.55299999999999994</v>
      </c>
      <c r="AD2210" s="11">
        <v>0.5</v>
      </c>
      <c r="AE2210" s="11">
        <v>0.68599999999999994</v>
      </c>
      <c r="AF2210" s="11">
        <v>0.44799999999999995</v>
      </c>
      <c r="AG2210" s="11">
        <v>0.5</v>
      </c>
      <c r="AH2210" s="11">
        <v>0.80299999999999994</v>
      </c>
      <c r="AI2210" s="11">
        <v>0.86599999999999999</v>
      </c>
      <c r="AJ2210" s="11">
        <v>0.63487439254362199</v>
      </c>
      <c r="AK2210" s="11">
        <v>0.66097546690089204</v>
      </c>
      <c r="AL2210" s="11">
        <v>0.55418173851993491</v>
      </c>
      <c r="AM2210" s="11">
        <v>1</v>
      </c>
      <c r="AN2210" s="11">
        <v>0.95580814285714288</v>
      </c>
      <c r="AO2210" s="11">
        <v>0.58264561595885933</v>
      </c>
      <c r="AP2210" s="11">
        <v>0.61399999999999999</v>
      </c>
      <c r="AQ2210" s="11">
        <v>0.55418173851993491</v>
      </c>
      <c r="AR2210" s="11">
        <v>16760.195219180401</v>
      </c>
      <c r="AS2210" s="11">
        <v>16120</v>
      </c>
      <c r="AT2210" s="11">
        <v>38120560</v>
      </c>
      <c r="AW2210" s="11">
        <v>0.05</v>
      </c>
      <c r="AX2210" s="11">
        <v>9.7591546055188994E-2</v>
      </c>
    </row>
    <row r="2211" spans="1:50">
      <c r="A2211"/>
      <c r="B2211"/>
      <c r="C2211"/>
      <c r="D2211"/>
      <c r="E2211"/>
      <c r="F2211"/>
      <c r="G2211"/>
      <c r="H2211"/>
      <c r="I2211"/>
      <c r="J2211"/>
      <c r="K2211"/>
      <c r="L2211"/>
      <c r="M2211"/>
      <c r="N2211"/>
      <c r="O2211"/>
      <c r="P2211"/>
      <c r="Q2211"/>
      <c r="R2211"/>
      <c r="S2211"/>
      <c r="T2211"/>
      <c r="U2211"/>
      <c r="V2211"/>
      <c r="W2211"/>
      <c r="X2211"/>
      <c r="Y2211"/>
      <c r="Z2211"/>
      <c r="AA2211" s="11">
        <v>1.4790468364831553E-2</v>
      </c>
      <c r="AB2211" s="11">
        <v>0.31848707529999998</v>
      </c>
      <c r="AC2211" s="11">
        <v>0.54200000000000004</v>
      </c>
      <c r="AD2211" s="11">
        <v>0.6</v>
      </c>
      <c r="AE2211" s="11">
        <v>0.68599999999999994</v>
      </c>
      <c r="AF2211" s="11">
        <v>0.435</v>
      </c>
      <c r="AG2211" s="11">
        <v>0.6</v>
      </c>
      <c r="AH2211" s="11">
        <v>0.82299999999999995</v>
      </c>
      <c r="AI2211" s="11">
        <v>0.86</v>
      </c>
      <c r="AJ2211" s="11">
        <v>0.67633525318458809</v>
      </c>
      <c r="AK2211" s="11">
        <v>0.67569093990246998</v>
      </c>
      <c r="AL2211" s="11">
        <v>0.58388927287030468</v>
      </c>
      <c r="AM2211" s="11">
        <v>1</v>
      </c>
      <c r="AN2211" s="11">
        <v>0.99184985714285712</v>
      </c>
      <c r="AO2211" s="11">
        <v>0.61022580729855314</v>
      </c>
      <c r="AP2211" s="11">
        <v>0.61299999999999999</v>
      </c>
      <c r="AQ2211" s="11">
        <v>0.58388927287030468</v>
      </c>
      <c r="AR2211" s="11">
        <v>18020.831404811801</v>
      </c>
      <c r="AS2211" s="11">
        <v>17550</v>
      </c>
      <c r="AT2211" s="11">
        <v>38125759</v>
      </c>
      <c r="AU2211" s="11">
        <v>34.21</v>
      </c>
      <c r="AV2211" s="11">
        <v>0.25</v>
      </c>
      <c r="AW2211" s="11">
        <v>7.0000000000000007E-2</v>
      </c>
      <c r="AX2211" s="11">
        <v>9.7626519135299933E-2</v>
      </c>
    </row>
    <row r="2212" spans="1:50">
      <c r="A2212"/>
      <c r="B2212"/>
      <c r="C2212"/>
      <c r="D2212"/>
      <c r="E2212"/>
      <c r="F2212"/>
      <c r="G2212"/>
      <c r="H2212"/>
      <c r="I2212"/>
      <c r="J2212"/>
      <c r="K2212"/>
      <c r="L2212"/>
      <c r="M2212"/>
      <c r="N2212"/>
      <c r="O2212"/>
      <c r="P2212"/>
      <c r="Q2212"/>
      <c r="R2212"/>
      <c r="S2212"/>
      <c r="T2212"/>
      <c r="U2212"/>
      <c r="V2212"/>
      <c r="W2212"/>
      <c r="X2212"/>
      <c r="Y2212"/>
      <c r="Z2212"/>
      <c r="AA2212" s="11">
        <v>1.4790468364831553E-2</v>
      </c>
      <c r="AB2212" s="11">
        <v>0.33211733348933992</v>
      </c>
      <c r="AC2212" s="11">
        <v>0.53700000000000003</v>
      </c>
      <c r="AD2212" s="11">
        <v>0.6</v>
      </c>
      <c r="AE2212" s="11">
        <v>0.69</v>
      </c>
      <c r="AF2212" s="11">
        <v>0.42200000000000004</v>
      </c>
      <c r="AG2212" s="11">
        <v>0.6</v>
      </c>
      <c r="AH2212" s="11">
        <v>0.80799999999999994</v>
      </c>
      <c r="AI2212" s="11">
        <v>0.85799999999999998</v>
      </c>
      <c r="AJ2212" s="11">
        <v>0.68132905884539396</v>
      </c>
      <c r="AK2212" s="11">
        <v>0.70511630386170399</v>
      </c>
      <c r="AL2212" s="11">
        <v>0.59653231506358462</v>
      </c>
      <c r="AM2212" s="11">
        <v>1</v>
      </c>
      <c r="AN2212" s="11">
        <v>0.97201286044339141</v>
      </c>
      <c r="AO2212" s="11">
        <v>0.6365661112664891</v>
      </c>
      <c r="AP2212" s="11">
        <v>0.59799999999999998</v>
      </c>
      <c r="AQ2212" s="11">
        <v>0.59653231506358462</v>
      </c>
      <c r="AR2212" s="11">
        <v>18905.341259502999</v>
      </c>
      <c r="AS2212" s="11">
        <v>18290</v>
      </c>
      <c r="AT2212" s="11">
        <v>38149886</v>
      </c>
      <c r="AW2212" s="11">
        <v>0.08</v>
      </c>
      <c r="AX2212" s="11">
        <v>7.3573315619684027E-2</v>
      </c>
    </row>
    <row r="2213" spans="1:50">
      <c r="A2213"/>
      <c r="B2213"/>
      <c r="C2213"/>
      <c r="D2213"/>
      <c r="E2213"/>
      <c r="F2213"/>
      <c r="G2213"/>
      <c r="H2213"/>
      <c r="I2213"/>
      <c r="J2213"/>
      <c r="K2213"/>
      <c r="L2213"/>
      <c r="M2213"/>
      <c r="N2213"/>
      <c r="O2213"/>
      <c r="P2213"/>
      <c r="Q2213"/>
      <c r="R2213"/>
      <c r="S2213"/>
      <c r="T2213"/>
      <c r="U2213"/>
      <c r="V2213"/>
      <c r="W2213"/>
      <c r="X2213"/>
      <c r="Y2213"/>
      <c r="Z2213"/>
      <c r="AA2213" s="11">
        <v>1.4790468364831553E-2</v>
      </c>
      <c r="AB2213" s="11">
        <v>0.34574759167867997</v>
      </c>
      <c r="AC2213" s="11">
        <v>0.622</v>
      </c>
      <c r="AD2213" s="11">
        <v>0.6</v>
      </c>
      <c r="AE2213" s="11">
        <v>0.74900000000000011</v>
      </c>
      <c r="AF2213" s="11">
        <v>0.46799999999999997</v>
      </c>
      <c r="AG2213" s="11">
        <v>0.6</v>
      </c>
      <c r="AH2213" s="11">
        <v>0.78099999999999992</v>
      </c>
      <c r="AI2213" s="11">
        <v>0.875</v>
      </c>
      <c r="AJ2213" s="11">
        <v>0.67951576829747018</v>
      </c>
      <c r="AK2213" s="11">
        <v>0.70306514086893412</v>
      </c>
      <c r="AL2213" s="11">
        <v>0.59556699193452545</v>
      </c>
      <c r="AM2213" s="11">
        <v>1</v>
      </c>
      <c r="AN2213" s="11">
        <v>0.95217586374392582</v>
      </c>
      <c r="AO2213" s="11">
        <v>0.63520045018434912</v>
      </c>
      <c r="AP2213" s="11">
        <v>0.61499999999999999</v>
      </c>
      <c r="AQ2213" s="11">
        <v>0.59556699193452545</v>
      </c>
      <c r="AS2213" s="11">
        <v>18712.666666666511</v>
      </c>
      <c r="AW2213" s="11">
        <v>0.08</v>
      </c>
      <c r="AX2213" s="11">
        <v>6.8479062428684762E-2</v>
      </c>
    </row>
    <row r="2214" spans="1:50">
      <c r="A2214"/>
      <c r="B2214"/>
      <c r="C2214"/>
      <c r="D2214"/>
      <c r="E2214"/>
      <c r="F2214"/>
      <c r="G2214"/>
      <c r="H2214"/>
      <c r="I2214"/>
      <c r="J2214"/>
      <c r="K2214"/>
      <c r="L2214"/>
      <c r="M2214"/>
      <c r="N2214"/>
      <c r="O2214"/>
      <c r="P2214"/>
      <c r="Q2214"/>
      <c r="R2214"/>
      <c r="S2214"/>
      <c r="T2214"/>
      <c r="U2214"/>
      <c r="V2214"/>
      <c r="W2214"/>
      <c r="X2214"/>
      <c r="Y2214"/>
      <c r="Z2214"/>
      <c r="AA2214" s="11">
        <v>8.1967213114754092E-2</v>
      </c>
      <c r="AB2214" s="11">
        <v>0.20879999846220021</v>
      </c>
      <c r="AC2214" s="11">
        <v>0.7</v>
      </c>
      <c r="AD2214" s="11">
        <v>0.5</v>
      </c>
      <c r="AE2214" s="11">
        <v>0.60499999999999998</v>
      </c>
      <c r="AF2214" s="11">
        <v>0.36</v>
      </c>
      <c r="AG2214" s="11">
        <v>0.5</v>
      </c>
      <c r="AH2214" s="11">
        <v>0.77700000000000002</v>
      </c>
      <c r="AI2214" s="11">
        <v>0.77800000000000002</v>
      </c>
      <c r="AJ2214" s="11">
        <v>0.69402641268383558</v>
      </c>
      <c r="AK2214" s="11">
        <v>0.74815486191725911</v>
      </c>
      <c r="AL2214" s="11">
        <v>0.89493629687333454</v>
      </c>
      <c r="AM2214" s="11">
        <v>3.7769688507695888E-2</v>
      </c>
      <c r="AN2214" s="11">
        <v>0.52394985714285713</v>
      </c>
      <c r="AO2214" s="11">
        <v>0.75006755342243159</v>
      </c>
      <c r="AP2214" s="11">
        <v>0.32960000184178356</v>
      </c>
      <c r="AQ2214" s="11">
        <v>0.89493629687333454</v>
      </c>
      <c r="AR2214" s="11">
        <v>13471.069141599701</v>
      </c>
      <c r="AS2214" s="11">
        <v>13500</v>
      </c>
      <c r="AT2214" s="11">
        <v>10027000</v>
      </c>
      <c r="AW2214" s="11">
        <v>0</v>
      </c>
      <c r="AX2214" s="11">
        <v>2.4383731880885162E-2</v>
      </c>
    </row>
    <row r="2215" spans="1:50">
      <c r="A2215"/>
      <c r="B2215"/>
      <c r="C2215"/>
      <c r="D2215"/>
      <c r="E2215"/>
      <c r="F2215"/>
      <c r="G2215"/>
      <c r="H2215"/>
      <c r="I2215"/>
      <c r="J2215"/>
      <c r="K2215"/>
      <c r="L2215"/>
      <c r="M2215"/>
      <c r="N2215"/>
      <c r="O2215"/>
      <c r="P2215"/>
      <c r="Q2215"/>
      <c r="R2215"/>
      <c r="S2215"/>
      <c r="T2215"/>
      <c r="U2215"/>
      <c r="V2215"/>
      <c r="W2215"/>
      <c r="X2215"/>
      <c r="Y2215"/>
      <c r="Z2215"/>
      <c r="AA2215" s="11">
        <v>8.1967213114754092E-2</v>
      </c>
      <c r="AB2215" s="11">
        <v>0.19159999884665013</v>
      </c>
      <c r="AC2215" s="11">
        <v>0.7</v>
      </c>
      <c r="AD2215" s="11">
        <v>0.5</v>
      </c>
      <c r="AE2215" s="11">
        <v>0.61499999999999999</v>
      </c>
      <c r="AF2215" s="11">
        <v>0.315</v>
      </c>
      <c r="AG2215" s="11">
        <v>0.7</v>
      </c>
      <c r="AH2215" s="11">
        <v>0.79700000000000004</v>
      </c>
      <c r="AI2215" s="11">
        <v>0.77800000000000002</v>
      </c>
      <c r="AJ2215" s="11">
        <v>0.697986135301356</v>
      </c>
      <c r="AK2215" s="11">
        <v>0.75321924673883811</v>
      </c>
      <c r="AL2215" s="11">
        <v>0.90299622111549094</v>
      </c>
      <c r="AM2215" s="11">
        <v>7.3335653903530557E-2</v>
      </c>
      <c r="AN2215" s="11">
        <v>0.55731357142857141</v>
      </c>
      <c r="AO2215" s="11">
        <v>0.75517097276363399</v>
      </c>
      <c r="AP2215" s="11">
        <v>0.33784000165760519</v>
      </c>
      <c r="AQ2215" s="11">
        <v>0.90299622111549094</v>
      </c>
      <c r="AR2215" s="11">
        <v>14009.803241985601</v>
      </c>
      <c r="AS2215" s="11">
        <v>14010</v>
      </c>
      <c r="AT2215" s="11">
        <v>10055000</v>
      </c>
      <c r="AW2215" s="11">
        <v>0.01</v>
      </c>
      <c r="AX2215" s="11">
        <v>2.2043248325825132E-2</v>
      </c>
    </row>
    <row r="2216" spans="1:50">
      <c r="A2216"/>
      <c r="B2216"/>
      <c r="C2216"/>
      <c r="D2216"/>
      <c r="E2216"/>
      <c r="F2216"/>
      <c r="G2216"/>
      <c r="H2216"/>
      <c r="I2216"/>
      <c r="J2216"/>
      <c r="K2216"/>
      <c r="L2216"/>
      <c r="M2216"/>
      <c r="N2216"/>
      <c r="O2216"/>
      <c r="P2216"/>
      <c r="Q2216"/>
      <c r="R2216"/>
      <c r="S2216"/>
      <c r="T2216"/>
      <c r="U2216"/>
      <c r="V2216"/>
      <c r="W2216"/>
      <c r="X2216"/>
      <c r="Y2216"/>
      <c r="Z2216"/>
      <c r="AA2216" s="11">
        <v>8.1967213114754092E-2</v>
      </c>
      <c r="AB2216" s="11">
        <v>0.17439999923110006</v>
      </c>
      <c r="AC2216" s="11">
        <v>0.7</v>
      </c>
      <c r="AD2216" s="11">
        <v>0.5</v>
      </c>
      <c r="AE2216" s="11">
        <v>0.61</v>
      </c>
      <c r="AF2216" s="11">
        <v>0.36499999999999999</v>
      </c>
      <c r="AG2216" s="11">
        <v>0.7</v>
      </c>
      <c r="AH2216" s="11">
        <v>0.81400000000000006</v>
      </c>
      <c r="AI2216" s="11">
        <v>0.77800000000000002</v>
      </c>
      <c r="AJ2216" s="11">
        <v>0.71669755630562704</v>
      </c>
      <c r="AK2216" s="11">
        <v>0.77232712132005099</v>
      </c>
      <c r="AL2216" s="11">
        <v>0.83149136097480358</v>
      </c>
      <c r="AM2216" s="11">
        <v>0.16596270966178778</v>
      </c>
      <c r="AN2216" s="11">
        <v>0.59103000000000006</v>
      </c>
      <c r="AO2216" s="11">
        <v>0.75155640964856474</v>
      </c>
      <c r="AP2216" s="11">
        <v>0.34608000147342688</v>
      </c>
      <c r="AQ2216" s="11">
        <v>0.83149136097480358</v>
      </c>
      <c r="AR2216" s="11">
        <v>14893.9502340706</v>
      </c>
      <c r="AS2216" s="11">
        <v>14800</v>
      </c>
      <c r="AT2216" s="11">
        <v>10089000</v>
      </c>
      <c r="AU2216" s="11">
        <v>38.454304</v>
      </c>
      <c r="AW2216" s="11">
        <v>0.02</v>
      </c>
      <c r="AX2216" s="11">
        <v>2.246523760875288E-2</v>
      </c>
    </row>
    <row r="2217" spans="1:50">
      <c r="A2217"/>
      <c r="B2217"/>
      <c r="C2217"/>
      <c r="D2217"/>
      <c r="E2217"/>
      <c r="F2217"/>
      <c r="G2217"/>
      <c r="H2217"/>
      <c r="I2217"/>
      <c r="J2217"/>
      <c r="K2217"/>
      <c r="L2217"/>
      <c r="M2217"/>
      <c r="N2217"/>
      <c r="O2217"/>
      <c r="P2217"/>
      <c r="Q2217"/>
      <c r="R2217"/>
      <c r="S2217"/>
      <c r="T2217"/>
      <c r="U2217"/>
      <c r="V2217"/>
      <c r="W2217"/>
      <c r="X2217"/>
      <c r="Y2217"/>
      <c r="Z2217"/>
      <c r="AA2217" s="11">
        <v>8.1967213114754092E-2</v>
      </c>
      <c r="AB2217" s="11">
        <v>0.15719999961555009</v>
      </c>
      <c r="AC2217" s="11">
        <v>0.7</v>
      </c>
      <c r="AD2217" s="11">
        <v>0.5</v>
      </c>
      <c r="AE2217" s="11">
        <v>0.59799999999999998</v>
      </c>
      <c r="AF2217" s="11">
        <v>0.39299999999999996</v>
      </c>
      <c r="AG2217" s="11">
        <v>0.7</v>
      </c>
      <c r="AH2217" s="11">
        <v>0.83099999999999996</v>
      </c>
      <c r="AI2217" s="11">
        <v>0.77800000000000002</v>
      </c>
      <c r="AJ2217" s="11">
        <v>0.73540897730989807</v>
      </c>
      <c r="AK2217" s="11">
        <v>0.79143499590126398</v>
      </c>
      <c r="AL2217" s="11">
        <v>0.75998650083411634</v>
      </c>
      <c r="AM2217" s="11">
        <v>0.33727504086177224</v>
      </c>
      <c r="AN2217" s="11">
        <v>0.62474642857142859</v>
      </c>
      <c r="AO2217" s="11">
        <v>0.74794184653349549</v>
      </c>
      <c r="AP2217" s="11">
        <v>0.35432000128924845</v>
      </c>
      <c r="AQ2217" s="11">
        <v>0.75998650083411634</v>
      </c>
      <c r="AR2217" s="11">
        <v>15686.3366785454</v>
      </c>
      <c r="AS2217" s="11">
        <v>15570</v>
      </c>
      <c r="AT2217" s="11">
        <v>10129000</v>
      </c>
      <c r="AW2217" s="11">
        <v>0.02</v>
      </c>
      <c r="AX2217" s="11">
        <v>1.9825920326048213E-2</v>
      </c>
    </row>
    <row r="2218" spans="1:50">
      <c r="A2218"/>
      <c r="B2218"/>
      <c r="C2218"/>
      <c r="D2218"/>
      <c r="E2218"/>
      <c r="F2218"/>
      <c r="G2218"/>
      <c r="H2218"/>
      <c r="I2218"/>
      <c r="J2218"/>
      <c r="K2218"/>
      <c r="L2218"/>
      <c r="M2218"/>
      <c r="N2218"/>
      <c r="O2218"/>
      <c r="P2218"/>
      <c r="Q2218"/>
      <c r="R2218"/>
      <c r="S2218"/>
      <c r="T2218"/>
      <c r="U2218"/>
      <c r="V2218"/>
      <c r="W2218"/>
      <c r="X2218"/>
      <c r="Y2218"/>
      <c r="Z2218"/>
      <c r="AA2218" s="11">
        <v>8.1967213114754092E-2</v>
      </c>
      <c r="AB2218" s="11">
        <v>0.14000000000000001</v>
      </c>
      <c r="AC2218" s="11">
        <v>0.7</v>
      </c>
      <c r="AD2218" s="11">
        <v>0.5</v>
      </c>
      <c r="AE2218" s="11">
        <v>0.60599999999999998</v>
      </c>
      <c r="AF2218" s="11">
        <v>0.371</v>
      </c>
      <c r="AG2218" s="11">
        <v>0.7</v>
      </c>
      <c r="AH2218" s="11">
        <v>0.84799999999999998</v>
      </c>
      <c r="AI2218" s="11">
        <v>0.77800000000000002</v>
      </c>
      <c r="AJ2218" s="11">
        <v>0.73062453621298395</v>
      </c>
      <c r="AK2218" s="11">
        <v>0.77896338415078703</v>
      </c>
      <c r="AL2218" s="11">
        <v>0.74678823424739438</v>
      </c>
      <c r="AM2218" s="11">
        <v>0.51017386366118445</v>
      </c>
      <c r="AN2218" s="11">
        <v>0.64383542857142861</v>
      </c>
      <c r="AO2218" s="11">
        <v>0.74200698311539437</v>
      </c>
      <c r="AP2218" s="11">
        <v>0.3625600011050702</v>
      </c>
      <c r="AQ2218" s="11">
        <v>0.74678823424739438</v>
      </c>
      <c r="AR2218" s="11">
        <v>16699.434749104101</v>
      </c>
      <c r="AS2218" s="11">
        <v>16530</v>
      </c>
      <c r="AT2218" s="11">
        <v>10174000</v>
      </c>
      <c r="AW2218" s="11">
        <v>0.03</v>
      </c>
      <c r="AX2218" s="11">
        <v>1.8374750280996222E-2</v>
      </c>
    </row>
    <row r="2219" spans="1:50">
      <c r="A2219"/>
      <c r="B2219"/>
      <c r="C2219"/>
      <c r="D2219"/>
      <c r="E2219"/>
      <c r="F2219"/>
      <c r="G2219"/>
      <c r="H2219"/>
      <c r="I2219"/>
      <c r="J2219"/>
      <c r="K2219"/>
      <c r="L2219"/>
      <c r="M2219"/>
      <c r="N2219"/>
      <c r="O2219"/>
      <c r="P2219"/>
      <c r="Q2219"/>
      <c r="R2219"/>
      <c r="S2219"/>
      <c r="T2219"/>
      <c r="U2219"/>
      <c r="V2219"/>
      <c r="W2219"/>
      <c r="X2219"/>
      <c r="Y2219"/>
      <c r="Z2219"/>
      <c r="AA2219" s="11">
        <v>8.1967213114754092E-2</v>
      </c>
      <c r="AB2219" s="11">
        <v>0.14000000000000001</v>
      </c>
      <c r="AC2219" s="11">
        <v>0.7</v>
      </c>
      <c r="AD2219" s="11">
        <v>0.5</v>
      </c>
      <c r="AE2219" s="11">
        <v>0.60399999999999998</v>
      </c>
      <c r="AF2219" s="11">
        <v>0.41899999999999998</v>
      </c>
      <c r="AG2219" s="11">
        <v>0.7</v>
      </c>
      <c r="AH2219" s="11">
        <v>0.84799999999999998</v>
      </c>
      <c r="AI2219" s="11">
        <v>0.77800000000000002</v>
      </c>
      <c r="AJ2219" s="11">
        <v>0.72584009511607006</v>
      </c>
      <c r="AK2219" s="11">
        <v>0.76649177240030997</v>
      </c>
      <c r="AL2219" s="11">
        <v>0.73358996766067242</v>
      </c>
      <c r="AM2219" s="11">
        <v>0.7241974810711167</v>
      </c>
      <c r="AN2219" s="11">
        <v>0.68750357142857144</v>
      </c>
      <c r="AO2219" s="11">
        <v>0.73607211969729325</v>
      </c>
      <c r="AP2219" s="11">
        <v>0.37080000092089177</v>
      </c>
      <c r="AQ2219" s="11">
        <v>0.73358996766067242</v>
      </c>
      <c r="AR2219" s="11">
        <v>17748.687078093099</v>
      </c>
      <c r="AS2219" s="11">
        <v>17380</v>
      </c>
      <c r="AT2219" s="11">
        <v>10225803.464764999</v>
      </c>
      <c r="AW2219" s="11">
        <v>0.04</v>
      </c>
      <c r="AX2219" s="11">
        <v>1.907363702700382E-2</v>
      </c>
    </row>
    <row r="2220" spans="1:50">
      <c r="A2220"/>
      <c r="B2220"/>
      <c r="C2220"/>
      <c r="D2220"/>
      <c r="E2220"/>
      <c r="F2220"/>
      <c r="G2220"/>
      <c r="H2220"/>
      <c r="I2220"/>
      <c r="J2220"/>
      <c r="K2220"/>
      <c r="L2220"/>
      <c r="M2220"/>
      <c r="N2220"/>
      <c r="O2220"/>
      <c r="P2220"/>
      <c r="Q2220"/>
      <c r="R2220"/>
      <c r="S2220"/>
      <c r="T2220"/>
      <c r="U2220"/>
      <c r="V2220"/>
      <c r="W2220"/>
      <c r="X2220"/>
      <c r="Y2220"/>
      <c r="Z2220"/>
      <c r="AA2220" s="11">
        <v>8.1967213114754092E-2</v>
      </c>
      <c r="AB2220" s="11">
        <v>0.14000000000000001</v>
      </c>
      <c r="AC2220" s="11">
        <v>0.7</v>
      </c>
      <c r="AD2220" s="11">
        <v>0.5</v>
      </c>
      <c r="AE2220" s="11">
        <v>0.61599999999999999</v>
      </c>
      <c r="AF2220" s="11">
        <v>0.41899999999999998</v>
      </c>
      <c r="AG2220" s="11">
        <v>0.7</v>
      </c>
      <c r="AH2220" s="11">
        <v>0.85199999999999998</v>
      </c>
      <c r="AI2220" s="11">
        <v>0.78</v>
      </c>
      <c r="AJ2220" s="11">
        <v>0.74081578652472202</v>
      </c>
      <c r="AK2220" s="11">
        <v>0.76332475614281403</v>
      </c>
      <c r="AL2220" s="11">
        <v>0.74576119444325284</v>
      </c>
      <c r="AM2220" s="11">
        <v>0.86116633854055558</v>
      </c>
      <c r="AN2220" s="11">
        <v>0.72863657142857141</v>
      </c>
      <c r="AO2220" s="11">
        <v>0.74778589416519858</v>
      </c>
      <c r="AP2220" s="11">
        <v>0.3790400007367134</v>
      </c>
      <c r="AQ2220" s="11">
        <v>0.74576119444325284</v>
      </c>
      <c r="AR2220" s="11">
        <v>18464.8344997409</v>
      </c>
      <c r="AS2220" s="11">
        <v>17990</v>
      </c>
      <c r="AT2220" s="11">
        <v>10292935.9907657</v>
      </c>
      <c r="AW2220" s="11">
        <v>0.05</v>
      </c>
      <c r="AX2220" s="11">
        <v>1.4942493331684625E-2</v>
      </c>
    </row>
    <row r="2221" spans="1:50">
      <c r="A2221"/>
      <c r="B2221"/>
      <c r="C2221"/>
      <c r="D2221"/>
      <c r="E2221"/>
      <c r="F2221"/>
      <c r="G2221"/>
      <c r="H2221"/>
      <c r="I2221"/>
      <c r="J2221"/>
      <c r="K2221"/>
      <c r="L2221"/>
      <c r="M2221"/>
      <c r="N2221"/>
      <c r="O2221"/>
      <c r="P2221"/>
      <c r="Q2221"/>
      <c r="R2221"/>
      <c r="S2221"/>
      <c r="T2221"/>
      <c r="U2221"/>
      <c r="V2221"/>
      <c r="W2221"/>
      <c r="X2221"/>
      <c r="Y2221"/>
      <c r="Z2221"/>
      <c r="AA2221" s="11">
        <v>8.1967213114754092E-2</v>
      </c>
      <c r="AB2221" s="11">
        <v>0.14000000000000001</v>
      </c>
      <c r="AC2221" s="11">
        <v>0.7</v>
      </c>
      <c r="AD2221" s="11">
        <v>0.5</v>
      </c>
      <c r="AE2221" s="11">
        <v>0.60799999999999998</v>
      </c>
      <c r="AF2221" s="11">
        <v>0.39299999999999996</v>
      </c>
      <c r="AG2221" s="11">
        <v>0.7</v>
      </c>
      <c r="AH2221" s="11">
        <v>0.84699999999999998</v>
      </c>
      <c r="AI2221" s="11">
        <v>0.79599999999999993</v>
      </c>
      <c r="AJ2221" s="11">
        <v>0.75579147793337398</v>
      </c>
      <c r="AK2221" s="11">
        <v>0.7601577398853181</v>
      </c>
      <c r="AL2221" s="11">
        <v>0.75793242122583337</v>
      </c>
      <c r="AM2221" s="11">
        <v>0.9291117078684733</v>
      </c>
      <c r="AN2221" s="11">
        <v>0.76314128571428574</v>
      </c>
      <c r="AO2221" s="11">
        <v>0.75949966863310403</v>
      </c>
      <c r="AP2221" s="11">
        <v>0.38728000055253509</v>
      </c>
      <c r="AQ2221" s="11">
        <v>0.75793242122583337</v>
      </c>
      <c r="AR2221" s="11">
        <v>19088.2985832792</v>
      </c>
      <c r="AS2221" s="11">
        <v>18780</v>
      </c>
      <c r="AT2221" s="11">
        <v>10368326.275248099</v>
      </c>
      <c r="AW2221" s="11">
        <v>0.06</v>
      </c>
      <c r="AX2221" s="11">
        <v>1.4270149464930632E-2</v>
      </c>
    </row>
    <row r="2222" spans="1:50">
      <c r="A2222"/>
      <c r="B2222"/>
      <c r="C2222"/>
      <c r="D2222"/>
      <c r="E2222"/>
      <c r="F2222"/>
      <c r="G2222"/>
      <c r="H2222"/>
      <c r="I2222"/>
      <c r="J2222"/>
      <c r="K2222"/>
      <c r="L2222"/>
      <c r="M2222"/>
      <c r="N2222"/>
      <c r="O2222"/>
      <c r="P2222"/>
      <c r="Q2222"/>
      <c r="R2222"/>
      <c r="S2222"/>
      <c r="T2222"/>
      <c r="U2222"/>
      <c r="V2222"/>
      <c r="W2222"/>
      <c r="X2222"/>
      <c r="Y2222"/>
      <c r="Z2222"/>
      <c r="AA2222" s="11">
        <v>8.1967213114754092E-2</v>
      </c>
      <c r="AB2222" s="11">
        <v>0.14000000000000001</v>
      </c>
      <c r="AC2222" s="11">
        <v>0.7</v>
      </c>
      <c r="AD2222" s="11">
        <v>0.5</v>
      </c>
      <c r="AE2222" s="11">
        <v>0.61799999999999999</v>
      </c>
      <c r="AF2222" s="11">
        <v>0.35700000000000004</v>
      </c>
      <c r="AG2222" s="11">
        <v>0.7</v>
      </c>
      <c r="AH2222" s="11">
        <v>0.82599999999999996</v>
      </c>
      <c r="AI2222" s="11">
        <v>0.81400000000000006</v>
      </c>
      <c r="AJ2222" s="11">
        <v>0.75042000560139399</v>
      </c>
      <c r="AK2222" s="11">
        <v>0.77661123735080007</v>
      </c>
      <c r="AL2222" s="11">
        <v>0.74864479469590761</v>
      </c>
      <c r="AM2222" s="11">
        <v>1</v>
      </c>
      <c r="AN2222" s="11">
        <v>0.79151128571428575</v>
      </c>
      <c r="AO2222" s="11">
        <v>0.75991401561864058</v>
      </c>
      <c r="AP2222" s="11">
        <v>0.39552000036835672</v>
      </c>
      <c r="AQ2222" s="11">
        <v>0.74864479469590761</v>
      </c>
      <c r="AR2222" s="11">
        <v>19392.3459436755</v>
      </c>
      <c r="AS2222" s="11">
        <v>19200</v>
      </c>
      <c r="AT2222" s="11">
        <v>10441045.9365908</v>
      </c>
      <c r="AW2222" s="11">
        <v>7.0000000000000007E-2</v>
      </c>
      <c r="AX2222" s="11">
        <v>1.6868311952003695E-2</v>
      </c>
    </row>
    <row r="2223" spans="1:50">
      <c r="A2223"/>
      <c r="B2223"/>
      <c r="C2223"/>
      <c r="D2223"/>
      <c r="E2223"/>
      <c r="F2223"/>
      <c r="G2223"/>
      <c r="H2223"/>
      <c r="I2223"/>
      <c r="J2223"/>
      <c r="K2223"/>
      <c r="L2223"/>
      <c r="M2223"/>
      <c r="N2223"/>
      <c r="O2223"/>
      <c r="P2223"/>
      <c r="Q2223"/>
      <c r="R2223"/>
      <c r="S2223"/>
      <c r="T2223"/>
      <c r="U2223"/>
      <c r="V2223"/>
      <c r="W2223"/>
      <c r="X2223"/>
      <c r="Y2223"/>
      <c r="Z2223"/>
      <c r="AA2223" s="11">
        <v>8.1967213114754092E-2</v>
      </c>
      <c r="AB2223" s="11">
        <v>0.14000000000000001</v>
      </c>
      <c r="AC2223" s="11">
        <v>0.7</v>
      </c>
      <c r="AD2223" s="11">
        <v>0.5</v>
      </c>
      <c r="AE2223" s="11">
        <v>0.623</v>
      </c>
      <c r="AF2223" s="11">
        <v>0.36200000000000004</v>
      </c>
      <c r="AG2223" s="11">
        <v>0.7</v>
      </c>
      <c r="AH2223" s="11">
        <v>0.82900000000000007</v>
      </c>
      <c r="AI2223" s="11">
        <v>0.79799999999999993</v>
      </c>
      <c r="AJ2223" s="11">
        <v>0.70105777677305592</v>
      </c>
      <c r="AK2223" s="11">
        <v>0.79539416618592607</v>
      </c>
      <c r="AL2223" s="11">
        <v>0.73730627626475331</v>
      </c>
      <c r="AM2223" s="11">
        <v>1</v>
      </c>
      <c r="AN2223" s="11">
        <v>0.80202771428571429</v>
      </c>
      <c r="AO2223" s="11">
        <v>0.7460184456143526</v>
      </c>
      <c r="AP2223" s="11">
        <v>0.4037600001841784</v>
      </c>
      <c r="AQ2223" s="11">
        <v>0.73730627626475331</v>
      </c>
      <c r="AR2223" s="11">
        <v>19796.295895374398</v>
      </c>
      <c r="AS2223" s="11">
        <v>19580</v>
      </c>
      <c r="AT2223" s="11">
        <v>10501964.5166988</v>
      </c>
      <c r="AW2223" s="11">
        <v>7.0000000000000007E-2</v>
      </c>
      <c r="AX2223" s="11">
        <v>1.7487960867006352E-2</v>
      </c>
    </row>
    <row r="2224" spans="1:50">
      <c r="A2224"/>
      <c r="B2224"/>
      <c r="C2224"/>
      <c r="D2224"/>
      <c r="E2224"/>
      <c r="F2224"/>
      <c r="G2224"/>
      <c r="H2224"/>
      <c r="I2224"/>
      <c r="J2224"/>
      <c r="K2224"/>
      <c r="L2224"/>
      <c r="M2224"/>
      <c r="N2224"/>
      <c r="O2224"/>
      <c r="P2224"/>
      <c r="Q2224"/>
      <c r="R2224"/>
      <c r="S2224"/>
      <c r="T2224"/>
      <c r="U2224"/>
      <c r="V2224"/>
      <c r="W2224"/>
      <c r="X2224"/>
      <c r="Y2224"/>
      <c r="Z2224"/>
      <c r="AA2224" s="11">
        <v>8.1967213114754092E-2</v>
      </c>
      <c r="AB2224" s="11">
        <v>0.15719999961555009</v>
      </c>
      <c r="AC2224" s="11">
        <v>0.7</v>
      </c>
      <c r="AD2224" s="11">
        <v>0.5</v>
      </c>
      <c r="AE2224" s="11">
        <v>0.61699999999999999</v>
      </c>
      <c r="AF2224" s="11">
        <v>0.32</v>
      </c>
      <c r="AG2224" s="11">
        <v>0.7</v>
      </c>
      <c r="AH2224" s="11">
        <v>0.83200000000000007</v>
      </c>
      <c r="AI2224" s="11">
        <v>0.80200000000000005</v>
      </c>
      <c r="AJ2224" s="11">
        <v>0.68429046274546801</v>
      </c>
      <c r="AK2224" s="11">
        <v>0.78577663708006396</v>
      </c>
      <c r="AL2224" s="11">
        <v>0.71827265262957007</v>
      </c>
      <c r="AM2224" s="11">
        <v>1</v>
      </c>
      <c r="AN2224" s="11">
        <v>0.79595342857142859</v>
      </c>
      <c r="AO2224" s="11">
        <v>0.73047330610626404</v>
      </c>
      <c r="AP2224" s="11">
        <v>0.41200000000000003</v>
      </c>
      <c r="AQ2224" s="11">
        <v>0.71827265262957007</v>
      </c>
      <c r="AR2224" s="11">
        <v>21294.078997355198</v>
      </c>
      <c r="AS2224" s="11">
        <v>20980</v>
      </c>
      <c r="AT2224" s="11">
        <v>10549450</v>
      </c>
      <c r="AW2224" s="11">
        <v>0.06</v>
      </c>
      <c r="AX2224" s="11">
        <v>1.0355684681311289E-2</v>
      </c>
    </row>
    <row r="2225" spans="1:50">
      <c r="A2225"/>
      <c r="B2225"/>
      <c r="C2225"/>
      <c r="D2225"/>
      <c r="E2225"/>
      <c r="F2225"/>
      <c r="G2225"/>
      <c r="H2225"/>
      <c r="I2225"/>
      <c r="J2225"/>
      <c r="K2225"/>
      <c r="L2225"/>
      <c r="M2225"/>
      <c r="N2225"/>
      <c r="O2225"/>
      <c r="P2225"/>
      <c r="Q2225"/>
      <c r="R2225"/>
      <c r="S2225"/>
      <c r="T2225"/>
      <c r="U2225"/>
      <c r="V2225"/>
      <c r="W2225"/>
      <c r="X2225"/>
      <c r="Y2225"/>
      <c r="Z2225"/>
      <c r="AA2225" s="11">
        <v>8.1967213114754092E-2</v>
      </c>
      <c r="AB2225" s="11">
        <v>0.17439999923110006</v>
      </c>
      <c r="AC2225" s="11">
        <v>0.73299999999999998</v>
      </c>
      <c r="AD2225" s="11">
        <v>0.5</v>
      </c>
      <c r="AE2225" s="11">
        <v>0.64</v>
      </c>
      <c r="AF2225" s="11">
        <v>0.29699999999999999</v>
      </c>
      <c r="AG2225" s="11">
        <v>0.7</v>
      </c>
      <c r="AH2225" s="11">
        <v>0.84400000000000008</v>
      </c>
      <c r="AI2225" s="11">
        <v>0.82400000000000007</v>
      </c>
      <c r="AJ2225" s="11">
        <v>0.67395177868802003</v>
      </c>
      <c r="AK2225" s="11">
        <v>0.74846699532579597</v>
      </c>
      <c r="AL2225" s="11">
        <v>0.70022330060224658</v>
      </c>
      <c r="AM2225" s="11">
        <v>1</v>
      </c>
      <c r="AN2225" s="11">
        <v>0.79026300000000005</v>
      </c>
      <c r="AO2225" s="11">
        <v>0.69975565946407292</v>
      </c>
      <c r="AP2225" s="11">
        <v>0.42200000000000004</v>
      </c>
      <c r="AQ2225" s="11">
        <v>0.70022330060224658</v>
      </c>
      <c r="AR2225" s="11">
        <v>22869.803671790902</v>
      </c>
      <c r="AS2225" s="11">
        <v>22180</v>
      </c>
      <c r="AT2225" s="11">
        <v>10584344</v>
      </c>
      <c r="AW2225" s="11">
        <v>0.05</v>
      </c>
      <c r="AX2225" s="11">
        <v>-8.8636084518679548E-3</v>
      </c>
    </row>
    <row r="2226" spans="1:50">
      <c r="A2226"/>
      <c r="B2226"/>
      <c r="C2226"/>
      <c r="D2226"/>
      <c r="E2226"/>
      <c r="F2226"/>
      <c r="G2226"/>
      <c r="H2226"/>
      <c r="I2226"/>
      <c r="J2226"/>
      <c r="K2226"/>
      <c r="L2226"/>
      <c r="M2226"/>
      <c r="N2226"/>
      <c r="O2226"/>
      <c r="P2226"/>
      <c r="Q2226"/>
      <c r="R2226"/>
      <c r="S2226"/>
      <c r="T2226"/>
      <c r="U2226"/>
      <c r="V2226"/>
      <c r="W2226"/>
      <c r="X2226"/>
      <c r="Y2226"/>
      <c r="Z2226"/>
      <c r="AA2226" s="11">
        <v>8.1967213114754092E-2</v>
      </c>
      <c r="AB2226" s="11">
        <v>0.19159999884665013</v>
      </c>
      <c r="AC2226" s="11">
        <v>0.78599999999999992</v>
      </c>
      <c r="AD2226" s="11">
        <v>0.5</v>
      </c>
      <c r="AE2226" s="11">
        <v>0.623</v>
      </c>
      <c r="AF2226" s="11">
        <v>0.35399999999999998</v>
      </c>
      <c r="AG2226" s="11">
        <v>0.7</v>
      </c>
      <c r="AH2226" s="11">
        <v>0.80400000000000005</v>
      </c>
      <c r="AI2226" s="11">
        <v>0.86599999999999999</v>
      </c>
      <c r="AJ2226" s="11">
        <v>0.65661809904231594</v>
      </c>
      <c r="AK2226" s="11">
        <v>0.74883470645118999</v>
      </c>
      <c r="AL2226" s="11">
        <v>0.6979760651138438</v>
      </c>
      <c r="AM2226" s="11">
        <v>1</v>
      </c>
      <c r="AN2226" s="11">
        <v>0.81256714285714282</v>
      </c>
      <c r="AO2226" s="11">
        <v>0.70133702128199849</v>
      </c>
      <c r="AP2226" s="11">
        <v>0.41499999999999998</v>
      </c>
      <c r="AQ2226" s="11">
        <v>0.6979760651138438</v>
      </c>
      <c r="AR2226" s="11">
        <v>24122.923391430999</v>
      </c>
      <c r="AS2226" s="11">
        <v>23360</v>
      </c>
      <c r="AT2226" s="11">
        <v>10608335</v>
      </c>
      <c r="AW2226" s="11">
        <v>0.05</v>
      </c>
      <c r="AX2226" s="11">
        <v>-7.2238634451653183E-3</v>
      </c>
    </row>
    <row r="2227" spans="1:50">
      <c r="A2227"/>
      <c r="B2227"/>
      <c r="C2227"/>
      <c r="D2227"/>
      <c r="E2227"/>
      <c r="F2227"/>
      <c r="G2227"/>
      <c r="H2227"/>
      <c r="I2227"/>
      <c r="J2227"/>
      <c r="K2227"/>
      <c r="L2227"/>
      <c r="M2227"/>
      <c r="N2227"/>
      <c r="O2227"/>
      <c r="P2227"/>
      <c r="Q2227"/>
      <c r="R2227"/>
      <c r="S2227"/>
      <c r="T2227"/>
      <c r="U2227"/>
      <c r="V2227"/>
      <c r="W2227"/>
      <c r="X2227"/>
      <c r="Y2227"/>
      <c r="Z2227"/>
      <c r="AA2227" s="11">
        <v>8.1967213114754092E-2</v>
      </c>
      <c r="AB2227" s="11">
        <v>0.20879999846220021</v>
      </c>
      <c r="AC2227" s="11">
        <v>0.80500000000000005</v>
      </c>
      <c r="AD2227" s="11">
        <v>0.5</v>
      </c>
      <c r="AE2227" s="11">
        <v>0.61299999999999999</v>
      </c>
      <c r="AF2227" s="11">
        <v>0.32600000000000001</v>
      </c>
      <c r="AG2227" s="11">
        <v>0.7</v>
      </c>
      <c r="AH2227" s="11">
        <v>0.79400000000000004</v>
      </c>
      <c r="AI2227" s="11">
        <v>0.86</v>
      </c>
      <c r="AJ2227" s="11">
        <v>0.69111745252493595</v>
      </c>
      <c r="AK2227" s="11">
        <v>0.74313077534230398</v>
      </c>
      <c r="AL2227" s="11">
        <v>0.70379838393322081</v>
      </c>
      <c r="AM2227" s="11">
        <v>1</v>
      </c>
      <c r="AN2227" s="11">
        <v>0.8598351428571428</v>
      </c>
      <c r="AO2227" s="11">
        <v>0.70418684442099011</v>
      </c>
      <c r="AP2227" s="11">
        <v>0.43099999999999999</v>
      </c>
      <c r="AQ2227" s="11">
        <v>0.70379838393322081</v>
      </c>
      <c r="AR2227" s="11">
        <v>24947.5220720172</v>
      </c>
      <c r="AS2227" s="11">
        <v>24100</v>
      </c>
      <c r="AT2227" s="11">
        <v>10622413</v>
      </c>
      <c r="AW2227" s="11">
        <v>0.06</v>
      </c>
      <c r="AX2227" s="11">
        <v>-6.6815793517144006E-3</v>
      </c>
    </row>
    <row r="2228" spans="1:50">
      <c r="A2228"/>
      <c r="B2228"/>
      <c r="C2228"/>
      <c r="D2228"/>
      <c r="E2228"/>
      <c r="F2228"/>
      <c r="G2228"/>
      <c r="H2228"/>
      <c r="I2228"/>
      <c r="J2228"/>
      <c r="K2228"/>
      <c r="L2228"/>
      <c r="M2228"/>
      <c r="N2228"/>
      <c r="O2228"/>
      <c r="P2228"/>
      <c r="Q2228"/>
      <c r="R2228"/>
      <c r="S2228"/>
      <c r="T2228"/>
      <c r="U2228"/>
      <c r="V2228"/>
      <c r="W2228"/>
      <c r="X2228"/>
      <c r="Y2228"/>
      <c r="Z2228"/>
      <c r="AA2228" s="11">
        <v>8.1967213114754092E-2</v>
      </c>
      <c r="AB2228" s="11">
        <v>0.22599999807775017</v>
      </c>
      <c r="AC2228" s="11">
        <v>0.81099999999999994</v>
      </c>
      <c r="AD2228" s="11">
        <v>0.6</v>
      </c>
      <c r="AE2228" s="11">
        <v>0.61599999999999999</v>
      </c>
      <c r="AF2228" s="11">
        <v>0.35399999999999998</v>
      </c>
      <c r="AG2228" s="11">
        <v>0.7</v>
      </c>
      <c r="AH2228" s="11">
        <v>0.79900000000000004</v>
      </c>
      <c r="AI2228" s="11">
        <v>0.85799999999999998</v>
      </c>
      <c r="AJ2228" s="11">
        <v>0.65816017705090601</v>
      </c>
      <c r="AK2228" s="11">
        <v>0.74222395709973399</v>
      </c>
      <c r="AL2228" s="11">
        <v>0.71605598436000617</v>
      </c>
      <c r="AM2228" s="11">
        <v>1</v>
      </c>
      <c r="AN2228" s="11">
        <v>0.8426384403843763</v>
      </c>
      <c r="AO2228" s="11">
        <v>0.70742499193038677</v>
      </c>
      <c r="AP2228" s="11">
        <v>0.40299999999999997</v>
      </c>
      <c r="AQ2228" s="11">
        <v>0.71605598436000617</v>
      </c>
      <c r="AR2228" s="11">
        <v>24919.560142145299</v>
      </c>
      <c r="AS2228" s="11">
        <v>24080</v>
      </c>
      <c r="AT2228" s="11">
        <v>10632069</v>
      </c>
      <c r="AW2228" s="11">
        <v>7.0000000000000007E-2</v>
      </c>
      <c r="AX2228" s="11">
        <v>-8.4212071393378052E-3</v>
      </c>
    </row>
    <row r="2229" spans="1:50">
      <c r="A2229"/>
      <c r="B2229"/>
      <c r="C2229"/>
      <c r="D2229"/>
      <c r="E2229"/>
      <c r="F2229"/>
      <c r="G2229"/>
      <c r="H2229"/>
      <c r="I2229"/>
      <c r="J2229"/>
      <c r="K2229"/>
      <c r="L2229"/>
      <c r="M2229"/>
      <c r="N2229"/>
      <c r="O2229"/>
      <c r="P2229"/>
      <c r="Q2229"/>
      <c r="R2229"/>
      <c r="S2229"/>
      <c r="T2229"/>
      <c r="U2229"/>
      <c r="V2229"/>
      <c r="W2229"/>
      <c r="X2229"/>
      <c r="Y2229"/>
      <c r="Z2229"/>
      <c r="AA2229" s="11">
        <v>8.1967213114754092E-2</v>
      </c>
      <c r="AB2229" s="11">
        <v>0.24319999769330025</v>
      </c>
      <c r="AC2229" s="11">
        <v>0.80500000000000005</v>
      </c>
      <c r="AD2229" s="11">
        <v>0.6</v>
      </c>
      <c r="AE2229" s="11">
        <v>0.61</v>
      </c>
      <c r="AF2229" s="11">
        <v>0.371</v>
      </c>
      <c r="AG2229" s="11">
        <v>0.7</v>
      </c>
      <c r="AH2229" s="11">
        <v>0.79700000000000004</v>
      </c>
      <c r="AI2229" s="11">
        <v>0.875</v>
      </c>
      <c r="AJ2229" s="11">
        <v>0.65657857531574848</v>
      </c>
      <c r="AK2229" s="11">
        <v>0.73980171758287794</v>
      </c>
      <c r="AL2229" s="11">
        <v>0.71389542456469846</v>
      </c>
      <c r="AM2229" s="11">
        <v>1</v>
      </c>
      <c r="AN2229" s="11">
        <v>0.82544173791160969</v>
      </c>
      <c r="AO2229" s="11">
        <v>0.70535074205744608</v>
      </c>
      <c r="AP2229" s="11">
        <v>0.37</v>
      </c>
      <c r="AQ2229" s="11">
        <v>0.71389542456469846</v>
      </c>
      <c r="AS2229" s="11">
        <v>25306.666666666744</v>
      </c>
      <c r="AW2229" s="11">
        <v>0.06</v>
      </c>
      <c r="AX2229" s="11">
        <v>-1.3955681555956306E-2</v>
      </c>
    </row>
    <row r="2230" spans="1:50">
      <c r="A2230"/>
      <c r="B2230"/>
      <c r="C2230"/>
      <c r="D2230"/>
      <c r="E2230"/>
      <c r="F2230"/>
      <c r="G2230"/>
      <c r="H2230"/>
      <c r="I2230"/>
      <c r="J2230"/>
      <c r="K2230"/>
      <c r="L2230"/>
      <c r="M2230"/>
      <c r="N2230"/>
      <c r="O2230"/>
      <c r="P2230"/>
      <c r="Q2230"/>
      <c r="R2230"/>
      <c r="S2230"/>
      <c r="T2230"/>
      <c r="U2230"/>
      <c r="V2230"/>
      <c r="W2230"/>
      <c r="X2230"/>
      <c r="Y2230"/>
      <c r="Z2230"/>
      <c r="AA2230" s="11">
        <v>0</v>
      </c>
      <c r="AB2230" s="11">
        <v>9.9999999999999978E-2</v>
      </c>
      <c r="AC2230" s="11">
        <v>0.50600000098347664</v>
      </c>
      <c r="AD2230" s="11">
        <v>0.2760000005364418</v>
      </c>
      <c r="AE2230" s="11">
        <v>0.80500000156462193</v>
      </c>
      <c r="AF2230" s="11">
        <v>0.4397600008547306</v>
      </c>
      <c r="AG2230" s="11">
        <v>0.46000000089406967</v>
      </c>
      <c r="AH2230" s="11">
        <v>0.66884000129997734</v>
      </c>
      <c r="AI2230" s="11">
        <v>0.69000000134110451</v>
      </c>
      <c r="AJ2230" s="11">
        <v>0.56514079230517744</v>
      </c>
      <c r="AK2230" s="11">
        <v>0.31489696373535336</v>
      </c>
      <c r="AL2230" s="11">
        <v>0.45265075606387289</v>
      </c>
      <c r="AM2230" s="11">
        <v>3.9033109985070667E-2</v>
      </c>
      <c r="AN2230" s="11">
        <v>0.31610842857142857</v>
      </c>
      <c r="AO2230" s="11">
        <v>0.52320298122890541</v>
      </c>
      <c r="AP2230" s="11">
        <v>0.48000000268220899</v>
      </c>
      <c r="AQ2230" s="11">
        <v>0.45265075606387289</v>
      </c>
      <c r="AS2230" s="11" t="e">
        <v>#DIV/0!</v>
      </c>
      <c r="AT2230" s="11">
        <v>525736</v>
      </c>
      <c r="AW2230" s="11">
        <v>-0.25</v>
      </c>
      <c r="AX2230" s="11">
        <v>-0.1301380448311758</v>
      </c>
    </row>
    <row r="2231" spans="1:50">
      <c r="A2231"/>
      <c r="B2231"/>
      <c r="C2231"/>
      <c r="D2231"/>
      <c r="E2231"/>
      <c r="F2231"/>
      <c r="G2231"/>
      <c r="H2231"/>
      <c r="I2231"/>
      <c r="J2231"/>
      <c r="K2231"/>
      <c r="L2231"/>
      <c r="M2231"/>
      <c r="N2231"/>
      <c r="O2231"/>
      <c r="P2231"/>
      <c r="Q2231"/>
      <c r="R2231"/>
      <c r="S2231"/>
      <c r="T2231"/>
      <c r="U2231"/>
      <c r="V2231"/>
      <c r="W2231"/>
      <c r="X2231"/>
      <c r="Y2231"/>
      <c r="Z2231"/>
      <c r="AA2231" s="11">
        <v>0</v>
      </c>
      <c r="AB2231" s="11">
        <v>9.9999999999999978E-2</v>
      </c>
      <c r="AC2231" s="11">
        <v>0.51700000073760743</v>
      </c>
      <c r="AD2231" s="11">
        <v>0.28200000040233136</v>
      </c>
      <c r="AE2231" s="11">
        <v>0.82250000117346644</v>
      </c>
      <c r="AF2231" s="11">
        <v>0.44932000064104793</v>
      </c>
      <c r="AG2231" s="11">
        <v>0.47000000067055225</v>
      </c>
      <c r="AH2231" s="11">
        <v>0.68338000097498297</v>
      </c>
      <c r="AI2231" s="11">
        <v>0.70500000100582838</v>
      </c>
      <c r="AJ2231" s="11">
        <v>0.56647019619945205</v>
      </c>
      <c r="AK2231" s="11">
        <v>0.31111935083651998</v>
      </c>
      <c r="AL2231" s="11">
        <v>0.45168444498517513</v>
      </c>
      <c r="AM2231" s="11">
        <v>5.9474015052060437E-2</v>
      </c>
      <c r="AN2231" s="11">
        <v>0.32490214285714286</v>
      </c>
      <c r="AO2231" s="11">
        <v>0.52367651144726657</v>
      </c>
      <c r="AP2231" s="11">
        <v>0.49200000241398811</v>
      </c>
      <c r="AQ2231" s="11">
        <v>0.45168444498517513</v>
      </c>
      <c r="AS2231" s="11" t="e">
        <v>#DIV/0!</v>
      </c>
      <c r="AT2231" s="11">
        <v>537527</v>
      </c>
      <c r="AW2231" s="11">
        <v>-0.25</v>
      </c>
      <c r="AX2231" s="11">
        <v>-0.13216891810903098</v>
      </c>
    </row>
    <row r="2232" spans="1:50">
      <c r="A2232"/>
      <c r="B2232"/>
      <c r="C2232"/>
      <c r="D2232"/>
      <c r="E2232"/>
      <c r="F2232"/>
      <c r="G2232"/>
      <c r="H2232"/>
      <c r="I2232"/>
      <c r="J2232"/>
      <c r="K2232"/>
      <c r="L2232"/>
      <c r="M2232"/>
      <c r="N2232"/>
      <c r="O2232"/>
      <c r="P2232"/>
      <c r="Q2232"/>
      <c r="R2232"/>
      <c r="S2232"/>
      <c r="T2232"/>
      <c r="U2232"/>
      <c r="V2232"/>
      <c r="W2232"/>
      <c r="X2232"/>
      <c r="Y2232"/>
      <c r="Z2232"/>
      <c r="AA2232" s="11">
        <v>0</v>
      </c>
      <c r="AB2232" s="11">
        <v>9.9999999999999978E-2</v>
      </c>
      <c r="AC2232" s="11">
        <v>0.52800000049173834</v>
      </c>
      <c r="AD2232" s="11">
        <v>0.28800000026822092</v>
      </c>
      <c r="AE2232" s="11">
        <v>0.84000000078231096</v>
      </c>
      <c r="AF2232" s="11">
        <v>0.45888000042736526</v>
      </c>
      <c r="AG2232" s="11">
        <v>0.48000000044703484</v>
      </c>
      <c r="AH2232" s="11">
        <v>0.69792000064998871</v>
      </c>
      <c r="AI2232" s="11">
        <v>0.72000000067055225</v>
      </c>
      <c r="AJ2232" s="11">
        <v>0.62969067305734605</v>
      </c>
      <c r="AK2232" s="11">
        <v>0.33096394057492301</v>
      </c>
      <c r="AL2232" s="11">
        <v>0.55549855228001821</v>
      </c>
      <c r="AM2232" s="11">
        <v>8.7626849418108665E-2</v>
      </c>
      <c r="AN2232" s="11">
        <v>0.33041714285714285</v>
      </c>
      <c r="AO2232" s="11">
        <v>0.56052227888893547</v>
      </c>
      <c r="AP2232" s="11">
        <v>0.50400000214576723</v>
      </c>
      <c r="AQ2232" s="11">
        <v>0.55549855228001821</v>
      </c>
      <c r="AS2232" s="11" t="e">
        <v>#DIV/0!</v>
      </c>
      <c r="AT2232" s="11">
        <v>551277</v>
      </c>
      <c r="AW2232" s="11">
        <v>-0.22</v>
      </c>
      <c r="AX2232" s="11">
        <v>-0.13387139238751161</v>
      </c>
    </row>
    <row r="2233" spans="1:50">
      <c r="A2233"/>
      <c r="B2233"/>
      <c r="C2233"/>
      <c r="D2233"/>
      <c r="E2233"/>
      <c r="F2233"/>
      <c r="G2233"/>
      <c r="H2233"/>
      <c r="I2233"/>
      <c r="J2233"/>
      <c r="K2233"/>
      <c r="L2233"/>
      <c r="M2233"/>
      <c r="N2233"/>
      <c r="O2233"/>
      <c r="P2233"/>
      <c r="Q2233"/>
      <c r="R2233"/>
      <c r="S2233"/>
      <c r="T2233"/>
      <c r="U2233"/>
      <c r="V2233"/>
      <c r="W2233"/>
      <c r="X2233"/>
      <c r="Y2233"/>
      <c r="Z2233"/>
      <c r="AA2233" s="11">
        <v>0</v>
      </c>
      <c r="AB2233" s="11">
        <v>9.9999999999999978E-2</v>
      </c>
      <c r="AC2233" s="11">
        <v>0.53900000024586914</v>
      </c>
      <c r="AD2233" s="11">
        <v>0.29400000013411043</v>
      </c>
      <c r="AE2233" s="11">
        <v>0.85750000039115548</v>
      </c>
      <c r="AF2233" s="11">
        <v>0.46844000021368259</v>
      </c>
      <c r="AG2233" s="11">
        <v>0.49000000022351742</v>
      </c>
      <c r="AH2233" s="11">
        <v>0.71246000032499435</v>
      </c>
      <c r="AI2233" s="11">
        <v>0.73500000033527613</v>
      </c>
      <c r="AJ2233" s="11">
        <v>0.69291114991524005</v>
      </c>
      <c r="AK2233" s="11">
        <v>0.35080853031332604</v>
      </c>
      <c r="AL2233" s="11">
        <v>0.65931265957486129</v>
      </c>
      <c r="AM2233" s="11">
        <v>0.12859060155941221</v>
      </c>
      <c r="AN2233" s="11">
        <v>0.33762799999999998</v>
      </c>
      <c r="AO2233" s="11">
        <v>0.59736804633060436</v>
      </c>
      <c r="AP2233" s="11">
        <v>0.51600000187754635</v>
      </c>
      <c r="AQ2233" s="11">
        <v>0.65931265957486129</v>
      </c>
      <c r="AS2233" s="11" t="e">
        <v>#DIV/0!</v>
      </c>
      <c r="AT2233" s="11">
        <v>568177</v>
      </c>
      <c r="AW2233" s="11">
        <v>-0.2</v>
      </c>
      <c r="AX2233" s="11">
        <v>-0.13568204208813095</v>
      </c>
    </row>
    <row r="2234" spans="1:50">
      <c r="A2234"/>
      <c r="B2234"/>
      <c r="C2234"/>
      <c r="D2234"/>
      <c r="E2234"/>
      <c r="F2234"/>
      <c r="G2234"/>
      <c r="H2234"/>
      <c r="I2234"/>
      <c r="J2234"/>
      <c r="K2234"/>
      <c r="L2234"/>
      <c r="M2234"/>
      <c r="N2234"/>
      <c r="O2234"/>
      <c r="P2234"/>
      <c r="Q2234"/>
      <c r="R2234"/>
      <c r="S2234"/>
      <c r="T2234"/>
      <c r="U2234"/>
      <c r="V2234"/>
      <c r="W2234"/>
      <c r="X2234"/>
      <c r="Y2234"/>
      <c r="Z2234"/>
      <c r="AA2234" s="11">
        <v>0</v>
      </c>
      <c r="AB2234" s="11">
        <v>9.9999999999999978E-2</v>
      </c>
      <c r="AC2234" s="11">
        <v>0.55000000000000004</v>
      </c>
      <c r="AD2234" s="11">
        <v>0.3</v>
      </c>
      <c r="AE2234" s="11">
        <v>0.875</v>
      </c>
      <c r="AF2234" s="11">
        <v>0.47799999999999998</v>
      </c>
      <c r="AG2234" s="11">
        <v>0.5</v>
      </c>
      <c r="AH2234" s="11">
        <v>0.72699999999999998</v>
      </c>
      <c r="AI2234" s="11">
        <v>0.75</v>
      </c>
      <c r="AJ2234" s="11">
        <v>0.69974111695914798</v>
      </c>
      <c r="AK2234" s="11">
        <v>0.37151160864792898</v>
      </c>
      <c r="AL2234" s="11">
        <v>0.66366244901760474</v>
      </c>
      <c r="AM2234" s="11">
        <v>0.15899400227093888</v>
      </c>
      <c r="AN2234" s="11">
        <v>0.34963242857142857</v>
      </c>
      <c r="AO2234" s="11">
        <v>0.61916938611531624</v>
      </c>
      <c r="AP2234" s="11">
        <v>0.52800000160932536</v>
      </c>
      <c r="AQ2234" s="11">
        <v>0.66366244901760474</v>
      </c>
      <c r="AS2234" s="11" t="e">
        <v>#DIV/0!</v>
      </c>
      <c r="AT2234" s="11">
        <v>589575</v>
      </c>
      <c r="AW2234" s="11">
        <v>-0.18</v>
      </c>
      <c r="AX2234" s="11">
        <v>-0.13747904419650531</v>
      </c>
    </row>
    <row r="2235" spans="1:50">
      <c r="A2235"/>
      <c r="B2235"/>
      <c r="C2235"/>
      <c r="D2235"/>
      <c r="E2235"/>
      <c r="F2235"/>
      <c r="G2235"/>
      <c r="H2235"/>
      <c r="I2235"/>
      <c r="J2235"/>
      <c r="K2235"/>
      <c r="L2235"/>
      <c r="M2235"/>
      <c r="N2235"/>
      <c r="O2235"/>
      <c r="P2235"/>
      <c r="Q2235"/>
      <c r="R2235"/>
      <c r="S2235"/>
      <c r="T2235"/>
      <c r="U2235"/>
      <c r="V2235"/>
      <c r="W2235"/>
      <c r="X2235"/>
      <c r="Y2235"/>
      <c r="Z2235"/>
      <c r="AA2235" s="11">
        <v>0</v>
      </c>
      <c r="AB2235" s="11">
        <v>9.9999999999999978E-2</v>
      </c>
      <c r="AC2235" s="11">
        <v>0.55000000000000004</v>
      </c>
      <c r="AD2235" s="11">
        <v>0.3</v>
      </c>
      <c r="AE2235" s="11">
        <v>0.875</v>
      </c>
      <c r="AF2235" s="11">
        <v>0.47100000000000003</v>
      </c>
      <c r="AG2235" s="11">
        <v>0.5</v>
      </c>
      <c r="AH2235" s="11">
        <v>0.73599999999999999</v>
      </c>
      <c r="AI2235" s="11">
        <v>0.75</v>
      </c>
      <c r="AJ2235" s="11">
        <v>0.70657108400305602</v>
      </c>
      <c r="AK2235" s="11">
        <v>0.39221468698253198</v>
      </c>
      <c r="AL2235" s="11">
        <v>0.66801223846034818</v>
      </c>
      <c r="AM2235" s="11">
        <v>0.21770548549155444</v>
      </c>
      <c r="AN2235" s="11">
        <v>0.31090714285714288</v>
      </c>
      <c r="AO2235" s="11">
        <v>0.64097072590002813</v>
      </c>
      <c r="AP2235" s="11">
        <v>0.54000000134110449</v>
      </c>
      <c r="AQ2235" s="11">
        <v>0.66801223846034818</v>
      </c>
      <c r="AR2235" s="11">
        <v>55053.514699089697</v>
      </c>
      <c r="AS2235" s="11" t="e">
        <v>#DIV/0!</v>
      </c>
      <c r="AT2235" s="11">
        <v>616817</v>
      </c>
      <c r="AW2235" s="11">
        <v>-0.18</v>
      </c>
      <c r="AX2235" s="11">
        <v>-0.13933249721169644</v>
      </c>
    </row>
    <row r="2236" spans="1:50">
      <c r="A2236"/>
      <c r="B2236"/>
      <c r="C2236"/>
      <c r="D2236"/>
      <c r="E2236"/>
      <c r="F2236"/>
      <c r="G2236"/>
      <c r="H2236"/>
      <c r="I2236"/>
      <c r="J2236"/>
      <c r="K2236"/>
      <c r="L2236"/>
      <c r="M2236"/>
      <c r="N2236"/>
      <c r="O2236"/>
      <c r="P2236"/>
      <c r="Q2236"/>
      <c r="R2236"/>
      <c r="S2236"/>
      <c r="T2236"/>
      <c r="U2236"/>
      <c r="V2236"/>
      <c r="W2236"/>
      <c r="X2236"/>
      <c r="Y2236"/>
      <c r="Z2236"/>
      <c r="AA2236" s="11">
        <v>0</v>
      </c>
      <c r="AB2236" s="11">
        <v>0.1179999995976686</v>
      </c>
      <c r="AC2236" s="11">
        <v>0.55000000000000004</v>
      </c>
      <c r="AD2236" s="11">
        <v>0.3</v>
      </c>
      <c r="AE2236" s="11">
        <v>0.875</v>
      </c>
      <c r="AF2236" s="11">
        <v>0.47100000000000003</v>
      </c>
      <c r="AG2236" s="11">
        <v>0.5</v>
      </c>
      <c r="AH2236" s="11">
        <v>0.752</v>
      </c>
      <c r="AI2236" s="11">
        <v>0.75</v>
      </c>
      <c r="AJ2236" s="11">
        <v>0.66838793158300103</v>
      </c>
      <c r="AK2236" s="11">
        <v>0.384140901783665</v>
      </c>
      <c r="AL2236" s="11">
        <v>0.66837505170410449</v>
      </c>
      <c r="AM2236" s="11">
        <v>0.30496380966092668</v>
      </c>
      <c r="AN2236" s="11">
        <v>0.27218185714285714</v>
      </c>
      <c r="AO2236" s="11">
        <v>0.64456425555652475</v>
      </c>
      <c r="AP2236" s="11">
        <v>0.55200000107288361</v>
      </c>
      <c r="AQ2236" s="11">
        <v>0.66837505170410449</v>
      </c>
      <c r="AR2236" s="11">
        <v>55352.651240936902</v>
      </c>
      <c r="AS2236" s="11" t="e">
        <v>#DIV/0!</v>
      </c>
      <c r="AT2236" s="11">
        <v>648270</v>
      </c>
      <c r="AW2236" s="11">
        <v>-0.18</v>
      </c>
      <c r="AX2236" s="11">
        <v>-0.13841219091278234</v>
      </c>
    </row>
    <row r="2237" spans="1:50">
      <c r="A2237"/>
      <c r="B2237"/>
      <c r="C2237"/>
      <c r="D2237"/>
      <c r="E2237"/>
      <c r="F2237"/>
      <c r="G2237"/>
      <c r="H2237"/>
      <c r="I2237"/>
      <c r="J2237"/>
      <c r="K2237"/>
      <c r="L2237"/>
      <c r="M2237"/>
      <c r="N2237"/>
      <c r="O2237"/>
      <c r="P2237"/>
      <c r="Q2237"/>
      <c r="R2237"/>
      <c r="S2237"/>
      <c r="T2237"/>
      <c r="U2237"/>
      <c r="V2237"/>
      <c r="W2237"/>
      <c r="X2237"/>
      <c r="Y2237"/>
      <c r="Z2237"/>
      <c r="AA2237" s="11">
        <v>0</v>
      </c>
      <c r="AB2237" s="11">
        <v>0.13599999919533734</v>
      </c>
      <c r="AC2237" s="11">
        <v>0.55000000000000004</v>
      </c>
      <c r="AD2237" s="11">
        <v>0.3</v>
      </c>
      <c r="AE2237" s="11">
        <v>0.875</v>
      </c>
      <c r="AF2237" s="11">
        <v>0.56700000000000006</v>
      </c>
      <c r="AG2237" s="11">
        <v>0.5</v>
      </c>
      <c r="AH2237" s="11">
        <v>0.81200000000000006</v>
      </c>
      <c r="AI2237" s="11">
        <v>0.77</v>
      </c>
      <c r="AJ2237" s="11">
        <v>0.63020477916294593</v>
      </c>
      <c r="AK2237" s="11">
        <v>0.37606711658479802</v>
      </c>
      <c r="AL2237" s="11">
        <v>0.66873786494786069</v>
      </c>
      <c r="AM2237" s="11">
        <v>0.43291099420860224</v>
      </c>
      <c r="AN2237" s="11">
        <v>0.240563</v>
      </c>
      <c r="AO2237" s="11">
        <v>0.64815778521302136</v>
      </c>
      <c r="AP2237" s="11">
        <v>0.56400000080466273</v>
      </c>
      <c r="AQ2237" s="11">
        <v>0.66873786494786069</v>
      </c>
      <c r="AR2237" s="11">
        <v>57073.093021658497</v>
      </c>
      <c r="AS2237" s="11" t="e">
        <v>#DIV/0!</v>
      </c>
      <c r="AT2237" s="11">
        <v>684521</v>
      </c>
      <c r="AW2237" s="11">
        <v>-0.17</v>
      </c>
      <c r="AX2237" s="11">
        <v>-0.13955101369611222</v>
      </c>
    </row>
    <row r="2238" spans="1:50">
      <c r="A2238"/>
      <c r="B2238"/>
      <c r="C2238"/>
      <c r="D2238"/>
      <c r="E2238"/>
      <c r="F2238"/>
      <c r="G2238"/>
      <c r="H2238"/>
      <c r="I2238"/>
      <c r="J2238"/>
      <c r="K2238"/>
      <c r="L2238"/>
      <c r="M2238"/>
      <c r="N2238"/>
      <c r="O2238"/>
      <c r="P2238"/>
      <c r="Q2238"/>
      <c r="R2238"/>
      <c r="S2238"/>
      <c r="T2238"/>
      <c r="U2238"/>
      <c r="V2238"/>
      <c r="W2238"/>
      <c r="X2238"/>
      <c r="Y2238"/>
      <c r="Z2238"/>
      <c r="AA2238" s="11">
        <v>0</v>
      </c>
      <c r="AB2238" s="11">
        <v>0.15399999879300597</v>
      </c>
      <c r="AC2238" s="11">
        <v>0.55000000000000004</v>
      </c>
      <c r="AD2238" s="11">
        <v>0.5</v>
      </c>
      <c r="AE2238" s="11">
        <v>0.875</v>
      </c>
      <c r="AF2238" s="11">
        <v>0.70200000000000007</v>
      </c>
      <c r="AG2238" s="11">
        <v>0.5</v>
      </c>
      <c r="AH2238" s="11">
        <v>0.871</v>
      </c>
      <c r="AI2238" s="11">
        <v>0.73</v>
      </c>
      <c r="AJ2238" s="11">
        <v>0.69016018205521201</v>
      </c>
      <c r="AK2238" s="11">
        <v>0.36607234986533604</v>
      </c>
      <c r="AL2238" s="11">
        <v>0.65360703365656325</v>
      </c>
      <c r="AM2238" s="11">
        <v>0.5719280370277211</v>
      </c>
      <c r="AN2238" s="11">
        <v>0.20785685714285715</v>
      </c>
      <c r="AO2238" s="11">
        <v>0.60999036172311205</v>
      </c>
      <c r="AP2238" s="11">
        <v>0.57600000053644185</v>
      </c>
      <c r="AQ2238" s="11">
        <v>0.65360703365656325</v>
      </c>
      <c r="AR2238" s="11">
        <v>56462.050346891599</v>
      </c>
      <c r="AS2238" s="11" t="e">
        <v>#DIV/0!</v>
      </c>
      <c r="AT2238" s="11">
        <v>731512</v>
      </c>
      <c r="AW2238" s="11">
        <v>-0.15</v>
      </c>
      <c r="AX2238" s="11">
        <v>-0.13990260555924666</v>
      </c>
    </row>
    <row r="2239" spans="1:50">
      <c r="A2239"/>
      <c r="B2239"/>
      <c r="C2239"/>
      <c r="D2239"/>
      <c r="E2239"/>
      <c r="F2239"/>
      <c r="G2239"/>
      <c r="H2239"/>
      <c r="I2239"/>
      <c r="J2239"/>
      <c r="K2239"/>
      <c r="L2239"/>
      <c r="M2239"/>
      <c r="N2239"/>
      <c r="O2239"/>
      <c r="P2239"/>
      <c r="Q2239"/>
      <c r="R2239"/>
      <c r="S2239"/>
      <c r="T2239"/>
      <c r="U2239"/>
      <c r="V2239"/>
      <c r="W2239"/>
      <c r="X2239"/>
      <c r="Y2239"/>
      <c r="Z2239"/>
      <c r="AA2239" s="11">
        <v>0</v>
      </c>
      <c r="AB2239" s="11">
        <v>0.17199999839067459</v>
      </c>
      <c r="AC2239" s="11">
        <v>0.55000000000000004</v>
      </c>
      <c r="AD2239" s="11">
        <v>0.5</v>
      </c>
      <c r="AE2239" s="11">
        <v>0.875</v>
      </c>
      <c r="AF2239" s="11">
        <v>0.69700000000000006</v>
      </c>
      <c r="AG2239" s="11">
        <v>0.5</v>
      </c>
      <c r="AH2239" s="11">
        <v>0.9</v>
      </c>
      <c r="AI2239" s="11">
        <v>0.7659999999999999</v>
      </c>
      <c r="AJ2239" s="11">
        <v>0.68297336310203605</v>
      </c>
      <c r="AK2239" s="11">
        <v>0.40621871142821603</v>
      </c>
      <c r="AL2239" s="11">
        <v>0.66244244035039412</v>
      </c>
      <c r="AM2239" s="11">
        <v>0.6835488953405533</v>
      </c>
      <c r="AN2239" s="11">
        <v>0.21127371428571429</v>
      </c>
      <c r="AO2239" s="11">
        <v>0.62108661052005443</v>
      </c>
      <c r="AP2239" s="11">
        <v>0.58800000026822086</v>
      </c>
      <c r="AQ2239" s="11">
        <v>0.66244244035039412</v>
      </c>
      <c r="AR2239" s="11">
        <v>64396.207892056504</v>
      </c>
      <c r="AS2239" s="11" t="e">
        <v>#DIV/0!</v>
      </c>
      <c r="AT2239" s="11">
        <v>797038</v>
      </c>
      <c r="AW2239" s="11">
        <v>-0.14000000000000001</v>
      </c>
      <c r="AX2239" s="11">
        <v>-0.12737736764033525</v>
      </c>
    </row>
    <row r="2240" spans="1:50">
      <c r="A2240"/>
      <c r="B2240"/>
      <c r="C2240"/>
      <c r="D2240"/>
      <c r="E2240"/>
      <c r="F2240"/>
      <c r="G2240"/>
      <c r="H2240"/>
      <c r="I2240"/>
      <c r="J2240"/>
      <c r="K2240"/>
      <c r="L2240"/>
      <c r="M2240"/>
      <c r="N2240"/>
      <c r="O2240"/>
      <c r="P2240"/>
      <c r="Q2240"/>
      <c r="R2240"/>
      <c r="S2240"/>
      <c r="T2240"/>
      <c r="U2240"/>
      <c r="V2240"/>
      <c r="W2240"/>
      <c r="X2240"/>
      <c r="Y2240"/>
      <c r="Z2240"/>
      <c r="AA2240" s="11">
        <v>0</v>
      </c>
      <c r="AB2240" s="11">
        <v>0.18999999798834322</v>
      </c>
      <c r="AC2240" s="11">
        <v>0.55000000000000004</v>
      </c>
      <c r="AD2240" s="11">
        <v>0.5</v>
      </c>
      <c r="AE2240" s="11">
        <v>0.99900000000000011</v>
      </c>
      <c r="AF2240" s="11">
        <v>0.755</v>
      </c>
      <c r="AG2240" s="11">
        <v>0.3</v>
      </c>
      <c r="AH2240" s="11">
        <v>0.81700000000000006</v>
      </c>
      <c r="AI2240" s="11">
        <v>0.7659999999999999</v>
      </c>
      <c r="AJ2240" s="11">
        <v>0.67503265937533996</v>
      </c>
      <c r="AK2240" s="11">
        <v>0.419677687948394</v>
      </c>
      <c r="AL2240" s="11">
        <v>0.67492873205346038</v>
      </c>
      <c r="AM2240" s="11">
        <v>0.89944460695014894</v>
      </c>
      <c r="AN2240" s="11">
        <v>0.18872628571428571</v>
      </c>
      <c r="AO2240" s="11">
        <v>0.65013846652169183</v>
      </c>
      <c r="AP2240" s="11">
        <v>0.6</v>
      </c>
      <c r="AQ2240" s="11">
        <v>0.67492873205346038</v>
      </c>
      <c r="AR2240" s="11">
        <v>64452.380019861601</v>
      </c>
      <c r="AS2240" s="11" t="e">
        <v>#DIV/0!</v>
      </c>
      <c r="AT2240" s="11">
        <v>885439</v>
      </c>
      <c r="AW2240" s="11">
        <v>-0.13</v>
      </c>
      <c r="AX2240" s="11">
        <v>-0.12485547782214629</v>
      </c>
    </row>
    <row r="2241" spans="1:50">
      <c r="A2241"/>
      <c r="B2241"/>
      <c r="C2241"/>
      <c r="D2241"/>
      <c r="E2241"/>
      <c r="F2241"/>
      <c r="G2241"/>
      <c r="H2241"/>
      <c r="I2241"/>
      <c r="J2241"/>
      <c r="K2241"/>
      <c r="L2241"/>
      <c r="M2241"/>
      <c r="N2241"/>
      <c r="O2241"/>
      <c r="P2241"/>
      <c r="Q2241"/>
      <c r="R2241"/>
      <c r="S2241"/>
      <c r="T2241"/>
      <c r="U2241"/>
      <c r="V2241"/>
      <c r="W2241"/>
      <c r="X2241"/>
      <c r="Y2241"/>
      <c r="Z2241"/>
      <c r="AA2241" s="11">
        <v>0</v>
      </c>
      <c r="AB2241" s="11">
        <v>0.20799999758601184</v>
      </c>
      <c r="AC2241" s="11">
        <v>0.6</v>
      </c>
      <c r="AD2241" s="11">
        <v>0.5</v>
      </c>
      <c r="AE2241" s="11">
        <v>0.99900000000000011</v>
      </c>
      <c r="AF2241" s="11">
        <v>0.71700000000000008</v>
      </c>
      <c r="AG2241" s="11">
        <v>0.3</v>
      </c>
      <c r="AH2241" s="11">
        <v>0.75700000000000001</v>
      </c>
      <c r="AI2241" s="11">
        <v>0.746</v>
      </c>
      <c r="AJ2241" s="11">
        <v>0.68458445647127997</v>
      </c>
      <c r="AK2241" s="11">
        <v>0.35627149244710604</v>
      </c>
      <c r="AL2241" s="11">
        <v>0.67764753837703084</v>
      </c>
      <c r="AM2241" s="11">
        <v>1</v>
      </c>
      <c r="AN2241" s="11">
        <v>0.17006285714285715</v>
      </c>
      <c r="AO2241" s="11">
        <v>0.64899516396399792</v>
      </c>
      <c r="AP2241" s="11">
        <v>0.6</v>
      </c>
      <c r="AQ2241" s="11">
        <v>0.67764753837703084</v>
      </c>
      <c r="AR2241" s="11">
        <v>69842.449018343294</v>
      </c>
      <c r="AS2241" s="11" t="e">
        <v>#DIV/0!</v>
      </c>
      <c r="AT2241" s="11">
        <v>1000607</v>
      </c>
      <c r="AW2241" s="11">
        <v>-0.14000000000000001</v>
      </c>
      <c r="AX2241" s="11">
        <v>-0.1483674024750733</v>
      </c>
    </row>
    <row r="2242" spans="1:50">
      <c r="A2242"/>
      <c r="B2242"/>
      <c r="C2242"/>
      <c r="D2242"/>
      <c r="E2242"/>
      <c r="F2242"/>
      <c r="G2242"/>
      <c r="H2242"/>
      <c r="I2242"/>
      <c r="J2242"/>
      <c r="K2242"/>
      <c r="L2242"/>
      <c r="M2242"/>
      <c r="N2242"/>
      <c r="O2242"/>
      <c r="P2242"/>
      <c r="Q2242"/>
      <c r="R2242"/>
      <c r="S2242"/>
      <c r="T2242"/>
      <c r="U2242"/>
      <c r="V2242"/>
      <c r="W2242"/>
      <c r="X2242"/>
      <c r="Y2242"/>
      <c r="Z2242"/>
      <c r="AA2242" s="11">
        <v>0</v>
      </c>
      <c r="AB2242" s="11">
        <v>0.22599999718368058</v>
      </c>
      <c r="AC2242" s="11">
        <v>0.6</v>
      </c>
      <c r="AD2242" s="11">
        <v>0.5</v>
      </c>
      <c r="AE2242" s="11">
        <v>0.998</v>
      </c>
      <c r="AF2242" s="11">
        <v>0.71400000000000008</v>
      </c>
      <c r="AG2242" s="11">
        <v>0.3</v>
      </c>
      <c r="AH2242" s="11">
        <v>0.72400000000000009</v>
      </c>
      <c r="AI2242" s="11">
        <v>0.76400000000000001</v>
      </c>
      <c r="AJ2242" s="11">
        <v>0.67948591024963001</v>
      </c>
      <c r="AK2242" s="11">
        <v>0.353788819825686</v>
      </c>
      <c r="AL2242" s="11">
        <v>0.70298520960817679</v>
      </c>
      <c r="AM2242" s="11">
        <v>1</v>
      </c>
      <c r="AN2242" s="11">
        <v>0.16040485714285713</v>
      </c>
      <c r="AO2242" s="11">
        <v>0.65032787927034652</v>
      </c>
      <c r="AP2242" s="11">
        <v>0.6</v>
      </c>
      <c r="AQ2242" s="11">
        <v>0.70298520960817679</v>
      </c>
      <c r="AR2242" s="11">
        <v>80536.349077617197</v>
      </c>
      <c r="AS2242" s="11" t="e">
        <v>#DIV/0!</v>
      </c>
      <c r="AT2242" s="11">
        <v>1137553</v>
      </c>
      <c r="AU2242" s="11">
        <v>41.1</v>
      </c>
      <c r="AW2242" s="11">
        <v>-0.15</v>
      </c>
      <c r="AX2242" s="11">
        <v>-0.13631810571638964</v>
      </c>
    </row>
    <row r="2243" spans="1:50">
      <c r="A2243"/>
      <c r="B2243"/>
      <c r="C2243"/>
      <c r="D2243"/>
      <c r="E2243"/>
      <c r="F2243"/>
      <c r="G2243"/>
      <c r="H2243"/>
      <c r="I2243"/>
      <c r="J2243"/>
      <c r="K2243"/>
      <c r="L2243"/>
      <c r="M2243"/>
      <c r="N2243"/>
      <c r="O2243"/>
      <c r="P2243"/>
      <c r="Q2243"/>
      <c r="R2243"/>
      <c r="S2243"/>
      <c r="T2243"/>
      <c r="U2243"/>
      <c r="V2243"/>
      <c r="W2243"/>
      <c r="X2243"/>
      <c r="Y2243"/>
      <c r="Z2243"/>
      <c r="AA2243" s="11">
        <v>0</v>
      </c>
      <c r="AB2243" s="11">
        <v>0.2439999967813492</v>
      </c>
      <c r="AC2243" s="11">
        <v>0.6</v>
      </c>
      <c r="AD2243" s="11">
        <v>0.5</v>
      </c>
      <c r="AE2243" s="11">
        <v>0.998</v>
      </c>
      <c r="AF2243" s="11">
        <v>0.72099999999999997</v>
      </c>
      <c r="AG2243" s="11">
        <v>0.3</v>
      </c>
      <c r="AH2243" s="11">
        <v>0.69400000000000006</v>
      </c>
      <c r="AI2243" s="11">
        <v>0.70799999999999996</v>
      </c>
      <c r="AJ2243" s="11">
        <v>0.71013627390817602</v>
      </c>
      <c r="AK2243" s="11">
        <v>0.36295420027017</v>
      </c>
      <c r="AL2243" s="11">
        <v>0.76556269277807587</v>
      </c>
      <c r="AM2243" s="11">
        <v>1</v>
      </c>
      <c r="AN2243" s="11">
        <v>0.15681628571428571</v>
      </c>
      <c r="AO2243" s="11">
        <v>0.67897218417186167</v>
      </c>
      <c r="AP2243" s="11">
        <v>0.6</v>
      </c>
      <c r="AQ2243" s="11">
        <v>0.76556269277807587</v>
      </c>
      <c r="AR2243" s="11">
        <v>91712.320103233404</v>
      </c>
      <c r="AS2243" s="11" t="e">
        <v>#DIV/0!</v>
      </c>
      <c r="AT2243" s="11">
        <v>1280862</v>
      </c>
      <c r="AW2243" s="11">
        <v>-0.15</v>
      </c>
      <c r="AX2243" s="11">
        <v>-0.14668688103963196</v>
      </c>
    </row>
    <row r="2244" spans="1:50">
      <c r="A2244"/>
      <c r="B2244"/>
      <c r="C2244"/>
      <c r="D2244"/>
      <c r="E2244"/>
      <c r="F2244"/>
      <c r="G2244"/>
      <c r="H2244"/>
      <c r="I2244"/>
      <c r="J2244"/>
      <c r="K2244"/>
      <c r="L2244"/>
      <c r="M2244"/>
      <c r="N2244"/>
      <c r="O2244"/>
      <c r="P2244"/>
      <c r="Q2244"/>
      <c r="R2244"/>
      <c r="S2244"/>
      <c r="T2244"/>
      <c r="U2244"/>
      <c r="V2244"/>
      <c r="W2244"/>
      <c r="X2244"/>
      <c r="Y2244"/>
      <c r="Z2244"/>
      <c r="AA2244" s="11">
        <v>0</v>
      </c>
      <c r="AB2244" s="11">
        <v>0.26199999637901783</v>
      </c>
      <c r="AC2244" s="11">
        <v>0.75700000000000001</v>
      </c>
      <c r="AD2244" s="11">
        <v>0.5</v>
      </c>
      <c r="AE2244" s="11">
        <v>0.99900000000000011</v>
      </c>
      <c r="AF2244" s="11">
        <v>0.69099999999999995</v>
      </c>
      <c r="AG2244" s="11">
        <v>0.4</v>
      </c>
      <c r="AH2244" s="11">
        <v>0.67299999999999993</v>
      </c>
      <c r="AI2244" s="11">
        <v>0.81599999999999995</v>
      </c>
      <c r="AJ2244" s="11">
        <v>0.72351493669671396</v>
      </c>
      <c r="AK2244" s="11">
        <v>0.322017276756764</v>
      </c>
      <c r="AL2244" s="11">
        <v>0.82782958824472463</v>
      </c>
      <c r="AM2244" s="11">
        <v>1</v>
      </c>
      <c r="AN2244" s="11">
        <v>0.14627428571428572</v>
      </c>
      <c r="AO2244" s="11">
        <v>0.69177785196513075</v>
      </c>
      <c r="AP2244" s="11">
        <v>0.64700000000000002</v>
      </c>
      <c r="AQ2244" s="11">
        <v>0.82782958824472463</v>
      </c>
      <c r="AR2244" s="11">
        <v>91378.736172986901</v>
      </c>
      <c r="AS2244" s="11" t="e">
        <v>#DIV/0!</v>
      </c>
      <c r="AT2244" s="11">
        <v>1409423</v>
      </c>
      <c r="AW2244" s="11">
        <v>-0.12</v>
      </c>
      <c r="AX2244" s="11">
        <v>-0.14937091513095002</v>
      </c>
    </row>
    <row r="2245" spans="1:50">
      <c r="A2245"/>
      <c r="B2245"/>
      <c r="C2245"/>
      <c r="D2245"/>
      <c r="E2245"/>
      <c r="F2245"/>
      <c r="G2245"/>
      <c r="H2245"/>
      <c r="I2245"/>
      <c r="J2245"/>
      <c r="K2245"/>
      <c r="L2245"/>
      <c r="M2245"/>
      <c r="N2245"/>
      <c r="O2245"/>
      <c r="P2245"/>
      <c r="Q2245"/>
      <c r="R2245"/>
      <c r="S2245"/>
      <c r="T2245"/>
      <c r="U2245"/>
      <c r="V2245"/>
      <c r="W2245"/>
      <c r="X2245"/>
      <c r="Y2245"/>
      <c r="Z2245"/>
      <c r="AA2245" s="11">
        <v>0</v>
      </c>
      <c r="AB2245" s="11">
        <v>0.27999999597668646</v>
      </c>
      <c r="AC2245" s="11">
        <v>0.73699999999999999</v>
      </c>
      <c r="AD2245" s="11">
        <v>0.5</v>
      </c>
      <c r="AE2245" s="11">
        <v>0.99900000000000011</v>
      </c>
      <c r="AF2245" s="11">
        <v>0.73699999999999999</v>
      </c>
      <c r="AG2245" s="11">
        <v>0.45</v>
      </c>
      <c r="AH2245" s="11">
        <v>0.65900000000000003</v>
      </c>
      <c r="AI2245" s="11">
        <v>0.82200000000000006</v>
      </c>
      <c r="AJ2245" s="11">
        <v>0.72127978737970633</v>
      </c>
      <c r="AK2245" s="11">
        <v>0.32379710394941413</v>
      </c>
      <c r="AL2245" s="11">
        <v>0.82455129243555292</v>
      </c>
      <c r="AM2245" s="11">
        <v>1</v>
      </c>
      <c r="AN2245" s="11">
        <v>0.14481154288983769</v>
      </c>
      <c r="AO2245" s="11">
        <v>0.68986007348834522</v>
      </c>
      <c r="AP2245" s="11">
        <v>0.69099999999999995</v>
      </c>
      <c r="AQ2245" s="11">
        <v>0.82455129243555292</v>
      </c>
      <c r="AS2245" s="11" t="e">
        <v>#DIV/0!</v>
      </c>
      <c r="AW2245" s="11">
        <v>-0.12</v>
      </c>
      <c r="AX2245" s="11">
        <v>-0.15527970131274921</v>
      </c>
    </row>
    <row r="2246" spans="1:50">
      <c r="A2246"/>
      <c r="B2246"/>
      <c r="C2246"/>
      <c r="D2246"/>
      <c r="E2246"/>
      <c r="F2246"/>
      <c r="G2246"/>
      <c r="H2246"/>
      <c r="I2246"/>
      <c r="J2246"/>
      <c r="K2246"/>
      <c r="L2246"/>
      <c r="M2246"/>
      <c r="N2246"/>
      <c r="O2246"/>
      <c r="P2246"/>
      <c r="Q2246"/>
      <c r="R2246"/>
      <c r="S2246"/>
      <c r="T2246"/>
      <c r="U2246"/>
      <c r="V2246"/>
      <c r="W2246"/>
      <c r="X2246"/>
      <c r="Y2246"/>
      <c r="Z2246"/>
      <c r="AA2246" s="11">
        <v>0</v>
      </c>
      <c r="AB2246" s="11">
        <v>0.49</v>
      </c>
      <c r="AC2246" s="11">
        <v>0.55000000000000004</v>
      </c>
      <c r="AD2246" s="11">
        <v>0.5</v>
      </c>
      <c r="AE2246" s="11">
        <v>0.39399999999999996</v>
      </c>
      <c r="AF2246" s="11">
        <v>0.52200000000000002</v>
      </c>
      <c r="AG2246" s="11">
        <v>0.7</v>
      </c>
      <c r="AH2246" s="11">
        <v>0.11662000005319716</v>
      </c>
      <c r="AI2246" s="11">
        <v>0.79</v>
      </c>
      <c r="AJ2246" s="11">
        <v>0.5764340969784334</v>
      </c>
      <c r="AK2246" s="11">
        <v>0.53591664409871553</v>
      </c>
      <c r="AL2246" s="11">
        <v>0.45402302098065511</v>
      </c>
      <c r="AM2246" s="11">
        <v>4.4422889447358886E-4</v>
      </c>
      <c r="AN2246" s="11">
        <v>0.28140871428571429</v>
      </c>
      <c r="AO2246" s="11">
        <v>0.50098856542355841</v>
      </c>
      <c r="AP2246" s="11">
        <v>0.44400000248104332</v>
      </c>
      <c r="AQ2246" s="11">
        <v>0.45402302098065511</v>
      </c>
      <c r="AR2246" s="11">
        <v>5371.2914412117498</v>
      </c>
      <c r="AS2246" s="11">
        <v>5330</v>
      </c>
      <c r="AT2246" s="11">
        <v>22681000</v>
      </c>
      <c r="AW2246" s="11">
        <v>-0.1</v>
      </c>
      <c r="AX2246" s="11">
        <v>9.1258492376179695E-2</v>
      </c>
    </row>
    <row r="2247" spans="1:50">
      <c r="A2247"/>
      <c r="B2247"/>
      <c r="C2247"/>
      <c r="D2247"/>
      <c r="E2247"/>
      <c r="F2247"/>
      <c r="G2247"/>
      <c r="H2247"/>
      <c r="I2247"/>
      <c r="J2247"/>
      <c r="K2247"/>
      <c r="L2247"/>
      <c r="M2247"/>
      <c r="N2247"/>
      <c r="O2247"/>
      <c r="P2247"/>
      <c r="Q2247"/>
      <c r="R2247"/>
      <c r="S2247"/>
      <c r="T2247"/>
      <c r="U2247"/>
      <c r="V2247"/>
      <c r="W2247"/>
      <c r="X2247"/>
      <c r="Y2247"/>
      <c r="Z2247"/>
      <c r="AA2247" s="11">
        <v>0</v>
      </c>
      <c r="AB2247" s="11">
        <v>0.47700000760000005</v>
      </c>
      <c r="AC2247" s="11">
        <v>0.55000000000000004</v>
      </c>
      <c r="AD2247" s="11">
        <v>0.5</v>
      </c>
      <c r="AE2247" s="11">
        <v>0.42399999999999999</v>
      </c>
      <c r="AF2247" s="11">
        <v>0.64900000000000002</v>
      </c>
      <c r="AG2247" s="11">
        <v>0.7</v>
      </c>
      <c r="AH2247" s="11">
        <v>0.11900000000000001</v>
      </c>
      <c r="AI2247" s="11">
        <v>0.61599999999999999</v>
      </c>
      <c r="AJ2247" s="11">
        <v>0.57799397647302797</v>
      </c>
      <c r="AK2247" s="11">
        <v>0.53664963681870603</v>
      </c>
      <c r="AL2247" s="11">
        <v>0.45308471530778355</v>
      </c>
      <c r="AM2247" s="11">
        <v>8.3549579303294444E-4</v>
      </c>
      <c r="AN2247" s="11">
        <v>0.26100400000000001</v>
      </c>
      <c r="AO2247" s="11">
        <v>0.50100874022766073</v>
      </c>
      <c r="AP2247" s="11">
        <v>0.455100002232939</v>
      </c>
      <c r="AQ2247" s="11">
        <v>0.45308471530778355</v>
      </c>
      <c r="AR2247" s="11">
        <v>5725.5253838299996</v>
      </c>
      <c r="AS2247" s="11">
        <v>5680</v>
      </c>
      <c r="AT2247" s="11">
        <v>22608000</v>
      </c>
      <c r="AW2247" s="11">
        <v>-0.1</v>
      </c>
      <c r="AX2247" s="11">
        <v>9.1103979901091786E-2</v>
      </c>
    </row>
    <row r="2248" spans="1:50">
      <c r="A2248"/>
      <c r="B2248"/>
      <c r="C2248"/>
      <c r="D2248"/>
      <c r="E2248"/>
      <c r="F2248"/>
      <c r="G2248"/>
      <c r="H2248"/>
      <c r="I2248"/>
      <c r="J2248"/>
      <c r="K2248"/>
      <c r="L2248"/>
      <c r="M2248"/>
      <c r="N2248"/>
      <c r="O2248"/>
      <c r="P2248"/>
      <c r="Q2248"/>
      <c r="R2248"/>
      <c r="S2248"/>
      <c r="T2248"/>
      <c r="U2248"/>
      <c r="V2248"/>
      <c r="W2248"/>
      <c r="X2248"/>
      <c r="Y2248"/>
      <c r="Z2248"/>
      <c r="AA2248" s="11">
        <v>0</v>
      </c>
      <c r="AB2248" s="11">
        <v>0.47200000760000005</v>
      </c>
      <c r="AC2248" s="11">
        <v>0.55000000000000004</v>
      </c>
      <c r="AD2248" s="11">
        <v>0.5</v>
      </c>
      <c r="AE2248" s="11">
        <v>0.44299999999999995</v>
      </c>
      <c r="AF2248" s="11">
        <v>0.65500000000000003</v>
      </c>
      <c r="AG2248" s="11">
        <v>0.7</v>
      </c>
      <c r="AH2248" s="11">
        <v>0.39100000000000001</v>
      </c>
      <c r="AI2248" s="11">
        <v>0.73</v>
      </c>
      <c r="AJ2248" s="11">
        <v>0.55827521520743795</v>
      </c>
      <c r="AK2248" s="11">
        <v>0.55437117049865292</v>
      </c>
      <c r="AL2248" s="11">
        <v>0.44164554021683244</v>
      </c>
      <c r="AM2248" s="11">
        <v>9.9021607401495564E-3</v>
      </c>
      <c r="AN2248" s="11">
        <v>0.32090742857142857</v>
      </c>
      <c r="AO2248" s="11">
        <v>0.50180008620738126</v>
      </c>
      <c r="AP2248" s="11">
        <v>0.46620000198483469</v>
      </c>
      <c r="AQ2248" s="11">
        <v>0.44164554021683244</v>
      </c>
      <c r="AR2248" s="11">
        <v>5504.6206406921601</v>
      </c>
      <c r="AS2248" s="11">
        <v>5450</v>
      </c>
      <c r="AT2248" s="11">
        <v>22554000</v>
      </c>
      <c r="AW2248" s="11">
        <v>-7.0000000000000007E-2</v>
      </c>
      <c r="AX2248" s="11">
        <v>8.9068897311003897E-2</v>
      </c>
    </row>
    <row r="2249" spans="1:50">
      <c r="A2249"/>
      <c r="B2249"/>
      <c r="C2249"/>
      <c r="D2249"/>
      <c r="E2249"/>
      <c r="F2249"/>
      <c r="G2249"/>
      <c r="H2249"/>
      <c r="I2249"/>
      <c r="J2249"/>
      <c r="K2249"/>
      <c r="L2249"/>
      <c r="M2249"/>
      <c r="N2249"/>
      <c r="O2249"/>
      <c r="P2249"/>
      <c r="Q2249"/>
      <c r="R2249"/>
      <c r="S2249"/>
      <c r="T2249"/>
      <c r="U2249"/>
      <c r="V2249"/>
      <c r="W2249"/>
      <c r="X2249"/>
      <c r="Y2249"/>
      <c r="Z2249"/>
      <c r="AA2249" s="11">
        <v>0</v>
      </c>
      <c r="AB2249" s="11">
        <v>0.46900001530000002</v>
      </c>
      <c r="AC2249" s="11">
        <v>0.55000000000000004</v>
      </c>
      <c r="AD2249" s="11">
        <v>0.5</v>
      </c>
      <c r="AE2249" s="11">
        <v>0.439</v>
      </c>
      <c r="AF2249" s="11">
        <v>0.64300000000000002</v>
      </c>
      <c r="AG2249" s="11">
        <v>0.7</v>
      </c>
      <c r="AH2249" s="11">
        <v>0.52100000000000002</v>
      </c>
      <c r="AI2249" s="11">
        <v>0.74</v>
      </c>
      <c r="AJ2249" s="11">
        <v>0.53855645394184803</v>
      </c>
      <c r="AK2249" s="11">
        <v>0.57209270417860003</v>
      </c>
      <c r="AL2249" s="11">
        <v>0.43020636512588134</v>
      </c>
      <c r="AM2249" s="11">
        <v>3.1748853239321223E-2</v>
      </c>
      <c r="AN2249" s="11">
        <v>0.27890385714285715</v>
      </c>
      <c r="AO2249" s="11">
        <v>0.50259143218710178</v>
      </c>
      <c r="AP2249" s="11">
        <v>0.47730000173673032</v>
      </c>
      <c r="AQ2249" s="11">
        <v>0.43020636512588134</v>
      </c>
      <c r="AR2249" s="11">
        <v>5340.8679172716102</v>
      </c>
      <c r="AS2249" s="11">
        <v>5280</v>
      </c>
      <c r="AT2249" s="11">
        <v>22503000</v>
      </c>
      <c r="AU2249" s="11">
        <v>29.44</v>
      </c>
      <c r="AV2249" s="11">
        <v>10.23</v>
      </c>
      <c r="AW2249" s="11">
        <v>-7.0000000000000007E-2</v>
      </c>
      <c r="AX2249" s="11">
        <v>8.6317201616749467E-2</v>
      </c>
    </row>
    <row r="2250" spans="1:50">
      <c r="A2250"/>
      <c r="B2250"/>
      <c r="C2250"/>
      <c r="D2250"/>
      <c r="E2250"/>
      <c r="F2250"/>
      <c r="G2250"/>
      <c r="H2250"/>
      <c r="I2250"/>
      <c r="J2250"/>
      <c r="K2250"/>
      <c r="L2250"/>
      <c r="M2250"/>
      <c r="N2250"/>
      <c r="O2250"/>
      <c r="P2250"/>
      <c r="Q2250"/>
      <c r="R2250"/>
      <c r="S2250"/>
      <c r="T2250"/>
      <c r="U2250"/>
      <c r="V2250"/>
      <c r="W2250"/>
      <c r="X2250"/>
      <c r="Y2250"/>
      <c r="Z2250"/>
      <c r="AA2250" s="11">
        <v>0</v>
      </c>
      <c r="AB2250" s="11">
        <v>0.47</v>
      </c>
      <c r="AC2250" s="11">
        <v>0.55000000000000004</v>
      </c>
      <c r="AD2250" s="11">
        <v>0.5</v>
      </c>
      <c r="AE2250" s="11">
        <v>0.45</v>
      </c>
      <c r="AF2250" s="11">
        <v>0.65099999999999991</v>
      </c>
      <c r="AG2250" s="11">
        <v>0.7</v>
      </c>
      <c r="AH2250" s="11">
        <v>0.27</v>
      </c>
      <c r="AI2250" s="11">
        <v>0.74</v>
      </c>
      <c r="AJ2250" s="11">
        <v>0.52154609292875675</v>
      </c>
      <c r="AK2250" s="11">
        <v>0.57591966130454098</v>
      </c>
      <c r="AL2250" s="11">
        <v>0.44028082096444798</v>
      </c>
      <c r="AM2250" s="11">
        <v>6.7063474641195109E-2</v>
      </c>
      <c r="AN2250" s="11">
        <v>0.31146757142857145</v>
      </c>
      <c r="AO2250" s="11">
        <v>0.48726461382865888</v>
      </c>
      <c r="AP2250" s="11">
        <v>0.488400001488626</v>
      </c>
      <c r="AQ2250" s="11">
        <v>0.44028082096444798</v>
      </c>
      <c r="AR2250" s="11">
        <v>5343.4988026082001</v>
      </c>
      <c r="AS2250" s="11">
        <v>5280</v>
      </c>
      <c r="AT2250" s="11">
        <v>22457994</v>
      </c>
      <c r="AW2250" s="11">
        <v>-0.08</v>
      </c>
      <c r="AX2250" s="11">
        <v>8.4002894805411593E-2</v>
      </c>
    </row>
    <row r="2251" spans="1:50">
      <c r="A2251"/>
      <c r="B2251"/>
      <c r="C2251"/>
      <c r="D2251"/>
      <c r="E2251"/>
      <c r="F2251"/>
      <c r="G2251"/>
      <c r="H2251"/>
      <c r="I2251"/>
      <c r="J2251"/>
      <c r="K2251"/>
      <c r="L2251"/>
      <c r="M2251"/>
      <c r="N2251"/>
      <c r="O2251"/>
      <c r="P2251"/>
      <c r="Q2251"/>
      <c r="R2251"/>
      <c r="S2251"/>
      <c r="T2251"/>
      <c r="U2251"/>
      <c r="V2251"/>
      <c r="W2251"/>
      <c r="X2251"/>
      <c r="Y2251"/>
      <c r="Z2251"/>
      <c r="AA2251" s="11">
        <v>0</v>
      </c>
      <c r="AB2251" s="11">
        <v>0.505</v>
      </c>
      <c r="AC2251" s="11">
        <v>0.55000000000000004</v>
      </c>
      <c r="AD2251" s="11">
        <v>0.5</v>
      </c>
      <c r="AE2251" s="11">
        <v>0.58299999999999996</v>
      </c>
      <c r="AF2251" s="11">
        <v>0.63300000000000001</v>
      </c>
      <c r="AG2251" s="11">
        <v>0.7</v>
      </c>
      <c r="AH2251" s="11">
        <v>0.38100000000000001</v>
      </c>
      <c r="AI2251" s="11">
        <v>0.74</v>
      </c>
      <c r="AJ2251" s="11">
        <v>0.50453573191566559</v>
      </c>
      <c r="AK2251" s="11">
        <v>0.57974661843048203</v>
      </c>
      <c r="AL2251" s="11">
        <v>0.45035527680301463</v>
      </c>
      <c r="AM2251" s="11">
        <v>0.12372083351898888</v>
      </c>
      <c r="AN2251" s="11">
        <v>0.34344128571428573</v>
      </c>
      <c r="AO2251" s="11">
        <v>0.47193779547021597</v>
      </c>
      <c r="AP2251" s="11">
        <v>0.49950000124052168</v>
      </c>
      <c r="AQ2251" s="11">
        <v>0.45035527680301463</v>
      </c>
      <c r="AR2251" s="11">
        <v>5660.4156206002099</v>
      </c>
      <c r="AS2251" s="11">
        <v>5620</v>
      </c>
      <c r="AT2251" s="11">
        <v>22443000</v>
      </c>
      <c r="AU2251" s="11">
        <v>30.25</v>
      </c>
      <c r="AV2251" s="11">
        <v>17.239999999999998</v>
      </c>
      <c r="AW2251" s="11">
        <v>-7.0000000000000007E-2</v>
      </c>
      <c r="AX2251" s="11">
        <v>7.8512180326157116E-2</v>
      </c>
    </row>
    <row r="2252" spans="1:50">
      <c r="A2252"/>
      <c r="B2252"/>
      <c r="C2252"/>
      <c r="D2252"/>
      <c r="E2252"/>
      <c r="F2252"/>
      <c r="G2252"/>
      <c r="H2252"/>
      <c r="I2252"/>
      <c r="J2252"/>
      <c r="K2252"/>
      <c r="L2252"/>
      <c r="M2252"/>
      <c r="N2252"/>
      <c r="O2252"/>
      <c r="P2252"/>
      <c r="Q2252"/>
      <c r="R2252"/>
      <c r="S2252"/>
      <c r="T2252"/>
      <c r="U2252"/>
      <c r="V2252"/>
      <c r="W2252"/>
      <c r="X2252"/>
      <c r="Y2252"/>
      <c r="Z2252"/>
      <c r="AA2252" s="11">
        <v>0</v>
      </c>
      <c r="AB2252" s="11">
        <v>0.495</v>
      </c>
      <c r="AC2252" s="11">
        <v>0.55000000000000004</v>
      </c>
      <c r="AD2252" s="11">
        <v>0.3</v>
      </c>
      <c r="AE2252" s="11">
        <v>0.57600000000000007</v>
      </c>
      <c r="AF2252" s="11">
        <v>0.79700000000000004</v>
      </c>
      <c r="AG2252" s="11">
        <v>0.5</v>
      </c>
      <c r="AH2252" s="11">
        <v>0.41399999999999998</v>
      </c>
      <c r="AI2252" s="11">
        <v>0.7340000000000001</v>
      </c>
      <c r="AJ2252" s="11">
        <v>0.54696680169103773</v>
      </c>
      <c r="AK2252" s="11">
        <v>0.58539450565406292</v>
      </c>
      <c r="AL2252" s="11">
        <v>0.44087178326881266</v>
      </c>
      <c r="AM2252" s="11">
        <v>0.19303954053456998</v>
      </c>
      <c r="AN2252" s="11">
        <v>0.40689200000000003</v>
      </c>
      <c r="AO2252" s="11">
        <v>0.47062372395455637</v>
      </c>
      <c r="AP2252" s="11">
        <v>0.51060000099241731</v>
      </c>
      <c r="AQ2252" s="11">
        <v>0.44087178326881266</v>
      </c>
      <c r="AR2252" s="11">
        <v>6417.2401197189001</v>
      </c>
      <c r="AS2252" s="11">
        <v>6370</v>
      </c>
      <c r="AT2252" s="11">
        <v>22132000</v>
      </c>
      <c r="AU2252" s="11">
        <v>30.57</v>
      </c>
      <c r="AV2252" s="11">
        <v>13.52</v>
      </c>
      <c r="AW2252" s="11">
        <v>-7.0000000000000007E-2</v>
      </c>
      <c r="AX2252" s="11">
        <v>7.4829730332735878E-2</v>
      </c>
    </row>
    <row r="2253" spans="1:50">
      <c r="A2253"/>
      <c r="B2253"/>
      <c r="C2253"/>
      <c r="D2253"/>
      <c r="E2253"/>
      <c r="F2253"/>
      <c r="G2253"/>
      <c r="H2253"/>
      <c r="I2253"/>
      <c r="J2253"/>
      <c r="K2253"/>
      <c r="L2253"/>
      <c r="M2253"/>
      <c r="N2253"/>
      <c r="O2253"/>
      <c r="P2253"/>
      <c r="Q2253"/>
      <c r="R2253"/>
      <c r="S2253"/>
      <c r="T2253"/>
      <c r="U2253"/>
      <c r="V2253"/>
      <c r="W2253"/>
      <c r="X2253"/>
      <c r="Y2253"/>
      <c r="Z2253"/>
      <c r="AA2253" s="11">
        <v>0</v>
      </c>
      <c r="AB2253" s="11">
        <v>0.49599998470000006</v>
      </c>
      <c r="AC2253" s="11">
        <v>0.55000000000000004</v>
      </c>
      <c r="AD2253" s="11">
        <v>0.3</v>
      </c>
      <c r="AE2253" s="11">
        <v>0.64400000000000002</v>
      </c>
      <c r="AF2253" s="11">
        <v>0.58899999999999997</v>
      </c>
      <c r="AG2253" s="11">
        <v>0.5</v>
      </c>
      <c r="AH2253" s="11">
        <v>0.46600000000000003</v>
      </c>
      <c r="AI2253" s="11">
        <v>0.74400000000000011</v>
      </c>
      <c r="AJ2253" s="11">
        <v>0.58939787146640998</v>
      </c>
      <c r="AK2253" s="11">
        <v>0.59104239287764404</v>
      </c>
      <c r="AL2253" s="11">
        <v>0.43138828973461074</v>
      </c>
      <c r="AM2253" s="11">
        <v>0.26044126403326778</v>
      </c>
      <c r="AN2253" s="11">
        <v>0.45408371428571426</v>
      </c>
      <c r="AO2253" s="11">
        <v>0.46930965243889677</v>
      </c>
      <c r="AP2253" s="11">
        <v>0.521700000744313</v>
      </c>
      <c r="AQ2253" s="11">
        <v>0.43138828973461074</v>
      </c>
      <c r="AR2253" s="11">
        <v>7012.5541428746301</v>
      </c>
      <c r="AS2253" s="11">
        <v>6940</v>
      </c>
      <c r="AT2253" s="11">
        <v>21803128.876379199</v>
      </c>
      <c r="AU2253" s="11">
        <v>31.46</v>
      </c>
      <c r="AV2253" s="11">
        <v>13.02</v>
      </c>
      <c r="AW2253" s="11">
        <v>-0.06</v>
      </c>
      <c r="AX2253" s="11">
        <v>7.5620992792647918E-2</v>
      </c>
    </row>
    <row r="2254" spans="1:50">
      <c r="A2254"/>
      <c r="B2254"/>
      <c r="C2254"/>
      <c r="D2254"/>
      <c r="E2254"/>
      <c r="F2254"/>
      <c r="G2254"/>
      <c r="H2254"/>
      <c r="I2254"/>
      <c r="J2254"/>
      <c r="K2254"/>
      <c r="L2254"/>
      <c r="M2254"/>
      <c r="N2254"/>
      <c r="O2254"/>
      <c r="P2254"/>
      <c r="Q2254"/>
      <c r="R2254"/>
      <c r="S2254"/>
      <c r="T2254"/>
      <c r="U2254"/>
      <c r="V2254"/>
      <c r="W2254"/>
      <c r="X2254"/>
      <c r="Y2254"/>
      <c r="Z2254"/>
      <c r="AA2254" s="11">
        <v>0</v>
      </c>
      <c r="AB2254" s="11">
        <v>0.69799999239999999</v>
      </c>
      <c r="AC2254" s="11">
        <v>0.55000000000000004</v>
      </c>
      <c r="AD2254" s="11">
        <v>0.5</v>
      </c>
      <c r="AE2254" s="11">
        <v>0.69099999999999995</v>
      </c>
      <c r="AF2254" s="11">
        <v>0.624</v>
      </c>
      <c r="AG2254" s="11">
        <v>0.5</v>
      </c>
      <c r="AH2254" s="11">
        <v>0.50800000000000001</v>
      </c>
      <c r="AI2254" s="11">
        <v>0.60199999999999998</v>
      </c>
      <c r="AJ2254" s="11">
        <v>0.58041404329905599</v>
      </c>
      <c r="AK2254" s="11">
        <v>0.56880636758194991</v>
      </c>
      <c r="AL2254" s="11">
        <v>0.44863421209725285</v>
      </c>
      <c r="AM2254" s="11">
        <v>0.35976905177188889</v>
      </c>
      <c r="AN2254" s="11">
        <v>0.52006885714285711</v>
      </c>
      <c r="AO2254" s="11">
        <v>0.47692678649561843</v>
      </c>
      <c r="AP2254" s="11">
        <v>0.53280000049620868</v>
      </c>
      <c r="AQ2254" s="11">
        <v>0.44863421209725285</v>
      </c>
      <c r="AR2254" s="11">
        <v>7676.5860438632099</v>
      </c>
      <c r="AS2254" s="11">
        <v>7590</v>
      </c>
      <c r="AT2254" s="11">
        <v>21742028.254972</v>
      </c>
      <c r="AW2254" s="11">
        <v>-0.05</v>
      </c>
      <c r="AX2254" s="11">
        <v>6.0763523355893606E-2</v>
      </c>
    </row>
    <row r="2255" spans="1:50">
      <c r="A2255"/>
      <c r="B2255"/>
      <c r="C2255"/>
      <c r="D2255"/>
      <c r="E2255"/>
      <c r="F2255"/>
      <c r="G2255"/>
      <c r="H2255"/>
      <c r="I2255"/>
      <c r="J2255"/>
      <c r="K2255"/>
      <c r="L2255"/>
      <c r="M2255"/>
      <c r="N2255"/>
      <c r="O2255"/>
      <c r="P2255"/>
      <c r="Q2255"/>
      <c r="R2255"/>
      <c r="S2255"/>
      <c r="T2255"/>
      <c r="U2255"/>
      <c r="V2255"/>
      <c r="W2255"/>
      <c r="X2255"/>
      <c r="Y2255"/>
      <c r="Z2255"/>
      <c r="AA2255" s="11">
        <v>0</v>
      </c>
      <c r="AB2255" s="11">
        <v>0.69799999239999999</v>
      </c>
      <c r="AC2255" s="11">
        <v>0.55000000000000004</v>
      </c>
      <c r="AD2255" s="11">
        <v>0.5</v>
      </c>
      <c r="AE2255" s="11">
        <v>0.69900000000000007</v>
      </c>
      <c r="AF2255" s="11">
        <v>0.748</v>
      </c>
      <c r="AG2255" s="11">
        <v>0.3</v>
      </c>
      <c r="AH2255" s="11">
        <v>0.56799999999999995</v>
      </c>
      <c r="AI2255" s="11">
        <v>0.57600000000000007</v>
      </c>
      <c r="AJ2255" s="11">
        <v>0.53417475928204394</v>
      </c>
      <c r="AK2255" s="11">
        <v>0.57318076788069994</v>
      </c>
      <c r="AL2255" s="11">
        <v>0.46918292052625332</v>
      </c>
      <c r="AM2255" s="11">
        <v>0.5234259564331688</v>
      </c>
      <c r="AN2255" s="11">
        <v>0.57732371428571427</v>
      </c>
      <c r="AO2255" s="11">
        <v>0.487359628517613</v>
      </c>
      <c r="AP2255" s="11">
        <v>0.54390000024810436</v>
      </c>
      <c r="AQ2255" s="11">
        <v>0.46918292052625332</v>
      </c>
      <c r="AR2255" s="11">
        <v>8733.3096074328496</v>
      </c>
      <c r="AS2255" s="11">
        <v>8550</v>
      </c>
      <c r="AT2255" s="11">
        <v>21684883.929825399</v>
      </c>
      <c r="AW2255" s="11">
        <v>-0.04</v>
      </c>
      <c r="AX2255" s="11">
        <v>6.1609675212055653E-2</v>
      </c>
    </row>
    <row r="2256" spans="1:50">
      <c r="A2256"/>
      <c r="B2256"/>
      <c r="C2256"/>
      <c r="D2256"/>
      <c r="E2256"/>
      <c r="F2256"/>
      <c r="G2256"/>
      <c r="H2256"/>
      <c r="I2256"/>
      <c r="J2256"/>
      <c r="K2256"/>
      <c r="L2256"/>
      <c r="M2256"/>
      <c r="N2256"/>
      <c r="O2256"/>
      <c r="P2256"/>
      <c r="Q2256"/>
      <c r="R2256"/>
      <c r="S2256"/>
      <c r="T2256"/>
      <c r="U2256"/>
      <c r="V2256"/>
      <c r="W2256"/>
      <c r="X2256"/>
      <c r="Y2256"/>
      <c r="Z2256"/>
      <c r="AA2256" s="11">
        <v>0</v>
      </c>
      <c r="AB2256" s="11">
        <v>0.70403999241699544</v>
      </c>
      <c r="AC2256" s="11">
        <v>0.55000000000000004</v>
      </c>
      <c r="AD2256" s="11">
        <v>0.5</v>
      </c>
      <c r="AE2256" s="11">
        <v>0.70099999999999996</v>
      </c>
      <c r="AF2256" s="11">
        <v>0.68900000000000006</v>
      </c>
      <c r="AG2256" s="11">
        <v>0.3</v>
      </c>
      <c r="AH2256" s="11">
        <v>0.626</v>
      </c>
      <c r="AI2256" s="11">
        <v>0.70400000000000007</v>
      </c>
      <c r="AJ2256" s="11">
        <v>0.54472818466198203</v>
      </c>
      <c r="AK2256" s="11">
        <v>0.57280743594053196</v>
      </c>
      <c r="AL2256" s="11">
        <v>0.46882516754782799</v>
      </c>
      <c r="AM2256" s="11">
        <v>0.68585056223603225</v>
      </c>
      <c r="AN2256" s="11">
        <v>0.64529400000000003</v>
      </c>
      <c r="AO2256" s="11">
        <v>0.4769431075025154</v>
      </c>
      <c r="AP2256" s="11">
        <v>0.55500000000000005</v>
      </c>
      <c r="AQ2256" s="11">
        <v>0.46882516754782799</v>
      </c>
      <c r="AR2256" s="11">
        <v>9359.4701904779504</v>
      </c>
      <c r="AS2256" s="11">
        <v>9270</v>
      </c>
      <c r="AT2256" s="11">
        <v>21634350</v>
      </c>
      <c r="AU2256" s="11">
        <v>31.5</v>
      </c>
      <c r="AV2256" s="11">
        <v>3.41</v>
      </c>
      <c r="AW2256" s="11">
        <v>-0.02</v>
      </c>
      <c r="AX2256" s="11">
        <v>6.217354193375968E-2</v>
      </c>
    </row>
    <row r="2257" spans="1:50">
      <c r="A2257"/>
      <c r="B2257"/>
      <c r="C2257"/>
      <c r="D2257"/>
      <c r="E2257"/>
      <c r="F2257"/>
      <c r="G2257"/>
      <c r="H2257"/>
      <c r="I2257"/>
      <c r="J2257"/>
      <c r="K2257"/>
      <c r="L2257"/>
      <c r="M2257"/>
      <c r="N2257"/>
      <c r="O2257"/>
      <c r="P2257"/>
      <c r="Q2257"/>
      <c r="R2257"/>
      <c r="S2257"/>
      <c r="T2257"/>
      <c r="U2257"/>
      <c r="V2257"/>
      <c r="W2257"/>
      <c r="X2257"/>
      <c r="Y2257"/>
      <c r="Z2257"/>
      <c r="AA2257" s="11">
        <v>0</v>
      </c>
      <c r="AB2257" s="11">
        <v>0.71007999243399089</v>
      </c>
      <c r="AC2257" s="11">
        <v>0.746</v>
      </c>
      <c r="AD2257" s="11">
        <v>0.5</v>
      </c>
      <c r="AE2257" s="11">
        <v>0.875</v>
      </c>
      <c r="AF2257" s="11">
        <v>0.68900000000000006</v>
      </c>
      <c r="AG2257" s="11">
        <v>0.5</v>
      </c>
      <c r="AH2257" s="11">
        <v>0.66599999999999993</v>
      </c>
      <c r="AI2257" s="11">
        <v>0.68400000000000005</v>
      </c>
      <c r="AJ2257" s="11">
        <v>0.54927277384534001</v>
      </c>
      <c r="AK2257" s="11">
        <v>0.60173128188059199</v>
      </c>
      <c r="AL2257" s="11">
        <v>0.48193707237088634</v>
      </c>
      <c r="AM2257" s="11">
        <v>0.8230522826218345</v>
      </c>
      <c r="AN2257" s="11">
        <v>0.74622957142857138</v>
      </c>
      <c r="AO2257" s="11">
        <v>0.48099533513463716</v>
      </c>
      <c r="AP2257" s="11">
        <v>0.57499999999999996</v>
      </c>
      <c r="AQ2257" s="11">
        <v>0.48193707237088634</v>
      </c>
      <c r="AR2257" s="11">
        <v>11127.6949109856</v>
      </c>
      <c r="AS2257" s="11">
        <v>10870</v>
      </c>
      <c r="AT2257" s="11">
        <v>21587666</v>
      </c>
      <c r="AW2257" s="11">
        <v>0.04</v>
      </c>
      <c r="AX2257" s="11">
        <v>5.9837048449352531E-2</v>
      </c>
    </row>
    <row r="2258" spans="1:50">
      <c r="A2258"/>
      <c r="B2258"/>
      <c r="C2258"/>
      <c r="D2258"/>
      <c r="E2258"/>
      <c r="F2258"/>
      <c r="G2258"/>
      <c r="H2258"/>
      <c r="I2258"/>
      <c r="J2258"/>
      <c r="K2258"/>
      <c r="L2258"/>
      <c r="M2258"/>
      <c r="N2258"/>
      <c r="O2258"/>
      <c r="P2258"/>
      <c r="Q2258"/>
      <c r="R2258"/>
      <c r="S2258"/>
      <c r="T2258"/>
      <c r="U2258"/>
      <c r="V2258"/>
      <c r="W2258"/>
      <c r="X2258"/>
      <c r="Y2258"/>
      <c r="Z2258"/>
      <c r="AA2258" s="11">
        <v>0</v>
      </c>
      <c r="AB2258" s="11">
        <v>0.71611999245098645</v>
      </c>
      <c r="AC2258" s="11">
        <v>0.73199999999999998</v>
      </c>
      <c r="AD2258" s="11">
        <v>0.6</v>
      </c>
      <c r="AE2258" s="11">
        <v>0.8590000000000001</v>
      </c>
      <c r="AF2258" s="11">
        <v>0.71</v>
      </c>
      <c r="AG2258" s="11">
        <v>0.5</v>
      </c>
      <c r="AH2258" s="11">
        <v>0.69700000000000006</v>
      </c>
      <c r="AI2258" s="11">
        <v>0.84</v>
      </c>
      <c r="AJ2258" s="11">
        <v>0.55812724836941396</v>
      </c>
      <c r="AK2258" s="11">
        <v>0.59721706803958807</v>
      </c>
      <c r="AL2258" s="11">
        <v>0.48023075186087638</v>
      </c>
      <c r="AM2258" s="11">
        <v>1</v>
      </c>
      <c r="AN2258" s="11">
        <v>0.83248428571428568</v>
      </c>
      <c r="AO2258" s="11">
        <v>0.48995862767197951</v>
      </c>
      <c r="AP2258" s="11">
        <v>0.57999999999999996</v>
      </c>
      <c r="AQ2258" s="11">
        <v>0.48023075186087638</v>
      </c>
      <c r="AR2258" s="11">
        <v>12686.135750738</v>
      </c>
      <c r="AS2258" s="11">
        <v>12670</v>
      </c>
      <c r="AT2258" s="11">
        <v>21546873</v>
      </c>
      <c r="AU2258" s="11">
        <v>32.134999999999998</v>
      </c>
      <c r="AW2258" s="11">
        <v>7.0000000000000007E-2</v>
      </c>
      <c r="AX2258" s="11">
        <v>5.3525511047862045E-2</v>
      </c>
    </row>
    <row r="2259" spans="1:50">
      <c r="A2259"/>
      <c r="B2259"/>
      <c r="C2259"/>
      <c r="D2259"/>
      <c r="E2259"/>
      <c r="F2259"/>
      <c r="G2259"/>
      <c r="H2259"/>
      <c r="I2259"/>
      <c r="J2259"/>
      <c r="K2259"/>
      <c r="L2259"/>
      <c r="M2259"/>
      <c r="N2259"/>
      <c r="O2259"/>
      <c r="P2259"/>
      <c r="Q2259"/>
      <c r="R2259"/>
      <c r="S2259"/>
      <c r="T2259"/>
      <c r="U2259"/>
      <c r="V2259"/>
      <c r="W2259"/>
      <c r="X2259"/>
      <c r="Y2259"/>
      <c r="Z2259"/>
      <c r="AA2259" s="11">
        <v>0</v>
      </c>
      <c r="AB2259" s="11">
        <v>0.72215999246798179</v>
      </c>
      <c r="AC2259" s="11">
        <v>0.74900000000000011</v>
      </c>
      <c r="AD2259" s="11">
        <v>0.5</v>
      </c>
      <c r="AE2259" s="11">
        <v>0.85599999999999998</v>
      </c>
      <c r="AF2259" s="11">
        <v>0.70799999999999996</v>
      </c>
      <c r="AG2259" s="11">
        <v>0.6</v>
      </c>
      <c r="AH2259" s="11">
        <v>0.72499999999999998</v>
      </c>
      <c r="AI2259" s="11">
        <v>0.86</v>
      </c>
      <c r="AJ2259" s="11">
        <v>0.55257820018288606</v>
      </c>
      <c r="AK2259" s="11">
        <v>0.59502138762171009</v>
      </c>
      <c r="AL2259" s="11">
        <v>0.49373733730842478</v>
      </c>
      <c r="AM2259" s="11">
        <v>1</v>
      </c>
      <c r="AN2259" s="11">
        <v>0.93652442857142848</v>
      </c>
      <c r="AO2259" s="11">
        <v>0.50708331647003813</v>
      </c>
      <c r="AP2259" s="11">
        <v>0.56299999999999994</v>
      </c>
      <c r="AQ2259" s="11">
        <v>0.49373733730842478</v>
      </c>
      <c r="AR2259" s="11">
        <v>14756.714407081799</v>
      </c>
      <c r="AS2259" s="11">
        <v>14700</v>
      </c>
      <c r="AT2259" s="11">
        <v>21513622</v>
      </c>
      <c r="AU2259" s="11">
        <v>31.15</v>
      </c>
      <c r="AV2259" s="11">
        <v>1.96</v>
      </c>
      <c r="AW2259" s="11">
        <v>0.08</v>
      </c>
      <c r="AX2259" s="11">
        <v>5.1272306982126509E-2</v>
      </c>
    </row>
    <row r="2260" spans="1:50">
      <c r="A2260"/>
      <c r="B2260"/>
      <c r="C2260"/>
      <c r="D2260"/>
      <c r="E2260"/>
      <c r="F2260"/>
      <c r="G2260"/>
      <c r="H2260"/>
      <c r="I2260"/>
      <c r="J2260"/>
      <c r="K2260"/>
      <c r="L2260"/>
      <c r="M2260"/>
      <c r="N2260"/>
      <c r="O2260"/>
      <c r="P2260"/>
      <c r="Q2260"/>
      <c r="R2260"/>
      <c r="S2260"/>
      <c r="T2260"/>
      <c r="U2260"/>
      <c r="V2260"/>
      <c r="W2260"/>
      <c r="X2260"/>
      <c r="Y2260"/>
      <c r="Z2260"/>
      <c r="AA2260" s="11">
        <v>0</v>
      </c>
      <c r="AB2260" s="11">
        <v>0.72819999248497735</v>
      </c>
      <c r="AC2260" s="11">
        <v>0.74900000000000011</v>
      </c>
      <c r="AD2260" s="11">
        <v>0.5</v>
      </c>
      <c r="AE2260" s="11">
        <v>0.87</v>
      </c>
      <c r="AF2260" s="11">
        <v>0.7</v>
      </c>
      <c r="AG2260" s="11">
        <v>0.6</v>
      </c>
      <c r="AH2260" s="11">
        <v>0.75</v>
      </c>
      <c r="AI2260" s="11">
        <v>0.85799999999999998</v>
      </c>
      <c r="AJ2260" s="11">
        <v>0.58016031718293404</v>
      </c>
      <c r="AK2260" s="11">
        <v>0.59241833503210606</v>
      </c>
      <c r="AL2260" s="11">
        <v>0.47415520815373791</v>
      </c>
      <c r="AM2260" s="11">
        <v>1</v>
      </c>
      <c r="AN2260" s="11">
        <v>0.91779394041865903</v>
      </c>
      <c r="AO2260" s="11">
        <v>0.52013134332795041</v>
      </c>
      <c r="AP2260" s="11">
        <v>0.57100000000000006</v>
      </c>
      <c r="AQ2260" s="11">
        <v>0.47415520815373791</v>
      </c>
      <c r="AR2260" s="11">
        <v>14277.997334621399</v>
      </c>
      <c r="AS2260" s="11">
        <v>14540</v>
      </c>
      <c r="AT2260" s="11">
        <v>21482395</v>
      </c>
      <c r="AW2260" s="11">
        <v>0.08</v>
      </c>
      <c r="AX2260" s="11">
        <v>4.8996266366422708E-2</v>
      </c>
    </row>
    <row r="2261" spans="1:50">
      <c r="A2261"/>
      <c r="B2261"/>
      <c r="C2261"/>
      <c r="D2261"/>
      <c r="E2261"/>
      <c r="F2261"/>
      <c r="G2261"/>
      <c r="H2261"/>
      <c r="I2261"/>
      <c r="J2261"/>
      <c r="K2261"/>
      <c r="L2261"/>
      <c r="M2261"/>
      <c r="N2261"/>
      <c r="O2261"/>
      <c r="P2261"/>
      <c r="Q2261"/>
      <c r="R2261"/>
      <c r="S2261"/>
      <c r="T2261"/>
      <c r="U2261"/>
      <c r="V2261"/>
      <c r="W2261"/>
      <c r="X2261"/>
      <c r="Y2261"/>
      <c r="Z2261"/>
      <c r="AA2261" s="11">
        <v>0</v>
      </c>
      <c r="AB2261" s="11">
        <v>0.73423999250197292</v>
      </c>
      <c r="AC2261" s="11">
        <v>0.72499999999999998</v>
      </c>
      <c r="AD2261" s="11">
        <v>0.5</v>
      </c>
      <c r="AE2261" s="11">
        <v>0.85799999999999998</v>
      </c>
      <c r="AF2261" s="11">
        <v>0.59799999999999998</v>
      </c>
      <c r="AG2261" s="11">
        <v>0.75</v>
      </c>
      <c r="AH2261" s="11">
        <v>0.73299999999999998</v>
      </c>
      <c r="AI2261" s="11">
        <v>0.875</v>
      </c>
      <c r="AJ2261" s="11">
        <v>0.57935871402902195</v>
      </c>
      <c r="AK2261" s="11">
        <v>0.59149415170244202</v>
      </c>
      <c r="AL2261" s="11">
        <v>0.47441365606642372</v>
      </c>
      <c r="AM2261" s="11">
        <v>1</v>
      </c>
      <c r="AN2261" s="11">
        <v>0.89906345226588946</v>
      </c>
      <c r="AO2261" s="11">
        <v>0.5199300298991707</v>
      </c>
      <c r="AP2261" s="11">
        <v>0.60399999999999998</v>
      </c>
      <c r="AQ2261" s="11">
        <v>0.47441365606642372</v>
      </c>
      <c r="AS2261" s="11">
        <v>15638.666666666511</v>
      </c>
      <c r="AW2261" s="11">
        <v>0.08</v>
      </c>
      <c r="AX2261" s="11">
        <v>4.6497676224225154E-2</v>
      </c>
    </row>
    <row r="2262" spans="1:50">
      <c r="A2262"/>
      <c r="B2262"/>
      <c r="C2262"/>
      <c r="D2262"/>
      <c r="E2262"/>
      <c r="F2262"/>
      <c r="G2262"/>
      <c r="H2262"/>
      <c r="I2262"/>
      <c r="J2262"/>
      <c r="K2262"/>
      <c r="L2262"/>
      <c r="M2262"/>
      <c r="N2262"/>
      <c r="O2262"/>
      <c r="P2262"/>
      <c r="Q2262"/>
      <c r="R2262"/>
      <c r="S2262"/>
      <c r="T2262"/>
      <c r="U2262"/>
      <c r="V2262"/>
      <c r="W2262"/>
      <c r="X2262"/>
      <c r="Y2262"/>
      <c r="Z2262"/>
      <c r="AA2262" s="11">
        <v>2.5644563901979149E-3</v>
      </c>
      <c r="AB2262" s="11">
        <v>0.36832002776877781</v>
      </c>
      <c r="AC2262" s="11">
        <v>0.85</v>
      </c>
      <c r="AD2262" s="11">
        <v>0.5</v>
      </c>
      <c r="AE2262" s="11">
        <v>0.755</v>
      </c>
      <c r="AF2262" s="11">
        <v>0.67099999999999993</v>
      </c>
      <c r="AG2262" s="11">
        <v>0.7</v>
      </c>
      <c r="AH2262" s="11">
        <v>0.22842000032588838</v>
      </c>
      <c r="AI2262" s="11">
        <v>0.52</v>
      </c>
      <c r="AJ2262" s="11">
        <v>0.31388689209787846</v>
      </c>
      <c r="AK2262" s="11">
        <v>0.41551591966937212</v>
      </c>
      <c r="AL2262" s="11">
        <v>0.29867100022298138</v>
      </c>
      <c r="AM2262" s="11">
        <v>6.6397703689203332E-4</v>
      </c>
      <c r="AN2262" s="11">
        <v>0.61771828571428566</v>
      </c>
      <c r="AO2262" s="11">
        <v>0.37372752624024308</v>
      </c>
      <c r="AP2262" s="11">
        <v>0.49440000276267526</v>
      </c>
      <c r="AQ2262" s="11">
        <v>0.29867100022298138</v>
      </c>
      <c r="AR2262" s="11">
        <v>5613.3999429734104</v>
      </c>
      <c r="AS2262" s="11">
        <v>5570</v>
      </c>
      <c r="AT2262" s="11">
        <v>148141000</v>
      </c>
      <c r="AW2262" s="11">
        <v>-0.09</v>
      </c>
      <c r="AX2262" s="11">
        <v>2.3393940315459716E-2</v>
      </c>
    </row>
    <row r="2263" spans="1:50">
      <c r="A2263"/>
      <c r="B2263"/>
      <c r="C2263"/>
      <c r="D2263"/>
      <c r="E2263"/>
      <c r="F2263"/>
      <c r="G2263"/>
      <c r="H2263"/>
      <c r="I2263"/>
      <c r="J2263"/>
      <c r="K2263"/>
      <c r="L2263"/>
      <c r="M2263"/>
      <c r="N2263"/>
      <c r="O2263"/>
      <c r="P2263"/>
      <c r="Q2263"/>
      <c r="R2263"/>
      <c r="S2263"/>
      <c r="T2263"/>
      <c r="U2263"/>
      <c r="V2263"/>
      <c r="W2263"/>
      <c r="X2263"/>
      <c r="Y2263"/>
      <c r="Z2263"/>
      <c r="AA2263" s="11">
        <v>2.5644563901979149E-3</v>
      </c>
      <c r="AB2263" s="11">
        <v>0.35488002867918522</v>
      </c>
      <c r="AC2263" s="11">
        <v>0.7</v>
      </c>
      <c r="AD2263" s="11">
        <v>0.5</v>
      </c>
      <c r="AE2263" s="11">
        <v>0.755</v>
      </c>
      <c r="AF2263" s="11">
        <v>0.66500000000000004</v>
      </c>
      <c r="AG2263" s="11">
        <v>0.7</v>
      </c>
      <c r="AH2263" s="11">
        <v>0.23328000021725895</v>
      </c>
      <c r="AI2263" s="11">
        <v>0.52</v>
      </c>
      <c r="AJ2263" s="11">
        <v>0.31008866549262798</v>
      </c>
      <c r="AK2263" s="11">
        <v>0.41379175480398994</v>
      </c>
      <c r="AL2263" s="11">
        <v>0.29456224521920327</v>
      </c>
      <c r="AM2263" s="11">
        <v>1.6771468603415554E-3</v>
      </c>
      <c r="AN2263" s="11">
        <v>0.63197814285714282</v>
      </c>
      <c r="AO2263" s="11">
        <v>0.37115053703861556</v>
      </c>
      <c r="AP2263" s="11">
        <v>0.50676000248640773</v>
      </c>
      <c r="AQ2263" s="11">
        <v>0.29456224521920327</v>
      </c>
      <c r="AR2263" s="11">
        <v>5529.3682608830004</v>
      </c>
      <c r="AS2263" s="11">
        <v>5450</v>
      </c>
      <c r="AT2263" s="11">
        <v>147739000</v>
      </c>
      <c r="AU2263" s="11">
        <v>46.15</v>
      </c>
      <c r="AV2263" s="11">
        <v>8.17</v>
      </c>
      <c r="AW2263" s="11">
        <v>-0.09</v>
      </c>
      <c r="AX2263" s="11">
        <v>2.5546886973822236E-2</v>
      </c>
    </row>
    <row r="2264" spans="1:50">
      <c r="A2264"/>
      <c r="B2264"/>
      <c r="C2264"/>
      <c r="D2264"/>
      <c r="E2264"/>
      <c r="F2264"/>
      <c r="G2264"/>
      <c r="H2264"/>
      <c r="I2264"/>
      <c r="J2264"/>
      <c r="K2264"/>
      <c r="L2264"/>
      <c r="M2264"/>
      <c r="N2264"/>
      <c r="O2264"/>
      <c r="P2264"/>
      <c r="Q2264"/>
      <c r="R2264"/>
      <c r="S2264"/>
      <c r="T2264"/>
      <c r="U2264"/>
      <c r="V2264"/>
      <c r="W2264"/>
      <c r="X2264"/>
      <c r="Y2264"/>
      <c r="Z2264"/>
      <c r="AA2264" s="11">
        <v>2.5644563901979149E-3</v>
      </c>
      <c r="AB2264" s="11">
        <v>0.34144002958959263</v>
      </c>
      <c r="AC2264" s="11">
        <v>0.55000000000000004</v>
      </c>
      <c r="AD2264" s="11">
        <v>0.7</v>
      </c>
      <c r="AE2264" s="11">
        <v>0.77700000000000002</v>
      </c>
      <c r="AF2264" s="11">
        <v>0.58499999999999996</v>
      </c>
      <c r="AG2264" s="11">
        <v>0.5</v>
      </c>
      <c r="AH2264" s="11">
        <v>0.23814000010862948</v>
      </c>
      <c r="AI2264" s="11">
        <v>0.46</v>
      </c>
      <c r="AJ2264" s="11">
        <v>0.33010463519175998</v>
      </c>
      <c r="AK2264" s="11">
        <v>0.398677793293437</v>
      </c>
      <c r="AL2264" s="11">
        <v>0.30922013238474155</v>
      </c>
      <c r="AM2264" s="11">
        <v>3.6574627225933335E-3</v>
      </c>
      <c r="AN2264" s="11">
        <v>0.64985685714285724</v>
      </c>
      <c r="AO2264" s="11">
        <v>0.3497927032082136</v>
      </c>
      <c r="AP2264" s="11">
        <v>0.51912000221014021</v>
      </c>
      <c r="AQ2264" s="11">
        <v>0.30922013238474155</v>
      </c>
      <c r="AR2264" s="11">
        <v>5722.0238351221296</v>
      </c>
      <c r="AS2264" s="11">
        <v>5600</v>
      </c>
      <c r="AT2264" s="11">
        <v>147304000</v>
      </c>
      <c r="AW2264" s="11">
        <v>-0.11</v>
      </c>
      <c r="AX2264" s="11">
        <v>2.5942497131823783E-2</v>
      </c>
    </row>
    <row r="2265" spans="1:50">
      <c r="A2265"/>
      <c r="B2265"/>
      <c r="C2265"/>
      <c r="D2265"/>
      <c r="E2265"/>
      <c r="F2265"/>
      <c r="G2265"/>
      <c r="H2265"/>
      <c r="I2265"/>
      <c r="J2265"/>
      <c r="K2265"/>
      <c r="L2265"/>
      <c r="M2265"/>
      <c r="N2265"/>
      <c r="O2265"/>
      <c r="P2265"/>
      <c r="Q2265"/>
      <c r="R2265"/>
      <c r="S2265"/>
      <c r="T2265"/>
      <c r="U2265"/>
      <c r="V2265"/>
      <c r="W2265"/>
      <c r="X2265"/>
      <c r="Y2265"/>
      <c r="Z2265"/>
      <c r="AA2265" s="11">
        <v>2.5644563901979149E-3</v>
      </c>
      <c r="AB2265" s="11">
        <v>0.32800003050000004</v>
      </c>
      <c r="AC2265" s="11">
        <v>0.55000000000000004</v>
      </c>
      <c r="AD2265" s="11">
        <v>0.7</v>
      </c>
      <c r="AE2265" s="11">
        <v>0.74199999999999999</v>
      </c>
      <c r="AF2265" s="11">
        <v>0.67299999999999993</v>
      </c>
      <c r="AG2265" s="11">
        <v>0.5</v>
      </c>
      <c r="AH2265" s="11">
        <v>0.24299999999999999</v>
      </c>
      <c r="AI2265" s="11">
        <v>0.58599999999999997</v>
      </c>
      <c r="AJ2265" s="11">
        <v>0.35012060489089203</v>
      </c>
      <c r="AK2265" s="11">
        <v>0.383563831782884</v>
      </c>
      <c r="AL2265" s="11">
        <v>0.32387801955027984</v>
      </c>
      <c r="AM2265" s="11">
        <v>5.6513507769132224E-3</v>
      </c>
      <c r="AN2265" s="11">
        <v>0.67974485714285715</v>
      </c>
      <c r="AO2265" s="11">
        <v>0.32843486937781152</v>
      </c>
      <c r="AP2265" s="11">
        <v>0.53148000193387268</v>
      </c>
      <c r="AQ2265" s="11">
        <v>0.32387801955027984</v>
      </c>
      <c r="AR2265" s="11">
        <v>5492.5417803598702</v>
      </c>
      <c r="AS2265" s="11">
        <v>5250</v>
      </c>
      <c r="AT2265" s="11">
        <v>146899000</v>
      </c>
      <c r="AW2265" s="11">
        <v>-0.09</v>
      </c>
      <c r="AX2265" s="11">
        <v>3.115459176785379E-2</v>
      </c>
    </row>
    <row r="2266" spans="1:50">
      <c r="A2266"/>
      <c r="B2266"/>
      <c r="C2266"/>
      <c r="D2266"/>
      <c r="E2266"/>
      <c r="F2266"/>
      <c r="G2266"/>
      <c r="H2266"/>
      <c r="I2266"/>
      <c r="J2266"/>
      <c r="K2266"/>
      <c r="L2266"/>
      <c r="M2266"/>
      <c r="N2266"/>
      <c r="O2266"/>
      <c r="P2266"/>
      <c r="Q2266"/>
      <c r="R2266"/>
      <c r="S2266"/>
      <c r="T2266"/>
      <c r="U2266"/>
      <c r="V2266"/>
      <c r="W2266"/>
      <c r="X2266"/>
      <c r="Y2266"/>
      <c r="Z2266"/>
      <c r="AA2266" s="11">
        <v>2.5644563901979149E-3</v>
      </c>
      <c r="AB2266" s="11">
        <v>0.32599998470000002</v>
      </c>
      <c r="AC2266" s="11">
        <v>0.55000000000000004</v>
      </c>
      <c r="AD2266" s="11">
        <v>0.7</v>
      </c>
      <c r="AE2266" s="11">
        <v>0.74299999999999999</v>
      </c>
      <c r="AF2266" s="11">
        <v>0.65300000000000002</v>
      </c>
      <c r="AG2266" s="11">
        <v>0.5</v>
      </c>
      <c r="AH2266" s="11">
        <v>0.503</v>
      </c>
      <c r="AI2266" s="11">
        <v>0.53200000000000003</v>
      </c>
      <c r="AJ2266" s="11">
        <v>0.355318979360565</v>
      </c>
      <c r="AK2266" s="11">
        <v>0.39532203524696097</v>
      </c>
      <c r="AL2266" s="11">
        <v>0.30557835361108515</v>
      </c>
      <c r="AM2266" s="11">
        <v>1.0408944235981555E-2</v>
      </c>
      <c r="AN2266" s="11">
        <v>0.7305707142857143</v>
      </c>
      <c r="AO2266" s="11">
        <v>0.3026224353414505</v>
      </c>
      <c r="AP2266" s="11">
        <v>0.54384000165760515</v>
      </c>
      <c r="AQ2266" s="11">
        <v>0.30557835361108515</v>
      </c>
      <c r="AR2266" s="11">
        <v>5950.8998578762003</v>
      </c>
      <c r="AS2266" s="11">
        <v>5720</v>
      </c>
      <c r="AT2266" s="11">
        <v>146309000</v>
      </c>
      <c r="AU2266" s="11">
        <v>37.479999999999997</v>
      </c>
      <c r="AV2266" s="11">
        <v>10.54</v>
      </c>
      <c r="AW2266" s="11">
        <v>-0.08</v>
      </c>
      <c r="AX2266" s="11">
        <v>2.2256420915539976E-2</v>
      </c>
    </row>
    <row r="2267" spans="1:50">
      <c r="A2267"/>
      <c r="B2267"/>
      <c r="C2267"/>
      <c r="D2267"/>
      <c r="E2267"/>
      <c r="F2267"/>
      <c r="G2267"/>
      <c r="H2267"/>
      <c r="I2267"/>
      <c r="J2267"/>
      <c r="K2267"/>
      <c r="L2267"/>
      <c r="M2267"/>
      <c r="N2267"/>
      <c r="O2267"/>
      <c r="P2267"/>
      <c r="Q2267"/>
      <c r="R2267"/>
      <c r="S2267"/>
      <c r="T2267"/>
      <c r="U2267"/>
      <c r="V2267"/>
      <c r="W2267"/>
      <c r="X2267"/>
      <c r="Y2267"/>
      <c r="Z2267"/>
      <c r="AA2267" s="11">
        <v>2.5644563901979149E-3</v>
      </c>
      <c r="AB2267" s="11">
        <v>0.2976666513666667</v>
      </c>
      <c r="AC2267" s="11">
        <v>0.55000000000000004</v>
      </c>
      <c r="AD2267" s="11">
        <v>0.3</v>
      </c>
      <c r="AE2267" s="11">
        <v>0.746</v>
      </c>
      <c r="AF2267" s="11">
        <v>0.73</v>
      </c>
      <c r="AG2267" s="11">
        <v>0.5</v>
      </c>
      <c r="AH2267" s="11">
        <v>0.57499999999999996</v>
      </c>
      <c r="AI2267" s="11">
        <v>0.52400000000000002</v>
      </c>
      <c r="AJ2267" s="11">
        <v>0.36051735383023803</v>
      </c>
      <c r="AK2267" s="11">
        <v>0.40708023871103799</v>
      </c>
      <c r="AL2267" s="11">
        <v>0.28727868767189058</v>
      </c>
      <c r="AM2267" s="11">
        <v>2.478266185777311E-2</v>
      </c>
      <c r="AN2267" s="11">
        <v>0.78901985714285716</v>
      </c>
      <c r="AO2267" s="11">
        <v>0.27681000130508948</v>
      </c>
      <c r="AP2267" s="11">
        <v>0.55620000138133763</v>
      </c>
      <c r="AQ2267" s="11">
        <v>0.28727868767189058</v>
      </c>
      <c r="AR2267" s="11">
        <v>6832.7471278436597</v>
      </c>
      <c r="AS2267" s="11">
        <v>6660</v>
      </c>
      <c r="AT2267" s="11">
        <v>146303000</v>
      </c>
      <c r="AW2267" s="11">
        <v>-0.1</v>
      </c>
      <c r="AX2267" s="11">
        <v>1.7604832798257308E-2</v>
      </c>
    </row>
    <row r="2268" spans="1:50">
      <c r="A2268"/>
      <c r="B2268"/>
      <c r="C2268"/>
      <c r="D2268"/>
      <c r="E2268"/>
      <c r="F2268"/>
      <c r="G2268"/>
      <c r="H2268"/>
      <c r="I2268"/>
      <c r="J2268"/>
      <c r="K2268"/>
      <c r="L2268"/>
      <c r="M2268"/>
      <c r="N2268"/>
      <c r="O2268"/>
      <c r="P2268"/>
      <c r="Q2268"/>
      <c r="R2268"/>
      <c r="S2268"/>
      <c r="T2268"/>
      <c r="U2268"/>
      <c r="V2268"/>
      <c r="W2268"/>
      <c r="X2268"/>
      <c r="Y2268"/>
      <c r="Z2268"/>
      <c r="AA2268" s="11">
        <v>2.5644563901979149E-3</v>
      </c>
      <c r="AB2268" s="11">
        <v>0.26933331803333327</v>
      </c>
      <c r="AC2268" s="11">
        <v>0.55000000000000004</v>
      </c>
      <c r="AD2268" s="11">
        <v>0.3</v>
      </c>
      <c r="AE2268" s="11">
        <v>0.747</v>
      </c>
      <c r="AF2268" s="11">
        <v>0.73</v>
      </c>
      <c r="AG2268" s="11">
        <v>0.5</v>
      </c>
      <c r="AH2268" s="11">
        <v>0.38900000000000001</v>
      </c>
      <c r="AI2268" s="11">
        <v>0.52200000000000002</v>
      </c>
      <c r="AJ2268" s="11">
        <v>0.38060484625554397</v>
      </c>
      <c r="AK2268" s="11">
        <v>0.41598335334629499</v>
      </c>
      <c r="AL2268" s="11">
        <v>0.30037419947066357</v>
      </c>
      <c r="AM2268" s="11">
        <v>5.9004387239631216E-2</v>
      </c>
      <c r="AN2268" s="11">
        <v>0.87472242857142857</v>
      </c>
      <c r="AO2268" s="11">
        <v>0.30137673063002085</v>
      </c>
      <c r="AP2268" s="11">
        <v>0.5685600011050701</v>
      </c>
      <c r="AQ2268" s="11">
        <v>0.30037419947066357</v>
      </c>
      <c r="AR2268" s="11">
        <v>7361.2482088039797</v>
      </c>
      <c r="AS2268" s="11">
        <v>7260</v>
      </c>
      <c r="AT2268" s="11">
        <v>145949580.33512801</v>
      </c>
      <c r="AU2268" s="11">
        <v>39.6</v>
      </c>
      <c r="AV2268" s="11">
        <v>5.97</v>
      </c>
      <c r="AW2268" s="11">
        <v>-0.1</v>
      </c>
      <c r="AX2268" s="11">
        <v>1.7017851954639951E-2</v>
      </c>
    </row>
    <row r="2269" spans="1:50">
      <c r="A2269"/>
      <c r="B2269"/>
      <c r="C2269"/>
      <c r="D2269"/>
      <c r="E2269"/>
      <c r="F2269"/>
      <c r="G2269"/>
      <c r="H2269"/>
      <c r="I2269"/>
      <c r="J2269"/>
      <c r="K2269"/>
      <c r="L2269"/>
      <c r="M2269"/>
      <c r="N2269"/>
      <c r="O2269"/>
      <c r="P2269"/>
      <c r="Q2269"/>
      <c r="R2269"/>
      <c r="S2269"/>
      <c r="T2269"/>
      <c r="U2269"/>
      <c r="V2269"/>
      <c r="W2269"/>
      <c r="X2269"/>
      <c r="Y2269"/>
      <c r="Z2269"/>
      <c r="AA2269" s="11">
        <v>2.5644563901979149E-3</v>
      </c>
      <c r="AB2269" s="11">
        <v>0.24099998470000006</v>
      </c>
      <c r="AC2269" s="11">
        <v>0.55000000000000004</v>
      </c>
      <c r="AD2269" s="11">
        <v>0.3</v>
      </c>
      <c r="AE2269" s="11">
        <v>0.84900000000000009</v>
      </c>
      <c r="AF2269" s="11">
        <v>0.58899999999999997</v>
      </c>
      <c r="AG2269" s="11">
        <v>0.5</v>
      </c>
      <c r="AH2269" s="11">
        <v>0.51300000000000001</v>
      </c>
      <c r="AI2269" s="11">
        <v>0.57399999999999995</v>
      </c>
      <c r="AJ2269" s="11">
        <v>0.40069233868085002</v>
      </c>
      <c r="AK2269" s="11">
        <v>0.42488646798155194</v>
      </c>
      <c r="AL2269" s="11">
        <v>0.31346971126943668</v>
      </c>
      <c r="AM2269" s="11">
        <v>0.13465468787056112</v>
      </c>
      <c r="AN2269" s="11">
        <v>0.94807199999999991</v>
      </c>
      <c r="AO2269" s="11">
        <v>0.32594345995495216</v>
      </c>
      <c r="AP2269" s="11">
        <v>0.58092000082880257</v>
      </c>
      <c r="AQ2269" s="11">
        <v>0.31346971126943668</v>
      </c>
      <c r="AR2269" s="11">
        <v>8029.4736463828704</v>
      </c>
      <c r="AS2269" s="11">
        <v>7880</v>
      </c>
      <c r="AT2269" s="11">
        <v>145299690.295609</v>
      </c>
      <c r="AU2269" s="11">
        <v>35.700000000000003</v>
      </c>
      <c r="AV2269" s="11">
        <v>3.67</v>
      </c>
      <c r="AW2269" s="11">
        <v>-0.08</v>
      </c>
      <c r="AX2269" s="11">
        <v>1.4388346393268636E-2</v>
      </c>
    </row>
    <row r="2270" spans="1:50">
      <c r="A2270"/>
      <c r="B2270"/>
      <c r="C2270"/>
      <c r="D2270"/>
      <c r="E2270"/>
      <c r="F2270"/>
      <c r="G2270"/>
      <c r="H2270"/>
      <c r="I2270"/>
      <c r="J2270"/>
      <c r="K2270"/>
      <c r="L2270"/>
      <c r="M2270"/>
      <c r="N2270"/>
      <c r="O2270"/>
      <c r="P2270"/>
      <c r="Q2270"/>
      <c r="R2270"/>
      <c r="S2270"/>
      <c r="T2270"/>
      <c r="U2270"/>
      <c r="V2270"/>
      <c r="W2270"/>
      <c r="X2270"/>
      <c r="Y2270"/>
      <c r="Z2270"/>
      <c r="AA2270" s="11">
        <v>2.5644563901979149E-3</v>
      </c>
      <c r="AB2270" s="11">
        <v>0.21266665136666674</v>
      </c>
      <c r="AC2270" s="11">
        <v>0.55000000000000004</v>
      </c>
      <c r="AD2270" s="11">
        <v>0.3</v>
      </c>
      <c r="AE2270" s="11">
        <v>0.90599999999999992</v>
      </c>
      <c r="AF2270" s="11">
        <v>0.64500000000000002</v>
      </c>
      <c r="AG2270" s="11">
        <v>0.5</v>
      </c>
      <c r="AH2270" s="11">
        <v>0.56999999999999995</v>
      </c>
      <c r="AI2270" s="11">
        <v>0.57399999999999995</v>
      </c>
      <c r="AJ2270" s="11">
        <v>0.333016904854044</v>
      </c>
      <c r="AK2270" s="11">
        <v>0.38660546275902197</v>
      </c>
      <c r="AL2270" s="11">
        <v>0.35018462317488375</v>
      </c>
      <c r="AM2270" s="11">
        <v>0.27766462468502445</v>
      </c>
      <c r="AN2270" s="11">
        <v>0.9386148571428572</v>
      </c>
      <c r="AO2270" s="11">
        <v>0.31379895714763728</v>
      </c>
      <c r="AP2270" s="11">
        <v>0.59328000055253505</v>
      </c>
      <c r="AQ2270" s="11">
        <v>0.35018462317488375</v>
      </c>
      <c r="AR2270" s="11">
        <v>9237.3749989000898</v>
      </c>
      <c r="AS2270" s="11">
        <v>8950</v>
      </c>
      <c r="AT2270" s="11">
        <v>144599446.74859601</v>
      </c>
      <c r="AW2270" s="11">
        <v>-7.0000000000000007E-2</v>
      </c>
      <c r="AX2270" s="11">
        <v>9.1012944335500667E-3</v>
      </c>
    </row>
    <row r="2271" spans="1:50">
      <c r="A2271"/>
      <c r="B2271"/>
      <c r="C2271"/>
      <c r="D2271"/>
      <c r="E2271"/>
      <c r="F2271"/>
      <c r="G2271"/>
      <c r="H2271"/>
      <c r="I2271"/>
      <c r="J2271"/>
      <c r="K2271"/>
      <c r="L2271"/>
      <c r="M2271"/>
      <c r="N2271"/>
      <c r="O2271"/>
      <c r="P2271"/>
      <c r="Q2271"/>
      <c r="R2271"/>
      <c r="S2271"/>
      <c r="T2271"/>
      <c r="U2271"/>
      <c r="V2271"/>
      <c r="W2271"/>
      <c r="X2271"/>
      <c r="Y2271"/>
      <c r="Z2271"/>
      <c r="AA2271" s="11">
        <v>2.5644563901979149E-3</v>
      </c>
      <c r="AB2271" s="11">
        <v>0.1843333180333333</v>
      </c>
      <c r="AC2271" s="11">
        <v>0.55000000000000004</v>
      </c>
      <c r="AD2271" s="11">
        <v>0.3</v>
      </c>
      <c r="AE2271" s="11">
        <v>0.91599999999999993</v>
      </c>
      <c r="AF2271" s="11">
        <v>0.65099999999999991</v>
      </c>
      <c r="AG2271" s="11">
        <v>0.5</v>
      </c>
      <c r="AH2271" s="11">
        <v>0.63400000000000001</v>
      </c>
      <c r="AI2271" s="11">
        <v>0.63200000000000001</v>
      </c>
      <c r="AJ2271" s="11">
        <v>0.29865116836454997</v>
      </c>
      <c r="AK2271" s="11">
        <v>0.38390290484262601</v>
      </c>
      <c r="AL2271" s="11">
        <v>0.34704460115256702</v>
      </c>
      <c r="AM2271" s="11">
        <v>0.56943917055623772</v>
      </c>
      <c r="AN2271" s="11">
        <v>0.99588585714285727</v>
      </c>
      <c r="AO2271" s="11">
        <v>0.33684250997270321</v>
      </c>
      <c r="AP2271" s="11">
        <v>0.60564000027626752</v>
      </c>
      <c r="AQ2271" s="11">
        <v>0.34704460115256702</v>
      </c>
      <c r="AR2271" s="11">
        <v>10246.117977813101</v>
      </c>
      <c r="AS2271" s="11">
        <v>10020</v>
      </c>
      <c r="AT2271" s="11">
        <v>143849574.20861599</v>
      </c>
      <c r="AW2271" s="11">
        <v>-0.05</v>
      </c>
      <c r="AX2271" s="11">
        <v>4.2148625344891055E-3</v>
      </c>
    </row>
    <row r="2272" spans="1:50">
      <c r="A2272"/>
      <c r="B2272"/>
      <c r="C2272"/>
      <c r="D2272"/>
      <c r="E2272"/>
      <c r="F2272"/>
      <c r="G2272"/>
      <c r="H2272"/>
      <c r="I2272"/>
      <c r="J2272"/>
      <c r="K2272"/>
      <c r="L2272"/>
      <c r="M2272"/>
      <c r="N2272"/>
      <c r="O2272"/>
      <c r="P2272"/>
      <c r="Q2272"/>
      <c r="R2272"/>
      <c r="S2272"/>
      <c r="T2272"/>
      <c r="U2272"/>
      <c r="V2272"/>
      <c r="W2272"/>
      <c r="X2272"/>
      <c r="Y2272"/>
      <c r="Z2272"/>
      <c r="AA2272" s="11">
        <v>2.5644563901979149E-3</v>
      </c>
      <c r="AB2272" s="11">
        <v>0.15599998469999998</v>
      </c>
      <c r="AC2272" s="11">
        <v>0.55000000000000004</v>
      </c>
      <c r="AD2272" s="11">
        <v>0.3</v>
      </c>
      <c r="AE2272" s="11">
        <v>0.91500000000000004</v>
      </c>
      <c r="AF2272" s="11">
        <v>0.58899999999999997</v>
      </c>
      <c r="AG2272" s="11">
        <v>0.3</v>
      </c>
      <c r="AH2272" s="11">
        <v>0.65599999999999992</v>
      </c>
      <c r="AI2272" s="11">
        <v>0.63200000000000001</v>
      </c>
      <c r="AJ2272" s="11">
        <v>0.32160875670135602</v>
      </c>
      <c r="AK2272" s="11">
        <v>0.369479749348048</v>
      </c>
      <c r="AL2272" s="11">
        <v>0.34965490641637065</v>
      </c>
      <c r="AM2272" s="11">
        <v>0.93142391430899996</v>
      </c>
      <c r="AN2272" s="11">
        <v>1</v>
      </c>
      <c r="AO2272" s="11">
        <v>0.33134222755369702</v>
      </c>
      <c r="AP2272" s="11">
        <v>0.61799999999999999</v>
      </c>
      <c r="AQ2272" s="11">
        <v>0.34965490641637065</v>
      </c>
      <c r="AR2272" s="11">
        <v>11852.8059376448</v>
      </c>
      <c r="AS2272" s="11">
        <v>11560</v>
      </c>
      <c r="AT2272" s="11">
        <v>143150000</v>
      </c>
      <c r="AU2272" s="11">
        <v>37.51</v>
      </c>
      <c r="AV2272" s="11">
        <v>1.49</v>
      </c>
      <c r="AW2272" s="11">
        <v>-0.05</v>
      </c>
      <c r="AX2272" s="11">
        <v>1.6108369405961054E-3</v>
      </c>
    </row>
    <row r="2273" spans="1:50">
      <c r="A2273"/>
      <c r="B2273"/>
      <c r="C2273"/>
      <c r="D2273"/>
      <c r="E2273"/>
      <c r="F2273"/>
      <c r="G2273"/>
      <c r="H2273"/>
      <c r="I2273"/>
      <c r="J2273"/>
      <c r="K2273"/>
      <c r="L2273"/>
      <c r="M2273"/>
      <c r="N2273"/>
      <c r="O2273"/>
      <c r="P2273"/>
      <c r="Q2273"/>
      <c r="R2273"/>
      <c r="S2273"/>
      <c r="T2273"/>
      <c r="U2273"/>
      <c r="V2273"/>
      <c r="W2273"/>
      <c r="X2273"/>
      <c r="Y2273"/>
      <c r="Z2273"/>
      <c r="AA2273" s="11">
        <v>2.5644563901979149E-3</v>
      </c>
      <c r="AB2273" s="11">
        <v>0.19080001830000004</v>
      </c>
      <c r="AC2273" s="11">
        <v>0.59699999999999998</v>
      </c>
      <c r="AD2273" s="11">
        <v>0.3</v>
      </c>
      <c r="AE2273" s="11">
        <v>0.90799999999999992</v>
      </c>
      <c r="AF2273" s="11">
        <v>0.63500000000000001</v>
      </c>
      <c r="AG2273" s="11">
        <v>0.3</v>
      </c>
      <c r="AH2273" s="11">
        <v>0.68</v>
      </c>
      <c r="AI2273" s="11">
        <v>0.626</v>
      </c>
      <c r="AJ2273" s="11">
        <v>0.35453781326781197</v>
      </c>
      <c r="AK2273" s="11">
        <v>0.31315428655713601</v>
      </c>
      <c r="AL2273" s="11">
        <v>0.34373504659737802</v>
      </c>
      <c r="AM2273" s="11">
        <v>1</v>
      </c>
      <c r="AN2273" s="11">
        <v>1</v>
      </c>
      <c r="AO2273" s="11">
        <v>0.31347740538486651</v>
      </c>
      <c r="AP2273" s="11">
        <v>0.61799999999999999</v>
      </c>
      <c r="AQ2273" s="11">
        <v>0.34373504659737802</v>
      </c>
      <c r="AR2273" s="11">
        <v>15007.697709794</v>
      </c>
      <c r="AS2273" s="11">
        <v>14560</v>
      </c>
      <c r="AT2273" s="11">
        <v>142500000</v>
      </c>
      <c r="AW2273" s="11">
        <v>-0.05</v>
      </c>
      <c r="AX2273" s="11">
        <v>-5.5164219412854876E-3</v>
      </c>
    </row>
    <row r="2274" spans="1:50">
      <c r="A2274"/>
      <c r="B2274"/>
      <c r="C2274"/>
      <c r="D2274"/>
      <c r="E2274"/>
      <c r="F2274"/>
      <c r="G2274"/>
      <c r="H2274"/>
      <c r="I2274"/>
      <c r="J2274"/>
      <c r="K2274"/>
      <c r="L2274"/>
      <c r="M2274"/>
      <c r="N2274"/>
      <c r="O2274"/>
      <c r="P2274"/>
      <c r="Q2274"/>
      <c r="R2274"/>
      <c r="S2274"/>
      <c r="T2274"/>
      <c r="U2274"/>
      <c r="V2274"/>
      <c r="W2274"/>
      <c r="X2274"/>
      <c r="Y2274"/>
      <c r="Z2274"/>
      <c r="AA2274" s="11">
        <v>2.5644563901979149E-3</v>
      </c>
      <c r="AB2274" s="11">
        <v>0.19940000000000002</v>
      </c>
      <c r="AC2274" s="11">
        <v>0.62</v>
      </c>
      <c r="AD2274" s="11">
        <v>0.4</v>
      </c>
      <c r="AE2274" s="11">
        <v>0.79500000000000004</v>
      </c>
      <c r="AF2274" s="11">
        <v>0.69499999999999995</v>
      </c>
      <c r="AG2274" s="11">
        <v>0.3</v>
      </c>
      <c r="AH2274" s="11">
        <v>0.628</v>
      </c>
      <c r="AI2274" s="11">
        <v>0.626</v>
      </c>
      <c r="AJ2274" s="11">
        <v>0.36633890950722997</v>
      </c>
      <c r="AK2274" s="11">
        <v>0.303427283697348</v>
      </c>
      <c r="AL2274" s="11">
        <v>0.31712524900217587</v>
      </c>
      <c r="AM2274" s="11">
        <v>1</v>
      </c>
      <c r="AN2274" s="11">
        <v>1</v>
      </c>
      <c r="AO2274" s="11">
        <v>0.31398804740216052</v>
      </c>
      <c r="AP2274" s="11">
        <v>0.61499999999999999</v>
      </c>
      <c r="AQ2274" s="11">
        <v>0.31712524900217587</v>
      </c>
      <c r="AR2274" s="11">
        <v>16801.6816366481</v>
      </c>
      <c r="AS2274" s="11">
        <v>16400</v>
      </c>
      <c r="AT2274" s="11">
        <v>142100000</v>
      </c>
      <c r="AU2274" s="11">
        <v>43.674999999999997</v>
      </c>
      <c r="AW2274" s="11">
        <v>-0.06</v>
      </c>
      <c r="AX2274" s="11">
        <v>-1.1186235719329585E-2</v>
      </c>
    </row>
    <row r="2275" spans="1:50">
      <c r="A2275"/>
      <c r="B2275"/>
      <c r="C2275"/>
      <c r="D2275"/>
      <c r="E2275"/>
      <c r="F2275"/>
      <c r="G2275"/>
      <c r="H2275"/>
      <c r="I2275"/>
      <c r="J2275"/>
      <c r="K2275"/>
      <c r="L2275"/>
      <c r="M2275"/>
      <c r="N2275"/>
      <c r="O2275"/>
      <c r="P2275"/>
      <c r="Q2275"/>
      <c r="R2275"/>
      <c r="S2275"/>
      <c r="T2275"/>
      <c r="U2275"/>
      <c r="V2275"/>
      <c r="W2275"/>
      <c r="X2275"/>
      <c r="Y2275"/>
      <c r="Z2275"/>
      <c r="AA2275" s="11">
        <v>2.5644563901979149E-3</v>
      </c>
      <c r="AB2275" s="11">
        <v>0.21541199964210389</v>
      </c>
      <c r="AC2275" s="11">
        <v>0.53700000000000003</v>
      </c>
      <c r="AD2275" s="11">
        <v>0.4</v>
      </c>
      <c r="AE2275" s="11">
        <v>0.79200000000000004</v>
      </c>
      <c r="AF2275" s="11">
        <v>0.69499999999999995</v>
      </c>
      <c r="AG2275" s="11">
        <v>0.3</v>
      </c>
      <c r="AH2275" s="11">
        <v>0.64400000000000002</v>
      </c>
      <c r="AI2275" s="11">
        <v>0.442</v>
      </c>
      <c r="AJ2275" s="11">
        <v>0.37898384350820596</v>
      </c>
      <c r="AK2275" s="11">
        <v>0.31790611576204197</v>
      </c>
      <c r="AL2275" s="11">
        <v>0.29603438992315173</v>
      </c>
      <c r="AM2275" s="11">
        <v>1</v>
      </c>
      <c r="AN2275" s="11">
        <v>1</v>
      </c>
      <c r="AO2275" s="11">
        <v>0.3158840078122368</v>
      </c>
      <c r="AP2275" s="11">
        <v>0.61699999999999999</v>
      </c>
      <c r="AQ2275" s="11">
        <v>0.29603438992315173</v>
      </c>
      <c r="AR2275" s="11">
        <v>20350.687159082299</v>
      </c>
      <c r="AS2275" s="11">
        <v>19750</v>
      </c>
      <c r="AT2275" s="11">
        <v>141950000</v>
      </c>
      <c r="AU2275" s="11">
        <v>42.27</v>
      </c>
      <c r="AV2275" s="11">
        <v>0.08</v>
      </c>
      <c r="AW2275" s="11">
        <v>-0.08</v>
      </c>
      <c r="AX2275" s="11">
        <v>-1.563593376055783E-2</v>
      </c>
    </row>
    <row r="2276" spans="1:50">
      <c r="A2276"/>
      <c r="B2276"/>
      <c r="C2276"/>
      <c r="D2276"/>
      <c r="E2276"/>
      <c r="F2276"/>
      <c r="G2276"/>
      <c r="H2276"/>
      <c r="I2276"/>
      <c r="J2276"/>
      <c r="K2276"/>
      <c r="L2276"/>
      <c r="M2276"/>
      <c r="N2276"/>
      <c r="O2276"/>
      <c r="P2276"/>
      <c r="Q2276"/>
      <c r="R2276"/>
      <c r="S2276"/>
      <c r="T2276"/>
      <c r="U2276"/>
      <c r="V2276"/>
      <c r="W2276"/>
      <c r="X2276"/>
      <c r="Y2276"/>
      <c r="Z2276"/>
      <c r="AA2276" s="11">
        <v>2.5644563901979149E-3</v>
      </c>
      <c r="AB2276" s="11">
        <v>0.23142399928420776</v>
      </c>
      <c r="AC2276" s="11">
        <v>0.54</v>
      </c>
      <c r="AD2276" s="11">
        <v>0.4</v>
      </c>
      <c r="AE2276" s="11">
        <v>0.78900000000000003</v>
      </c>
      <c r="AF2276" s="11">
        <v>0.70599999999999996</v>
      </c>
      <c r="AG2276" s="11">
        <v>0.3</v>
      </c>
      <c r="AH2276" s="11">
        <v>0.65500000000000003</v>
      </c>
      <c r="AI2276" s="11">
        <v>0.60799999999999998</v>
      </c>
      <c r="AJ2276" s="11">
        <v>0.355021955617836</v>
      </c>
      <c r="AK2276" s="11">
        <v>0.31034588771004601</v>
      </c>
      <c r="AL2276" s="11">
        <v>0.27562141584705679</v>
      </c>
      <c r="AM2276" s="11">
        <v>1</v>
      </c>
      <c r="AN2276" s="11">
        <v>1</v>
      </c>
      <c r="AO2276" s="11">
        <v>0.34545122344208468</v>
      </c>
      <c r="AP2276" s="11">
        <v>0.6</v>
      </c>
      <c r="AQ2276" s="11">
        <v>0.27562141584705679</v>
      </c>
      <c r="AR2276" s="11">
        <v>18932.054636199398</v>
      </c>
      <c r="AS2276" s="11">
        <v>18330</v>
      </c>
      <c r="AT2276" s="11">
        <v>141850000</v>
      </c>
      <c r="AW2276" s="11">
        <v>-7.0000000000000007E-2</v>
      </c>
      <c r="AX2276" s="11">
        <v>-1.4073249016541889E-2</v>
      </c>
    </row>
    <row r="2277" spans="1:50">
      <c r="A2277"/>
      <c r="B2277"/>
      <c r="C2277"/>
      <c r="D2277"/>
      <c r="E2277"/>
      <c r="F2277"/>
      <c r="G2277"/>
      <c r="H2277"/>
      <c r="I2277"/>
      <c r="J2277"/>
      <c r="K2277"/>
      <c r="L2277"/>
      <c r="M2277"/>
      <c r="N2277"/>
      <c r="O2277"/>
      <c r="P2277"/>
      <c r="Q2277"/>
      <c r="R2277"/>
      <c r="S2277"/>
      <c r="T2277"/>
      <c r="U2277"/>
      <c r="V2277"/>
      <c r="W2277"/>
      <c r="X2277"/>
      <c r="Y2277"/>
      <c r="Z2277"/>
      <c r="AA2277" s="11">
        <v>2.5644563901979149E-3</v>
      </c>
      <c r="AB2277" s="11">
        <v>0.24743599892631163</v>
      </c>
      <c r="AC2277" s="11">
        <v>0.52200000000000002</v>
      </c>
      <c r="AD2277" s="11">
        <v>0.4</v>
      </c>
      <c r="AE2277" s="11">
        <v>0.82299999999999995</v>
      </c>
      <c r="AF2277" s="11">
        <v>0.66500000000000004</v>
      </c>
      <c r="AG2277" s="11">
        <v>0.25</v>
      </c>
      <c r="AH2277" s="11">
        <v>0.626</v>
      </c>
      <c r="AI2277" s="11">
        <v>0.68400000000000005</v>
      </c>
      <c r="AJ2277" s="11">
        <v>0.35647173602925253</v>
      </c>
      <c r="AK2277" s="11">
        <v>0.31224242879055453</v>
      </c>
      <c r="AL2277" s="11">
        <v>0.27786520163843365</v>
      </c>
      <c r="AM2277" s="11">
        <v>1</v>
      </c>
      <c r="AN2277" s="11">
        <v>1</v>
      </c>
      <c r="AO2277" s="11">
        <v>0.34699671117311948</v>
      </c>
      <c r="AP2277" s="11">
        <v>0.59599999999999997</v>
      </c>
      <c r="AQ2277" s="11">
        <v>0.27786520163843365</v>
      </c>
      <c r="AS2277" s="11">
        <v>20584.666666666977</v>
      </c>
      <c r="AW2277" s="11">
        <v>-7.0000000000000007E-2</v>
      </c>
      <c r="AX2277" s="11">
        <v>-2.1555712102897751E-2</v>
      </c>
    </row>
    <row r="2278" spans="1:50">
      <c r="A2278"/>
      <c r="B2278"/>
      <c r="C2278"/>
      <c r="D2278"/>
      <c r="E2278"/>
      <c r="F2278"/>
      <c r="G2278"/>
      <c r="H2278"/>
      <c r="I2278"/>
      <c r="J2278"/>
      <c r="K2278"/>
      <c r="L2278"/>
      <c r="M2278"/>
      <c r="N2278"/>
      <c r="O2278"/>
      <c r="P2278"/>
      <c r="Q2278"/>
      <c r="R2278"/>
      <c r="S2278"/>
      <c r="T2278"/>
      <c r="U2278"/>
      <c r="V2278"/>
      <c r="W2278"/>
      <c r="X2278"/>
      <c r="Y2278"/>
      <c r="Z2278"/>
      <c r="AA2278" s="11">
        <v>0.24321037697608427</v>
      </c>
      <c r="AB2278" s="11">
        <v>0.90100000381000001</v>
      </c>
      <c r="AC2278" s="11">
        <v>0.38400000035762788</v>
      </c>
      <c r="AD2278" s="11">
        <v>9.600000008940697E-2</v>
      </c>
      <c r="AE2278" s="11">
        <v>0.65184000060707337</v>
      </c>
      <c r="AF2278" s="11">
        <v>0.88512000082433229</v>
      </c>
      <c r="AG2278" s="11">
        <v>0.28800000026822092</v>
      </c>
      <c r="AH2278" s="11">
        <v>0.48768000045418736</v>
      </c>
      <c r="AI2278" s="11">
        <v>0.3264000003039837</v>
      </c>
      <c r="AJ2278" s="11">
        <v>0.10977350835897792</v>
      </c>
      <c r="AK2278" s="11">
        <v>0.23970967183096709</v>
      </c>
      <c r="AL2278" s="11">
        <v>0.3427089205466966</v>
      </c>
      <c r="AM2278" s="11">
        <v>7.6789989047714184E-4</v>
      </c>
      <c r="AN2278" s="11">
        <v>1.2596114310196468E-2</v>
      </c>
      <c r="AO2278" s="11">
        <v>0.22027053508311961</v>
      </c>
      <c r="AP2278" s="11">
        <v>0.46400000259280205</v>
      </c>
      <c r="AQ2278" s="11">
        <v>0.3427089205466966</v>
      </c>
      <c r="AR2278" s="11">
        <v>493.52888411142902</v>
      </c>
      <c r="AS2278" s="11">
        <v>500</v>
      </c>
      <c r="AT2278" s="11">
        <v>5440441</v>
      </c>
      <c r="AW2278" s="11">
        <v>-0.05</v>
      </c>
      <c r="AX2278" s="11">
        <v>-6.3225318291153743E-2</v>
      </c>
    </row>
    <row r="2279" spans="1:50">
      <c r="A2279"/>
      <c r="B2279"/>
      <c r="C2279"/>
      <c r="D2279"/>
      <c r="E2279"/>
      <c r="F2279"/>
      <c r="G2279"/>
      <c r="H2279"/>
      <c r="I2279"/>
      <c r="J2279"/>
      <c r="K2279"/>
      <c r="L2279"/>
      <c r="M2279"/>
      <c r="N2279"/>
      <c r="O2279"/>
      <c r="P2279"/>
      <c r="Q2279"/>
      <c r="R2279"/>
      <c r="S2279"/>
      <c r="T2279"/>
      <c r="U2279"/>
      <c r="V2279"/>
      <c r="W2279"/>
      <c r="X2279"/>
      <c r="Y2279"/>
      <c r="Z2279"/>
      <c r="AA2279" s="11">
        <v>0.24321037697608427</v>
      </c>
      <c r="AB2279" s="11">
        <v>0.89088889227555557</v>
      </c>
      <c r="AC2279" s="11">
        <v>0.39200000017881392</v>
      </c>
      <c r="AD2279" s="11">
        <v>9.8000000044703481E-2</v>
      </c>
      <c r="AE2279" s="11">
        <v>0.66542000030353676</v>
      </c>
      <c r="AF2279" s="11">
        <v>0.90356000041216622</v>
      </c>
      <c r="AG2279" s="11">
        <v>0.29400000013411043</v>
      </c>
      <c r="AH2279" s="11">
        <v>0.49784000022709363</v>
      </c>
      <c r="AI2279" s="11">
        <v>0.33320000015199186</v>
      </c>
      <c r="AJ2279" s="11">
        <v>0.10180970258875802</v>
      </c>
      <c r="AK2279" s="11">
        <v>0.23439762443847001</v>
      </c>
      <c r="AL2279" s="11">
        <v>0.33936230191450162</v>
      </c>
      <c r="AM2279" s="11">
        <v>7.842381856307093E-4</v>
      </c>
      <c r="AN2279" s="11">
        <v>1.2869942875504494E-2</v>
      </c>
      <c r="AO2279" s="11">
        <v>0.2145617706231841</v>
      </c>
      <c r="AP2279" s="11">
        <v>0.47560000233352184</v>
      </c>
      <c r="AQ2279" s="11">
        <v>0.33936230191450162</v>
      </c>
      <c r="AR2279" s="11">
        <v>545.06233261115597</v>
      </c>
      <c r="AS2279" s="11">
        <v>540</v>
      </c>
      <c r="AT2279" s="11">
        <v>5660132</v>
      </c>
      <c r="AW2279" s="11">
        <v>-0.05</v>
      </c>
      <c r="AX2279" s="11">
        <v>-4.414054599392192E-2</v>
      </c>
    </row>
    <row r="2280" spans="1:50">
      <c r="A2280"/>
      <c r="B2280"/>
      <c r="C2280"/>
      <c r="D2280"/>
      <c r="E2280"/>
      <c r="F2280"/>
      <c r="G2280"/>
      <c r="H2280"/>
      <c r="I2280"/>
      <c r="J2280"/>
      <c r="K2280"/>
      <c r="L2280"/>
      <c r="M2280"/>
      <c r="N2280"/>
      <c r="O2280"/>
      <c r="P2280"/>
      <c r="Q2280"/>
      <c r="R2280"/>
      <c r="S2280"/>
      <c r="T2280"/>
      <c r="U2280"/>
      <c r="V2280"/>
      <c r="W2280"/>
      <c r="X2280"/>
      <c r="Y2280"/>
      <c r="Z2280"/>
      <c r="AA2280" s="11">
        <v>0.24321037697608427</v>
      </c>
      <c r="AB2280" s="11">
        <v>0.88077778074111113</v>
      </c>
      <c r="AC2280" s="11">
        <v>0.4</v>
      </c>
      <c r="AD2280" s="11">
        <v>0.1</v>
      </c>
      <c r="AE2280" s="11">
        <v>0.67900000000000005</v>
      </c>
      <c r="AF2280" s="11">
        <v>0.92200000000000004</v>
      </c>
      <c r="AG2280" s="11">
        <v>0.3</v>
      </c>
      <c r="AH2280" s="11">
        <v>0.50800000000000001</v>
      </c>
      <c r="AI2280" s="11">
        <v>0.34</v>
      </c>
      <c r="AJ2280" s="11">
        <v>8.6270937644941009E-2</v>
      </c>
      <c r="AK2280" s="11">
        <v>0.23293314529599402</v>
      </c>
      <c r="AL2280" s="11">
        <v>0.33601568328230658</v>
      </c>
      <c r="AM2280" s="11">
        <v>8.0057648078427697E-4</v>
      </c>
      <c r="AN2280" s="11">
        <v>1.314377144081252E-2</v>
      </c>
      <c r="AO2280" s="11">
        <v>0.20910560948139087</v>
      </c>
      <c r="AP2280" s="11">
        <v>0.48720000207424163</v>
      </c>
      <c r="AQ2280" s="11">
        <v>0.33601568328230658</v>
      </c>
      <c r="AR2280" s="11">
        <v>581.16981413404994</v>
      </c>
      <c r="AS2280" s="11">
        <v>580</v>
      </c>
      <c r="AT2280" s="11">
        <v>6150852</v>
      </c>
      <c r="AW2280" s="11">
        <v>-0.06</v>
      </c>
      <c r="AX2280" s="11">
        <v>-4.9408512821921602E-2</v>
      </c>
    </row>
    <row r="2281" spans="1:50">
      <c r="A2281"/>
      <c r="B2281"/>
      <c r="C2281"/>
      <c r="D2281"/>
      <c r="E2281"/>
      <c r="F2281"/>
      <c r="G2281"/>
      <c r="H2281"/>
      <c r="I2281"/>
      <c r="J2281"/>
      <c r="K2281"/>
      <c r="L2281"/>
      <c r="M2281"/>
      <c r="N2281"/>
      <c r="O2281"/>
      <c r="P2281"/>
      <c r="Q2281"/>
      <c r="R2281"/>
      <c r="S2281"/>
      <c r="T2281"/>
      <c r="U2281"/>
      <c r="V2281"/>
      <c r="W2281"/>
      <c r="X2281"/>
      <c r="Y2281"/>
      <c r="Z2281"/>
      <c r="AA2281" s="11">
        <v>0.24321037697608427</v>
      </c>
      <c r="AB2281" s="11">
        <v>0.87066666920666669</v>
      </c>
      <c r="AC2281" s="11">
        <v>0.4</v>
      </c>
      <c r="AD2281" s="11">
        <v>0.1</v>
      </c>
      <c r="AE2281" s="11">
        <v>0.67599999999999993</v>
      </c>
      <c r="AF2281" s="11">
        <v>0.88</v>
      </c>
      <c r="AG2281" s="11">
        <v>0.3</v>
      </c>
      <c r="AH2281" s="11">
        <v>0.627</v>
      </c>
      <c r="AI2281" s="11">
        <v>0.34</v>
      </c>
      <c r="AJ2281" s="11">
        <v>7.0732172701124002E-2</v>
      </c>
      <c r="AK2281" s="11">
        <v>0.23146866615351799</v>
      </c>
      <c r="AL2281" s="11">
        <v>0.33266906465011159</v>
      </c>
      <c r="AM2281" s="11">
        <v>8.1691477593784443E-4</v>
      </c>
      <c r="AN2281" s="11">
        <v>1.3417600006120547E-2</v>
      </c>
      <c r="AO2281" s="11">
        <v>0.20364944833959764</v>
      </c>
      <c r="AP2281" s="11">
        <v>0.49880000181496142</v>
      </c>
      <c r="AQ2281" s="11">
        <v>0.33266906465011159</v>
      </c>
      <c r="AR2281" s="11">
        <v>578.67621560126497</v>
      </c>
      <c r="AS2281" s="11">
        <v>580</v>
      </c>
      <c r="AT2281" s="11">
        <v>6800655</v>
      </c>
      <c r="AW2281" s="11">
        <v>-0.05</v>
      </c>
      <c r="AX2281" s="11">
        <v>-5.594864417423645E-2</v>
      </c>
    </row>
    <row r="2282" spans="1:50">
      <c r="A2282"/>
      <c r="B2282"/>
      <c r="C2282"/>
      <c r="D2282"/>
      <c r="E2282"/>
      <c r="F2282"/>
      <c r="G2282"/>
      <c r="H2282"/>
      <c r="I2282"/>
      <c r="J2282"/>
      <c r="K2282"/>
      <c r="L2282"/>
      <c r="M2282"/>
      <c r="N2282"/>
      <c r="O2282"/>
      <c r="P2282"/>
      <c r="Q2282"/>
      <c r="R2282"/>
      <c r="S2282"/>
      <c r="T2282"/>
      <c r="U2282"/>
      <c r="V2282"/>
      <c r="W2282"/>
      <c r="X2282"/>
      <c r="Y2282"/>
      <c r="Z2282"/>
      <c r="AA2282" s="11">
        <v>0.24321037697608427</v>
      </c>
      <c r="AB2282" s="11">
        <v>0.86055555767222225</v>
      </c>
      <c r="AC2282" s="11">
        <v>0.4</v>
      </c>
      <c r="AD2282" s="11">
        <v>0.1</v>
      </c>
      <c r="AE2282" s="11">
        <v>0.67299999999999993</v>
      </c>
      <c r="AF2282" s="11">
        <v>0.85099999999999998</v>
      </c>
      <c r="AG2282" s="11">
        <v>0.3</v>
      </c>
      <c r="AH2282" s="11">
        <v>0.66799999999999993</v>
      </c>
      <c r="AI2282" s="11">
        <v>0.39</v>
      </c>
      <c r="AJ2282" s="11">
        <v>0.10483805039189301</v>
      </c>
      <c r="AK2282" s="11">
        <v>0.210232698538527</v>
      </c>
      <c r="AL2282" s="11">
        <v>0.34583263929661395</v>
      </c>
      <c r="AM2282" s="11">
        <v>1.6420917926625554E-3</v>
      </c>
      <c r="AN2282" s="11">
        <v>1.3691428571428571E-2</v>
      </c>
      <c r="AO2282" s="11">
        <v>0.22342812862640199</v>
      </c>
      <c r="AP2282" s="11">
        <v>0.51040000155568122</v>
      </c>
      <c r="AQ2282" s="11">
        <v>0.34583263929661395</v>
      </c>
      <c r="AR2282" s="11">
        <v>577.14947038318996</v>
      </c>
      <c r="AS2282" s="11">
        <v>570</v>
      </c>
      <c r="AT2282" s="11">
        <v>7443081</v>
      </c>
      <c r="AW2282" s="11">
        <v>-0.04</v>
      </c>
      <c r="AX2282" s="11">
        <v>-3.7456298392434584E-2</v>
      </c>
    </row>
    <row r="2283" spans="1:50">
      <c r="A2283"/>
      <c r="B2283"/>
      <c r="C2283"/>
      <c r="D2283"/>
      <c r="E2283"/>
      <c r="F2283"/>
      <c r="G2283"/>
      <c r="H2283"/>
      <c r="I2283"/>
      <c r="J2283"/>
      <c r="K2283"/>
      <c r="L2283"/>
      <c r="M2283"/>
      <c r="N2283"/>
      <c r="O2283"/>
      <c r="P2283"/>
      <c r="Q2283"/>
      <c r="R2283"/>
      <c r="S2283"/>
      <c r="T2283"/>
      <c r="U2283"/>
      <c r="V2283"/>
      <c r="W2283"/>
      <c r="X2283"/>
      <c r="Y2283"/>
      <c r="Z2283"/>
      <c r="AA2283" s="11">
        <v>0.24321037697608427</v>
      </c>
      <c r="AB2283" s="11">
        <v>0.85044444613777781</v>
      </c>
      <c r="AC2283" s="11">
        <v>0.4</v>
      </c>
      <c r="AD2283" s="11">
        <v>0.1</v>
      </c>
      <c r="AE2283" s="11">
        <v>0.67</v>
      </c>
      <c r="AF2283" s="11">
        <v>0.96400000000000008</v>
      </c>
      <c r="AG2283" s="11">
        <v>0.3</v>
      </c>
      <c r="AH2283" s="11">
        <v>0.72400000000000009</v>
      </c>
      <c r="AI2283" s="11">
        <v>0.45</v>
      </c>
      <c r="AJ2283" s="11">
        <v>0.13894392808266201</v>
      </c>
      <c r="AK2283" s="11">
        <v>0.188996730923536</v>
      </c>
      <c r="AL2283" s="11">
        <v>0.35899621394311632</v>
      </c>
      <c r="AM2283" s="11">
        <v>5.4453931575954443E-3</v>
      </c>
      <c r="AN2283" s="11">
        <v>1.9858571428571427E-2</v>
      </c>
      <c r="AO2283" s="11">
        <v>0.24320680891320631</v>
      </c>
      <c r="AP2283" s="11">
        <v>0.52200000129640101</v>
      </c>
      <c r="AQ2283" s="11">
        <v>0.35899621394311632</v>
      </c>
      <c r="AR2283" s="11">
        <v>596.16982391131899</v>
      </c>
      <c r="AS2283" s="11">
        <v>590</v>
      </c>
      <c r="AT2283" s="11">
        <v>7957797</v>
      </c>
      <c r="AU2283" s="11">
        <v>46.68</v>
      </c>
      <c r="AV2283" s="11">
        <v>90.29</v>
      </c>
      <c r="AW2283" s="11">
        <v>-0.02</v>
      </c>
      <c r="AX2283" s="11">
        <v>-3.6409012544024733E-2</v>
      </c>
    </row>
    <row r="2284" spans="1:50">
      <c r="A2284"/>
      <c r="B2284"/>
      <c r="C2284"/>
      <c r="D2284"/>
      <c r="E2284"/>
      <c r="F2284"/>
      <c r="G2284"/>
      <c r="H2284"/>
      <c r="I2284"/>
      <c r="J2284"/>
      <c r="K2284"/>
      <c r="L2284"/>
      <c r="M2284"/>
      <c r="N2284"/>
      <c r="O2284"/>
      <c r="P2284"/>
      <c r="Q2284"/>
      <c r="R2284"/>
      <c r="S2284"/>
      <c r="T2284"/>
      <c r="U2284"/>
      <c r="V2284"/>
      <c r="W2284"/>
      <c r="X2284"/>
      <c r="Y2284"/>
      <c r="Z2284"/>
      <c r="AA2284" s="11">
        <v>0.24321037697608427</v>
      </c>
      <c r="AB2284" s="11">
        <v>0.84033333460333337</v>
      </c>
      <c r="AC2284" s="11">
        <v>0.4</v>
      </c>
      <c r="AD2284" s="11">
        <v>0.1</v>
      </c>
      <c r="AE2284" s="11">
        <v>0.67</v>
      </c>
      <c r="AF2284" s="11">
        <v>0.95700000000000007</v>
      </c>
      <c r="AG2284" s="11">
        <v>0.3</v>
      </c>
      <c r="AH2284" s="11">
        <v>0.83700000000000008</v>
      </c>
      <c r="AI2284" s="11">
        <v>0.624</v>
      </c>
      <c r="AJ2284" s="11">
        <v>0.140016130705546</v>
      </c>
      <c r="AK2284" s="11">
        <v>0.19161416874846798</v>
      </c>
      <c r="AL2284" s="11">
        <v>0.37492577682623529</v>
      </c>
      <c r="AM2284" s="11">
        <v>8.6909481328359996E-3</v>
      </c>
      <c r="AN2284" s="11">
        <v>2.4376999999999999E-2</v>
      </c>
      <c r="AO2284" s="11">
        <v>0.27492872110292843</v>
      </c>
      <c r="AP2284" s="11">
        <v>0.5336000010371208</v>
      </c>
      <c r="AQ2284" s="11">
        <v>0.37492577682623529</v>
      </c>
      <c r="AR2284" s="11">
        <v>633.46847252240104</v>
      </c>
      <c r="AS2284" s="11">
        <v>620</v>
      </c>
      <c r="AT2284" s="11">
        <v>8310051</v>
      </c>
      <c r="AW2284" s="11">
        <v>-0.01</v>
      </c>
      <c r="AX2284" s="11">
        <v>-2.56716673491168E-2</v>
      </c>
    </row>
    <row r="2285" spans="1:50">
      <c r="A2285"/>
      <c r="B2285"/>
      <c r="C2285"/>
      <c r="D2285"/>
      <c r="E2285"/>
      <c r="F2285"/>
      <c r="G2285"/>
      <c r="H2285"/>
      <c r="I2285"/>
      <c r="J2285"/>
      <c r="K2285"/>
      <c r="L2285"/>
      <c r="M2285"/>
      <c r="N2285"/>
      <c r="O2285"/>
      <c r="P2285"/>
      <c r="Q2285"/>
      <c r="R2285"/>
      <c r="S2285"/>
      <c r="T2285"/>
      <c r="U2285"/>
      <c r="V2285"/>
      <c r="W2285"/>
      <c r="X2285"/>
      <c r="Y2285"/>
      <c r="Z2285"/>
      <c r="AA2285" s="11">
        <v>0.24321037697608427</v>
      </c>
      <c r="AB2285" s="11">
        <v>0.83022222306888893</v>
      </c>
      <c r="AC2285" s="11">
        <v>0.4</v>
      </c>
      <c r="AD2285" s="11">
        <v>0.3</v>
      </c>
      <c r="AE2285" s="11">
        <v>0.67</v>
      </c>
      <c r="AF2285" s="11">
        <v>0.88</v>
      </c>
      <c r="AG2285" s="11">
        <v>0.5</v>
      </c>
      <c r="AH2285" s="11">
        <v>0.79299999999999993</v>
      </c>
      <c r="AI2285" s="11">
        <v>0.59399999999999997</v>
      </c>
      <c r="AJ2285" s="11">
        <v>0.14108833332842999</v>
      </c>
      <c r="AK2285" s="11">
        <v>0.1942316065734</v>
      </c>
      <c r="AL2285" s="11">
        <v>0.39085533970935427</v>
      </c>
      <c r="AM2285" s="11">
        <v>1.0721255896017332E-2</v>
      </c>
      <c r="AN2285" s="11">
        <v>2.7723285714285714E-2</v>
      </c>
      <c r="AO2285" s="11">
        <v>0.30665063329265052</v>
      </c>
      <c r="AP2285" s="11">
        <v>0.54520000077784059</v>
      </c>
      <c r="AQ2285" s="11">
        <v>0.39085533970935427</v>
      </c>
      <c r="AR2285" s="11">
        <v>695.43857812259603</v>
      </c>
      <c r="AS2285" s="11">
        <v>690</v>
      </c>
      <c r="AT2285" s="11">
        <v>8538697</v>
      </c>
      <c r="AW2285" s="11">
        <v>0.01</v>
      </c>
      <c r="AX2285" s="11">
        <v>-3.1128558831681641E-2</v>
      </c>
    </row>
    <row r="2286" spans="1:50">
      <c r="A2286"/>
      <c r="B2286"/>
      <c r="C2286"/>
      <c r="D2286"/>
      <c r="E2286"/>
      <c r="F2286"/>
      <c r="G2286"/>
      <c r="H2286"/>
      <c r="I2286"/>
      <c r="J2286"/>
      <c r="K2286"/>
      <c r="L2286"/>
      <c r="M2286"/>
      <c r="N2286"/>
      <c r="O2286"/>
      <c r="P2286"/>
      <c r="Q2286"/>
      <c r="R2286"/>
      <c r="S2286"/>
      <c r="T2286"/>
      <c r="U2286"/>
      <c r="V2286"/>
      <c r="W2286"/>
      <c r="X2286"/>
      <c r="Y2286"/>
      <c r="Z2286"/>
      <c r="AA2286" s="11">
        <v>0.24321037697608427</v>
      </c>
      <c r="AB2286" s="11">
        <v>0.82011111153444449</v>
      </c>
      <c r="AC2286" s="11">
        <v>0.4</v>
      </c>
      <c r="AD2286" s="11">
        <v>0.5</v>
      </c>
      <c r="AE2286" s="11">
        <v>0.67</v>
      </c>
      <c r="AF2286" s="11">
        <v>0.89500000000000002</v>
      </c>
      <c r="AG2286" s="11">
        <v>0.3</v>
      </c>
      <c r="AH2286" s="11">
        <v>0.79299999999999993</v>
      </c>
      <c r="AI2286" s="11">
        <v>0.34</v>
      </c>
      <c r="AJ2286" s="11">
        <v>0.26839478885843604</v>
      </c>
      <c r="AK2286" s="11">
        <v>0.25193382323880403</v>
      </c>
      <c r="AL2286" s="11">
        <v>0.34083418665240534</v>
      </c>
      <c r="AM2286" s="11">
        <v>1.6722717577721556E-2</v>
      </c>
      <c r="AN2286" s="11">
        <v>3.2806714285714279E-2</v>
      </c>
      <c r="AO2286" s="11">
        <v>0.32019737608543575</v>
      </c>
      <c r="AP2286" s="11">
        <v>0.55680000051856038</v>
      </c>
      <c r="AQ2286" s="11">
        <v>0.34083418665240534</v>
      </c>
      <c r="AR2286" s="11">
        <v>713.78896053360097</v>
      </c>
      <c r="AS2286" s="11">
        <v>700</v>
      </c>
      <c r="AT2286" s="11">
        <v>8685457</v>
      </c>
      <c r="AW2286" s="11">
        <v>0.01</v>
      </c>
      <c r="AX2286" s="11">
        <v>-2.951463756552819E-2</v>
      </c>
    </row>
    <row r="2287" spans="1:50">
      <c r="A2287"/>
      <c r="B2287"/>
      <c r="C2287"/>
      <c r="D2287"/>
      <c r="E2287"/>
      <c r="F2287"/>
      <c r="G2287"/>
      <c r="H2287"/>
      <c r="I2287"/>
      <c r="J2287"/>
      <c r="K2287"/>
      <c r="L2287"/>
      <c r="M2287"/>
      <c r="N2287"/>
      <c r="O2287"/>
      <c r="P2287"/>
      <c r="Q2287"/>
      <c r="R2287"/>
      <c r="S2287"/>
      <c r="T2287"/>
      <c r="U2287"/>
      <c r="V2287"/>
      <c r="W2287"/>
      <c r="X2287"/>
      <c r="Y2287"/>
      <c r="Z2287"/>
      <c r="AA2287" s="11">
        <v>0.24321037697608427</v>
      </c>
      <c r="AB2287" s="11">
        <v>0.81</v>
      </c>
      <c r="AC2287" s="11">
        <v>0.55000000000000004</v>
      </c>
      <c r="AD2287" s="11">
        <v>0.5</v>
      </c>
      <c r="AE2287" s="11">
        <v>0.66900000000000004</v>
      </c>
      <c r="AF2287" s="11">
        <v>0.89500000000000002</v>
      </c>
      <c r="AG2287" s="11">
        <v>0.3</v>
      </c>
      <c r="AH2287" s="11">
        <v>0.79700000000000004</v>
      </c>
      <c r="AI2287" s="11">
        <v>0.68799999999999994</v>
      </c>
      <c r="AJ2287" s="11">
        <v>0.26505641134173402</v>
      </c>
      <c r="AK2287" s="11">
        <v>0.233875203135888</v>
      </c>
      <c r="AL2287" s="11">
        <v>0.38995318085801722</v>
      </c>
      <c r="AM2287" s="11">
        <v>1.7293506678845442E-2</v>
      </c>
      <c r="AN2287" s="11">
        <v>3.7999142857142863E-2</v>
      </c>
      <c r="AO2287" s="11">
        <v>0.3360503507062057</v>
      </c>
      <c r="AP2287" s="11">
        <v>0.56840000025928017</v>
      </c>
      <c r="AQ2287" s="11">
        <v>0.38995318085801722</v>
      </c>
      <c r="AR2287" s="11">
        <v>776.34130626783406</v>
      </c>
      <c r="AS2287" s="11">
        <v>760</v>
      </c>
      <c r="AT2287" s="11">
        <v>8819688</v>
      </c>
      <c r="AW2287" s="11">
        <v>0.04</v>
      </c>
      <c r="AX2287" s="11">
        <v>-2.6875869367029126E-2</v>
      </c>
    </row>
    <row r="2288" spans="1:50">
      <c r="A2288"/>
      <c r="B2288"/>
      <c r="C2288"/>
      <c r="D2288"/>
      <c r="E2288"/>
      <c r="F2288"/>
      <c r="G2288"/>
      <c r="H2288"/>
      <c r="I2288"/>
      <c r="J2288"/>
      <c r="K2288"/>
      <c r="L2288"/>
      <c r="M2288"/>
      <c r="N2288"/>
      <c r="O2288"/>
      <c r="P2288"/>
      <c r="Q2288"/>
      <c r="R2288"/>
      <c r="S2288"/>
      <c r="T2288"/>
      <c r="U2288"/>
      <c r="V2288"/>
      <c r="W2288"/>
      <c r="X2288"/>
      <c r="Y2288"/>
      <c r="Z2288"/>
      <c r="AA2288" s="11">
        <v>0.24321037697608427</v>
      </c>
      <c r="AB2288" s="11">
        <v>0.81379999991506335</v>
      </c>
      <c r="AC2288" s="11">
        <v>0.55000000000000004</v>
      </c>
      <c r="AD2288" s="11">
        <v>0.3</v>
      </c>
      <c r="AE2288" s="11">
        <v>0.70499999999999996</v>
      </c>
      <c r="AF2288" s="11">
        <v>0.8640000000000001</v>
      </c>
      <c r="AG2288" s="11">
        <v>0.3</v>
      </c>
      <c r="AH2288" s="11">
        <v>0.75099999999999989</v>
      </c>
      <c r="AI2288" s="11">
        <v>0.71799999999999997</v>
      </c>
      <c r="AJ2288" s="11">
        <v>0.32825798697724801</v>
      </c>
      <c r="AK2288" s="11">
        <v>0.242652369098148</v>
      </c>
      <c r="AL2288" s="11">
        <v>0.36218900375864455</v>
      </c>
      <c r="AM2288" s="11">
        <v>2.7552210411907887E-2</v>
      </c>
      <c r="AN2288" s="11">
        <v>3.959942857142857E-2</v>
      </c>
      <c r="AO2288" s="11">
        <v>0.32211838553113969</v>
      </c>
      <c r="AP2288" s="11">
        <v>0.57999999999999996</v>
      </c>
      <c r="AQ2288" s="11">
        <v>0.36218900375864455</v>
      </c>
      <c r="AR2288" s="11">
        <v>860.020951655717</v>
      </c>
      <c r="AS2288" s="11">
        <v>850</v>
      </c>
      <c r="AT2288" s="11">
        <v>8992140</v>
      </c>
      <c r="AV2288" s="11">
        <v>89.6</v>
      </c>
      <c r="AW2288" s="11">
        <v>0.03</v>
      </c>
      <c r="AX2288" s="11">
        <v>-3.9375629316205196E-2</v>
      </c>
    </row>
    <row r="2289" spans="1:50">
      <c r="A2289"/>
      <c r="B2289"/>
      <c r="C2289"/>
      <c r="D2289"/>
      <c r="E2289"/>
      <c r="F2289"/>
      <c r="G2289"/>
      <c r="H2289"/>
      <c r="I2289"/>
      <c r="J2289"/>
      <c r="K2289"/>
      <c r="L2289"/>
      <c r="M2289"/>
      <c r="N2289"/>
      <c r="O2289"/>
      <c r="P2289"/>
      <c r="Q2289"/>
      <c r="R2289"/>
      <c r="S2289"/>
      <c r="T2289"/>
      <c r="U2289"/>
      <c r="V2289"/>
      <c r="W2289"/>
      <c r="X2289"/>
      <c r="Y2289"/>
      <c r="Z2289"/>
      <c r="AA2289" s="11">
        <v>0.24321037697608427</v>
      </c>
      <c r="AB2289" s="11">
        <v>0.81759999983012677</v>
      </c>
      <c r="AC2289" s="11">
        <v>0.50800000000000001</v>
      </c>
      <c r="AD2289" s="11">
        <v>0.5</v>
      </c>
      <c r="AE2289" s="11">
        <v>0.7390000000000001</v>
      </c>
      <c r="AF2289" s="11">
        <v>0.82599999999999996</v>
      </c>
      <c r="AG2289" s="11">
        <v>0.3</v>
      </c>
      <c r="AH2289" s="11">
        <v>0.70099999999999996</v>
      </c>
      <c r="AI2289" s="11">
        <v>0.71799999999999997</v>
      </c>
      <c r="AJ2289" s="11">
        <v>0.37230729744593599</v>
      </c>
      <c r="AK2289" s="11">
        <v>0.24987844038158599</v>
      </c>
      <c r="AL2289" s="11">
        <v>0.47767265753780153</v>
      </c>
      <c r="AM2289" s="11">
        <v>3.7905791090075552E-2</v>
      </c>
      <c r="AN2289" s="11">
        <v>5.0604571428571429E-2</v>
      </c>
      <c r="AO2289" s="11">
        <v>0.37273742705154711</v>
      </c>
      <c r="AP2289" s="11">
        <v>0.59200000000000008</v>
      </c>
      <c r="AQ2289" s="11">
        <v>0.47767265753780153</v>
      </c>
      <c r="AR2289" s="11">
        <v>946.75136994337095</v>
      </c>
      <c r="AS2289" s="11">
        <v>940</v>
      </c>
      <c r="AT2289" s="11">
        <v>9209997</v>
      </c>
      <c r="AU2289" s="11">
        <v>53.080000000000005</v>
      </c>
      <c r="AW2289" s="11">
        <v>0.05</v>
      </c>
      <c r="AX2289" s="11">
        <v>-3.8855836004600408E-2</v>
      </c>
    </row>
    <row r="2290" spans="1:50">
      <c r="A2290"/>
      <c r="B2290"/>
      <c r="C2290"/>
      <c r="D2290"/>
      <c r="E2290"/>
      <c r="F2290"/>
      <c r="G2290"/>
      <c r="H2290"/>
      <c r="I2290"/>
      <c r="J2290"/>
      <c r="K2290"/>
      <c r="L2290"/>
      <c r="M2290"/>
      <c r="N2290"/>
      <c r="O2290"/>
      <c r="P2290"/>
      <c r="Q2290"/>
      <c r="R2290"/>
      <c r="S2290"/>
      <c r="T2290"/>
      <c r="U2290"/>
      <c r="V2290"/>
      <c r="W2290"/>
      <c r="X2290"/>
      <c r="Y2290"/>
      <c r="Z2290"/>
      <c r="AA2290" s="11">
        <v>0.24321037697608427</v>
      </c>
      <c r="AB2290" s="11">
        <v>0.82139999974519018</v>
      </c>
      <c r="AC2290" s="11">
        <v>0.51</v>
      </c>
      <c r="AD2290" s="11">
        <v>0.4</v>
      </c>
      <c r="AE2290" s="11">
        <v>0.7390000000000001</v>
      </c>
      <c r="AF2290" s="11">
        <v>0.79599999999999993</v>
      </c>
      <c r="AG2290" s="11">
        <v>0.3</v>
      </c>
      <c r="AH2290" s="11">
        <v>0.70299999999999996</v>
      </c>
      <c r="AI2290" s="11">
        <v>0.70599999999999996</v>
      </c>
      <c r="AJ2290" s="11">
        <v>0.44151106591926598</v>
      </c>
      <c r="AK2290" s="11">
        <v>0.249263563033744</v>
      </c>
      <c r="AL2290" s="11">
        <v>0.48022606706572352</v>
      </c>
      <c r="AM2290" s="11">
        <v>7.4642259235386671E-2</v>
      </c>
      <c r="AN2290" s="11">
        <v>5.2450857142857139E-2</v>
      </c>
      <c r="AO2290" s="11">
        <v>0.38234553992926318</v>
      </c>
      <c r="AP2290" s="11">
        <v>0.58200000000000007</v>
      </c>
      <c r="AQ2290" s="11">
        <v>0.48022606706572352</v>
      </c>
      <c r="AR2290" s="11">
        <v>1006.32989976087</v>
      </c>
      <c r="AS2290" s="11">
        <v>1000</v>
      </c>
      <c r="AT2290" s="11">
        <v>9454534</v>
      </c>
      <c r="AW2290" s="11">
        <v>0.05</v>
      </c>
      <c r="AX2290" s="11">
        <v>-3.6472622603533678E-2</v>
      </c>
    </row>
    <row r="2291" spans="1:50">
      <c r="A2291"/>
      <c r="B2291"/>
      <c r="C2291"/>
      <c r="D2291"/>
      <c r="E2291"/>
      <c r="F2291"/>
      <c r="G2291"/>
      <c r="H2291"/>
      <c r="I2291"/>
      <c r="J2291"/>
      <c r="K2291"/>
      <c r="L2291"/>
      <c r="M2291"/>
      <c r="N2291"/>
      <c r="O2291"/>
      <c r="P2291"/>
      <c r="Q2291"/>
      <c r="R2291"/>
      <c r="S2291"/>
      <c r="T2291"/>
      <c r="U2291"/>
      <c r="V2291"/>
      <c r="W2291"/>
      <c r="X2291"/>
      <c r="Y2291"/>
      <c r="Z2291"/>
      <c r="AA2291" s="11">
        <v>0.24321037697608427</v>
      </c>
      <c r="AB2291" s="11">
        <v>0.82519999966025348</v>
      </c>
      <c r="AC2291" s="11">
        <v>0.51800000000000002</v>
      </c>
      <c r="AD2291" s="11">
        <v>0.4</v>
      </c>
      <c r="AE2291" s="11">
        <v>0.76900000000000002</v>
      </c>
      <c r="AF2291" s="11">
        <v>0.75599999999999989</v>
      </c>
      <c r="AG2291" s="11">
        <v>0.4</v>
      </c>
      <c r="AH2291" s="11">
        <v>0.73299999999999998</v>
      </c>
      <c r="AI2291" s="11">
        <v>0.70599999999999996</v>
      </c>
      <c r="AJ2291" s="11">
        <v>0.45721327158098202</v>
      </c>
      <c r="AK2291" s="11">
        <v>0.23704386221849999</v>
      </c>
      <c r="AL2291" s="11">
        <v>0.49054697745612313</v>
      </c>
      <c r="AM2291" s="11">
        <v>0.15118227841208334</v>
      </c>
      <c r="AN2291" s="11">
        <v>5.6697428571428572E-2</v>
      </c>
      <c r="AO2291" s="11">
        <v>0.40241220613440937</v>
      </c>
      <c r="AP2291" s="11">
        <v>0.58899999999999997</v>
      </c>
      <c r="AQ2291" s="11">
        <v>0.49054697745612313</v>
      </c>
      <c r="AR2291" s="11">
        <v>1112.1924768654701</v>
      </c>
      <c r="AS2291" s="11">
        <v>1100</v>
      </c>
      <c r="AT2291" s="11">
        <v>9720694</v>
      </c>
      <c r="AW2291" s="11">
        <v>0.06</v>
      </c>
      <c r="AX2291" s="11">
        <v>-3.7569699190011296E-2</v>
      </c>
    </row>
    <row r="2292" spans="1:50">
      <c r="A2292"/>
      <c r="B2292"/>
      <c r="C2292"/>
      <c r="D2292"/>
      <c r="E2292"/>
      <c r="F2292"/>
      <c r="G2292"/>
      <c r="H2292"/>
      <c r="I2292"/>
      <c r="J2292"/>
      <c r="K2292"/>
      <c r="L2292"/>
      <c r="M2292"/>
      <c r="N2292"/>
      <c r="O2292"/>
      <c r="P2292"/>
      <c r="Q2292"/>
      <c r="R2292"/>
      <c r="S2292"/>
      <c r="T2292"/>
      <c r="U2292"/>
      <c r="V2292"/>
      <c r="W2292"/>
      <c r="X2292"/>
      <c r="Y2292"/>
      <c r="Z2292"/>
      <c r="AA2292" s="11">
        <v>0.24321037697608427</v>
      </c>
      <c r="AB2292" s="11">
        <v>0.82899999957531689</v>
      </c>
      <c r="AC2292" s="11">
        <v>0.58899999999999997</v>
      </c>
      <c r="AD2292" s="11">
        <v>0.4</v>
      </c>
      <c r="AE2292" s="11">
        <v>0.76800000000000002</v>
      </c>
      <c r="AF2292" s="11">
        <v>0.76800000000000002</v>
      </c>
      <c r="AG2292" s="11">
        <v>0.4</v>
      </c>
      <c r="AH2292" s="11">
        <v>0.70799999999999996</v>
      </c>
      <c r="AI2292" s="11">
        <v>0.61199999999999999</v>
      </c>
      <c r="AJ2292" s="11">
        <v>0.43484232637069997</v>
      </c>
      <c r="AK2292" s="11">
        <v>0.242932497061004</v>
      </c>
      <c r="AL2292" s="11">
        <v>0.52514229368314447</v>
      </c>
      <c r="AM2292" s="11">
        <v>0.26998130642860219</v>
      </c>
      <c r="AN2292" s="11">
        <v>6.8835428571428575E-2</v>
      </c>
      <c r="AO2292" s="11">
        <v>0.39886755803221013</v>
      </c>
      <c r="AP2292" s="11">
        <v>0.59499999999999997</v>
      </c>
      <c r="AQ2292" s="11">
        <v>0.52514229368314447</v>
      </c>
      <c r="AR2292" s="11">
        <v>1136.03135342766</v>
      </c>
      <c r="AS2292" s="11">
        <v>1130</v>
      </c>
      <c r="AT2292" s="11">
        <v>9997614</v>
      </c>
      <c r="AW2292" s="11">
        <v>0.06</v>
      </c>
      <c r="AX2292" s="11">
        <v>-4.5952656800827496E-2</v>
      </c>
    </row>
    <row r="2293" spans="1:50">
      <c r="A2293"/>
      <c r="B2293"/>
      <c r="C2293"/>
      <c r="D2293"/>
      <c r="E2293"/>
      <c r="F2293"/>
      <c r="G2293"/>
      <c r="H2293"/>
      <c r="I2293"/>
      <c r="J2293"/>
      <c r="K2293"/>
      <c r="L2293"/>
      <c r="M2293"/>
      <c r="N2293"/>
      <c r="O2293"/>
      <c r="P2293"/>
      <c r="Q2293"/>
      <c r="R2293"/>
      <c r="S2293"/>
      <c r="T2293"/>
      <c r="U2293"/>
      <c r="V2293"/>
      <c r="W2293"/>
      <c r="X2293"/>
      <c r="Y2293"/>
      <c r="Z2293"/>
      <c r="AA2293" s="11">
        <v>0.24321037697608427</v>
      </c>
      <c r="AB2293" s="11">
        <v>0.8327999994903803</v>
      </c>
      <c r="AC2293" s="11">
        <v>0.745</v>
      </c>
      <c r="AD2293" s="11">
        <v>0.4</v>
      </c>
      <c r="AE2293" s="11">
        <v>0.77099999999999991</v>
      </c>
      <c r="AF2293" s="11">
        <v>0.75599999999999989</v>
      </c>
      <c r="AG2293" s="11">
        <v>0.4</v>
      </c>
      <c r="AH2293" s="11">
        <v>0.66900000000000004</v>
      </c>
      <c r="AI2293" s="11">
        <v>0.67400000000000004</v>
      </c>
      <c r="AJ2293" s="11">
        <v>0.43549390309242914</v>
      </c>
      <c r="AK2293" s="11">
        <v>0.2455031720329349</v>
      </c>
      <c r="AL2293" s="11">
        <v>0.52489087075193275</v>
      </c>
      <c r="AM2293" s="11">
        <v>0.26728149342466173</v>
      </c>
      <c r="AN2293" s="11">
        <v>6.8147074301100188E-2</v>
      </c>
      <c r="AO2293" s="11">
        <v>0.39987888242928316</v>
      </c>
      <c r="AP2293" s="11">
        <v>0.89200000000000002</v>
      </c>
      <c r="AQ2293" s="11">
        <v>0.52489087075193275</v>
      </c>
      <c r="AS2293" s="11">
        <v>1190.666666666657</v>
      </c>
      <c r="AW2293" s="11">
        <v>0.09</v>
      </c>
      <c r="AX2293" s="11">
        <v>-5.2511571285192793E-2</v>
      </c>
    </row>
    <row r="2294" spans="1:50">
      <c r="A2294"/>
      <c r="B2294"/>
      <c r="C2294"/>
      <c r="D2294"/>
      <c r="E2294"/>
      <c r="F2294"/>
      <c r="G2294"/>
      <c r="H2294"/>
      <c r="I2294"/>
      <c r="J2294"/>
      <c r="K2294"/>
      <c r="L2294"/>
      <c r="M2294"/>
      <c r="N2294"/>
      <c r="O2294"/>
      <c r="P2294"/>
      <c r="Q2294"/>
      <c r="R2294"/>
      <c r="S2294"/>
      <c r="T2294"/>
      <c r="U2294"/>
      <c r="V2294"/>
      <c r="W2294"/>
      <c r="X2294"/>
      <c r="Y2294"/>
      <c r="Z2294"/>
      <c r="AA2294" s="11">
        <v>0</v>
      </c>
      <c r="AB2294" s="11">
        <v>0.57499999999999996</v>
      </c>
      <c r="AC2294" s="11" t="e">
        <v>#N/A</v>
      </c>
      <c r="AD2294" s="11" t="e">
        <v>#N/A</v>
      </c>
      <c r="AE2294" s="11" t="e">
        <v>#N/A</v>
      </c>
      <c r="AF2294" s="11" t="e">
        <v>#N/A</v>
      </c>
      <c r="AG2294" s="11" t="e">
        <v>#N/A</v>
      </c>
      <c r="AH2294" s="11" t="e">
        <v>#N/A</v>
      </c>
      <c r="AI2294" s="11" t="e">
        <v>#N/A</v>
      </c>
      <c r="AJ2294" s="11">
        <v>0.70653906788508491</v>
      </c>
      <c r="AK2294" s="11">
        <v>0.70193506452824761</v>
      </c>
      <c r="AL2294" s="11">
        <v>0.5259009661498133</v>
      </c>
      <c r="AM2294" s="11">
        <v>7.9928227750349374E-3</v>
      </c>
      <c r="AN2294" s="11">
        <v>0.26299671428571431</v>
      </c>
      <c r="AO2294" s="11">
        <v>0.44039503592856599</v>
      </c>
      <c r="AP2294" s="11" t="e">
        <v>#N/A</v>
      </c>
      <c r="AQ2294" s="11">
        <v>0.5259009661498133</v>
      </c>
      <c r="AR2294" s="11">
        <v>8571.3922264185003</v>
      </c>
      <c r="AS2294" s="11">
        <v>8160</v>
      </c>
      <c r="AT2294" s="11">
        <v>41000</v>
      </c>
      <c r="AW2294" s="11" t="e">
        <v>#N/A</v>
      </c>
      <c r="AX2294" s="11">
        <v>-6.0022892148248019E-2</v>
      </c>
    </row>
    <row r="2295" spans="1:50">
      <c r="A2295"/>
      <c r="B2295"/>
      <c r="C2295"/>
      <c r="D2295"/>
      <c r="E2295"/>
      <c r="F2295"/>
      <c r="G2295"/>
      <c r="H2295"/>
      <c r="I2295"/>
      <c r="J2295"/>
      <c r="K2295"/>
      <c r="L2295"/>
      <c r="M2295"/>
      <c r="N2295"/>
      <c r="O2295"/>
      <c r="P2295"/>
      <c r="Q2295"/>
      <c r="R2295"/>
      <c r="S2295"/>
      <c r="T2295"/>
      <c r="U2295"/>
      <c r="V2295"/>
      <c r="W2295"/>
      <c r="X2295"/>
      <c r="Y2295"/>
      <c r="Z2295"/>
      <c r="AA2295" s="11">
        <v>0</v>
      </c>
      <c r="AB2295" s="11">
        <v>0.57499999999999996</v>
      </c>
      <c r="AC2295" s="11" t="e">
        <v>#N/A</v>
      </c>
      <c r="AD2295" s="11" t="e">
        <v>#N/A</v>
      </c>
      <c r="AE2295" s="11" t="e">
        <v>#N/A</v>
      </c>
      <c r="AF2295" s="11" t="e">
        <v>#N/A</v>
      </c>
      <c r="AG2295" s="11" t="e">
        <v>#N/A</v>
      </c>
      <c r="AH2295" s="11" t="e">
        <v>#N/A</v>
      </c>
      <c r="AI2295" s="11" t="e">
        <v>#N/A</v>
      </c>
      <c r="AJ2295" s="11">
        <v>0.71145666460863821</v>
      </c>
      <c r="AK2295" s="11">
        <v>0.70605618820013594</v>
      </c>
      <c r="AL2295" s="11">
        <v>0.52645205052287558</v>
      </c>
      <c r="AM2295" s="11">
        <v>8.1559416034581098E-3</v>
      </c>
      <c r="AN2295" s="11">
        <v>0.26299671428571431</v>
      </c>
      <c r="AO2295" s="11">
        <v>0.43912684523379752</v>
      </c>
      <c r="AP2295" s="11" t="e">
        <v>#N/A</v>
      </c>
      <c r="AQ2295" s="11">
        <v>0.52645205052287558</v>
      </c>
      <c r="AR2295" s="11">
        <v>9336.4807702208509</v>
      </c>
      <c r="AS2295" s="11">
        <v>8540</v>
      </c>
      <c r="AT2295" s="11">
        <v>40870</v>
      </c>
      <c r="AW2295" s="11" t="e">
        <v>#N/A</v>
      </c>
      <c r="AX2295" s="11">
        <v>-5.9701065909658346E-2</v>
      </c>
    </row>
    <row r="2296" spans="1:50">
      <c r="A2296"/>
      <c r="B2296"/>
      <c r="C2296"/>
      <c r="D2296"/>
      <c r="E2296"/>
      <c r="F2296"/>
      <c r="G2296"/>
      <c r="H2296"/>
      <c r="I2296"/>
      <c r="J2296"/>
      <c r="K2296"/>
      <c r="L2296"/>
      <c r="M2296"/>
      <c r="N2296"/>
      <c r="O2296"/>
      <c r="P2296"/>
      <c r="Q2296"/>
      <c r="R2296"/>
      <c r="S2296"/>
      <c r="T2296"/>
      <c r="U2296"/>
      <c r="V2296"/>
      <c r="W2296"/>
      <c r="X2296"/>
      <c r="Y2296"/>
      <c r="Z2296"/>
      <c r="AA2296" s="11">
        <v>0</v>
      </c>
      <c r="AB2296" s="11">
        <v>0.57499999999999996</v>
      </c>
      <c r="AC2296" s="11" t="e">
        <v>#N/A</v>
      </c>
      <c r="AD2296" s="11" t="e">
        <v>#N/A</v>
      </c>
      <c r="AE2296" s="11" t="e">
        <v>#N/A</v>
      </c>
      <c r="AF2296" s="11" t="e">
        <v>#N/A</v>
      </c>
      <c r="AG2296" s="11" t="e">
        <v>#N/A</v>
      </c>
      <c r="AH2296" s="11" t="e">
        <v>#N/A</v>
      </c>
      <c r="AI2296" s="11" t="e">
        <v>#N/A</v>
      </c>
      <c r="AJ2296" s="11">
        <v>0.71637426133219173</v>
      </c>
      <c r="AK2296" s="11">
        <v>0.70140617222835899</v>
      </c>
      <c r="AL2296" s="11">
        <v>0.52700313489593786</v>
      </c>
      <c r="AM2296" s="11">
        <v>5.5910107456498886E-3</v>
      </c>
      <c r="AN2296" s="11">
        <v>0.26299671428571431</v>
      </c>
      <c r="AO2296" s="11">
        <v>0.43785865453902895</v>
      </c>
      <c r="AP2296" s="11" t="e">
        <v>#N/A</v>
      </c>
      <c r="AQ2296" s="11">
        <v>0.52700313489593786</v>
      </c>
      <c r="AR2296" s="11">
        <v>10177.7143577066</v>
      </c>
      <c r="AS2296" s="11">
        <v>9450</v>
      </c>
      <c r="AT2296" s="11">
        <v>40740</v>
      </c>
      <c r="AW2296" s="11" t="e">
        <v>#N/A</v>
      </c>
      <c r="AX2296" s="11">
        <v>-6.6580963563428019E-2</v>
      </c>
    </row>
    <row r="2297" spans="1:50">
      <c r="A2297"/>
      <c r="B2297"/>
      <c r="C2297"/>
      <c r="D2297"/>
      <c r="E2297"/>
      <c r="F2297"/>
      <c r="G2297"/>
      <c r="H2297"/>
      <c r="I2297"/>
      <c r="J2297"/>
      <c r="K2297"/>
      <c r="L2297"/>
      <c r="M2297"/>
      <c r="N2297"/>
      <c r="O2297"/>
      <c r="P2297"/>
      <c r="Q2297"/>
      <c r="R2297"/>
      <c r="S2297"/>
      <c r="T2297"/>
      <c r="U2297"/>
      <c r="V2297"/>
      <c r="W2297"/>
      <c r="X2297"/>
      <c r="Y2297"/>
      <c r="Z2297"/>
      <c r="AA2297" s="11">
        <v>0</v>
      </c>
      <c r="AB2297" s="11">
        <v>0.57499999999999996</v>
      </c>
      <c r="AC2297" s="11" t="e">
        <v>#N/A</v>
      </c>
      <c r="AD2297" s="11" t="e">
        <v>#N/A</v>
      </c>
      <c r="AE2297" s="11" t="e">
        <v>#N/A</v>
      </c>
      <c r="AF2297" s="11" t="e">
        <v>#N/A</v>
      </c>
      <c r="AG2297" s="11" t="e">
        <v>#N/A</v>
      </c>
      <c r="AH2297" s="11" t="e">
        <v>#N/A</v>
      </c>
      <c r="AI2297" s="11" t="e">
        <v>#N/A</v>
      </c>
      <c r="AJ2297" s="11">
        <v>0.72129185805574514</v>
      </c>
      <c r="AK2297" s="11">
        <v>0.69675615625658194</v>
      </c>
      <c r="AL2297" s="11">
        <v>0.52755421926900015</v>
      </c>
      <c r="AM2297" s="11">
        <v>1.2182628679015445E-2</v>
      </c>
      <c r="AN2297" s="11">
        <v>0.26299671428571431</v>
      </c>
      <c r="AO2297" s="11">
        <v>0.43659046384426042</v>
      </c>
      <c r="AP2297" s="11" t="e">
        <v>#N/A</v>
      </c>
      <c r="AQ2297" s="11">
        <v>0.52755421926900015</v>
      </c>
      <c r="AR2297" s="11">
        <v>10568.7999058857</v>
      </c>
      <c r="AS2297" s="11">
        <v>9640</v>
      </c>
      <c r="AT2297" s="11">
        <v>40130</v>
      </c>
      <c r="AW2297" s="11" t="e">
        <v>#N/A</v>
      </c>
      <c r="AX2297" s="11">
        <v>-6.8445979365351683E-2</v>
      </c>
    </row>
    <row r="2298" spans="1:50">
      <c r="A2298"/>
      <c r="B2298"/>
      <c r="C2298"/>
      <c r="D2298"/>
      <c r="E2298"/>
      <c r="F2298"/>
      <c r="G2298"/>
      <c r="H2298"/>
      <c r="I2298"/>
      <c r="J2298"/>
      <c r="K2298"/>
      <c r="L2298"/>
      <c r="M2298"/>
      <c r="N2298"/>
      <c r="O2298"/>
      <c r="P2298"/>
      <c r="Q2298"/>
      <c r="R2298"/>
      <c r="S2298"/>
      <c r="T2298"/>
      <c r="U2298"/>
      <c r="V2298"/>
      <c r="W2298"/>
      <c r="X2298"/>
      <c r="Y2298"/>
      <c r="Z2298"/>
      <c r="AA2298" s="11">
        <v>0</v>
      </c>
      <c r="AB2298" s="11">
        <v>0.57499999999999996</v>
      </c>
      <c r="AC2298" s="11" t="e">
        <v>#N/A</v>
      </c>
      <c r="AD2298" s="11" t="e">
        <v>#N/A</v>
      </c>
      <c r="AE2298" s="11" t="e">
        <v>#N/A</v>
      </c>
      <c r="AF2298" s="11" t="e">
        <v>#N/A</v>
      </c>
      <c r="AG2298" s="11" t="e">
        <v>#N/A</v>
      </c>
      <c r="AH2298" s="11" t="e">
        <v>#N/A</v>
      </c>
      <c r="AI2298" s="11" t="e">
        <v>#N/A</v>
      </c>
      <c r="AJ2298" s="11">
        <v>0.72620945477929844</v>
      </c>
      <c r="AK2298" s="11">
        <v>0.69498778908436698</v>
      </c>
      <c r="AL2298" s="11">
        <v>0.52600000166016936</v>
      </c>
      <c r="AM2298" s="11">
        <v>1.8404585370983887E-2</v>
      </c>
      <c r="AN2298" s="11">
        <v>0.26299671428571431</v>
      </c>
      <c r="AO2298" s="11">
        <v>0.51561695742820857</v>
      </c>
      <c r="AP2298" s="11" t="e">
        <v>#N/A</v>
      </c>
      <c r="AQ2298" s="11">
        <v>0.52600000166016936</v>
      </c>
      <c r="AR2298" s="11">
        <v>10713.8028188672</v>
      </c>
      <c r="AS2298" s="11">
        <v>9710</v>
      </c>
      <c r="AT2298" s="11">
        <v>42260</v>
      </c>
      <c r="AW2298" s="11" t="e">
        <v>#N/A</v>
      </c>
      <c r="AX2298" s="11">
        <v>-6.5723598165219277E-2</v>
      </c>
    </row>
    <row r="2299" spans="1:50">
      <c r="A2299"/>
      <c r="B2299"/>
      <c r="C2299"/>
      <c r="D2299"/>
      <c r="E2299"/>
      <c r="F2299"/>
      <c r="G2299"/>
      <c r="H2299"/>
      <c r="I2299"/>
      <c r="J2299"/>
      <c r="K2299"/>
      <c r="L2299"/>
      <c r="M2299"/>
      <c r="N2299"/>
      <c r="O2299"/>
      <c r="P2299"/>
      <c r="Q2299"/>
      <c r="R2299"/>
      <c r="S2299"/>
      <c r="T2299"/>
      <c r="U2299"/>
      <c r="V2299"/>
      <c r="W2299"/>
      <c r="X2299"/>
      <c r="Y2299"/>
      <c r="Z2299"/>
      <c r="AA2299" s="11">
        <v>0</v>
      </c>
      <c r="AB2299" s="11">
        <v>0.58349999981001022</v>
      </c>
      <c r="AC2299" s="11" t="e">
        <v>#N/A</v>
      </c>
      <c r="AD2299" s="11" t="e">
        <v>#N/A</v>
      </c>
      <c r="AE2299" s="11" t="e">
        <v>#N/A</v>
      </c>
      <c r="AF2299" s="11" t="e">
        <v>#N/A</v>
      </c>
      <c r="AG2299" s="11" t="e">
        <v>#N/A</v>
      </c>
      <c r="AH2299" s="11" t="e">
        <v>#N/A</v>
      </c>
      <c r="AI2299" s="11" t="e">
        <v>#N/A</v>
      </c>
      <c r="AJ2299" s="11">
        <v>0.73112705150285184</v>
      </c>
      <c r="AK2299" s="11">
        <v>0.69321942191215202</v>
      </c>
      <c r="AL2299" s="11">
        <v>0.52444578405133868</v>
      </c>
      <c r="AM2299" s="11">
        <v>3.0107332640864667E-2</v>
      </c>
      <c r="AN2299" s="11">
        <v>0.26299671428571431</v>
      </c>
      <c r="AO2299" s="11">
        <v>0.59464345101215654</v>
      </c>
      <c r="AP2299" s="11" t="e">
        <v>#N/A</v>
      </c>
      <c r="AQ2299" s="11">
        <v>0.52444578405133868</v>
      </c>
      <c r="AR2299" s="11">
        <v>10735.818006715701</v>
      </c>
      <c r="AS2299" s="11">
        <v>9740</v>
      </c>
      <c r="AT2299" s="11">
        <v>44286</v>
      </c>
      <c r="AW2299" s="11" t="e">
        <v>#N/A</v>
      </c>
      <c r="AX2299" s="11">
        <v>-6.6325029875716701E-2</v>
      </c>
    </row>
    <row r="2300" spans="1:50">
      <c r="A2300"/>
      <c r="B2300"/>
      <c r="C2300"/>
      <c r="D2300"/>
      <c r="E2300"/>
      <c r="F2300"/>
      <c r="G2300"/>
      <c r="H2300"/>
      <c r="I2300"/>
      <c r="J2300"/>
      <c r="K2300"/>
      <c r="L2300"/>
      <c r="M2300"/>
      <c r="N2300"/>
      <c r="O2300"/>
      <c r="P2300"/>
      <c r="Q2300"/>
      <c r="R2300"/>
      <c r="S2300"/>
      <c r="T2300"/>
      <c r="U2300"/>
      <c r="V2300"/>
      <c r="W2300"/>
      <c r="X2300"/>
      <c r="Y2300"/>
      <c r="Z2300"/>
      <c r="AA2300" s="11">
        <v>0</v>
      </c>
      <c r="AB2300" s="11">
        <v>0.59199999962002037</v>
      </c>
      <c r="AC2300" s="11" t="e">
        <v>#N/A</v>
      </c>
      <c r="AD2300" s="11" t="e">
        <v>#N/A</v>
      </c>
      <c r="AE2300" s="11" t="e">
        <v>#N/A</v>
      </c>
      <c r="AF2300" s="11" t="e">
        <v>#N/A</v>
      </c>
      <c r="AG2300" s="11" t="e">
        <v>#N/A</v>
      </c>
      <c r="AH2300" s="11" t="e">
        <v>#N/A</v>
      </c>
      <c r="AI2300" s="11" t="e">
        <v>#N/A</v>
      </c>
      <c r="AJ2300" s="11">
        <v>0.73604464822640525</v>
      </c>
      <c r="AK2300" s="11">
        <v>0.69402981944377995</v>
      </c>
      <c r="AL2300" s="11">
        <v>0.54414156018329485</v>
      </c>
      <c r="AM2300" s="11">
        <v>5.0602531572365224E-2</v>
      </c>
      <c r="AN2300" s="11">
        <v>0.26299671428571431</v>
      </c>
      <c r="AO2300" s="11">
        <v>0.57656184295535262</v>
      </c>
      <c r="AP2300" s="11" t="e">
        <v>#N/A</v>
      </c>
      <c r="AQ2300" s="11">
        <v>0.54414156018329485</v>
      </c>
      <c r="AR2300" s="11">
        <v>10760.599391264799</v>
      </c>
      <c r="AS2300" s="11">
        <v>9670</v>
      </c>
      <c r="AT2300" s="11">
        <v>46111</v>
      </c>
      <c r="AW2300" s="11" t="e">
        <v>#N/A</v>
      </c>
      <c r="AX2300" s="11">
        <v>-6.6226577973431455E-2</v>
      </c>
    </row>
    <row r="2301" spans="1:50">
      <c r="A2301"/>
      <c r="B2301"/>
      <c r="C2301"/>
      <c r="D2301"/>
      <c r="E2301"/>
      <c r="F2301"/>
      <c r="G2301"/>
      <c r="H2301"/>
      <c r="I2301"/>
      <c r="J2301"/>
      <c r="K2301"/>
      <c r="L2301"/>
      <c r="M2301"/>
      <c r="N2301"/>
      <c r="O2301"/>
      <c r="P2301"/>
      <c r="Q2301"/>
      <c r="R2301"/>
      <c r="S2301"/>
      <c r="T2301"/>
      <c r="U2301"/>
      <c r="V2301"/>
      <c r="W2301"/>
      <c r="X2301"/>
      <c r="Y2301"/>
      <c r="Z2301"/>
      <c r="AA2301" s="11">
        <v>0</v>
      </c>
      <c r="AB2301" s="11">
        <v>0.60049999943003063</v>
      </c>
      <c r="AC2301" s="11" t="e">
        <v>#N/A</v>
      </c>
      <c r="AD2301" s="11" t="e">
        <v>#N/A</v>
      </c>
      <c r="AE2301" s="11" t="e">
        <v>#N/A</v>
      </c>
      <c r="AF2301" s="11" t="e">
        <v>#N/A</v>
      </c>
      <c r="AG2301" s="11" t="e">
        <v>#N/A</v>
      </c>
      <c r="AH2301" s="11" t="e">
        <v>#N/A</v>
      </c>
      <c r="AI2301" s="11" t="e">
        <v>#N/A</v>
      </c>
      <c r="AJ2301" s="11">
        <v>0.74096224494995866</v>
      </c>
      <c r="AK2301" s="11">
        <v>0.69484021697540799</v>
      </c>
      <c r="AL2301" s="11">
        <v>0.5638373363152509</v>
      </c>
      <c r="AM2301" s="11">
        <v>0.11893717738290667</v>
      </c>
      <c r="AN2301" s="11">
        <v>0.26299671428571431</v>
      </c>
      <c r="AO2301" s="11">
        <v>0.5584802348985487</v>
      </c>
      <c r="AP2301" s="11" t="e">
        <v>#N/A</v>
      </c>
      <c r="AQ2301" s="11">
        <v>0.5638373363152509</v>
      </c>
      <c r="AR2301" s="11">
        <v>10905.785942190199</v>
      </c>
      <c r="AS2301" s="11">
        <v>9720</v>
      </c>
      <c r="AT2301" s="11">
        <v>46710</v>
      </c>
      <c r="AW2301" s="11" t="e">
        <v>#N/A</v>
      </c>
      <c r="AX2301" s="11">
        <v>-6.1921463955584677E-2</v>
      </c>
    </row>
    <row r="2302" spans="1:50">
      <c r="A2302"/>
      <c r="B2302"/>
      <c r="C2302"/>
      <c r="D2302"/>
      <c r="E2302"/>
      <c r="F2302"/>
      <c r="G2302"/>
      <c r="H2302"/>
      <c r="I2302"/>
      <c r="J2302"/>
      <c r="K2302"/>
      <c r="L2302"/>
      <c r="M2302"/>
      <c r="N2302"/>
      <c r="O2302"/>
      <c r="P2302"/>
      <c r="Q2302"/>
      <c r="R2302"/>
      <c r="S2302"/>
      <c r="T2302"/>
      <c r="U2302"/>
      <c r="V2302"/>
      <c r="W2302"/>
      <c r="X2302"/>
      <c r="Y2302"/>
      <c r="Z2302"/>
      <c r="AA2302" s="11">
        <v>0</v>
      </c>
      <c r="AB2302" s="11">
        <v>0.60899999924004078</v>
      </c>
      <c r="AC2302" s="11" t="e">
        <v>#N/A</v>
      </c>
      <c r="AD2302" s="11" t="e">
        <v>#N/A</v>
      </c>
      <c r="AE2302" s="11" t="e">
        <v>#N/A</v>
      </c>
      <c r="AF2302" s="11" t="e">
        <v>#N/A</v>
      </c>
      <c r="AG2302" s="11" t="e">
        <v>#N/A</v>
      </c>
      <c r="AH2302" s="11" t="e">
        <v>#N/A</v>
      </c>
      <c r="AI2302" s="11" t="e">
        <v>#N/A</v>
      </c>
      <c r="AJ2302" s="11">
        <v>0.74587984167351196</v>
      </c>
      <c r="AK2302" s="11">
        <v>0.66163557124857797</v>
      </c>
      <c r="AL2302" s="11">
        <v>0.56267538938444506</v>
      </c>
      <c r="AM2302" s="11">
        <v>0.52332358048478778</v>
      </c>
      <c r="AN2302" s="11">
        <v>0.26299671428571431</v>
      </c>
      <c r="AO2302" s="11">
        <v>0.62530670062817817</v>
      </c>
      <c r="AP2302" s="11" t="e">
        <v>#N/A</v>
      </c>
      <c r="AQ2302" s="11">
        <v>0.56267538938444506</v>
      </c>
      <c r="AR2302" s="11">
        <v>11193.1644630008</v>
      </c>
      <c r="AS2302" s="11">
        <v>9840</v>
      </c>
      <c r="AT2302" s="11">
        <v>46710</v>
      </c>
      <c r="AW2302" s="11" t="e">
        <v>#N/A</v>
      </c>
      <c r="AX2302" s="11">
        <v>-6.8497438498168528E-2</v>
      </c>
    </row>
    <row r="2303" spans="1:50">
      <c r="A2303"/>
      <c r="B2303"/>
      <c r="C2303"/>
      <c r="D2303"/>
      <c r="E2303"/>
      <c r="F2303"/>
      <c r="G2303"/>
      <c r="H2303"/>
      <c r="I2303"/>
      <c r="J2303"/>
      <c r="K2303"/>
      <c r="L2303"/>
      <c r="M2303"/>
      <c r="N2303"/>
      <c r="O2303"/>
      <c r="P2303"/>
      <c r="Q2303"/>
      <c r="R2303"/>
      <c r="S2303"/>
      <c r="T2303"/>
      <c r="U2303"/>
      <c r="V2303"/>
      <c r="W2303"/>
      <c r="X2303"/>
      <c r="Y2303"/>
      <c r="Z2303"/>
      <c r="AA2303" s="11">
        <v>0</v>
      </c>
      <c r="AB2303" s="11">
        <v>0.61749999905005093</v>
      </c>
      <c r="AC2303" s="11" t="e">
        <v>#N/A</v>
      </c>
      <c r="AD2303" s="11" t="e">
        <v>#N/A</v>
      </c>
      <c r="AE2303" s="11" t="e">
        <v>#N/A</v>
      </c>
      <c r="AF2303" s="11" t="e">
        <v>#N/A</v>
      </c>
      <c r="AG2303" s="11" t="e">
        <v>#N/A</v>
      </c>
      <c r="AH2303" s="11" t="e">
        <v>#N/A</v>
      </c>
      <c r="AI2303" s="11" t="e">
        <v>#N/A</v>
      </c>
      <c r="AJ2303" s="11">
        <v>0.798490670816278</v>
      </c>
      <c r="AK2303" s="11">
        <v>0.59279552967198001</v>
      </c>
      <c r="AL2303" s="11">
        <v>0.54701960133583072</v>
      </c>
      <c r="AM2303" s="11">
        <v>0.68580082052940439</v>
      </c>
      <c r="AN2303" s="11">
        <v>0.26299671428571431</v>
      </c>
      <c r="AO2303" s="11">
        <v>0.64978041319031909</v>
      </c>
      <c r="AP2303" s="11" t="e">
        <v>#N/A</v>
      </c>
      <c r="AQ2303" s="11">
        <v>0.54701960133583072</v>
      </c>
      <c r="AR2303" s="11">
        <v>12316.8309728598</v>
      </c>
      <c r="AS2303" s="11">
        <v>11120</v>
      </c>
      <c r="AT2303" s="11">
        <v>46984.811417035402</v>
      </c>
      <c r="AW2303" s="11" t="e">
        <v>#N/A</v>
      </c>
      <c r="AX2303" s="11">
        <v>-6.8462741833026031E-2</v>
      </c>
    </row>
    <row r="2304" spans="1:50">
      <c r="A2304"/>
      <c r="B2304"/>
      <c r="C2304"/>
      <c r="D2304"/>
      <c r="E2304"/>
      <c r="F2304"/>
      <c r="G2304"/>
      <c r="H2304"/>
      <c r="I2304"/>
      <c r="J2304"/>
      <c r="K2304"/>
      <c r="L2304"/>
      <c r="M2304"/>
      <c r="N2304"/>
      <c r="O2304"/>
      <c r="P2304"/>
      <c r="Q2304"/>
      <c r="R2304"/>
      <c r="S2304"/>
      <c r="T2304"/>
      <c r="U2304"/>
      <c r="V2304"/>
      <c r="W2304"/>
      <c r="X2304"/>
      <c r="Y2304"/>
      <c r="Z2304"/>
      <c r="AA2304" s="11">
        <v>0</v>
      </c>
      <c r="AB2304" s="11">
        <v>0.62599999886006119</v>
      </c>
      <c r="AC2304" s="11" t="e">
        <v>#N/A</v>
      </c>
      <c r="AD2304" s="11" t="e">
        <v>#N/A</v>
      </c>
      <c r="AE2304" s="11" t="e">
        <v>#N/A</v>
      </c>
      <c r="AF2304" s="11" t="e">
        <v>#N/A</v>
      </c>
      <c r="AG2304" s="11" t="e">
        <v>#N/A</v>
      </c>
      <c r="AH2304" s="11" t="e">
        <v>#N/A</v>
      </c>
      <c r="AI2304" s="11" t="e">
        <v>#N/A</v>
      </c>
      <c r="AJ2304" s="11">
        <v>0.77799098419258006</v>
      </c>
      <c r="AK2304" s="11">
        <v>0.71772740722127804</v>
      </c>
      <c r="AL2304" s="11">
        <v>0.71793257255306453</v>
      </c>
      <c r="AM2304" s="11">
        <v>1</v>
      </c>
      <c r="AN2304" s="11">
        <v>0.26299671428571431</v>
      </c>
      <c r="AO2304" s="11">
        <v>0.65660782809642348</v>
      </c>
      <c r="AP2304" s="11" t="e">
        <v>#N/A</v>
      </c>
      <c r="AQ2304" s="11">
        <v>0.71793257255306453</v>
      </c>
      <c r="AR2304" s="11">
        <v>13157.513567387699</v>
      </c>
      <c r="AS2304" s="11">
        <v>12100</v>
      </c>
      <c r="AT2304" s="11">
        <v>48000</v>
      </c>
      <c r="AW2304" s="11" t="e">
        <v>#N/A</v>
      </c>
      <c r="AX2304" s="11">
        <v>-6.8619658726762289E-2</v>
      </c>
    </row>
    <row r="2305" spans="1:50">
      <c r="A2305"/>
      <c r="B2305"/>
      <c r="C2305"/>
      <c r="D2305"/>
      <c r="E2305"/>
      <c r="F2305"/>
      <c r="G2305"/>
      <c r="H2305"/>
      <c r="I2305"/>
      <c r="J2305"/>
      <c r="K2305"/>
      <c r="L2305"/>
      <c r="M2305"/>
      <c r="N2305"/>
      <c r="O2305"/>
      <c r="P2305"/>
      <c r="Q2305"/>
      <c r="R2305"/>
      <c r="S2305"/>
      <c r="T2305"/>
      <c r="U2305"/>
      <c r="V2305"/>
      <c r="W2305"/>
      <c r="X2305"/>
      <c r="Y2305"/>
      <c r="Z2305"/>
      <c r="AA2305" s="11">
        <v>0</v>
      </c>
      <c r="AB2305" s="11">
        <v>0.63449999867007134</v>
      </c>
      <c r="AC2305" s="11" t="e">
        <v>#N/A</v>
      </c>
      <c r="AD2305" s="11" t="e">
        <v>#N/A</v>
      </c>
      <c r="AE2305" s="11" t="e">
        <v>#N/A</v>
      </c>
      <c r="AF2305" s="11" t="e">
        <v>#N/A</v>
      </c>
      <c r="AG2305" s="11" t="e">
        <v>#N/A</v>
      </c>
      <c r="AH2305" s="11" t="e">
        <v>#N/A</v>
      </c>
      <c r="AI2305" s="11" t="e">
        <v>#N/A</v>
      </c>
      <c r="AJ2305" s="11">
        <v>0.75785322164205804</v>
      </c>
      <c r="AK2305" s="11">
        <v>0.71940474329666204</v>
      </c>
      <c r="AL2305" s="11">
        <v>0.69693926449941679</v>
      </c>
      <c r="AM2305" s="11">
        <v>1</v>
      </c>
      <c r="AN2305" s="11">
        <v>0.26299671428571431</v>
      </c>
      <c r="AO2305" s="11">
        <v>0.6702875929077553</v>
      </c>
      <c r="AP2305" s="11" t="e">
        <v>#N/A</v>
      </c>
      <c r="AQ2305" s="11">
        <v>0.69693926449941679</v>
      </c>
      <c r="AR2305" s="11">
        <v>14217.0792073344</v>
      </c>
      <c r="AS2305" s="11">
        <v>13270</v>
      </c>
      <c r="AT2305" s="11">
        <v>48393</v>
      </c>
      <c r="AW2305" s="11" t="e">
        <v>#N/A</v>
      </c>
      <c r="AX2305" s="11">
        <v>-8.0824265003338724E-2</v>
      </c>
    </row>
    <row r="2306" spans="1:50">
      <c r="A2306"/>
      <c r="B2306"/>
      <c r="C2306"/>
      <c r="D2306"/>
      <c r="E2306"/>
      <c r="F2306"/>
      <c r="G2306"/>
      <c r="H2306"/>
      <c r="I2306"/>
      <c r="J2306"/>
      <c r="K2306"/>
      <c r="L2306"/>
      <c r="M2306"/>
      <c r="N2306"/>
      <c r="O2306"/>
      <c r="P2306"/>
      <c r="Q2306"/>
      <c r="R2306"/>
      <c r="S2306"/>
      <c r="T2306"/>
      <c r="U2306"/>
      <c r="V2306"/>
      <c r="W2306"/>
      <c r="X2306"/>
      <c r="Y2306"/>
      <c r="Z2306"/>
      <c r="AA2306" s="11">
        <v>0</v>
      </c>
      <c r="AB2306" s="11">
        <v>0.6429999984800816</v>
      </c>
      <c r="AC2306" s="11" t="e">
        <v>#N/A</v>
      </c>
      <c r="AD2306" s="11" t="e">
        <v>#N/A</v>
      </c>
      <c r="AE2306" s="11" t="e">
        <v>#N/A</v>
      </c>
      <c r="AF2306" s="11" t="e">
        <v>#N/A</v>
      </c>
      <c r="AG2306" s="11" t="e">
        <v>#N/A</v>
      </c>
      <c r="AH2306" s="11" t="e">
        <v>#N/A</v>
      </c>
      <c r="AI2306" s="11" t="e">
        <v>#N/A</v>
      </c>
      <c r="AJ2306" s="11">
        <v>0.66575873521872797</v>
      </c>
      <c r="AK2306" s="11">
        <v>0.72301647766335397</v>
      </c>
      <c r="AL2306" s="11">
        <v>0.69773391367359305</v>
      </c>
      <c r="AM2306" s="11">
        <v>1</v>
      </c>
      <c r="AN2306" s="11">
        <v>0.26299671428571431</v>
      </c>
      <c r="AO2306" s="11">
        <v>0.66685425431836132</v>
      </c>
      <c r="AP2306" s="11" t="e">
        <v>#N/A</v>
      </c>
      <c r="AQ2306" s="11">
        <v>0.69773391367359305</v>
      </c>
      <c r="AR2306" s="11">
        <v>14880.252019278299</v>
      </c>
      <c r="AS2306" s="11">
        <v>13960</v>
      </c>
      <c r="AT2306" s="11">
        <v>48789.841867090297</v>
      </c>
      <c r="AW2306" s="11" t="e">
        <v>#N/A</v>
      </c>
      <c r="AX2306" s="11">
        <v>-7.7648579190615907E-2</v>
      </c>
    </row>
    <row r="2307" spans="1:50">
      <c r="A2307"/>
      <c r="B2307"/>
      <c r="C2307"/>
      <c r="D2307"/>
      <c r="E2307"/>
      <c r="F2307"/>
      <c r="G2307"/>
      <c r="H2307"/>
      <c r="I2307"/>
      <c r="J2307"/>
      <c r="K2307"/>
      <c r="L2307"/>
      <c r="M2307"/>
      <c r="N2307"/>
      <c r="O2307"/>
      <c r="P2307"/>
      <c r="Q2307"/>
      <c r="R2307"/>
      <c r="S2307"/>
      <c r="T2307"/>
      <c r="U2307"/>
      <c r="V2307"/>
      <c r="W2307"/>
      <c r="X2307"/>
      <c r="Y2307"/>
      <c r="Z2307"/>
      <c r="AA2307" s="11">
        <v>0</v>
      </c>
      <c r="AB2307" s="11">
        <v>0.65149999829009175</v>
      </c>
      <c r="AC2307" s="11" t="e">
        <v>#N/A</v>
      </c>
      <c r="AD2307" s="11" t="e">
        <v>#N/A</v>
      </c>
      <c r="AE2307" s="11" t="e">
        <v>#N/A</v>
      </c>
      <c r="AF2307" s="11" t="e">
        <v>#N/A</v>
      </c>
      <c r="AG2307" s="11" t="e">
        <v>#N/A</v>
      </c>
      <c r="AH2307" s="11" t="e">
        <v>#N/A</v>
      </c>
      <c r="AI2307" s="11" t="e">
        <v>#N/A</v>
      </c>
      <c r="AJ2307" s="11">
        <v>0.69647751560870597</v>
      </c>
      <c r="AK2307" s="11">
        <v>0.70876701905929207</v>
      </c>
      <c r="AL2307" s="11">
        <v>0.70544731834224028</v>
      </c>
      <c r="AM2307" s="11">
        <v>1</v>
      </c>
      <c r="AN2307" s="11">
        <v>0.26299671428571431</v>
      </c>
      <c r="AO2307" s="11">
        <v>0.65297923782681955</v>
      </c>
      <c r="AP2307" s="11" t="e">
        <v>#N/A</v>
      </c>
      <c r="AQ2307" s="11">
        <v>0.70544731834224028</v>
      </c>
      <c r="AR2307" s="11">
        <v>15780.772652012</v>
      </c>
      <c r="AS2307" s="11">
        <v>15490</v>
      </c>
      <c r="AT2307" s="11">
        <v>49189.937995488501</v>
      </c>
      <c r="AW2307" s="11" t="e">
        <v>#N/A</v>
      </c>
      <c r="AX2307" s="11">
        <v>-8.2695498426158254E-2</v>
      </c>
    </row>
    <row r="2308" spans="1:50">
      <c r="A2308"/>
      <c r="B2308"/>
      <c r="C2308"/>
      <c r="D2308"/>
      <c r="E2308"/>
      <c r="F2308"/>
      <c r="G2308"/>
      <c r="H2308"/>
      <c r="I2308"/>
      <c r="J2308"/>
      <c r="K2308"/>
      <c r="L2308"/>
      <c r="M2308"/>
      <c r="N2308"/>
      <c r="O2308"/>
      <c r="P2308"/>
      <c r="Q2308"/>
      <c r="R2308"/>
      <c r="S2308"/>
      <c r="T2308"/>
      <c r="U2308"/>
      <c r="V2308"/>
      <c r="W2308"/>
      <c r="X2308"/>
      <c r="Y2308"/>
      <c r="Z2308"/>
      <c r="AA2308" s="11">
        <v>0</v>
      </c>
      <c r="AB2308" s="11">
        <v>0.6599999981001019</v>
      </c>
      <c r="AC2308" s="11" t="e">
        <v>#N/A</v>
      </c>
      <c r="AD2308" s="11" t="e">
        <v>#N/A</v>
      </c>
      <c r="AE2308" s="11" t="e">
        <v>#N/A</v>
      </c>
      <c r="AF2308" s="11" t="e">
        <v>#N/A</v>
      </c>
      <c r="AG2308" s="11" t="e">
        <v>#N/A</v>
      </c>
      <c r="AH2308" s="11" t="e">
        <v>#N/A</v>
      </c>
      <c r="AI2308" s="11" t="e">
        <v>#N/A</v>
      </c>
      <c r="AJ2308" s="11">
        <v>0.73483138262262404</v>
      </c>
      <c r="AK2308" s="11">
        <v>0.70506545909881202</v>
      </c>
      <c r="AL2308" s="11">
        <v>0.72117736788361131</v>
      </c>
      <c r="AM2308" s="11">
        <v>1</v>
      </c>
      <c r="AN2308" s="11">
        <v>0.26299671428571431</v>
      </c>
      <c r="AO2308" s="11">
        <v>0.64940715479431765</v>
      </c>
      <c r="AP2308" s="11" t="e">
        <v>#N/A</v>
      </c>
      <c r="AQ2308" s="11">
        <v>0.72117736788361131</v>
      </c>
      <c r="AR2308" s="11">
        <v>14526.7131928709</v>
      </c>
      <c r="AS2308" s="11">
        <v>13640</v>
      </c>
      <c r="AT2308" s="11">
        <v>49593.315071432997</v>
      </c>
      <c r="AW2308" s="11" t="e">
        <v>#N/A</v>
      </c>
      <c r="AX2308" s="11">
        <v>-8.0656405375636397E-2</v>
      </c>
    </row>
    <row r="2309" spans="1:50">
      <c r="A2309"/>
      <c r="B2309"/>
      <c r="C2309"/>
      <c r="D2309"/>
      <c r="E2309"/>
      <c r="F2309"/>
      <c r="G2309"/>
      <c r="H2309"/>
      <c r="I2309"/>
      <c r="J2309"/>
      <c r="K2309"/>
      <c r="L2309"/>
      <c r="M2309"/>
      <c r="N2309"/>
      <c r="O2309"/>
      <c r="P2309"/>
      <c r="Q2309"/>
      <c r="R2309"/>
      <c r="S2309"/>
      <c r="T2309"/>
      <c r="U2309"/>
      <c r="V2309"/>
      <c r="W2309"/>
      <c r="X2309"/>
      <c r="Y2309"/>
      <c r="Z2309"/>
      <c r="AA2309" s="11">
        <v>0</v>
      </c>
      <c r="AB2309" s="11">
        <v>0.66849999791011216</v>
      </c>
      <c r="AC2309" s="11" t="e">
        <v>#N/A</v>
      </c>
      <c r="AD2309" s="11" t="e">
        <v>#N/A</v>
      </c>
      <c r="AE2309" s="11" t="e">
        <v>#N/A</v>
      </c>
      <c r="AF2309" s="11" t="e">
        <v>#N/A</v>
      </c>
      <c r="AG2309" s="11" t="e">
        <v>#N/A</v>
      </c>
      <c r="AH2309" s="11" t="e">
        <v>#N/A</v>
      </c>
      <c r="AI2309" s="11" t="e">
        <v>#N/A</v>
      </c>
      <c r="AJ2309" s="11">
        <v>0.73248306884888659</v>
      </c>
      <c r="AK2309" s="11">
        <v>0.7030148045536595</v>
      </c>
      <c r="AL2309" s="11">
        <v>0.71896559425421214</v>
      </c>
      <c r="AM2309" s="11">
        <v>1</v>
      </c>
      <c r="AN2309" s="11">
        <v>0.26299671428571431</v>
      </c>
      <c r="AO2309" s="11">
        <v>0.64791308327976949</v>
      </c>
      <c r="AP2309" s="11" t="e">
        <v>#N/A</v>
      </c>
      <c r="AQ2309" s="11">
        <v>0.71896559425421214</v>
      </c>
      <c r="AS2309" s="11">
        <v>15465.333333333489</v>
      </c>
      <c r="AW2309" s="11" t="e">
        <v>#N/A</v>
      </c>
      <c r="AX2309" s="11">
        <v>-8.5990036097298606E-2</v>
      </c>
    </row>
    <row r="2310" spans="1:50">
      <c r="A2310"/>
      <c r="B2310"/>
      <c r="C2310"/>
      <c r="D2310"/>
      <c r="E2310"/>
      <c r="F2310"/>
      <c r="G2310"/>
      <c r="H2310"/>
      <c r="I2310"/>
      <c r="J2310"/>
      <c r="K2310"/>
      <c r="L2310"/>
      <c r="M2310"/>
      <c r="N2310"/>
      <c r="O2310"/>
      <c r="P2310"/>
      <c r="Q2310"/>
      <c r="R2310"/>
      <c r="S2310"/>
      <c r="T2310"/>
      <c r="U2310"/>
      <c r="V2310"/>
      <c r="W2310"/>
      <c r="X2310"/>
      <c r="Y2310"/>
      <c r="Z2310"/>
      <c r="AA2310" s="11">
        <v>0</v>
      </c>
      <c r="AB2310" s="11">
        <v>0.5</v>
      </c>
      <c r="AC2310" s="11">
        <v>0.63144000548869372</v>
      </c>
      <c r="AD2310" s="11">
        <v>0.28800000250339508</v>
      </c>
      <c r="AE2310" s="11">
        <v>0.53280000463128085</v>
      </c>
      <c r="AF2310" s="11">
        <v>0.49320000428706406</v>
      </c>
      <c r="AG2310" s="11">
        <v>0.28800000250339508</v>
      </c>
      <c r="AH2310" s="11">
        <v>0.61272000532597304</v>
      </c>
      <c r="AI2310" s="11">
        <v>0.51840000450611112</v>
      </c>
      <c r="AJ2310" s="11">
        <v>0.70364289715227546</v>
      </c>
      <c r="AK2310" s="11">
        <v>0.71895417590733457</v>
      </c>
      <c r="AL2310" s="11">
        <v>0.5259009661498133</v>
      </c>
      <c r="AM2310" s="11">
        <v>7.6398104410233337E-3</v>
      </c>
      <c r="AN2310" s="11">
        <v>0.28554540013025381</v>
      </c>
      <c r="AO2310" s="11">
        <v>0.44039503592856599</v>
      </c>
      <c r="AP2310" s="11">
        <v>0.59616000518202783</v>
      </c>
      <c r="AQ2310" s="11">
        <v>0.5259009661498133</v>
      </c>
      <c r="AR2310" s="11">
        <v>6328.1512544991001</v>
      </c>
      <c r="AS2310" s="11">
        <v>5880</v>
      </c>
      <c r="AT2310" s="11">
        <v>145437</v>
      </c>
      <c r="AU2310" s="11">
        <v>42.6</v>
      </c>
      <c r="AV2310" s="11">
        <v>40.58</v>
      </c>
      <c r="AW2310" s="11">
        <v>-7.0000000000000007E-2</v>
      </c>
      <c r="AX2310" s="11">
        <v>-1.541407148360241E-2</v>
      </c>
    </row>
    <row r="2311" spans="1:50">
      <c r="A2311"/>
      <c r="B2311"/>
      <c r="C2311"/>
      <c r="D2311"/>
      <c r="E2311"/>
      <c r="F2311"/>
      <c r="G2311"/>
      <c r="H2311"/>
      <c r="I2311"/>
      <c r="J2311"/>
      <c r="K2311"/>
      <c r="L2311"/>
      <c r="M2311"/>
      <c r="N2311"/>
      <c r="O2311"/>
      <c r="P2311"/>
      <c r="Q2311"/>
      <c r="R2311"/>
      <c r="S2311"/>
      <c r="T2311"/>
      <c r="U2311"/>
      <c r="V2311"/>
      <c r="W2311"/>
      <c r="X2311"/>
      <c r="Y2311"/>
      <c r="Z2311"/>
      <c r="AA2311" s="11">
        <v>0</v>
      </c>
      <c r="AB2311" s="11">
        <v>0.5</v>
      </c>
      <c r="AC2311" s="11">
        <v>0.64898000509664411</v>
      </c>
      <c r="AD2311" s="11">
        <v>0.29600000232458112</v>
      </c>
      <c r="AE2311" s="11">
        <v>0.54760000430047517</v>
      </c>
      <c r="AF2311" s="11">
        <v>0.50690000398084523</v>
      </c>
      <c r="AG2311" s="11">
        <v>0.29600000232458112</v>
      </c>
      <c r="AH2311" s="11">
        <v>0.62974000494554627</v>
      </c>
      <c r="AI2311" s="11">
        <v>0.53280000418424611</v>
      </c>
      <c r="AJ2311" s="11">
        <v>0.70779887455039003</v>
      </c>
      <c r="AK2311" s="11">
        <v>0.72342262837495608</v>
      </c>
      <c r="AL2311" s="11">
        <v>0.52645205052287558</v>
      </c>
      <c r="AM2311" s="11">
        <v>1.057754930271289E-2</v>
      </c>
      <c r="AN2311" s="11">
        <v>0.29137285714285716</v>
      </c>
      <c r="AO2311" s="11">
        <v>0.43912684523379752</v>
      </c>
      <c r="AP2311" s="11">
        <v>0.61272000481188305</v>
      </c>
      <c r="AQ2311" s="11">
        <v>0.52645205052287558</v>
      </c>
      <c r="AR2311" s="11">
        <v>6723.40061354932</v>
      </c>
      <c r="AS2311" s="11">
        <v>6300</v>
      </c>
      <c r="AT2311" s="11">
        <v>147062</v>
      </c>
      <c r="AW2311" s="11">
        <v>-0.06</v>
      </c>
      <c r="AX2311" s="11">
        <v>-7.7920091366421862E-3</v>
      </c>
    </row>
    <row r="2312" spans="1:50">
      <c r="A2312"/>
      <c r="B2312"/>
      <c r="C2312"/>
      <c r="D2312"/>
      <c r="E2312"/>
      <c r="F2312"/>
      <c r="G2312"/>
      <c r="H2312"/>
      <c r="I2312"/>
      <c r="J2312"/>
      <c r="K2312"/>
      <c r="L2312"/>
      <c r="M2312"/>
      <c r="N2312"/>
      <c r="O2312"/>
      <c r="P2312"/>
      <c r="Q2312"/>
      <c r="R2312"/>
      <c r="S2312"/>
      <c r="T2312"/>
      <c r="U2312"/>
      <c r="V2312"/>
      <c r="W2312"/>
      <c r="X2312"/>
      <c r="Y2312"/>
      <c r="Z2312"/>
      <c r="AA2312" s="11">
        <v>0</v>
      </c>
      <c r="AB2312" s="11">
        <v>0.5</v>
      </c>
      <c r="AC2312" s="11">
        <v>0.6665200047045946</v>
      </c>
      <c r="AD2312" s="11">
        <v>0.30400000214576722</v>
      </c>
      <c r="AE2312" s="11">
        <v>0.56240000396966938</v>
      </c>
      <c r="AF2312" s="11">
        <v>0.52060000367462633</v>
      </c>
      <c r="AG2312" s="11">
        <v>0.30400000214576722</v>
      </c>
      <c r="AH2312" s="11">
        <v>0.64676000456511973</v>
      </c>
      <c r="AI2312" s="11">
        <v>0.54720000386238099</v>
      </c>
      <c r="AJ2312" s="11">
        <v>0.63003667495783389</v>
      </c>
      <c r="AK2312" s="11">
        <v>0.71847794221026606</v>
      </c>
      <c r="AL2312" s="11">
        <v>0.52700313489593786</v>
      </c>
      <c r="AM2312" s="11">
        <v>1.1878300868452223E-2</v>
      </c>
      <c r="AN2312" s="11">
        <v>0.27582412244897958</v>
      </c>
      <c r="AO2312" s="11">
        <v>0.43785865453902895</v>
      </c>
      <c r="AP2312" s="11">
        <v>0.62928000444173815</v>
      </c>
      <c r="AQ2312" s="11">
        <v>0.52700313489593786</v>
      </c>
      <c r="AR2312" s="11">
        <v>6750.7079820027802</v>
      </c>
      <c r="AS2312" s="11">
        <v>6350</v>
      </c>
      <c r="AT2312" s="11">
        <v>149666</v>
      </c>
      <c r="AW2312" s="11">
        <v>-7.0000000000000007E-2</v>
      </c>
      <c r="AX2312" s="11">
        <v>-8.3949518022479741E-3</v>
      </c>
    </row>
    <row r="2313" spans="1:50">
      <c r="A2313"/>
      <c r="B2313"/>
      <c r="C2313"/>
      <c r="D2313"/>
      <c r="E2313"/>
      <c r="F2313"/>
      <c r="G2313"/>
      <c r="H2313"/>
      <c r="I2313"/>
      <c r="J2313"/>
      <c r="K2313"/>
      <c r="L2313"/>
      <c r="M2313"/>
      <c r="N2313"/>
      <c r="O2313"/>
      <c r="P2313"/>
      <c r="Q2313"/>
      <c r="R2313"/>
      <c r="S2313"/>
      <c r="T2313"/>
      <c r="U2313"/>
      <c r="V2313"/>
      <c r="W2313"/>
      <c r="X2313"/>
      <c r="Y2313"/>
      <c r="Z2313"/>
      <c r="AA2313" s="11">
        <v>0</v>
      </c>
      <c r="AB2313" s="11">
        <v>0.5</v>
      </c>
      <c r="AC2313" s="11">
        <v>0.6840600043125451</v>
      </c>
      <c r="AD2313" s="11">
        <v>0.31200000196695327</v>
      </c>
      <c r="AE2313" s="11">
        <v>0.57720000363886359</v>
      </c>
      <c r="AF2313" s="11">
        <v>0.53430000336840744</v>
      </c>
      <c r="AG2313" s="11">
        <v>0.31200000196695327</v>
      </c>
      <c r="AH2313" s="11">
        <v>0.66378000418469296</v>
      </c>
      <c r="AI2313" s="11">
        <v>0.56160000354051587</v>
      </c>
      <c r="AJ2313" s="11">
        <v>0.55227447536527796</v>
      </c>
      <c r="AK2313" s="11">
        <v>0.71353325604557605</v>
      </c>
      <c r="AL2313" s="11">
        <v>0.52755421926900015</v>
      </c>
      <c r="AM2313" s="11">
        <v>1.3893276239280224E-2</v>
      </c>
      <c r="AN2313" s="11">
        <v>0.26027538775510206</v>
      </c>
      <c r="AO2313" s="11">
        <v>0.43659046384426042</v>
      </c>
      <c r="AP2313" s="11">
        <v>0.64584000407159325</v>
      </c>
      <c r="AQ2313" s="11">
        <v>0.52755421926900015</v>
      </c>
      <c r="AR2313" s="11">
        <v>7151.5707393578105</v>
      </c>
      <c r="AS2313" s="11">
        <v>6690</v>
      </c>
      <c r="AT2313" s="11">
        <v>151952</v>
      </c>
      <c r="AW2313" s="11">
        <v>-7.0000000000000007E-2</v>
      </c>
      <c r="AX2313" s="11">
        <v>-1.2920001933954484E-2</v>
      </c>
    </row>
    <row r="2314" spans="1:50">
      <c r="A2314"/>
      <c r="B2314"/>
      <c r="C2314"/>
      <c r="D2314"/>
      <c r="E2314"/>
      <c r="F2314"/>
      <c r="G2314"/>
      <c r="H2314"/>
      <c r="I2314"/>
      <c r="J2314"/>
      <c r="K2314"/>
      <c r="L2314"/>
      <c r="M2314"/>
      <c r="N2314"/>
      <c r="O2314"/>
      <c r="P2314"/>
      <c r="Q2314"/>
      <c r="R2314"/>
      <c r="S2314"/>
      <c r="T2314"/>
      <c r="U2314"/>
      <c r="V2314"/>
      <c r="W2314"/>
      <c r="X2314"/>
      <c r="Y2314"/>
      <c r="Z2314"/>
      <c r="AA2314" s="11">
        <v>0</v>
      </c>
      <c r="AB2314" s="11">
        <v>0.5</v>
      </c>
      <c r="AC2314" s="11">
        <v>0.70160000392049549</v>
      </c>
      <c r="AD2314" s="11">
        <v>0.32000000178813937</v>
      </c>
      <c r="AE2314" s="11">
        <v>0.5920000033080578</v>
      </c>
      <c r="AF2314" s="11">
        <v>0.54800000306218866</v>
      </c>
      <c r="AG2314" s="11">
        <v>0.32000000178813937</v>
      </c>
      <c r="AH2314" s="11">
        <v>0.68080000380426642</v>
      </c>
      <c r="AI2314" s="11">
        <v>0.57600000321865086</v>
      </c>
      <c r="AJ2314" s="11">
        <v>0.63420493346505802</v>
      </c>
      <c r="AK2314" s="11">
        <v>0.71180901433671306</v>
      </c>
      <c r="AL2314" s="11">
        <v>0.56459887244458862</v>
      </c>
      <c r="AM2314" s="11">
        <v>1.6626582145797777E-2</v>
      </c>
      <c r="AN2314" s="11">
        <v>0.24472665306122451</v>
      </c>
      <c r="AO2314" s="11">
        <v>0.51561695742820857</v>
      </c>
      <c r="AP2314" s="11">
        <v>0.66240000370144836</v>
      </c>
      <c r="AQ2314" s="11">
        <v>0.56459887244458862</v>
      </c>
      <c r="AR2314" s="11">
        <v>7342.9149793870602</v>
      </c>
      <c r="AS2314" s="11">
        <v>6900</v>
      </c>
      <c r="AT2314" s="11">
        <v>153703</v>
      </c>
      <c r="AW2314" s="11">
        <v>-0.05</v>
      </c>
      <c r="AX2314" s="11">
        <v>-1.4273117422451909E-2</v>
      </c>
    </row>
    <row r="2315" spans="1:50">
      <c r="A2315"/>
      <c r="B2315"/>
      <c r="C2315"/>
      <c r="D2315"/>
      <c r="E2315"/>
      <c r="F2315"/>
      <c r="G2315"/>
      <c r="H2315"/>
      <c r="I2315"/>
      <c r="J2315"/>
      <c r="K2315"/>
      <c r="L2315"/>
      <c r="M2315"/>
      <c r="N2315"/>
      <c r="O2315"/>
      <c r="P2315"/>
      <c r="Q2315"/>
      <c r="R2315"/>
      <c r="S2315"/>
      <c r="T2315"/>
      <c r="U2315"/>
      <c r="V2315"/>
      <c r="W2315"/>
      <c r="X2315"/>
      <c r="Y2315"/>
      <c r="Z2315"/>
      <c r="AA2315" s="11">
        <v>0</v>
      </c>
      <c r="AB2315" s="11">
        <v>0.5</v>
      </c>
      <c r="AC2315" s="11">
        <v>0.71914000352844598</v>
      </c>
      <c r="AD2315" s="11">
        <v>0.32800000160932541</v>
      </c>
      <c r="AE2315" s="11">
        <v>0.60680000297725201</v>
      </c>
      <c r="AF2315" s="11">
        <v>0.56170000275596976</v>
      </c>
      <c r="AG2315" s="11">
        <v>0.32800000160932541</v>
      </c>
      <c r="AH2315" s="11">
        <v>0.69782000342383976</v>
      </c>
      <c r="AI2315" s="11">
        <v>0.59040000289678574</v>
      </c>
      <c r="AJ2315" s="11">
        <v>0.71613539156483808</v>
      </c>
      <c r="AK2315" s="11">
        <v>0.71008477262785008</v>
      </c>
      <c r="AL2315" s="11">
        <v>0.60164352562017709</v>
      </c>
      <c r="AM2315" s="11">
        <v>1.7806724388944446E-2</v>
      </c>
      <c r="AN2315" s="11">
        <v>0.22917791836734694</v>
      </c>
      <c r="AO2315" s="11">
        <v>0.59464345101215654</v>
      </c>
      <c r="AP2315" s="11">
        <v>0.67896000333130357</v>
      </c>
      <c r="AQ2315" s="11">
        <v>0.60164352562017709</v>
      </c>
      <c r="AR2315" s="11">
        <v>7391.15838787352</v>
      </c>
      <c r="AS2315" s="11">
        <v>6930</v>
      </c>
      <c r="AT2315" s="11">
        <v>155996</v>
      </c>
      <c r="AW2315" s="11">
        <v>-0.02</v>
      </c>
      <c r="AX2315" s="11">
        <v>-2.1384256036651728E-2</v>
      </c>
    </row>
    <row r="2316" spans="1:50">
      <c r="A2316"/>
      <c r="B2316"/>
      <c r="C2316"/>
      <c r="D2316"/>
      <c r="E2316"/>
      <c r="F2316"/>
      <c r="G2316"/>
      <c r="H2316"/>
      <c r="I2316"/>
      <c r="J2316"/>
      <c r="K2316"/>
      <c r="L2316"/>
      <c r="M2316"/>
      <c r="N2316"/>
      <c r="O2316"/>
      <c r="P2316"/>
      <c r="Q2316"/>
      <c r="R2316"/>
      <c r="S2316"/>
      <c r="T2316"/>
      <c r="U2316"/>
      <c r="V2316"/>
      <c r="W2316"/>
      <c r="X2316"/>
      <c r="Y2316"/>
      <c r="Z2316"/>
      <c r="AA2316" s="11">
        <v>0</v>
      </c>
      <c r="AB2316" s="11">
        <v>0.5</v>
      </c>
      <c r="AC2316" s="11">
        <v>0.73668000313639637</v>
      </c>
      <c r="AD2316" s="11">
        <v>0.33600000143051145</v>
      </c>
      <c r="AE2316" s="11">
        <v>0.62160000264644621</v>
      </c>
      <c r="AF2316" s="11">
        <v>0.57540000244975087</v>
      </c>
      <c r="AG2316" s="11">
        <v>0.33600000143051145</v>
      </c>
      <c r="AH2316" s="11">
        <v>0.71484000304341311</v>
      </c>
      <c r="AI2316" s="11">
        <v>0.60480000257492061</v>
      </c>
      <c r="AJ2316" s="11">
        <v>0.637112444558803</v>
      </c>
      <c r="AK2316" s="11">
        <v>0.71984306599630699</v>
      </c>
      <c r="AL2316" s="11">
        <v>0.582740430967714</v>
      </c>
      <c r="AM2316" s="11">
        <v>1.899972767057E-2</v>
      </c>
      <c r="AN2316" s="11">
        <v>0.21362918367346939</v>
      </c>
      <c r="AO2316" s="11">
        <v>0.57656184295535262</v>
      </c>
      <c r="AP2316" s="11">
        <v>0.69552000296115879</v>
      </c>
      <c r="AQ2316" s="11">
        <v>0.582740430967714</v>
      </c>
      <c r="AR2316" s="11">
        <v>7085.3785886041996</v>
      </c>
      <c r="AS2316" s="11">
        <v>6600</v>
      </c>
      <c r="AT2316" s="11">
        <v>157897</v>
      </c>
      <c r="AW2316" s="11">
        <v>-0.02</v>
      </c>
      <c r="AX2316" s="11">
        <v>-2.2523201767675971E-2</v>
      </c>
    </row>
    <row r="2317" spans="1:50">
      <c r="A2317"/>
      <c r="B2317"/>
      <c r="C2317"/>
      <c r="D2317"/>
      <c r="E2317"/>
      <c r="F2317"/>
      <c r="G2317"/>
      <c r="H2317"/>
      <c r="I2317"/>
      <c r="J2317"/>
      <c r="K2317"/>
      <c r="L2317"/>
      <c r="M2317"/>
      <c r="N2317"/>
      <c r="O2317"/>
      <c r="P2317"/>
      <c r="Q2317"/>
      <c r="R2317"/>
      <c r="S2317"/>
      <c r="T2317"/>
      <c r="U2317"/>
      <c r="V2317"/>
      <c r="W2317"/>
      <c r="X2317"/>
      <c r="Y2317"/>
      <c r="Z2317"/>
      <c r="AA2317" s="11">
        <v>0</v>
      </c>
      <c r="AB2317" s="11">
        <v>0.5</v>
      </c>
      <c r="AC2317" s="11">
        <v>0.75422000274434697</v>
      </c>
      <c r="AD2317" s="11">
        <v>0.34400000125169755</v>
      </c>
      <c r="AE2317" s="11">
        <v>0.63640000231564042</v>
      </c>
      <c r="AF2317" s="11">
        <v>0.58910000214353209</v>
      </c>
      <c r="AG2317" s="11">
        <v>0.34400000125169755</v>
      </c>
      <c r="AH2317" s="11">
        <v>0.73186000266298645</v>
      </c>
      <c r="AI2317" s="11">
        <v>0.6192000022530556</v>
      </c>
      <c r="AJ2317" s="11">
        <v>0.55808949755276793</v>
      </c>
      <c r="AK2317" s="11">
        <v>0.729601359364764</v>
      </c>
      <c r="AL2317" s="11">
        <v>0.5638373363152509</v>
      </c>
      <c r="AM2317" s="11">
        <v>9.9937368951338437E-2</v>
      </c>
      <c r="AN2317" s="11">
        <v>0.19808044897959182</v>
      </c>
      <c r="AO2317" s="11">
        <v>0.5584802348985487</v>
      </c>
      <c r="AP2317" s="11">
        <v>0.71208000259101378</v>
      </c>
      <c r="AQ2317" s="11">
        <v>0.5638373363152509</v>
      </c>
      <c r="AR2317" s="11">
        <v>7366.4422439711097</v>
      </c>
      <c r="AS2317" s="11">
        <v>6990</v>
      </c>
      <c r="AT2317" s="11">
        <v>159133</v>
      </c>
      <c r="AW2317" s="11">
        <v>-0.03</v>
      </c>
      <c r="AX2317" s="11">
        <v>-2.5337428045346666E-2</v>
      </c>
    </row>
    <row r="2318" spans="1:50">
      <c r="A2318"/>
      <c r="B2318"/>
      <c r="C2318"/>
      <c r="D2318"/>
      <c r="E2318"/>
      <c r="F2318"/>
      <c r="G2318"/>
      <c r="H2318"/>
      <c r="I2318"/>
      <c r="J2318"/>
      <c r="K2318"/>
      <c r="L2318"/>
      <c r="M2318"/>
      <c r="N2318"/>
      <c r="O2318"/>
      <c r="P2318"/>
      <c r="Q2318"/>
      <c r="R2318"/>
      <c r="S2318"/>
      <c r="T2318"/>
      <c r="U2318"/>
      <c r="V2318"/>
      <c r="W2318"/>
      <c r="X2318"/>
      <c r="Y2318"/>
      <c r="Z2318"/>
      <c r="AA2318" s="11">
        <v>0</v>
      </c>
      <c r="AB2318" s="11">
        <v>0.5</v>
      </c>
      <c r="AC2318" s="11">
        <v>0.77176000235229736</v>
      </c>
      <c r="AD2318" s="11">
        <v>0.35200000107288359</v>
      </c>
      <c r="AE2318" s="11">
        <v>0.65120000198483463</v>
      </c>
      <c r="AF2318" s="11">
        <v>0.60280000183731319</v>
      </c>
      <c r="AG2318" s="11">
        <v>0.35200000107288359</v>
      </c>
      <c r="AH2318" s="11">
        <v>0.7488800022825598</v>
      </c>
      <c r="AI2318" s="11">
        <v>0.63360000193119048</v>
      </c>
      <c r="AJ2318" s="11">
        <v>0.74587984167351196</v>
      </c>
      <c r="AK2318" s="11">
        <v>0.72673001929451198</v>
      </c>
      <c r="AL2318" s="11">
        <v>0.56267538938444506</v>
      </c>
      <c r="AM2318" s="11">
        <v>0.68484622089403557</v>
      </c>
      <c r="AN2318" s="11">
        <v>0.18253171428571427</v>
      </c>
      <c r="AO2318" s="11">
        <v>0.62530670062817817</v>
      </c>
      <c r="AP2318" s="11">
        <v>0.728640002220869</v>
      </c>
      <c r="AQ2318" s="11">
        <v>0.56267538938444506</v>
      </c>
      <c r="AR2318" s="11">
        <v>7606.9772251247896</v>
      </c>
      <c r="AS2318" s="11">
        <v>7080</v>
      </c>
      <c r="AT2318" s="11">
        <v>160620</v>
      </c>
      <c r="AW2318" s="11">
        <v>0.03</v>
      </c>
      <c r="AX2318" s="11">
        <v>-2.7622009922755264E-2</v>
      </c>
    </row>
    <row r="2319" spans="1:50">
      <c r="A2319"/>
      <c r="B2319"/>
      <c r="C2319"/>
      <c r="D2319"/>
      <c r="E2319"/>
      <c r="F2319"/>
      <c r="G2319"/>
      <c r="H2319"/>
      <c r="I2319"/>
      <c r="J2319"/>
      <c r="K2319"/>
      <c r="L2319"/>
      <c r="M2319"/>
      <c r="N2319"/>
      <c r="O2319"/>
      <c r="P2319"/>
      <c r="Q2319"/>
      <c r="R2319"/>
      <c r="S2319"/>
      <c r="T2319"/>
      <c r="U2319"/>
      <c r="V2319"/>
      <c r="W2319"/>
      <c r="X2319"/>
      <c r="Y2319"/>
      <c r="Z2319"/>
      <c r="AA2319" s="11">
        <v>0</v>
      </c>
      <c r="AB2319" s="11">
        <v>0.5</v>
      </c>
      <c r="AC2319" s="11">
        <v>0.78930000196024774</v>
      </c>
      <c r="AD2319" s="11">
        <v>0.36000000089406969</v>
      </c>
      <c r="AE2319" s="11">
        <v>0.66600000165402884</v>
      </c>
      <c r="AF2319" s="11">
        <v>0.6165000015310943</v>
      </c>
      <c r="AG2319" s="11">
        <v>0.36000000089406969</v>
      </c>
      <c r="AH2319" s="11">
        <v>0.76590000190213314</v>
      </c>
      <c r="AI2319" s="11">
        <v>0.64800000160932536</v>
      </c>
      <c r="AJ2319" s="11">
        <v>0.75680304940231602</v>
      </c>
      <c r="AK2319" s="11">
        <v>0.63669960335361997</v>
      </c>
      <c r="AL2319" s="11">
        <v>0.55993964399622309</v>
      </c>
      <c r="AM2319" s="11">
        <v>0.6908788937182011</v>
      </c>
      <c r="AN2319" s="11">
        <v>0.19854542857142857</v>
      </c>
      <c r="AO2319" s="11">
        <v>0.63928690281196254</v>
      </c>
      <c r="AP2319" s="11">
        <v>0.74520000185072421</v>
      </c>
      <c r="AQ2319" s="11">
        <v>0.55993964399622309</v>
      </c>
      <c r="AR2319" s="11">
        <v>8170.5377620286199</v>
      </c>
      <c r="AS2319" s="11">
        <v>7470</v>
      </c>
      <c r="AT2319" s="11">
        <v>162434</v>
      </c>
      <c r="AW2319" s="11">
        <v>0.03</v>
      </c>
      <c r="AX2319" s="11">
        <v>-3.3138907033359366E-2</v>
      </c>
    </row>
    <row r="2320" spans="1:50">
      <c r="A2320"/>
      <c r="B2320"/>
      <c r="C2320"/>
      <c r="D2320"/>
      <c r="E2320"/>
      <c r="F2320"/>
      <c r="G2320"/>
      <c r="H2320"/>
      <c r="I2320"/>
      <c r="J2320"/>
      <c r="K2320"/>
      <c r="L2320"/>
      <c r="M2320"/>
      <c r="N2320"/>
      <c r="O2320"/>
      <c r="P2320"/>
      <c r="Q2320"/>
      <c r="R2320"/>
      <c r="S2320"/>
      <c r="T2320"/>
      <c r="U2320"/>
      <c r="V2320"/>
      <c r="W2320"/>
      <c r="X2320"/>
      <c r="Y2320"/>
      <c r="Z2320"/>
      <c r="AA2320" s="11">
        <v>0</v>
      </c>
      <c r="AB2320" s="11">
        <v>0.5</v>
      </c>
      <c r="AC2320" s="11">
        <v>0.80684000156819824</v>
      </c>
      <c r="AD2320" s="11">
        <v>0.36800000071525574</v>
      </c>
      <c r="AE2320" s="11">
        <v>0.68080000132322316</v>
      </c>
      <c r="AF2320" s="11">
        <v>0.63020000122487541</v>
      </c>
      <c r="AG2320" s="11">
        <v>0.36800000071525574</v>
      </c>
      <c r="AH2320" s="11">
        <v>0.7829200015217066</v>
      </c>
      <c r="AI2320" s="11">
        <v>0.66240000128746035</v>
      </c>
      <c r="AJ2320" s="11">
        <v>0.71413281970585596</v>
      </c>
      <c r="AK2320" s="11">
        <v>0.734556681046864</v>
      </c>
      <c r="AL2320" s="11">
        <v>0.73773953169813533</v>
      </c>
      <c r="AM2320" s="11">
        <v>0.71239057688560448</v>
      </c>
      <c r="AN2320" s="11">
        <v>0.18700900000000001</v>
      </c>
      <c r="AO2320" s="11">
        <v>0.65660782809642348</v>
      </c>
      <c r="AP2320" s="11">
        <v>0.76176000148057943</v>
      </c>
      <c r="AQ2320" s="11">
        <v>0.73773953169813533</v>
      </c>
      <c r="AR2320" s="11">
        <v>8683.2694065649903</v>
      </c>
      <c r="AS2320" s="11">
        <v>7950</v>
      </c>
      <c r="AT2320" s="11">
        <v>164791</v>
      </c>
      <c r="AW2320" s="11">
        <v>0.06</v>
      </c>
      <c r="AX2320" s="11">
        <v>-3.7397269631352759E-2</v>
      </c>
    </row>
    <row r="2321" spans="1:50">
      <c r="A2321"/>
      <c r="B2321"/>
      <c r="C2321"/>
      <c r="D2321"/>
      <c r="E2321"/>
      <c r="F2321"/>
      <c r="G2321"/>
      <c r="H2321"/>
      <c r="I2321"/>
      <c r="J2321"/>
      <c r="K2321"/>
      <c r="L2321"/>
      <c r="M2321"/>
      <c r="N2321"/>
      <c r="O2321"/>
      <c r="P2321"/>
      <c r="Q2321"/>
      <c r="R2321"/>
      <c r="S2321"/>
      <c r="T2321"/>
      <c r="U2321"/>
      <c r="V2321"/>
      <c r="W2321"/>
      <c r="X2321"/>
      <c r="Y2321"/>
      <c r="Z2321"/>
      <c r="AA2321" s="11">
        <v>0</v>
      </c>
      <c r="AB2321" s="11">
        <v>0.5</v>
      </c>
      <c r="AC2321" s="11">
        <v>0.82438000117614862</v>
      </c>
      <c r="AD2321" s="11">
        <v>0.37600000053644178</v>
      </c>
      <c r="AE2321" s="11">
        <v>0.69560000099241737</v>
      </c>
      <c r="AF2321" s="11">
        <v>0.64390000091865662</v>
      </c>
      <c r="AG2321" s="11">
        <v>0.37600000053644178</v>
      </c>
      <c r="AH2321" s="11">
        <v>0.79994000114127983</v>
      </c>
      <c r="AI2321" s="11">
        <v>0.67680000096559523</v>
      </c>
      <c r="AJ2321" s="11">
        <v>0.68298104600879994</v>
      </c>
      <c r="AK2321" s="11">
        <v>0.74317086908062002</v>
      </c>
      <c r="AL2321" s="11">
        <v>0.73132136577108486</v>
      </c>
      <c r="AM2321" s="11">
        <v>0.96567395384211663</v>
      </c>
      <c r="AN2321" s="11">
        <v>0.13636557142857145</v>
      </c>
      <c r="AO2321" s="11">
        <v>0.6702875929077553</v>
      </c>
      <c r="AP2321" s="11">
        <v>0.77832000111043453</v>
      </c>
      <c r="AQ2321" s="11">
        <v>0.73132136577108486</v>
      </c>
      <c r="AR2321" s="11">
        <v>9376.73488151536</v>
      </c>
      <c r="AS2321" s="11">
        <v>8830</v>
      </c>
      <c r="AT2321" s="11">
        <v>166838</v>
      </c>
      <c r="AW2321" s="11">
        <v>0.06</v>
      </c>
      <c r="AX2321" s="11">
        <v>-4.6852566213950786E-2</v>
      </c>
    </row>
    <row r="2322" spans="1:50">
      <c r="A2322"/>
      <c r="B2322"/>
      <c r="C2322"/>
      <c r="D2322"/>
      <c r="E2322"/>
      <c r="F2322"/>
      <c r="G2322"/>
      <c r="H2322"/>
      <c r="I2322"/>
      <c r="J2322"/>
      <c r="K2322"/>
      <c r="L2322"/>
      <c r="M2322"/>
      <c r="N2322"/>
      <c r="O2322"/>
      <c r="P2322"/>
      <c r="Q2322"/>
      <c r="R2322"/>
      <c r="S2322"/>
      <c r="T2322"/>
      <c r="U2322"/>
      <c r="V2322"/>
      <c r="W2322"/>
      <c r="X2322"/>
      <c r="Y2322"/>
      <c r="Z2322"/>
      <c r="AA2322" s="11">
        <v>0</v>
      </c>
      <c r="AB2322" s="11">
        <v>0.5</v>
      </c>
      <c r="AC2322" s="11">
        <v>0.84192000078409923</v>
      </c>
      <c r="AD2322" s="11">
        <v>0.38400000035762788</v>
      </c>
      <c r="AE2322" s="11">
        <v>0.71040000066161157</v>
      </c>
      <c r="AF2322" s="11">
        <v>0.65760000061243773</v>
      </c>
      <c r="AG2322" s="11">
        <v>0.38400000035762788</v>
      </c>
      <c r="AH2322" s="11">
        <v>0.81696000076085329</v>
      </c>
      <c r="AI2322" s="11">
        <v>0.69120000064373022</v>
      </c>
      <c r="AJ2322" s="11">
        <v>0.62785463285741794</v>
      </c>
      <c r="AK2322" s="11">
        <v>0.74490798480502396</v>
      </c>
      <c r="AL2322" s="11">
        <v>0.73279716939394679</v>
      </c>
      <c r="AM2322" s="11">
        <v>1</v>
      </c>
      <c r="AN2322" s="11">
        <v>0.11903385714285714</v>
      </c>
      <c r="AO2322" s="11">
        <v>0.66685425431836132</v>
      </c>
      <c r="AP2322" s="11">
        <v>0.79488000074028964</v>
      </c>
      <c r="AQ2322" s="11">
        <v>0.73279716939394679</v>
      </c>
      <c r="AR2322" s="11">
        <v>9818.5833130245901</v>
      </c>
      <c r="AS2322" s="11">
        <v>9120</v>
      </c>
      <c r="AT2322" s="11">
        <v>168338</v>
      </c>
      <c r="AW2322" s="11">
        <v>0.06</v>
      </c>
      <c r="AX2322" s="11">
        <v>-5.4357275664891014E-2</v>
      </c>
    </row>
    <row r="2323" spans="1:50">
      <c r="A2323"/>
      <c r="B2323"/>
      <c r="C2323"/>
      <c r="D2323"/>
      <c r="E2323"/>
      <c r="F2323"/>
      <c r="G2323"/>
      <c r="H2323"/>
      <c r="I2323"/>
      <c r="J2323"/>
      <c r="K2323"/>
      <c r="L2323"/>
      <c r="M2323"/>
      <c r="N2323"/>
      <c r="O2323"/>
      <c r="P2323"/>
      <c r="Q2323"/>
      <c r="R2323"/>
      <c r="S2323"/>
      <c r="T2323"/>
      <c r="U2323"/>
      <c r="V2323"/>
      <c r="W2323"/>
      <c r="X2323"/>
      <c r="Y2323"/>
      <c r="Z2323"/>
      <c r="AA2323" s="11">
        <v>0</v>
      </c>
      <c r="AB2323" s="11">
        <v>0.5</v>
      </c>
      <c r="AC2323" s="11">
        <v>0.85946000039204962</v>
      </c>
      <c r="AD2323" s="11">
        <v>0.39200000017881392</v>
      </c>
      <c r="AE2323" s="11">
        <v>0.72520000033080578</v>
      </c>
      <c r="AF2323" s="11">
        <v>0.67130000030621884</v>
      </c>
      <c r="AG2323" s="11">
        <v>0.39200000017881392</v>
      </c>
      <c r="AH2323" s="11">
        <v>0.83398000038042652</v>
      </c>
      <c r="AI2323" s="11">
        <v>0.7056000003218651</v>
      </c>
      <c r="AJ2323" s="11">
        <v>0.63710889035983997</v>
      </c>
      <c r="AK2323" s="11">
        <v>0.75373338646235</v>
      </c>
      <c r="AL2323" s="11">
        <v>0.73892269027577218</v>
      </c>
      <c r="AM2323" s="11">
        <v>1</v>
      </c>
      <c r="AN2323" s="11">
        <v>0.21180757142857143</v>
      </c>
      <c r="AO2323" s="11">
        <v>0.66677369222188398</v>
      </c>
      <c r="AP2323" s="11">
        <v>0.81144000037014474</v>
      </c>
      <c r="AQ2323" s="11">
        <v>0.73892269027577218</v>
      </c>
      <c r="AR2323" s="11">
        <v>10007.066729385</v>
      </c>
      <c r="AS2323" s="11">
        <v>9200</v>
      </c>
      <c r="AT2323" s="11">
        <v>170204.56010414899</v>
      </c>
      <c r="AW2323" s="11">
        <v>0.08</v>
      </c>
      <c r="AX2323" s="11">
        <v>-5.6481846418701132E-2</v>
      </c>
    </row>
    <row r="2324" spans="1:50">
      <c r="A2324"/>
      <c r="B2324"/>
      <c r="C2324"/>
      <c r="D2324"/>
      <c r="E2324"/>
      <c r="F2324"/>
      <c r="G2324"/>
      <c r="H2324"/>
      <c r="I2324"/>
      <c r="J2324"/>
      <c r="K2324"/>
      <c r="L2324"/>
      <c r="M2324"/>
      <c r="N2324"/>
      <c r="O2324"/>
      <c r="P2324"/>
      <c r="Q2324"/>
      <c r="R2324"/>
      <c r="S2324"/>
      <c r="T2324"/>
      <c r="U2324"/>
      <c r="V2324"/>
      <c r="W2324"/>
      <c r="X2324"/>
      <c r="Y2324"/>
      <c r="Z2324"/>
      <c r="AA2324" s="11">
        <v>0</v>
      </c>
      <c r="AB2324" s="11">
        <v>0.5</v>
      </c>
      <c r="AC2324" s="11">
        <v>0.877</v>
      </c>
      <c r="AD2324" s="11">
        <v>0.4</v>
      </c>
      <c r="AE2324" s="11">
        <v>0.74</v>
      </c>
      <c r="AF2324" s="11">
        <v>0.68500000000000005</v>
      </c>
      <c r="AG2324" s="11">
        <v>0.4</v>
      </c>
      <c r="AH2324" s="11">
        <v>0.85099999999999998</v>
      </c>
      <c r="AI2324" s="11">
        <v>0.72</v>
      </c>
      <c r="AJ2324" s="11">
        <v>0.64995422584289597</v>
      </c>
      <c r="AK2324" s="11">
        <v>0.75336554363388208</v>
      </c>
      <c r="AL2324" s="11">
        <v>0.75307667778451748</v>
      </c>
      <c r="AM2324" s="11">
        <v>1</v>
      </c>
      <c r="AN2324" s="11">
        <v>0.22914842857142856</v>
      </c>
      <c r="AO2324" s="11">
        <v>0.66787585813203554</v>
      </c>
      <c r="AP2324" s="11">
        <v>0.82799999999999996</v>
      </c>
      <c r="AQ2324" s="11">
        <v>0.75307667778451748</v>
      </c>
      <c r="AR2324" s="11">
        <v>9604.6588176220794</v>
      </c>
      <c r="AS2324" s="11">
        <v>8860</v>
      </c>
      <c r="AT2324" s="11">
        <v>172091.81694119601</v>
      </c>
      <c r="AW2324" s="11">
        <v>0.1</v>
      </c>
      <c r="AX2324" s="11">
        <v>-5.5771978414153378E-2</v>
      </c>
    </row>
    <row r="2325" spans="1:50">
      <c r="A2325"/>
      <c r="B2325"/>
      <c r="C2325"/>
      <c r="D2325"/>
      <c r="E2325"/>
      <c r="F2325"/>
      <c r="G2325"/>
      <c r="H2325"/>
      <c r="I2325"/>
      <c r="J2325"/>
      <c r="K2325"/>
      <c r="L2325"/>
      <c r="M2325"/>
      <c r="N2325"/>
      <c r="O2325"/>
      <c r="P2325"/>
      <c r="Q2325"/>
      <c r="R2325"/>
      <c r="S2325"/>
      <c r="T2325"/>
      <c r="U2325"/>
      <c r="V2325"/>
      <c r="W2325"/>
      <c r="X2325"/>
      <c r="Y2325"/>
      <c r="Z2325"/>
      <c r="AA2325" s="11">
        <v>0</v>
      </c>
      <c r="AB2325" s="11">
        <v>0.5</v>
      </c>
      <c r="AC2325" s="11">
        <v>0.88400000000000001</v>
      </c>
      <c r="AD2325" s="11">
        <v>0.4</v>
      </c>
      <c r="AE2325" s="11">
        <v>0.73199999999999998</v>
      </c>
      <c r="AF2325" s="11">
        <v>0.71400000000000008</v>
      </c>
      <c r="AG2325" s="11">
        <v>0.55000000000000004</v>
      </c>
      <c r="AH2325" s="11">
        <v>0.80099999999999993</v>
      </c>
      <c r="AI2325" s="11">
        <v>0.71900000000000008</v>
      </c>
      <c r="AJ2325" s="11">
        <v>0.64845468361798442</v>
      </c>
      <c r="AK2325" s="11">
        <v>0.7508318882541748</v>
      </c>
      <c r="AL2325" s="11">
        <v>0.75054591106323942</v>
      </c>
      <c r="AM2325" s="11">
        <v>1</v>
      </c>
      <c r="AN2325" s="11">
        <v>0.22685694433693296</v>
      </c>
      <c r="AO2325" s="11">
        <v>0.66619709958823847</v>
      </c>
      <c r="AP2325" s="11">
        <v>0.84200000000000008</v>
      </c>
      <c r="AQ2325" s="11">
        <v>0.75054591106323942</v>
      </c>
      <c r="AS2325" s="11">
        <v>9634.6666666666279</v>
      </c>
      <c r="AW2325" s="11">
        <v>0.1</v>
      </c>
      <c r="AX2325" s="11">
        <v>-5.9596940855547731E-2</v>
      </c>
    </row>
    <row r="2326" spans="1:50">
      <c r="A2326"/>
      <c r="B2326"/>
      <c r="C2326"/>
      <c r="D2326"/>
      <c r="E2326"/>
      <c r="F2326"/>
      <c r="G2326"/>
      <c r="H2326"/>
      <c r="I2326"/>
      <c r="J2326"/>
      <c r="K2326"/>
      <c r="L2326"/>
      <c r="M2326"/>
      <c r="N2326"/>
      <c r="O2326"/>
      <c r="P2326"/>
      <c r="Q2326"/>
      <c r="R2326"/>
      <c r="S2326"/>
      <c r="T2326"/>
      <c r="U2326"/>
      <c r="V2326"/>
      <c r="W2326"/>
      <c r="X2326"/>
      <c r="Y2326"/>
      <c r="Z2326"/>
      <c r="AA2326" s="11">
        <v>0</v>
      </c>
      <c r="AB2326" s="11">
        <v>0.40779999915510412</v>
      </c>
      <c r="AC2326" s="11">
        <v>0.56304000489413741</v>
      </c>
      <c r="AD2326" s="11">
        <v>0.28800000250339508</v>
      </c>
      <c r="AE2326" s="11">
        <v>0.46584000404924153</v>
      </c>
      <c r="AF2326" s="11">
        <v>0.43848000381141899</v>
      </c>
      <c r="AG2326" s="11">
        <v>0.28800000250339508</v>
      </c>
      <c r="AH2326" s="11">
        <v>0.54432000473141673</v>
      </c>
      <c r="AI2326" s="11">
        <v>0.529920004606247</v>
      </c>
      <c r="AJ2326" s="11">
        <v>0.70364289715227546</v>
      </c>
      <c r="AK2326" s="11">
        <v>0.70874270907988235</v>
      </c>
      <c r="AL2326" s="11">
        <v>0.5259009661498133</v>
      </c>
      <c r="AM2326" s="11">
        <v>2.2107469034120001E-3</v>
      </c>
      <c r="AN2326" s="11" t="e">
        <v>#N/A</v>
      </c>
      <c r="AO2326" s="11">
        <v>0.44039503592856599</v>
      </c>
      <c r="AP2326" s="11">
        <v>0.56520000491291289</v>
      </c>
      <c r="AQ2326" s="11">
        <v>0.5259009661498133</v>
      </c>
      <c r="AR2326" s="11">
        <v>3840.2328284003302</v>
      </c>
      <c r="AS2326" s="11">
        <v>3670</v>
      </c>
      <c r="AT2326" s="11">
        <v>108058</v>
      </c>
      <c r="AW2326" s="11">
        <v>-0.02</v>
      </c>
      <c r="AX2326" s="11">
        <v>1.797065974289086E-2</v>
      </c>
    </row>
    <row r="2327" spans="1:50">
      <c r="A2327"/>
      <c r="B2327"/>
      <c r="C2327"/>
      <c r="D2327"/>
      <c r="E2327"/>
      <c r="F2327"/>
      <c r="G2327"/>
      <c r="H2327"/>
      <c r="I2327"/>
      <c r="J2327"/>
      <c r="K2327"/>
      <c r="L2327"/>
      <c r="M2327"/>
      <c r="N2327"/>
      <c r="O2327"/>
      <c r="P2327"/>
      <c r="Q2327"/>
      <c r="R2327"/>
      <c r="S2327"/>
      <c r="T2327"/>
      <c r="U2327"/>
      <c r="V2327"/>
      <c r="W2327"/>
      <c r="X2327"/>
      <c r="Y2327"/>
      <c r="Z2327"/>
      <c r="AA2327" s="11">
        <v>0</v>
      </c>
      <c r="AB2327" s="11">
        <v>0.39519999943673612</v>
      </c>
      <c r="AC2327" s="11">
        <v>0.57868000454455615</v>
      </c>
      <c r="AD2327" s="11">
        <v>0.29600000232458112</v>
      </c>
      <c r="AE2327" s="11">
        <v>0.47878000376000995</v>
      </c>
      <c r="AF2327" s="11">
        <v>0.45066000353917479</v>
      </c>
      <c r="AG2327" s="11">
        <v>0.29600000232458112</v>
      </c>
      <c r="AH2327" s="11">
        <v>0.55944000439345831</v>
      </c>
      <c r="AI2327" s="11">
        <v>0.54464000427722925</v>
      </c>
      <c r="AJ2327" s="11">
        <v>0.70779887455039003</v>
      </c>
      <c r="AK2327" s="11">
        <v>0.71300276427006393</v>
      </c>
      <c r="AL2327" s="11">
        <v>0.52645205052287558</v>
      </c>
      <c r="AM2327" s="11">
        <v>2.8801517428517776E-3</v>
      </c>
      <c r="AN2327" s="11" t="e">
        <v>#N/A</v>
      </c>
      <c r="AO2327" s="11">
        <v>0.43912684523379752</v>
      </c>
      <c r="AP2327" s="11">
        <v>0.58090000456199054</v>
      </c>
      <c r="AQ2327" s="11">
        <v>0.52645205052287558</v>
      </c>
      <c r="AR2327" s="11">
        <v>3967.5458752896302</v>
      </c>
      <c r="AS2327" s="11">
        <v>3820</v>
      </c>
      <c r="AT2327" s="11">
        <v>108019</v>
      </c>
      <c r="AW2327" s="11">
        <v>-0.02</v>
      </c>
      <c r="AX2327" s="11">
        <v>1.7684574357901162E-2</v>
      </c>
    </row>
    <row r="2328" spans="1:50">
      <c r="A2328"/>
      <c r="B2328"/>
      <c r="C2328"/>
      <c r="D2328"/>
      <c r="E2328"/>
      <c r="F2328"/>
      <c r="G2328"/>
      <c r="H2328"/>
      <c r="I2328"/>
      <c r="J2328"/>
      <c r="K2328"/>
      <c r="L2328"/>
      <c r="M2328"/>
      <c r="N2328"/>
      <c r="O2328"/>
      <c r="P2328"/>
      <c r="Q2328"/>
      <c r="R2328"/>
      <c r="S2328"/>
      <c r="T2328"/>
      <c r="U2328"/>
      <c r="V2328"/>
      <c r="W2328"/>
      <c r="X2328"/>
      <c r="Y2328"/>
      <c r="Z2328"/>
      <c r="AA2328" s="11">
        <v>0</v>
      </c>
      <c r="AB2328" s="11">
        <v>0.382599999718368</v>
      </c>
      <c r="AC2328" s="11">
        <v>0.59432000419497488</v>
      </c>
      <c r="AD2328" s="11">
        <v>0.30400000214576722</v>
      </c>
      <c r="AE2328" s="11">
        <v>0.49172000347077849</v>
      </c>
      <c r="AF2328" s="11">
        <v>0.46284000326693059</v>
      </c>
      <c r="AG2328" s="11">
        <v>0.30400000214576722</v>
      </c>
      <c r="AH2328" s="11">
        <v>0.57456000405550001</v>
      </c>
      <c r="AI2328" s="11">
        <v>0.55936000394821161</v>
      </c>
      <c r="AJ2328" s="11">
        <v>0.70841843512698899</v>
      </c>
      <c r="AK2328" s="11">
        <v>0.70823488022112202</v>
      </c>
      <c r="AL2328" s="11">
        <v>0.52700313489593786</v>
      </c>
      <c r="AM2328" s="11">
        <v>3.5613855230707775E-3</v>
      </c>
      <c r="AN2328" s="11" t="e">
        <v>#N/A</v>
      </c>
      <c r="AO2328" s="11">
        <v>0.43785865453902895</v>
      </c>
      <c r="AP2328" s="11">
        <v>0.59660000421106818</v>
      </c>
      <c r="AQ2328" s="11">
        <v>0.52700313489593786</v>
      </c>
      <c r="AR2328" s="11">
        <v>4576.9283174714101</v>
      </c>
      <c r="AS2328" s="11">
        <v>4420</v>
      </c>
      <c r="AT2328" s="11">
        <v>107948</v>
      </c>
      <c r="AW2328" s="11">
        <v>-0.02</v>
      </c>
      <c r="AX2328" s="11">
        <v>8.9510899698102553E-3</v>
      </c>
    </row>
    <row r="2329" spans="1:50">
      <c r="A2329"/>
      <c r="B2329"/>
      <c r="C2329"/>
      <c r="D2329"/>
      <c r="E2329"/>
      <c r="F2329"/>
      <c r="G2329"/>
      <c r="H2329"/>
      <c r="I2329"/>
      <c r="J2329"/>
      <c r="K2329"/>
      <c r="L2329"/>
      <c r="M2329"/>
      <c r="N2329"/>
      <c r="O2329"/>
      <c r="P2329"/>
      <c r="Q2329"/>
      <c r="R2329"/>
      <c r="S2329"/>
      <c r="T2329"/>
      <c r="U2329"/>
      <c r="V2329"/>
      <c r="W2329"/>
      <c r="X2329"/>
      <c r="Y2329"/>
      <c r="Z2329"/>
      <c r="AA2329" s="11">
        <v>0</v>
      </c>
      <c r="AB2329" s="11">
        <v>0.37</v>
      </c>
      <c r="AC2329" s="11">
        <v>0.60996000384539373</v>
      </c>
      <c r="AD2329" s="11">
        <v>0.31200000196695327</v>
      </c>
      <c r="AE2329" s="11">
        <v>0.50466000318154702</v>
      </c>
      <c r="AF2329" s="11">
        <v>0.47502000299468633</v>
      </c>
      <c r="AG2329" s="11">
        <v>0.31200000196695327</v>
      </c>
      <c r="AH2329" s="11">
        <v>0.5896800037175417</v>
      </c>
      <c r="AI2329" s="11">
        <v>0.57408000361919398</v>
      </c>
      <c r="AJ2329" s="11">
        <v>0.70903799570358805</v>
      </c>
      <c r="AK2329" s="11">
        <v>0.70346699617218</v>
      </c>
      <c r="AL2329" s="11">
        <v>0.52755421926900015</v>
      </c>
      <c r="AM2329" s="11">
        <v>7.7249903437621109E-3</v>
      </c>
      <c r="AN2329" s="11" t="e">
        <v>#N/A</v>
      </c>
      <c r="AO2329" s="11">
        <v>0.43659046384426042</v>
      </c>
      <c r="AP2329" s="11">
        <v>0.61230000386014583</v>
      </c>
      <c r="AQ2329" s="11">
        <v>0.52755421926900015</v>
      </c>
      <c r="AR2329" s="11">
        <v>4871.5400258462396</v>
      </c>
      <c r="AS2329" s="11">
        <v>4670</v>
      </c>
      <c r="AT2329" s="11">
        <v>107875</v>
      </c>
      <c r="AW2329" s="11">
        <v>-0.02</v>
      </c>
      <c r="AX2329" s="11">
        <v>5.6652508845521088E-3</v>
      </c>
    </row>
    <row r="2330" spans="1:50">
      <c r="A2330"/>
      <c r="B2330"/>
      <c r="C2330"/>
      <c r="D2330"/>
      <c r="E2330"/>
      <c r="F2330"/>
      <c r="G2330"/>
      <c r="H2330"/>
      <c r="I2330"/>
      <c r="J2330"/>
      <c r="K2330"/>
      <c r="L2330"/>
      <c r="M2330"/>
      <c r="N2330"/>
      <c r="O2330"/>
      <c r="P2330"/>
      <c r="Q2330"/>
      <c r="R2330"/>
      <c r="S2330"/>
      <c r="T2330"/>
      <c r="U2330"/>
      <c r="V2330"/>
      <c r="W2330"/>
      <c r="X2330"/>
      <c r="Y2330"/>
      <c r="Z2330"/>
      <c r="AA2330" s="11">
        <v>0</v>
      </c>
      <c r="AB2330" s="11">
        <v>0.35</v>
      </c>
      <c r="AC2330" s="11">
        <v>0.62560000349581246</v>
      </c>
      <c r="AD2330" s="11">
        <v>0.32000000178813937</v>
      </c>
      <c r="AE2330" s="11">
        <v>0.51760000289231545</v>
      </c>
      <c r="AF2330" s="11">
        <v>0.48720000272244213</v>
      </c>
      <c r="AG2330" s="11">
        <v>0.32000000178813937</v>
      </c>
      <c r="AH2330" s="11">
        <v>0.60480000337958328</v>
      </c>
      <c r="AI2330" s="11">
        <v>0.58880000329017634</v>
      </c>
      <c r="AJ2330" s="11">
        <v>0.7125866936342129</v>
      </c>
      <c r="AK2330" s="11">
        <v>0.70171627918530599</v>
      </c>
      <c r="AL2330" s="11">
        <v>0.52600000166016936</v>
      </c>
      <c r="AM2330" s="11">
        <v>1.4631271354443556E-2</v>
      </c>
      <c r="AN2330" s="11" t="e">
        <v>#N/A</v>
      </c>
      <c r="AO2330" s="11">
        <v>0.51561695742820857</v>
      </c>
      <c r="AP2330" s="11">
        <v>0.62800000350922347</v>
      </c>
      <c r="AQ2330" s="11">
        <v>0.52600000166016936</v>
      </c>
      <c r="AR2330" s="11">
        <v>5162.5372950319597</v>
      </c>
      <c r="AS2330" s="11">
        <v>4840</v>
      </c>
      <c r="AT2330" s="11">
        <v>107836</v>
      </c>
      <c r="AW2330" s="11">
        <v>-0.01</v>
      </c>
      <c r="AX2330" s="11">
        <v>3.3186982611015936E-3</v>
      </c>
    </row>
    <row r="2331" spans="1:50">
      <c r="A2331"/>
      <c r="B2331"/>
      <c r="C2331"/>
      <c r="D2331"/>
      <c r="E2331"/>
      <c r="F2331"/>
      <c r="G2331"/>
      <c r="H2331"/>
      <c r="I2331"/>
      <c r="J2331"/>
      <c r="K2331"/>
      <c r="L2331"/>
      <c r="M2331"/>
      <c r="N2331"/>
      <c r="O2331"/>
      <c r="P2331"/>
      <c r="Q2331"/>
      <c r="R2331"/>
      <c r="S2331"/>
      <c r="T2331"/>
      <c r="U2331"/>
      <c r="V2331"/>
      <c r="W2331"/>
      <c r="X2331"/>
      <c r="Y2331"/>
      <c r="Z2331"/>
      <c r="AA2331" s="11">
        <v>0</v>
      </c>
      <c r="AB2331" s="11">
        <v>0.31999999999999995</v>
      </c>
      <c r="AC2331" s="11">
        <v>0.6412400031462312</v>
      </c>
      <c r="AD2331" s="11">
        <v>0.32800000160932541</v>
      </c>
      <c r="AE2331" s="11">
        <v>0.53054000260308387</v>
      </c>
      <c r="AF2331" s="11">
        <v>0.49938000245019792</v>
      </c>
      <c r="AG2331" s="11">
        <v>0.32800000160932541</v>
      </c>
      <c r="AH2331" s="11">
        <v>0.61992000304162498</v>
      </c>
      <c r="AI2331" s="11">
        <v>0.60352000296115871</v>
      </c>
      <c r="AJ2331" s="11">
        <v>0.71613539156483808</v>
      </c>
      <c r="AK2331" s="11">
        <v>0.69996556219843198</v>
      </c>
      <c r="AL2331" s="11">
        <v>0.52444578405133868</v>
      </c>
      <c r="AM2331" s="11">
        <v>2.4322328020743553E-2</v>
      </c>
      <c r="AN2331" s="11" t="e">
        <v>#N/A</v>
      </c>
      <c r="AO2331" s="11">
        <v>0.59464345101215654</v>
      </c>
      <c r="AP2331" s="11">
        <v>0.64370000315830112</v>
      </c>
      <c r="AQ2331" s="11">
        <v>0.52444578405133868</v>
      </c>
      <c r="AR2331" s="11">
        <v>5367.9974614405501</v>
      </c>
      <c r="AS2331" s="11">
        <v>5020</v>
      </c>
      <c r="AT2331" s="11">
        <v>107857</v>
      </c>
      <c r="AW2331" s="11">
        <v>0.01</v>
      </c>
      <c r="AX2331" s="11">
        <v>3.3159656803443682E-3</v>
      </c>
    </row>
    <row r="2332" spans="1:50">
      <c r="A2332"/>
      <c r="B2332"/>
      <c r="C2332"/>
      <c r="D2332"/>
      <c r="E2332"/>
      <c r="F2332"/>
      <c r="G2332"/>
      <c r="H2332"/>
      <c r="I2332"/>
      <c r="J2332"/>
      <c r="K2332"/>
      <c r="L2332"/>
      <c r="M2332"/>
      <c r="N2332"/>
      <c r="O2332"/>
      <c r="P2332"/>
      <c r="Q2332"/>
      <c r="R2332"/>
      <c r="S2332"/>
      <c r="T2332"/>
      <c r="U2332"/>
      <c r="V2332"/>
      <c r="W2332"/>
      <c r="X2332"/>
      <c r="Y2332"/>
      <c r="Z2332"/>
      <c r="AA2332" s="11">
        <v>0</v>
      </c>
      <c r="AB2332" s="11">
        <v>0.30000000000000004</v>
      </c>
      <c r="AC2332" s="11">
        <v>0.65688000279664993</v>
      </c>
      <c r="AD2332" s="11">
        <v>0.33600000143051145</v>
      </c>
      <c r="AE2332" s="11">
        <v>0.54348000231385241</v>
      </c>
      <c r="AF2332" s="11">
        <v>0.51156000217795372</v>
      </c>
      <c r="AG2332" s="11">
        <v>0.33600000143051145</v>
      </c>
      <c r="AH2332" s="11">
        <v>0.63504000270366656</v>
      </c>
      <c r="AI2332" s="11">
        <v>0.61824000263214107</v>
      </c>
      <c r="AJ2332" s="11">
        <v>0.637112444558803</v>
      </c>
      <c r="AK2332" s="11">
        <v>0.69914094670638804</v>
      </c>
      <c r="AL2332" s="11">
        <v>0.54414156018329485</v>
      </c>
      <c r="AM2332" s="11">
        <v>7.7111747190392557E-2</v>
      </c>
      <c r="AN2332" s="11" t="e">
        <v>#N/A</v>
      </c>
      <c r="AO2332" s="11">
        <v>0.60935650452070877</v>
      </c>
      <c r="AP2332" s="11">
        <v>0.65940000280737876</v>
      </c>
      <c r="AQ2332" s="11">
        <v>0.54414156018329485</v>
      </c>
      <c r="AR2332" s="11">
        <v>5606.8444528237596</v>
      </c>
      <c r="AS2332" s="11">
        <v>5340</v>
      </c>
      <c r="AT2332" s="11">
        <v>107953</v>
      </c>
      <c r="AW2332" s="11">
        <v>0.01</v>
      </c>
      <c r="AX2332" s="11">
        <v>2.8301470543577456E-3</v>
      </c>
    </row>
    <row r="2333" spans="1:50">
      <c r="A2333"/>
      <c r="B2333"/>
      <c r="C2333"/>
      <c r="D2333"/>
      <c r="E2333"/>
      <c r="F2333"/>
      <c r="G2333"/>
      <c r="H2333"/>
      <c r="I2333"/>
      <c r="J2333"/>
      <c r="K2333"/>
      <c r="L2333"/>
      <c r="M2333"/>
      <c r="N2333"/>
      <c r="O2333"/>
      <c r="P2333"/>
      <c r="Q2333"/>
      <c r="R2333"/>
      <c r="S2333"/>
      <c r="T2333"/>
      <c r="U2333"/>
      <c r="V2333"/>
      <c r="W2333"/>
      <c r="X2333"/>
      <c r="Y2333"/>
      <c r="Z2333"/>
      <c r="AA2333" s="11">
        <v>0</v>
      </c>
      <c r="AB2333" s="11">
        <v>0.30000000000000004</v>
      </c>
      <c r="AC2333" s="11">
        <v>0.67252000244706878</v>
      </c>
      <c r="AD2333" s="11">
        <v>0.34400000125169755</v>
      </c>
      <c r="AE2333" s="11">
        <v>0.55642000202462083</v>
      </c>
      <c r="AF2333" s="11">
        <v>0.52374000190570957</v>
      </c>
      <c r="AG2333" s="11">
        <v>0.34400000125169755</v>
      </c>
      <c r="AH2333" s="11">
        <v>0.65016000236570837</v>
      </c>
      <c r="AI2333" s="11">
        <v>0.63296000230312344</v>
      </c>
      <c r="AJ2333" s="11">
        <v>0.55808949755276793</v>
      </c>
      <c r="AK2333" s="11">
        <v>0.698316331214344</v>
      </c>
      <c r="AL2333" s="11">
        <v>0.5638373363152509</v>
      </c>
      <c r="AM2333" s="11">
        <v>0.10258528905167701</v>
      </c>
      <c r="AN2333" s="11" t="e">
        <v>#N/A</v>
      </c>
      <c r="AO2333" s="11">
        <v>0.6240695580292609</v>
      </c>
      <c r="AP2333" s="11">
        <v>0.67510000245645641</v>
      </c>
      <c r="AQ2333" s="11">
        <v>0.5638373363152509</v>
      </c>
      <c r="AR2333" s="11">
        <v>5907.89470818879</v>
      </c>
      <c r="AS2333" s="11">
        <v>5630</v>
      </c>
      <c r="AT2333" s="11">
        <v>108116</v>
      </c>
      <c r="AW2333" s="11">
        <v>0.01</v>
      </c>
      <c r="AX2333" s="11">
        <v>6.0106960103784024E-4</v>
      </c>
    </row>
    <row r="2334" spans="1:50">
      <c r="A2334"/>
      <c r="B2334"/>
      <c r="C2334"/>
      <c r="D2334"/>
      <c r="E2334"/>
      <c r="F2334"/>
      <c r="G2334"/>
      <c r="H2334"/>
      <c r="I2334"/>
      <c r="J2334"/>
      <c r="K2334"/>
      <c r="L2334"/>
      <c r="M2334"/>
      <c r="N2334"/>
      <c r="O2334"/>
      <c r="P2334"/>
      <c r="Q2334"/>
      <c r="R2334"/>
      <c r="S2334"/>
      <c r="T2334"/>
      <c r="U2334"/>
      <c r="V2334"/>
      <c r="W2334"/>
      <c r="X2334"/>
      <c r="Y2334"/>
      <c r="Z2334"/>
      <c r="AA2334" s="11">
        <v>0</v>
      </c>
      <c r="AB2334" s="11">
        <v>0.30000000000000004</v>
      </c>
      <c r="AC2334" s="11">
        <v>0.68816000209748751</v>
      </c>
      <c r="AD2334" s="11">
        <v>0.35200000107288359</v>
      </c>
      <c r="AE2334" s="11">
        <v>0.56936000173538925</v>
      </c>
      <c r="AF2334" s="11">
        <v>0.53592000163346531</v>
      </c>
      <c r="AG2334" s="11">
        <v>0.35200000107288359</v>
      </c>
      <c r="AH2334" s="11">
        <v>0.66528000202774995</v>
      </c>
      <c r="AI2334" s="11">
        <v>0.64768000197410569</v>
      </c>
      <c r="AJ2334" s="11">
        <v>0.68835806879896</v>
      </c>
      <c r="AK2334" s="11">
        <v>0.71862153532690998</v>
      </c>
      <c r="AL2334" s="11">
        <v>0.56267538938444506</v>
      </c>
      <c r="AM2334" s="11">
        <v>0.64531449221398551</v>
      </c>
      <c r="AN2334" s="11" t="e">
        <v>#N/A</v>
      </c>
      <c r="AO2334" s="11">
        <v>0.62530670062817817</v>
      </c>
      <c r="AP2334" s="11">
        <v>0.69080000210553405</v>
      </c>
      <c r="AQ2334" s="11">
        <v>0.56267538938444506</v>
      </c>
      <c r="AR2334" s="11">
        <v>6208.9372495826001</v>
      </c>
      <c r="AS2334" s="11">
        <v>5830</v>
      </c>
      <c r="AT2334" s="11">
        <v>108321</v>
      </c>
      <c r="AW2334" s="11">
        <v>0.06</v>
      </c>
      <c r="AX2334" s="11">
        <v>-1.2873613147300067E-3</v>
      </c>
    </row>
    <row r="2335" spans="1:50">
      <c r="A2335"/>
      <c r="B2335"/>
      <c r="C2335"/>
      <c r="D2335"/>
      <c r="E2335"/>
      <c r="F2335"/>
      <c r="G2335"/>
      <c r="H2335"/>
      <c r="I2335"/>
      <c r="J2335"/>
      <c r="K2335"/>
      <c r="L2335"/>
      <c r="M2335"/>
      <c r="N2335"/>
      <c r="O2335"/>
      <c r="P2335"/>
      <c r="Q2335"/>
      <c r="R2335"/>
      <c r="S2335"/>
      <c r="T2335"/>
      <c r="U2335"/>
      <c r="V2335"/>
      <c r="W2335"/>
      <c r="X2335"/>
      <c r="Y2335"/>
      <c r="Z2335"/>
      <c r="AA2335" s="11">
        <v>0</v>
      </c>
      <c r="AB2335" s="11">
        <v>0.31399999968707559</v>
      </c>
      <c r="AC2335" s="11">
        <v>0.70380000174790625</v>
      </c>
      <c r="AD2335" s="11">
        <v>0.36000000089406969</v>
      </c>
      <c r="AE2335" s="11">
        <v>0.58230000144615768</v>
      </c>
      <c r="AF2335" s="11">
        <v>0.54810000136122106</v>
      </c>
      <c r="AG2335" s="11">
        <v>0.36000000089406969</v>
      </c>
      <c r="AH2335" s="11">
        <v>0.68040000168979164</v>
      </c>
      <c r="AI2335" s="11">
        <v>0.66240000164508817</v>
      </c>
      <c r="AJ2335" s="11">
        <v>0.74707499510102604</v>
      </c>
      <c r="AK2335" s="11">
        <v>0.64743541126821991</v>
      </c>
      <c r="AL2335" s="11">
        <v>0.55993964399622309</v>
      </c>
      <c r="AM2335" s="11">
        <v>0.73711658420174886</v>
      </c>
      <c r="AN2335" s="11" t="e">
        <v>#N/A</v>
      </c>
      <c r="AO2335" s="11">
        <v>0.64978041319031909</v>
      </c>
      <c r="AP2335" s="11">
        <v>0.7065000017546117</v>
      </c>
      <c r="AQ2335" s="11">
        <v>0.55993964399622309</v>
      </c>
      <c r="AR2335" s="11">
        <v>6791.6302277681098</v>
      </c>
      <c r="AS2335" s="11">
        <v>6330</v>
      </c>
      <c r="AT2335" s="11">
        <v>108531</v>
      </c>
      <c r="AW2335" s="11">
        <v>7.0000000000000007E-2</v>
      </c>
      <c r="AX2335" s="11">
        <v>-1.0968542620431287E-2</v>
      </c>
    </row>
    <row r="2336" spans="1:50">
      <c r="A2336"/>
      <c r="B2336"/>
      <c r="C2336"/>
      <c r="D2336"/>
      <c r="E2336"/>
      <c r="F2336"/>
      <c r="G2336"/>
      <c r="H2336"/>
      <c r="I2336"/>
      <c r="J2336"/>
      <c r="K2336"/>
      <c r="L2336"/>
      <c r="M2336"/>
      <c r="N2336"/>
      <c r="O2336"/>
      <c r="P2336"/>
      <c r="Q2336"/>
      <c r="R2336"/>
      <c r="S2336"/>
      <c r="T2336"/>
      <c r="U2336"/>
      <c r="V2336"/>
      <c r="W2336"/>
      <c r="X2336"/>
      <c r="Y2336"/>
      <c r="Z2336"/>
      <c r="AA2336" s="11">
        <v>0</v>
      </c>
      <c r="AB2336" s="11">
        <v>0.32799999937415125</v>
      </c>
      <c r="AC2336" s="11">
        <v>0.71944000139832498</v>
      </c>
      <c r="AD2336" s="11">
        <v>0.36800000071525574</v>
      </c>
      <c r="AE2336" s="11">
        <v>0.5952400011569261</v>
      </c>
      <c r="AF2336" s="11">
        <v>0.56028000108897691</v>
      </c>
      <c r="AG2336" s="11">
        <v>0.36800000071525574</v>
      </c>
      <c r="AH2336" s="11">
        <v>0.69552000135183334</v>
      </c>
      <c r="AI2336" s="11">
        <v>0.67712000131607053</v>
      </c>
      <c r="AJ2336" s="11">
        <v>0.756032140925322</v>
      </c>
      <c r="AK2336" s="11">
        <v>0.71249620831453808</v>
      </c>
      <c r="AL2336" s="11">
        <v>0.71793257255306453</v>
      </c>
      <c r="AM2336" s="11">
        <v>0.7217582201945133</v>
      </c>
      <c r="AN2336" s="11" t="e">
        <v>#N/A</v>
      </c>
      <c r="AO2336" s="11">
        <v>0.65660782809642348</v>
      </c>
      <c r="AP2336" s="11">
        <v>0.72220000140368934</v>
      </c>
      <c r="AQ2336" s="11">
        <v>0.71793257255306453</v>
      </c>
      <c r="AR2336" s="11">
        <v>7155.2252999703196</v>
      </c>
      <c r="AS2336" s="11">
        <v>6730</v>
      </c>
      <c r="AT2336" s="11">
        <v>108716</v>
      </c>
      <c r="AW2336" s="11">
        <v>0.1</v>
      </c>
      <c r="AX2336" s="11">
        <v>-1.2801921482260337E-2</v>
      </c>
    </row>
    <row r="2337" spans="1:50">
      <c r="A2337"/>
      <c r="B2337"/>
      <c r="C2337"/>
      <c r="D2337"/>
      <c r="E2337"/>
      <c r="F2337"/>
      <c r="G2337"/>
      <c r="H2337"/>
      <c r="I2337"/>
      <c r="J2337"/>
      <c r="K2337"/>
      <c r="L2337"/>
      <c r="M2337"/>
      <c r="N2337"/>
      <c r="O2337"/>
      <c r="P2337"/>
      <c r="Q2337"/>
      <c r="R2337"/>
      <c r="S2337"/>
      <c r="T2337"/>
      <c r="U2337"/>
      <c r="V2337"/>
      <c r="W2337"/>
      <c r="X2337"/>
      <c r="Y2337"/>
      <c r="Z2337"/>
      <c r="AA2337" s="11">
        <v>0</v>
      </c>
      <c r="AB2337" s="11">
        <v>0.3419999990612268</v>
      </c>
      <c r="AC2337" s="11">
        <v>0.73508000104874371</v>
      </c>
      <c r="AD2337" s="11">
        <v>0.37600000053644178</v>
      </c>
      <c r="AE2337" s="11">
        <v>0.60818000086769464</v>
      </c>
      <c r="AF2337" s="11">
        <v>0.57246000081673265</v>
      </c>
      <c r="AG2337" s="11">
        <v>0.37600000053644178</v>
      </c>
      <c r="AH2337" s="11">
        <v>0.71064000101387492</v>
      </c>
      <c r="AI2337" s="11">
        <v>0.69184000098705278</v>
      </c>
      <c r="AJ2337" s="11">
        <v>0.71625756857902401</v>
      </c>
      <c r="AK2337" s="11">
        <v>0.70596096163335398</v>
      </c>
      <c r="AL2337" s="11">
        <v>0.69693926449941679</v>
      </c>
      <c r="AM2337" s="11">
        <v>0.89436320735460995</v>
      </c>
      <c r="AN2337" s="11" t="e">
        <v>#N/A</v>
      </c>
      <c r="AO2337" s="11">
        <v>0.6702875929077553</v>
      </c>
      <c r="AP2337" s="11">
        <v>0.73790000105276699</v>
      </c>
      <c r="AQ2337" s="11">
        <v>0.69693926449941679</v>
      </c>
      <c r="AR2337" s="11">
        <v>8080.4039985725603</v>
      </c>
      <c r="AS2337" s="11">
        <v>7690</v>
      </c>
      <c r="AT2337" s="11">
        <v>108872</v>
      </c>
      <c r="AW2337" s="11">
        <v>0.1</v>
      </c>
      <c r="AX2337" s="11">
        <v>-2.0334658709666775E-2</v>
      </c>
    </row>
    <row r="2338" spans="1:50">
      <c r="A2338"/>
      <c r="B2338"/>
      <c r="C2338"/>
      <c r="D2338"/>
      <c r="E2338"/>
      <c r="F2338"/>
      <c r="G2338"/>
      <c r="H2338"/>
      <c r="I2338"/>
      <c r="J2338"/>
      <c r="K2338"/>
      <c r="L2338"/>
      <c r="M2338"/>
      <c r="N2338"/>
      <c r="O2338"/>
      <c r="P2338"/>
      <c r="Q2338"/>
      <c r="R2338"/>
      <c r="S2338"/>
      <c r="T2338"/>
      <c r="U2338"/>
      <c r="V2338"/>
      <c r="W2338"/>
      <c r="X2338"/>
      <c r="Y2338"/>
      <c r="Z2338"/>
      <c r="AA2338" s="11">
        <v>0</v>
      </c>
      <c r="AB2338" s="11">
        <v>0.35599999874830246</v>
      </c>
      <c r="AC2338" s="11">
        <v>0.75072000069916256</v>
      </c>
      <c r="AD2338" s="11">
        <v>0.38400000035762788</v>
      </c>
      <c r="AE2338" s="11">
        <v>0.62112000057846306</v>
      </c>
      <c r="AF2338" s="11">
        <v>0.58464000054448839</v>
      </c>
      <c r="AG2338" s="11">
        <v>0.38400000035762788</v>
      </c>
      <c r="AH2338" s="11">
        <v>0.72576000067591662</v>
      </c>
      <c r="AI2338" s="11">
        <v>0.70656000065803526</v>
      </c>
      <c r="AJ2338" s="11">
        <v>0.65817791485562993</v>
      </c>
      <c r="AK2338" s="11">
        <v>0.72057276093644806</v>
      </c>
      <c r="AL2338" s="11">
        <v>0.69773391367359305</v>
      </c>
      <c r="AM2338" s="11">
        <v>1</v>
      </c>
      <c r="AN2338" s="11" t="e">
        <v>#N/A</v>
      </c>
      <c r="AO2338" s="11">
        <v>0.64052829617297069</v>
      </c>
      <c r="AP2338" s="11">
        <v>0.75360000070184474</v>
      </c>
      <c r="AQ2338" s="11">
        <v>0.69773391367359305</v>
      </c>
      <c r="AR2338" s="11">
        <v>9044.6306191425392</v>
      </c>
      <c r="AS2338" s="11">
        <v>8700</v>
      </c>
      <c r="AT2338" s="11">
        <v>109005</v>
      </c>
      <c r="AW2338" s="11">
        <v>0.1</v>
      </c>
      <c r="AX2338" s="11">
        <v>-2.7106682029118312E-2</v>
      </c>
    </row>
    <row r="2339" spans="1:50">
      <c r="A2339"/>
      <c r="B2339"/>
      <c r="C2339"/>
      <c r="D2339"/>
      <c r="E2339"/>
      <c r="F2339"/>
      <c r="G2339"/>
      <c r="H2339"/>
      <c r="I2339"/>
      <c r="J2339"/>
      <c r="K2339"/>
      <c r="L2339"/>
      <c r="M2339"/>
      <c r="N2339"/>
      <c r="O2339"/>
      <c r="P2339"/>
      <c r="Q2339"/>
      <c r="R2339"/>
      <c r="S2339"/>
      <c r="T2339"/>
      <c r="U2339"/>
      <c r="V2339"/>
      <c r="W2339"/>
      <c r="X2339"/>
      <c r="Y2339"/>
      <c r="Z2339"/>
      <c r="AA2339" s="11">
        <v>0</v>
      </c>
      <c r="AB2339" s="11">
        <v>0.36999999843537812</v>
      </c>
      <c r="AC2339" s="11">
        <v>0.76636000034958129</v>
      </c>
      <c r="AD2339" s="11">
        <v>0.39200000017881392</v>
      </c>
      <c r="AE2339" s="11">
        <v>0.6340600002892316</v>
      </c>
      <c r="AF2339" s="11">
        <v>0.59682000027224413</v>
      </c>
      <c r="AG2339" s="11">
        <v>0.39200000017881392</v>
      </c>
      <c r="AH2339" s="11">
        <v>0.7408800003379582</v>
      </c>
      <c r="AI2339" s="11">
        <v>0.72128000032901751</v>
      </c>
      <c r="AJ2339" s="11">
        <v>0.66349494607877402</v>
      </c>
      <c r="AK2339" s="11">
        <v>0.726191558394922</v>
      </c>
      <c r="AL2339" s="11">
        <v>0.70544731834224028</v>
      </c>
      <c r="AM2339" s="11">
        <v>1</v>
      </c>
      <c r="AN2339" s="11" t="e">
        <v>#N/A</v>
      </c>
      <c r="AO2339" s="11">
        <v>0.68085463962060089</v>
      </c>
      <c r="AP2339" s="11">
        <v>0.76930000035092239</v>
      </c>
      <c r="AQ2339" s="11">
        <v>0.70544731834224028</v>
      </c>
      <c r="AR2339" s="11">
        <v>9336.2853914828702</v>
      </c>
      <c r="AS2339" s="11">
        <v>8970</v>
      </c>
      <c r="AT2339" s="11">
        <v>109117</v>
      </c>
      <c r="AW2339" s="11">
        <v>0.11</v>
      </c>
      <c r="AX2339" s="11">
        <v>-2.8099761064470707E-2</v>
      </c>
    </row>
    <row r="2340" spans="1:50">
      <c r="A2340"/>
      <c r="B2340"/>
      <c r="C2340"/>
      <c r="D2340"/>
      <c r="E2340"/>
      <c r="F2340"/>
      <c r="G2340"/>
      <c r="H2340"/>
      <c r="I2340"/>
      <c r="J2340"/>
      <c r="K2340"/>
      <c r="L2340"/>
      <c r="M2340"/>
      <c r="N2340"/>
      <c r="O2340"/>
      <c r="P2340"/>
      <c r="Q2340"/>
      <c r="R2340"/>
      <c r="S2340"/>
      <c r="T2340"/>
      <c r="U2340"/>
      <c r="V2340"/>
      <c r="W2340"/>
      <c r="X2340"/>
      <c r="Y2340"/>
      <c r="Z2340"/>
      <c r="AA2340" s="11">
        <v>0</v>
      </c>
      <c r="AB2340" s="11">
        <v>0.38399999812245367</v>
      </c>
      <c r="AC2340" s="11">
        <v>0.78200000000000003</v>
      </c>
      <c r="AD2340" s="11">
        <v>0.4</v>
      </c>
      <c r="AE2340" s="11">
        <v>0.64700000000000002</v>
      </c>
      <c r="AF2340" s="11">
        <v>0.60899999999999999</v>
      </c>
      <c r="AG2340" s="11">
        <v>0.4</v>
      </c>
      <c r="AH2340" s="11">
        <v>0.75599999999999989</v>
      </c>
      <c r="AI2340" s="11">
        <v>0.73599999999999999</v>
      </c>
      <c r="AJ2340" s="11">
        <v>0.67950746314342203</v>
      </c>
      <c r="AK2340" s="11">
        <v>0.71871168300080401</v>
      </c>
      <c r="AL2340" s="11">
        <v>0.72117736788361131</v>
      </c>
      <c r="AM2340" s="11">
        <v>1</v>
      </c>
      <c r="AN2340" s="11" t="e">
        <v>#N/A</v>
      </c>
      <c r="AO2340" s="11">
        <v>0.67622434591612501</v>
      </c>
      <c r="AP2340" s="11">
        <v>0.78500000000000003</v>
      </c>
      <c r="AQ2340" s="11">
        <v>0.72117736788361131</v>
      </c>
      <c r="AR2340" s="11">
        <v>9153.7000968697703</v>
      </c>
      <c r="AS2340" s="11">
        <v>8830</v>
      </c>
      <c r="AT2340" s="11">
        <v>109209</v>
      </c>
      <c r="AW2340" s="11">
        <v>0.12</v>
      </c>
      <c r="AX2340" s="11">
        <v>-2.7449245359981778E-2</v>
      </c>
    </row>
    <row r="2341" spans="1:50">
      <c r="A2341"/>
      <c r="B2341"/>
      <c r="C2341"/>
      <c r="D2341"/>
      <c r="E2341"/>
      <c r="F2341"/>
      <c r="G2341"/>
      <c r="H2341"/>
      <c r="I2341"/>
      <c r="J2341"/>
      <c r="K2341"/>
      <c r="L2341"/>
      <c r="M2341"/>
      <c r="N2341"/>
      <c r="O2341"/>
      <c r="P2341"/>
      <c r="Q2341"/>
      <c r="R2341"/>
      <c r="S2341"/>
      <c r="T2341"/>
      <c r="U2341"/>
      <c r="V2341"/>
      <c r="W2341"/>
      <c r="X2341"/>
      <c r="Y2341"/>
      <c r="Z2341"/>
      <c r="AA2341" s="11">
        <v>0</v>
      </c>
      <c r="AB2341" s="11">
        <v>0.39799999780952933</v>
      </c>
      <c r="AC2341" s="11">
        <v>0.79900000000000004</v>
      </c>
      <c r="AD2341" s="11">
        <v>0.4</v>
      </c>
      <c r="AE2341" s="11">
        <v>0.72499999999999998</v>
      </c>
      <c r="AF2341" s="11">
        <v>0.6409999999999999</v>
      </c>
      <c r="AG2341" s="11">
        <v>0.55000000000000004</v>
      </c>
      <c r="AH2341" s="11">
        <v>0.71299999999999997</v>
      </c>
      <c r="AI2341" s="11">
        <v>0.73299999999999998</v>
      </c>
      <c r="AJ2341" s="11">
        <v>0.6777123885521108</v>
      </c>
      <c r="AK2341" s="11">
        <v>0.71652456621968186</v>
      </c>
      <c r="AL2341" s="11">
        <v>0.71896559425421214</v>
      </c>
      <c r="AM2341" s="11">
        <v>1</v>
      </c>
      <c r="AN2341" s="11" t="e">
        <v>#N/A</v>
      </c>
      <c r="AO2341" s="11">
        <v>0.67446210249635308</v>
      </c>
      <c r="AP2341" s="11">
        <v>0.77599999999999991</v>
      </c>
      <c r="AQ2341" s="11">
        <v>0.71896559425421214</v>
      </c>
      <c r="AS2341" s="11">
        <v>9608</v>
      </c>
      <c r="AW2341" s="11">
        <v>0.13</v>
      </c>
      <c r="AX2341" s="11">
        <v>-3.2578684396285473E-2</v>
      </c>
    </row>
    <row r="2342" spans="1:50">
      <c r="A2342"/>
      <c r="B2342"/>
      <c r="C2342"/>
      <c r="D2342"/>
      <c r="E2342"/>
      <c r="F2342"/>
      <c r="G2342"/>
      <c r="H2342"/>
      <c r="I2342"/>
      <c r="J2342"/>
      <c r="K2342"/>
      <c r="L2342"/>
      <c r="M2342"/>
      <c r="N2342"/>
      <c r="O2342"/>
      <c r="P2342"/>
      <c r="Q2342"/>
      <c r="R2342"/>
      <c r="S2342"/>
      <c r="T2342"/>
      <c r="U2342"/>
      <c r="V2342"/>
      <c r="W2342"/>
      <c r="X2342"/>
      <c r="Y2342"/>
      <c r="Z2342"/>
      <c r="AA2342" s="11">
        <v>0.53003533568904593</v>
      </c>
      <c r="AB2342" s="11">
        <v>0.85789999959999996</v>
      </c>
      <c r="AC2342" s="11">
        <v>0.68600000031292441</v>
      </c>
      <c r="AD2342" s="11">
        <v>0.49000000022351742</v>
      </c>
      <c r="AE2342" s="11">
        <v>0.63210000028833746</v>
      </c>
      <c r="AF2342" s="11">
        <v>2.1560000009834771E-2</v>
      </c>
      <c r="AG2342" s="11">
        <v>0.49000000022351742</v>
      </c>
      <c r="AH2342" s="11">
        <v>0.7056000003218651</v>
      </c>
      <c r="AI2342" s="11">
        <v>0.57040000110864642</v>
      </c>
      <c r="AJ2342" s="11">
        <v>0.70364289715227546</v>
      </c>
      <c r="AK2342" s="11">
        <v>0.63953165659210709</v>
      </c>
      <c r="AL2342" s="11">
        <v>0.4801452992724734</v>
      </c>
      <c r="AM2342" s="11">
        <v>4.7545616641797104E-3</v>
      </c>
      <c r="AN2342" s="11">
        <v>0.11917561731288581</v>
      </c>
      <c r="AO2342" s="11">
        <v>0.45200549297826847</v>
      </c>
      <c r="AP2342" s="11">
        <v>0.57744000501930715</v>
      </c>
      <c r="AQ2342" s="11">
        <v>0.4801452992724734</v>
      </c>
      <c r="AR2342" s="11">
        <v>2158.63096044139</v>
      </c>
      <c r="AS2342" s="11">
        <v>2090</v>
      </c>
      <c r="AT2342" s="11">
        <v>168285</v>
      </c>
      <c r="AW2342" s="11">
        <v>0.01</v>
      </c>
      <c r="AX2342" s="11">
        <v>5.0716495277207119E-3</v>
      </c>
    </row>
    <row r="2343" spans="1:50">
      <c r="A2343"/>
      <c r="B2343"/>
      <c r="C2343"/>
      <c r="D2343"/>
      <c r="E2343"/>
      <c r="F2343"/>
      <c r="G2343"/>
      <c r="H2343"/>
      <c r="I2343"/>
      <c r="J2343"/>
      <c r="K2343"/>
      <c r="L2343"/>
      <c r="M2343"/>
      <c r="N2343"/>
      <c r="O2343"/>
      <c r="P2343"/>
      <c r="Q2343"/>
      <c r="R2343"/>
      <c r="S2343"/>
      <c r="T2343"/>
      <c r="U2343"/>
      <c r="V2343"/>
      <c r="W2343"/>
      <c r="X2343"/>
      <c r="Y2343"/>
      <c r="Z2343"/>
      <c r="AA2343" s="11">
        <v>0.53003533568904593</v>
      </c>
      <c r="AB2343" s="11">
        <v>0.85789999959999996</v>
      </c>
      <c r="AC2343" s="11">
        <v>0.7</v>
      </c>
      <c r="AD2343" s="11">
        <v>0.5</v>
      </c>
      <c r="AE2343" s="11">
        <v>0.64500000000000002</v>
      </c>
      <c r="AF2343" s="11">
        <v>2.2000000000000002E-2</v>
      </c>
      <c r="AG2343" s="11">
        <v>0.5</v>
      </c>
      <c r="AH2343" s="11">
        <v>0.72</v>
      </c>
      <c r="AI2343" s="11">
        <v>0.58280000083148475</v>
      </c>
      <c r="AJ2343" s="11">
        <v>0.70779887455039003</v>
      </c>
      <c r="AK2343" s="11">
        <v>0.64237924135557001</v>
      </c>
      <c r="AL2343" s="11">
        <v>0.47972285884150712</v>
      </c>
      <c r="AM2343" s="11">
        <v>4.8536150298771888E-3</v>
      </c>
      <c r="AN2343" s="11">
        <v>0.12171126868478101</v>
      </c>
      <c r="AO2343" s="11">
        <v>0.45102601326547093</v>
      </c>
      <c r="AP2343" s="11">
        <v>0.59348000466078521</v>
      </c>
      <c r="AQ2343" s="11">
        <v>0.47972285884150712</v>
      </c>
      <c r="AR2343" s="11">
        <v>2335.81267559255</v>
      </c>
      <c r="AS2343" s="11">
        <v>2350</v>
      </c>
      <c r="AT2343" s="11">
        <v>170023</v>
      </c>
      <c r="AW2343" s="11">
        <v>0.01</v>
      </c>
      <c r="AX2343" s="11">
        <v>1.6237915382512624E-3</v>
      </c>
    </row>
    <row r="2344" spans="1:50">
      <c r="A2344"/>
      <c r="B2344"/>
      <c r="C2344"/>
      <c r="D2344"/>
      <c r="E2344"/>
      <c r="F2344"/>
      <c r="G2344"/>
      <c r="H2344"/>
      <c r="I2344"/>
      <c r="J2344"/>
      <c r="K2344"/>
      <c r="L2344"/>
      <c r="M2344"/>
      <c r="N2344"/>
      <c r="O2344"/>
      <c r="P2344"/>
      <c r="Q2344"/>
      <c r="R2344"/>
      <c r="S2344"/>
      <c r="T2344"/>
      <c r="U2344"/>
      <c r="V2344"/>
      <c r="W2344"/>
      <c r="X2344"/>
      <c r="Y2344"/>
      <c r="Z2344"/>
      <c r="AA2344" s="11">
        <v>0.53003533568904593</v>
      </c>
      <c r="AB2344" s="11">
        <v>0.85789999959999996</v>
      </c>
      <c r="AC2344" s="11">
        <v>0.7</v>
      </c>
      <c r="AD2344" s="11">
        <v>0.5</v>
      </c>
      <c r="AE2344" s="11">
        <v>0.64500000000000002</v>
      </c>
      <c r="AF2344" s="11">
        <v>0.25</v>
      </c>
      <c r="AG2344" s="11">
        <v>0.5</v>
      </c>
      <c r="AH2344" s="11">
        <v>0.83599999999999997</v>
      </c>
      <c r="AI2344" s="11">
        <v>0.59520000055432321</v>
      </c>
      <c r="AJ2344" s="11">
        <v>0.72928926750208001</v>
      </c>
      <c r="AK2344" s="11">
        <v>0.62270852632303497</v>
      </c>
      <c r="AL2344" s="11">
        <v>0.47930041841054088</v>
      </c>
      <c r="AM2344" s="11">
        <v>4.9526683955746663E-3</v>
      </c>
      <c r="AN2344" s="11">
        <v>0.12424692005667623</v>
      </c>
      <c r="AO2344" s="11">
        <v>0.53296416417939352</v>
      </c>
      <c r="AP2344" s="11">
        <v>0.60952000430226327</v>
      </c>
      <c r="AQ2344" s="11">
        <v>0.47930041841054088</v>
      </c>
      <c r="AR2344" s="11">
        <v>2370.8696182417402</v>
      </c>
      <c r="AS2344" s="11">
        <v>2370</v>
      </c>
      <c r="AT2344" s="11">
        <v>171849</v>
      </c>
      <c r="AW2344" s="11">
        <v>0.04</v>
      </c>
      <c r="AX2344" s="11">
        <v>3.0432506231261036E-3</v>
      </c>
    </row>
    <row r="2345" spans="1:50">
      <c r="A2345"/>
      <c r="B2345"/>
      <c r="C2345"/>
      <c r="D2345"/>
      <c r="E2345"/>
      <c r="F2345"/>
      <c r="G2345"/>
      <c r="H2345"/>
      <c r="I2345"/>
      <c r="J2345"/>
      <c r="K2345"/>
      <c r="L2345"/>
      <c r="M2345"/>
      <c r="N2345"/>
      <c r="O2345"/>
      <c r="P2345"/>
      <c r="Q2345"/>
      <c r="R2345"/>
      <c r="S2345"/>
      <c r="T2345"/>
      <c r="U2345"/>
      <c r="V2345"/>
      <c r="W2345"/>
      <c r="X2345"/>
      <c r="Y2345"/>
      <c r="Z2345"/>
      <c r="AA2345" s="11">
        <v>0.53003533568904593</v>
      </c>
      <c r="AB2345" s="11">
        <v>0.85789999959999996</v>
      </c>
      <c r="AC2345" s="11">
        <v>0.7</v>
      </c>
      <c r="AD2345" s="11">
        <v>0.5</v>
      </c>
      <c r="AE2345" s="11">
        <v>0.64500000000000002</v>
      </c>
      <c r="AF2345" s="11">
        <v>0.17300000000000001</v>
      </c>
      <c r="AG2345" s="11">
        <v>0.5</v>
      </c>
      <c r="AH2345" s="11">
        <v>0.77400000000000002</v>
      </c>
      <c r="AI2345" s="11">
        <v>0.60760000027716154</v>
      </c>
      <c r="AJ2345" s="11">
        <v>0.75077966045376998</v>
      </c>
      <c r="AK2345" s="11">
        <v>0.60303781129049994</v>
      </c>
      <c r="AL2345" s="11">
        <v>0.4788779779795746</v>
      </c>
      <c r="AM2345" s="11">
        <v>9.4703150415477791E-3</v>
      </c>
      <c r="AN2345" s="11">
        <v>0.12678257142857141</v>
      </c>
      <c r="AO2345" s="11">
        <v>0.61490231509331594</v>
      </c>
      <c r="AP2345" s="11">
        <v>0.62556000394374134</v>
      </c>
      <c r="AQ2345" s="11">
        <v>0.4788779779795746</v>
      </c>
      <c r="AR2345" s="11">
        <v>2429.75225337765</v>
      </c>
      <c r="AS2345" s="11">
        <v>2440</v>
      </c>
      <c r="AT2345" s="11">
        <v>173642</v>
      </c>
      <c r="AW2345" s="11">
        <v>0.04</v>
      </c>
      <c r="AX2345" s="11">
        <v>-4.3384012714092757E-4</v>
      </c>
    </row>
    <row r="2346" spans="1:50">
      <c r="A2346"/>
      <c r="B2346"/>
      <c r="C2346"/>
      <c r="D2346"/>
      <c r="E2346"/>
      <c r="F2346"/>
      <c r="G2346"/>
      <c r="H2346"/>
      <c r="I2346"/>
      <c r="J2346"/>
      <c r="K2346"/>
      <c r="L2346"/>
      <c r="M2346"/>
      <c r="N2346"/>
      <c r="O2346"/>
      <c r="P2346"/>
      <c r="Q2346"/>
      <c r="R2346"/>
      <c r="S2346"/>
      <c r="T2346"/>
      <c r="U2346"/>
      <c r="V2346"/>
      <c r="W2346"/>
      <c r="X2346"/>
      <c r="Y2346"/>
      <c r="Z2346"/>
      <c r="AA2346" s="11">
        <v>0.53003533568904593</v>
      </c>
      <c r="AB2346" s="11">
        <v>0.85789999959999996</v>
      </c>
      <c r="AC2346" s="11">
        <v>0.7</v>
      </c>
      <c r="AD2346" s="11">
        <v>0.5</v>
      </c>
      <c r="AE2346" s="11">
        <v>0.64500000000000002</v>
      </c>
      <c r="AF2346" s="11">
        <v>0.36799999999999999</v>
      </c>
      <c r="AG2346" s="11">
        <v>0.5</v>
      </c>
      <c r="AH2346" s="11">
        <v>0.75</v>
      </c>
      <c r="AI2346" s="11">
        <v>0.62</v>
      </c>
      <c r="AJ2346" s="11">
        <v>0.73974317045638904</v>
      </c>
      <c r="AK2346" s="11">
        <v>0.62132024667197094</v>
      </c>
      <c r="AL2346" s="11">
        <v>0.488964334043967</v>
      </c>
      <c r="AM2346" s="11">
        <v>1.5419330336961776E-2</v>
      </c>
      <c r="AN2346" s="11">
        <v>0.16479785714285713</v>
      </c>
      <c r="AO2346" s="11">
        <v>0.62946811480125042</v>
      </c>
      <c r="AP2346" s="11">
        <v>0.6416000035852194</v>
      </c>
      <c r="AQ2346" s="11">
        <v>0.488964334043967</v>
      </c>
      <c r="AR2346" s="11">
        <v>2498.4880583753402</v>
      </c>
      <c r="AS2346" s="11">
        <v>2500</v>
      </c>
      <c r="AT2346" s="11">
        <v>175249</v>
      </c>
      <c r="AW2346" s="11">
        <v>0.06</v>
      </c>
      <c r="AX2346" s="11">
        <v>9.7051835767248962E-3</v>
      </c>
    </row>
    <row r="2347" spans="1:50">
      <c r="A2347"/>
      <c r="B2347"/>
      <c r="C2347"/>
      <c r="D2347"/>
      <c r="E2347"/>
      <c r="F2347"/>
      <c r="G2347"/>
      <c r="H2347"/>
      <c r="I2347"/>
      <c r="J2347"/>
      <c r="K2347"/>
      <c r="L2347"/>
      <c r="M2347"/>
      <c r="N2347"/>
      <c r="O2347"/>
      <c r="P2347"/>
      <c r="Q2347"/>
      <c r="R2347"/>
      <c r="S2347"/>
      <c r="T2347"/>
      <c r="U2347"/>
      <c r="V2347"/>
      <c r="W2347"/>
      <c r="X2347"/>
      <c r="Y2347"/>
      <c r="Z2347"/>
      <c r="AA2347" s="11">
        <v>0.53003533568904593</v>
      </c>
      <c r="AB2347" s="11">
        <v>0.85789999959999996</v>
      </c>
      <c r="AC2347" s="11">
        <v>0.7</v>
      </c>
      <c r="AD2347" s="11">
        <v>0.5</v>
      </c>
      <c r="AE2347" s="11">
        <v>0.64500000000000002</v>
      </c>
      <c r="AF2347" s="11">
        <v>0.56000000000000005</v>
      </c>
      <c r="AG2347" s="11">
        <v>0.5</v>
      </c>
      <c r="AH2347" s="11">
        <v>0.748</v>
      </c>
      <c r="AI2347" s="11">
        <v>0.62</v>
      </c>
      <c r="AJ2347" s="11">
        <v>0.72870668045900799</v>
      </c>
      <c r="AK2347" s="11">
        <v>0.63960268205344195</v>
      </c>
      <c r="AL2347" s="11">
        <v>0.49905069010835923</v>
      </c>
      <c r="AM2347" s="11">
        <v>1.5733125907801331E-2</v>
      </c>
      <c r="AN2347" s="11">
        <v>0.10606599999999999</v>
      </c>
      <c r="AO2347" s="11">
        <v>0.64403391450918479</v>
      </c>
      <c r="AP2347" s="11">
        <v>0.65764000322669747</v>
      </c>
      <c r="AQ2347" s="11">
        <v>0.49905069010835923</v>
      </c>
      <c r="AR2347" s="11">
        <v>2711.6473250620102</v>
      </c>
      <c r="AS2347" s="11">
        <v>2710</v>
      </c>
      <c r="AT2347" s="11">
        <v>176556</v>
      </c>
      <c r="AW2347" s="11">
        <v>0.06</v>
      </c>
      <c r="AX2347" s="11">
        <v>-5.899604068994091E-3</v>
      </c>
    </row>
    <row r="2348" spans="1:50">
      <c r="A2348"/>
      <c r="B2348"/>
      <c r="C2348"/>
      <c r="D2348"/>
      <c r="E2348"/>
      <c r="F2348"/>
      <c r="G2348"/>
      <c r="H2348"/>
      <c r="I2348"/>
      <c r="J2348"/>
      <c r="K2348"/>
      <c r="L2348"/>
      <c r="M2348"/>
      <c r="N2348"/>
      <c r="O2348"/>
      <c r="P2348"/>
      <c r="Q2348"/>
      <c r="R2348"/>
      <c r="S2348"/>
      <c r="T2348"/>
      <c r="U2348"/>
      <c r="V2348"/>
      <c r="W2348"/>
      <c r="X2348"/>
      <c r="Y2348"/>
      <c r="Z2348"/>
      <c r="AA2348" s="11">
        <v>0.53003533568904593</v>
      </c>
      <c r="AB2348" s="11">
        <v>0.85789999959999996</v>
      </c>
      <c r="AC2348" s="11">
        <v>0.7</v>
      </c>
      <c r="AD2348" s="11">
        <v>0.5</v>
      </c>
      <c r="AE2348" s="11">
        <v>0.755</v>
      </c>
      <c r="AF2348" s="11">
        <v>0.48799999999999999</v>
      </c>
      <c r="AG2348" s="11">
        <v>0.5</v>
      </c>
      <c r="AH2348" s="11">
        <v>0.91200000000000003</v>
      </c>
      <c r="AI2348" s="11">
        <v>0.62</v>
      </c>
      <c r="AJ2348" s="11">
        <v>0.71783865512504996</v>
      </c>
      <c r="AK2348" s="11">
        <v>0.63776954372168393</v>
      </c>
      <c r="AL2348" s="11">
        <v>0.50342632306774682</v>
      </c>
      <c r="AM2348" s="11">
        <v>1.5647248431363333E-2</v>
      </c>
      <c r="AN2348" s="11">
        <v>0.10639828571428571</v>
      </c>
      <c r="AO2348" s="11">
        <v>0.67477988485965756</v>
      </c>
      <c r="AP2348" s="11">
        <v>0.67368000286817553</v>
      </c>
      <c r="AQ2348" s="11">
        <v>0.50342632306774682</v>
      </c>
      <c r="AR2348" s="11">
        <v>2953.5714857000598</v>
      </c>
      <c r="AS2348" s="11">
        <v>2970</v>
      </c>
      <c r="AT2348" s="11">
        <v>177525</v>
      </c>
      <c r="AW2348" s="11">
        <v>7.0000000000000007E-2</v>
      </c>
      <c r="AX2348" s="11">
        <v>-1.107216139100925E-2</v>
      </c>
    </row>
    <row r="2349" spans="1:50">
      <c r="A2349"/>
      <c r="B2349"/>
      <c r="C2349"/>
      <c r="D2349"/>
      <c r="E2349"/>
      <c r="F2349"/>
      <c r="G2349"/>
      <c r="H2349"/>
      <c r="I2349"/>
      <c r="J2349"/>
      <c r="K2349"/>
      <c r="L2349"/>
      <c r="M2349"/>
      <c r="N2349"/>
      <c r="O2349"/>
      <c r="P2349"/>
      <c r="Q2349"/>
      <c r="R2349"/>
      <c r="S2349"/>
      <c r="T2349"/>
      <c r="U2349"/>
      <c r="V2349"/>
      <c r="W2349"/>
      <c r="X2349"/>
      <c r="Y2349"/>
      <c r="Z2349"/>
      <c r="AA2349" s="11">
        <v>0.53003533568904593</v>
      </c>
      <c r="AB2349" s="11">
        <v>0.85789999959999996</v>
      </c>
      <c r="AC2349" s="11">
        <v>0.68937499999999996</v>
      </c>
      <c r="AD2349" s="11">
        <v>0.47499999999999998</v>
      </c>
      <c r="AE2349" s="11">
        <v>0.76837500000000003</v>
      </c>
      <c r="AF2349" s="11">
        <v>0.49724999999999997</v>
      </c>
      <c r="AG2349" s="11">
        <v>0.47499999999999998</v>
      </c>
      <c r="AH2349" s="11">
        <v>0.892625</v>
      </c>
      <c r="AI2349" s="11">
        <v>0.63</v>
      </c>
      <c r="AJ2349" s="11">
        <v>0.70697062979109204</v>
      </c>
      <c r="AK2349" s="11">
        <v>0.63593640538992591</v>
      </c>
      <c r="AL2349" s="11">
        <v>0.5078019560271344</v>
      </c>
      <c r="AM2349" s="11">
        <v>1.6836245068383222E-2</v>
      </c>
      <c r="AN2349" s="11">
        <v>0.10427032004756373</v>
      </c>
      <c r="AO2349" s="11">
        <v>0.70552585521013034</v>
      </c>
      <c r="AP2349" s="11">
        <v>0.68972000250965371</v>
      </c>
      <c r="AQ2349" s="11">
        <v>0.5078019560271344</v>
      </c>
      <c r="AR2349" s="11">
        <v>3122.2268751930701</v>
      </c>
      <c r="AS2349" s="11">
        <v>3130</v>
      </c>
      <c r="AT2349" s="11">
        <v>178187</v>
      </c>
      <c r="AW2349" s="11">
        <v>7.0000000000000007E-2</v>
      </c>
      <c r="AX2349" s="11">
        <v>-1.6041479064882347E-2</v>
      </c>
    </row>
    <row r="2350" spans="1:50">
      <c r="A2350"/>
      <c r="B2350"/>
      <c r="C2350"/>
      <c r="D2350"/>
      <c r="E2350"/>
      <c r="F2350"/>
      <c r="G2350"/>
      <c r="H2350"/>
      <c r="I2350"/>
      <c r="J2350"/>
      <c r="K2350"/>
      <c r="L2350"/>
      <c r="M2350"/>
      <c r="N2350"/>
      <c r="O2350"/>
      <c r="P2350"/>
      <c r="Q2350"/>
      <c r="R2350"/>
      <c r="S2350"/>
      <c r="T2350"/>
      <c r="U2350"/>
      <c r="V2350"/>
      <c r="W2350"/>
      <c r="X2350"/>
      <c r="Y2350"/>
      <c r="Z2350"/>
      <c r="AA2350" s="11">
        <v>0.53003533568904593</v>
      </c>
      <c r="AB2350" s="11">
        <v>0.85789999959999996</v>
      </c>
      <c r="AC2350" s="11">
        <v>0.67874999999999996</v>
      </c>
      <c r="AD2350" s="11">
        <v>0.45</v>
      </c>
      <c r="AE2350" s="11">
        <v>0.78174999999999994</v>
      </c>
      <c r="AF2350" s="11">
        <v>0.50649999999999995</v>
      </c>
      <c r="AG2350" s="11">
        <v>0.45</v>
      </c>
      <c r="AH2350" s="11">
        <v>0.87325000000000008</v>
      </c>
      <c r="AI2350" s="11">
        <v>0.64</v>
      </c>
      <c r="AJ2350" s="11">
        <v>0.75712625695504199</v>
      </c>
      <c r="AK2350" s="11">
        <v>0.64015585700809807</v>
      </c>
      <c r="AL2350" s="11">
        <v>0.51498303842253679</v>
      </c>
      <c r="AM2350" s="11">
        <v>6.5324710471551112E-2</v>
      </c>
      <c r="AN2350" s="11">
        <v>0.10214235438084177</v>
      </c>
      <c r="AO2350" s="11">
        <v>0.71500108072742941</v>
      </c>
      <c r="AP2350" s="11">
        <v>0.70576000215113166</v>
      </c>
      <c r="AQ2350" s="11">
        <v>0.51498303842253679</v>
      </c>
      <c r="AR2350" s="11">
        <v>3333.83340841577</v>
      </c>
      <c r="AS2350" s="11">
        <v>3200</v>
      </c>
      <c r="AT2350" s="11">
        <v>178595</v>
      </c>
      <c r="AW2350" s="11">
        <v>7.0000000000000007E-2</v>
      </c>
      <c r="AX2350" s="11">
        <v>-1.9305328916231879E-2</v>
      </c>
    </row>
    <row r="2351" spans="1:50">
      <c r="A2351"/>
      <c r="B2351"/>
      <c r="C2351"/>
      <c r="D2351"/>
      <c r="E2351"/>
      <c r="F2351"/>
      <c r="G2351"/>
      <c r="H2351"/>
      <c r="I2351"/>
      <c r="J2351"/>
      <c r="K2351"/>
      <c r="L2351"/>
      <c r="M2351"/>
      <c r="N2351"/>
      <c r="O2351"/>
      <c r="P2351"/>
      <c r="Q2351"/>
      <c r="R2351"/>
      <c r="S2351"/>
      <c r="T2351"/>
      <c r="U2351"/>
      <c r="V2351"/>
      <c r="W2351"/>
      <c r="X2351"/>
      <c r="Y2351"/>
      <c r="Z2351"/>
      <c r="AA2351" s="11">
        <v>0.53003533568904593</v>
      </c>
      <c r="AB2351" s="11">
        <v>0.85789999959999996</v>
      </c>
      <c r="AC2351" s="11">
        <v>0.66812499999999997</v>
      </c>
      <c r="AD2351" s="11">
        <v>0.42499999999999999</v>
      </c>
      <c r="AE2351" s="11">
        <v>0.79512500000000008</v>
      </c>
      <c r="AF2351" s="11">
        <v>0.51575000000000004</v>
      </c>
      <c r="AG2351" s="11">
        <v>0.42499999999999999</v>
      </c>
      <c r="AH2351" s="11">
        <v>0.85387500000000005</v>
      </c>
      <c r="AI2351" s="11">
        <v>0.65</v>
      </c>
      <c r="AJ2351" s="11">
        <v>0.73149159394415597</v>
      </c>
      <c r="AK2351" s="11">
        <v>0.61453688144476804</v>
      </c>
      <c r="AL2351" s="11">
        <v>0.50642837657173767</v>
      </c>
      <c r="AM2351" s="11">
        <v>9.941105165087577E-2</v>
      </c>
      <c r="AN2351" s="11">
        <v>0.10001438871411979</v>
      </c>
      <c r="AO2351" s="11">
        <v>0.67356824092803469</v>
      </c>
      <c r="AP2351" s="11">
        <v>0.72180000179260972</v>
      </c>
      <c r="AQ2351" s="11">
        <v>0.50642837657173767</v>
      </c>
      <c r="AR2351" s="11">
        <v>3587.8799028979001</v>
      </c>
      <c r="AS2351" s="11">
        <v>3520</v>
      </c>
      <c r="AT2351" s="11">
        <v>178831</v>
      </c>
      <c r="AW2351" s="11">
        <v>0.06</v>
      </c>
      <c r="AX2351" s="11">
        <v>-2.2889604517991546E-2</v>
      </c>
    </row>
    <row r="2352" spans="1:50">
      <c r="A2352"/>
      <c r="B2352"/>
      <c r="C2352"/>
      <c r="D2352"/>
      <c r="E2352"/>
      <c r="F2352"/>
      <c r="G2352"/>
      <c r="H2352"/>
      <c r="I2352"/>
      <c r="J2352"/>
      <c r="K2352"/>
      <c r="L2352"/>
      <c r="M2352"/>
      <c r="N2352"/>
      <c r="O2352"/>
      <c r="P2352"/>
      <c r="Q2352"/>
      <c r="R2352"/>
      <c r="S2352"/>
      <c r="T2352"/>
      <c r="U2352"/>
      <c r="V2352"/>
      <c r="W2352"/>
      <c r="X2352"/>
      <c r="Y2352"/>
      <c r="Z2352"/>
      <c r="AA2352" s="11">
        <v>0.53003533568904593</v>
      </c>
      <c r="AB2352" s="11">
        <v>0.85789999959999996</v>
      </c>
      <c r="AC2352" s="11">
        <v>0.65749999999999997</v>
      </c>
      <c r="AD2352" s="11">
        <v>0.4</v>
      </c>
      <c r="AE2352" s="11">
        <v>0.8085</v>
      </c>
      <c r="AF2352" s="11">
        <v>0.52500000000000002</v>
      </c>
      <c r="AG2352" s="11">
        <v>0.4</v>
      </c>
      <c r="AH2352" s="11">
        <v>0.83450000000000002</v>
      </c>
      <c r="AI2352" s="11">
        <v>0.66</v>
      </c>
      <c r="AJ2352" s="11">
        <v>0.72899349043680794</v>
      </c>
      <c r="AK2352" s="11">
        <v>0.61808940177799199</v>
      </c>
      <c r="AL2352" s="11">
        <v>0.51669281472888273</v>
      </c>
      <c r="AM2352" s="11">
        <v>0.14900409388748001</v>
      </c>
      <c r="AN2352" s="11">
        <v>9.7886423047397822E-2</v>
      </c>
      <c r="AO2352" s="11">
        <v>0.71514511008566362</v>
      </c>
      <c r="AP2352" s="11">
        <v>0.73784000143408779</v>
      </c>
      <c r="AQ2352" s="11">
        <v>0.51669281472888273</v>
      </c>
      <c r="AR2352" s="11">
        <v>3858.3146930350599</v>
      </c>
      <c r="AS2352" s="11">
        <v>3630</v>
      </c>
      <c r="AT2352" s="11">
        <v>178966</v>
      </c>
      <c r="AW2352" s="11">
        <v>0.06</v>
      </c>
      <c r="AX2352" s="11">
        <v>-2.2858888580646997E-2</v>
      </c>
    </row>
    <row r="2353" spans="1:50">
      <c r="A2353"/>
      <c r="B2353"/>
      <c r="C2353"/>
      <c r="D2353"/>
      <c r="E2353"/>
      <c r="F2353"/>
      <c r="G2353"/>
      <c r="H2353"/>
      <c r="I2353"/>
      <c r="J2353"/>
      <c r="K2353"/>
      <c r="L2353"/>
      <c r="M2353"/>
      <c r="N2353"/>
      <c r="O2353"/>
      <c r="P2353"/>
      <c r="Q2353"/>
      <c r="R2353"/>
      <c r="S2353"/>
      <c r="T2353"/>
      <c r="U2353"/>
      <c r="V2353"/>
      <c r="W2353"/>
      <c r="X2353"/>
      <c r="Y2353"/>
      <c r="Z2353"/>
      <c r="AA2353" s="11">
        <v>0.53003533568904593</v>
      </c>
      <c r="AB2353" s="11">
        <v>0.85789999959999996</v>
      </c>
      <c r="AC2353" s="11">
        <v>0.64687499999999998</v>
      </c>
      <c r="AD2353" s="11">
        <v>0.375</v>
      </c>
      <c r="AE2353" s="11">
        <v>0.82187500000000002</v>
      </c>
      <c r="AF2353" s="11">
        <v>0.53425</v>
      </c>
      <c r="AG2353" s="11">
        <v>0.375</v>
      </c>
      <c r="AH2353" s="11">
        <v>0.81512499999999999</v>
      </c>
      <c r="AI2353" s="11">
        <v>0.67</v>
      </c>
      <c r="AJ2353" s="11">
        <v>0.72953255226652602</v>
      </c>
      <c r="AK2353" s="11">
        <v>0.63007424688029601</v>
      </c>
      <c r="AL2353" s="11">
        <v>0.5416945388294947</v>
      </c>
      <c r="AM2353" s="11">
        <v>0.28242696004310219</v>
      </c>
      <c r="AN2353" s="11">
        <v>9.5758457380675843E-2</v>
      </c>
      <c r="AO2353" s="11">
        <v>0.68881636501686938</v>
      </c>
      <c r="AP2353" s="11">
        <v>0.75388000107556574</v>
      </c>
      <c r="AQ2353" s="11">
        <v>0.5416945388294947</v>
      </c>
      <c r="AR2353" s="11">
        <v>4068.6642801814901</v>
      </c>
      <c r="AS2353" s="11">
        <v>3990</v>
      </c>
      <c r="AT2353" s="11">
        <v>179004</v>
      </c>
      <c r="AW2353" s="11">
        <v>0.06</v>
      </c>
      <c r="AX2353" s="11">
        <v>-2.8254818936984172E-2</v>
      </c>
    </row>
    <row r="2354" spans="1:50">
      <c r="A2354"/>
      <c r="B2354"/>
      <c r="C2354"/>
      <c r="D2354"/>
      <c r="E2354"/>
      <c r="F2354"/>
      <c r="G2354"/>
      <c r="H2354"/>
      <c r="I2354"/>
      <c r="J2354"/>
      <c r="K2354"/>
      <c r="L2354"/>
      <c r="M2354"/>
      <c r="N2354"/>
      <c r="O2354"/>
      <c r="P2354"/>
      <c r="Q2354"/>
      <c r="R2354"/>
      <c r="S2354"/>
      <c r="T2354"/>
      <c r="U2354"/>
      <c r="V2354"/>
      <c r="W2354"/>
      <c r="X2354"/>
      <c r="Y2354"/>
      <c r="Z2354"/>
      <c r="AA2354" s="11">
        <v>0.53003533568904593</v>
      </c>
      <c r="AB2354" s="11">
        <v>0.85789999959999996</v>
      </c>
      <c r="AC2354" s="11">
        <v>0.63624999999999998</v>
      </c>
      <c r="AD2354" s="11">
        <v>0.35</v>
      </c>
      <c r="AE2354" s="11">
        <v>0.83525000000000005</v>
      </c>
      <c r="AF2354" s="11">
        <v>0.54349999999999998</v>
      </c>
      <c r="AG2354" s="11">
        <v>0.35</v>
      </c>
      <c r="AH2354" s="11">
        <v>0.79575000000000007</v>
      </c>
      <c r="AI2354" s="11">
        <v>0.68</v>
      </c>
      <c r="AJ2354" s="11">
        <v>0.71079088884675001</v>
      </c>
      <c r="AK2354" s="11">
        <v>0.62596354221957606</v>
      </c>
      <c r="AL2354" s="11">
        <v>0.54191438259521574</v>
      </c>
      <c r="AM2354" s="11">
        <v>0.53398504345148112</v>
      </c>
      <c r="AN2354" s="11">
        <v>9.3630491713953864E-2</v>
      </c>
      <c r="AO2354" s="11">
        <v>0.68235961948711965</v>
      </c>
      <c r="AP2354" s="11">
        <v>0.76992000071704392</v>
      </c>
      <c r="AQ2354" s="11">
        <v>0.54191438259521574</v>
      </c>
      <c r="AR2354" s="11">
        <v>4304.8498461064</v>
      </c>
      <c r="AS2354" s="11">
        <v>4190</v>
      </c>
      <c r="AT2354" s="11">
        <v>178948</v>
      </c>
      <c r="AW2354" s="11">
        <v>7.0000000000000007E-2</v>
      </c>
      <c r="AX2354" s="11">
        <v>-2.6614653077585371E-2</v>
      </c>
    </row>
    <row r="2355" spans="1:50">
      <c r="A2355"/>
      <c r="B2355"/>
      <c r="C2355"/>
      <c r="D2355"/>
      <c r="E2355"/>
      <c r="F2355"/>
      <c r="G2355"/>
      <c r="H2355"/>
      <c r="I2355"/>
      <c r="J2355"/>
      <c r="K2355"/>
      <c r="L2355"/>
      <c r="M2355"/>
      <c r="N2355"/>
      <c r="O2355"/>
      <c r="P2355"/>
      <c r="Q2355"/>
      <c r="R2355"/>
      <c r="S2355"/>
      <c r="T2355"/>
      <c r="U2355"/>
      <c r="V2355"/>
      <c r="W2355"/>
      <c r="X2355"/>
      <c r="Y2355"/>
      <c r="Z2355"/>
      <c r="AA2355" s="11">
        <v>0.53003533568904593</v>
      </c>
      <c r="AB2355" s="11">
        <v>0.85789999959999996</v>
      </c>
      <c r="AC2355" s="11">
        <v>0.62562499999999999</v>
      </c>
      <c r="AD2355" s="11">
        <v>0.32500000000000001</v>
      </c>
      <c r="AE2355" s="11">
        <v>0.84862499999999996</v>
      </c>
      <c r="AF2355" s="11">
        <v>0.55275000000000007</v>
      </c>
      <c r="AG2355" s="11">
        <v>0.32500000000000001</v>
      </c>
      <c r="AH2355" s="11">
        <v>0.77637500000000004</v>
      </c>
      <c r="AI2355" s="11">
        <v>0.69</v>
      </c>
      <c r="AJ2355" s="11">
        <v>0.72817509655141599</v>
      </c>
      <c r="AK2355" s="11">
        <v>0.613976835597696</v>
      </c>
      <c r="AL2355" s="11">
        <v>0.54322113658751303</v>
      </c>
      <c r="AM2355" s="11">
        <v>0.77027197433751993</v>
      </c>
      <c r="AN2355" s="11">
        <v>9.1502526047231886E-2</v>
      </c>
      <c r="AO2355" s="11">
        <v>0.65996776992763362</v>
      </c>
      <c r="AP2355" s="11">
        <v>0.78596000035852198</v>
      </c>
      <c r="AQ2355" s="11">
        <v>0.54322113658751303</v>
      </c>
      <c r="AR2355" s="11">
        <v>4620.5104896755101</v>
      </c>
      <c r="AS2355" s="11">
        <v>4480</v>
      </c>
      <c r="AT2355" s="11">
        <v>178869</v>
      </c>
      <c r="AW2355" s="11">
        <v>7.0000000000000007E-2</v>
      </c>
      <c r="AX2355" s="11">
        <v>-2.9580881574794715E-2</v>
      </c>
    </row>
    <row r="2356" spans="1:50">
      <c r="A2356"/>
      <c r="B2356"/>
      <c r="C2356"/>
      <c r="D2356"/>
      <c r="E2356"/>
      <c r="F2356"/>
      <c r="G2356"/>
      <c r="H2356"/>
      <c r="I2356"/>
      <c r="J2356"/>
      <c r="K2356"/>
      <c r="L2356"/>
      <c r="M2356"/>
      <c r="N2356"/>
      <c r="O2356"/>
      <c r="P2356"/>
      <c r="Q2356"/>
      <c r="R2356"/>
      <c r="S2356"/>
      <c r="T2356"/>
      <c r="U2356"/>
      <c r="V2356"/>
      <c r="W2356"/>
      <c r="X2356"/>
      <c r="Y2356"/>
      <c r="Z2356"/>
      <c r="AA2356" s="11">
        <v>0.53003533568904593</v>
      </c>
      <c r="AB2356" s="11">
        <v>0.85789999959999996</v>
      </c>
      <c r="AC2356" s="11">
        <v>0.61499999999999999</v>
      </c>
      <c r="AD2356" s="11">
        <v>0.3</v>
      </c>
      <c r="AE2356" s="11">
        <v>0.86199999999999999</v>
      </c>
      <c r="AF2356" s="11">
        <v>0.56200000000000006</v>
      </c>
      <c r="AG2356" s="11">
        <v>0.3</v>
      </c>
      <c r="AH2356" s="11">
        <v>0.75700000000000001</v>
      </c>
      <c r="AI2356" s="11">
        <v>0.7</v>
      </c>
      <c r="AJ2356" s="11">
        <v>0.71680389926385202</v>
      </c>
      <c r="AK2356" s="11">
        <v>0.60817982815781002</v>
      </c>
      <c r="AL2356" s="11">
        <v>0.52089171224444564</v>
      </c>
      <c r="AM2356" s="11">
        <v>0.93811311283326337</v>
      </c>
      <c r="AN2356" s="11">
        <v>8.9374560380509907E-2</v>
      </c>
      <c r="AO2356" s="11">
        <v>0.6293889729576454</v>
      </c>
      <c r="AP2356" s="11">
        <v>0.80200000000000005</v>
      </c>
      <c r="AQ2356" s="11">
        <v>0.52089171224444564</v>
      </c>
      <c r="AR2356" s="11">
        <v>4405.3351108906199</v>
      </c>
      <c r="AS2356" s="11">
        <v>4270</v>
      </c>
      <c r="AT2356" s="11">
        <v>178846</v>
      </c>
      <c r="AW2356" s="11">
        <v>0.08</v>
      </c>
      <c r="AX2356" s="11">
        <v>-3.0249139629796418E-2</v>
      </c>
    </row>
    <row r="2357" spans="1:50">
      <c r="A2357"/>
      <c r="B2357"/>
      <c r="C2357"/>
      <c r="D2357"/>
      <c r="E2357"/>
      <c r="F2357"/>
      <c r="G2357"/>
      <c r="H2357"/>
      <c r="I2357"/>
      <c r="J2357"/>
      <c r="K2357"/>
      <c r="L2357"/>
      <c r="M2357"/>
      <c r="N2357"/>
      <c r="O2357"/>
      <c r="P2357"/>
      <c r="Q2357"/>
      <c r="R2357"/>
      <c r="S2357"/>
      <c r="T2357"/>
      <c r="U2357"/>
      <c r="V2357"/>
      <c r="W2357"/>
      <c r="X2357"/>
      <c r="Y2357"/>
      <c r="Z2357"/>
      <c r="AA2357" s="11">
        <v>0.53003533568904593</v>
      </c>
      <c r="AB2357" s="11">
        <v>0.85789999959999996</v>
      </c>
      <c r="AC2357" s="11">
        <v>0.73199999999999998</v>
      </c>
      <c r="AD2357" s="11">
        <v>0.3</v>
      </c>
      <c r="AE2357" s="11">
        <v>0.79599999999999993</v>
      </c>
      <c r="AF2357" s="11">
        <v>0.67500000000000004</v>
      </c>
      <c r="AG2357" s="11">
        <v>0.3</v>
      </c>
      <c r="AH2357" s="11">
        <v>0.73799999999999999</v>
      </c>
      <c r="AI2357" s="11">
        <v>0.7</v>
      </c>
      <c r="AJ2357" s="11">
        <v>0.71463586031967297</v>
      </c>
      <c r="AK2357" s="11">
        <v>0.60709802990041195</v>
      </c>
      <c r="AL2357" s="11">
        <v>0.52068279512667082</v>
      </c>
      <c r="AM2357" s="11">
        <v>0.92873198191461548</v>
      </c>
      <c r="AN2357" s="11">
        <v>8.7246594713787942E-2</v>
      </c>
      <c r="AO2357" s="11">
        <v>0.62809508325698959</v>
      </c>
      <c r="AP2357" s="11">
        <v>0.80799999999999994</v>
      </c>
      <c r="AQ2357" s="11">
        <v>0.52068279512667082</v>
      </c>
      <c r="AS2357" s="11">
        <v>4688.6666666666861</v>
      </c>
      <c r="AW2357" s="11">
        <v>0.08</v>
      </c>
      <c r="AX2357" s="11">
        <v>-3.5977414598385105E-2</v>
      </c>
    </row>
    <row r="2358" spans="1:50">
      <c r="A2358"/>
      <c r="B2358"/>
      <c r="C2358"/>
      <c r="D2358"/>
      <c r="E2358"/>
      <c r="F2358"/>
      <c r="G2358"/>
      <c r="H2358"/>
      <c r="I2358"/>
      <c r="J2358"/>
      <c r="K2358"/>
      <c r="L2358"/>
      <c r="M2358"/>
      <c r="N2358"/>
      <c r="O2358"/>
      <c r="P2358"/>
      <c r="Q2358"/>
      <c r="R2358"/>
      <c r="S2358"/>
      <c r="T2358"/>
      <c r="U2358"/>
      <c r="V2358"/>
      <c r="W2358"/>
      <c r="X2358"/>
      <c r="Y2358"/>
      <c r="Z2358"/>
      <c r="AA2358" s="11">
        <v>0</v>
      </c>
      <c r="AB2358" s="11">
        <v>0</v>
      </c>
      <c r="AC2358" s="11" t="e">
        <v>#N/A</v>
      </c>
      <c r="AD2358" s="11" t="e">
        <v>#N/A</v>
      </c>
      <c r="AE2358" s="11" t="e">
        <v>#N/A</v>
      </c>
      <c r="AF2358" s="11" t="e">
        <v>#N/A</v>
      </c>
      <c r="AG2358" s="11" t="e">
        <v>#N/A</v>
      </c>
      <c r="AH2358" s="11" t="e">
        <v>#N/A</v>
      </c>
      <c r="AI2358" s="11" t="e">
        <v>#N/A</v>
      </c>
      <c r="AJ2358" s="11">
        <v>0.70653906788508491</v>
      </c>
      <c r="AK2358" s="11">
        <v>0.79156905135169209</v>
      </c>
      <c r="AL2358" s="11" t="e">
        <v>#N/A</v>
      </c>
      <c r="AM2358" s="11">
        <v>0.5284425912248103</v>
      </c>
      <c r="AN2358" s="11" t="e">
        <v>#N/A</v>
      </c>
      <c r="AO2358" s="11">
        <v>0.6325489801921238</v>
      </c>
      <c r="AP2358" s="11" t="e">
        <v>#N/A</v>
      </c>
      <c r="AQ2358" s="11" t="e">
        <v>#N/A</v>
      </c>
      <c r="AS2358" s="11" t="e">
        <v>#DIV/0!</v>
      </c>
      <c r="AW2358" s="11" t="e">
        <v>#N/A</v>
      </c>
      <c r="AX2358" s="11">
        <v>7.2972822345498123E-3</v>
      </c>
    </row>
    <row r="2359" spans="1:50">
      <c r="A2359"/>
      <c r="B2359"/>
      <c r="C2359"/>
      <c r="D2359"/>
      <c r="E2359"/>
      <c r="F2359"/>
      <c r="G2359"/>
      <c r="H2359"/>
      <c r="I2359"/>
      <c r="J2359"/>
      <c r="K2359"/>
      <c r="L2359"/>
      <c r="M2359"/>
      <c r="N2359"/>
      <c r="O2359"/>
      <c r="P2359"/>
      <c r="Q2359"/>
      <c r="R2359"/>
      <c r="S2359"/>
      <c r="T2359"/>
      <c r="U2359"/>
      <c r="V2359"/>
      <c r="W2359"/>
      <c r="X2359"/>
      <c r="Y2359"/>
      <c r="Z2359"/>
      <c r="AA2359" s="11">
        <v>0</v>
      </c>
      <c r="AB2359" s="11">
        <v>0</v>
      </c>
      <c r="AC2359" s="11" t="e">
        <v>#N/A</v>
      </c>
      <c r="AD2359" s="11" t="e">
        <v>#N/A</v>
      </c>
      <c r="AE2359" s="11" t="e">
        <v>#N/A</v>
      </c>
      <c r="AF2359" s="11" t="e">
        <v>#N/A</v>
      </c>
      <c r="AG2359" s="11" t="e">
        <v>#N/A</v>
      </c>
      <c r="AH2359" s="11" t="e">
        <v>#N/A</v>
      </c>
      <c r="AI2359" s="11" t="e">
        <v>#N/A</v>
      </c>
      <c r="AJ2359" s="11">
        <v>0.71145666460863821</v>
      </c>
      <c r="AK2359" s="11">
        <v>0.79751944001907193</v>
      </c>
      <c r="AL2359" s="11" t="e">
        <v>#N/A</v>
      </c>
      <c r="AM2359" s="11">
        <v>0.54133143456189337</v>
      </c>
      <c r="AN2359" s="11" t="e">
        <v>#N/A</v>
      </c>
      <c r="AO2359" s="11">
        <v>0.63570490820795955</v>
      </c>
      <c r="AP2359" s="11" t="e">
        <v>#N/A</v>
      </c>
      <c r="AQ2359" s="11" t="e">
        <v>#N/A</v>
      </c>
      <c r="AS2359" s="11" t="e">
        <v>#DIV/0!</v>
      </c>
      <c r="AW2359" s="11" t="e">
        <v>#N/A</v>
      </c>
      <c r="AX2359" s="11">
        <v>5.1240491323786552E-3</v>
      </c>
    </row>
    <row r="2360" spans="1:50">
      <c r="A2360"/>
      <c r="B2360"/>
      <c r="C2360"/>
      <c r="D2360"/>
      <c r="E2360"/>
      <c r="F2360"/>
      <c r="G2360"/>
      <c r="H2360"/>
      <c r="I2360"/>
      <c r="J2360"/>
      <c r="K2360"/>
      <c r="L2360"/>
      <c r="M2360"/>
      <c r="N2360"/>
      <c r="O2360"/>
      <c r="P2360"/>
      <c r="Q2360"/>
      <c r="R2360"/>
      <c r="S2360"/>
      <c r="T2360"/>
      <c r="U2360"/>
      <c r="V2360"/>
      <c r="W2360"/>
      <c r="X2360"/>
      <c r="Y2360"/>
      <c r="Z2360"/>
      <c r="AA2360" s="11">
        <v>0</v>
      </c>
      <c r="AB2360" s="11">
        <v>0</v>
      </c>
      <c r="AC2360" s="11" t="e">
        <v>#N/A</v>
      </c>
      <c r="AD2360" s="11" t="e">
        <v>#N/A</v>
      </c>
      <c r="AE2360" s="11" t="e">
        <v>#N/A</v>
      </c>
      <c r="AF2360" s="11" t="e">
        <v>#N/A</v>
      </c>
      <c r="AG2360" s="11" t="e">
        <v>#N/A</v>
      </c>
      <c r="AH2360" s="11" t="e">
        <v>#N/A</v>
      </c>
      <c r="AI2360" s="11" t="e">
        <v>#N/A</v>
      </c>
      <c r="AJ2360" s="11">
        <v>0.71637426133219173</v>
      </c>
      <c r="AK2360" s="11">
        <v>0.79131749436069299</v>
      </c>
      <c r="AL2360" s="11" t="e">
        <v>#N/A</v>
      </c>
      <c r="AM2360" s="11">
        <v>0.55422027789897643</v>
      </c>
      <c r="AN2360" s="11" t="e">
        <v>#N/A</v>
      </c>
      <c r="AO2360" s="11">
        <v>0.63886083622379519</v>
      </c>
      <c r="AP2360" s="11" t="e">
        <v>#N/A</v>
      </c>
      <c r="AQ2360" s="11" t="e">
        <v>#N/A</v>
      </c>
      <c r="AS2360" s="11" t="e">
        <v>#DIV/0!</v>
      </c>
      <c r="AW2360" s="11" t="e">
        <v>#N/A</v>
      </c>
      <c r="AX2360" s="11">
        <v>2.9508160302074149E-3</v>
      </c>
    </row>
    <row r="2361" spans="1:50">
      <c r="A2361"/>
      <c r="B2361"/>
      <c r="C2361"/>
      <c r="D2361"/>
      <c r="E2361"/>
      <c r="F2361"/>
      <c r="G2361"/>
      <c r="H2361"/>
      <c r="I2361"/>
      <c r="J2361"/>
      <c r="K2361"/>
      <c r="L2361"/>
      <c r="M2361"/>
      <c r="N2361"/>
      <c r="O2361"/>
      <c r="P2361"/>
      <c r="Q2361"/>
      <c r="R2361"/>
      <c r="S2361"/>
      <c r="T2361"/>
      <c r="U2361"/>
      <c r="V2361"/>
      <c r="W2361"/>
      <c r="X2361"/>
      <c r="Y2361"/>
      <c r="Z2361"/>
      <c r="AA2361" s="11">
        <v>0</v>
      </c>
      <c r="AB2361" s="11">
        <v>0</v>
      </c>
      <c r="AC2361" s="11" t="e">
        <v>#N/A</v>
      </c>
      <c r="AD2361" s="11" t="e">
        <v>#N/A</v>
      </c>
      <c r="AE2361" s="11" t="e">
        <v>#N/A</v>
      </c>
      <c r="AF2361" s="11" t="e">
        <v>#N/A</v>
      </c>
      <c r="AG2361" s="11" t="e">
        <v>#N/A</v>
      </c>
      <c r="AH2361" s="11" t="e">
        <v>#N/A</v>
      </c>
      <c r="AI2361" s="11" t="e">
        <v>#N/A</v>
      </c>
      <c r="AJ2361" s="11">
        <v>0.72129185805574514</v>
      </c>
      <c r="AK2361" s="11">
        <v>0.78511554870231404</v>
      </c>
      <c r="AL2361" s="11" t="e">
        <v>#N/A</v>
      </c>
      <c r="AM2361" s="11">
        <v>0.5671091212360595</v>
      </c>
      <c r="AN2361" s="11" t="e">
        <v>#N/A</v>
      </c>
      <c r="AO2361" s="11">
        <v>0.64201676423963094</v>
      </c>
      <c r="AP2361" s="11" t="e">
        <v>#N/A</v>
      </c>
      <c r="AQ2361" s="11" t="e">
        <v>#N/A</v>
      </c>
      <c r="AS2361" s="11" t="e">
        <v>#DIV/0!</v>
      </c>
      <c r="AW2361" s="11" t="e">
        <v>#N/A</v>
      </c>
      <c r="AX2361" s="11">
        <v>7.7758292803639661E-4</v>
      </c>
    </row>
    <row r="2362" spans="1:50">
      <c r="A2362"/>
      <c r="B2362"/>
      <c r="C2362"/>
      <c r="D2362"/>
      <c r="E2362"/>
      <c r="F2362"/>
      <c r="G2362"/>
      <c r="H2362"/>
      <c r="I2362"/>
      <c r="J2362"/>
      <c r="K2362"/>
      <c r="L2362"/>
      <c r="M2362"/>
      <c r="N2362"/>
      <c r="O2362"/>
      <c r="P2362"/>
      <c r="Q2362"/>
      <c r="R2362"/>
      <c r="S2362"/>
      <c r="T2362"/>
      <c r="U2362"/>
      <c r="V2362"/>
      <c r="W2362"/>
      <c r="X2362"/>
      <c r="Y2362"/>
      <c r="Z2362"/>
      <c r="AA2362" s="11">
        <v>0</v>
      </c>
      <c r="AB2362" s="11">
        <v>0</v>
      </c>
      <c r="AC2362" s="11" t="e">
        <v>#N/A</v>
      </c>
      <c r="AD2362" s="11" t="e">
        <v>#N/A</v>
      </c>
      <c r="AE2362" s="11" t="e">
        <v>#N/A</v>
      </c>
      <c r="AF2362" s="11" t="e">
        <v>#N/A</v>
      </c>
      <c r="AG2362" s="11" t="e">
        <v>#N/A</v>
      </c>
      <c r="AH2362" s="11" t="e">
        <v>#N/A</v>
      </c>
      <c r="AI2362" s="11" t="e">
        <v>#N/A</v>
      </c>
      <c r="AJ2362" s="11">
        <v>0.72620945477929844</v>
      </c>
      <c r="AK2362" s="11">
        <v>0.783579575637675</v>
      </c>
      <c r="AL2362" s="11" t="e">
        <v>#N/A</v>
      </c>
      <c r="AM2362" s="11">
        <v>0.57999796457314257</v>
      </c>
      <c r="AN2362" s="11" t="e">
        <v>#N/A</v>
      </c>
      <c r="AO2362" s="11">
        <v>0.64517269225546658</v>
      </c>
      <c r="AP2362" s="11" t="e">
        <v>#N/A</v>
      </c>
      <c r="AQ2362" s="11" t="e">
        <v>#N/A</v>
      </c>
      <c r="AS2362" s="11" t="e">
        <v>#DIV/0!</v>
      </c>
      <c r="AW2362" s="11" t="e">
        <v>#N/A</v>
      </c>
      <c r="AX2362" s="11">
        <v>-1.3956501741348715E-3</v>
      </c>
    </row>
    <row r="2363" spans="1:50">
      <c r="A2363"/>
      <c r="B2363"/>
      <c r="C2363"/>
      <c r="D2363"/>
      <c r="E2363"/>
      <c r="F2363"/>
      <c r="G2363"/>
      <c r="H2363"/>
      <c r="I2363"/>
      <c r="J2363"/>
      <c r="K2363"/>
      <c r="L2363"/>
      <c r="M2363"/>
      <c r="N2363"/>
      <c r="O2363"/>
      <c r="P2363"/>
      <c r="Q2363"/>
      <c r="R2363"/>
      <c r="S2363"/>
      <c r="T2363"/>
      <c r="U2363"/>
      <c r="V2363"/>
      <c r="W2363"/>
      <c r="X2363"/>
      <c r="Y2363"/>
      <c r="Z2363"/>
      <c r="AA2363" s="11">
        <v>0</v>
      </c>
      <c r="AB2363" s="11">
        <v>0</v>
      </c>
      <c r="AC2363" s="11" t="e">
        <v>#N/A</v>
      </c>
      <c r="AD2363" s="11" t="e">
        <v>#N/A</v>
      </c>
      <c r="AE2363" s="11" t="e">
        <v>#N/A</v>
      </c>
      <c r="AF2363" s="11" t="e">
        <v>#N/A</v>
      </c>
      <c r="AG2363" s="11" t="e">
        <v>#N/A</v>
      </c>
      <c r="AH2363" s="11" t="e">
        <v>#N/A</v>
      </c>
      <c r="AI2363" s="11" t="e">
        <v>#N/A</v>
      </c>
      <c r="AJ2363" s="11">
        <v>0.73112705150285184</v>
      </c>
      <c r="AK2363" s="11">
        <v>0.78204360257303596</v>
      </c>
      <c r="AL2363" s="11" t="e">
        <v>#N/A</v>
      </c>
      <c r="AM2363" s="11">
        <v>0.59288680791022563</v>
      </c>
      <c r="AN2363" s="11" t="e">
        <v>#N/A</v>
      </c>
      <c r="AO2363" s="11">
        <v>0.64832862027130234</v>
      </c>
      <c r="AP2363" s="11" t="e">
        <v>#N/A</v>
      </c>
      <c r="AQ2363" s="11" t="e">
        <v>#N/A</v>
      </c>
      <c r="AS2363" s="11" t="e">
        <v>#DIV/0!</v>
      </c>
      <c r="AW2363" s="11" t="e">
        <v>#N/A</v>
      </c>
      <c r="AX2363" s="11">
        <v>-3.5688832763061118E-3</v>
      </c>
    </row>
    <row r="2364" spans="1:50">
      <c r="A2364"/>
      <c r="B2364"/>
      <c r="C2364"/>
      <c r="D2364"/>
      <c r="E2364"/>
      <c r="F2364"/>
      <c r="G2364"/>
      <c r="H2364"/>
      <c r="I2364"/>
      <c r="J2364"/>
      <c r="K2364"/>
      <c r="L2364"/>
      <c r="M2364"/>
      <c r="N2364"/>
      <c r="O2364"/>
      <c r="P2364"/>
      <c r="Q2364"/>
      <c r="R2364"/>
      <c r="S2364"/>
      <c r="T2364"/>
      <c r="U2364"/>
      <c r="V2364"/>
      <c r="W2364"/>
      <c r="X2364"/>
      <c r="Y2364"/>
      <c r="Z2364"/>
      <c r="AA2364" s="11">
        <v>0</v>
      </c>
      <c r="AB2364" s="11">
        <v>0</v>
      </c>
      <c r="AC2364" s="11" t="e">
        <v>#N/A</v>
      </c>
      <c r="AD2364" s="11" t="e">
        <v>#N/A</v>
      </c>
      <c r="AE2364" s="11" t="e">
        <v>#N/A</v>
      </c>
      <c r="AF2364" s="11" t="e">
        <v>#N/A</v>
      </c>
      <c r="AG2364" s="11" t="e">
        <v>#N/A</v>
      </c>
      <c r="AH2364" s="11" t="e">
        <v>#N/A</v>
      </c>
      <c r="AI2364" s="11" t="e">
        <v>#N/A</v>
      </c>
      <c r="AJ2364" s="11">
        <v>0.73604464822640525</v>
      </c>
      <c r="AK2364" s="11">
        <v>0.76856823329420099</v>
      </c>
      <c r="AL2364" s="11" t="e">
        <v>#N/A</v>
      </c>
      <c r="AM2364" s="11">
        <v>0.60577565124730859</v>
      </c>
      <c r="AN2364" s="11" t="e">
        <v>#N/A</v>
      </c>
      <c r="AO2364" s="11">
        <v>0.65148454828713809</v>
      </c>
      <c r="AP2364" s="11" t="e">
        <v>#N/A</v>
      </c>
      <c r="AQ2364" s="11" t="e">
        <v>#N/A</v>
      </c>
      <c r="AS2364" s="11" t="e">
        <v>#DIV/0!</v>
      </c>
      <c r="AW2364" s="11" t="e">
        <v>#N/A</v>
      </c>
      <c r="AX2364" s="11">
        <v>-5.8254497118106208E-3</v>
      </c>
    </row>
    <row r="2365" spans="1:50">
      <c r="A2365"/>
      <c r="B2365"/>
      <c r="C2365"/>
      <c r="D2365"/>
      <c r="E2365"/>
      <c r="F2365"/>
      <c r="G2365"/>
      <c r="H2365"/>
      <c r="I2365"/>
      <c r="J2365"/>
      <c r="K2365"/>
      <c r="L2365"/>
      <c r="M2365"/>
      <c r="N2365"/>
      <c r="O2365"/>
      <c r="P2365"/>
      <c r="Q2365"/>
      <c r="R2365"/>
      <c r="S2365"/>
      <c r="T2365"/>
      <c r="U2365"/>
      <c r="V2365"/>
      <c r="W2365"/>
      <c r="X2365"/>
      <c r="Y2365"/>
      <c r="Z2365"/>
      <c r="AA2365" s="11">
        <v>0</v>
      </c>
      <c r="AB2365" s="11">
        <v>0</v>
      </c>
      <c r="AC2365" s="11" t="e">
        <v>#N/A</v>
      </c>
      <c r="AD2365" s="11" t="e">
        <v>#N/A</v>
      </c>
      <c r="AE2365" s="11" t="e">
        <v>#N/A</v>
      </c>
      <c r="AF2365" s="11" t="e">
        <v>#N/A</v>
      </c>
      <c r="AG2365" s="11" t="e">
        <v>#N/A</v>
      </c>
      <c r="AH2365" s="11" t="e">
        <v>#N/A</v>
      </c>
      <c r="AI2365" s="11" t="e">
        <v>#N/A</v>
      </c>
      <c r="AJ2365" s="11">
        <v>0.74096224494995866</v>
      </c>
      <c r="AK2365" s="11">
        <v>0.75509286401536602</v>
      </c>
      <c r="AL2365" s="11" t="e">
        <v>#N/A</v>
      </c>
      <c r="AM2365" s="11">
        <v>0.61866449458439177</v>
      </c>
      <c r="AN2365" s="11" t="e">
        <v>#N/A</v>
      </c>
      <c r="AO2365" s="11">
        <v>0.65464047630297373</v>
      </c>
      <c r="AP2365" s="11" t="e">
        <v>#N/A</v>
      </c>
      <c r="AQ2365" s="11" t="e">
        <v>#N/A</v>
      </c>
      <c r="AS2365" s="11" t="e">
        <v>#DIV/0!</v>
      </c>
      <c r="AW2365" s="11" t="e">
        <v>#N/A</v>
      </c>
      <c r="AX2365" s="11">
        <v>-8.0820161473151853E-3</v>
      </c>
    </row>
    <row r="2366" spans="1:50">
      <c r="A2366"/>
      <c r="B2366"/>
      <c r="C2366"/>
      <c r="D2366"/>
      <c r="E2366"/>
      <c r="F2366"/>
      <c r="G2366"/>
      <c r="H2366"/>
      <c r="I2366"/>
      <c r="J2366"/>
      <c r="K2366"/>
      <c r="L2366"/>
      <c r="M2366"/>
      <c r="N2366"/>
      <c r="O2366"/>
      <c r="P2366"/>
      <c r="Q2366"/>
      <c r="R2366"/>
      <c r="S2366"/>
      <c r="T2366"/>
      <c r="U2366"/>
      <c r="V2366"/>
      <c r="W2366"/>
      <c r="X2366"/>
      <c r="Y2366"/>
      <c r="Z2366"/>
      <c r="AA2366" s="11">
        <v>0</v>
      </c>
      <c r="AB2366" s="11">
        <v>0</v>
      </c>
      <c r="AC2366" s="11" t="e">
        <v>#N/A</v>
      </c>
      <c r="AD2366" s="11" t="e">
        <v>#N/A</v>
      </c>
      <c r="AE2366" s="11" t="e">
        <v>#N/A</v>
      </c>
      <c r="AF2366" s="11" t="e">
        <v>#N/A</v>
      </c>
      <c r="AG2366" s="11" t="e">
        <v>#N/A</v>
      </c>
      <c r="AH2366" s="11" t="e">
        <v>#N/A</v>
      </c>
      <c r="AI2366" s="11" t="e">
        <v>#N/A</v>
      </c>
      <c r="AJ2366" s="11">
        <v>0.74587984167351196</v>
      </c>
      <c r="AK2366" s="11">
        <v>0.74114510208377005</v>
      </c>
      <c r="AL2366" s="11" t="e">
        <v>#N/A</v>
      </c>
      <c r="AM2366" s="11">
        <v>0.63155333792147472</v>
      </c>
      <c r="AN2366" s="11" t="e">
        <v>#N/A</v>
      </c>
      <c r="AO2366" s="11">
        <v>0.65779640431880948</v>
      </c>
      <c r="AP2366" s="11" t="e">
        <v>#N/A</v>
      </c>
      <c r="AQ2366" s="11" t="e">
        <v>#N/A</v>
      </c>
      <c r="AS2366" s="11" t="e">
        <v>#DIV/0!</v>
      </c>
      <c r="AW2366" s="11" t="e">
        <v>#N/A</v>
      </c>
      <c r="AX2366" s="11">
        <v>-1.0338582582819583E-2</v>
      </c>
    </row>
    <row r="2367" spans="1:50">
      <c r="A2367"/>
      <c r="B2367"/>
      <c r="C2367"/>
      <c r="D2367"/>
      <c r="E2367"/>
      <c r="F2367"/>
      <c r="G2367"/>
      <c r="H2367"/>
      <c r="I2367"/>
      <c r="J2367"/>
      <c r="K2367"/>
      <c r="L2367"/>
      <c r="M2367"/>
      <c r="N2367"/>
      <c r="O2367"/>
      <c r="P2367"/>
      <c r="Q2367"/>
      <c r="R2367"/>
      <c r="S2367"/>
      <c r="T2367"/>
      <c r="U2367"/>
      <c r="V2367"/>
      <c r="W2367"/>
      <c r="X2367"/>
      <c r="Y2367"/>
      <c r="Z2367"/>
      <c r="AA2367" s="11">
        <v>0</v>
      </c>
      <c r="AB2367" s="11">
        <v>0</v>
      </c>
      <c r="AC2367" s="11" t="e">
        <v>#N/A</v>
      </c>
      <c r="AD2367" s="11" t="e">
        <v>#N/A</v>
      </c>
      <c r="AE2367" s="11" t="e">
        <v>#N/A</v>
      </c>
      <c r="AF2367" s="11" t="e">
        <v>#N/A</v>
      </c>
      <c r="AG2367" s="11" t="e">
        <v>#N/A</v>
      </c>
      <c r="AH2367" s="11" t="e">
        <v>#N/A</v>
      </c>
      <c r="AI2367" s="11" t="e">
        <v>#N/A</v>
      </c>
      <c r="AJ2367" s="11">
        <v>0.73185929003517602</v>
      </c>
      <c r="AK2367" s="11">
        <v>0.72806953938144403</v>
      </c>
      <c r="AL2367" s="11" t="e">
        <v>#N/A</v>
      </c>
      <c r="AM2367" s="11">
        <v>0.64444218125855779</v>
      </c>
      <c r="AN2367" s="11" t="e">
        <v>#N/A</v>
      </c>
      <c r="AO2367" s="11">
        <v>0.66311581605121361</v>
      </c>
      <c r="AP2367" s="11" t="e">
        <v>#N/A</v>
      </c>
      <c r="AQ2367" s="11" t="e">
        <v>#N/A</v>
      </c>
      <c r="AS2367" s="11" t="e">
        <v>#DIV/0!</v>
      </c>
      <c r="AT2367" s="11">
        <v>29457</v>
      </c>
      <c r="AW2367" s="11" t="e">
        <v>#N/A</v>
      </c>
      <c r="AX2367" s="11">
        <v>-1.2595149018324148E-2</v>
      </c>
    </row>
    <row r="2368" spans="1:50">
      <c r="A2368"/>
      <c r="B2368"/>
      <c r="C2368"/>
      <c r="D2368"/>
      <c r="E2368"/>
      <c r="F2368"/>
      <c r="G2368"/>
      <c r="H2368"/>
      <c r="I2368"/>
      <c r="J2368"/>
      <c r="K2368"/>
      <c r="L2368"/>
      <c r="M2368"/>
      <c r="N2368"/>
      <c r="O2368"/>
      <c r="P2368"/>
      <c r="Q2368"/>
      <c r="R2368"/>
      <c r="S2368"/>
      <c r="T2368"/>
      <c r="U2368"/>
      <c r="V2368"/>
      <c r="W2368"/>
      <c r="X2368"/>
      <c r="Y2368"/>
      <c r="Z2368"/>
      <c r="AA2368" s="11">
        <v>0</v>
      </c>
      <c r="AB2368" s="11">
        <v>0</v>
      </c>
      <c r="AC2368" s="11" t="e">
        <v>#N/A</v>
      </c>
      <c r="AD2368" s="11" t="e">
        <v>#N/A</v>
      </c>
      <c r="AE2368" s="11" t="e">
        <v>#N/A</v>
      </c>
      <c r="AF2368" s="11" t="e">
        <v>#N/A</v>
      </c>
      <c r="AG2368" s="11" t="e">
        <v>#N/A</v>
      </c>
      <c r="AH2368" s="11" t="e">
        <v>#N/A</v>
      </c>
      <c r="AI2368" s="11" t="e">
        <v>#N/A</v>
      </c>
      <c r="AJ2368" s="11">
        <v>0.72619851214634001</v>
      </c>
      <c r="AK2368" s="11">
        <v>0.72671318243088801</v>
      </c>
      <c r="AL2368" s="11" t="e">
        <v>#N/A</v>
      </c>
      <c r="AM2368" s="11">
        <v>0.63867661736008674</v>
      </c>
      <c r="AN2368" s="11" t="e">
        <v>#N/A</v>
      </c>
      <c r="AO2368" s="11">
        <v>0.64092557391453631</v>
      </c>
      <c r="AP2368" s="11" t="e">
        <v>#N/A</v>
      </c>
      <c r="AQ2368" s="11" t="e">
        <v>#N/A</v>
      </c>
      <c r="AS2368" s="11" t="e">
        <v>#DIV/0!</v>
      </c>
      <c r="AT2368" s="11">
        <v>29836</v>
      </c>
      <c r="AW2368" s="11" t="e">
        <v>#N/A</v>
      </c>
      <c r="AX2368" s="11">
        <v>-1.4851715453828712E-2</v>
      </c>
    </row>
    <row r="2369" spans="1:50">
      <c r="A2369"/>
      <c r="B2369"/>
      <c r="C2369"/>
      <c r="D2369"/>
      <c r="E2369"/>
      <c r="F2369"/>
      <c r="G2369"/>
      <c r="H2369"/>
      <c r="I2369"/>
      <c r="J2369"/>
      <c r="K2369"/>
      <c r="L2369"/>
      <c r="M2369"/>
      <c r="N2369"/>
      <c r="O2369"/>
      <c r="P2369"/>
      <c r="Q2369"/>
      <c r="R2369"/>
      <c r="S2369"/>
      <c r="T2369"/>
      <c r="U2369"/>
      <c r="V2369"/>
      <c r="W2369"/>
      <c r="X2369"/>
      <c r="Y2369"/>
      <c r="Z2369"/>
      <c r="AA2369" s="11">
        <v>0</v>
      </c>
      <c r="AB2369" s="11">
        <v>0</v>
      </c>
      <c r="AC2369" s="11" t="e">
        <v>#N/A</v>
      </c>
      <c r="AD2369" s="11" t="e">
        <v>#N/A</v>
      </c>
      <c r="AE2369" s="11" t="e">
        <v>#N/A</v>
      </c>
      <c r="AF2369" s="11" t="e">
        <v>#N/A</v>
      </c>
      <c r="AG2369" s="11" t="e">
        <v>#N/A</v>
      </c>
      <c r="AH2369" s="11" t="e">
        <v>#N/A</v>
      </c>
      <c r="AI2369" s="11" t="e">
        <v>#N/A</v>
      </c>
      <c r="AJ2369" s="11">
        <v>0.72293388753086796</v>
      </c>
      <c r="AK2369" s="11">
        <v>0.73396762943361593</v>
      </c>
      <c r="AL2369" s="11" t="e">
        <v>#N/A</v>
      </c>
      <c r="AM2369" s="11">
        <v>0.64014783402538555</v>
      </c>
      <c r="AN2369" s="11" t="e">
        <v>#N/A</v>
      </c>
      <c r="AO2369" s="11">
        <v>0.68343731473731928</v>
      </c>
      <c r="AP2369" s="11" t="e">
        <v>#N/A</v>
      </c>
      <c r="AQ2369" s="11" t="e">
        <v>#N/A</v>
      </c>
      <c r="AS2369" s="11" t="e">
        <v>#DIV/0!</v>
      </c>
      <c r="AT2369" s="11">
        <v>30184</v>
      </c>
      <c r="AW2369" s="11" t="e">
        <v>#N/A</v>
      </c>
      <c r="AX2369" s="11">
        <v>-1.7149948555999966E-2</v>
      </c>
    </row>
    <row r="2370" spans="1:50">
      <c r="A2370"/>
      <c r="B2370"/>
      <c r="C2370"/>
      <c r="D2370"/>
      <c r="E2370"/>
      <c r="F2370"/>
      <c r="G2370"/>
      <c r="H2370"/>
      <c r="I2370"/>
      <c r="J2370"/>
      <c r="K2370"/>
      <c r="L2370"/>
      <c r="M2370"/>
      <c r="N2370"/>
      <c r="O2370"/>
      <c r="P2370"/>
      <c r="Q2370"/>
      <c r="R2370"/>
      <c r="S2370"/>
      <c r="T2370"/>
      <c r="U2370"/>
      <c r="V2370"/>
      <c r="W2370"/>
      <c r="X2370"/>
      <c r="Y2370"/>
      <c r="Z2370"/>
      <c r="AA2370" s="11">
        <v>0</v>
      </c>
      <c r="AB2370" s="11">
        <v>0</v>
      </c>
      <c r="AC2370" s="11" t="e">
        <v>#N/A</v>
      </c>
      <c r="AD2370" s="11" t="e">
        <v>#N/A</v>
      </c>
      <c r="AE2370" s="11" t="e">
        <v>#N/A</v>
      </c>
      <c r="AF2370" s="11" t="e">
        <v>#N/A</v>
      </c>
      <c r="AG2370" s="11" t="e">
        <v>#N/A</v>
      </c>
      <c r="AH2370" s="11" t="e">
        <v>#N/A</v>
      </c>
      <c r="AI2370" s="11" t="e">
        <v>#N/A</v>
      </c>
      <c r="AJ2370" s="11">
        <v>0.73484054785608999</v>
      </c>
      <c r="AK2370" s="11">
        <v>0.72216525338371995</v>
      </c>
      <c r="AL2370" s="11" t="e">
        <v>#N/A</v>
      </c>
      <c r="AM2370" s="11">
        <v>0.63585495240171552</v>
      </c>
      <c r="AN2370" s="11" t="e">
        <v>#N/A</v>
      </c>
      <c r="AO2370" s="11">
        <v>0.66898235315978061</v>
      </c>
      <c r="AP2370" s="11" t="e">
        <v>#N/A</v>
      </c>
      <c r="AQ2370" s="11" t="e">
        <v>#N/A</v>
      </c>
      <c r="AS2370" s="11" t="e">
        <v>#DIV/0!</v>
      </c>
      <c r="AT2370" s="11">
        <v>30580</v>
      </c>
      <c r="AW2370" s="11" t="e">
        <v>#N/A</v>
      </c>
      <c r="AX2370" s="11">
        <v>-1.9448181658170999E-2</v>
      </c>
    </row>
    <row r="2371" spans="1:50">
      <c r="A2371"/>
      <c r="B2371"/>
      <c r="C2371"/>
      <c r="D2371"/>
      <c r="E2371"/>
      <c r="F2371"/>
      <c r="G2371"/>
      <c r="H2371"/>
      <c r="I2371"/>
      <c r="J2371"/>
      <c r="K2371"/>
      <c r="L2371"/>
      <c r="M2371"/>
      <c r="N2371"/>
      <c r="O2371"/>
      <c r="P2371"/>
      <c r="Q2371"/>
      <c r="R2371"/>
      <c r="S2371"/>
      <c r="T2371"/>
      <c r="U2371"/>
      <c r="V2371"/>
      <c r="W2371"/>
      <c r="X2371"/>
      <c r="Y2371"/>
      <c r="Z2371"/>
      <c r="AA2371" s="11">
        <v>0</v>
      </c>
      <c r="AB2371" s="11">
        <v>0</v>
      </c>
      <c r="AC2371" s="11" t="e">
        <v>#N/A</v>
      </c>
      <c r="AD2371" s="11" t="e">
        <v>#N/A</v>
      </c>
      <c r="AE2371" s="11" t="e">
        <v>#N/A</v>
      </c>
      <c r="AF2371" s="11" t="e">
        <v>#N/A</v>
      </c>
      <c r="AG2371" s="11" t="e">
        <v>#N/A</v>
      </c>
      <c r="AH2371" s="11" t="e">
        <v>#N/A</v>
      </c>
      <c r="AI2371" s="11" t="e">
        <v>#N/A</v>
      </c>
      <c r="AJ2371" s="11">
        <v>0.71550704303828394</v>
      </c>
      <c r="AK2371" s="11">
        <v>0.74461280977480204</v>
      </c>
      <c r="AL2371" s="11" t="e">
        <v>#N/A</v>
      </c>
      <c r="AM2371" s="11">
        <v>0.8593556980653756</v>
      </c>
      <c r="AN2371" s="11" t="e">
        <v>#N/A</v>
      </c>
      <c r="AO2371" s="11">
        <v>0.67954350564241128</v>
      </c>
      <c r="AP2371" s="11" t="e">
        <v>#N/A</v>
      </c>
      <c r="AQ2371" s="11" t="e">
        <v>#N/A</v>
      </c>
      <c r="AS2371" s="11" t="e">
        <v>#DIV/0!</v>
      </c>
      <c r="AT2371" s="11">
        <v>31031</v>
      </c>
      <c r="AW2371" s="11" t="e">
        <v>#N/A</v>
      </c>
      <c r="AX2371" s="11">
        <v>-2.1746414760342253E-2</v>
      </c>
    </row>
    <row r="2372" spans="1:50">
      <c r="A2372"/>
      <c r="B2372"/>
      <c r="C2372"/>
      <c r="D2372"/>
      <c r="E2372"/>
      <c r="F2372"/>
      <c r="G2372"/>
      <c r="H2372"/>
      <c r="I2372"/>
      <c r="J2372"/>
      <c r="K2372"/>
      <c r="L2372"/>
      <c r="M2372"/>
      <c r="N2372"/>
      <c r="O2372"/>
      <c r="P2372"/>
      <c r="Q2372"/>
      <c r="R2372"/>
      <c r="S2372"/>
      <c r="T2372"/>
      <c r="U2372"/>
      <c r="V2372"/>
      <c r="W2372"/>
      <c r="X2372"/>
      <c r="Y2372"/>
      <c r="Z2372"/>
      <c r="AA2372" s="11">
        <v>0</v>
      </c>
      <c r="AB2372" s="11">
        <v>0</v>
      </c>
      <c r="AC2372" s="11" t="e">
        <v>#N/A</v>
      </c>
      <c r="AD2372" s="11" t="e">
        <v>#N/A</v>
      </c>
      <c r="AE2372" s="11" t="e">
        <v>#N/A</v>
      </c>
      <c r="AF2372" s="11" t="e">
        <v>#N/A</v>
      </c>
      <c r="AG2372" s="11" t="e">
        <v>#N/A</v>
      </c>
      <c r="AH2372" s="11" t="e">
        <v>#N/A</v>
      </c>
      <c r="AI2372" s="11" t="e">
        <v>#N/A</v>
      </c>
      <c r="AJ2372" s="11">
        <v>0.79208997570289397</v>
      </c>
      <c r="AK2372" s="11">
        <v>0.74514034210803393</v>
      </c>
      <c r="AL2372" s="11" t="e">
        <v>#N/A</v>
      </c>
      <c r="AM2372" s="11">
        <v>0.84787977064852227</v>
      </c>
      <c r="AN2372" s="11" t="e">
        <v>#N/A</v>
      </c>
      <c r="AO2372" s="11">
        <v>0.67735815784112585</v>
      </c>
      <c r="AP2372" s="11" t="e">
        <v>#N/A</v>
      </c>
      <c r="AQ2372" s="11" t="e">
        <v>#N/A</v>
      </c>
      <c r="AS2372" s="11" t="e">
        <v>#DIV/0!</v>
      </c>
      <c r="AT2372" s="11">
        <v>31451</v>
      </c>
      <c r="AW2372" s="11" t="e">
        <v>#N/A</v>
      </c>
      <c r="AX2372" s="11">
        <v>-2.4044647862513396E-2</v>
      </c>
    </row>
    <row r="2373" spans="1:50">
      <c r="A2373"/>
      <c r="B2373"/>
      <c r="C2373"/>
      <c r="D2373"/>
      <c r="E2373"/>
      <c r="F2373"/>
      <c r="G2373"/>
      <c r="H2373"/>
      <c r="I2373"/>
      <c r="J2373"/>
      <c r="K2373"/>
      <c r="L2373"/>
      <c r="M2373"/>
      <c r="N2373"/>
      <c r="O2373"/>
      <c r="P2373"/>
      <c r="Q2373"/>
      <c r="R2373"/>
      <c r="S2373"/>
      <c r="T2373"/>
      <c r="U2373"/>
      <c r="V2373"/>
      <c r="W2373"/>
      <c r="X2373"/>
      <c r="Y2373"/>
      <c r="Z2373"/>
      <c r="AA2373" s="11">
        <v>0</v>
      </c>
      <c r="AB2373" s="11">
        <v>0</v>
      </c>
      <c r="AC2373" s="11" t="e">
        <v>#N/A</v>
      </c>
      <c r="AD2373" s="11" t="e">
        <v>#N/A</v>
      </c>
      <c r="AE2373" s="11" t="e">
        <v>#N/A</v>
      </c>
      <c r="AF2373" s="11" t="e">
        <v>#N/A</v>
      </c>
      <c r="AG2373" s="11" t="e">
        <v>#N/A</v>
      </c>
      <c r="AH2373" s="11" t="e">
        <v>#N/A</v>
      </c>
      <c r="AI2373" s="11" t="e">
        <v>#N/A</v>
      </c>
      <c r="AJ2373" s="11">
        <v>0.78916907601115227</v>
      </c>
      <c r="AK2373" s="11">
        <v>0.7426889387417468</v>
      </c>
      <c r="AL2373" s="11" t="e">
        <v>#N/A</v>
      </c>
      <c r="AM2373" s="11">
        <v>0.83940097313155304</v>
      </c>
      <c r="AN2373" s="11" t="e">
        <v>#N/A</v>
      </c>
      <c r="AO2373" s="11">
        <v>0.67558457630235724</v>
      </c>
      <c r="AP2373" s="11" t="e">
        <v>#N/A</v>
      </c>
      <c r="AQ2373" s="11" t="e">
        <v>#N/A</v>
      </c>
      <c r="AS2373" s="11" t="e">
        <v>#DIV/0!</v>
      </c>
      <c r="AW2373" s="11" t="e">
        <v>#N/A</v>
      </c>
      <c r="AX2373" s="11">
        <v>-2.6341097161555416E-2</v>
      </c>
    </row>
    <row r="2374" spans="1:50">
      <c r="A2374"/>
      <c r="B2374"/>
      <c r="C2374"/>
      <c r="D2374"/>
      <c r="E2374"/>
      <c r="F2374"/>
      <c r="G2374"/>
      <c r="H2374"/>
      <c r="I2374"/>
      <c r="J2374"/>
      <c r="K2374"/>
      <c r="L2374"/>
      <c r="M2374"/>
      <c r="N2374"/>
      <c r="O2374"/>
      <c r="P2374"/>
      <c r="Q2374"/>
      <c r="R2374"/>
      <c r="S2374"/>
      <c r="T2374"/>
      <c r="U2374"/>
      <c r="V2374"/>
      <c r="W2374"/>
      <c r="X2374"/>
      <c r="Y2374"/>
      <c r="Z2374"/>
      <c r="AA2374" s="11">
        <v>0</v>
      </c>
      <c r="AB2374" s="11">
        <v>0.31999999999999995</v>
      </c>
      <c r="AC2374" s="11">
        <v>0.32472000282257796</v>
      </c>
      <c r="AD2374" s="11">
        <v>0.21600000187754631</v>
      </c>
      <c r="AE2374" s="11">
        <v>0.54000000469386578</v>
      </c>
      <c r="AF2374" s="11">
        <v>0.1584000013768673</v>
      </c>
      <c r="AG2374" s="11">
        <v>0.28800000250339508</v>
      </c>
      <c r="AH2374" s="11">
        <v>0.44208000384271146</v>
      </c>
      <c r="AI2374" s="11">
        <v>0.43200000375509262</v>
      </c>
      <c r="AJ2374" s="11">
        <v>0.70364289715227546</v>
      </c>
      <c r="AK2374" s="11">
        <v>0.59982039625372752</v>
      </c>
      <c r="AL2374" s="11">
        <v>0.4143169692565431</v>
      </c>
      <c r="AM2374" s="11">
        <v>1.3038744137970419E-2</v>
      </c>
      <c r="AN2374" s="11">
        <v>5.8150571428571433E-2</v>
      </c>
      <c r="AO2374" s="11">
        <v>0.43672052952374429</v>
      </c>
      <c r="AP2374" s="11">
        <v>0.34560000300407412</v>
      </c>
      <c r="AQ2374" s="11">
        <v>0.4143169692565431</v>
      </c>
      <c r="AS2374" s="11">
        <v>248</v>
      </c>
      <c r="AT2374" s="11">
        <v>127935</v>
      </c>
      <c r="AW2374" s="11">
        <v>-0.01</v>
      </c>
      <c r="AX2374" s="11">
        <v>5.3004809956522292E-2</v>
      </c>
    </row>
    <row r="2375" spans="1:50">
      <c r="A2375"/>
      <c r="B2375"/>
      <c r="C2375"/>
      <c r="D2375"/>
      <c r="E2375"/>
      <c r="F2375"/>
      <c r="G2375"/>
      <c r="H2375"/>
      <c r="I2375"/>
      <c r="J2375"/>
      <c r="K2375"/>
      <c r="L2375"/>
      <c r="M2375"/>
      <c r="N2375"/>
      <c r="O2375"/>
      <c r="P2375"/>
      <c r="Q2375"/>
      <c r="R2375"/>
      <c r="S2375"/>
      <c r="T2375"/>
      <c r="U2375"/>
      <c r="V2375"/>
      <c r="W2375"/>
      <c r="X2375"/>
      <c r="Y2375"/>
      <c r="Z2375"/>
      <c r="AA2375" s="11">
        <v>0</v>
      </c>
      <c r="AB2375" s="11">
        <v>0.31900001529999999</v>
      </c>
      <c r="AC2375" s="11">
        <v>0.3337400026209652</v>
      </c>
      <c r="AD2375" s="11">
        <v>0.22200000174343587</v>
      </c>
      <c r="AE2375" s="11">
        <v>0.55500000435858965</v>
      </c>
      <c r="AF2375" s="11">
        <v>0.16280000127851962</v>
      </c>
      <c r="AG2375" s="11">
        <v>0.29600000232458112</v>
      </c>
      <c r="AH2375" s="11">
        <v>0.45436000356823208</v>
      </c>
      <c r="AI2375" s="11">
        <v>0.44400000348687174</v>
      </c>
      <c r="AJ2375" s="11">
        <v>0.70779887455039003</v>
      </c>
      <c r="AK2375" s="11">
        <v>0.60185754715121798</v>
      </c>
      <c r="AL2375" s="11">
        <v>0.41249392609258467</v>
      </c>
      <c r="AM2375" s="11">
        <v>1.3341970737949217E-2</v>
      </c>
      <c r="AN2375" s="11">
        <v>5.8150571428571433E-2</v>
      </c>
      <c r="AO2375" s="11">
        <v>0.43537415784349809</v>
      </c>
      <c r="AP2375" s="11">
        <v>0.35520000278949737</v>
      </c>
      <c r="AQ2375" s="11">
        <v>0.41249392609258467</v>
      </c>
      <c r="AS2375" s="11">
        <v>366</v>
      </c>
      <c r="AT2375" s="11">
        <v>130337</v>
      </c>
      <c r="AW2375" s="11">
        <v>0</v>
      </c>
      <c r="AX2375" s="11">
        <v>4.6880266748576205E-2</v>
      </c>
    </row>
    <row r="2376" spans="1:50">
      <c r="A2376"/>
      <c r="B2376"/>
      <c r="C2376"/>
      <c r="D2376"/>
      <c r="E2376"/>
      <c r="F2376"/>
      <c r="G2376"/>
      <c r="H2376"/>
      <c r="I2376"/>
      <c r="J2376"/>
      <c r="K2376"/>
      <c r="L2376"/>
      <c r="M2376"/>
      <c r="N2376"/>
      <c r="O2376"/>
      <c r="P2376"/>
      <c r="Q2376"/>
      <c r="R2376"/>
      <c r="S2376"/>
      <c r="T2376"/>
      <c r="U2376"/>
      <c r="V2376"/>
      <c r="W2376"/>
      <c r="X2376"/>
      <c r="Y2376"/>
      <c r="Z2376"/>
      <c r="AA2376" s="11">
        <v>0</v>
      </c>
      <c r="AB2376" s="11">
        <v>0.31900001529999999</v>
      </c>
      <c r="AC2376" s="11">
        <v>0.34276000241935251</v>
      </c>
      <c r="AD2376" s="11">
        <v>0.2280000016093254</v>
      </c>
      <c r="AE2376" s="11">
        <v>0.57000000402331352</v>
      </c>
      <c r="AF2376" s="11">
        <v>0.16720000118017198</v>
      </c>
      <c r="AG2376" s="11">
        <v>0.30400000214576722</v>
      </c>
      <c r="AH2376" s="11">
        <v>0.46664000329375271</v>
      </c>
      <c r="AI2376" s="11">
        <v>0.45600000321865081</v>
      </c>
      <c r="AJ2376" s="11">
        <v>0.70300418281419197</v>
      </c>
      <c r="AK2376" s="11">
        <v>0.57790802198313895</v>
      </c>
      <c r="AL2376" s="11">
        <v>0.41067088292862619</v>
      </c>
      <c r="AM2376" s="11">
        <v>1.3645197337928015E-2</v>
      </c>
      <c r="AN2376" s="11">
        <v>5.8150571428571433E-2</v>
      </c>
      <c r="AO2376" s="11">
        <v>0.43402778616325205</v>
      </c>
      <c r="AP2376" s="11">
        <v>0.36480000257492068</v>
      </c>
      <c r="AQ2376" s="11">
        <v>0.41067088292862619</v>
      </c>
      <c r="AS2376" s="11">
        <v>484</v>
      </c>
      <c r="AT2376" s="11">
        <v>132761</v>
      </c>
      <c r="AW2376" s="11">
        <v>0</v>
      </c>
      <c r="AX2376" s="11">
        <v>5.4613358515020471E-2</v>
      </c>
    </row>
    <row r="2377" spans="1:50">
      <c r="A2377"/>
      <c r="B2377"/>
      <c r="C2377"/>
      <c r="D2377"/>
      <c r="E2377"/>
      <c r="F2377"/>
      <c r="G2377"/>
      <c r="H2377"/>
      <c r="I2377"/>
      <c r="J2377"/>
      <c r="K2377"/>
      <c r="L2377"/>
      <c r="M2377"/>
      <c r="N2377"/>
      <c r="O2377"/>
      <c r="P2377"/>
      <c r="Q2377"/>
      <c r="R2377"/>
      <c r="S2377"/>
      <c r="T2377"/>
      <c r="U2377"/>
      <c r="V2377"/>
      <c r="W2377"/>
      <c r="X2377"/>
      <c r="Y2377"/>
      <c r="Z2377"/>
      <c r="AA2377" s="11">
        <v>0</v>
      </c>
      <c r="AB2377" s="11">
        <v>0.31900001529999999</v>
      </c>
      <c r="AC2377" s="11">
        <v>0.35178000221773986</v>
      </c>
      <c r="AD2377" s="11">
        <v>0.23400000147521496</v>
      </c>
      <c r="AE2377" s="11">
        <v>0.5850000036880374</v>
      </c>
      <c r="AF2377" s="11">
        <v>0.1716000010818243</v>
      </c>
      <c r="AG2377" s="11">
        <v>0.31200000196695327</v>
      </c>
      <c r="AH2377" s="11">
        <v>0.47892000301927323</v>
      </c>
      <c r="AI2377" s="11">
        <v>0.46800000295042993</v>
      </c>
      <c r="AJ2377" s="11">
        <v>0.69820949107799402</v>
      </c>
      <c r="AK2377" s="11">
        <v>0.55395849681506004</v>
      </c>
      <c r="AL2377" s="11">
        <v>0.40884783976466776</v>
      </c>
      <c r="AM2377" s="11">
        <v>1.3948423937906811E-2</v>
      </c>
      <c r="AN2377" s="11">
        <v>5.8150571428571433E-2</v>
      </c>
      <c r="AO2377" s="11">
        <v>0.4326814144830059</v>
      </c>
      <c r="AP2377" s="11">
        <v>0.37440000236034393</v>
      </c>
      <c r="AQ2377" s="11">
        <v>0.40884783976466776</v>
      </c>
      <c r="AS2377" s="11">
        <v>602</v>
      </c>
      <c r="AT2377" s="11">
        <v>135205</v>
      </c>
      <c r="AW2377" s="11">
        <v>-0.01</v>
      </c>
      <c r="AX2377" s="11">
        <v>4.4184844335225015E-2</v>
      </c>
    </row>
    <row r="2378" spans="1:50">
      <c r="A2378"/>
      <c r="B2378"/>
      <c r="C2378"/>
      <c r="D2378"/>
      <c r="E2378"/>
      <c r="F2378"/>
      <c r="G2378"/>
      <c r="H2378"/>
      <c r="I2378"/>
      <c r="J2378"/>
      <c r="K2378"/>
      <c r="L2378"/>
      <c r="M2378"/>
      <c r="N2378"/>
      <c r="O2378"/>
      <c r="P2378"/>
      <c r="Q2378"/>
      <c r="R2378"/>
      <c r="S2378"/>
      <c r="T2378"/>
      <c r="U2378"/>
      <c r="V2378"/>
      <c r="W2378"/>
      <c r="X2378"/>
      <c r="Y2378"/>
      <c r="Z2378"/>
      <c r="AA2378" s="11">
        <v>0</v>
      </c>
      <c r="AB2378" s="11">
        <v>0.31900001529999999</v>
      </c>
      <c r="AC2378" s="11">
        <v>0.36080000201612711</v>
      </c>
      <c r="AD2378" s="11">
        <v>0.2400000013411045</v>
      </c>
      <c r="AE2378" s="11">
        <v>0.60000000335276127</v>
      </c>
      <c r="AF2378" s="11">
        <v>0.17600000098347665</v>
      </c>
      <c r="AG2378" s="11">
        <v>0.32000000178813937</v>
      </c>
      <c r="AH2378" s="11">
        <v>0.49120000274479386</v>
      </c>
      <c r="AI2378" s="11">
        <v>0.48000000268220899</v>
      </c>
      <c r="AJ2378" s="11">
        <v>0.69776861797961898</v>
      </c>
      <c r="AK2378" s="11">
        <v>0.55897907997232499</v>
      </c>
      <c r="AL2378" s="11">
        <v>0.45180356027537671</v>
      </c>
      <c r="AM2378" s="11">
        <v>1.4251650537885609E-2</v>
      </c>
      <c r="AN2378" s="11">
        <v>5.8150571428571433E-2</v>
      </c>
      <c r="AO2378" s="11">
        <v>0.45517296019169684</v>
      </c>
      <c r="AP2378" s="11">
        <v>0.38400000214576724</v>
      </c>
      <c r="AQ2378" s="11">
        <v>0.45180356027537671</v>
      </c>
      <c r="AS2378" s="11">
        <v>720</v>
      </c>
      <c r="AT2378" s="11">
        <v>137664</v>
      </c>
      <c r="AW2378" s="11">
        <v>0</v>
      </c>
      <c r="AX2378" s="11">
        <v>4.5907754226059361E-2</v>
      </c>
    </row>
    <row r="2379" spans="1:50">
      <c r="A2379"/>
      <c r="B2379"/>
      <c r="C2379"/>
      <c r="D2379"/>
      <c r="E2379"/>
      <c r="F2379"/>
      <c r="G2379"/>
      <c r="H2379"/>
      <c r="I2379"/>
      <c r="J2379"/>
      <c r="K2379"/>
      <c r="L2379"/>
      <c r="M2379"/>
      <c r="N2379"/>
      <c r="O2379"/>
      <c r="P2379"/>
      <c r="Q2379"/>
      <c r="R2379"/>
      <c r="S2379"/>
      <c r="T2379"/>
      <c r="U2379"/>
      <c r="V2379"/>
      <c r="W2379"/>
      <c r="X2379"/>
      <c r="Y2379"/>
      <c r="Z2379"/>
      <c r="AA2379" s="11">
        <v>0</v>
      </c>
      <c r="AB2379" s="11">
        <v>0.31900001529999999</v>
      </c>
      <c r="AC2379" s="11">
        <v>0.36982000181451441</v>
      </c>
      <c r="AD2379" s="11">
        <v>0.24600000120699406</v>
      </c>
      <c r="AE2379" s="11">
        <v>0.61500000301748514</v>
      </c>
      <c r="AF2379" s="11">
        <v>0.18040000088512897</v>
      </c>
      <c r="AG2379" s="11">
        <v>0.32800000160932541</v>
      </c>
      <c r="AH2379" s="11">
        <v>0.50348000247031455</v>
      </c>
      <c r="AI2379" s="11">
        <v>0.49200000241398811</v>
      </c>
      <c r="AJ2379" s="11">
        <v>0.69732774488124405</v>
      </c>
      <c r="AK2379" s="11">
        <v>0.56399966312959005</v>
      </c>
      <c r="AL2379" s="11">
        <v>0.49475928078608555</v>
      </c>
      <c r="AM2379" s="11">
        <v>1.4554877137864406E-2</v>
      </c>
      <c r="AN2379" s="11">
        <v>5.8150571428571433E-2</v>
      </c>
      <c r="AO2379" s="11">
        <v>0.47766450590038795</v>
      </c>
      <c r="AP2379" s="11">
        <v>0.39360000193119049</v>
      </c>
      <c r="AQ2379" s="11">
        <v>0.49475928078608555</v>
      </c>
      <c r="AS2379" s="11">
        <v>838</v>
      </c>
      <c r="AT2379" s="11">
        <v>140131</v>
      </c>
      <c r="AU2379" s="11">
        <v>50.82</v>
      </c>
      <c r="AW2379" s="11">
        <v>0.01</v>
      </c>
      <c r="AX2379" s="11">
        <v>4.5532302666995539E-2</v>
      </c>
    </row>
    <row r="2380" spans="1:50">
      <c r="A2380"/>
      <c r="B2380"/>
      <c r="C2380"/>
      <c r="D2380"/>
      <c r="E2380"/>
      <c r="F2380"/>
      <c r="G2380"/>
      <c r="H2380"/>
      <c r="I2380"/>
      <c r="J2380"/>
      <c r="K2380"/>
      <c r="L2380"/>
      <c r="M2380"/>
      <c r="N2380"/>
      <c r="O2380"/>
      <c r="P2380"/>
      <c r="Q2380"/>
      <c r="R2380"/>
      <c r="S2380"/>
      <c r="T2380"/>
      <c r="U2380"/>
      <c r="V2380"/>
      <c r="W2380"/>
      <c r="X2380"/>
      <c r="Y2380"/>
      <c r="Z2380"/>
      <c r="AA2380" s="11">
        <v>0</v>
      </c>
      <c r="AB2380" s="11">
        <v>0.31900001529999999</v>
      </c>
      <c r="AC2380" s="11">
        <v>0.37884000161290166</v>
      </c>
      <c r="AD2380" s="11">
        <v>0.25200000107288362</v>
      </c>
      <c r="AE2380" s="11">
        <v>0.63000000268220901</v>
      </c>
      <c r="AF2380" s="11">
        <v>0.1848000007867813</v>
      </c>
      <c r="AG2380" s="11">
        <v>0.33600000143051145</v>
      </c>
      <c r="AH2380" s="11">
        <v>0.51576000219583518</v>
      </c>
      <c r="AI2380" s="11">
        <v>0.50400000214576723</v>
      </c>
      <c r="AJ2380" s="11">
        <v>0.646127211777062</v>
      </c>
      <c r="AK2380" s="11">
        <v>0.593035256936288</v>
      </c>
      <c r="AL2380" s="11">
        <v>0.46861373003494855</v>
      </c>
      <c r="AM2380" s="11">
        <v>1.4858103737843202E-2</v>
      </c>
      <c r="AN2380" s="11">
        <v>5.8150571428571433E-2</v>
      </c>
      <c r="AO2380" s="11">
        <v>0.43284491391804281</v>
      </c>
      <c r="AP2380" s="11">
        <v>0.40320000171661374</v>
      </c>
      <c r="AQ2380" s="11">
        <v>0.46861373003494855</v>
      </c>
      <c r="AR2380" s="11">
        <v>1036.9981767408599</v>
      </c>
      <c r="AS2380" s="11">
        <v>956</v>
      </c>
      <c r="AT2380" s="11">
        <v>142610</v>
      </c>
      <c r="AU2380" s="11">
        <v>50.6</v>
      </c>
      <c r="AV2380" s="11">
        <v>57.34</v>
      </c>
      <c r="AW2380" s="11">
        <v>0</v>
      </c>
      <c r="AX2380" s="11">
        <v>3.5457472581016836E-2</v>
      </c>
    </row>
    <row r="2381" spans="1:50">
      <c r="A2381"/>
      <c r="B2381"/>
      <c r="C2381"/>
      <c r="D2381"/>
      <c r="E2381"/>
      <c r="F2381"/>
      <c r="G2381"/>
      <c r="H2381"/>
      <c r="I2381"/>
      <c r="J2381"/>
      <c r="K2381"/>
      <c r="L2381"/>
      <c r="M2381"/>
      <c r="N2381"/>
      <c r="O2381"/>
      <c r="P2381"/>
      <c r="Q2381"/>
      <c r="R2381"/>
      <c r="S2381"/>
      <c r="T2381"/>
      <c r="U2381"/>
      <c r="V2381"/>
      <c r="W2381"/>
      <c r="X2381"/>
      <c r="Y2381"/>
      <c r="Z2381"/>
      <c r="AA2381" s="11">
        <v>0</v>
      </c>
      <c r="AB2381" s="11">
        <v>0.33262001468956925</v>
      </c>
      <c r="AC2381" s="11">
        <v>0.38786000141128901</v>
      </c>
      <c r="AD2381" s="11">
        <v>0.25800000093877318</v>
      </c>
      <c r="AE2381" s="11">
        <v>0.64500000234693289</v>
      </c>
      <c r="AF2381" s="11">
        <v>0.18920000068843365</v>
      </c>
      <c r="AG2381" s="11">
        <v>0.34400000125169755</v>
      </c>
      <c r="AH2381" s="11">
        <v>0.52804000192135581</v>
      </c>
      <c r="AI2381" s="11">
        <v>0.51600000187754635</v>
      </c>
      <c r="AJ2381" s="11">
        <v>0.59492667867287996</v>
      </c>
      <c r="AK2381" s="11">
        <v>0.62207085074298596</v>
      </c>
      <c r="AL2381" s="11">
        <v>0.44246817928381155</v>
      </c>
      <c r="AM2381" s="11">
        <v>1.5161330337822E-2</v>
      </c>
      <c r="AN2381" s="11">
        <v>5.8150571428571433E-2</v>
      </c>
      <c r="AO2381" s="11">
        <v>0.38802532193569783</v>
      </c>
      <c r="AP2381" s="11">
        <v>0.41280000150203705</v>
      </c>
      <c r="AQ2381" s="11">
        <v>0.44246817928381155</v>
      </c>
      <c r="AR2381" s="11">
        <v>1155.71175762658</v>
      </c>
      <c r="AS2381" s="11">
        <v>1074</v>
      </c>
      <c r="AT2381" s="11">
        <v>145106</v>
      </c>
      <c r="AW2381" s="11">
        <v>-0.01</v>
      </c>
      <c r="AX2381" s="11">
        <v>2.426503459115259E-2</v>
      </c>
    </row>
    <row r="2382" spans="1:50">
      <c r="A2382"/>
      <c r="B2382"/>
      <c r="C2382"/>
      <c r="D2382"/>
      <c r="E2382"/>
      <c r="F2382"/>
      <c r="G2382"/>
      <c r="H2382"/>
      <c r="I2382"/>
      <c r="J2382"/>
      <c r="K2382"/>
      <c r="L2382"/>
      <c r="M2382"/>
      <c r="N2382"/>
      <c r="O2382"/>
      <c r="P2382"/>
      <c r="Q2382"/>
      <c r="R2382"/>
      <c r="S2382"/>
      <c r="T2382"/>
      <c r="U2382"/>
      <c r="V2382"/>
      <c r="W2382"/>
      <c r="X2382"/>
      <c r="Y2382"/>
      <c r="Z2382"/>
      <c r="AA2382" s="11">
        <v>0</v>
      </c>
      <c r="AB2382" s="11">
        <v>0.34624001407913851</v>
      </c>
      <c r="AC2382" s="11">
        <v>0.39688000120967631</v>
      </c>
      <c r="AD2382" s="11">
        <v>0.26400000080466268</v>
      </c>
      <c r="AE2382" s="11">
        <v>0.66000000201165676</v>
      </c>
      <c r="AF2382" s="11">
        <v>0.19360000059008597</v>
      </c>
      <c r="AG2382" s="11">
        <v>0.35200000107288359</v>
      </c>
      <c r="AH2382" s="11">
        <v>0.54032000164687632</v>
      </c>
      <c r="AI2382" s="11">
        <v>0.52800000160932536</v>
      </c>
      <c r="AJ2382" s="11">
        <v>0.550192776247594</v>
      </c>
      <c r="AK2382" s="11">
        <v>0.50857938034587502</v>
      </c>
      <c r="AL2382" s="11">
        <v>0.37860147884756556</v>
      </c>
      <c r="AM2382" s="11">
        <v>3.6274020529936446E-2</v>
      </c>
      <c r="AN2382" s="11">
        <v>5.8150571428571433E-2</v>
      </c>
      <c r="AO2382" s="11">
        <v>0.39716589788335144</v>
      </c>
      <c r="AP2382" s="11">
        <v>0.4224000012874603</v>
      </c>
      <c r="AQ2382" s="11">
        <v>0.37860147884756556</v>
      </c>
      <c r="AR2382" s="11">
        <v>1223.5326111894799</v>
      </c>
      <c r="AS2382" s="11">
        <v>1192</v>
      </c>
      <c r="AT2382" s="11">
        <v>147611</v>
      </c>
      <c r="AW2382" s="11">
        <v>-0.03</v>
      </c>
      <c r="AX2382" s="11">
        <v>3.5759086940177043E-2</v>
      </c>
    </row>
    <row r="2383" spans="1:50">
      <c r="A2383"/>
      <c r="B2383"/>
      <c r="C2383"/>
      <c r="D2383"/>
      <c r="E2383"/>
      <c r="F2383"/>
      <c r="G2383"/>
      <c r="H2383"/>
      <c r="I2383"/>
      <c r="J2383"/>
      <c r="K2383"/>
      <c r="L2383"/>
      <c r="M2383"/>
      <c r="N2383"/>
      <c r="O2383"/>
      <c r="P2383"/>
      <c r="Q2383"/>
      <c r="R2383"/>
      <c r="S2383"/>
      <c r="T2383"/>
      <c r="U2383"/>
      <c r="V2383"/>
      <c r="W2383"/>
      <c r="X2383"/>
      <c r="Y2383"/>
      <c r="Z2383"/>
      <c r="AA2383" s="11">
        <v>0</v>
      </c>
      <c r="AB2383" s="11">
        <v>0.35986001346870777</v>
      </c>
      <c r="AC2383" s="11">
        <v>0.40590000100806356</v>
      </c>
      <c r="AD2383" s="11">
        <v>0.27000000067055224</v>
      </c>
      <c r="AE2383" s="11">
        <v>0.67500000167638063</v>
      </c>
      <c r="AF2383" s="11">
        <v>0.19800000049173833</v>
      </c>
      <c r="AG2383" s="11">
        <v>0.36000000089406969</v>
      </c>
      <c r="AH2383" s="11">
        <v>0.55260000137239695</v>
      </c>
      <c r="AI2383" s="11">
        <v>0.54000000134110449</v>
      </c>
      <c r="AJ2383" s="11">
        <v>0.64130231733898801</v>
      </c>
      <c r="AK2383" s="11">
        <v>0.44419073623730398</v>
      </c>
      <c r="AL2383" s="11">
        <v>0.33875110883326365</v>
      </c>
      <c r="AM2383" s="11">
        <v>5.7325274487773331E-2</v>
      </c>
      <c r="AN2383" s="11">
        <v>5.8150571428571433E-2</v>
      </c>
      <c r="AO2383" s="11">
        <v>0.40366950159987358</v>
      </c>
      <c r="AP2383" s="11">
        <v>0.43200000107288361</v>
      </c>
      <c r="AQ2383" s="11">
        <v>0.33875110883326365</v>
      </c>
      <c r="AR2383" s="11">
        <v>1318.8714675741301</v>
      </c>
      <c r="AS2383" s="11">
        <v>1310</v>
      </c>
      <c r="AT2383" s="11">
        <v>150118</v>
      </c>
      <c r="AW2383" s="11">
        <v>-0.03</v>
      </c>
      <c r="AX2383" s="11">
        <v>3.35252211012384E-2</v>
      </c>
    </row>
    <row r="2384" spans="1:50">
      <c r="A2384"/>
      <c r="B2384"/>
      <c r="C2384"/>
      <c r="D2384"/>
      <c r="E2384"/>
      <c r="F2384"/>
      <c r="G2384"/>
      <c r="H2384"/>
      <c r="I2384"/>
      <c r="J2384"/>
      <c r="K2384"/>
      <c r="L2384"/>
      <c r="M2384"/>
      <c r="N2384"/>
      <c r="O2384"/>
      <c r="P2384"/>
      <c r="Q2384"/>
      <c r="R2384"/>
      <c r="S2384"/>
      <c r="T2384"/>
      <c r="U2384"/>
      <c r="V2384"/>
      <c r="W2384"/>
      <c r="X2384"/>
      <c r="Y2384"/>
      <c r="Z2384"/>
      <c r="AA2384" s="11">
        <v>0</v>
      </c>
      <c r="AB2384" s="11">
        <v>0.37348001285827703</v>
      </c>
      <c r="AC2384" s="11">
        <v>0.41492000080645086</v>
      </c>
      <c r="AD2384" s="11">
        <v>0.2760000005364418</v>
      </c>
      <c r="AE2384" s="11">
        <v>0.69000000134110451</v>
      </c>
      <c r="AF2384" s="11">
        <v>0.20240000039339065</v>
      </c>
      <c r="AG2384" s="11">
        <v>0.36800000071525574</v>
      </c>
      <c r="AH2384" s="11">
        <v>0.56488000109791758</v>
      </c>
      <c r="AI2384" s="11">
        <v>0.55200000107288361</v>
      </c>
      <c r="AJ2384" s="11">
        <v>0.64154666514814207</v>
      </c>
      <c r="AK2384" s="11">
        <v>0.44872750489771801</v>
      </c>
      <c r="AL2384" s="11">
        <v>0.31842268780144256</v>
      </c>
      <c r="AM2384" s="11">
        <v>8.7019637477631778E-2</v>
      </c>
      <c r="AN2384" s="11">
        <v>5.8150571428571433E-2</v>
      </c>
      <c r="AO2384" s="11">
        <v>0.37662597138149323</v>
      </c>
      <c r="AP2384" s="11">
        <v>0.44160000085830686</v>
      </c>
      <c r="AQ2384" s="11">
        <v>0.31842268780144256</v>
      </c>
      <c r="AR2384" s="11">
        <v>1416.4898813096199</v>
      </c>
      <c r="AS2384" s="11">
        <v>1380</v>
      </c>
      <c r="AT2384" s="11">
        <v>152622</v>
      </c>
      <c r="AW2384" s="11">
        <v>-0.03</v>
      </c>
      <c r="AX2384" s="11">
        <v>2.9373822267855787E-2</v>
      </c>
    </row>
    <row r="2385" spans="1:50">
      <c r="A2385"/>
      <c r="B2385"/>
      <c r="C2385"/>
      <c r="D2385"/>
      <c r="E2385"/>
      <c r="F2385"/>
      <c r="G2385"/>
      <c r="H2385"/>
      <c r="I2385"/>
      <c r="J2385"/>
      <c r="K2385"/>
      <c r="L2385"/>
      <c r="M2385"/>
      <c r="N2385"/>
      <c r="O2385"/>
      <c r="P2385"/>
      <c r="Q2385"/>
      <c r="R2385"/>
      <c r="S2385"/>
      <c r="T2385"/>
      <c r="U2385"/>
      <c r="V2385"/>
      <c r="W2385"/>
      <c r="X2385"/>
      <c r="Y2385"/>
      <c r="Z2385"/>
      <c r="AA2385" s="11">
        <v>0</v>
      </c>
      <c r="AB2385" s="11">
        <v>0.38710001224784629</v>
      </c>
      <c r="AC2385" s="11">
        <v>0.42394000060483811</v>
      </c>
      <c r="AD2385" s="11">
        <v>0.28200000040233136</v>
      </c>
      <c r="AE2385" s="11">
        <v>0.70500000100582838</v>
      </c>
      <c r="AF2385" s="11">
        <v>0.206800000295043</v>
      </c>
      <c r="AG2385" s="11">
        <v>0.37600000053644178</v>
      </c>
      <c r="AH2385" s="11">
        <v>0.57716000082343821</v>
      </c>
      <c r="AI2385" s="11">
        <v>0.56400000080466273</v>
      </c>
      <c r="AJ2385" s="11">
        <v>0.57236424156508803</v>
      </c>
      <c r="AK2385" s="11">
        <v>0.54954290521607196</v>
      </c>
      <c r="AL2385" s="11">
        <v>0.39316382723970567</v>
      </c>
      <c r="AM2385" s="11">
        <v>0.13196441029299447</v>
      </c>
      <c r="AN2385" s="11">
        <v>5.8150571428571433E-2</v>
      </c>
      <c r="AO2385" s="11">
        <v>0.38787053389155079</v>
      </c>
      <c r="AP2385" s="11">
        <v>0.45120000064373017</v>
      </c>
      <c r="AQ2385" s="11">
        <v>0.39316382723970567</v>
      </c>
      <c r="AR2385" s="11">
        <v>1535.00379249301</v>
      </c>
      <c r="AS2385" s="11">
        <v>1560</v>
      </c>
      <c r="AT2385" s="11">
        <v>155126</v>
      </c>
      <c r="AW2385" s="11">
        <v>-0.01</v>
      </c>
      <c r="AX2385" s="11">
        <v>2.7836585570121919E-2</v>
      </c>
    </row>
    <row r="2386" spans="1:50">
      <c r="A2386"/>
      <c r="B2386"/>
      <c r="C2386"/>
      <c r="D2386"/>
      <c r="E2386"/>
      <c r="F2386"/>
      <c r="G2386"/>
      <c r="H2386"/>
      <c r="I2386"/>
      <c r="J2386"/>
      <c r="K2386"/>
      <c r="L2386"/>
      <c r="M2386"/>
      <c r="N2386"/>
      <c r="O2386"/>
      <c r="P2386"/>
      <c r="Q2386"/>
      <c r="R2386"/>
      <c r="S2386"/>
      <c r="T2386"/>
      <c r="U2386"/>
      <c r="V2386"/>
      <c r="W2386"/>
      <c r="X2386"/>
      <c r="Y2386"/>
      <c r="Z2386"/>
      <c r="AA2386" s="11">
        <v>0</v>
      </c>
      <c r="AB2386" s="11">
        <v>0.40072001163741566</v>
      </c>
      <c r="AC2386" s="11">
        <v>0.43296000040322546</v>
      </c>
      <c r="AD2386" s="11">
        <v>0.28800000026822092</v>
      </c>
      <c r="AE2386" s="11">
        <v>0.72000000067055225</v>
      </c>
      <c r="AF2386" s="11">
        <v>0.21120000019669533</v>
      </c>
      <c r="AG2386" s="11">
        <v>0.38400000035762788</v>
      </c>
      <c r="AH2386" s="11">
        <v>0.58944000054895873</v>
      </c>
      <c r="AI2386" s="11">
        <v>0.57600000053644185</v>
      </c>
      <c r="AJ2386" s="11">
        <v>0.588088434983978</v>
      </c>
      <c r="AK2386" s="11">
        <v>0.57271585293816196</v>
      </c>
      <c r="AL2386" s="11">
        <v>0.40498091649160328</v>
      </c>
      <c r="AM2386" s="11">
        <v>0.21215408396082999</v>
      </c>
      <c r="AN2386" s="11">
        <v>5.8150571428571433E-2</v>
      </c>
      <c r="AO2386" s="11">
        <v>0.4113018549653174</v>
      </c>
      <c r="AP2386" s="11">
        <v>0.46080000042915342</v>
      </c>
      <c r="AQ2386" s="11">
        <v>0.40498091649160328</v>
      </c>
      <c r="AR2386" s="11">
        <v>1656.0535078570099</v>
      </c>
      <c r="AS2386" s="11">
        <v>1730</v>
      </c>
      <c r="AT2386" s="11">
        <v>157637</v>
      </c>
      <c r="AW2386" s="11">
        <v>0</v>
      </c>
      <c r="AX2386" s="11">
        <v>2.003270285906994E-2</v>
      </c>
    </row>
    <row r="2387" spans="1:50">
      <c r="A2387"/>
      <c r="B2387"/>
      <c r="C2387"/>
      <c r="D2387"/>
      <c r="E2387"/>
      <c r="F2387"/>
      <c r="G2387"/>
      <c r="H2387"/>
      <c r="I2387"/>
      <c r="J2387"/>
      <c r="K2387"/>
      <c r="L2387"/>
      <c r="M2387"/>
      <c r="N2387"/>
      <c r="O2387"/>
      <c r="P2387"/>
      <c r="Q2387"/>
      <c r="R2387"/>
      <c r="S2387"/>
      <c r="T2387"/>
      <c r="U2387"/>
      <c r="V2387"/>
      <c r="W2387"/>
      <c r="X2387"/>
      <c r="Y2387"/>
      <c r="Z2387"/>
      <c r="AA2387" s="11">
        <v>0</v>
      </c>
      <c r="AB2387" s="11">
        <v>0.41434001102698492</v>
      </c>
      <c r="AC2387" s="11">
        <v>0.44198000020161277</v>
      </c>
      <c r="AD2387" s="11">
        <v>0.29400000013411043</v>
      </c>
      <c r="AE2387" s="11">
        <v>0.73500000033527613</v>
      </c>
      <c r="AF2387" s="11">
        <v>0.21560000009834768</v>
      </c>
      <c r="AG2387" s="11">
        <v>0.39200000017881392</v>
      </c>
      <c r="AH2387" s="11">
        <v>0.60172000027447936</v>
      </c>
      <c r="AI2387" s="11">
        <v>0.58800000026822086</v>
      </c>
      <c r="AJ2387" s="11">
        <v>0.54702806125592196</v>
      </c>
      <c r="AK2387" s="11">
        <v>0.53815929031915999</v>
      </c>
      <c r="AL2387" s="11">
        <v>0.41105528407931169</v>
      </c>
      <c r="AM2387" s="11">
        <v>0.33990812768891554</v>
      </c>
      <c r="AN2387" s="11">
        <v>5.8150571428571433E-2</v>
      </c>
      <c r="AO2387" s="11">
        <v>0.40124549973555557</v>
      </c>
      <c r="AP2387" s="11">
        <v>0.47040000021457673</v>
      </c>
      <c r="AQ2387" s="11">
        <v>0.41105528407931169</v>
      </c>
      <c r="AR2387" s="11">
        <v>1762.0494607415001</v>
      </c>
      <c r="AS2387" s="11">
        <v>1800</v>
      </c>
      <c r="AT2387" s="11">
        <v>160174</v>
      </c>
      <c r="AW2387" s="11">
        <v>0</v>
      </c>
      <c r="AX2387" s="11">
        <v>1.9846979087465244E-2</v>
      </c>
    </row>
    <row r="2388" spans="1:50">
      <c r="A2388"/>
      <c r="B2388"/>
      <c r="C2388"/>
      <c r="D2388"/>
      <c r="E2388"/>
      <c r="F2388"/>
      <c r="G2388"/>
      <c r="H2388"/>
      <c r="I2388"/>
      <c r="J2388"/>
      <c r="K2388"/>
      <c r="L2388"/>
      <c r="M2388"/>
      <c r="N2388"/>
      <c r="O2388"/>
      <c r="P2388"/>
      <c r="Q2388"/>
      <c r="R2388"/>
      <c r="S2388"/>
      <c r="T2388"/>
      <c r="U2388"/>
      <c r="V2388"/>
      <c r="W2388"/>
      <c r="X2388"/>
      <c r="Y2388"/>
      <c r="Z2388"/>
      <c r="AA2388" s="11">
        <v>0</v>
      </c>
      <c r="AB2388" s="11">
        <v>0.42796001041655418</v>
      </c>
      <c r="AC2388" s="11">
        <v>0.45100000000000001</v>
      </c>
      <c r="AD2388" s="11">
        <v>0.3</v>
      </c>
      <c r="AE2388" s="11">
        <v>0.75</v>
      </c>
      <c r="AF2388" s="11">
        <v>0.22</v>
      </c>
      <c r="AG2388" s="11">
        <v>0.4</v>
      </c>
      <c r="AH2388" s="11">
        <v>0.61399999999999999</v>
      </c>
      <c r="AI2388" s="11">
        <v>0.6</v>
      </c>
      <c r="AJ2388" s="11">
        <v>0.54319491786100205</v>
      </c>
      <c r="AK2388" s="11">
        <v>0.53417822586536001</v>
      </c>
      <c r="AL2388" s="11">
        <v>0.42065003784309091</v>
      </c>
      <c r="AM2388" s="11">
        <v>0.4369212074044489</v>
      </c>
      <c r="AN2388" s="11">
        <v>5.8150571428571433E-2</v>
      </c>
      <c r="AO2388" s="11">
        <v>0.3542327205060955</v>
      </c>
      <c r="AP2388" s="11">
        <v>0.48</v>
      </c>
      <c r="AQ2388" s="11">
        <v>0.42065003784309091</v>
      </c>
      <c r="AR2388" s="11">
        <v>1819.98514837316</v>
      </c>
      <c r="AS2388" s="11">
        <v>1850</v>
      </c>
      <c r="AT2388" s="11">
        <v>162755</v>
      </c>
      <c r="AW2388" s="11">
        <v>0</v>
      </c>
      <c r="AX2388" s="11">
        <v>1.0033109567889831E-2</v>
      </c>
    </row>
    <row r="2389" spans="1:50">
      <c r="A2389"/>
      <c r="B2389"/>
      <c r="C2389"/>
      <c r="D2389"/>
      <c r="E2389"/>
      <c r="F2389"/>
      <c r="G2389"/>
      <c r="H2389"/>
      <c r="I2389"/>
      <c r="J2389"/>
      <c r="K2389"/>
      <c r="L2389"/>
      <c r="M2389"/>
      <c r="N2389"/>
      <c r="O2389"/>
      <c r="P2389"/>
      <c r="Q2389"/>
      <c r="R2389"/>
      <c r="S2389"/>
      <c r="T2389"/>
      <c r="U2389"/>
      <c r="V2389"/>
      <c r="W2389"/>
      <c r="X2389"/>
      <c r="Y2389"/>
      <c r="Z2389"/>
      <c r="AA2389" s="11">
        <v>0</v>
      </c>
      <c r="AB2389" s="11">
        <v>0.44158000980612355</v>
      </c>
      <c r="AC2389" s="11">
        <v>0.435</v>
      </c>
      <c r="AD2389" s="11">
        <v>0.3</v>
      </c>
      <c r="AE2389" s="11">
        <v>0.871</v>
      </c>
      <c r="AF2389" s="11">
        <v>0.52500000000000002</v>
      </c>
      <c r="AG2389" s="11">
        <v>0.45</v>
      </c>
      <c r="AH2389" s="11">
        <v>0.59</v>
      </c>
      <c r="AI2389" s="11">
        <v>0.66599999999999993</v>
      </c>
      <c r="AJ2389" s="11">
        <v>0.54276296869204677</v>
      </c>
      <c r="AK2389" s="11">
        <v>0.5338364436143459</v>
      </c>
      <c r="AL2389" s="11">
        <v>0.42144353744692398</v>
      </c>
      <c r="AM2389" s="11">
        <v>0.43255199542806388</v>
      </c>
      <c r="AN2389" s="11">
        <v>5.8150571428571433E-2</v>
      </c>
      <c r="AO2389" s="11">
        <v>0.35569039326845309</v>
      </c>
      <c r="AP2389" s="11">
        <v>0.47600000000000003</v>
      </c>
      <c r="AQ2389" s="11">
        <v>0.42144353744692398</v>
      </c>
      <c r="AS2389" s="11">
        <v>2018</v>
      </c>
      <c r="AW2389" s="11">
        <v>0.02</v>
      </c>
      <c r="AX2389" s="11">
        <v>3.8723390962369098E-3</v>
      </c>
    </row>
    <row r="2390" spans="1:50">
      <c r="A2390"/>
      <c r="B2390"/>
      <c r="C2390"/>
      <c r="D2390"/>
      <c r="E2390"/>
      <c r="F2390"/>
      <c r="G2390"/>
      <c r="H2390"/>
      <c r="I2390"/>
      <c r="J2390"/>
      <c r="K2390"/>
      <c r="L2390"/>
      <c r="M2390"/>
      <c r="N2390"/>
      <c r="O2390"/>
      <c r="P2390"/>
      <c r="Q2390"/>
      <c r="R2390"/>
      <c r="S2390"/>
      <c r="T2390"/>
      <c r="U2390"/>
      <c r="V2390"/>
      <c r="W2390"/>
      <c r="X2390"/>
      <c r="Y2390"/>
      <c r="Z2390"/>
      <c r="AA2390" s="11">
        <v>3.0000000000000001E-3</v>
      </c>
      <c r="AB2390" s="11">
        <v>0.69899999619999997</v>
      </c>
      <c r="AC2390" s="11">
        <v>0.83300000037997957</v>
      </c>
      <c r="AD2390" s="11">
        <v>0.49000000022351742</v>
      </c>
      <c r="AE2390" s="11">
        <v>0.97412000044435276</v>
      </c>
      <c r="AF2390" s="11">
        <v>0.45374000020697708</v>
      </c>
      <c r="AG2390" s="11">
        <v>0.29400000013411043</v>
      </c>
      <c r="AH2390" s="11">
        <v>0.83202000037953272</v>
      </c>
      <c r="AI2390" s="11">
        <v>0.57820000026375051</v>
      </c>
      <c r="AJ2390" s="11">
        <v>0.39251166545726174</v>
      </c>
      <c r="AK2390" s="11">
        <v>0.18148687882677789</v>
      </c>
      <c r="AL2390" s="11">
        <v>0.2945775162142702</v>
      </c>
      <c r="AM2390" s="11">
        <v>9.7345887699028895E-4</v>
      </c>
      <c r="AN2390" s="11">
        <v>0.23153785714285716</v>
      </c>
      <c r="AO2390" s="11">
        <v>0.54921726608025423</v>
      </c>
      <c r="AP2390" s="11">
        <v>0.68160000380873687</v>
      </c>
      <c r="AQ2390" s="11">
        <v>0.2945775162142702</v>
      </c>
      <c r="AR2390" s="11">
        <v>16009.3718913598</v>
      </c>
      <c r="AS2390" s="11">
        <v>16320</v>
      </c>
      <c r="AT2390" s="11">
        <v>18271615.871087398</v>
      </c>
      <c r="AW2390" s="11">
        <v>-0.18</v>
      </c>
      <c r="AX2390" s="11">
        <v>-7.7064887645280244E-2</v>
      </c>
    </row>
    <row r="2391" spans="1:50">
      <c r="A2391"/>
      <c r="B2391"/>
      <c r="C2391"/>
      <c r="D2391"/>
      <c r="E2391"/>
      <c r="F2391"/>
      <c r="G2391"/>
      <c r="H2391"/>
      <c r="I2391"/>
      <c r="J2391"/>
      <c r="K2391"/>
      <c r="L2391"/>
      <c r="M2391"/>
      <c r="N2391"/>
      <c r="O2391"/>
      <c r="P2391"/>
      <c r="Q2391"/>
      <c r="R2391"/>
      <c r="S2391"/>
      <c r="T2391"/>
      <c r="U2391"/>
      <c r="V2391"/>
      <c r="W2391"/>
      <c r="X2391"/>
      <c r="Y2391"/>
      <c r="Z2391"/>
      <c r="AA2391" s="11">
        <v>3.0000000000000001E-3</v>
      </c>
      <c r="AB2391" s="11">
        <v>0.70200000760000003</v>
      </c>
      <c r="AC2391" s="11">
        <v>0.85</v>
      </c>
      <c r="AD2391" s="11">
        <v>0.5</v>
      </c>
      <c r="AE2391" s="11">
        <v>0.99400000000000011</v>
      </c>
      <c r="AF2391" s="11">
        <v>0.46299999999999997</v>
      </c>
      <c r="AG2391" s="11">
        <v>0.3</v>
      </c>
      <c r="AH2391" s="11">
        <v>0.84900000000000009</v>
      </c>
      <c r="AI2391" s="11">
        <v>0.59</v>
      </c>
      <c r="AJ2391" s="11">
        <v>0.39031802602683002</v>
      </c>
      <c r="AK2391" s="11">
        <v>0.17498661119598999</v>
      </c>
      <c r="AL2391" s="11">
        <v>0.29038522072242373</v>
      </c>
      <c r="AM2391" s="11">
        <v>1.1311764421585668E-2</v>
      </c>
      <c r="AN2391" s="11">
        <v>0.24439385714285713</v>
      </c>
      <c r="AO2391" s="11">
        <v>0.55022170005898308</v>
      </c>
      <c r="AP2391" s="11">
        <v>0.69864000342786314</v>
      </c>
      <c r="AQ2391" s="11">
        <v>0.29038522072242373</v>
      </c>
      <c r="AR2391" s="11">
        <v>16450.158737011901</v>
      </c>
      <c r="AS2391" s="11">
        <v>16710</v>
      </c>
      <c r="AT2391" s="11">
        <v>18735263.659175601</v>
      </c>
      <c r="AW2391" s="11">
        <v>-0.17</v>
      </c>
      <c r="AX2391" s="11">
        <v>-7.8135003360780275E-2</v>
      </c>
    </row>
    <row r="2392" spans="1:50">
      <c r="A2392"/>
      <c r="B2392"/>
      <c r="C2392"/>
      <c r="D2392"/>
      <c r="E2392"/>
      <c r="F2392"/>
      <c r="G2392"/>
      <c r="H2392"/>
      <c r="I2392"/>
      <c r="J2392"/>
      <c r="K2392"/>
      <c r="L2392"/>
      <c r="M2392"/>
      <c r="N2392"/>
      <c r="O2392"/>
      <c r="P2392"/>
      <c r="Q2392"/>
      <c r="R2392"/>
      <c r="S2392"/>
      <c r="T2392"/>
      <c r="U2392"/>
      <c r="V2392"/>
      <c r="W2392"/>
      <c r="X2392"/>
      <c r="Y2392"/>
      <c r="Z2392"/>
      <c r="AA2392" s="11">
        <v>3.0000000000000001E-3</v>
      </c>
      <c r="AB2392" s="11">
        <v>0.69899999619999997</v>
      </c>
      <c r="AC2392" s="11">
        <v>0.85</v>
      </c>
      <c r="AD2392" s="11">
        <v>0.5</v>
      </c>
      <c r="AE2392" s="11">
        <v>0.99400000000000011</v>
      </c>
      <c r="AF2392" s="11">
        <v>0.56700000000000006</v>
      </c>
      <c r="AG2392" s="11">
        <v>0.3</v>
      </c>
      <c r="AH2392" s="11">
        <v>0.78099999999999992</v>
      </c>
      <c r="AI2392" s="11">
        <v>0.59</v>
      </c>
      <c r="AJ2392" s="11">
        <v>0.43366542986029399</v>
      </c>
      <c r="AK2392" s="11">
        <v>0.18774671180352201</v>
      </c>
      <c r="AL2392" s="11">
        <v>0.38786889858642848</v>
      </c>
      <c r="AM2392" s="11">
        <v>1.9206218040100222E-2</v>
      </c>
      <c r="AN2392" s="11">
        <v>0.2541605714285714</v>
      </c>
      <c r="AO2392" s="11">
        <v>0.54311952873953073</v>
      </c>
      <c r="AP2392" s="11">
        <v>0.71568000304698942</v>
      </c>
      <c r="AQ2392" s="11">
        <v>0.38786889858642848</v>
      </c>
      <c r="AR2392" s="11">
        <v>16750.857527313801</v>
      </c>
      <c r="AS2392" s="11">
        <v>17030</v>
      </c>
      <c r="AT2392" s="11">
        <v>19210676.6503479</v>
      </c>
      <c r="AW2392" s="11">
        <v>-0.16</v>
      </c>
      <c r="AX2392" s="11">
        <v>-8.1403863490237149E-2</v>
      </c>
    </row>
    <row r="2393" spans="1:50">
      <c r="A2393"/>
      <c r="B2393"/>
      <c r="C2393"/>
      <c r="D2393"/>
      <c r="E2393"/>
      <c r="F2393"/>
      <c r="G2393"/>
      <c r="H2393"/>
      <c r="I2393"/>
      <c r="J2393"/>
      <c r="K2393"/>
      <c r="L2393"/>
      <c r="M2393"/>
      <c r="N2393"/>
      <c r="O2393"/>
      <c r="P2393"/>
      <c r="Q2393"/>
      <c r="R2393"/>
      <c r="S2393"/>
      <c r="T2393"/>
      <c r="U2393"/>
      <c r="V2393"/>
      <c r="W2393"/>
      <c r="X2393"/>
      <c r="Y2393"/>
      <c r="Z2393"/>
      <c r="AA2393" s="11">
        <v>3.0000000000000001E-3</v>
      </c>
      <c r="AB2393" s="11">
        <v>0.6996666654</v>
      </c>
      <c r="AC2393" s="11">
        <v>0.85</v>
      </c>
      <c r="AD2393" s="11">
        <v>0.5</v>
      </c>
      <c r="AE2393" s="11">
        <v>0.99400000000000011</v>
      </c>
      <c r="AF2393" s="11">
        <v>0.59200000000000008</v>
      </c>
      <c r="AG2393" s="11">
        <v>0.3</v>
      </c>
      <c r="AH2393" s="11">
        <v>0.80900000000000005</v>
      </c>
      <c r="AI2393" s="11">
        <v>0.59</v>
      </c>
      <c r="AJ2393" s="11">
        <v>0.47701283369375796</v>
      </c>
      <c r="AK2393" s="11">
        <v>0.200506812411054</v>
      </c>
      <c r="AL2393" s="11">
        <v>0.48535257645043328</v>
      </c>
      <c r="AM2393" s="11">
        <v>3.5385211980337998E-2</v>
      </c>
      <c r="AN2393" s="11">
        <v>0.25895328571428572</v>
      </c>
      <c r="AO2393" s="11">
        <v>0.53601735742007839</v>
      </c>
      <c r="AP2393" s="11">
        <v>0.73272000266611581</v>
      </c>
      <c r="AQ2393" s="11">
        <v>0.48535257645043328</v>
      </c>
      <c r="AR2393" s="11">
        <v>16989.4115165943</v>
      </c>
      <c r="AS2393" s="11">
        <v>17310</v>
      </c>
      <c r="AT2393" s="11">
        <v>19698153.390197001</v>
      </c>
      <c r="AW2393" s="11">
        <v>-0.14000000000000001</v>
      </c>
      <c r="AX2393" s="11">
        <v>-7.997643015361916E-2</v>
      </c>
    </row>
    <row r="2394" spans="1:50">
      <c r="A2394"/>
      <c r="B2394"/>
      <c r="C2394"/>
      <c r="D2394"/>
      <c r="E2394"/>
      <c r="F2394"/>
      <c r="G2394"/>
      <c r="H2394"/>
      <c r="I2394"/>
      <c r="J2394"/>
      <c r="K2394"/>
      <c r="L2394"/>
      <c r="M2394"/>
      <c r="N2394"/>
      <c r="O2394"/>
      <c r="P2394"/>
      <c r="Q2394"/>
      <c r="R2394"/>
      <c r="S2394"/>
      <c r="T2394"/>
      <c r="U2394"/>
      <c r="V2394"/>
      <c r="W2394"/>
      <c r="X2394"/>
      <c r="Y2394"/>
      <c r="Z2394"/>
      <c r="AA2394" s="11">
        <v>3.0000000000000001E-3</v>
      </c>
      <c r="AB2394" s="11">
        <v>0.70033333460000002</v>
      </c>
      <c r="AC2394" s="11">
        <v>0.7</v>
      </c>
      <c r="AD2394" s="11">
        <v>0.5</v>
      </c>
      <c r="AE2394" s="11">
        <v>0.99400000000000011</v>
      </c>
      <c r="AF2394" s="11">
        <v>0.56899999999999995</v>
      </c>
      <c r="AG2394" s="11">
        <v>0.3</v>
      </c>
      <c r="AH2394" s="11">
        <v>0.84299999999999997</v>
      </c>
      <c r="AI2394" s="11">
        <v>0.59</v>
      </c>
      <c r="AJ2394" s="11">
        <v>0.49085873212306569</v>
      </c>
      <c r="AK2394" s="11">
        <v>0.20103845231614298</v>
      </c>
      <c r="AL2394" s="11">
        <v>0.5059281110677174</v>
      </c>
      <c r="AM2394" s="11">
        <v>4.6023698716044441E-2</v>
      </c>
      <c r="AN2394" s="11">
        <v>0.28517414285714288</v>
      </c>
      <c r="AO2394" s="11">
        <v>0.51682084262976868</v>
      </c>
      <c r="AP2394" s="11">
        <v>0.74976000228524209</v>
      </c>
      <c r="AQ2394" s="11">
        <v>0.5059281110677174</v>
      </c>
      <c r="AR2394" s="11">
        <v>16685.960849797801</v>
      </c>
      <c r="AS2394" s="11">
        <v>16990</v>
      </c>
      <c r="AT2394" s="11">
        <v>20198000</v>
      </c>
      <c r="AW2394" s="11">
        <v>-0.14000000000000001</v>
      </c>
      <c r="AX2394" s="11">
        <v>-7.7694608308959912E-2</v>
      </c>
    </row>
    <row r="2395" spans="1:50">
      <c r="A2395"/>
      <c r="B2395"/>
      <c r="C2395"/>
      <c r="D2395"/>
      <c r="E2395"/>
      <c r="F2395"/>
      <c r="G2395"/>
      <c r="H2395"/>
      <c r="I2395"/>
      <c r="J2395"/>
      <c r="K2395"/>
      <c r="L2395"/>
      <c r="M2395"/>
      <c r="N2395"/>
      <c r="O2395"/>
      <c r="P2395"/>
      <c r="Q2395"/>
      <c r="R2395"/>
      <c r="S2395"/>
      <c r="T2395"/>
      <c r="U2395"/>
      <c r="V2395"/>
      <c r="W2395"/>
      <c r="X2395"/>
      <c r="Y2395"/>
      <c r="Z2395"/>
      <c r="AA2395" s="11">
        <v>3.0000000000000001E-3</v>
      </c>
      <c r="AB2395" s="11">
        <v>0.70100000379999994</v>
      </c>
      <c r="AC2395" s="11">
        <v>0.7</v>
      </c>
      <c r="AD2395" s="11">
        <v>0.5</v>
      </c>
      <c r="AE2395" s="11">
        <v>0.99400000000000011</v>
      </c>
      <c r="AF2395" s="11">
        <v>0.82700000000000007</v>
      </c>
      <c r="AG2395" s="11">
        <v>0.3</v>
      </c>
      <c r="AH2395" s="11">
        <v>0.877</v>
      </c>
      <c r="AI2395" s="11">
        <v>0.59</v>
      </c>
      <c r="AJ2395" s="11">
        <v>0.50470463055237347</v>
      </c>
      <c r="AK2395" s="11">
        <v>0.20157009222123201</v>
      </c>
      <c r="AL2395" s="11">
        <v>0.5265036456850013</v>
      </c>
      <c r="AM2395" s="11">
        <v>7.4052882508116216E-2</v>
      </c>
      <c r="AN2395" s="11">
        <v>0.31080614285714286</v>
      </c>
      <c r="AO2395" s="11">
        <v>0.49762432783945909</v>
      </c>
      <c r="AP2395" s="11">
        <v>0.76680000190436848</v>
      </c>
      <c r="AQ2395" s="11">
        <v>0.5265036456850013</v>
      </c>
      <c r="AR2395" s="11">
        <v>17489.930817806999</v>
      </c>
      <c r="AS2395" s="11">
        <v>17530</v>
      </c>
      <c r="AT2395" s="11">
        <v>20644120.996898599</v>
      </c>
      <c r="AW2395" s="11">
        <v>-0.11</v>
      </c>
      <c r="AX2395" s="11">
        <v>-8.1371927520677845E-2</v>
      </c>
    </row>
    <row r="2396" spans="1:50">
      <c r="A2396"/>
      <c r="B2396"/>
      <c r="C2396"/>
      <c r="D2396"/>
      <c r="E2396"/>
      <c r="F2396"/>
      <c r="G2396"/>
      <c r="H2396"/>
      <c r="I2396"/>
      <c r="J2396"/>
      <c r="K2396"/>
      <c r="L2396"/>
      <c r="M2396"/>
      <c r="N2396"/>
      <c r="O2396"/>
      <c r="P2396"/>
      <c r="Q2396"/>
      <c r="R2396"/>
      <c r="S2396"/>
      <c r="T2396"/>
      <c r="U2396"/>
      <c r="V2396"/>
      <c r="W2396"/>
      <c r="X2396"/>
      <c r="Y2396"/>
      <c r="Z2396"/>
      <c r="AA2396" s="11">
        <v>3.0000000000000001E-3</v>
      </c>
      <c r="AB2396" s="11">
        <v>0.71786000442000009</v>
      </c>
      <c r="AC2396" s="11">
        <v>0.7</v>
      </c>
      <c r="AD2396" s="11">
        <v>0.3</v>
      </c>
      <c r="AE2396" s="11">
        <v>0.99400000000000011</v>
      </c>
      <c r="AF2396" s="11">
        <v>0.65300000000000002</v>
      </c>
      <c r="AG2396" s="11">
        <v>0.3</v>
      </c>
      <c r="AH2396" s="11">
        <v>0.83799999999999997</v>
      </c>
      <c r="AI2396" s="11">
        <v>0.61</v>
      </c>
      <c r="AJ2396" s="11">
        <v>0.46791583916939172</v>
      </c>
      <c r="AK2396" s="11">
        <v>0.18709085623604799</v>
      </c>
      <c r="AL2396" s="11">
        <v>0.54008361837989993</v>
      </c>
      <c r="AM2396" s="11">
        <v>0.13315579454947113</v>
      </c>
      <c r="AN2396" s="11">
        <v>0.31830428571428576</v>
      </c>
      <c r="AO2396" s="11">
        <v>0.50448000581388475</v>
      </c>
      <c r="AP2396" s="11">
        <v>0.78384000152349476</v>
      </c>
      <c r="AQ2396" s="11">
        <v>0.54008361837989993</v>
      </c>
      <c r="AR2396" s="11">
        <v>17595.725819737399</v>
      </c>
      <c r="AS2396" s="11">
        <v>17550</v>
      </c>
      <c r="AT2396" s="11">
        <v>21100095.639894601</v>
      </c>
      <c r="AW2396" s="11">
        <v>-0.13</v>
      </c>
      <c r="AX2396" s="11">
        <v>-7.6877443283706659E-2</v>
      </c>
    </row>
    <row r="2397" spans="1:50">
      <c r="A2397"/>
      <c r="B2397"/>
      <c r="C2397"/>
      <c r="D2397"/>
      <c r="E2397"/>
      <c r="F2397"/>
      <c r="G2397"/>
      <c r="H2397"/>
      <c r="I2397"/>
      <c r="J2397"/>
      <c r="K2397"/>
      <c r="L2397"/>
      <c r="M2397"/>
      <c r="N2397"/>
      <c r="O2397"/>
      <c r="P2397"/>
      <c r="Q2397"/>
      <c r="R2397"/>
      <c r="S2397"/>
      <c r="T2397"/>
      <c r="U2397"/>
      <c r="V2397"/>
      <c r="W2397"/>
      <c r="X2397"/>
      <c r="Y2397"/>
      <c r="Z2397"/>
      <c r="AA2397" s="11">
        <v>3.0000000000000001E-3</v>
      </c>
      <c r="AB2397" s="11">
        <v>0.73472000504000001</v>
      </c>
      <c r="AC2397" s="11">
        <v>0.7</v>
      </c>
      <c r="AD2397" s="11">
        <v>0.3</v>
      </c>
      <c r="AE2397" s="11">
        <v>0.99400000000000011</v>
      </c>
      <c r="AF2397" s="11">
        <v>0.71200000000000008</v>
      </c>
      <c r="AG2397" s="11">
        <v>0.5</v>
      </c>
      <c r="AH2397" s="11">
        <v>0.83400000000000007</v>
      </c>
      <c r="AI2397" s="11">
        <v>0.63400000000000001</v>
      </c>
      <c r="AJ2397" s="11">
        <v>0.43112704778640998</v>
      </c>
      <c r="AK2397" s="11">
        <v>0.17261162025086399</v>
      </c>
      <c r="AL2397" s="11">
        <v>0.55366359107479846</v>
      </c>
      <c r="AM2397" s="11">
        <v>0.25801581323331668</v>
      </c>
      <c r="AN2397" s="11">
        <v>0.31861814285714285</v>
      </c>
      <c r="AO2397" s="11">
        <v>0.5113356837883104</v>
      </c>
      <c r="AP2397" s="11">
        <v>0.80088000114262103</v>
      </c>
      <c r="AQ2397" s="11">
        <v>0.55366359107479846</v>
      </c>
      <c r="AR2397" s="11">
        <v>17517.560707144101</v>
      </c>
      <c r="AS2397" s="11">
        <v>17500</v>
      </c>
      <c r="AT2397" s="11">
        <v>21566141.570260301</v>
      </c>
      <c r="AW2397" s="11">
        <v>-0.11</v>
      </c>
      <c r="AX2397" s="11">
        <v>-7.4446218522601193E-2</v>
      </c>
    </row>
    <row r="2398" spans="1:50">
      <c r="A2398"/>
      <c r="B2398"/>
      <c r="C2398"/>
      <c r="D2398"/>
      <c r="E2398"/>
      <c r="F2398"/>
      <c r="G2398"/>
      <c r="H2398"/>
      <c r="I2398"/>
      <c r="J2398"/>
      <c r="K2398"/>
      <c r="L2398"/>
      <c r="M2398"/>
      <c r="N2398"/>
      <c r="O2398"/>
      <c r="P2398"/>
      <c r="Q2398"/>
      <c r="R2398"/>
      <c r="S2398"/>
      <c r="T2398"/>
      <c r="U2398"/>
      <c r="V2398"/>
      <c r="W2398"/>
      <c r="X2398"/>
      <c r="Y2398"/>
      <c r="Z2398"/>
      <c r="AA2398" s="11">
        <v>3.0000000000000001E-3</v>
      </c>
      <c r="AB2398" s="11">
        <v>0.75158000566000005</v>
      </c>
      <c r="AC2398" s="11">
        <v>0.7</v>
      </c>
      <c r="AD2398" s="11">
        <v>0.3</v>
      </c>
      <c r="AE2398" s="11">
        <v>0.99400000000000011</v>
      </c>
      <c r="AF2398" s="11">
        <v>0.66700000000000004</v>
      </c>
      <c r="AG2398" s="11">
        <v>0.5</v>
      </c>
      <c r="AH2398" s="11">
        <v>0.88300000000000001</v>
      </c>
      <c r="AI2398" s="11">
        <v>0.64400000000000002</v>
      </c>
      <c r="AJ2398" s="11">
        <v>0.46176915484431602</v>
      </c>
      <c r="AK2398" s="11">
        <v>0.17384534809964597</v>
      </c>
      <c r="AL2398" s="11">
        <v>0.5369181465284697</v>
      </c>
      <c r="AM2398" s="11">
        <v>0.36486233218754227</v>
      </c>
      <c r="AN2398" s="11">
        <v>0.37060057142857139</v>
      </c>
      <c r="AO2398" s="11">
        <v>0.52313594346963543</v>
      </c>
      <c r="AP2398" s="11">
        <v>0.81792000076174742</v>
      </c>
      <c r="AQ2398" s="11">
        <v>0.5369181465284697</v>
      </c>
      <c r="AR2398" s="11">
        <v>18849.398231293799</v>
      </c>
      <c r="AS2398" s="11">
        <v>18740</v>
      </c>
      <c r="AT2398" s="11">
        <v>22042481.2363947</v>
      </c>
      <c r="AW2398" s="11">
        <v>-0.1</v>
      </c>
      <c r="AX2398" s="11">
        <v>-8.5670033406173129E-2</v>
      </c>
    </row>
    <row r="2399" spans="1:50">
      <c r="A2399"/>
      <c r="B2399"/>
      <c r="C2399"/>
      <c r="D2399"/>
      <c r="E2399"/>
      <c r="F2399"/>
      <c r="G2399"/>
      <c r="H2399"/>
      <c r="I2399"/>
      <c r="J2399"/>
      <c r="K2399"/>
      <c r="L2399"/>
      <c r="M2399"/>
      <c r="N2399"/>
      <c r="O2399"/>
      <c r="P2399"/>
      <c r="Q2399"/>
      <c r="R2399"/>
      <c r="S2399"/>
      <c r="T2399"/>
      <c r="U2399"/>
      <c r="V2399"/>
      <c r="W2399"/>
      <c r="X2399"/>
      <c r="Y2399"/>
      <c r="Z2399"/>
      <c r="AA2399" s="11">
        <v>3.0000000000000001E-3</v>
      </c>
      <c r="AB2399" s="11">
        <v>0.76844000627999998</v>
      </c>
      <c r="AC2399" s="11">
        <v>0.7</v>
      </c>
      <c r="AD2399" s="11">
        <v>0.3</v>
      </c>
      <c r="AE2399" s="11">
        <v>0.99400000000000011</v>
      </c>
      <c r="AF2399" s="11">
        <v>0.58499999999999996</v>
      </c>
      <c r="AG2399" s="11">
        <v>0.3</v>
      </c>
      <c r="AH2399" s="11">
        <v>0.91900000000000004</v>
      </c>
      <c r="AI2399" s="11">
        <v>0.64</v>
      </c>
      <c r="AJ2399" s="11">
        <v>0.32379716174814399</v>
      </c>
      <c r="AK2399" s="11">
        <v>0.21832121833533402</v>
      </c>
      <c r="AL2399" s="11">
        <v>0.47655139733408403</v>
      </c>
      <c r="AM2399" s="11">
        <v>0.45253400358223222</v>
      </c>
      <c r="AN2399" s="11">
        <v>0.40111728571428568</v>
      </c>
      <c r="AO2399" s="11">
        <v>0.52793984170442765</v>
      </c>
      <c r="AP2399" s="11">
        <v>0.8349600003808737</v>
      </c>
      <c r="AQ2399" s="11">
        <v>0.47655139733408403</v>
      </c>
      <c r="AR2399" s="11">
        <v>19963.675376215699</v>
      </c>
      <c r="AS2399" s="11">
        <v>20060</v>
      </c>
      <c r="AT2399" s="11">
        <v>22529342</v>
      </c>
      <c r="AW2399" s="11">
        <v>-0.13</v>
      </c>
      <c r="AX2399" s="11">
        <v>-7.548701383071682E-2</v>
      </c>
    </row>
    <row r="2400" spans="1:50">
      <c r="A2400"/>
      <c r="B2400"/>
      <c r="C2400"/>
      <c r="D2400"/>
      <c r="E2400"/>
      <c r="F2400"/>
      <c r="G2400"/>
      <c r="H2400"/>
      <c r="I2400"/>
      <c r="J2400"/>
      <c r="K2400"/>
      <c r="L2400"/>
      <c r="M2400"/>
      <c r="N2400"/>
      <c r="O2400"/>
      <c r="P2400"/>
      <c r="Q2400"/>
      <c r="R2400"/>
      <c r="S2400"/>
      <c r="T2400"/>
      <c r="U2400"/>
      <c r="V2400"/>
      <c r="W2400"/>
      <c r="X2400"/>
      <c r="Y2400"/>
      <c r="Z2400"/>
      <c r="AA2400" s="11">
        <v>3.0000000000000001E-3</v>
      </c>
      <c r="AB2400" s="11">
        <v>0.78530000690000001</v>
      </c>
      <c r="AC2400" s="11">
        <v>0.7</v>
      </c>
      <c r="AD2400" s="11">
        <v>0.3</v>
      </c>
      <c r="AE2400" s="11">
        <v>0.99400000000000011</v>
      </c>
      <c r="AF2400" s="11">
        <v>0.67299999999999993</v>
      </c>
      <c r="AG2400" s="11">
        <v>0.3</v>
      </c>
      <c r="AH2400" s="11">
        <v>0.91299999999999992</v>
      </c>
      <c r="AI2400" s="11">
        <v>0.622</v>
      </c>
      <c r="AJ2400" s="11">
        <v>0.39043913520317003</v>
      </c>
      <c r="AK2400" s="11">
        <v>0.23513385966067402</v>
      </c>
      <c r="AL2400" s="11">
        <v>0.49187894537592225</v>
      </c>
      <c r="AM2400" s="11">
        <v>0.68073819398120106</v>
      </c>
      <c r="AN2400" s="11">
        <v>0.41738971428571425</v>
      </c>
      <c r="AO2400" s="11">
        <v>0.51549239215673104</v>
      </c>
      <c r="AP2400" s="11">
        <v>0.85199999999999998</v>
      </c>
      <c r="AQ2400" s="11">
        <v>0.49187894537592225</v>
      </c>
      <c r="AR2400" s="11">
        <v>21219.710820570599</v>
      </c>
      <c r="AS2400" s="11">
        <v>21610</v>
      </c>
      <c r="AT2400" s="11">
        <v>23118994</v>
      </c>
      <c r="AW2400" s="11">
        <v>-0.1</v>
      </c>
      <c r="AX2400" s="11">
        <v>-8.1715442352849388E-2</v>
      </c>
    </row>
    <row r="2401" spans="1:50">
      <c r="A2401"/>
      <c r="B2401"/>
      <c r="C2401"/>
      <c r="D2401"/>
      <c r="E2401"/>
      <c r="F2401"/>
      <c r="G2401"/>
      <c r="H2401"/>
      <c r="I2401"/>
      <c r="J2401"/>
      <c r="K2401"/>
      <c r="L2401"/>
      <c r="M2401"/>
      <c r="N2401"/>
      <c r="O2401"/>
      <c r="P2401"/>
      <c r="Q2401"/>
      <c r="R2401"/>
      <c r="S2401"/>
      <c r="T2401"/>
      <c r="U2401"/>
      <c r="V2401"/>
      <c r="W2401"/>
      <c r="X2401"/>
      <c r="Y2401"/>
      <c r="Z2401"/>
      <c r="AA2401" s="11">
        <v>3.0000000000000001E-3</v>
      </c>
      <c r="AB2401" s="11">
        <v>0.78959400666602164</v>
      </c>
      <c r="AC2401" s="11">
        <v>0.51</v>
      </c>
      <c r="AD2401" s="11">
        <v>0.5</v>
      </c>
      <c r="AE2401" s="11">
        <v>0.99400000000000011</v>
      </c>
      <c r="AF2401" s="11">
        <v>0.69299999999999995</v>
      </c>
      <c r="AG2401" s="11">
        <v>0.3</v>
      </c>
      <c r="AH2401" s="11">
        <v>0.90799999999999992</v>
      </c>
      <c r="AI2401" s="11">
        <v>0.70400000000000007</v>
      </c>
      <c r="AJ2401" s="11">
        <v>0.39158999551849999</v>
      </c>
      <c r="AK2401" s="11">
        <v>0.16504688412211599</v>
      </c>
      <c r="AL2401" s="11">
        <v>0.46229873869680249</v>
      </c>
      <c r="AM2401" s="11">
        <v>0.9244067939657411</v>
      </c>
      <c r="AN2401" s="11">
        <v>0.4320317142857143</v>
      </c>
      <c r="AO2401" s="11">
        <v>0.51652116599362152</v>
      </c>
      <c r="AP2401" s="11">
        <v>0.85299999999999998</v>
      </c>
      <c r="AQ2401" s="11">
        <v>0.46229873869680249</v>
      </c>
      <c r="AR2401" s="11">
        <v>22067.364922983401</v>
      </c>
      <c r="AS2401" s="11">
        <v>22590</v>
      </c>
      <c r="AT2401" s="11">
        <v>23678849</v>
      </c>
      <c r="AW2401" s="11">
        <v>-0.09</v>
      </c>
      <c r="AX2401" s="11">
        <v>-8.6391277214419637E-2</v>
      </c>
    </row>
    <row r="2402" spans="1:50">
      <c r="A2402"/>
      <c r="B2402"/>
      <c r="C2402"/>
      <c r="D2402"/>
      <c r="E2402"/>
      <c r="F2402"/>
      <c r="G2402"/>
      <c r="H2402"/>
      <c r="I2402"/>
      <c r="J2402"/>
      <c r="K2402"/>
      <c r="L2402"/>
      <c r="M2402"/>
      <c r="N2402"/>
      <c r="O2402"/>
      <c r="P2402"/>
      <c r="Q2402"/>
      <c r="R2402"/>
      <c r="S2402"/>
      <c r="T2402"/>
      <c r="U2402"/>
      <c r="V2402"/>
      <c r="W2402"/>
      <c r="X2402"/>
      <c r="Y2402"/>
      <c r="Z2402"/>
      <c r="AA2402" s="11">
        <v>3.0000000000000001E-3</v>
      </c>
      <c r="AB2402" s="11">
        <v>0.79388800643204327</v>
      </c>
      <c r="AC2402" s="11">
        <v>0.53</v>
      </c>
      <c r="AD2402" s="11">
        <v>0.4</v>
      </c>
      <c r="AE2402" s="11">
        <v>0.99400000000000011</v>
      </c>
      <c r="AF2402" s="11">
        <v>0.66700000000000004</v>
      </c>
      <c r="AG2402" s="11">
        <v>0.3</v>
      </c>
      <c r="AH2402" s="11">
        <v>0.8</v>
      </c>
      <c r="AI2402" s="11">
        <v>0.70400000000000007</v>
      </c>
      <c r="AJ2402" s="11">
        <v>0.40231455281904804</v>
      </c>
      <c r="AK2402" s="11">
        <v>0.176675947531094</v>
      </c>
      <c r="AL2402" s="11">
        <v>0.47977462048814273</v>
      </c>
      <c r="AM2402" s="11">
        <v>1</v>
      </c>
      <c r="AN2402" s="11">
        <v>0.44565328571428575</v>
      </c>
      <c r="AO2402" s="11">
        <v>0.54066852614588112</v>
      </c>
      <c r="AP2402" s="11">
        <v>0.84900000000000009</v>
      </c>
      <c r="AQ2402" s="11">
        <v>0.47977462048814273</v>
      </c>
      <c r="AR2402" s="11">
        <v>22748.3313939941</v>
      </c>
      <c r="AS2402" s="11">
        <v>23130</v>
      </c>
      <c r="AT2402" s="11">
        <v>24236361.2603666</v>
      </c>
      <c r="AW2402" s="11">
        <v>-0.09</v>
      </c>
      <c r="AX2402" s="11">
        <v>-8.255226286954126E-2</v>
      </c>
    </row>
    <row r="2403" spans="1:50">
      <c r="A2403"/>
      <c r="B2403"/>
      <c r="C2403"/>
      <c r="D2403"/>
      <c r="E2403"/>
      <c r="F2403"/>
      <c r="G2403"/>
      <c r="H2403"/>
      <c r="I2403"/>
      <c r="J2403"/>
      <c r="K2403"/>
      <c r="L2403"/>
      <c r="M2403"/>
      <c r="N2403"/>
      <c r="O2403"/>
      <c r="P2403"/>
      <c r="Q2403"/>
      <c r="R2403"/>
      <c r="S2403"/>
      <c r="T2403"/>
      <c r="U2403"/>
      <c r="V2403"/>
      <c r="W2403"/>
      <c r="X2403"/>
      <c r="Y2403"/>
      <c r="Z2403"/>
      <c r="AA2403" s="11">
        <v>3.0000000000000001E-3</v>
      </c>
      <c r="AB2403" s="11">
        <v>0.7981820061980649</v>
      </c>
      <c r="AC2403" s="11">
        <v>0.73</v>
      </c>
      <c r="AD2403" s="11">
        <v>0.4</v>
      </c>
      <c r="AE2403" s="11">
        <v>0.997</v>
      </c>
      <c r="AF2403" s="11">
        <v>0.69099999999999995</v>
      </c>
      <c r="AG2403" s="11">
        <v>0.3</v>
      </c>
      <c r="AH2403" s="11">
        <v>0.76700000000000002</v>
      </c>
      <c r="AI2403" s="11">
        <v>0.76800000000000002</v>
      </c>
      <c r="AJ2403" s="11">
        <v>0.42783254718861602</v>
      </c>
      <c r="AK2403" s="11">
        <v>0.16447750416835</v>
      </c>
      <c r="AL2403" s="11">
        <v>0.5107777313585472</v>
      </c>
      <c r="AM2403" s="11">
        <v>1</v>
      </c>
      <c r="AN2403" s="11">
        <v>0.45728814285714287</v>
      </c>
      <c r="AO2403" s="11">
        <v>0.54239035028469929</v>
      </c>
      <c r="AP2403" s="11">
        <v>0.77200000000000002</v>
      </c>
      <c r="AQ2403" s="11">
        <v>0.5107777313585472</v>
      </c>
      <c r="AR2403" s="11">
        <v>23671.290941763898</v>
      </c>
      <c r="AS2403" s="11">
        <v>24130</v>
      </c>
      <c r="AT2403" s="11">
        <v>24807000</v>
      </c>
      <c r="AW2403" s="11">
        <v>-0.08</v>
      </c>
      <c r="AX2403" s="11">
        <v>-9.2538610446675995E-2</v>
      </c>
    </row>
    <row r="2404" spans="1:50">
      <c r="A2404"/>
      <c r="B2404"/>
      <c r="C2404"/>
      <c r="D2404"/>
      <c r="E2404"/>
      <c r="F2404"/>
      <c r="G2404"/>
      <c r="H2404"/>
      <c r="I2404"/>
      <c r="J2404"/>
      <c r="K2404"/>
      <c r="L2404"/>
      <c r="M2404"/>
      <c r="N2404"/>
      <c r="O2404"/>
      <c r="P2404"/>
      <c r="Q2404"/>
      <c r="R2404"/>
      <c r="S2404"/>
      <c r="T2404"/>
      <c r="U2404"/>
      <c r="V2404"/>
      <c r="W2404"/>
      <c r="X2404"/>
      <c r="Y2404"/>
      <c r="Z2404"/>
      <c r="AA2404" s="11">
        <v>3.0000000000000001E-3</v>
      </c>
      <c r="AB2404" s="11">
        <v>0.80247600596408653</v>
      </c>
      <c r="AC2404" s="11">
        <v>0.79599999999999993</v>
      </c>
      <c r="AD2404" s="11">
        <v>0.5</v>
      </c>
      <c r="AE2404" s="11">
        <v>0.996</v>
      </c>
      <c r="AF2404" s="11">
        <v>0.7340000000000001</v>
      </c>
      <c r="AG2404" s="11">
        <v>0.4</v>
      </c>
      <c r="AH2404" s="11">
        <v>0.68400000000000005</v>
      </c>
      <c r="AI2404" s="11">
        <v>0.81799999999999995</v>
      </c>
      <c r="AJ2404" s="11">
        <v>0.42653019576314</v>
      </c>
      <c r="AK2404" s="11">
        <v>0.14525120641080197</v>
      </c>
      <c r="AL2404" s="11">
        <v>0.52929286325378944</v>
      </c>
      <c r="AM2404" s="11">
        <v>1</v>
      </c>
      <c r="AN2404" s="11">
        <v>0.46822471428571433</v>
      </c>
      <c r="AO2404" s="11">
        <v>0.52469189418925088</v>
      </c>
      <c r="AP2404" s="11">
        <v>0.76400000000000001</v>
      </c>
      <c r="AQ2404" s="11">
        <v>0.52929286325378944</v>
      </c>
      <c r="AR2404" s="11">
        <v>23479.510648571901</v>
      </c>
      <c r="AS2404" s="11">
        <v>24020</v>
      </c>
      <c r="AT2404" s="11">
        <v>25391100</v>
      </c>
      <c r="AW2404" s="11">
        <v>-0.06</v>
      </c>
      <c r="AX2404" s="11">
        <v>-9.3441701322568571E-2</v>
      </c>
    </row>
    <row r="2405" spans="1:50">
      <c r="A2405"/>
      <c r="B2405"/>
      <c r="C2405"/>
      <c r="D2405"/>
      <c r="E2405"/>
      <c r="F2405"/>
      <c r="G2405"/>
      <c r="H2405"/>
      <c r="I2405"/>
      <c r="J2405"/>
      <c r="K2405"/>
      <c r="L2405"/>
      <c r="M2405"/>
      <c r="N2405"/>
      <c r="O2405"/>
      <c r="P2405"/>
      <c r="Q2405"/>
      <c r="R2405"/>
      <c r="S2405"/>
      <c r="T2405"/>
      <c r="U2405"/>
      <c r="V2405"/>
      <c r="W2405"/>
      <c r="X2405"/>
      <c r="Y2405"/>
      <c r="Z2405"/>
      <c r="AA2405" s="11">
        <v>3.0000000000000001E-3</v>
      </c>
      <c r="AB2405" s="11">
        <v>0.80677000573010815</v>
      </c>
      <c r="AC2405" s="11">
        <v>0.84599999999999997</v>
      </c>
      <c r="AD2405" s="11">
        <v>0.5</v>
      </c>
      <c r="AE2405" s="11">
        <v>0.996</v>
      </c>
      <c r="AF2405" s="11">
        <v>0.68099999999999994</v>
      </c>
      <c r="AG2405" s="11">
        <v>0.45</v>
      </c>
      <c r="AH2405" s="11">
        <v>0.623</v>
      </c>
      <c r="AI2405" s="11">
        <v>0.82499999999999996</v>
      </c>
      <c r="AJ2405" s="11">
        <v>0.42726489378908683</v>
      </c>
      <c r="AK2405" s="11">
        <v>0.14879869426740142</v>
      </c>
      <c r="AL2405" s="11">
        <v>0.52899993462779904</v>
      </c>
      <c r="AM2405" s="11">
        <v>1</v>
      </c>
      <c r="AN2405" s="11">
        <v>0.46354246724751352</v>
      </c>
      <c r="AO2405" s="11">
        <v>0.52444497525287737</v>
      </c>
      <c r="AP2405" s="11">
        <v>0.74400000000000011</v>
      </c>
      <c r="AQ2405" s="11">
        <v>0.52899993462779904</v>
      </c>
      <c r="AS2405" s="11">
        <v>25543.333333333256</v>
      </c>
      <c r="AW2405" s="11">
        <v>-0.06</v>
      </c>
      <c r="AX2405" s="11">
        <v>-9.6262686638927175E-2</v>
      </c>
    </row>
    <row r="2406" spans="1:50">
      <c r="A2406"/>
      <c r="B2406"/>
      <c r="C2406"/>
      <c r="D2406"/>
      <c r="E2406"/>
      <c r="F2406"/>
      <c r="G2406"/>
      <c r="H2406"/>
      <c r="I2406"/>
      <c r="J2406"/>
      <c r="K2406"/>
      <c r="L2406"/>
      <c r="M2406"/>
      <c r="N2406"/>
      <c r="O2406"/>
      <c r="P2406"/>
      <c r="Q2406"/>
      <c r="R2406"/>
      <c r="S2406"/>
      <c r="T2406"/>
      <c r="U2406"/>
      <c r="V2406"/>
      <c r="W2406"/>
      <c r="X2406"/>
      <c r="Y2406"/>
      <c r="Z2406"/>
      <c r="AA2406" s="11">
        <v>4.674596166831143E-2</v>
      </c>
      <c r="AB2406" s="11">
        <v>0.71500000000000008</v>
      </c>
      <c r="AC2406" s="11">
        <v>0.53900000024586914</v>
      </c>
      <c r="AD2406" s="11">
        <v>0.49000000022351742</v>
      </c>
      <c r="AE2406" s="11">
        <v>0.59486000027135022</v>
      </c>
      <c r="AF2406" s="11">
        <v>0.85260000038892025</v>
      </c>
      <c r="AG2406" s="11">
        <v>0.49000000022351742</v>
      </c>
      <c r="AH2406" s="11">
        <v>0.54684000024944535</v>
      </c>
      <c r="AI2406" s="11">
        <v>0.4410000002011657</v>
      </c>
      <c r="AJ2406" s="11">
        <v>0.38093053128330656</v>
      </c>
      <c r="AK2406" s="11">
        <v>0.47933315901884577</v>
      </c>
      <c r="AL2406" s="11">
        <v>0.44831038079228547</v>
      </c>
      <c r="AM2406" s="11">
        <v>1.7278886766878236E-4</v>
      </c>
      <c r="AN2406" s="11">
        <v>4.3842994370928833E-2</v>
      </c>
      <c r="AO2406" s="11">
        <v>0.43950532989947755</v>
      </c>
      <c r="AP2406" s="11">
        <v>0.34960000195354224</v>
      </c>
      <c r="AQ2406" s="11">
        <v>0.44831038079228547</v>
      </c>
      <c r="AR2406" s="11">
        <v>1116.2117886572801</v>
      </c>
      <c r="AS2406" s="11">
        <v>1080</v>
      </c>
      <c r="AT2406" s="11">
        <v>8659906</v>
      </c>
      <c r="AU2406" s="11">
        <v>41.44</v>
      </c>
      <c r="AV2406" s="11">
        <v>79.39</v>
      </c>
      <c r="AW2406" s="11">
        <v>0.01</v>
      </c>
      <c r="AX2406" s="11">
        <v>-5.4922042598042065E-2</v>
      </c>
    </row>
    <row r="2407" spans="1:50">
      <c r="A2407"/>
      <c r="B2407"/>
      <c r="C2407"/>
      <c r="D2407"/>
      <c r="E2407"/>
      <c r="F2407"/>
      <c r="G2407"/>
      <c r="H2407"/>
      <c r="I2407"/>
      <c r="J2407"/>
      <c r="K2407"/>
      <c r="L2407"/>
      <c r="M2407"/>
      <c r="N2407"/>
      <c r="O2407"/>
      <c r="P2407"/>
      <c r="Q2407"/>
      <c r="R2407"/>
      <c r="S2407"/>
      <c r="T2407"/>
      <c r="U2407"/>
      <c r="V2407"/>
      <c r="W2407"/>
      <c r="X2407"/>
      <c r="Y2407"/>
      <c r="Z2407"/>
      <c r="AA2407" s="11">
        <v>4.674596166831143E-2</v>
      </c>
      <c r="AB2407" s="11">
        <v>0.70700000760000004</v>
      </c>
      <c r="AC2407" s="11">
        <v>0.55000000000000004</v>
      </c>
      <c r="AD2407" s="11">
        <v>0.5</v>
      </c>
      <c r="AE2407" s="11">
        <v>0.60699999999999998</v>
      </c>
      <c r="AF2407" s="11">
        <v>0.87</v>
      </c>
      <c r="AG2407" s="11">
        <v>0.5</v>
      </c>
      <c r="AH2407" s="11">
        <v>0.55799999999999994</v>
      </c>
      <c r="AI2407" s="11">
        <v>0.45</v>
      </c>
      <c r="AJ2407" s="11">
        <v>0.37850054218124601</v>
      </c>
      <c r="AK2407" s="11">
        <v>0.47891138676354406</v>
      </c>
      <c r="AL2407" s="11">
        <v>0.44725549062843273</v>
      </c>
      <c r="AM2407" s="11">
        <v>1.7631517101016666E-4</v>
      </c>
      <c r="AN2407" s="11">
        <v>4.4796102921053765E-2</v>
      </c>
      <c r="AO2407" s="11">
        <v>0.43827074482354356</v>
      </c>
      <c r="AP2407" s="11">
        <v>0.35834000175818803</v>
      </c>
      <c r="AQ2407" s="11">
        <v>0.44725549062843273</v>
      </c>
      <c r="AR2407" s="11">
        <v>1129.3671520411001</v>
      </c>
      <c r="AS2407" s="11">
        <v>1110</v>
      </c>
      <c r="AT2407" s="11">
        <v>8898207</v>
      </c>
      <c r="AW2407" s="11">
        <v>0.02</v>
      </c>
      <c r="AX2407" s="11">
        <v>-5.6042846544044289E-2</v>
      </c>
    </row>
    <row r="2408" spans="1:50">
      <c r="A2408"/>
      <c r="B2408"/>
      <c r="C2408"/>
      <c r="D2408"/>
      <c r="E2408"/>
      <c r="F2408"/>
      <c r="G2408"/>
      <c r="H2408"/>
      <c r="I2408"/>
      <c r="J2408"/>
      <c r="K2408"/>
      <c r="L2408"/>
      <c r="M2408"/>
      <c r="N2408"/>
      <c r="O2408"/>
      <c r="P2408"/>
      <c r="Q2408"/>
      <c r="R2408"/>
      <c r="S2408"/>
      <c r="T2408"/>
      <c r="U2408"/>
      <c r="V2408"/>
      <c r="W2408"/>
      <c r="X2408"/>
      <c r="Y2408"/>
      <c r="Z2408"/>
      <c r="AA2408" s="11">
        <v>4.674596166831143E-2</v>
      </c>
      <c r="AB2408" s="11">
        <v>0.70700000760000004</v>
      </c>
      <c r="AC2408" s="11">
        <v>0.55000000000000004</v>
      </c>
      <c r="AD2408" s="11">
        <v>0.5</v>
      </c>
      <c r="AE2408" s="11">
        <v>0.61</v>
      </c>
      <c r="AF2408" s="11">
        <v>0.86799999999999999</v>
      </c>
      <c r="AG2408" s="11">
        <v>0.5</v>
      </c>
      <c r="AH2408" s="11">
        <v>0.621</v>
      </c>
      <c r="AI2408" s="11">
        <v>0.37799999999999995</v>
      </c>
      <c r="AJ2408" s="11">
        <v>0.34363834452349201</v>
      </c>
      <c r="AK2408" s="11">
        <v>0.48250252546838179</v>
      </c>
      <c r="AL2408" s="11">
        <v>0.45612711473629231</v>
      </c>
      <c r="AM2408" s="11">
        <v>8.4375972771283327E-4</v>
      </c>
      <c r="AN2408" s="11">
        <v>4.5749211471178705E-2</v>
      </c>
      <c r="AO2408" s="11">
        <v>0.46631574920951585</v>
      </c>
      <c r="AP2408" s="11">
        <v>0.36708000156283382</v>
      </c>
      <c r="AQ2408" s="11">
        <v>0.45612711473629231</v>
      </c>
      <c r="AR2408" s="11">
        <v>1153.7394575942701</v>
      </c>
      <c r="AS2408" s="11">
        <v>1140</v>
      </c>
      <c r="AT2408" s="11">
        <v>9141623</v>
      </c>
      <c r="AW2408" s="11">
        <v>0.02</v>
      </c>
      <c r="AX2408" s="11">
        <v>-4.917916850425802E-2</v>
      </c>
    </row>
    <row r="2409" spans="1:50">
      <c r="A2409"/>
      <c r="B2409"/>
      <c r="C2409"/>
      <c r="D2409"/>
      <c r="E2409"/>
      <c r="F2409"/>
      <c r="G2409"/>
      <c r="H2409"/>
      <c r="I2409"/>
      <c r="J2409"/>
      <c r="K2409"/>
      <c r="L2409"/>
      <c r="M2409"/>
      <c r="N2409"/>
      <c r="O2409"/>
      <c r="P2409"/>
      <c r="Q2409"/>
      <c r="R2409"/>
      <c r="S2409"/>
      <c r="T2409"/>
      <c r="U2409"/>
      <c r="V2409"/>
      <c r="W2409"/>
      <c r="X2409"/>
      <c r="Y2409"/>
      <c r="Z2409"/>
      <c r="AA2409" s="11">
        <v>4.674596166831143E-2</v>
      </c>
      <c r="AB2409" s="11">
        <v>0.70700000760000004</v>
      </c>
      <c r="AC2409" s="11">
        <v>0.55000000000000004</v>
      </c>
      <c r="AD2409" s="11">
        <v>0.5</v>
      </c>
      <c r="AE2409" s="11">
        <v>0.60599999999999998</v>
      </c>
      <c r="AF2409" s="11">
        <v>0.88200000000000001</v>
      </c>
      <c r="AG2409" s="11">
        <v>0.5</v>
      </c>
      <c r="AH2409" s="11">
        <v>0.68599999999999994</v>
      </c>
      <c r="AI2409" s="11">
        <v>0.65</v>
      </c>
      <c r="AJ2409" s="11">
        <v>0.30877614686573801</v>
      </c>
      <c r="AK2409" s="11">
        <v>0.48609366417321959</v>
      </c>
      <c r="AL2409" s="11">
        <v>0.46499873884415194</v>
      </c>
      <c r="AM2409" s="11">
        <v>3.2524808967479999E-3</v>
      </c>
      <c r="AN2409" s="11">
        <v>4.6702320021303638E-2</v>
      </c>
      <c r="AO2409" s="11">
        <v>0.49436075359548814</v>
      </c>
      <c r="AP2409" s="11">
        <v>0.37582000136747956</v>
      </c>
      <c r="AQ2409" s="11">
        <v>0.46499873884415194</v>
      </c>
      <c r="AR2409" s="11">
        <v>1202.9193697150699</v>
      </c>
      <c r="AS2409" s="11">
        <v>1190</v>
      </c>
      <c r="AT2409" s="11">
        <v>9390097</v>
      </c>
      <c r="AW2409" s="11">
        <v>0.03</v>
      </c>
      <c r="AX2409" s="11">
        <v>-5.507591692364916E-2</v>
      </c>
    </row>
    <row r="2410" spans="1:50">
      <c r="A2410"/>
      <c r="B2410"/>
      <c r="C2410"/>
      <c r="D2410"/>
      <c r="E2410"/>
      <c r="F2410"/>
      <c r="G2410"/>
      <c r="H2410"/>
      <c r="I2410"/>
      <c r="J2410"/>
      <c r="K2410"/>
      <c r="L2410"/>
      <c r="M2410"/>
      <c r="N2410"/>
      <c r="O2410"/>
      <c r="P2410"/>
      <c r="Q2410"/>
      <c r="R2410"/>
      <c r="S2410"/>
      <c r="T2410"/>
      <c r="U2410"/>
      <c r="V2410"/>
      <c r="W2410"/>
      <c r="X2410"/>
      <c r="Y2410"/>
      <c r="Z2410"/>
      <c r="AA2410" s="11">
        <v>4.674596166831143E-2</v>
      </c>
      <c r="AB2410" s="11">
        <v>0.70700000760000004</v>
      </c>
      <c r="AC2410" s="11">
        <v>0.55000000000000004</v>
      </c>
      <c r="AD2410" s="11">
        <v>0.5</v>
      </c>
      <c r="AE2410" s="11">
        <v>0.60299999999999998</v>
      </c>
      <c r="AF2410" s="11">
        <v>0.90099999999999991</v>
      </c>
      <c r="AG2410" s="11">
        <v>0.5</v>
      </c>
      <c r="AH2410" s="11">
        <v>0.75099999999999989</v>
      </c>
      <c r="AI2410" s="11">
        <v>0.65</v>
      </c>
      <c r="AJ2410" s="11">
        <v>0.35391411768884601</v>
      </c>
      <c r="AK2410" s="11">
        <v>0.50799833560160179</v>
      </c>
      <c r="AL2410" s="11">
        <v>0.47786299763776291</v>
      </c>
      <c r="AM2410" s="11">
        <v>1.0125319187958556E-2</v>
      </c>
      <c r="AN2410" s="11">
        <v>4.7655428571428571E-2</v>
      </c>
      <c r="AO2410" s="11">
        <v>0.49917462795050344</v>
      </c>
      <c r="AP2410" s="11">
        <v>0.38456000117212541</v>
      </c>
      <c r="AQ2410" s="11">
        <v>0.47786299763776291</v>
      </c>
      <c r="AR2410" s="11">
        <v>1263.9128895071799</v>
      </c>
      <c r="AS2410" s="11">
        <v>1240</v>
      </c>
      <c r="AT2410" s="11">
        <v>9643482</v>
      </c>
      <c r="AW2410" s="11">
        <v>0.05</v>
      </c>
      <c r="AX2410" s="11">
        <v>-5.4340822617324758E-2</v>
      </c>
    </row>
    <row r="2411" spans="1:50">
      <c r="A2411"/>
      <c r="B2411"/>
      <c r="C2411"/>
      <c r="D2411"/>
      <c r="E2411"/>
      <c r="F2411"/>
      <c r="G2411"/>
      <c r="H2411"/>
      <c r="I2411"/>
      <c r="J2411"/>
      <c r="K2411"/>
      <c r="L2411"/>
      <c r="M2411"/>
      <c r="N2411"/>
      <c r="O2411"/>
      <c r="P2411"/>
      <c r="Q2411"/>
      <c r="R2411"/>
      <c r="S2411"/>
      <c r="T2411"/>
      <c r="U2411"/>
      <c r="V2411"/>
      <c r="W2411"/>
      <c r="X2411"/>
      <c r="Y2411"/>
      <c r="Z2411"/>
      <c r="AA2411" s="11">
        <v>4.674596166831143E-2</v>
      </c>
      <c r="AB2411" s="11">
        <v>0.70700000760000004</v>
      </c>
      <c r="AC2411" s="11">
        <v>0.55000000000000004</v>
      </c>
      <c r="AD2411" s="11">
        <v>0.5</v>
      </c>
      <c r="AE2411" s="11">
        <v>0.60299999999999998</v>
      </c>
      <c r="AF2411" s="11">
        <v>0.89200000000000002</v>
      </c>
      <c r="AG2411" s="11">
        <v>0.5</v>
      </c>
      <c r="AH2411" s="11">
        <v>0.77400000000000002</v>
      </c>
      <c r="AI2411" s="11">
        <v>0.65</v>
      </c>
      <c r="AJ2411" s="11">
        <v>0.39905208851195401</v>
      </c>
      <c r="AK2411" s="11">
        <v>0.52990300702998394</v>
      </c>
      <c r="AL2411" s="11">
        <v>0.49072725643137377</v>
      </c>
      <c r="AM2411" s="11">
        <v>2.8081463140609556E-2</v>
      </c>
      <c r="AN2411" s="11">
        <v>5.3810892857142856E-2</v>
      </c>
      <c r="AO2411" s="11">
        <v>0.50398850230551884</v>
      </c>
      <c r="AP2411" s="11">
        <v>0.39330000097677115</v>
      </c>
      <c r="AQ2411" s="11">
        <v>0.49072725643137377</v>
      </c>
      <c r="AR2411" s="11">
        <v>1297.8036203465499</v>
      </c>
      <c r="AS2411" s="11">
        <v>1270</v>
      </c>
      <c r="AT2411" s="11">
        <v>9901787</v>
      </c>
      <c r="AW2411" s="11">
        <v>0.06</v>
      </c>
      <c r="AX2411" s="11">
        <v>-4.9503911732060091E-2</v>
      </c>
    </row>
    <row r="2412" spans="1:50">
      <c r="A2412"/>
      <c r="B2412"/>
      <c r="C2412"/>
      <c r="D2412"/>
      <c r="E2412"/>
      <c r="F2412"/>
      <c r="G2412"/>
      <c r="H2412"/>
      <c r="I2412"/>
      <c r="J2412"/>
      <c r="K2412"/>
      <c r="L2412"/>
      <c r="M2412"/>
      <c r="N2412"/>
      <c r="O2412"/>
      <c r="P2412"/>
      <c r="Q2412"/>
      <c r="R2412"/>
      <c r="S2412"/>
      <c r="T2412"/>
      <c r="U2412"/>
      <c r="V2412"/>
      <c r="W2412"/>
      <c r="X2412"/>
      <c r="Y2412"/>
      <c r="Z2412"/>
      <c r="AA2412" s="11">
        <v>4.674596166831143E-2</v>
      </c>
      <c r="AB2412" s="11">
        <v>0.7071333376333333</v>
      </c>
      <c r="AC2412" s="11">
        <v>0.55000000000000004</v>
      </c>
      <c r="AD2412" s="11">
        <v>0.5</v>
      </c>
      <c r="AE2412" s="11">
        <v>0.60199999999999998</v>
      </c>
      <c r="AF2412" s="11">
        <v>0.89200000000000002</v>
      </c>
      <c r="AG2412" s="11">
        <v>0.5</v>
      </c>
      <c r="AH2412" s="11">
        <v>0.78799999999999992</v>
      </c>
      <c r="AI2412" s="11">
        <v>0.61</v>
      </c>
      <c r="AJ2412" s="11">
        <v>0.41932028546373895</v>
      </c>
      <c r="AK2412" s="11">
        <v>0.54739260943788204</v>
      </c>
      <c r="AL2412" s="11">
        <v>0.51549124352165054</v>
      </c>
      <c r="AM2412" s="11">
        <v>3.299109652166389E-2</v>
      </c>
      <c r="AN2412" s="11">
        <v>5.9966357142857141E-2</v>
      </c>
      <c r="AO2412" s="11">
        <v>0.49852109140707512</v>
      </c>
      <c r="AP2412" s="11">
        <v>0.40204000078141688</v>
      </c>
      <c r="AQ2412" s="11">
        <v>0.51549124352165054</v>
      </c>
      <c r="AR2412" s="11">
        <v>1352.1202276296001</v>
      </c>
      <c r="AS2412" s="11">
        <v>1330</v>
      </c>
      <c r="AT2412" s="11">
        <v>10164729</v>
      </c>
      <c r="AU2412" s="11">
        <v>41.25</v>
      </c>
      <c r="AV2412" s="11">
        <v>71.290000000000006</v>
      </c>
      <c r="AW2412" s="11">
        <v>0.06</v>
      </c>
      <c r="AX2412" s="11">
        <v>-5.1306687676912544E-2</v>
      </c>
    </row>
    <row r="2413" spans="1:50">
      <c r="A2413"/>
      <c r="B2413"/>
      <c r="C2413"/>
      <c r="D2413"/>
      <c r="E2413"/>
      <c r="F2413"/>
      <c r="G2413"/>
      <c r="H2413"/>
      <c r="I2413"/>
      <c r="J2413"/>
      <c r="K2413"/>
      <c r="L2413"/>
      <c r="M2413"/>
      <c r="N2413"/>
      <c r="O2413"/>
      <c r="P2413"/>
      <c r="Q2413"/>
      <c r="R2413"/>
      <c r="S2413"/>
      <c r="T2413"/>
      <c r="U2413"/>
      <c r="V2413"/>
      <c r="W2413"/>
      <c r="X2413"/>
      <c r="Y2413"/>
      <c r="Z2413"/>
      <c r="AA2413" s="11">
        <v>4.674596166831143E-2</v>
      </c>
      <c r="AB2413" s="11">
        <v>0.70726666766666668</v>
      </c>
      <c r="AC2413" s="11">
        <v>0.55000000000000004</v>
      </c>
      <c r="AD2413" s="11">
        <v>0.5</v>
      </c>
      <c r="AE2413" s="11">
        <v>0.59899999999999998</v>
      </c>
      <c r="AF2413" s="11">
        <v>0.86799999999999999</v>
      </c>
      <c r="AG2413" s="11">
        <v>0.5</v>
      </c>
      <c r="AH2413" s="11">
        <v>0.79400000000000004</v>
      </c>
      <c r="AI2413" s="11">
        <v>0.61</v>
      </c>
      <c r="AJ2413" s="11">
        <v>0.43958848241552395</v>
      </c>
      <c r="AK2413" s="11">
        <v>0.56488221184578002</v>
      </c>
      <c r="AL2413" s="11">
        <v>0.54025523061192737</v>
      </c>
      <c r="AM2413" s="11">
        <v>5.8944048348670106E-2</v>
      </c>
      <c r="AN2413" s="11">
        <v>6.6121821428571426E-2</v>
      </c>
      <c r="AO2413" s="11">
        <v>0.49305368050863141</v>
      </c>
      <c r="AP2413" s="11">
        <v>0.41078000058606273</v>
      </c>
      <c r="AQ2413" s="11">
        <v>0.54025523061192737</v>
      </c>
      <c r="AR2413" s="11">
        <v>1347.5633523783799</v>
      </c>
      <c r="AS2413" s="11">
        <v>1320</v>
      </c>
      <c r="AT2413" s="11">
        <v>10432662</v>
      </c>
      <c r="AW2413" s="11">
        <v>7.0000000000000007E-2</v>
      </c>
      <c r="AX2413" s="11">
        <v>-4.9720117341356562E-2</v>
      </c>
    </row>
    <row r="2414" spans="1:50">
      <c r="A2414"/>
      <c r="B2414"/>
      <c r="C2414"/>
      <c r="D2414"/>
      <c r="E2414"/>
      <c r="F2414"/>
      <c r="G2414"/>
      <c r="H2414"/>
      <c r="I2414"/>
      <c r="J2414"/>
      <c r="K2414"/>
      <c r="L2414"/>
      <c r="M2414"/>
      <c r="N2414"/>
      <c r="O2414"/>
      <c r="P2414"/>
      <c r="Q2414"/>
      <c r="R2414"/>
      <c r="S2414"/>
      <c r="T2414"/>
      <c r="U2414"/>
      <c r="V2414"/>
      <c r="W2414"/>
      <c r="X2414"/>
      <c r="Y2414"/>
      <c r="Z2414"/>
      <c r="AA2414" s="11">
        <v>4.674596166831143E-2</v>
      </c>
      <c r="AB2414" s="11">
        <v>0.70739999770000006</v>
      </c>
      <c r="AC2414" s="11">
        <v>0.55000000000000004</v>
      </c>
      <c r="AD2414" s="11">
        <v>0.5</v>
      </c>
      <c r="AE2414" s="11">
        <v>0.59799999999999998</v>
      </c>
      <c r="AF2414" s="11">
        <v>0.88</v>
      </c>
      <c r="AG2414" s="11">
        <v>0.5</v>
      </c>
      <c r="AH2414" s="11">
        <v>0.80400000000000005</v>
      </c>
      <c r="AI2414" s="11">
        <v>0.61</v>
      </c>
      <c r="AJ2414" s="11">
        <v>0.44143450203284001</v>
      </c>
      <c r="AK2414" s="11">
        <v>0.53944774090631609</v>
      </c>
      <c r="AL2414" s="11">
        <v>0.47665458017863449</v>
      </c>
      <c r="AM2414" s="11">
        <v>8.1195663988429992E-2</v>
      </c>
      <c r="AN2414" s="11">
        <v>7.2277285714285711E-2</v>
      </c>
      <c r="AO2414" s="11">
        <v>0.46071096656803662</v>
      </c>
      <c r="AP2414" s="11">
        <v>0.41952000039070847</v>
      </c>
      <c r="AQ2414" s="11">
        <v>0.47665458017863449</v>
      </c>
      <c r="AR2414" s="11">
        <v>1430.6915594201701</v>
      </c>
      <c r="AS2414" s="11">
        <v>1410</v>
      </c>
      <c r="AT2414" s="11">
        <v>10706962</v>
      </c>
      <c r="AW2414" s="11">
        <v>0.06</v>
      </c>
      <c r="AX2414" s="11">
        <v>-4.7680055374393626E-2</v>
      </c>
    </row>
    <row r="2415" spans="1:50">
      <c r="A2415"/>
      <c r="B2415"/>
      <c r="C2415"/>
      <c r="D2415"/>
      <c r="E2415"/>
      <c r="F2415"/>
      <c r="G2415"/>
      <c r="H2415"/>
      <c r="I2415"/>
      <c r="J2415"/>
      <c r="K2415"/>
      <c r="L2415"/>
      <c r="M2415"/>
      <c r="N2415"/>
      <c r="O2415"/>
      <c r="P2415"/>
      <c r="Q2415"/>
      <c r="R2415"/>
      <c r="S2415"/>
      <c r="T2415"/>
      <c r="U2415"/>
      <c r="V2415"/>
      <c r="W2415"/>
      <c r="X2415"/>
      <c r="Y2415"/>
      <c r="Z2415"/>
      <c r="AA2415" s="11">
        <v>4.674596166831143E-2</v>
      </c>
      <c r="AB2415" s="11">
        <v>0.71325199761519764</v>
      </c>
      <c r="AC2415" s="11">
        <v>0.55000000000000004</v>
      </c>
      <c r="AD2415" s="11">
        <v>0.5</v>
      </c>
      <c r="AE2415" s="11">
        <v>0.59799999999999998</v>
      </c>
      <c r="AF2415" s="11">
        <v>0.8590000000000001</v>
      </c>
      <c r="AG2415" s="11">
        <v>0.5</v>
      </c>
      <c r="AH2415" s="11">
        <v>0.80400000000000005</v>
      </c>
      <c r="AI2415" s="11">
        <v>0.68</v>
      </c>
      <c r="AJ2415" s="11">
        <v>0.49138588101000319</v>
      </c>
      <c r="AK2415" s="11">
        <v>0.53515818507185198</v>
      </c>
      <c r="AL2415" s="11">
        <v>0.50497813440933292</v>
      </c>
      <c r="AM2415" s="11">
        <v>0.11337275456905778</v>
      </c>
      <c r="AN2415" s="11">
        <v>7.2918142857142848E-2</v>
      </c>
      <c r="AO2415" s="11">
        <v>0.47111558083986854</v>
      </c>
      <c r="AP2415" s="11">
        <v>0.42826000019535426</v>
      </c>
      <c r="AQ2415" s="11">
        <v>0.50497813440933292</v>
      </c>
      <c r="AR2415" s="11">
        <v>1518.00604368266</v>
      </c>
      <c r="AS2415" s="11">
        <v>1500</v>
      </c>
      <c r="AT2415" s="11">
        <v>10989452</v>
      </c>
      <c r="AW2415" s="11">
        <v>7.0000000000000007E-2</v>
      </c>
      <c r="AX2415" s="11">
        <v>-4.7865582082131986E-2</v>
      </c>
    </row>
    <row r="2416" spans="1:50">
      <c r="A2416"/>
      <c r="B2416"/>
      <c r="C2416"/>
      <c r="D2416"/>
      <c r="E2416"/>
      <c r="F2416"/>
      <c r="G2416"/>
      <c r="H2416"/>
      <c r="I2416"/>
      <c r="J2416"/>
      <c r="K2416"/>
      <c r="L2416"/>
      <c r="M2416"/>
      <c r="N2416"/>
      <c r="O2416"/>
      <c r="P2416"/>
      <c r="Q2416"/>
      <c r="R2416"/>
      <c r="S2416"/>
      <c r="T2416"/>
      <c r="U2416"/>
      <c r="V2416"/>
      <c r="W2416"/>
      <c r="X2416"/>
      <c r="Y2416"/>
      <c r="Z2416"/>
      <c r="AA2416" s="11">
        <v>4.674596166831143E-2</v>
      </c>
      <c r="AB2416" s="11">
        <v>0.71910399753039522</v>
      </c>
      <c r="AC2416" s="11">
        <v>0.55000000000000004</v>
      </c>
      <c r="AD2416" s="11">
        <v>0.5</v>
      </c>
      <c r="AE2416" s="11">
        <v>0.59499999999999997</v>
      </c>
      <c r="AF2416" s="11">
        <v>0.86799999999999999</v>
      </c>
      <c r="AG2416" s="11">
        <v>0.5</v>
      </c>
      <c r="AH2416" s="11">
        <v>0.84299999999999997</v>
      </c>
      <c r="AI2416" s="11">
        <v>0.68200000000000005</v>
      </c>
      <c r="AJ2416" s="11">
        <v>0.464425536780674</v>
      </c>
      <c r="AK2416" s="11">
        <v>0.52786971299472607</v>
      </c>
      <c r="AL2416" s="11">
        <v>0.50039077069433335</v>
      </c>
      <c r="AM2416" s="11">
        <v>0.17040063482067999</v>
      </c>
      <c r="AN2416" s="11">
        <v>8.0208285714285718E-2</v>
      </c>
      <c r="AO2416" s="11">
        <v>0.4953489691904388</v>
      </c>
      <c r="AP2416" s="11">
        <v>0.43700000000000006</v>
      </c>
      <c r="AQ2416" s="11">
        <v>0.50039077069433335</v>
      </c>
      <c r="AR2416" s="11">
        <v>1614.0309793726799</v>
      </c>
      <c r="AS2416" s="11">
        <v>1590</v>
      </c>
      <c r="AT2416" s="11">
        <v>11281296</v>
      </c>
      <c r="AU2416" s="11">
        <v>39.19</v>
      </c>
      <c r="AV2416" s="11">
        <v>60.36</v>
      </c>
      <c r="AW2416" s="11">
        <v>7.0000000000000007E-2</v>
      </c>
      <c r="AX2416" s="11">
        <v>-4.858191552521901E-2</v>
      </c>
    </row>
    <row r="2417" spans="1:50">
      <c r="A2417"/>
      <c r="B2417"/>
      <c r="C2417"/>
      <c r="D2417"/>
      <c r="E2417"/>
      <c r="F2417"/>
      <c r="G2417"/>
      <c r="H2417"/>
      <c r="I2417"/>
      <c r="J2417"/>
      <c r="K2417"/>
      <c r="L2417"/>
      <c r="M2417"/>
      <c r="N2417"/>
      <c r="O2417"/>
      <c r="P2417"/>
      <c r="Q2417"/>
      <c r="R2417"/>
      <c r="S2417"/>
      <c r="T2417"/>
      <c r="U2417"/>
      <c r="V2417"/>
      <c r="W2417"/>
      <c r="X2417"/>
      <c r="Y2417"/>
      <c r="Z2417"/>
      <c r="AA2417" s="11">
        <v>4.674596166831143E-2</v>
      </c>
      <c r="AB2417" s="11">
        <v>0.7249559974455928</v>
      </c>
      <c r="AC2417" s="11">
        <v>0.55100000000000005</v>
      </c>
      <c r="AD2417" s="11">
        <v>0.3</v>
      </c>
      <c r="AE2417" s="11">
        <v>0.60699999999999998</v>
      </c>
      <c r="AF2417" s="11">
        <v>0.84400000000000008</v>
      </c>
      <c r="AG2417" s="11">
        <v>0.5</v>
      </c>
      <c r="AH2417" s="11">
        <v>0.90400000000000003</v>
      </c>
      <c r="AI2417" s="11">
        <v>0.66599999999999993</v>
      </c>
      <c r="AJ2417" s="11">
        <v>0.44657786792073201</v>
      </c>
      <c r="AK2417" s="11">
        <v>0.52442602507121205</v>
      </c>
      <c r="AL2417" s="11">
        <v>0.42554509223640669</v>
      </c>
      <c r="AM2417" s="11">
        <v>0.28611454314495111</v>
      </c>
      <c r="AN2417" s="11">
        <v>8.254128571428572E-2</v>
      </c>
      <c r="AO2417" s="11">
        <v>0.4494720834759397</v>
      </c>
      <c r="AP2417" s="11">
        <v>0.44400000000000001</v>
      </c>
      <c r="AQ2417" s="11">
        <v>0.42554509223640669</v>
      </c>
      <c r="AR2417" s="11">
        <v>1664.1715458321801</v>
      </c>
      <c r="AS2417" s="11">
        <v>1650</v>
      </c>
      <c r="AT2417" s="11">
        <v>11582863</v>
      </c>
      <c r="AW2417" s="11">
        <v>0.05</v>
      </c>
      <c r="AX2417" s="11">
        <v>-4.5270478950344584E-2</v>
      </c>
    </row>
    <row r="2418" spans="1:50">
      <c r="A2418"/>
      <c r="B2418"/>
      <c r="C2418"/>
      <c r="D2418"/>
      <c r="E2418"/>
      <c r="F2418"/>
      <c r="G2418"/>
      <c r="H2418"/>
      <c r="I2418"/>
      <c r="J2418"/>
      <c r="K2418"/>
      <c r="L2418"/>
      <c r="M2418"/>
      <c r="N2418"/>
      <c r="O2418"/>
      <c r="P2418"/>
      <c r="Q2418"/>
      <c r="R2418"/>
      <c r="S2418"/>
      <c r="T2418"/>
      <c r="U2418"/>
      <c r="V2418"/>
      <c r="W2418"/>
      <c r="X2418"/>
      <c r="Y2418"/>
      <c r="Z2418"/>
      <c r="AA2418" s="11">
        <v>4.674596166831143E-2</v>
      </c>
      <c r="AB2418" s="11">
        <v>0.73080799736079038</v>
      </c>
      <c r="AC2418" s="11">
        <v>0.56399999999999995</v>
      </c>
      <c r="AD2418" s="11">
        <v>0.5</v>
      </c>
      <c r="AE2418" s="11">
        <v>0.60799999999999998</v>
      </c>
      <c r="AF2418" s="11">
        <v>0.83900000000000008</v>
      </c>
      <c r="AG2418" s="11">
        <v>0.5</v>
      </c>
      <c r="AH2418" s="11">
        <v>0.82900000000000007</v>
      </c>
      <c r="AI2418" s="11">
        <v>0.71599999999999997</v>
      </c>
      <c r="AJ2418" s="11">
        <v>0.45903646928048003</v>
      </c>
      <c r="AK2418" s="11">
        <v>0.4816299162095512</v>
      </c>
      <c r="AL2418" s="11">
        <v>0.40520128189849658</v>
      </c>
      <c r="AM2418" s="11">
        <v>0.33920062511201998</v>
      </c>
      <c r="AN2418" s="11">
        <v>9.1476714285714286E-2</v>
      </c>
      <c r="AO2418" s="11">
        <v>0.44468976726452414</v>
      </c>
      <c r="AP2418" s="11">
        <v>0.43200000000000005</v>
      </c>
      <c r="AQ2418" s="11">
        <v>0.40520128189849658</v>
      </c>
      <c r="AR2418" s="11">
        <v>1757.67213954062</v>
      </c>
      <c r="AS2418" s="11">
        <v>1740</v>
      </c>
      <c r="AT2418" s="11">
        <v>11893335</v>
      </c>
      <c r="AW2418" s="11">
        <v>0.06</v>
      </c>
      <c r="AX2418" s="11">
        <v>-4.8262990022092445E-2</v>
      </c>
    </row>
    <row r="2419" spans="1:50">
      <c r="A2419"/>
      <c r="B2419"/>
      <c r="C2419"/>
      <c r="D2419"/>
      <c r="E2419"/>
      <c r="F2419"/>
      <c r="G2419"/>
      <c r="H2419"/>
      <c r="I2419"/>
      <c r="J2419"/>
      <c r="K2419"/>
      <c r="L2419"/>
      <c r="M2419"/>
      <c r="N2419"/>
      <c r="O2419"/>
      <c r="P2419"/>
      <c r="Q2419"/>
      <c r="R2419"/>
      <c r="S2419"/>
      <c r="T2419"/>
      <c r="U2419"/>
      <c r="V2419"/>
      <c r="W2419"/>
      <c r="X2419"/>
      <c r="Y2419"/>
      <c r="Z2419"/>
      <c r="AA2419" s="11">
        <v>4.674596166831143E-2</v>
      </c>
      <c r="AB2419" s="11">
        <v>0.73665999727598808</v>
      </c>
      <c r="AC2419" s="11">
        <v>0.55500000000000005</v>
      </c>
      <c r="AD2419" s="11">
        <v>0.5</v>
      </c>
      <c r="AE2419" s="11">
        <v>0.65200000000000002</v>
      </c>
      <c r="AF2419" s="11">
        <v>0.82299999999999995</v>
      </c>
      <c r="AG2419" s="11">
        <v>0.5</v>
      </c>
      <c r="AH2419" s="11">
        <v>0.81400000000000006</v>
      </c>
      <c r="AI2419" s="11">
        <v>0.71599999999999997</v>
      </c>
      <c r="AJ2419" s="11">
        <v>0.47779031183279602</v>
      </c>
      <c r="AK2419" s="11">
        <v>0.46125772733394604</v>
      </c>
      <c r="AL2419" s="11">
        <v>0.40802510791050423</v>
      </c>
      <c r="AM2419" s="11">
        <v>0.49036416342985667</v>
      </c>
      <c r="AN2419" s="11">
        <v>0.11426771428571428</v>
      </c>
      <c r="AO2419" s="11">
        <v>0.44959723925409917</v>
      </c>
      <c r="AP2419" s="11">
        <v>0.439</v>
      </c>
      <c r="AQ2419" s="11">
        <v>0.40802510791050423</v>
      </c>
      <c r="AR2419" s="11">
        <v>1807.5519011545</v>
      </c>
      <c r="AS2419" s="11">
        <v>1800</v>
      </c>
      <c r="AT2419" s="11">
        <v>12211181</v>
      </c>
      <c r="AW2419" s="11">
        <v>7.0000000000000007E-2</v>
      </c>
      <c r="AX2419" s="11">
        <v>-4.8983553960215254E-2</v>
      </c>
    </row>
    <row r="2420" spans="1:50">
      <c r="A2420"/>
      <c r="B2420"/>
      <c r="C2420"/>
      <c r="D2420"/>
      <c r="E2420"/>
      <c r="F2420"/>
      <c r="G2420"/>
      <c r="H2420"/>
      <c r="I2420"/>
      <c r="J2420"/>
      <c r="K2420"/>
      <c r="L2420"/>
      <c r="M2420"/>
      <c r="N2420"/>
      <c r="O2420"/>
      <c r="P2420"/>
      <c r="Q2420"/>
      <c r="R2420"/>
      <c r="S2420"/>
      <c r="T2420"/>
      <c r="U2420"/>
      <c r="V2420"/>
      <c r="W2420"/>
      <c r="X2420"/>
      <c r="Y2420"/>
      <c r="Z2420"/>
      <c r="AA2420" s="11">
        <v>4.674596166831143E-2</v>
      </c>
      <c r="AB2420" s="11">
        <v>0.74251199719118566</v>
      </c>
      <c r="AC2420" s="11">
        <v>0.65</v>
      </c>
      <c r="AD2420" s="11">
        <v>0.4</v>
      </c>
      <c r="AE2420" s="11">
        <v>0.65099999999999991</v>
      </c>
      <c r="AF2420" s="11">
        <v>0.77</v>
      </c>
      <c r="AG2420" s="11">
        <v>0.4</v>
      </c>
      <c r="AH2420" s="11">
        <v>0.76500000000000001</v>
      </c>
      <c r="AI2420" s="11">
        <v>0.71200000000000008</v>
      </c>
      <c r="AJ2420" s="11">
        <v>0.47066652770299805</v>
      </c>
      <c r="AK2420" s="11">
        <v>0.43767051585679201</v>
      </c>
      <c r="AL2420" s="11">
        <v>0.39424743046765681</v>
      </c>
      <c r="AM2420" s="11">
        <v>0.61179072571876336</v>
      </c>
      <c r="AN2420" s="11">
        <v>0.11494057142857143</v>
      </c>
      <c r="AO2420" s="11">
        <v>0.43832747105534048</v>
      </c>
      <c r="AP2420" s="11">
        <v>0.42499999999999999</v>
      </c>
      <c r="AQ2420" s="11">
        <v>0.39424743046765681</v>
      </c>
      <c r="AR2420" s="11">
        <v>1816.57491991906</v>
      </c>
      <c r="AS2420" s="11">
        <v>1810</v>
      </c>
      <c r="AT2420" s="11">
        <v>12534228</v>
      </c>
      <c r="AW2420" s="11">
        <v>0.06</v>
      </c>
      <c r="AX2420" s="11">
        <v>-5.3095937361568646E-2</v>
      </c>
    </row>
    <row r="2421" spans="1:50">
      <c r="A2421"/>
      <c r="B2421"/>
      <c r="C2421"/>
      <c r="D2421"/>
      <c r="E2421"/>
      <c r="F2421"/>
      <c r="G2421"/>
      <c r="H2421"/>
      <c r="I2421"/>
      <c r="J2421"/>
      <c r="K2421"/>
      <c r="L2421"/>
      <c r="M2421"/>
      <c r="N2421"/>
      <c r="O2421"/>
      <c r="P2421"/>
      <c r="Q2421"/>
      <c r="R2421"/>
      <c r="S2421"/>
      <c r="T2421"/>
      <c r="U2421"/>
      <c r="V2421"/>
      <c r="W2421"/>
      <c r="X2421"/>
      <c r="Y2421"/>
      <c r="Z2421"/>
      <c r="AA2421" s="11">
        <v>4.674596166831143E-2</v>
      </c>
      <c r="AB2421" s="11">
        <v>0.74836399710638324</v>
      </c>
      <c r="AC2421" s="11">
        <v>0.63100000000000001</v>
      </c>
      <c r="AD2421" s="11">
        <v>0.4</v>
      </c>
      <c r="AE2421" s="11">
        <v>0.64700000000000002</v>
      </c>
      <c r="AF2421" s="11">
        <v>0.77800000000000002</v>
      </c>
      <c r="AG2421" s="11">
        <v>0.35</v>
      </c>
      <c r="AH2421" s="11">
        <v>0.752</v>
      </c>
      <c r="AI2421" s="11">
        <v>0.69700000000000006</v>
      </c>
      <c r="AJ2421" s="11">
        <v>0.47095986241941146</v>
      </c>
      <c r="AK2421" s="11">
        <v>0.4382938106842923</v>
      </c>
      <c r="AL2421" s="11">
        <v>0.39530495613934274</v>
      </c>
      <c r="AM2421" s="11">
        <v>0.60567281859832167</v>
      </c>
      <c r="AN2421" s="11">
        <v>0.11379116573997694</v>
      </c>
      <c r="AO2421" s="11">
        <v>0.43894419633100218</v>
      </c>
      <c r="AP2421" s="11">
        <v>0.41899999999999998</v>
      </c>
      <c r="AQ2421" s="11">
        <v>0.39530495613934274</v>
      </c>
      <c r="AS2421" s="11">
        <v>1910.666666666657</v>
      </c>
      <c r="AW2421" s="11">
        <v>0.05</v>
      </c>
      <c r="AX2421" s="11">
        <v>-5.8045594207934148E-2</v>
      </c>
    </row>
    <row r="2422" spans="1:50">
      <c r="A2422"/>
      <c r="B2422"/>
      <c r="C2422"/>
      <c r="D2422"/>
      <c r="E2422"/>
      <c r="F2422"/>
      <c r="G2422"/>
      <c r="H2422"/>
      <c r="I2422"/>
      <c r="J2422"/>
      <c r="K2422"/>
      <c r="L2422"/>
      <c r="M2422"/>
      <c r="N2422"/>
      <c r="O2422"/>
      <c r="P2422"/>
      <c r="Q2422"/>
      <c r="R2422"/>
      <c r="S2422"/>
      <c r="T2422"/>
      <c r="U2422"/>
      <c r="V2422"/>
      <c r="W2422"/>
      <c r="X2422"/>
      <c r="Y2422"/>
      <c r="Z2422"/>
      <c r="AA2422" s="11">
        <v>4.674596166831143E-2</v>
      </c>
      <c r="AB2422" s="11">
        <v>0.43569999175854579</v>
      </c>
      <c r="AC2422" s="11">
        <v>0.34400000125169755</v>
      </c>
      <c r="AD2422" s="11">
        <v>0.25800000093877318</v>
      </c>
      <c r="AE2422" s="11">
        <v>0.77228000281006093</v>
      </c>
      <c r="AF2422" s="11">
        <v>0.64328000234067428</v>
      </c>
      <c r="AG2422" s="11">
        <v>8.6000000312924388E-2</v>
      </c>
      <c r="AH2422" s="11">
        <v>0.40248000146448609</v>
      </c>
      <c r="AI2422" s="11">
        <v>0.76024000276625159</v>
      </c>
      <c r="AJ2422" s="11">
        <v>0.28333300074719381</v>
      </c>
      <c r="AK2422" s="11">
        <v>0.228979240228146</v>
      </c>
      <c r="AL2422" s="11">
        <v>0.29224989100237775</v>
      </c>
      <c r="AM2422" s="11">
        <v>0.57739875423717102</v>
      </c>
      <c r="AN2422" s="11">
        <v>0.5210668608207788</v>
      </c>
      <c r="AO2422" s="11">
        <v>0.30448403745961616</v>
      </c>
      <c r="AP2422" s="11">
        <v>0.50400000438094139</v>
      </c>
      <c r="AQ2422" s="11">
        <v>0.29224989100237775</v>
      </c>
      <c r="AS2422" s="11">
        <v>1811.1515151516069</v>
      </c>
      <c r="AT2422" s="11">
        <v>7738986.5975478403</v>
      </c>
      <c r="AW2422" s="11">
        <v>-0.13</v>
      </c>
      <c r="AX2422" s="11">
        <v>9.9275171680726637E-2</v>
      </c>
    </row>
    <row r="2423" spans="1:50">
      <c r="A2423"/>
      <c r="B2423"/>
      <c r="C2423"/>
      <c r="D2423"/>
      <c r="E2423"/>
      <c r="F2423"/>
      <c r="G2423"/>
      <c r="H2423"/>
      <c r="I2423"/>
      <c r="J2423"/>
      <c r="K2423"/>
      <c r="L2423"/>
      <c r="M2423"/>
      <c r="N2423"/>
      <c r="O2423"/>
      <c r="P2423"/>
      <c r="Q2423"/>
      <c r="R2423"/>
      <c r="S2423"/>
      <c r="T2423"/>
      <c r="U2423"/>
      <c r="V2423"/>
      <c r="W2423"/>
      <c r="X2423"/>
      <c r="Y2423"/>
      <c r="Z2423"/>
      <c r="AA2423" s="11">
        <v>4.674596166831143E-2</v>
      </c>
      <c r="AB2423" s="11">
        <v>0.42315999188683662</v>
      </c>
      <c r="AC2423" s="11">
        <v>0.35200000107288359</v>
      </c>
      <c r="AD2423" s="11">
        <v>0.26400000080466268</v>
      </c>
      <c r="AE2423" s="11">
        <v>0.79024000240862369</v>
      </c>
      <c r="AF2423" s="11">
        <v>0.65824000200629229</v>
      </c>
      <c r="AG2423" s="11">
        <v>8.8000000268220899E-2</v>
      </c>
      <c r="AH2423" s="11">
        <v>0.41184000125527376</v>
      </c>
      <c r="AI2423" s="11">
        <v>0.77792000237107284</v>
      </c>
      <c r="AJ2423" s="11">
        <v>0.27891122535308999</v>
      </c>
      <c r="AK2423" s="11">
        <v>0.22344820444058602</v>
      </c>
      <c r="AL2423" s="11">
        <v>0.28801009295627</v>
      </c>
      <c r="AM2423" s="11">
        <v>0.59148165029810529</v>
      </c>
      <c r="AN2423" s="11">
        <v>0.53477914622857103</v>
      </c>
      <c r="AO2423" s="11">
        <v>0.30049391586612489</v>
      </c>
      <c r="AP2423" s="11">
        <v>0.51800000406801705</v>
      </c>
      <c r="AQ2423" s="11">
        <v>0.28801009295627</v>
      </c>
      <c r="AS2423" s="11">
        <v>2507.0303030302748</v>
      </c>
      <c r="AT2423" s="11">
        <v>7708878.20504981</v>
      </c>
      <c r="AW2423" s="11">
        <v>-0.13</v>
      </c>
      <c r="AX2423" s="11">
        <v>9.5164804211049392E-2</v>
      </c>
    </row>
    <row r="2424" spans="1:50">
      <c r="A2424"/>
      <c r="B2424"/>
      <c r="C2424"/>
      <c r="D2424"/>
      <c r="E2424"/>
      <c r="F2424"/>
      <c r="G2424"/>
      <c r="H2424"/>
      <c r="I2424"/>
      <c r="J2424"/>
      <c r="K2424"/>
      <c r="L2424"/>
      <c r="M2424"/>
      <c r="N2424"/>
      <c r="O2424"/>
      <c r="P2424"/>
      <c r="Q2424"/>
      <c r="R2424"/>
      <c r="S2424"/>
      <c r="T2424"/>
      <c r="U2424"/>
      <c r="V2424"/>
      <c r="W2424"/>
      <c r="X2424"/>
      <c r="Y2424"/>
      <c r="Z2424"/>
      <c r="AA2424" s="11">
        <v>4.674596166831143E-2</v>
      </c>
      <c r="AB2424" s="11">
        <v>0.41061999201512744</v>
      </c>
      <c r="AC2424" s="11">
        <v>0.36000000089406969</v>
      </c>
      <c r="AD2424" s="11">
        <v>0.27000000067055224</v>
      </c>
      <c r="AE2424" s="11">
        <v>0.80820000200718634</v>
      </c>
      <c r="AF2424" s="11">
        <v>0.6732000016719103</v>
      </c>
      <c r="AG2424" s="11">
        <v>9.0000000223517423E-2</v>
      </c>
      <c r="AH2424" s="11">
        <v>0.42120000104606148</v>
      </c>
      <c r="AI2424" s="11">
        <v>0.79560000197589398</v>
      </c>
      <c r="AJ2424" s="11">
        <v>0.19424294571116302</v>
      </c>
      <c r="AK2424" s="11">
        <v>0.24726852255998502</v>
      </c>
      <c r="AL2424" s="11">
        <v>0.28347773324083525</v>
      </c>
      <c r="AM2424" s="11">
        <v>0.60556454635903967</v>
      </c>
      <c r="AN2424" s="11">
        <v>0.54849143163636327</v>
      </c>
      <c r="AO2424" s="11">
        <v>0.27213457893072113</v>
      </c>
      <c r="AP2424" s="11">
        <v>0.5320000037550926</v>
      </c>
      <c r="AQ2424" s="11">
        <v>0.28347773324083525</v>
      </c>
      <c r="AR2424" s="11">
        <v>5788.3502009009399</v>
      </c>
      <c r="AS2424" s="11">
        <v>5790</v>
      </c>
      <c r="AT2424" s="11">
        <v>7649630.75190691</v>
      </c>
      <c r="AW2424" s="11">
        <v>-0.14000000000000001</v>
      </c>
      <c r="AX2424" s="11">
        <v>8.8285212742283736E-2</v>
      </c>
    </row>
    <row r="2425" spans="1:50">
      <c r="A2425"/>
      <c r="B2425"/>
      <c r="C2425"/>
      <c r="D2425"/>
      <c r="E2425"/>
      <c r="F2425"/>
      <c r="G2425"/>
      <c r="H2425"/>
      <c r="I2425"/>
      <c r="J2425"/>
      <c r="K2425"/>
      <c r="L2425"/>
      <c r="M2425"/>
      <c r="N2425"/>
      <c r="O2425"/>
      <c r="P2425"/>
      <c r="Q2425"/>
      <c r="R2425"/>
      <c r="S2425"/>
      <c r="T2425"/>
      <c r="U2425"/>
      <c r="V2425"/>
      <c r="W2425"/>
      <c r="X2425"/>
      <c r="Y2425"/>
      <c r="Z2425"/>
      <c r="AA2425" s="11">
        <v>4.674596166831143E-2</v>
      </c>
      <c r="AB2425" s="11">
        <v>0.39807999214341827</v>
      </c>
      <c r="AC2425" s="11">
        <v>0.36800000071525574</v>
      </c>
      <c r="AD2425" s="11">
        <v>0.2760000005364418</v>
      </c>
      <c r="AE2425" s="11">
        <v>0.82616000160574909</v>
      </c>
      <c r="AF2425" s="11">
        <v>0.68816000133752819</v>
      </c>
      <c r="AG2425" s="11">
        <v>9.2000000178813934E-2</v>
      </c>
      <c r="AH2425" s="11">
        <v>0.4305600008368492</v>
      </c>
      <c r="AI2425" s="11">
        <v>0.81328000158071523</v>
      </c>
      <c r="AJ2425" s="11">
        <v>0.10957466606923601</v>
      </c>
      <c r="AK2425" s="11">
        <v>0.27108884067938399</v>
      </c>
      <c r="AL2425" s="11">
        <v>0.2789453735254005</v>
      </c>
      <c r="AM2425" s="11">
        <v>0.61964744241997394</v>
      </c>
      <c r="AN2425" s="11">
        <v>0.5622037170441555</v>
      </c>
      <c r="AO2425" s="11">
        <v>0.24377524199531736</v>
      </c>
      <c r="AP2425" s="11">
        <v>0.54600000344216826</v>
      </c>
      <c r="AQ2425" s="11">
        <v>0.2789453735254005</v>
      </c>
      <c r="AR2425" s="11">
        <v>5958.5869255713096</v>
      </c>
      <c r="AS2425" s="11">
        <v>5960</v>
      </c>
      <c r="AT2425" s="11">
        <v>7567745</v>
      </c>
      <c r="AW2425" s="11">
        <v>-0.14000000000000001</v>
      </c>
      <c r="AX2425" s="11">
        <v>9.0954969429342836E-2</v>
      </c>
    </row>
    <row r="2426" spans="1:50">
      <c r="A2426"/>
      <c r="B2426"/>
      <c r="C2426"/>
      <c r="D2426"/>
      <c r="E2426"/>
      <c r="F2426"/>
      <c r="G2426"/>
      <c r="H2426"/>
      <c r="I2426"/>
      <c r="J2426"/>
      <c r="K2426"/>
      <c r="L2426"/>
      <c r="M2426"/>
      <c r="N2426"/>
      <c r="O2426"/>
      <c r="P2426"/>
      <c r="Q2426"/>
      <c r="R2426"/>
      <c r="S2426"/>
      <c r="T2426"/>
      <c r="U2426"/>
      <c r="V2426"/>
      <c r="W2426"/>
      <c r="X2426"/>
      <c r="Y2426"/>
      <c r="Z2426"/>
      <c r="AA2426" s="11">
        <v>4.674596166831143E-2</v>
      </c>
      <c r="AB2426" s="11">
        <v>0.3855399922717091</v>
      </c>
      <c r="AC2426" s="11">
        <v>0.37600000053644178</v>
      </c>
      <c r="AD2426" s="11">
        <v>0.28200000040233136</v>
      </c>
      <c r="AE2426" s="11">
        <v>0.84412000120431185</v>
      </c>
      <c r="AF2426" s="11">
        <v>0.7031200010031462</v>
      </c>
      <c r="AG2426" s="11">
        <v>9.4000000134110445E-2</v>
      </c>
      <c r="AH2426" s="11">
        <v>0.43992000062763686</v>
      </c>
      <c r="AI2426" s="11">
        <v>0.83096000118553648</v>
      </c>
      <c r="AJ2426" s="11">
        <v>0.13496145185195899</v>
      </c>
      <c r="AK2426" s="11">
        <v>0.31368227897520101</v>
      </c>
      <c r="AL2426" s="11">
        <v>0.27725475391025128</v>
      </c>
      <c r="AM2426" s="11">
        <v>0.63373033848090832</v>
      </c>
      <c r="AN2426" s="11">
        <v>0.57591600245194785</v>
      </c>
      <c r="AO2426" s="11">
        <v>0.25100604957630568</v>
      </c>
      <c r="AP2426" s="11">
        <v>0.56000000312924381</v>
      </c>
      <c r="AQ2426" s="11">
        <v>0.27725475391025128</v>
      </c>
      <c r="AR2426" s="11">
        <v>5388.2408111254499</v>
      </c>
      <c r="AS2426" s="11">
        <v>5390</v>
      </c>
      <c r="AT2426" s="11">
        <v>7540401</v>
      </c>
      <c r="AW2426" s="11">
        <v>-0.12</v>
      </c>
      <c r="AX2426" s="11">
        <v>0.10152419772423257</v>
      </c>
    </row>
    <row r="2427" spans="1:50">
      <c r="A2427"/>
      <c r="B2427"/>
      <c r="C2427"/>
      <c r="D2427"/>
      <c r="E2427"/>
      <c r="F2427"/>
      <c r="G2427"/>
      <c r="H2427"/>
      <c r="I2427"/>
      <c r="J2427"/>
      <c r="K2427"/>
      <c r="L2427"/>
      <c r="M2427"/>
      <c r="N2427"/>
      <c r="O2427"/>
      <c r="P2427"/>
      <c r="Q2427"/>
      <c r="R2427"/>
      <c r="S2427"/>
      <c r="T2427"/>
      <c r="U2427"/>
      <c r="V2427"/>
      <c r="W2427"/>
      <c r="X2427"/>
      <c r="Y2427"/>
      <c r="Z2427"/>
      <c r="AA2427" s="11">
        <v>4.674596166831143E-2</v>
      </c>
      <c r="AB2427" s="11">
        <v>0.37299999240000004</v>
      </c>
      <c r="AC2427" s="11">
        <v>0.38400000035762788</v>
      </c>
      <c r="AD2427" s="11">
        <v>0.28800000026822092</v>
      </c>
      <c r="AE2427" s="11">
        <v>0.8620800008028745</v>
      </c>
      <c r="AF2427" s="11">
        <v>0.71808000066876398</v>
      </c>
      <c r="AG2427" s="11">
        <v>9.600000008940697E-2</v>
      </c>
      <c r="AH2427" s="11">
        <v>0.44928000041842459</v>
      </c>
      <c r="AI2427" s="11">
        <v>0.84864000079035762</v>
      </c>
      <c r="AJ2427" s="11">
        <v>0.16034823763468201</v>
      </c>
      <c r="AK2427" s="11">
        <v>0.35627571727101798</v>
      </c>
      <c r="AL2427" s="11">
        <v>0.27556413429510201</v>
      </c>
      <c r="AM2427" s="11">
        <v>0.64781323454184259</v>
      </c>
      <c r="AN2427" s="11">
        <v>0.58962828785973997</v>
      </c>
      <c r="AO2427" s="11">
        <v>0.258236857157294</v>
      </c>
      <c r="AP2427" s="11">
        <v>0.57400000281631947</v>
      </c>
      <c r="AQ2427" s="11">
        <v>0.27556413429510201</v>
      </c>
      <c r="AR2427" s="11">
        <v>5815.1263048859601</v>
      </c>
      <c r="AS2427" s="11">
        <v>5810</v>
      </c>
      <c r="AT2427" s="11">
        <v>7516346</v>
      </c>
      <c r="AW2427" s="11">
        <v>-0.11</v>
      </c>
      <c r="AX2427" s="11">
        <v>9.9193720709277233E-2</v>
      </c>
    </row>
    <row r="2428" spans="1:50">
      <c r="A2428"/>
      <c r="B2428"/>
      <c r="C2428"/>
      <c r="D2428"/>
      <c r="E2428"/>
      <c r="F2428"/>
      <c r="G2428"/>
      <c r="H2428"/>
      <c r="I2428"/>
      <c r="J2428"/>
      <c r="K2428"/>
      <c r="L2428"/>
      <c r="M2428"/>
      <c r="N2428"/>
      <c r="O2428"/>
      <c r="P2428"/>
      <c r="Q2428"/>
      <c r="R2428"/>
      <c r="S2428"/>
      <c r="T2428"/>
      <c r="U2428"/>
      <c r="V2428"/>
      <c r="W2428"/>
      <c r="X2428"/>
      <c r="Y2428"/>
      <c r="Z2428"/>
      <c r="AA2428" s="11">
        <v>4.674596166831143E-2</v>
      </c>
      <c r="AB2428" s="11">
        <v>0.39169999335000005</v>
      </c>
      <c r="AC2428" s="11">
        <v>0.39200000017881392</v>
      </c>
      <c r="AD2428" s="11">
        <v>0.29400000013411043</v>
      </c>
      <c r="AE2428" s="11">
        <v>0.88004000040143726</v>
      </c>
      <c r="AF2428" s="11">
        <v>0.73304000033438199</v>
      </c>
      <c r="AG2428" s="11">
        <v>9.8000000044703481E-2</v>
      </c>
      <c r="AH2428" s="11">
        <v>0.45864000020921225</v>
      </c>
      <c r="AI2428" s="11">
        <v>0.86632000039517887</v>
      </c>
      <c r="AJ2428" s="11">
        <v>0.25129676652532601</v>
      </c>
      <c r="AK2428" s="11">
        <v>0.41586897911658599</v>
      </c>
      <c r="AL2428" s="11">
        <v>0.30483823790179471</v>
      </c>
      <c r="AM2428" s="11">
        <v>0.66189613060277697</v>
      </c>
      <c r="AN2428" s="11">
        <v>0.60334057326753232</v>
      </c>
      <c r="AO2428" s="11">
        <v>0.28393302745678284</v>
      </c>
      <c r="AP2428" s="11">
        <v>0.58800000250339512</v>
      </c>
      <c r="AQ2428" s="11">
        <v>0.30483823790179471</v>
      </c>
      <c r="AR2428" s="11">
        <v>6290.8008249351096</v>
      </c>
      <c r="AS2428" s="11">
        <v>6230</v>
      </c>
      <c r="AT2428" s="11">
        <v>7503433</v>
      </c>
      <c r="AW2428" s="11">
        <v>-0.09</v>
      </c>
      <c r="AX2428" s="11">
        <v>9.3253996368479197E-2</v>
      </c>
    </row>
    <row r="2429" spans="1:50">
      <c r="A2429"/>
      <c r="B2429"/>
      <c r="C2429"/>
      <c r="D2429"/>
      <c r="E2429"/>
      <c r="F2429"/>
      <c r="G2429"/>
      <c r="H2429"/>
      <c r="I2429"/>
      <c r="J2429"/>
      <c r="K2429"/>
      <c r="L2429"/>
      <c r="M2429"/>
      <c r="N2429"/>
      <c r="O2429"/>
      <c r="P2429"/>
      <c r="Q2429"/>
      <c r="R2429"/>
      <c r="S2429"/>
      <c r="T2429"/>
      <c r="U2429"/>
      <c r="V2429"/>
      <c r="W2429"/>
      <c r="X2429"/>
      <c r="Y2429"/>
      <c r="Z2429"/>
      <c r="AA2429" s="11">
        <v>4.674596166831143E-2</v>
      </c>
      <c r="AB2429" s="11">
        <v>0.41039999429999996</v>
      </c>
      <c r="AC2429" s="11">
        <v>0.4</v>
      </c>
      <c r="AD2429" s="11">
        <v>0.3</v>
      </c>
      <c r="AE2429" s="11">
        <v>0.89800000000000002</v>
      </c>
      <c r="AF2429" s="11">
        <v>0.748</v>
      </c>
      <c r="AG2429" s="11">
        <v>0.1</v>
      </c>
      <c r="AH2429" s="11">
        <v>0.46799999999999997</v>
      </c>
      <c r="AI2429" s="11">
        <v>0.88400000000000001</v>
      </c>
      <c r="AJ2429" s="11">
        <v>0.34224529541596999</v>
      </c>
      <c r="AK2429" s="11">
        <v>0.47546224096215395</v>
      </c>
      <c r="AL2429" s="11">
        <v>0.33411234150848734</v>
      </c>
      <c r="AM2429" s="11">
        <v>0.67597902666371135</v>
      </c>
      <c r="AN2429" s="11">
        <v>0.61705285867532456</v>
      </c>
      <c r="AO2429" s="11">
        <v>0.30962919775627162</v>
      </c>
      <c r="AP2429" s="11">
        <v>0.60200000219047067</v>
      </c>
      <c r="AQ2429" s="11">
        <v>0.33411234150848734</v>
      </c>
      <c r="AR2429" s="11">
        <v>6645.3390132592303</v>
      </c>
      <c r="AS2429" s="11">
        <v>6610</v>
      </c>
      <c r="AT2429" s="11">
        <v>7500031</v>
      </c>
      <c r="AW2429" s="11">
        <v>-0.06</v>
      </c>
      <c r="AX2429" s="11">
        <v>9.0820378394950552E-2</v>
      </c>
    </row>
    <row r="2430" spans="1:50">
      <c r="A2430"/>
      <c r="B2430"/>
      <c r="C2430"/>
      <c r="D2430"/>
      <c r="E2430"/>
      <c r="F2430"/>
      <c r="G2430"/>
      <c r="H2430"/>
      <c r="I2430"/>
      <c r="J2430"/>
      <c r="K2430"/>
      <c r="L2430"/>
      <c r="M2430"/>
      <c r="N2430"/>
      <c r="O2430"/>
      <c r="P2430"/>
      <c r="Q2430"/>
      <c r="R2430"/>
      <c r="S2430"/>
      <c r="T2430"/>
      <c r="U2430"/>
      <c r="V2430"/>
      <c r="W2430"/>
      <c r="X2430"/>
      <c r="Y2430"/>
      <c r="Z2430"/>
      <c r="AA2430" s="11">
        <v>4.674596166831143E-2</v>
      </c>
      <c r="AB2430" s="11">
        <v>0.42909999524999998</v>
      </c>
      <c r="AC2430" s="11">
        <v>0.4</v>
      </c>
      <c r="AD2430" s="11">
        <v>0.3</v>
      </c>
      <c r="AE2430" s="11">
        <v>0.79799999999999993</v>
      </c>
      <c r="AF2430" s="11">
        <v>0.89200000000000002</v>
      </c>
      <c r="AG2430" s="11">
        <v>0.1</v>
      </c>
      <c r="AH2430" s="11">
        <v>0.34200000000000003</v>
      </c>
      <c r="AI2430" s="11">
        <v>0.68400000000000005</v>
      </c>
      <c r="AJ2430" s="11">
        <v>0.34058401191534798</v>
      </c>
      <c r="AK2430" s="11">
        <v>0.49459029842871705</v>
      </c>
      <c r="AL2430" s="11">
        <v>0.40207657403620151</v>
      </c>
      <c r="AM2430" s="11">
        <v>0.69006192272464562</v>
      </c>
      <c r="AN2430" s="11">
        <v>0.63076514408311668</v>
      </c>
      <c r="AO2430" s="11">
        <v>0.30766981264693749</v>
      </c>
      <c r="AP2430" s="11">
        <v>0.61600000187754633</v>
      </c>
      <c r="AQ2430" s="11">
        <v>0.40207657403620151</v>
      </c>
      <c r="AR2430" s="11">
        <v>6969.56175217078</v>
      </c>
      <c r="AS2430" s="11">
        <v>6920</v>
      </c>
      <c r="AT2430" s="11">
        <v>7480591</v>
      </c>
      <c r="AW2430" s="11">
        <v>-7.0000000000000007E-2</v>
      </c>
      <c r="AX2430" s="11">
        <v>8.7195421893158737E-2</v>
      </c>
    </row>
    <row r="2431" spans="1:50">
      <c r="A2431"/>
      <c r="B2431"/>
      <c r="C2431"/>
      <c r="D2431"/>
      <c r="E2431"/>
      <c r="F2431"/>
      <c r="G2431"/>
      <c r="H2431"/>
      <c r="I2431"/>
      <c r="J2431"/>
      <c r="K2431"/>
      <c r="L2431"/>
      <c r="M2431"/>
      <c r="N2431"/>
      <c r="O2431"/>
      <c r="P2431"/>
      <c r="Q2431"/>
      <c r="R2431"/>
      <c r="S2431"/>
      <c r="T2431"/>
      <c r="U2431"/>
      <c r="V2431"/>
      <c r="W2431"/>
      <c r="X2431"/>
      <c r="Y2431"/>
      <c r="Z2431"/>
      <c r="AA2431" s="11">
        <v>4.674596166831143E-2</v>
      </c>
      <c r="AB2431" s="11">
        <v>0.44779999619999999</v>
      </c>
      <c r="AC2431" s="11">
        <v>0.42666666666666669</v>
      </c>
      <c r="AD2431" s="11">
        <v>0.33333333333333326</v>
      </c>
      <c r="AE2431" s="11">
        <v>0.80816666666666659</v>
      </c>
      <c r="AF2431" s="11">
        <v>0.82050000000000012</v>
      </c>
      <c r="AG2431" s="11">
        <v>0.15</v>
      </c>
      <c r="AH2431" s="11">
        <v>0.39466666666666667</v>
      </c>
      <c r="AI2431" s="11">
        <v>0.7</v>
      </c>
      <c r="AJ2431" s="11">
        <v>0.32834034977083004</v>
      </c>
      <c r="AK2431" s="11">
        <v>0.47957131978809003</v>
      </c>
      <c r="AL2431" s="11">
        <v>0.41415880402952976</v>
      </c>
      <c r="AM2431" s="11">
        <v>0.70414481878558</v>
      </c>
      <c r="AN2431" s="11">
        <v>0.64447742949090903</v>
      </c>
      <c r="AO2431" s="11">
        <v>0.36349137958552191</v>
      </c>
      <c r="AP2431" s="11">
        <v>0.63000000156462188</v>
      </c>
      <c r="AQ2431" s="11">
        <v>0.41415880402952976</v>
      </c>
      <c r="AR2431" s="11">
        <v>7780.1217440435203</v>
      </c>
      <c r="AS2431" s="11">
        <v>7710</v>
      </c>
      <c r="AT2431" s="11">
        <v>7463157</v>
      </c>
      <c r="AW2431" s="11">
        <v>-0.06</v>
      </c>
      <c r="AX2431" s="11">
        <v>8.0087756640002561E-2</v>
      </c>
    </row>
    <row r="2432" spans="1:50">
      <c r="A2432"/>
      <c r="B2432"/>
      <c r="C2432"/>
      <c r="D2432"/>
      <c r="E2432"/>
      <c r="F2432"/>
      <c r="G2432"/>
      <c r="H2432"/>
      <c r="I2432"/>
      <c r="J2432"/>
      <c r="K2432"/>
      <c r="L2432"/>
      <c r="M2432"/>
      <c r="N2432"/>
      <c r="O2432"/>
      <c r="P2432"/>
      <c r="Q2432"/>
      <c r="R2432"/>
      <c r="S2432"/>
      <c r="T2432"/>
      <c r="U2432"/>
      <c r="V2432"/>
      <c r="W2432"/>
      <c r="X2432"/>
      <c r="Y2432"/>
      <c r="Z2432"/>
      <c r="AA2432" s="11">
        <v>4.674596166831143E-2</v>
      </c>
      <c r="AB2432" s="11">
        <v>0.46649999715000001</v>
      </c>
      <c r="AC2432" s="11">
        <v>0.45333333333333337</v>
      </c>
      <c r="AD2432" s="11">
        <v>0.36666666666666664</v>
      </c>
      <c r="AE2432" s="11">
        <v>0.81833333333333325</v>
      </c>
      <c r="AF2432" s="11">
        <v>0.74900000000000011</v>
      </c>
      <c r="AG2432" s="11">
        <v>0.2</v>
      </c>
      <c r="AH2432" s="11">
        <v>0.44733333333333336</v>
      </c>
      <c r="AI2432" s="11">
        <v>0.71600000000000008</v>
      </c>
      <c r="AJ2432" s="11">
        <v>0.32690069021478202</v>
      </c>
      <c r="AK2432" s="11">
        <v>0.46115554137192005</v>
      </c>
      <c r="AL2432" s="11">
        <v>0.42237490471012296</v>
      </c>
      <c r="AM2432" s="11">
        <v>0.82289732269458782</v>
      </c>
      <c r="AN2432" s="11">
        <v>0.65818971489870126</v>
      </c>
      <c r="AO2432" s="11">
        <v>0.32961749546894892</v>
      </c>
      <c r="AP2432" s="11">
        <v>0.64400000125169754</v>
      </c>
      <c r="AQ2432" s="11">
        <v>0.42237490471012296</v>
      </c>
      <c r="AR2432" s="11">
        <v>8515.3221036281902</v>
      </c>
      <c r="AS2432" s="11">
        <v>8410</v>
      </c>
      <c r="AT2432" s="11">
        <v>7440769</v>
      </c>
      <c r="AW2432" s="11">
        <v>-0.06</v>
      </c>
      <c r="AX2432" s="11">
        <v>7.6017857330006627E-2</v>
      </c>
    </row>
    <row r="2433" spans="1:50">
      <c r="A2433"/>
      <c r="B2433"/>
      <c r="C2433"/>
      <c r="D2433"/>
      <c r="E2433"/>
      <c r="F2433"/>
      <c r="G2433"/>
      <c r="H2433"/>
      <c r="I2433"/>
      <c r="J2433"/>
      <c r="K2433"/>
      <c r="L2433"/>
      <c r="M2433"/>
      <c r="N2433"/>
      <c r="O2433"/>
      <c r="P2433"/>
      <c r="Q2433"/>
      <c r="R2433"/>
      <c r="S2433"/>
      <c r="T2433"/>
      <c r="U2433"/>
      <c r="V2433"/>
      <c r="W2433"/>
      <c r="X2433"/>
      <c r="Y2433"/>
      <c r="Z2433"/>
      <c r="AA2433" s="11">
        <v>4.674596166831143E-2</v>
      </c>
      <c r="AB2433" s="11">
        <v>0.48519999810000003</v>
      </c>
      <c r="AC2433" s="11">
        <v>0.48</v>
      </c>
      <c r="AD2433" s="11">
        <v>0.4</v>
      </c>
      <c r="AE2433" s="11">
        <v>0.8284999999999999</v>
      </c>
      <c r="AF2433" s="11">
        <v>0.67749999999999999</v>
      </c>
      <c r="AG2433" s="11">
        <v>0.25</v>
      </c>
      <c r="AH2433" s="11">
        <v>0.5</v>
      </c>
      <c r="AI2433" s="11">
        <v>0.73199999999999998</v>
      </c>
      <c r="AJ2433" s="11">
        <v>0.368563983844932</v>
      </c>
      <c r="AK2433" s="11">
        <v>0.53020965708898005</v>
      </c>
      <c r="AL2433" s="11">
        <v>0.44139956104761324</v>
      </c>
      <c r="AM2433" s="11">
        <v>0.99599873297183561</v>
      </c>
      <c r="AN2433" s="11">
        <v>0.6719020003064935</v>
      </c>
      <c r="AO2433" s="11">
        <v>0.3916872552194649</v>
      </c>
      <c r="AP2433" s="11">
        <v>0.6580000009387732</v>
      </c>
      <c r="AQ2433" s="11">
        <v>0.44139956104761324</v>
      </c>
      <c r="AR2433" s="11">
        <v>9439.83629748147</v>
      </c>
      <c r="AS2433" s="11">
        <v>9310</v>
      </c>
      <c r="AT2433" s="11">
        <v>7411569</v>
      </c>
      <c r="AW2433" s="11">
        <v>-0.02</v>
      </c>
      <c r="AX2433" s="11">
        <v>7.2255279437636127E-2</v>
      </c>
    </row>
    <row r="2434" spans="1:50">
      <c r="A2434"/>
      <c r="B2434"/>
      <c r="C2434"/>
      <c r="D2434"/>
      <c r="E2434"/>
      <c r="F2434"/>
      <c r="G2434"/>
      <c r="H2434"/>
      <c r="I2434"/>
      <c r="J2434"/>
      <c r="K2434"/>
      <c r="L2434"/>
      <c r="M2434"/>
      <c r="N2434"/>
      <c r="O2434"/>
      <c r="P2434"/>
      <c r="Q2434"/>
      <c r="R2434"/>
      <c r="S2434"/>
      <c r="T2434"/>
      <c r="U2434"/>
      <c r="V2434"/>
      <c r="W2434"/>
      <c r="X2434"/>
      <c r="Y2434"/>
      <c r="Z2434"/>
      <c r="AA2434" s="11">
        <v>4.674596166831143E-2</v>
      </c>
      <c r="AB2434" s="11">
        <v>0.50389999904999994</v>
      </c>
      <c r="AC2434" s="11">
        <v>0.5066666666666666</v>
      </c>
      <c r="AD2434" s="11">
        <v>0.43333333333333335</v>
      </c>
      <c r="AE2434" s="11">
        <v>0.83866666666666678</v>
      </c>
      <c r="AF2434" s="11">
        <v>0.60599999999999998</v>
      </c>
      <c r="AG2434" s="11">
        <v>0.3</v>
      </c>
      <c r="AH2434" s="11">
        <v>0.55266666666666664</v>
      </c>
      <c r="AI2434" s="11">
        <v>0.748</v>
      </c>
      <c r="AJ2434" s="11">
        <v>0.37280064513935202</v>
      </c>
      <c r="AK2434" s="11">
        <v>0.55070757046640595</v>
      </c>
      <c r="AL2434" s="11">
        <v>0.43687197582927839</v>
      </c>
      <c r="AM2434" s="11">
        <v>1</v>
      </c>
      <c r="AN2434" s="11">
        <v>0.68561428571428573</v>
      </c>
      <c r="AO2434" s="11">
        <v>0.40380604781941043</v>
      </c>
      <c r="AP2434" s="11">
        <v>0.67200000062584875</v>
      </c>
      <c r="AQ2434" s="11">
        <v>0.43687197582927839</v>
      </c>
      <c r="AR2434" s="11">
        <v>10234.7774538988</v>
      </c>
      <c r="AS2434" s="11">
        <v>10020</v>
      </c>
      <c r="AT2434" s="11">
        <v>7381579</v>
      </c>
      <c r="AW2434" s="11">
        <v>-0.02</v>
      </c>
      <c r="AX2434" s="11">
        <v>6.8882271558571156E-2</v>
      </c>
    </row>
    <row r="2435" spans="1:50">
      <c r="A2435"/>
      <c r="B2435"/>
      <c r="C2435"/>
      <c r="D2435"/>
      <c r="E2435"/>
      <c r="F2435"/>
      <c r="G2435"/>
      <c r="H2435"/>
      <c r="I2435"/>
      <c r="J2435"/>
      <c r="K2435"/>
      <c r="L2435"/>
      <c r="M2435"/>
      <c r="N2435"/>
      <c r="O2435"/>
      <c r="P2435"/>
      <c r="Q2435"/>
      <c r="R2435"/>
      <c r="S2435"/>
      <c r="T2435"/>
      <c r="U2435"/>
      <c r="V2435"/>
      <c r="W2435"/>
      <c r="X2435"/>
      <c r="Y2435"/>
      <c r="Z2435"/>
      <c r="AA2435" s="11">
        <v>4.674596166831143E-2</v>
      </c>
      <c r="AB2435" s="11">
        <v>0.52259999999999995</v>
      </c>
      <c r="AC2435" s="11">
        <v>0.53333333333333333</v>
      </c>
      <c r="AD2435" s="11">
        <v>0.46666666666666662</v>
      </c>
      <c r="AE2435" s="11">
        <v>0.84883333333333344</v>
      </c>
      <c r="AF2435" s="11">
        <v>0.53449999999999998</v>
      </c>
      <c r="AG2435" s="11">
        <v>0.35</v>
      </c>
      <c r="AH2435" s="11">
        <v>0.60533333333333328</v>
      </c>
      <c r="AI2435" s="11">
        <v>0.76400000000000001</v>
      </c>
      <c r="AJ2435" s="11">
        <v>0.38631140182044998</v>
      </c>
      <c r="AK2435" s="11">
        <v>0.54956764409248804</v>
      </c>
      <c r="AL2435" s="11">
        <v>0.45378368023433352</v>
      </c>
      <c r="AM2435" s="11">
        <v>1</v>
      </c>
      <c r="AN2435" s="11">
        <v>0.69521971428571427</v>
      </c>
      <c r="AO2435" s="11">
        <v>0.39970336547332924</v>
      </c>
      <c r="AP2435" s="11">
        <v>0.68600000031292441</v>
      </c>
      <c r="AQ2435" s="11">
        <v>0.45378368023433352</v>
      </c>
      <c r="AR2435" s="11">
        <v>11827.4696703469</v>
      </c>
      <c r="AS2435" s="11">
        <v>11500</v>
      </c>
      <c r="AT2435" s="11">
        <v>7350221</v>
      </c>
      <c r="AU2435" s="11">
        <v>28.16</v>
      </c>
      <c r="AV2435" s="11">
        <v>0.66</v>
      </c>
      <c r="AW2435" s="11">
        <v>-0.01</v>
      </c>
      <c r="AX2435" s="11">
        <v>6.1788861806026024E-2</v>
      </c>
    </row>
    <row r="2436" spans="1:50">
      <c r="A2436"/>
      <c r="B2436"/>
      <c r="C2436"/>
      <c r="D2436"/>
      <c r="E2436"/>
      <c r="F2436"/>
      <c r="G2436"/>
      <c r="H2436"/>
      <c r="I2436"/>
      <c r="J2436"/>
      <c r="K2436"/>
      <c r="L2436"/>
      <c r="M2436"/>
      <c r="N2436"/>
      <c r="O2436"/>
      <c r="P2436"/>
      <c r="Q2436"/>
      <c r="R2436"/>
      <c r="S2436"/>
      <c r="T2436"/>
      <c r="U2436"/>
      <c r="V2436"/>
      <c r="W2436"/>
      <c r="X2436"/>
      <c r="Y2436"/>
      <c r="Z2436"/>
      <c r="AA2436" s="11">
        <v>4.674596166831143E-2</v>
      </c>
      <c r="AB2436" s="11">
        <v>0.53214799978658556</v>
      </c>
      <c r="AC2436" s="11">
        <v>0.56000000000000005</v>
      </c>
      <c r="AD2436" s="11">
        <v>0.5</v>
      </c>
      <c r="AE2436" s="11">
        <v>0.8590000000000001</v>
      </c>
      <c r="AF2436" s="11">
        <v>0.46299999999999997</v>
      </c>
      <c r="AG2436" s="11">
        <v>0.4</v>
      </c>
      <c r="AH2436" s="11">
        <v>0.65799999999999992</v>
      </c>
      <c r="AI2436" s="11">
        <v>0.78</v>
      </c>
      <c r="AJ2436" s="11">
        <v>0.39990462417995803</v>
      </c>
      <c r="AK2436" s="11">
        <v>0.56363336445276202</v>
      </c>
      <c r="AL2436" s="11">
        <v>0.46236769897582802</v>
      </c>
      <c r="AM2436" s="11">
        <v>1</v>
      </c>
      <c r="AN2436" s="11">
        <v>0.71213814285714294</v>
      </c>
      <c r="AO2436" s="11">
        <v>0.41774423517705161</v>
      </c>
      <c r="AP2436" s="11">
        <v>0.7</v>
      </c>
      <c r="AQ2436" s="11">
        <v>0.46236769897582802</v>
      </c>
      <c r="AR2436" s="11">
        <v>11893.165855122499</v>
      </c>
      <c r="AS2436" s="11">
        <v>11700</v>
      </c>
      <c r="AT2436" s="11">
        <v>7319712.44757964</v>
      </c>
      <c r="AW2436" s="11">
        <v>0</v>
      </c>
      <c r="AX2436" s="11">
        <v>5.9891762378887853E-2</v>
      </c>
    </row>
    <row r="2437" spans="1:50">
      <c r="A2437"/>
      <c r="B2437"/>
      <c r="C2437"/>
      <c r="D2437"/>
      <c r="E2437"/>
      <c r="F2437"/>
      <c r="G2437"/>
      <c r="H2437"/>
      <c r="I2437"/>
      <c r="J2437"/>
      <c r="K2437"/>
      <c r="L2437"/>
      <c r="M2437"/>
      <c r="N2437"/>
      <c r="O2437"/>
      <c r="P2437"/>
      <c r="Q2437"/>
      <c r="R2437"/>
      <c r="S2437"/>
      <c r="T2437"/>
      <c r="U2437"/>
      <c r="V2437"/>
      <c r="W2437"/>
      <c r="X2437"/>
      <c r="Y2437"/>
      <c r="Z2437"/>
      <c r="AA2437" s="11">
        <v>4.674596166831143E-2</v>
      </c>
      <c r="AB2437" s="11">
        <v>0.54169599957317116</v>
      </c>
      <c r="AC2437" s="11">
        <v>0.58899999999999997</v>
      </c>
      <c r="AD2437" s="11">
        <v>0.5</v>
      </c>
      <c r="AE2437" s="11">
        <v>0.83200000000000007</v>
      </c>
      <c r="AF2437" s="11">
        <v>0.41399999999999998</v>
      </c>
      <c r="AG2437" s="11">
        <v>0.5</v>
      </c>
      <c r="AH2437" s="11">
        <v>0.64500000000000002</v>
      </c>
      <c r="AI2437" s="11">
        <v>0.752</v>
      </c>
      <c r="AJ2437" s="11">
        <v>0.4009055779157854</v>
      </c>
      <c r="AK2437" s="11">
        <v>0.56299703082245756</v>
      </c>
      <c r="AL2437" s="11">
        <v>0.46274402197765829</v>
      </c>
      <c r="AM2437" s="11">
        <v>1</v>
      </c>
      <c r="AN2437" s="11">
        <v>0.70501676158774684</v>
      </c>
      <c r="AO2437" s="11">
        <v>0.41856679280689546</v>
      </c>
      <c r="AP2437" s="11">
        <v>0.72199999999999998</v>
      </c>
      <c r="AQ2437" s="11">
        <v>0.46274402197765829</v>
      </c>
      <c r="AS2437" s="11">
        <v>12249.333333333256</v>
      </c>
      <c r="AW2437" s="11">
        <v>0</v>
      </c>
      <c r="AX2437" s="11">
        <v>5.3314640366018573E-2</v>
      </c>
    </row>
    <row r="2438" spans="1:50">
      <c r="A2438"/>
      <c r="B2438"/>
      <c r="C2438"/>
      <c r="D2438"/>
      <c r="E2438"/>
      <c r="F2438"/>
      <c r="G2438"/>
      <c r="H2438"/>
      <c r="I2438"/>
      <c r="J2438"/>
      <c r="K2438"/>
      <c r="L2438"/>
      <c r="M2438"/>
      <c r="N2438"/>
      <c r="O2438"/>
      <c r="P2438"/>
      <c r="Q2438"/>
      <c r="R2438"/>
      <c r="S2438"/>
      <c r="T2438"/>
      <c r="U2438"/>
      <c r="V2438"/>
      <c r="W2438"/>
      <c r="X2438"/>
      <c r="Y2438"/>
      <c r="Z2438"/>
      <c r="AA2438" s="11">
        <v>1</v>
      </c>
      <c r="AB2438" s="11">
        <v>0.37200000760000007</v>
      </c>
      <c r="AC2438" s="11">
        <v>0.47160000409930947</v>
      </c>
      <c r="AD2438" s="11">
        <v>0.21600000187754631</v>
      </c>
      <c r="AE2438" s="11">
        <v>0.53136000461876387</v>
      </c>
      <c r="AF2438" s="11">
        <v>9.3000000000000013E-2</v>
      </c>
      <c r="AG2438" s="11">
        <v>0.36000000312924385</v>
      </c>
      <c r="AH2438" s="11">
        <v>0.56232000488787892</v>
      </c>
      <c r="AI2438" s="11">
        <v>0.20448000177741052</v>
      </c>
      <c r="AJ2438" s="11">
        <v>0.70364289715227546</v>
      </c>
      <c r="AK2438" s="11">
        <v>0.50791719480665931</v>
      </c>
      <c r="AL2438" s="11">
        <v>0.56625182399383511</v>
      </c>
      <c r="AM2438" s="11">
        <v>7.3775039248321099E-4</v>
      </c>
      <c r="AN2438" s="11" t="e">
        <v>#N/A</v>
      </c>
      <c r="AO2438" s="11">
        <v>0.60210700251469251</v>
      </c>
      <c r="AP2438" s="11">
        <v>0.41112000357359646</v>
      </c>
      <c r="AQ2438" s="11">
        <v>0.56625182399383511</v>
      </c>
      <c r="AR2438" s="11">
        <v>11847.029729071601</v>
      </c>
      <c r="AS2438" s="11">
        <v>11390</v>
      </c>
      <c r="AT2438" s="11">
        <v>75304</v>
      </c>
      <c r="AW2438" s="11">
        <v>-0.17</v>
      </c>
      <c r="AX2438" s="11">
        <v>-7.0858772219519917E-2</v>
      </c>
    </row>
    <row r="2439" spans="1:50">
      <c r="A2439"/>
      <c r="B2439"/>
      <c r="C2439"/>
      <c r="D2439"/>
      <c r="E2439"/>
      <c r="F2439"/>
      <c r="G2439"/>
      <c r="H2439"/>
      <c r="I2439"/>
      <c r="J2439"/>
      <c r="K2439"/>
      <c r="L2439"/>
      <c r="M2439"/>
      <c r="N2439"/>
      <c r="O2439"/>
      <c r="P2439"/>
      <c r="Q2439"/>
      <c r="R2439"/>
      <c r="S2439"/>
      <c r="T2439"/>
      <c r="U2439"/>
      <c r="V2439"/>
      <c r="W2439"/>
      <c r="X2439"/>
      <c r="Y2439"/>
      <c r="Z2439"/>
      <c r="AA2439" s="11">
        <v>1</v>
      </c>
      <c r="AB2439" s="11">
        <v>0.19699996949999998</v>
      </c>
      <c r="AC2439" s="11">
        <v>0.48470000380650163</v>
      </c>
      <c r="AD2439" s="11">
        <v>0.22200000174343587</v>
      </c>
      <c r="AE2439" s="11">
        <v>0.54612000428885221</v>
      </c>
      <c r="AF2439" s="11">
        <v>9.3000000000000013E-2</v>
      </c>
      <c r="AG2439" s="11">
        <v>0.37000000290572643</v>
      </c>
      <c r="AH2439" s="11">
        <v>0.57794000453874461</v>
      </c>
      <c r="AI2439" s="11">
        <v>0.21016000165045259</v>
      </c>
      <c r="AJ2439" s="11">
        <v>0.70779887455039003</v>
      </c>
      <c r="AK2439" s="11">
        <v>0.50807877020719161</v>
      </c>
      <c r="AL2439" s="11">
        <v>0.56766143723678131</v>
      </c>
      <c r="AM2439" s="11">
        <v>1.5165328250113E-2</v>
      </c>
      <c r="AN2439" s="11" t="e">
        <v>#N/A</v>
      </c>
      <c r="AO2439" s="11">
        <v>0.60427949187824037</v>
      </c>
      <c r="AP2439" s="11">
        <v>0.42254000331833957</v>
      </c>
      <c r="AQ2439" s="11">
        <v>0.56766143723678131</v>
      </c>
      <c r="AR2439" s="11">
        <v>12482.789659431201</v>
      </c>
      <c r="AS2439" s="11">
        <v>12110</v>
      </c>
      <c r="AT2439" s="11">
        <v>76417</v>
      </c>
      <c r="AW2439" s="11">
        <v>-0.16</v>
      </c>
      <c r="AX2439" s="11">
        <v>-6.541809405246185E-2</v>
      </c>
    </row>
    <row r="2440" spans="1:50">
      <c r="A2440"/>
      <c r="B2440"/>
      <c r="C2440"/>
      <c r="D2440"/>
      <c r="E2440"/>
      <c r="F2440"/>
      <c r="G2440"/>
      <c r="H2440"/>
      <c r="I2440"/>
      <c r="J2440"/>
      <c r="K2440"/>
      <c r="L2440"/>
      <c r="M2440"/>
      <c r="N2440"/>
      <c r="O2440"/>
      <c r="P2440"/>
      <c r="Q2440"/>
      <c r="R2440"/>
      <c r="S2440"/>
      <c r="T2440"/>
      <c r="U2440"/>
      <c r="V2440"/>
      <c r="W2440"/>
      <c r="X2440"/>
      <c r="Y2440"/>
      <c r="Z2440"/>
      <c r="AA2440" s="11">
        <v>1</v>
      </c>
      <c r="AB2440" s="11">
        <v>0.15500000000000003</v>
      </c>
      <c r="AC2440" s="11">
        <v>0.4978000035136938</v>
      </c>
      <c r="AD2440" s="11">
        <v>0.2280000016093254</v>
      </c>
      <c r="AE2440" s="11">
        <v>0.56088000395894044</v>
      </c>
      <c r="AF2440" s="11">
        <v>9.3000000000000013E-2</v>
      </c>
      <c r="AG2440" s="11">
        <v>0.38000000268220901</v>
      </c>
      <c r="AH2440" s="11">
        <v>0.59356000418961041</v>
      </c>
      <c r="AI2440" s="11">
        <v>0.21584000152349472</v>
      </c>
      <c r="AJ2440" s="11">
        <v>0.70300418281419197</v>
      </c>
      <c r="AK2440" s="11">
        <v>0.50633474386350052</v>
      </c>
      <c r="AL2440" s="11">
        <v>0.56907105047972739</v>
      </c>
      <c r="AM2440" s="11">
        <v>3.2290467629776227E-2</v>
      </c>
      <c r="AN2440" s="11" t="e">
        <v>#N/A</v>
      </c>
      <c r="AO2440" s="11">
        <v>0.60645198124178812</v>
      </c>
      <c r="AP2440" s="11">
        <v>0.43396000306308269</v>
      </c>
      <c r="AQ2440" s="11">
        <v>0.56907105047972739</v>
      </c>
      <c r="AR2440" s="11">
        <v>14057.815677459799</v>
      </c>
      <c r="AS2440" s="11">
        <v>13750</v>
      </c>
      <c r="AT2440" s="11">
        <v>77319</v>
      </c>
      <c r="AW2440" s="11">
        <v>-0.17</v>
      </c>
      <c r="AX2440" s="11">
        <v>-7.1256118405543301E-2</v>
      </c>
    </row>
    <row r="2441" spans="1:50">
      <c r="A2441"/>
      <c r="B2441"/>
      <c r="C2441"/>
      <c r="D2441"/>
      <c r="E2441"/>
      <c r="F2441"/>
      <c r="G2441"/>
      <c r="H2441"/>
      <c r="I2441"/>
      <c r="J2441"/>
      <c r="K2441"/>
      <c r="L2441"/>
      <c r="M2441"/>
      <c r="N2441"/>
      <c r="O2441"/>
      <c r="P2441"/>
      <c r="Q2441"/>
      <c r="R2441"/>
      <c r="S2441"/>
      <c r="T2441"/>
      <c r="U2441"/>
      <c r="V2441"/>
      <c r="W2441"/>
      <c r="X2441"/>
      <c r="Y2441"/>
      <c r="Z2441"/>
      <c r="AA2441" s="11">
        <v>1</v>
      </c>
      <c r="AB2441" s="11">
        <v>0.13583333333333325</v>
      </c>
      <c r="AC2441" s="11">
        <v>0.51090000322088602</v>
      </c>
      <c r="AD2441" s="11">
        <v>0.23400000147521496</v>
      </c>
      <c r="AE2441" s="11">
        <v>0.57564000362902878</v>
      </c>
      <c r="AF2441" s="11">
        <v>9.3000000000000013E-2</v>
      </c>
      <c r="AG2441" s="11">
        <v>0.3900000024586916</v>
      </c>
      <c r="AH2441" s="11">
        <v>0.60918000384047621</v>
      </c>
      <c r="AI2441" s="11">
        <v>0.2215200013965368</v>
      </c>
      <c r="AJ2441" s="11">
        <v>0.69820949107799402</v>
      </c>
      <c r="AK2441" s="11">
        <v>0.50459071751980944</v>
      </c>
      <c r="AL2441" s="11">
        <v>0.57048066372267359</v>
      </c>
      <c r="AM2441" s="11">
        <v>7.3138354091097438E-2</v>
      </c>
      <c r="AN2441" s="11" t="e">
        <v>#N/A</v>
      </c>
      <c r="AO2441" s="11">
        <v>0.60862447060533598</v>
      </c>
      <c r="AP2441" s="11">
        <v>0.44538000280782586</v>
      </c>
      <c r="AQ2441" s="11">
        <v>0.57048066372267359</v>
      </c>
      <c r="AR2441" s="11">
        <v>15113.057421096801</v>
      </c>
      <c r="AS2441" s="11">
        <v>14590</v>
      </c>
      <c r="AT2441" s="11">
        <v>78846</v>
      </c>
      <c r="AW2441" s="11">
        <v>-0.16</v>
      </c>
      <c r="AX2441" s="11">
        <v>-6.9720176597730443E-2</v>
      </c>
    </row>
    <row r="2442" spans="1:50">
      <c r="A2442"/>
      <c r="B2442"/>
      <c r="C2442"/>
      <c r="D2442"/>
      <c r="E2442"/>
      <c r="F2442"/>
      <c r="G2442"/>
      <c r="H2442"/>
      <c r="I2442"/>
      <c r="J2442"/>
      <c r="K2442"/>
      <c r="L2442"/>
      <c r="M2442"/>
      <c r="N2442"/>
      <c r="O2442"/>
      <c r="P2442"/>
      <c r="Q2442"/>
      <c r="R2442"/>
      <c r="S2442"/>
      <c r="T2442"/>
      <c r="U2442"/>
      <c r="V2442"/>
      <c r="W2442"/>
      <c r="X2442"/>
      <c r="Y2442"/>
      <c r="Z2442"/>
      <c r="AA2442" s="11">
        <v>1</v>
      </c>
      <c r="AB2442" s="11">
        <v>0.1166666666666667</v>
      </c>
      <c r="AC2442" s="11">
        <v>0.52400000292807813</v>
      </c>
      <c r="AD2442" s="11">
        <v>0.2400000013411045</v>
      </c>
      <c r="AE2442" s="11">
        <v>0.59040000329911702</v>
      </c>
      <c r="AF2442" s="11">
        <v>9.3000000000000013E-2</v>
      </c>
      <c r="AG2442" s="11">
        <v>0.40000000223517418</v>
      </c>
      <c r="AH2442" s="11">
        <v>0.62480000349134202</v>
      </c>
      <c r="AI2442" s="11">
        <v>0.22720000126957893</v>
      </c>
      <c r="AJ2442" s="11">
        <v>0.713458085768501</v>
      </c>
      <c r="AK2442" s="11">
        <v>0.49731801188183766</v>
      </c>
      <c r="AL2442" s="11">
        <v>0.59637581621071978</v>
      </c>
      <c r="AM2442" s="11">
        <v>0.22545565090024777</v>
      </c>
      <c r="AN2442" s="11" t="e">
        <v>#N/A</v>
      </c>
      <c r="AO2442" s="11">
        <v>0.61295853853508508</v>
      </c>
      <c r="AP2442" s="11">
        <v>0.45680000255256892</v>
      </c>
      <c r="AQ2442" s="11">
        <v>0.59637581621071978</v>
      </c>
      <c r="AR2442" s="11">
        <v>15317.7682665333</v>
      </c>
      <c r="AS2442" s="11">
        <v>14710</v>
      </c>
      <c r="AT2442" s="11">
        <v>80410</v>
      </c>
      <c r="AW2442" s="11">
        <v>-0.15</v>
      </c>
      <c r="AX2442" s="11">
        <v>-7.2579161887022847E-2</v>
      </c>
    </row>
    <row r="2443" spans="1:50">
      <c r="A2443"/>
      <c r="B2443"/>
      <c r="C2443"/>
      <c r="D2443"/>
      <c r="E2443"/>
      <c r="F2443"/>
      <c r="G2443"/>
      <c r="H2443"/>
      <c r="I2443"/>
      <c r="J2443"/>
      <c r="K2443"/>
      <c r="L2443"/>
      <c r="M2443"/>
      <c r="N2443"/>
      <c r="O2443"/>
      <c r="P2443"/>
      <c r="Q2443"/>
      <c r="R2443"/>
      <c r="S2443"/>
      <c r="T2443"/>
      <c r="U2443"/>
      <c r="V2443"/>
      <c r="W2443"/>
      <c r="X2443"/>
      <c r="Y2443"/>
      <c r="Z2443"/>
      <c r="AA2443" s="11">
        <v>1</v>
      </c>
      <c r="AB2443" s="11">
        <v>9.7500000000000031E-2</v>
      </c>
      <c r="AC2443" s="11">
        <v>0.53710000263527036</v>
      </c>
      <c r="AD2443" s="11">
        <v>0.24600000120699406</v>
      </c>
      <c r="AE2443" s="11">
        <v>0.60516000296920536</v>
      </c>
      <c r="AF2443" s="11">
        <v>9.3000000000000013E-2</v>
      </c>
      <c r="AG2443" s="11">
        <v>0.41000000201165676</v>
      </c>
      <c r="AH2443" s="11">
        <v>0.64042000314220782</v>
      </c>
      <c r="AI2443" s="11">
        <v>0.23288000114262103</v>
      </c>
      <c r="AJ2443" s="11">
        <v>0.72870668045900799</v>
      </c>
      <c r="AK2443" s="11">
        <v>0.490045306243866</v>
      </c>
      <c r="AL2443" s="11">
        <v>0.62227096869876597</v>
      </c>
      <c r="AM2443" s="11">
        <v>0.3555429559053333</v>
      </c>
      <c r="AN2443" s="11" t="e">
        <v>#N/A</v>
      </c>
      <c r="AO2443" s="11">
        <v>0.61729260646483419</v>
      </c>
      <c r="AP2443" s="11">
        <v>0.46822000229731203</v>
      </c>
      <c r="AQ2443" s="11">
        <v>0.62227096869876597</v>
      </c>
      <c r="AR2443" s="11">
        <v>16169.7835507087</v>
      </c>
      <c r="AS2443" s="11">
        <v>15340</v>
      </c>
      <c r="AT2443" s="11">
        <v>81131</v>
      </c>
      <c r="AW2443" s="11">
        <v>-0.13</v>
      </c>
      <c r="AX2443" s="11">
        <v>-7.5938529835583246E-2</v>
      </c>
    </row>
    <row r="2444" spans="1:50">
      <c r="A2444"/>
      <c r="B2444"/>
      <c r="C2444"/>
      <c r="D2444"/>
      <c r="E2444"/>
      <c r="F2444"/>
      <c r="G2444"/>
      <c r="H2444"/>
      <c r="I2444"/>
      <c r="J2444"/>
      <c r="K2444"/>
      <c r="L2444"/>
      <c r="M2444"/>
      <c r="N2444"/>
      <c r="O2444"/>
      <c r="P2444"/>
      <c r="Q2444"/>
      <c r="R2444"/>
      <c r="S2444"/>
      <c r="T2444"/>
      <c r="U2444"/>
      <c r="V2444"/>
      <c r="W2444"/>
      <c r="X2444"/>
      <c r="Y2444"/>
      <c r="Z2444"/>
      <c r="AA2444" s="11">
        <v>1</v>
      </c>
      <c r="AB2444" s="11">
        <v>7.8333333333333255E-2</v>
      </c>
      <c r="AC2444" s="11">
        <v>0.55020000234246258</v>
      </c>
      <c r="AD2444" s="11">
        <v>0.25200000107288362</v>
      </c>
      <c r="AE2444" s="11">
        <v>0.61992000263929359</v>
      </c>
      <c r="AF2444" s="11">
        <v>9.3000000000000013E-2</v>
      </c>
      <c r="AG2444" s="11">
        <v>0.42000000178813934</v>
      </c>
      <c r="AH2444" s="11">
        <v>0.65604000279307362</v>
      </c>
      <c r="AI2444" s="11">
        <v>0.23856000101566313</v>
      </c>
      <c r="AJ2444" s="11">
        <v>0.69648055422607003</v>
      </c>
      <c r="AK2444" s="11">
        <v>0.49796349838182996</v>
      </c>
      <c r="AL2444" s="11">
        <v>0.60014071219311582</v>
      </c>
      <c r="AM2444" s="11">
        <v>0.50194439655290335</v>
      </c>
      <c r="AN2444" s="11" t="e">
        <v>#N/A</v>
      </c>
      <c r="AO2444" s="11">
        <v>0.60544795291903586</v>
      </c>
      <c r="AP2444" s="11">
        <v>0.47964000204205509</v>
      </c>
      <c r="AQ2444" s="11">
        <v>0.60014071219311582</v>
      </c>
      <c r="AR2444" s="11">
        <v>16146.676697324499</v>
      </c>
      <c r="AS2444" s="11">
        <v>15690</v>
      </c>
      <c r="AT2444" s="11">
        <v>81202</v>
      </c>
      <c r="AW2444" s="11">
        <v>-0.13</v>
      </c>
      <c r="AX2444" s="11">
        <v>-7.3298345493520378E-2</v>
      </c>
    </row>
    <row r="2445" spans="1:50">
      <c r="A2445"/>
      <c r="B2445"/>
      <c r="C2445"/>
      <c r="D2445"/>
      <c r="E2445"/>
      <c r="F2445"/>
      <c r="G2445"/>
      <c r="H2445"/>
      <c r="I2445"/>
      <c r="J2445"/>
      <c r="K2445"/>
      <c r="L2445"/>
      <c r="M2445"/>
      <c r="N2445"/>
      <c r="O2445"/>
      <c r="P2445"/>
      <c r="Q2445"/>
      <c r="R2445"/>
      <c r="S2445"/>
      <c r="T2445"/>
      <c r="U2445"/>
      <c r="V2445"/>
      <c r="W2445"/>
      <c r="X2445"/>
      <c r="Y2445"/>
      <c r="Z2445"/>
      <c r="AA2445" s="11">
        <v>1</v>
      </c>
      <c r="AB2445" s="11">
        <v>5.9166666666666701E-2</v>
      </c>
      <c r="AC2445" s="11">
        <v>0.56330000204965469</v>
      </c>
      <c r="AD2445" s="11">
        <v>0.25800000093877318</v>
      </c>
      <c r="AE2445" s="11">
        <v>0.63468000230938193</v>
      </c>
      <c r="AF2445" s="11">
        <v>9.3000000000000013E-2</v>
      </c>
      <c r="AG2445" s="11">
        <v>0.43000000156462193</v>
      </c>
      <c r="AH2445" s="11">
        <v>0.67166000244393942</v>
      </c>
      <c r="AI2445" s="11">
        <v>0.24424000088870523</v>
      </c>
      <c r="AJ2445" s="11">
        <v>0.66425442799313195</v>
      </c>
      <c r="AK2445" s="11">
        <v>0.50588169051979404</v>
      </c>
      <c r="AL2445" s="11">
        <v>0.57801045568746567</v>
      </c>
      <c r="AM2445" s="11">
        <v>0.59380061064648892</v>
      </c>
      <c r="AN2445" s="11" t="e">
        <v>#N/A</v>
      </c>
      <c r="AO2445" s="11">
        <v>0.59360329937323753</v>
      </c>
      <c r="AP2445" s="11">
        <v>0.49106000178679821</v>
      </c>
      <c r="AQ2445" s="11">
        <v>0.57801045568746567</v>
      </c>
      <c r="AR2445" s="11">
        <v>16112.3432433415</v>
      </c>
      <c r="AS2445" s="11">
        <v>14540</v>
      </c>
      <c r="AT2445" s="11">
        <v>83700</v>
      </c>
      <c r="AW2445" s="11">
        <v>-0.12</v>
      </c>
      <c r="AX2445" s="11">
        <v>-7.1340099349752828E-2</v>
      </c>
    </row>
    <row r="2446" spans="1:50">
      <c r="A2446"/>
      <c r="B2446"/>
      <c r="C2446"/>
      <c r="D2446"/>
      <c r="E2446"/>
      <c r="F2446"/>
      <c r="G2446"/>
      <c r="H2446"/>
      <c r="I2446"/>
      <c r="J2446"/>
      <c r="K2446"/>
      <c r="L2446"/>
      <c r="M2446"/>
      <c r="N2446"/>
      <c r="O2446"/>
      <c r="P2446"/>
      <c r="Q2446"/>
      <c r="R2446"/>
      <c r="S2446"/>
      <c r="T2446"/>
      <c r="U2446"/>
      <c r="V2446"/>
      <c r="W2446"/>
      <c r="X2446"/>
      <c r="Y2446"/>
      <c r="Z2446"/>
      <c r="AA2446" s="11">
        <v>1</v>
      </c>
      <c r="AB2446" s="11">
        <v>4.0000000000000036E-2</v>
      </c>
      <c r="AC2446" s="11">
        <v>0.57640000175684691</v>
      </c>
      <c r="AD2446" s="11">
        <v>0.26400000080466268</v>
      </c>
      <c r="AE2446" s="11">
        <v>0.64944000197947016</v>
      </c>
      <c r="AF2446" s="11">
        <v>9.3000000000000013E-2</v>
      </c>
      <c r="AG2446" s="11">
        <v>0.44000000134110451</v>
      </c>
      <c r="AH2446" s="11">
        <v>0.68728000209480511</v>
      </c>
      <c r="AI2446" s="11">
        <v>0.24992000076174734</v>
      </c>
      <c r="AJ2446" s="11">
        <v>0.61963019548630405</v>
      </c>
      <c r="AK2446" s="11">
        <v>0.48348195640111824</v>
      </c>
      <c r="AL2446" s="11">
        <v>0.58611899294588488</v>
      </c>
      <c r="AM2446" s="11">
        <v>0.66061460010735329</v>
      </c>
      <c r="AN2446" s="11" t="e">
        <v>#N/A</v>
      </c>
      <c r="AO2446" s="11">
        <v>0.53400739027037969</v>
      </c>
      <c r="AP2446" s="11">
        <v>0.50248000153154138</v>
      </c>
      <c r="AQ2446" s="11">
        <v>0.58611899294588488</v>
      </c>
      <c r="AR2446" s="11">
        <v>15659.0019297773</v>
      </c>
      <c r="AS2446" s="11">
        <v>14710</v>
      </c>
      <c r="AT2446" s="11">
        <v>82800</v>
      </c>
      <c r="AW2446" s="11">
        <v>-0.12</v>
      </c>
      <c r="AX2446" s="11">
        <v>-6.8185902556567812E-2</v>
      </c>
    </row>
    <row r="2447" spans="1:50">
      <c r="A2447"/>
      <c r="B2447"/>
      <c r="C2447"/>
      <c r="D2447"/>
      <c r="E2447"/>
      <c r="F2447"/>
      <c r="G2447"/>
      <c r="H2447"/>
      <c r="I2447"/>
      <c r="J2447"/>
      <c r="K2447"/>
      <c r="L2447"/>
      <c r="M2447"/>
      <c r="N2447"/>
      <c r="O2447"/>
      <c r="P2447"/>
      <c r="Q2447"/>
      <c r="R2447"/>
      <c r="S2447"/>
      <c r="T2447"/>
      <c r="U2447"/>
      <c r="V2447"/>
      <c r="W2447"/>
      <c r="X2447"/>
      <c r="Y2447"/>
      <c r="Z2447"/>
      <c r="AA2447" s="11">
        <v>1</v>
      </c>
      <c r="AB2447" s="11">
        <v>4.0080321300000055E-2</v>
      </c>
      <c r="AC2447" s="11">
        <v>0.58950000146403914</v>
      </c>
      <c r="AD2447" s="11">
        <v>0.27000000067055224</v>
      </c>
      <c r="AE2447" s="11">
        <v>0.6642000016495585</v>
      </c>
      <c r="AF2447" s="11">
        <v>9.3000000000000013E-2</v>
      </c>
      <c r="AG2447" s="11">
        <v>0.45000000111758709</v>
      </c>
      <c r="AH2447" s="11">
        <v>0.70290000174567102</v>
      </c>
      <c r="AI2447" s="11">
        <v>0.25560000063478944</v>
      </c>
      <c r="AJ2447" s="11">
        <v>0.65055214881447199</v>
      </c>
      <c r="AK2447" s="11">
        <v>0.56357496852899003</v>
      </c>
      <c r="AL2447" s="11">
        <v>0.55855284158596108</v>
      </c>
      <c r="AM2447" s="11">
        <v>0.73224242424242447</v>
      </c>
      <c r="AN2447" s="11" t="e">
        <v>#N/A</v>
      </c>
      <c r="AO2447" s="11">
        <v>0.54034635139834541</v>
      </c>
      <c r="AP2447" s="11">
        <v>0.51390000127628443</v>
      </c>
      <c r="AQ2447" s="11">
        <v>0.55855284158596108</v>
      </c>
      <c r="AR2447" s="11">
        <v>15700.749159167801</v>
      </c>
      <c r="AS2447" s="11">
        <v>14940</v>
      </c>
      <c r="AT2447" s="11">
        <v>82500</v>
      </c>
      <c r="AW2447" s="11">
        <v>-0.1</v>
      </c>
      <c r="AX2447" s="11">
        <v>-6.3858727552008221E-2</v>
      </c>
    </row>
    <row r="2448" spans="1:50">
      <c r="A2448"/>
      <c r="B2448"/>
      <c r="C2448"/>
      <c r="D2448"/>
      <c r="E2448"/>
      <c r="F2448"/>
      <c r="G2448"/>
      <c r="H2448"/>
      <c r="I2448"/>
      <c r="J2448"/>
      <c r="K2448"/>
      <c r="L2448"/>
      <c r="M2448"/>
      <c r="N2448"/>
      <c r="O2448"/>
      <c r="P2448"/>
      <c r="Q2448"/>
      <c r="R2448"/>
      <c r="S2448"/>
      <c r="T2448"/>
      <c r="U2448"/>
      <c r="V2448"/>
      <c r="W2448"/>
      <c r="X2448"/>
      <c r="Y2448"/>
      <c r="Z2448"/>
      <c r="AA2448" s="11">
        <v>1</v>
      </c>
      <c r="AB2448" s="11">
        <v>4.0160642599999963E-2</v>
      </c>
      <c r="AC2448" s="11">
        <v>0.60260000117123125</v>
      </c>
      <c r="AD2448" s="11">
        <v>0.2760000005364418</v>
      </c>
      <c r="AE2448" s="11">
        <v>0.67896000131964684</v>
      </c>
      <c r="AF2448" s="11">
        <v>9.3000000000000013E-2</v>
      </c>
      <c r="AG2448" s="11">
        <v>0.46000000089406967</v>
      </c>
      <c r="AH2448" s="11">
        <v>0.71852000139653682</v>
      </c>
      <c r="AI2448" s="11">
        <v>0.26128000050783157</v>
      </c>
      <c r="AJ2448" s="11">
        <v>0.69465118077302801</v>
      </c>
      <c r="AK2448" s="11">
        <v>0.52278503795202802</v>
      </c>
      <c r="AL2448" s="11">
        <v>0.53185741234865569</v>
      </c>
      <c r="AM2448" s="11">
        <v>0.78817852834740676</v>
      </c>
      <c r="AN2448" s="11" t="e">
        <v>#N/A</v>
      </c>
      <c r="AO2448" s="11">
        <v>0.50697562051544942</v>
      </c>
      <c r="AP2448" s="11">
        <v>0.5253200010210276</v>
      </c>
      <c r="AQ2448" s="11">
        <v>0.53185741234865569</v>
      </c>
      <c r="AR2448" s="11">
        <v>17352.223693927499</v>
      </c>
      <c r="AS2448" s="11">
        <v>16560</v>
      </c>
      <c r="AT2448" s="11">
        <v>82900</v>
      </c>
      <c r="AW2448" s="11">
        <v>-0.1</v>
      </c>
      <c r="AX2448" s="11">
        <v>-6.6876759013303699E-2</v>
      </c>
    </row>
    <row r="2449" spans="1:50">
      <c r="A2449"/>
      <c r="B2449"/>
      <c r="C2449"/>
      <c r="D2449"/>
      <c r="E2449"/>
      <c r="F2449"/>
      <c r="G2449"/>
      <c r="H2449"/>
      <c r="I2449"/>
      <c r="J2449"/>
      <c r="K2449"/>
      <c r="L2449"/>
      <c r="M2449"/>
      <c r="N2449"/>
      <c r="O2449"/>
      <c r="P2449"/>
      <c r="Q2449"/>
      <c r="R2449"/>
      <c r="S2449"/>
      <c r="T2449"/>
      <c r="U2449"/>
      <c r="V2449"/>
      <c r="W2449"/>
      <c r="X2449"/>
      <c r="Y2449"/>
      <c r="Z2449"/>
      <c r="AA2449" s="11">
        <v>1</v>
      </c>
      <c r="AB2449" s="11">
        <v>3.9840637499999998E-2</v>
      </c>
      <c r="AC2449" s="11">
        <v>0.61570000087842347</v>
      </c>
      <c r="AD2449" s="11">
        <v>0.28200000040233136</v>
      </c>
      <c r="AE2449" s="11">
        <v>0.69372000098973519</v>
      </c>
      <c r="AF2449" s="11">
        <v>9.3000000000000013E-2</v>
      </c>
      <c r="AG2449" s="11">
        <v>0.47000000067055225</v>
      </c>
      <c r="AH2449" s="11">
        <v>0.73414000104740251</v>
      </c>
      <c r="AI2449" s="11">
        <v>0.26696000038087364</v>
      </c>
      <c r="AJ2449" s="11">
        <v>0.69131776867785799</v>
      </c>
      <c r="AK2449" s="11">
        <v>0.50685811740726439</v>
      </c>
      <c r="AL2449" s="11">
        <v>0.52357624950409265</v>
      </c>
      <c r="AM2449" s="11">
        <v>0.92382453375361218</v>
      </c>
      <c r="AN2449" s="11" t="e">
        <v>#N/A</v>
      </c>
      <c r="AO2449" s="11">
        <v>0.50962172217550528</v>
      </c>
      <c r="AP2449" s="11">
        <v>0.53674000076577066</v>
      </c>
      <c r="AQ2449" s="11">
        <v>0.52357624950409265</v>
      </c>
      <c r="AR2449" s="11">
        <v>19013.8766220623</v>
      </c>
      <c r="AS2449" s="11">
        <v>18160</v>
      </c>
      <c r="AT2449" s="11">
        <v>84600</v>
      </c>
      <c r="AW2449" s="11">
        <v>-0.1</v>
      </c>
      <c r="AX2449" s="11">
        <v>-7.226637747223702E-2</v>
      </c>
    </row>
    <row r="2450" spans="1:50">
      <c r="A2450"/>
      <c r="B2450"/>
      <c r="C2450"/>
      <c r="D2450"/>
      <c r="E2450"/>
      <c r="F2450"/>
      <c r="G2450"/>
      <c r="H2450"/>
      <c r="I2450"/>
      <c r="J2450"/>
      <c r="K2450"/>
      <c r="L2450"/>
      <c r="M2450"/>
      <c r="N2450"/>
      <c r="O2450"/>
      <c r="P2450"/>
      <c r="Q2450"/>
      <c r="R2450"/>
      <c r="S2450"/>
      <c r="T2450"/>
      <c r="U2450"/>
      <c r="V2450"/>
      <c r="W2450"/>
      <c r="X2450"/>
      <c r="Y2450"/>
      <c r="Z2450"/>
      <c r="AA2450" s="11">
        <v>1</v>
      </c>
      <c r="AB2450" s="11">
        <v>3.543307090000003E-2</v>
      </c>
      <c r="AC2450" s="11">
        <v>0.62880000058561558</v>
      </c>
      <c r="AD2450" s="11">
        <v>0.28800000026822092</v>
      </c>
      <c r="AE2450" s="11">
        <v>0.70848000065982331</v>
      </c>
      <c r="AF2450" s="11">
        <v>9.3000000000000013E-2</v>
      </c>
      <c r="AG2450" s="11">
        <v>0.48000000044703484</v>
      </c>
      <c r="AH2450" s="11">
        <v>0.74976000069826843</v>
      </c>
      <c r="AI2450" s="11">
        <v>0.27264000025391577</v>
      </c>
      <c r="AJ2450" s="11">
        <v>0.67482569589774799</v>
      </c>
      <c r="AK2450" s="11">
        <v>0.49779092913846484</v>
      </c>
      <c r="AL2450" s="11">
        <v>0.54070313328985431</v>
      </c>
      <c r="AM2450" s="11">
        <v>1</v>
      </c>
      <c r="AN2450" s="11" t="e">
        <v>#N/A</v>
      </c>
      <c r="AO2450" s="11">
        <v>0.52729673181643366</v>
      </c>
      <c r="AP2450" s="11">
        <v>0.54816000051051383</v>
      </c>
      <c r="AQ2450" s="11">
        <v>0.54070313328985431</v>
      </c>
      <c r="AR2450" s="11">
        <v>21463.077115907301</v>
      </c>
      <c r="AS2450" s="11">
        <v>19960</v>
      </c>
      <c r="AT2450" s="11">
        <v>85032</v>
      </c>
      <c r="AU2450" s="11">
        <v>65.77</v>
      </c>
      <c r="AV2450" s="11">
        <v>1.84</v>
      </c>
      <c r="AW2450" s="11">
        <v>-0.1</v>
      </c>
      <c r="AX2450" s="11">
        <v>-7.1220677534275578E-2</v>
      </c>
    </row>
    <row r="2451" spans="1:50">
      <c r="A2451"/>
      <c r="B2451"/>
      <c r="C2451"/>
      <c r="D2451"/>
      <c r="E2451"/>
      <c r="F2451"/>
      <c r="G2451"/>
      <c r="H2451"/>
      <c r="I2451"/>
      <c r="J2451"/>
      <c r="K2451"/>
      <c r="L2451"/>
      <c r="M2451"/>
      <c r="N2451"/>
      <c r="O2451"/>
      <c r="P2451"/>
      <c r="Q2451"/>
      <c r="R2451"/>
      <c r="S2451"/>
      <c r="T2451"/>
      <c r="U2451"/>
      <c r="V2451"/>
      <c r="W2451"/>
      <c r="X2451"/>
      <c r="Y2451"/>
      <c r="Z2451"/>
      <c r="AA2451" s="11">
        <v>1</v>
      </c>
      <c r="AB2451" s="11">
        <v>3.543307090000003E-2</v>
      </c>
      <c r="AC2451" s="11">
        <v>0.6419000002928078</v>
      </c>
      <c r="AD2451" s="11">
        <v>0.29400000013411043</v>
      </c>
      <c r="AE2451" s="11">
        <v>0.72324000032991165</v>
      </c>
      <c r="AF2451" s="11">
        <v>9.3000000000000013E-2</v>
      </c>
      <c r="AG2451" s="11">
        <v>0.49000000022351742</v>
      </c>
      <c r="AH2451" s="11">
        <v>0.76538000034913412</v>
      </c>
      <c r="AI2451" s="11">
        <v>0.27832000012695784</v>
      </c>
      <c r="AJ2451" s="11">
        <v>0.65879139237827999</v>
      </c>
      <c r="AK2451" s="11">
        <v>0.50141102076406963</v>
      </c>
      <c r="AL2451" s="11">
        <v>0.55112343675037501</v>
      </c>
      <c r="AM2451" s="11">
        <v>1</v>
      </c>
      <c r="AN2451" s="11" t="e">
        <v>#N/A</v>
      </c>
      <c r="AO2451" s="11">
        <v>0.54750671817092145</v>
      </c>
      <c r="AP2451" s="11">
        <v>0.55958000025525689</v>
      </c>
      <c r="AQ2451" s="11">
        <v>0.55112343675037501</v>
      </c>
      <c r="AR2451" s="11">
        <v>21255.265468309099</v>
      </c>
      <c r="AS2451" s="11">
        <v>18890</v>
      </c>
      <c r="AT2451" s="11">
        <v>86956</v>
      </c>
      <c r="AW2451" s="11">
        <v>-0.09</v>
      </c>
      <c r="AX2451" s="11">
        <v>-7.3851060570502503E-2</v>
      </c>
    </row>
    <row r="2452" spans="1:50">
      <c r="A2452"/>
      <c r="B2452"/>
      <c r="C2452"/>
      <c r="D2452"/>
      <c r="E2452"/>
      <c r="F2452"/>
      <c r="G2452"/>
      <c r="H2452"/>
      <c r="I2452"/>
      <c r="J2452"/>
      <c r="K2452"/>
      <c r="L2452"/>
      <c r="M2452"/>
      <c r="N2452"/>
      <c r="O2452"/>
      <c r="P2452"/>
      <c r="Q2452"/>
      <c r="R2452"/>
      <c r="S2452"/>
      <c r="T2452"/>
      <c r="U2452"/>
      <c r="V2452"/>
      <c r="W2452"/>
      <c r="X2452"/>
      <c r="Y2452"/>
      <c r="Z2452"/>
      <c r="AA2452" s="11">
        <v>1</v>
      </c>
      <c r="AB2452" s="11">
        <v>5.4724409050805001E-2</v>
      </c>
      <c r="AC2452" s="11">
        <v>0.65500000000000003</v>
      </c>
      <c r="AD2452" s="11">
        <v>0.3</v>
      </c>
      <c r="AE2452" s="11">
        <v>0.73799999999999999</v>
      </c>
      <c r="AF2452" s="11">
        <v>9.3000000000000013E-2</v>
      </c>
      <c r="AG2452" s="11">
        <v>0.5</v>
      </c>
      <c r="AH2452" s="11">
        <v>0.78099999999999992</v>
      </c>
      <c r="AI2452" s="11">
        <v>0.28399999999999997</v>
      </c>
      <c r="AJ2452" s="11">
        <v>0.64228508374137605</v>
      </c>
      <c r="AK2452" s="11">
        <v>0.50772799833745419</v>
      </c>
      <c r="AL2452" s="11">
        <v>0.56515414589722257</v>
      </c>
      <c r="AM2452" s="11">
        <v>1</v>
      </c>
      <c r="AN2452" s="11" t="e">
        <v>#N/A</v>
      </c>
      <c r="AO2452" s="11">
        <v>0.51508138897645295</v>
      </c>
      <c r="AP2452" s="11">
        <v>0.57100000000000006</v>
      </c>
      <c r="AQ2452" s="11">
        <v>0.56515414589722257</v>
      </c>
      <c r="AR2452" s="11">
        <v>19587.023927178299</v>
      </c>
      <c r="AS2452" s="11">
        <v>16790</v>
      </c>
      <c r="AT2452" s="11">
        <v>87972.063747533</v>
      </c>
      <c r="AW2452" s="11">
        <v>-0.08</v>
      </c>
      <c r="AX2452" s="11">
        <v>-6.8680535497436301E-2</v>
      </c>
    </row>
    <row r="2453" spans="1:50">
      <c r="A2453"/>
      <c r="B2453"/>
      <c r="C2453"/>
      <c r="D2453"/>
      <c r="E2453"/>
      <c r="F2453"/>
      <c r="G2453"/>
      <c r="H2453"/>
      <c r="I2453"/>
      <c r="J2453"/>
      <c r="K2453"/>
      <c r="L2453"/>
      <c r="M2453"/>
      <c r="N2453"/>
      <c r="O2453"/>
      <c r="P2453"/>
      <c r="Q2453"/>
      <c r="R2453"/>
      <c r="S2453"/>
      <c r="T2453"/>
      <c r="U2453"/>
      <c r="V2453"/>
      <c r="W2453"/>
      <c r="X2453"/>
      <c r="Y2453"/>
      <c r="Z2453"/>
      <c r="AA2453" s="11">
        <v>1</v>
      </c>
      <c r="AB2453" s="11">
        <v>7.4015747201609972E-2</v>
      </c>
      <c r="AC2453" s="11">
        <v>0.64200000000000002</v>
      </c>
      <c r="AD2453" s="11">
        <v>0.3</v>
      </c>
      <c r="AE2453" s="11">
        <v>0.76400000000000001</v>
      </c>
      <c r="AF2453" s="11">
        <v>9.3000000000000013E-2</v>
      </c>
      <c r="AG2453" s="11">
        <v>0.5</v>
      </c>
      <c r="AH2453" s="11">
        <v>0.57899999999999996</v>
      </c>
      <c r="AI2453" s="11">
        <v>0.33399999999999996</v>
      </c>
      <c r="AJ2453" s="11">
        <v>0.64086223293576539</v>
      </c>
      <c r="AK2453" s="11">
        <v>0.507650718355807</v>
      </c>
      <c r="AL2453" s="11">
        <v>0.56450260445281342</v>
      </c>
      <c r="AM2453" s="11">
        <v>1</v>
      </c>
      <c r="AN2453" s="11" t="e">
        <v>#N/A</v>
      </c>
      <c r="AO2453" s="11">
        <v>0.51493057509005935</v>
      </c>
      <c r="AP2453" s="11">
        <v>0.59799999999999998</v>
      </c>
      <c r="AQ2453" s="11">
        <v>0.56450260445281342</v>
      </c>
      <c r="AS2453" s="11">
        <v>19042</v>
      </c>
      <c r="AW2453" s="11">
        <v>-0.09</v>
      </c>
      <c r="AX2453" s="11">
        <v>-7.1884844422750227E-2</v>
      </c>
    </row>
    <row r="2454" spans="1:50">
      <c r="A2454"/>
      <c r="B2454"/>
      <c r="C2454"/>
      <c r="D2454"/>
      <c r="E2454"/>
      <c r="F2454"/>
      <c r="G2454"/>
      <c r="H2454"/>
      <c r="I2454"/>
      <c r="J2454"/>
      <c r="K2454"/>
      <c r="L2454"/>
      <c r="M2454"/>
      <c r="N2454"/>
      <c r="O2454"/>
      <c r="P2454"/>
      <c r="Q2454"/>
      <c r="R2454"/>
      <c r="S2454"/>
      <c r="T2454"/>
      <c r="U2454"/>
      <c r="V2454"/>
      <c r="W2454"/>
      <c r="X2454"/>
      <c r="Y2454"/>
      <c r="Z2454"/>
      <c r="AA2454" s="11">
        <v>2.0943870427254957E-2</v>
      </c>
      <c r="AB2454" s="11">
        <v>0.92</v>
      </c>
      <c r="AC2454" s="11">
        <v>0.7</v>
      </c>
      <c r="AD2454" s="11">
        <v>0.3</v>
      </c>
      <c r="AE2454" s="11">
        <v>0.51700000000000002</v>
      </c>
      <c r="AF2454" s="11">
        <v>0.91500000000000004</v>
      </c>
      <c r="AG2454" s="11">
        <v>0.5</v>
      </c>
      <c r="AH2454" s="11">
        <v>0.499</v>
      </c>
      <c r="AI2454" s="11">
        <v>0.45</v>
      </c>
      <c r="AJ2454" s="11">
        <v>5.6235349087521501E-2</v>
      </c>
      <c r="AK2454" s="11">
        <v>0.31617599046601469</v>
      </c>
      <c r="AL2454" s="11">
        <v>0.17183779725533282</v>
      </c>
      <c r="AM2454" s="11">
        <v>2.82391139390376E-3</v>
      </c>
      <c r="AN2454" s="11">
        <v>2.088604290901391E-2</v>
      </c>
      <c r="AO2454" s="11">
        <v>0.23953675026436475</v>
      </c>
      <c r="AP2454" s="11">
        <v>0.26000000145286323</v>
      </c>
      <c r="AQ2454" s="11">
        <v>0.17183779725533282</v>
      </c>
      <c r="AR2454" s="11">
        <v>434.504516980196</v>
      </c>
      <c r="AS2454" s="11">
        <v>410</v>
      </c>
      <c r="AT2454" s="11">
        <v>3988533</v>
      </c>
      <c r="AW2454" s="11">
        <v>-0.02</v>
      </c>
      <c r="AX2454" s="11">
        <v>-6.0910370797881863E-2</v>
      </c>
    </row>
    <row r="2455" spans="1:50">
      <c r="A2455"/>
      <c r="B2455"/>
      <c r="C2455"/>
      <c r="D2455"/>
      <c r="E2455"/>
      <c r="F2455"/>
      <c r="G2455"/>
      <c r="H2455"/>
      <c r="I2455"/>
      <c r="J2455"/>
      <c r="K2455"/>
      <c r="L2455"/>
      <c r="M2455"/>
      <c r="N2455"/>
      <c r="O2455"/>
      <c r="P2455"/>
      <c r="Q2455"/>
      <c r="R2455"/>
      <c r="S2455"/>
      <c r="T2455"/>
      <c r="U2455"/>
      <c r="V2455"/>
      <c r="W2455"/>
      <c r="X2455"/>
      <c r="Y2455"/>
      <c r="Z2455"/>
      <c r="AA2455" s="11">
        <v>2.0943870427254957E-2</v>
      </c>
      <c r="AB2455" s="11">
        <v>0.92</v>
      </c>
      <c r="AC2455" s="11">
        <v>0.7</v>
      </c>
      <c r="AD2455" s="11">
        <v>0.3</v>
      </c>
      <c r="AE2455" s="11">
        <v>0.51300000000000001</v>
      </c>
      <c r="AF2455" s="11">
        <v>0.91500000000000004</v>
      </c>
      <c r="AG2455" s="11">
        <v>0.5</v>
      </c>
      <c r="AH2455" s="11">
        <v>0.56799999999999995</v>
      </c>
      <c r="AI2455" s="11">
        <v>0.61</v>
      </c>
      <c r="AJ2455" s="11">
        <v>4.7178927846885974E-2</v>
      </c>
      <c r="AK2455" s="11">
        <v>0.31242448015292601</v>
      </c>
      <c r="AL2455" s="11">
        <v>0.16514060959696594</v>
      </c>
      <c r="AM2455" s="11">
        <v>2.8866649788764527E-3</v>
      </c>
      <c r="AN2455" s="11">
        <v>2.1350177184353981E-2</v>
      </c>
      <c r="AO2455" s="11">
        <v>0.23422117386038482</v>
      </c>
      <c r="AP2455" s="11">
        <v>0.26650000130757689</v>
      </c>
      <c r="AQ2455" s="11">
        <v>0.16514060959696594</v>
      </c>
      <c r="AR2455" s="11">
        <v>464.75499176357903</v>
      </c>
      <c r="AS2455" s="11">
        <v>450</v>
      </c>
      <c r="AT2455" s="11">
        <v>3990238</v>
      </c>
      <c r="AW2455" s="11">
        <v>-0.01</v>
      </c>
      <c r="AX2455" s="11">
        <v>-6.3020293768553226E-2</v>
      </c>
    </row>
    <row r="2456" spans="1:50">
      <c r="A2456"/>
      <c r="B2456"/>
      <c r="C2456"/>
      <c r="D2456"/>
      <c r="E2456"/>
      <c r="F2456"/>
      <c r="G2456"/>
      <c r="H2456"/>
      <c r="I2456"/>
      <c r="J2456"/>
      <c r="K2456"/>
      <c r="L2456"/>
      <c r="M2456"/>
      <c r="N2456"/>
      <c r="O2456"/>
      <c r="P2456"/>
      <c r="Q2456"/>
      <c r="R2456"/>
      <c r="S2456"/>
      <c r="T2456"/>
      <c r="U2456"/>
      <c r="V2456"/>
      <c r="W2456"/>
      <c r="X2456"/>
      <c r="Y2456"/>
      <c r="Z2456"/>
      <c r="AA2456" s="11">
        <v>2.0943870427254957E-2</v>
      </c>
      <c r="AB2456" s="11">
        <v>0.92</v>
      </c>
      <c r="AC2456" s="11">
        <v>0.7</v>
      </c>
      <c r="AD2456" s="11">
        <v>0.3</v>
      </c>
      <c r="AE2456" s="11">
        <v>0.51300000000000001</v>
      </c>
      <c r="AF2456" s="11">
        <v>0.88900000000000001</v>
      </c>
      <c r="AG2456" s="11">
        <v>0.5</v>
      </c>
      <c r="AH2456" s="11">
        <v>0.58200000000000007</v>
      </c>
      <c r="AI2456" s="11">
        <v>0.16200000000000001</v>
      </c>
      <c r="AJ2456" s="11">
        <v>5.6313037933396967E-2</v>
      </c>
      <c r="AK2456" s="11">
        <v>0.25886312030619096</v>
      </c>
      <c r="AL2456" s="11">
        <v>0.24136662065886078</v>
      </c>
      <c r="AM2456" s="11">
        <v>2.949418563849145E-3</v>
      </c>
      <c r="AN2456" s="11">
        <v>2.1814311459694057E-2</v>
      </c>
      <c r="AO2456" s="11">
        <v>0.24859074561216268</v>
      </c>
      <c r="AP2456" s="11">
        <v>0.27300000116229056</v>
      </c>
      <c r="AQ2456" s="11">
        <v>0.24136662065886078</v>
      </c>
      <c r="AR2456" s="11">
        <v>391.899686171685</v>
      </c>
      <c r="AS2456" s="11">
        <v>380</v>
      </c>
      <c r="AT2456" s="11">
        <v>4009756</v>
      </c>
      <c r="AW2456" s="11">
        <v>-0.02</v>
      </c>
      <c r="AX2456" s="11">
        <v>-4.4003907940063813E-2</v>
      </c>
    </row>
    <row r="2457" spans="1:50">
      <c r="A2457"/>
      <c r="B2457"/>
      <c r="C2457"/>
      <c r="D2457"/>
      <c r="E2457"/>
      <c r="F2457"/>
      <c r="G2457"/>
      <c r="H2457"/>
      <c r="I2457"/>
      <c r="J2457"/>
      <c r="K2457"/>
      <c r="L2457"/>
      <c r="M2457"/>
      <c r="N2457"/>
      <c r="O2457"/>
      <c r="P2457"/>
      <c r="Q2457"/>
      <c r="R2457"/>
      <c r="S2457"/>
      <c r="T2457"/>
      <c r="U2457"/>
      <c r="V2457"/>
      <c r="W2457"/>
      <c r="X2457"/>
      <c r="Y2457"/>
      <c r="Z2457"/>
      <c r="AA2457" s="11">
        <v>2.0943870427254957E-2</v>
      </c>
      <c r="AB2457" s="11">
        <v>0.92</v>
      </c>
      <c r="AC2457" s="11">
        <v>0.7</v>
      </c>
      <c r="AD2457" s="11">
        <v>0.3</v>
      </c>
      <c r="AE2457" s="11">
        <v>0.51900000000000002</v>
      </c>
      <c r="AF2457" s="11">
        <v>0.93200000000000005</v>
      </c>
      <c r="AG2457" s="11">
        <v>0.5</v>
      </c>
      <c r="AH2457" s="11">
        <v>0.59</v>
      </c>
      <c r="AI2457" s="11">
        <v>0.35</v>
      </c>
      <c r="AJ2457" s="11">
        <v>6.5447148019907961E-2</v>
      </c>
      <c r="AK2457" s="11">
        <v>0.20530176045945597</v>
      </c>
      <c r="AL2457" s="11">
        <v>0.31759263172075558</v>
      </c>
      <c r="AM2457" s="11">
        <v>3.0121721488218377E-3</v>
      </c>
      <c r="AN2457" s="11">
        <v>2.2278445735034135E-2</v>
      </c>
      <c r="AO2457" s="11">
        <v>0.2629603173639406</v>
      </c>
      <c r="AP2457" s="11">
        <v>0.27950000101700423</v>
      </c>
      <c r="AQ2457" s="11">
        <v>0.31759263172075558</v>
      </c>
      <c r="AR2457" s="11">
        <v>388.85234306370302</v>
      </c>
      <c r="AS2457" s="11">
        <v>370</v>
      </c>
      <c r="AT2457" s="11">
        <v>4052667</v>
      </c>
      <c r="AW2457" s="11">
        <v>0</v>
      </c>
      <c r="AX2457" s="11">
        <v>-4.5799806066801896E-2</v>
      </c>
    </row>
    <row r="2458" spans="1:50">
      <c r="A2458"/>
      <c r="B2458"/>
      <c r="C2458"/>
      <c r="D2458"/>
      <c r="E2458"/>
      <c r="F2458"/>
      <c r="G2458"/>
      <c r="H2458"/>
      <c r="I2458"/>
      <c r="J2458"/>
      <c r="K2458"/>
      <c r="L2458"/>
      <c r="M2458"/>
      <c r="N2458"/>
      <c r="O2458"/>
      <c r="P2458"/>
      <c r="Q2458"/>
      <c r="R2458"/>
      <c r="S2458"/>
      <c r="T2458"/>
      <c r="U2458"/>
      <c r="V2458"/>
      <c r="W2458"/>
      <c r="X2458"/>
      <c r="Y2458"/>
      <c r="Z2458"/>
      <c r="AA2458" s="11">
        <v>2.0943870427254957E-2</v>
      </c>
      <c r="AB2458" s="11">
        <v>0.92099999904999996</v>
      </c>
      <c r="AC2458" s="11">
        <v>0.55000000000000004</v>
      </c>
      <c r="AD2458" s="11">
        <v>0.3</v>
      </c>
      <c r="AE2458" s="11">
        <v>0.52100000000000002</v>
      </c>
      <c r="AF2458" s="11">
        <v>0.90700000000000003</v>
      </c>
      <c r="AG2458" s="11">
        <v>0.5</v>
      </c>
      <c r="AH2458" s="11">
        <v>0.58200000000000007</v>
      </c>
      <c r="AI2458" s="11">
        <v>0.49</v>
      </c>
      <c r="AJ2458" s="11">
        <v>9.3234517687703009E-2</v>
      </c>
      <c r="AK2458" s="11">
        <v>0.192076566248537</v>
      </c>
      <c r="AL2458" s="11">
        <v>0.31771579347758028</v>
      </c>
      <c r="AM2458" s="11">
        <v>3.07492573379453E-3</v>
      </c>
      <c r="AN2458" s="11">
        <v>2.274258001037421E-2</v>
      </c>
      <c r="AO2458" s="11">
        <v>0.2431482529797436</v>
      </c>
      <c r="AP2458" s="11">
        <v>0.28600000087171795</v>
      </c>
      <c r="AQ2458" s="11">
        <v>0.31771579347758028</v>
      </c>
      <c r="AR2458" s="11">
        <v>356.19269283890702</v>
      </c>
      <c r="AS2458" s="11">
        <v>340</v>
      </c>
      <c r="AT2458" s="11">
        <v>4124506</v>
      </c>
      <c r="AW2458" s="11">
        <v>0.01</v>
      </c>
      <c r="AX2458" s="11">
        <v>-2.8739395670649315E-2</v>
      </c>
    </row>
    <row r="2459" spans="1:50">
      <c r="A2459"/>
      <c r="B2459"/>
      <c r="C2459"/>
      <c r="D2459"/>
      <c r="E2459"/>
      <c r="F2459"/>
      <c r="G2459"/>
      <c r="H2459"/>
      <c r="I2459"/>
      <c r="J2459"/>
      <c r="K2459"/>
      <c r="L2459"/>
      <c r="M2459"/>
      <c r="N2459"/>
      <c r="O2459"/>
      <c r="P2459"/>
      <c r="Q2459"/>
      <c r="R2459"/>
      <c r="S2459"/>
      <c r="T2459"/>
      <c r="U2459"/>
      <c r="V2459"/>
      <c r="W2459"/>
      <c r="X2459"/>
      <c r="Y2459"/>
      <c r="Z2459"/>
      <c r="AA2459" s="11">
        <v>2.0943870427254957E-2</v>
      </c>
      <c r="AB2459" s="11">
        <v>0.92099999904999996</v>
      </c>
      <c r="AC2459" s="11">
        <v>0.55000000000000004</v>
      </c>
      <c r="AD2459" s="11">
        <v>0.3</v>
      </c>
      <c r="AE2459" s="11">
        <v>0.53799999999999992</v>
      </c>
      <c r="AF2459" s="11">
        <v>0.90300000000000002</v>
      </c>
      <c r="AG2459" s="11">
        <v>0.3</v>
      </c>
      <c r="AH2459" s="11">
        <v>0.50700000000000001</v>
      </c>
      <c r="AI2459" s="11">
        <v>0.48399999999999999</v>
      </c>
      <c r="AJ2459" s="11">
        <v>0.12102188735549801</v>
      </c>
      <c r="AK2459" s="11">
        <v>0.178851372037618</v>
      </c>
      <c r="AL2459" s="11">
        <v>0.31783895523440497</v>
      </c>
      <c r="AM2459" s="11">
        <v>3.1376793187672227E-3</v>
      </c>
      <c r="AN2459" s="11">
        <v>2.3206714285714285E-2</v>
      </c>
      <c r="AO2459" s="11">
        <v>0.22333618859554666</v>
      </c>
      <c r="AP2459" s="11">
        <v>0.29250000072643162</v>
      </c>
      <c r="AQ2459" s="11">
        <v>0.31783895523440497</v>
      </c>
      <c r="AR2459" s="11">
        <v>368.491618657228</v>
      </c>
      <c r="AS2459" s="11">
        <v>360</v>
      </c>
      <c r="AT2459" s="11">
        <v>4228178</v>
      </c>
      <c r="AW2459" s="11">
        <v>-0.01</v>
      </c>
      <c r="AX2459" s="11">
        <v>-2.5088330560573247E-2</v>
      </c>
    </row>
    <row r="2460" spans="1:50">
      <c r="A2460"/>
      <c r="B2460"/>
      <c r="C2460"/>
      <c r="D2460"/>
      <c r="E2460"/>
      <c r="F2460"/>
      <c r="G2460"/>
      <c r="H2460"/>
      <c r="I2460"/>
      <c r="J2460"/>
      <c r="K2460"/>
      <c r="L2460"/>
      <c r="M2460"/>
      <c r="N2460"/>
      <c r="O2460"/>
      <c r="P2460"/>
      <c r="Q2460"/>
      <c r="R2460"/>
      <c r="S2460"/>
      <c r="T2460"/>
      <c r="U2460"/>
      <c r="V2460"/>
      <c r="W2460"/>
      <c r="X2460"/>
      <c r="Y2460"/>
      <c r="Z2460"/>
      <c r="AA2460" s="11">
        <v>2.0943870427254957E-2</v>
      </c>
      <c r="AB2460" s="11">
        <v>0.92049999952500006</v>
      </c>
      <c r="AC2460" s="11">
        <v>0.5</v>
      </c>
      <c r="AD2460" s="11">
        <v>0.3</v>
      </c>
      <c r="AE2460" s="11">
        <v>0.59399999999999997</v>
      </c>
      <c r="AF2460" s="11">
        <v>0.85299999999999998</v>
      </c>
      <c r="AG2460" s="11">
        <v>0.3</v>
      </c>
      <c r="AH2460" s="11">
        <v>0.6110000000000001</v>
      </c>
      <c r="AI2460" s="11">
        <v>0.4286666666666667</v>
      </c>
      <c r="AJ2460" s="11">
        <v>0.22114969100203502</v>
      </c>
      <c r="AK2460" s="11">
        <v>0.26870540342428501</v>
      </c>
      <c r="AL2460" s="11">
        <v>0.33142914552837605</v>
      </c>
      <c r="AM2460" s="11">
        <v>6.8417654945001107E-3</v>
      </c>
      <c r="AN2460" s="11">
        <v>2.9445142857142857E-2</v>
      </c>
      <c r="AO2460" s="11">
        <v>0.22909379503813243</v>
      </c>
      <c r="AP2460" s="11">
        <v>0.29900000058114529</v>
      </c>
      <c r="AQ2460" s="11">
        <v>0.33142914552837605</v>
      </c>
      <c r="AR2460" s="11">
        <v>431.08522416454701</v>
      </c>
      <c r="AS2460" s="11">
        <v>420</v>
      </c>
      <c r="AT2460" s="11">
        <v>4367781</v>
      </c>
      <c r="AW2460" s="11">
        <v>0</v>
      </c>
      <c r="AX2460" s="11">
        <v>-3.8462978423087657E-2</v>
      </c>
    </row>
    <row r="2461" spans="1:50">
      <c r="A2461"/>
      <c r="B2461"/>
      <c r="C2461"/>
      <c r="D2461"/>
      <c r="E2461"/>
      <c r="F2461"/>
      <c r="G2461"/>
      <c r="H2461"/>
      <c r="I2461"/>
      <c r="J2461"/>
      <c r="K2461"/>
      <c r="L2461"/>
      <c r="M2461"/>
      <c r="N2461"/>
      <c r="O2461"/>
      <c r="P2461"/>
      <c r="Q2461"/>
      <c r="R2461"/>
      <c r="S2461"/>
      <c r="T2461"/>
      <c r="U2461"/>
      <c r="V2461"/>
      <c r="W2461"/>
      <c r="X2461"/>
      <c r="Y2461"/>
      <c r="Z2461"/>
      <c r="AA2461" s="11">
        <v>2.0943870427254957E-2</v>
      </c>
      <c r="AB2461" s="11">
        <v>0.92</v>
      </c>
      <c r="AC2461" s="11">
        <v>0.45</v>
      </c>
      <c r="AD2461" s="11">
        <v>0.3</v>
      </c>
      <c r="AE2461" s="11">
        <v>0.65</v>
      </c>
      <c r="AF2461" s="11">
        <v>0.80299999999999994</v>
      </c>
      <c r="AG2461" s="11">
        <v>0.3</v>
      </c>
      <c r="AH2461" s="11">
        <v>0.71499999999999997</v>
      </c>
      <c r="AI2461" s="11">
        <v>0.37333333333333335</v>
      </c>
      <c r="AJ2461" s="11">
        <v>0.32127749464857203</v>
      </c>
      <c r="AK2461" s="11">
        <v>0.35855943481095204</v>
      </c>
      <c r="AL2461" s="11">
        <v>0.34501933582234712</v>
      </c>
      <c r="AM2461" s="11">
        <v>1.6396291814643225E-2</v>
      </c>
      <c r="AN2461" s="11">
        <v>2.9285142857142857E-2</v>
      </c>
      <c r="AO2461" s="11">
        <v>0.2348514014807182</v>
      </c>
      <c r="AP2461" s="11">
        <v>0.30550000043585895</v>
      </c>
      <c r="AQ2461" s="11">
        <v>0.34501933582234712</v>
      </c>
      <c r="AR2461" s="11">
        <v>537.17501582467503</v>
      </c>
      <c r="AS2461" s="11">
        <v>520</v>
      </c>
      <c r="AT2461" s="11">
        <v>4540322</v>
      </c>
      <c r="AW2461" s="11">
        <v>0.01</v>
      </c>
      <c r="AX2461" s="11">
        <v>-6.2705307012427158E-2</v>
      </c>
    </row>
    <row r="2462" spans="1:50">
      <c r="A2462"/>
      <c r="B2462"/>
      <c r="C2462"/>
      <c r="D2462"/>
      <c r="E2462"/>
      <c r="F2462"/>
      <c r="G2462"/>
      <c r="H2462"/>
      <c r="I2462"/>
      <c r="J2462"/>
      <c r="K2462"/>
      <c r="L2462"/>
      <c r="M2462"/>
      <c r="N2462"/>
      <c r="O2462"/>
      <c r="P2462"/>
      <c r="Q2462"/>
      <c r="R2462"/>
      <c r="S2462"/>
      <c r="T2462"/>
      <c r="U2462"/>
      <c r="V2462"/>
      <c r="W2462"/>
      <c r="X2462"/>
      <c r="Y2462"/>
      <c r="Z2462"/>
      <c r="AA2462" s="11">
        <v>2.0943870427254957E-2</v>
      </c>
      <c r="AB2462" s="11">
        <v>0.92159999996423725</v>
      </c>
      <c r="AC2462" s="11">
        <v>0.4</v>
      </c>
      <c r="AD2462" s="11">
        <v>0.3</v>
      </c>
      <c r="AE2462" s="11">
        <v>0.70599999999999996</v>
      </c>
      <c r="AF2462" s="11">
        <v>0.753</v>
      </c>
      <c r="AG2462" s="11">
        <v>0.3</v>
      </c>
      <c r="AH2462" s="11">
        <v>0.81900000000000006</v>
      </c>
      <c r="AI2462" s="11">
        <v>0.318</v>
      </c>
      <c r="AJ2462" s="11">
        <v>0.27763733513195599</v>
      </c>
      <c r="AK2462" s="11">
        <v>0.37621176599869799</v>
      </c>
      <c r="AL2462" s="11">
        <v>0.31164295290546912</v>
      </c>
      <c r="AM2462" s="11">
        <v>2.6580590013310666E-2</v>
      </c>
      <c r="AN2462" s="11">
        <v>2.8699440013091479E-2</v>
      </c>
      <c r="AO2462" s="11">
        <v>0.24515196788409127</v>
      </c>
      <c r="AP2462" s="11">
        <v>0.31200000029057262</v>
      </c>
      <c r="AQ2462" s="11">
        <v>0.31164295290546912</v>
      </c>
      <c r="AR2462" s="11">
        <v>575.36490136710404</v>
      </c>
      <c r="AS2462" s="11">
        <v>560</v>
      </c>
      <c r="AT2462" s="11">
        <v>4732526</v>
      </c>
      <c r="AU2462" s="11">
        <v>42.52</v>
      </c>
      <c r="AV2462" s="11">
        <v>76.08</v>
      </c>
      <c r="AW2462" s="11">
        <v>0</v>
      </c>
      <c r="AX2462" s="11">
        <v>-5.9058563364304706E-2</v>
      </c>
    </row>
    <row r="2463" spans="1:50">
      <c r="A2463"/>
      <c r="B2463"/>
      <c r="C2463"/>
      <c r="D2463"/>
      <c r="E2463"/>
      <c r="F2463"/>
      <c r="G2463"/>
      <c r="H2463"/>
      <c r="I2463"/>
      <c r="J2463"/>
      <c r="K2463"/>
      <c r="L2463"/>
      <c r="M2463"/>
      <c r="N2463"/>
      <c r="O2463"/>
      <c r="P2463"/>
      <c r="Q2463"/>
      <c r="R2463"/>
      <c r="S2463"/>
      <c r="T2463"/>
      <c r="U2463"/>
      <c r="V2463"/>
      <c r="W2463"/>
      <c r="X2463"/>
      <c r="Y2463"/>
      <c r="Z2463"/>
      <c r="AA2463" s="11">
        <v>2.0943870427254957E-2</v>
      </c>
      <c r="AB2463" s="11">
        <v>0.92319999992847446</v>
      </c>
      <c r="AC2463" s="11">
        <v>0.4</v>
      </c>
      <c r="AD2463" s="11">
        <v>0.3</v>
      </c>
      <c r="AE2463" s="11">
        <v>0.69900000000000007</v>
      </c>
      <c r="AF2463" s="11">
        <v>0.72799999999999998</v>
      </c>
      <c r="AG2463" s="11">
        <v>0.3</v>
      </c>
      <c r="AH2463" s="11">
        <v>0.86599999999999999</v>
      </c>
      <c r="AI2463" s="11">
        <v>0.43</v>
      </c>
      <c r="AJ2463" s="11">
        <v>0.43196487793156602</v>
      </c>
      <c r="AK2463" s="11">
        <v>0.41571556607961402</v>
      </c>
      <c r="AL2463" s="11">
        <v>0.31829944841855579</v>
      </c>
      <c r="AM2463" s="11">
        <v>5.9702905345854103E-2</v>
      </c>
      <c r="AN2463" s="11">
        <v>2.8113737169040101E-2</v>
      </c>
      <c r="AO2463" s="11">
        <v>0.28139572337700025</v>
      </c>
      <c r="AP2463" s="11">
        <v>0.31850000014528634</v>
      </c>
      <c r="AQ2463" s="11">
        <v>0.31829944841855579</v>
      </c>
      <c r="AR2463" s="11">
        <v>611.15697035200606</v>
      </c>
      <c r="AS2463" s="11">
        <v>580</v>
      </c>
      <c r="AT2463" s="11">
        <v>4925922</v>
      </c>
      <c r="AW2463" s="11">
        <v>0.03</v>
      </c>
      <c r="AX2463" s="11">
        <v>-4.9571572466626468E-2</v>
      </c>
    </row>
    <row r="2464" spans="1:50">
      <c r="A2464"/>
      <c r="B2464"/>
      <c r="C2464"/>
      <c r="D2464"/>
      <c r="E2464"/>
      <c r="F2464"/>
      <c r="G2464"/>
      <c r="H2464"/>
      <c r="I2464"/>
      <c r="J2464"/>
      <c r="K2464"/>
      <c r="L2464"/>
      <c r="M2464"/>
      <c r="N2464"/>
      <c r="O2464"/>
      <c r="P2464"/>
      <c r="Q2464"/>
      <c r="R2464"/>
      <c r="S2464"/>
      <c r="T2464"/>
      <c r="U2464"/>
      <c r="V2464"/>
      <c r="W2464"/>
      <c r="X2464"/>
      <c r="Y2464"/>
      <c r="Z2464"/>
      <c r="AA2464" s="11">
        <v>2.0943870427254957E-2</v>
      </c>
      <c r="AB2464" s="11">
        <v>0.92479999989271167</v>
      </c>
      <c r="AC2464" s="11">
        <v>0.4</v>
      </c>
      <c r="AD2464" s="11">
        <v>0.3</v>
      </c>
      <c r="AE2464" s="11">
        <v>0.73499999999999999</v>
      </c>
      <c r="AF2464" s="11">
        <v>0.755</v>
      </c>
      <c r="AG2464" s="11">
        <v>0.3</v>
      </c>
      <c r="AH2464" s="11">
        <v>0.81700000000000006</v>
      </c>
      <c r="AI2464" s="11">
        <v>0.53200000000000003</v>
      </c>
      <c r="AJ2464" s="11">
        <v>0.42156222091355999</v>
      </c>
      <c r="AK2464" s="11">
        <v>0.37825893938912403</v>
      </c>
      <c r="AL2464" s="11">
        <v>0.28519851062700313</v>
      </c>
      <c r="AM2464" s="11">
        <v>9.282522067839756E-2</v>
      </c>
      <c r="AN2464" s="11">
        <v>2.752803432498872E-2</v>
      </c>
      <c r="AO2464" s="11">
        <v>0.26027199164306558</v>
      </c>
      <c r="AP2464" s="11">
        <v>0.32500000000000001</v>
      </c>
      <c r="AQ2464" s="11">
        <v>0.28519851062700313</v>
      </c>
      <c r="AR2464" s="11">
        <v>652.87375317501596</v>
      </c>
      <c r="AS2464" s="11">
        <v>620</v>
      </c>
      <c r="AT2464" s="11">
        <v>5106977</v>
      </c>
      <c r="AW2464" s="11">
        <v>0.03</v>
      </c>
      <c r="AX2464" s="11">
        <v>-5.5469301752825328E-2</v>
      </c>
    </row>
    <row r="2465" spans="1:50">
      <c r="A2465"/>
      <c r="B2465"/>
      <c r="C2465"/>
      <c r="D2465"/>
      <c r="E2465"/>
      <c r="F2465"/>
      <c r="G2465"/>
      <c r="H2465"/>
      <c r="I2465"/>
      <c r="J2465"/>
      <c r="K2465"/>
      <c r="L2465"/>
      <c r="M2465"/>
      <c r="N2465"/>
      <c r="O2465"/>
      <c r="P2465"/>
      <c r="Q2465"/>
      <c r="R2465"/>
      <c r="S2465"/>
      <c r="T2465"/>
      <c r="U2465"/>
      <c r="V2465"/>
      <c r="W2465"/>
      <c r="X2465"/>
      <c r="Y2465"/>
      <c r="Z2465"/>
      <c r="AA2465" s="11">
        <v>2.0943870427254957E-2</v>
      </c>
      <c r="AB2465" s="11">
        <v>0.92639999985694887</v>
      </c>
      <c r="AC2465" s="11">
        <v>0.50800000000000001</v>
      </c>
      <c r="AD2465" s="11">
        <v>0.3</v>
      </c>
      <c r="AE2465" s="11">
        <v>0.75099999999999989</v>
      </c>
      <c r="AF2465" s="11">
        <v>0.68900000000000006</v>
      </c>
      <c r="AG2465" s="11">
        <v>0.3</v>
      </c>
      <c r="AH2465" s="11">
        <v>0.74</v>
      </c>
      <c r="AI2465" s="11">
        <v>0.58399999999999996</v>
      </c>
      <c r="AJ2465" s="11">
        <v>0.40700964489493802</v>
      </c>
      <c r="AK2465" s="11">
        <v>0.40499951839955395</v>
      </c>
      <c r="AL2465" s="11">
        <v>0.27377592775648851</v>
      </c>
      <c r="AM2465" s="11">
        <v>0.125947536010941</v>
      </c>
      <c r="AN2465" s="11">
        <v>2.6942331480937342E-2</v>
      </c>
      <c r="AO2465" s="11">
        <v>0.2705226712614151</v>
      </c>
      <c r="AP2465" s="11">
        <v>0.32</v>
      </c>
      <c r="AQ2465" s="11">
        <v>0.27377592775648851</v>
      </c>
      <c r="AR2465" s="11">
        <v>700.712376687453</v>
      </c>
      <c r="AS2465" s="11">
        <v>670</v>
      </c>
      <c r="AT2465" s="11">
        <v>5270799</v>
      </c>
      <c r="AW2465" s="11">
        <v>0.03</v>
      </c>
      <c r="AX2465" s="11">
        <v>-6.1934408274925468E-2</v>
      </c>
    </row>
    <row r="2466" spans="1:50">
      <c r="A2466"/>
      <c r="B2466"/>
      <c r="C2466"/>
      <c r="D2466"/>
      <c r="E2466"/>
      <c r="F2466"/>
      <c r="G2466"/>
      <c r="H2466"/>
      <c r="I2466"/>
      <c r="J2466"/>
      <c r="K2466"/>
      <c r="L2466"/>
      <c r="M2466"/>
      <c r="N2466"/>
      <c r="O2466"/>
      <c r="P2466"/>
      <c r="Q2466"/>
      <c r="R2466"/>
      <c r="S2466"/>
      <c r="T2466"/>
      <c r="U2466"/>
      <c r="V2466"/>
      <c r="W2466"/>
      <c r="X2466"/>
      <c r="Y2466"/>
      <c r="Z2466"/>
      <c r="AA2466" s="11">
        <v>2.0943870427254957E-2</v>
      </c>
      <c r="AB2466" s="11">
        <v>0.92799999982118608</v>
      </c>
      <c r="AC2466" s="11">
        <v>0.505</v>
      </c>
      <c r="AD2466" s="11">
        <v>0.4</v>
      </c>
      <c r="AE2466" s="11">
        <v>0.73</v>
      </c>
      <c r="AF2466" s="11">
        <v>0.81499999999999995</v>
      </c>
      <c r="AG2466" s="11">
        <v>0.3</v>
      </c>
      <c r="AH2466" s="11">
        <v>0.72900000000000009</v>
      </c>
      <c r="AI2466" s="11">
        <v>0.55200000000000005</v>
      </c>
      <c r="AJ2466" s="11">
        <v>0.45187945408194202</v>
      </c>
      <c r="AK2466" s="11">
        <v>0.42596095702157399</v>
      </c>
      <c r="AL2466" s="11">
        <v>0.28704703164790646</v>
      </c>
      <c r="AM2466" s="11">
        <v>0.15906985134348445</v>
      </c>
      <c r="AN2466" s="11">
        <v>2.6356628636885968E-2</v>
      </c>
      <c r="AO2466" s="11">
        <v>0.27326319098608282</v>
      </c>
      <c r="AP2466" s="11">
        <v>0.32700000000000001</v>
      </c>
      <c r="AQ2466" s="11">
        <v>0.28704703164790646</v>
      </c>
      <c r="AR2466" s="11">
        <v>750.11979276436705</v>
      </c>
      <c r="AS2466" s="11">
        <v>730</v>
      </c>
      <c r="AT2466" s="11">
        <v>5420400</v>
      </c>
      <c r="AW2466" s="11">
        <v>0.05</v>
      </c>
      <c r="AX2466" s="11">
        <v>-6.346049145376248E-2</v>
      </c>
    </row>
    <row r="2467" spans="1:50">
      <c r="A2467"/>
      <c r="B2467"/>
      <c r="C2467"/>
      <c r="D2467"/>
      <c r="E2467"/>
      <c r="F2467"/>
      <c r="G2467"/>
      <c r="H2467"/>
      <c r="I2467"/>
      <c r="J2467"/>
      <c r="K2467"/>
      <c r="L2467"/>
      <c r="M2467"/>
      <c r="N2467"/>
      <c r="O2467"/>
      <c r="P2467"/>
      <c r="Q2467"/>
      <c r="R2467"/>
      <c r="S2467"/>
      <c r="T2467"/>
      <c r="U2467"/>
      <c r="V2467"/>
      <c r="W2467"/>
      <c r="X2467"/>
      <c r="Y2467"/>
      <c r="Z2467"/>
      <c r="AA2467" s="11">
        <v>2.0943870427254957E-2</v>
      </c>
      <c r="AB2467" s="11">
        <v>0.92959999978542329</v>
      </c>
      <c r="AC2467" s="11">
        <v>0.495</v>
      </c>
      <c r="AD2467" s="11">
        <v>0.4</v>
      </c>
      <c r="AE2467" s="11">
        <v>0.81</v>
      </c>
      <c r="AF2467" s="11">
        <v>0.81799999999999995</v>
      </c>
      <c r="AG2467" s="11">
        <v>0.3</v>
      </c>
      <c r="AH2467" s="11">
        <v>0.74400000000000011</v>
      </c>
      <c r="AI2467" s="11">
        <v>0.60199999999999998</v>
      </c>
      <c r="AJ2467" s="11">
        <v>0.43037282451952397</v>
      </c>
      <c r="AK2467" s="11">
        <v>0.438918228757254</v>
      </c>
      <c r="AL2467" s="11">
        <v>0.28196050305627018</v>
      </c>
      <c r="AM2467" s="11">
        <v>0.20160405120223332</v>
      </c>
      <c r="AN2467" s="11">
        <v>2.577092579283459E-2</v>
      </c>
      <c r="AO2467" s="11">
        <v>0.28930927961394726</v>
      </c>
      <c r="AP2467" s="11">
        <v>0.33899999999999997</v>
      </c>
      <c r="AQ2467" s="11">
        <v>0.28196050305627018</v>
      </c>
      <c r="AR2467" s="11">
        <v>788.64809867450197</v>
      </c>
      <c r="AS2467" s="11">
        <v>770</v>
      </c>
      <c r="AT2467" s="11">
        <v>5559853</v>
      </c>
      <c r="AW2467" s="11">
        <v>0.05</v>
      </c>
      <c r="AX2467" s="11">
        <v>-6.6415217805400828E-2</v>
      </c>
    </row>
    <row r="2468" spans="1:50">
      <c r="A2468"/>
      <c r="B2468"/>
      <c r="C2468"/>
      <c r="D2468"/>
      <c r="E2468"/>
      <c r="F2468"/>
      <c r="G2468"/>
      <c r="H2468"/>
      <c r="I2468"/>
      <c r="J2468"/>
      <c r="K2468"/>
      <c r="L2468"/>
      <c r="M2468"/>
      <c r="N2468"/>
      <c r="O2468"/>
      <c r="P2468"/>
      <c r="Q2468"/>
      <c r="R2468"/>
      <c r="S2468"/>
      <c r="T2468"/>
      <c r="U2468"/>
      <c r="V2468"/>
      <c r="W2468"/>
      <c r="X2468"/>
      <c r="Y2468"/>
      <c r="Z2468"/>
      <c r="AA2468" s="11">
        <v>2.0943870427254957E-2</v>
      </c>
      <c r="AB2468" s="11">
        <v>0.9311999997496605</v>
      </c>
      <c r="AC2468" s="11">
        <v>0.56999999999999995</v>
      </c>
      <c r="AD2468" s="11">
        <v>0.2</v>
      </c>
      <c r="AE2468" s="11">
        <v>0.80900000000000005</v>
      </c>
      <c r="AF2468" s="11">
        <v>0.86299999999999999</v>
      </c>
      <c r="AG2468" s="11">
        <v>0.3</v>
      </c>
      <c r="AH2468" s="11">
        <v>0.73799999999999999</v>
      </c>
      <c r="AI2468" s="11">
        <v>0.66</v>
      </c>
      <c r="AJ2468" s="11">
        <v>0.42010176341068595</v>
      </c>
      <c r="AK2468" s="11">
        <v>0.44804004503887196</v>
      </c>
      <c r="AL2468" s="11">
        <v>0.30435744104472129</v>
      </c>
      <c r="AM2468" s="11">
        <v>0.22626094100872113</v>
      </c>
      <c r="AN2468" s="11">
        <v>2.5185222948783208E-2</v>
      </c>
      <c r="AO2468" s="11">
        <v>0.30517359199131278</v>
      </c>
      <c r="AP2468" s="11">
        <v>0.33399999999999996</v>
      </c>
      <c r="AQ2468" s="11">
        <v>0.30435744104472129</v>
      </c>
      <c r="AR2468" s="11">
        <v>807.95513778933196</v>
      </c>
      <c r="AS2468" s="11">
        <v>790</v>
      </c>
      <c r="AT2468" s="11">
        <v>5696471</v>
      </c>
      <c r="AW2468" s="11">
        <v>0.06</v>
      </c>
      <c r="AX2468" s="11">
        <v>-7.1099036832427909E-2</v>
      </c>
    </row>
    <row r="2469" spans="1:50">
      <c r="A2469"/>
      <c r="B2469"/>
      <c r="C2469"/>
      <c r="D2469"/>
      <c r="E2469"/>
      <c r="F2469"/>
      <c r="G2469"/>
      <c r="H2469"/>
      <c r="I2469"/>
      <c r="J2469"/>
      <c r="K2469"/>
      <c r="L2469"/>
      <c r="M2469"/>
      <c r="N2469"/>
      <c r="O2469"/>
      <c r="P2469"/>
      <c r="Q2469"/>
      <c r="R2469"/>
      <c r="S2469"/>
      <c r="T2469"/>
      <c r="U2469"/>
      <c r="V2469"/>
      <c r="W2469"/>
      <c r="X2469"/>
      <c r="Y2469"/>
      <c r="Z2469"/>
      <c r="AA2469" s="11">
        <v>2.0943870427254957E-2</v>
      </c>
      <c r="AB2469" s="11">
        <v>0.93279999971389771</v>
      </c>
      <c r="AC2469" s="11">
        <v>0.54600000000000004</v>
      </c>
      <c r="AD2469" s="11">
        <v>0.2</v>
      </c>
      <c r="AE2469" s="11">
        <v>0.80900000000000005</v>
      </c>
      <c r="AF2469" s="11">
        <v>0.80500000000000005</v>
      </c>
      <c r="AG2469" s="11">
        <v>0.4</v>
      </c>
      <c r="AH2469" s="11">
        <v>0.71700000000000008</v>
      </c>
      <c r="AI2469" s="11">
        <v>0.628</v>
      </c>
      <c r="AJ2469" s="11">
        <v>0.4209007457587205</v>
      </c>
      <c r="AK2469" s="11">
        <v>0.44855964457686931</v>
      </c>
      <c r="AL2469" s="11">
        <v>0.3063138665905446</v>
      </c>
      <c r="AM2469" s="11">
        <v>0.22399833164920718</v>
      </c>
      <c r="AN2469" s="11">
        <v>2.4599520104731831E-2</v>
      </c>
      <c r="AO2469" s="11">
        <v>0.30712185602785258</v>
      </c>
      <c r="AP2469" s="11">
        <v>0.39</v>
      </c>
      <c r="AQ2469" s="11">
        <v>0.3063138665905446</v>
      </c>
      <c r="AS2469" s="11">
        <v>860</v>
      </c>
      <c r="AW2469" s="11">
        <v>0.05</v>
      </c>
      <c r="AX2469" s="11">
        <v>-7.6367973568080227E-2</v>
      </c>
    </row>
    <row r="2470" spans="1:50">
      <c r="A2470"/>
      <c r="B2470"/>
      <c r="C2470"/>
      <c r="D2470"/>
      <c r="E2470"/>
      <c r="F2470"/>
      <c r="G2470"/>
      <c r="H2470"/>
      <c r="I2470"/>
      <c r="J2470"/>
      <c r="K2470"/>
      <c r="L2470"/>
      <c r="M2470"/>
      <c r="N2470"/>
      <c r="O2470"/>
      <c r="P2470"/>
      <c r="Q2470"/>
      <c r="R2470"/>
      <c r="S2470"/>
      <c r="T2470"/>
      <c r="U2470"/>
      <c r="V2470"/>
      <c r="W2470"/>
      <c r="X2470"/>
      <c r="Y2470"/>
      <c r="Z2470"/>
      <c r="AA2470" s="11">
        <v>0</v>
      </c>
      <c r="AB2470" s="11">
        <v>2.6999969499999943E-2</v>
      </c>
      <c r="AC2470" s="11">
        <v>1</v>
      </c>
      <c r="AD2470" s="11">
        <v>0.7</v>
      </c>
      <c r="AE2470" s="11">
        <v>0.80799999999999994</v>
      </c>
      <c r="AF2470" s="11">
        <v>0.88099999999999989</v>
      </c>
      <c r="AG2470" s="11">
        <v>0.9</v>
      </c>
      <c r="AH2470" s="11">
        <v>0.85199999999999998</v>
      </c>
      <c r="AI2470" s="11">
        <v>0.83</v>
      </c>
      <c r="AJ2470" s="11">
        <v>0.65526686954928293</v>
      </c>
      <c r="AK2470" s="11">
        <v>0.45855430081172938</v>
      </c>
      <c r="AL2470" s="11">
        <v>0.92616535196921779</v>
      </c>
      <c r="AM2470" s="11">
        <v>9.646758405447578E-2</v>
      </c>
      <c r="AN2470" s="11" t="e">
        <v>#N/A</v>
      </c>
      <c r="AO2470" s="11">
        <v>0.80267215227543676</v>
      </c>
      <c r="AP2470" s="11">
        <v>0.78560000438988209</v>
      </c>
      <c r="AQ2470" s="11">
        <v>0.92616535196921779</v>
      </c>
      <c r="AR2470" s="11">
        <v>25224.2183668496</v>
      </c>
      <c r="AS2470" s="11">
        <v>26220</v>
      </c>
      <c r="AT2470" s="11">
        <v>3524500</v>
      </c>
      <c r="AW2470" s="11">
        <v>7.0000000000000007E-2</v>
      </c>
      <c r="AX2470" s="11">
        <v>-8.5098190750559743E-2</v>
      </c>
    </row>
    <row r="2471" spans="1:50">
      <c r="A2471"/>
      <c r="B2471"/>
      <c r="C2471"/>
      <c r="D2471"/>
      <c r="E2471"/>
      <c r="F2471"/>
      <c r="G2471"/>
      <c r="H2471"/>
      <c r="I2471"/>
      <c r="J2471"/>
      <c r="K2471"/>
      <c r="L2471"/>
      <c r="M2471"/>
      <c r="N2471"/>
      <c r="O2471"/>
      <c r="P2471"/>
      <c r="Q2471"/>
      <c r="R2471"/>
      <c r="S2471"/>
      <c r="T2471"/>
      <c r="U2471"/>
      <c r="V2471"/>
      <c r="W2471"/>
      <c r="X2471"/>
      <c r="Y2471"/>
      <c r="Z2471"/>
      <c r="AA2471" s="11">
        <v>0</v>
      </c>
      <c r="AB2471" s="11">
        <v>2.6999969499999943E-2</v>
      </c>
      <c r="AC2471" s="11">
        <v>1</v>
      </c>
      <c r="AD2471" s="11">
        <v>0.7</v>
      </c>
      <c r="AE2471" s="11">
        <v>0.80799999999999994</v>
      </c>
      <c r="AF2471" s="11">
        <v>0.90700000000000003</v>
      </c>
      <c r="AG2471" s="11">
        <v>0.9</v>
      </c>
      <c r="AH2471" s="11">
        <v>0.84400000000000008</v>
      </c>
      <c r="AI2471" s="11">
        <v>0.83</v>
      </c>
      <c r="AJ2471" s="11">
        <v>0.65843558110046607</v>
      </c>
      <c r="AK2471" s="11">
        <v>0.457708470235342</v>
      </c>
      <c r="AL2471" s="11">
        <v>0.93486260385185638</v>
      </c>
      <c r="AM2471" s="11">
        <v>0.13046557877244111</v>
      </c>
      <c r="AN2471" s="11" t="e">
        <v>#N/A</v>
      </c>
      <c r="AO2471" s="11">
        <v>0.80884913483405152</v>
      </c>
      <c r="AP2471" s="11">
        <v>0.8052400039508939</v>
      </c>
      <c r="AQ2471" s="11">
        <v>0.93486260385185638</v>
      </c>
      <c r="AR2471" s="11">
        <v>26605.550598365</v>
      </c>
      <c r="AS2471" s="11">
        <v>27130</v>
      </c>
      <c r="AT2471" s="11">
        <v>3670700</v>
      </c>
      <c r="AW2471" s="11">
        <v>0.08</v>
      </c>
      <c r="AX2471" s="11">
        <v>-8.7355882382060157E-2</v>
      </c>
    </row>
    <row r="2472" spans="1:50">
      <c r="A2472"/>
      <c r="B2472"/>
      <c r="C2472"/>
      <c r="D2472"/>
      <c r="E2472"/>
      <c r="F2472"/>
      <c r="G2472"/>
      <c r="H2472"/>
      <c r="I2472"/>
      <c r="J2472"/>
      <c r="K2472"/>
      <c r="L2472"/>
      <c r="M2472"/>
      <c r="N2472"/>
      <c r="O2472"/>
      <c r="P2472"/>
      <c r="Q2472"/>
      <c r="R2472"/>
      <c r="S2472"/>
      <c r="T2472"/>
      <c r="U2472"/>
      <c r="V2472"/>
      <c r="W2472"/>
      <c r="X2472"/>
      <c r="Y2472"/>
      <c r="Z2472"/>
      <c r="AA2472" s="11">
        <v>0</v>
      </c>
      <c r="AB2472" s="11">
        <v>2.6999969499999943E-2</v>
      </c>
      <c r="AC2472" s="11">
        <v>1</v>
      </c>
      <c r="AD2472" s="11">
        <v>0.7</v>
      </c>
      <c r="AE2472" s="11">
        <v>0.80599999999999994</v>
      </c>
      <c r="AF2472" s="11">
        <v>0.94</v>
      </c>
      <c r="AG2472" s="11">
        <v>0.9</v>
      </c>
      <c r="AH2472" s="11">
        <v>0.85799999999999998</v>
      </c>
      <c r="AI2472" s="11">
        <v>0.83</v>
      </c>
      <c r="AJ2472" s="11">
        <v>0.665724835884413</v>
      </c>
      <c r="AK2472" s="11">
        <v>0.50530022278011</v>
      </c>
      <c r="AL2472" s="11">
        <v>0.9294185423838901</v>
      </c>
      <c r="AM2472" s="11">
        <v>0.2483901182531322</v>
      </c>
      <c r="AN2472" s="11" t="e">
        <v>#N/A</v>
      </c>
      <c r="AO2472" s="11">
        <v>0.78908138913536041</v>
      </c>
      <c r="AP2472" s="11">
        <v>0.8248800035119056</v>
      </c>
      <c r="AQ2472" s="11">
        <v>0.9294185423838901</v>
      </c>
      <c r="AR2472" s="11">
        <v>28367.506767488401</v>
      </c>
      <c r="AS2472" s="11">
        <v>29920</v>
      </c>
      <c r="AT2472" s="11">
        <v>3796000</v>
      </c>
      <c r="AW2472" s="11">
        <v>0.08</v>
      </c>
      <c r="AX2472" s="11">
        <v>-9.0579423029806538E-2</v>
      </c>
    </row>
    <row r="2473" spans="1:50">
      <c r="A2473"/>
      <c r="B2473"/>
      <c r="C2473"/>
      <c r="D2473"/>
      <c r="E2473"/>
      <c r="F2473"/>
      <c r="G2473"/>
      <c r="H2473"/>
      <c r="I2473"/>
      <c r="J2473"/>
      <c r="K2473"/>
      <c r="L2473"/>
      <c r="M2473"/>
      <c r="N2473"/>
      <c r="O2473"/>
      <c r="P2473"/>
      <c r="Q2473"/>
      <c r="R2473"/>
      <c r="S2473"/>
      <c r="T2473"/>
      <c r="U2473"/>
      <c r="V2473"/>
      <c r="W2473"/>
      <c r="X2473"/>
      <c r="Y2473"/>
      <c r="Z2473"/>
      <c r="AA2473" s="11">
        <v>0</v>
      </c>
      <c r="AB2473" s="11">
        <v>0</v>
      </c>
      <c r="AC2473" s="11">
        <v>1</v>
      </c>
      <c r="AD2473" s="11">
        <v>0.7</v>
      </c>
      <c r="AE2473" s="11">
        <v>0.82700000000000007</v>
      </c>
      <c r="AF2473" s="11">
        <v>0.92099999999999993</v>
      </c>
      <c r="AG2473" s="11">
        <v>0.9</v>
      </c>
      <c r="AH2473" s="11">
        <v>0.86900000000000011</v>
      </c>
      <c r="AI2473" s="11">
        <v>0.83</v>
      </c>
      <c r="AJ2473" s="11">
        <v>0.67301409066835993</v>
      </c>
      <c r="AK2473" s="11">
        <v>0.55289197532487799</v>
      </c>
      <c r="AL2473" s="11">
        <v>0.92397448091592371</v>
      </c>
      <c r="AM2473" s="11">
        <v>0.3097202417328711</v>
      </c>
      <c r="AN2473" s="11" t="e">
        <v>#N/A</v>
      </c>
      <c r="AO2473" s="11">
        <v>0.76931364343666941</v>
      </c>
      <c r="AP2473" s="11">
        <v>0.84452000307291752</v>
      </c>
      <c r="AQ2473" s="11">
        <v>0.92397448091592371</v>
      </c>
      <c r="AR2473" s="11">
        <v>27348.147697529199</v>
      </c>
      <c r="AS2473" s="11">
        <v>28590</v>
      </c>
      <c r="AT2473" s="11">
        <v>3927200</v>
      </c>
      <c r="AU2473" s="11">
        <v>42.475708664599999</v>
      </c>
      <c r="AW2473" s="11">
        <v>0.1</v>
      </c>
      <c r="AX2473" s="11">
        <v>-8.546356382201481E-2</v>
      </c>
    </row>
    <row r="2474" spans="1:50">
      <c r="A2474"/>
      <c r="B2474"/>
      <c r="C2474"/>
      <c r="D2474"/>
      <c r="E2474"/>
      <c r="F2474"/>
      <c r="G2474"/>
      <c r="H2474"/>
      <c r="I2474"/>
      <c r="J2474"/>
      <c r="K2474"/>
      <c r="L2474"/>
      <c r="M2474"/>
      <c r="N2474"/>
      <c r="O2474"/>
      <c r="P2474"/>
      <c r="Q2474"/>
      <c r="R2474"/>
      <c r="S2474"/>
      <c r="T2474"/>
      <c r="U2474"/>
      <c r="V2474"/>
      <c r="W2474"/>
      <c r="X2474"/>
      <c r="Y2474"/>
      <c r="Z2474"/>
      <c r="AA2474" s="11">
        <v>0</v>
      </c>
      <c r="AB2474" s="11">
        <v>0</v>
      </c>
      <c r="AC2474" s="11">
        <v>1</v>
      </c>
      <c r="AD2474" s="11">
        <v>0.7</v>
      </c>
      <c r="AE2474" s="11">
        <v>0.82700000000000007</v>
      </c>
      <c r="AF2474" s="11">
        <v>0.93400000000000005</v>
      </c>
      <c r="AG2474" s="11">
        <v>0.9</v>
      </c>
      <c r="AH2474" s="11">
        <v>0.8640000000000001</v>
      </c>
      <c r="AI2474" s="11">
        <v>0.83</v>
      </c>
      <c r="AJ2474" s="11">
        <v>0.68856155560186405</v>
      </c>
      <c r="AK2474" s="11">
        <v>0.55143364107201109</v>
      </c>
      <c r="AL2474" s="11">
        <v>0.91881144914640811</v>
      </c>
      <c r="AM2474" s="11">
        <v>0.45772602116856553</v>
      </c>
      <c r="AN2474" s="11" t="e">
        <v>#N/A</v>
      </c>
      <c r="AO2474" s="11">
        <v>0.76217115549268899</v>
      </c>
      <c r="AP2474" s="11">
        <v>0.86416000263392934</v>
      </c>
      <c r="AQ2474" s="11">
        <v>0.91881144914640811</v>
      </c>
      <c r="AR2474" s="11">
        <v>29510.823078981899</v>
      </c>
      <c r="AS2474" s="11">
        <v>30620</v>
      </c>
      <c r="AT2474" s="11">
        <v>3958700</v>
      </c>
      <c r="AW2474" s="11">
        <v>0.1</v>
      </c>
      <c r="AX2474" s="11">
        <v>-8.9953973595222558E-2</v>
      </c>
    </row>
    <row r="2475" spans="1:50">
      <c r="A2475"/>
      <c r="B2475"/>
      <c r="C2475"/>
      <c r="D2475"/>
      <c r="E2475"/>
      <c r="F2475"/>
      <c r="G2475"/>
      <c r="H2475"/>
      <c r="I2475"/>
      <c r="J2475"/>
      <c r="K2475"/>
      <c r="L2475"/>
      <c r="M2475"/>
      <c r="N2475"/>
      <c r="O2475"/>
      <c r="P2475"/>
      <c r="Q2475"/>
      <c r="R2475"/>
      <c r="S2475"/>
      <c r="T2475"/>
      <c r="U2475"/>
      <c r="V2475"/>
      <c r="W2475"/>
      <c r="X2475"/>
      <c r="Y2475"/>
      <c r="Z2475"/>
      <c r="AA2475" s="11">
        <v>0</v>
      </c>
      <c r="AB2475" s="11">
        <v>0</v>
      </c>
      <c r="AC2475" s="11">
        <v>1</v>
      </c>
      <c r="AD2475" s="11">
        <v>0.7</v>
      </c>
      <c r="AE2475" s="11">
        <v>0.82700000000000007</v>
      </c>
      <c r="AF2475" s="11">
        <v>0.91299999999999992</v>
      </c>
      <c r="AG2475" s="11">
        <v>0.9</v>
      </c>
      <c r="AH2475" s="11">
        <v>0.90900000000000003</v>
      </c>
      <c r="AI2475" s="11">
        <v>0.83</v>
      </c>
      <c r="AJ2475" s="11">
        <v>0.70410902053536795</v>
      </c>
      <c r="AK2475" s="11">
        <v>0.54997530681914397</v>
      </c>
      <c r="AL2475" s="11">
        <v>0.91364841737689273</v>
      </c>
      <c r="AM2475" s="11">
        <v>0.75788045052426001</v>
      </c>
      <c r="AN2475" s="11" t="e">
        <v>#N/A</v>
      </c>
      <c r="AO2475" s="11">
        <v>0.75502866754870845</v>
      </c>
      <c r="AP2475" s="11">
        <v>0.88380000219494104</v>
      </c>
      <c r="AQ2475" s="11">
        <v>0.91364841737689273</v>
      </c>
      <c r="AR2475" s="11">
        <v>32612.354722301199</v>
      </c>
      <c r="AS2475" s="11">
        <v>32900</v>
      </c>
      <c r="AT2475" s="11">
        <v>4027900</v>
      </c>
      <c r="AW2475" s="11">
        <v>0.12</v>
      </c>
      <c r="AX2475" s="11">
        <v>-9.5375128539836929E-2</v>
      </c>
    </row>
    <row r="2476" spans="1:50">
      <c r="A2476"/>
      <c r="B2476"/>
      <c r="C2476"/>
      <c r="D2476"/>
      <c r="E2476"/>
      <c r="F2476"/>
      <c r="G2476"/>
      <c r="H2476"/>
      <c r="I2476"/>
      <c r="J2476"/>
      <c r="K2476"/>
      <c r="L2476"/>
      <c r="M2476"/>
      <c r="N2476"/>
      <c r="O2476"/>
      <c r="P2476"/>
      <c r="Q2476"/>
      <c r="R2476"/>
      <c r="S2476"/>
      <c r="T2476"/>
      <c r="U2476"/>
      <c r="V2476"/>
      <c r="W2476"/>
      <c r="X2476"/>
      <c r="Y2476"/>
      <c r="Z2476"/>
      <c r="AA2476" s="11">
        <v>0</v>
      </c>
      <c r="AB2476" s="11">
        <v>0</v>
      </c>
      <c r="AC2476" s="11">
        <v>1</v>
      </c>
      <c r="AD2476" s="11">
        <v>0.7</v>
      </c>
      <c r="AE2476" s="11">
        <v>0.83099999999999996</v>
      </c>
      <c r="AF2476" s="11">
        <v>0.90300000000000002</v>
      </c>
      <c r="AG2476" s="11">
        <v>0.9</v>
      </c>
      <c r="AH2476" s="11">
        <v>0.92900000000000005</v>
      </c>
      <c r="AI2476" s="11">
        <v>0.83</v>
      </c>
      <c r="AJ2476" s="11">
        <v>0.71702800462792804</v>
      </c>
      <c r="AK2476" s="11">
        <v>0.53221256656634564</v>
      </c>
      <c r="AL2476" s="11">
        <v>0.9348530633755201</v>
      </c>
      <c r="AM2476" s="11">
        <v>0.80328661188980233</v>
      </c>
      <c r="AN2476" s="11" t="e">
        <v>#N/A</v>
      </c>
      <c r="AO2476" s="11">
        <v>0.76553401242622587</v>
      </c>
      <c r="AP2476" s="11">
        <v>0.90344000175595285</v>
      </c>
      <c r="AQ2476" s="11">
        <v>0.9348530633755201</v>
      </c>
      <c r="AR2476" s="11">
        <v>31685.607642414499</v>
      </c>
      <c r="AS2476" s="11">
        <v>32080</v>
      </c>
      <c r="AT2476" s="11">
        <v>4138000</v>
      </c>
      <c r="AW2476" s="11">
        <v>0.13</v>
      </c>
      <c r="AX2476" s="11">
        <v>-9.1142508967274827E-2</v>
      </c>
    </row>
    <row r="2477" spans="1:50">
      <c r="A2477"/>
      <c r="B2477"/>
      <c r="C2477"/>
      <c r="D2477"/>
      <c r="E2477"/>
      <c r="F2477"/>
      <c r="G2477"/>
      <c r="H2477"/>
      <c r="I2477"/>
      <c r="J2477"/>
      <c r="K2477"/>
      <c r="L2477"/>
      <c r="M2477"/>
      <c r="N2477"/>
      <c r="O2477"/>
      <c r="P2477"/>
      <c r="Q2477"/>
      <c r="R2477"/>
      <c r="S2477"/>
      <c r="T2477"/>
      <c r="U2477"/>
      <c r="V2477"/>
      <c r="W2477"/>
      <c r="X2477"/>
      <c r="Y2477"/>
      <c r="Z2477"/>
      <c r="AA2477" s="11">
        <v>0</v>
      </c>
      <c r="AB2477" s="11">
        <v>0</v>
      </c>
      <c r="AC2477" s="11">
        <v>1</v>
      </c>
      <c r="AD2477" s="11">
        <v>0.7</v>
      </c>
      <c r="AE2477" s="11">
        <v>0.83099999999999996</v>
      </c>
      <c r="AF2477" s="11">
        <v>0.90300000000000002</v>
      </c>
      <c r="AG2477" s="11">
        <v>0.9</v>
      </c>
      <c r="AH2477" s="11">
        <v>0.89</v>
      </c>
      <c r="AI2477" s="11">
        <v>0.83</v>
      </c>
      <c r="AJ2477" s="11">
        <v>0.72994698872048802</v>
      </c>
      <c r="AK2477" s="11">
        <v>0.51444982631354741</v>
      </c>
      <c r="AL2477" s="11">
        <v>0.95605770937414758</v>
      </c>
      <c r="AM2477" s="11">
        <v>0.88149212430821555</v>
      </c>
      <c r="AN2477" s="11" t="e">
        <v>#N/A</v>
      </c>
      <c r="AO2477" s="11">
        <v>0.77603935730374329</v>
      </c>
      <c r="AP2477" s="11">
        <v>0.92308000131696455</v>
      </c>
      <c r="AQ2477" s="11">
        <v>0.95605770937414758</v>
      </c>
      <c r="AR2477" s="11">
        <v>33233.763349255598</v>
      </c>
      <c r="AS2477" s="11">
        <v>33070</v>
      </c>
      <c r="AT2477" s="11">
        <v>4176000</v>
      </c>
      <c r="AW2477" s="11">
        <v>0.13</v>
      </c>
      <c r="AX2477" s="11">
        <v>-9.307030226912244E-2</v>
      </c>
    </row>
    <row r="2478" spans="1:50">
      <c r="A2478"/>
      <c r="B2478"/>
      <c r="C2478"/>
      <c r="D2478"/>
      <c r="E2478"/>
      <c r="F2478"/>
      <c r="G2478"/>
      <c r="H2478"/>
      <c r="I2478"/>
      <c r="J2478"/>
      <c r="K2478"/>
      <c r="L2478"/>
      <c r="M2478"/>
      <c r="N2478"/>
      <c r="O2478"/>
      <c r="P2478"/>
      <c r="Q2478"/>
      <c r="R2478"/>
      <c r="S2478"/>
      <c r="T2478"/>
      <c r="U2478"/>
      <c r="V2478"/>
      <c r="W2478"/>
      <c r="X2478"/>
      <c r="Y2478"/>
      <c r="Z2478"/>
      <c r="AA2478" s="11">
        <v>0</v>
      </c>
      <c r="AB2478" s="11">
        <v>0</v>
      </c>
      <c r="AC2478" s="11">
        <v>1</v>
      </c>
      <c r="AD2478" s="11">
        <v>0.7</v>
      </c>
      <c r="AE2478" s="11">
        <v>0.878</v>
      </c>
      <c r="AF2478" s="11">
        <v>0.90200000000000002</v>
      </c>
      <c r="AG2478" s="11">
        <v>0.9</v>
      </c>
      <c r="AH2478" s="11">
        <v>0.8859999999999999</v>
      </c>
      <c r="AI2478" s="11">
        <v>0.85</v>
      </c>
      <c r="AJ2478" s="11">
        <v>0.68931185281560992</v>
      </c>
      <c r="AK2478" s="11">
        <v>0.49773937344958241</v>
      </c>
      <c r="AL2478" s="11">
        <v>0.94459544270645179</v>
      </c>
      <c r="AM2478" s="11">
        <v>0.96589006621086004</v>
      </c>
      <c r="AN2478" s="11" t="e">
        <v>#N/A</v>
      </c>
      <c r="AO2478" s="11">
        <v>0.81080265361656034</v>
      </c>
      <c r="AP2478" s="11">
        <v>0.94272000087797647</v>
      </c>
      <c r="AQ2478" s="11">
        <v>0.94459544270645179</v>
      </c>
      <c r="AR2478" s="11">
        <v>35654.731581836</v>
      </c>
      <c r="AS2478" s="11">
        <v>35360</v>
      </c>
      <c r="AT2478" s="11">
        <v>4114800</v>
      </c>
      <c r="AW2478" s="11">
        <v>0.13</v>
      </c>
      <c r="AX2478" s="11">
        <v>-9.6320657527455278E-2</v>
      </c>
    </row>
    <row r="2479" spans="1:50">
      <c r="A2479"/>
      <c r="B2479"/>
      <c r="C2479"/>
      <c r="D2479"/>
      <c r="E2479"/>
      <c r="F2479"/>
      <c r="G2479"/>
      <c r="H2479"/>
      <c r="I2479"/>
      <c r="J2479"/>
      <c r="K2479"/>
      <c r="L2479"/>
      <c r="M2479"/>
      <c r="N2479"/>
      <c r="O2479"/>
      <c r="P2479"/>
      <c r="Q2479"/>
      <c r="R2479"/>
      <c r="S2479"/>
      <c r="T2479"/>
      <c r="U2479"/>
      <c r="V2479"/>
      <c r="W2479"/>
      <c r="X2479"/>
      <c r="Y2479"/>
      <c r="Z2479"/>
      <c r="AA2479" s="11">
        <v>0</v>
      </c>
      <c r="AB2479" s="11">
        <v>0</v>
      </c>
      <c r="AC2479" s="11">
        <v>1</v>
      </c>
      <c r="AD2479" s="11">
        <v>0.7</v>
      </c>
      <c r="AE2479" s="11">
        <v>0.878</v>
      </c>
      <c r="AF2479" s="11">
        <v>0.91099999999999992</v>
      </c>
      <c r="AG2479" s="11">
        <v>0.9</v>
      </c>
      <c r="AH2479" s="11">
        <v>0.93</v>
      </c>
      <c r="AI2479" s="11">
        <v>0.85</v>
      </c>
      <c r="AJ2479" s="11">
        <v>0.72614672936998403</v>
      </c>
      <c r="AK2479" s="11">
        <v>0.50331059091575103</v>
      </c>
      <c r="AL2479" s="11">
        <v>0.95407885031619943</v>
      </c>
      <c r="AM2479" s="11">
        <v>1</v>
      </c>
      <c r="AN2479" s="11" t="e">
        <v>#N/A</v>
      </c>
      <c r="AO2479" s="11">
        <v>0.83559318085795875</v>
      </c>
      <c r="AP2479" s="11">
        <v>0.96236000043898828</v>
      </c>
      <c r="AQ2479" s="11">
        <v>0.95407885031619943</v>
      </c>
      <c r="AR2479" s="11">
        <v>39677.1323327137</v>
      </c>
      <c r="AS2479" s="11">
        <v>37800</v>
      </c>
      <c r="AT2479" s="11">
        <v>4166700</v>
      </c>
      <c r="AW2479" s="11">
        <v>0.14000000000000001</v>
      </c>
      <c r="AX2479" s="11">
        <v>-0.10149169004816255</v>
      </c>
    </row>
    <row r="2480" spans="1:50">
      <c r="A2480"/>
      <c r="B2480"/>
      <c r="C2480"/>
      <c r="D2480"/>
      <c r="E2480"/>
      <c r="F2480"/>
      <c r="G2480"/>
      <c r="H2480"/>
      <c r="I2480"/>
      <c r="J2480"/>
      <c r="K2480"/>
      <c r="L2480"/>
      <c r="M2480"/>
      <c r="N2480"/>
      <c r="O2480"/>
      <c r="P2480"/>
      <c r="Q2480"/>
      <c r="R2480"/>
      <c r="S2480"/>
      <c r="T2480"/>
      <c r="U2480"/>
      <c r="V2480"/>
      <c r="W2480"/>
      <c r="X2480"/>
      <c r="Y2480"/>
      <c r="Z2480"/>
      <c r="AA2480" s="11">
        <v>0</v>
      </c>
      <c r="AB2480" s="11">
        <v>0</v>
      </c>
      <c r="AC2480" s="11">
        <v>1</v>
      </c>
      <c r="AD2480" s="11">
        <v>0.6</v>
      </c>
      <c r="AE2480" s="11">
        <v>0.88500000000000001</v>
      </c>
      <c r="AF2480" s="11">
        <v>0.89300000000000002</v>
      </c>
      <c r="AG2480" s="11">
        <v>0.9</v>
      </c>
      <c r="AH2480" s="11">
        <v>0.91400000000000003</v>
      </c>
      <c r="AI2480" s="11">
        <v>0.85</v>
      </c>
      <c r="AJ2480" s="11">
        <v>0.71420766652459999</v>
      </c>
      <c r="AK2480" s="11">
        <v>0.50769025660744993</v>
      </c>
      <c r="AL2480" s="11">
        <v>0.91694962511750333</v>
      </c>
      <c r="AM2480" s="11">
        <v>1</v>
      </c>
      <c r="AN2480" s="11" t="e">
        <v>#N/A</v>
      </c>
      <c r="AO2480" s="11">
        <v>0.84093410030890647</v>
      </c>
      <c r="AP2480" s="11">
        <v>0.98199999999999998</v>
      </c>
      <c r="AQ2480" s="11">
        <v>0.91694962511750333</v>
      </c>
      <c r="AR2480" s="11">
        <v>45374.3027520654</v>
      </c>
      <c r="AS2480" s="11">
        <v>42220</v>
      </c>
      <c r="AT2480" s="11">
        <v>4265800</v>
      </c>
      <c r="AW2480" s="11">
        <v>0.12</v>
      </c>
      <c r="AX2480" s="11">
        <v>-0.10815948590672236</v>
      </c>
    </row>
    <row r="2481" spans="1:50">
      <c r="A2481"/>
      <c r="B2481"/>
      <c r="C2481"/>
      <c r="D2481"/>
      <c r="E2481"/>
      <c r="F2481"/>
      <c r="G2481"/>
      <c r="H2481"/>
      <c r="I2481"/>
      <c r="J2481"/>
      <c r="K2481"/>
      <c r="L2481"/>
      <c r="M2481"/>
      <c r="N2481"/>
      <c r="O2481"/>
      <c r="P2481"/>
      <c r="Q2481"/>
      <c r="R2481"/>
      <c r="S2481"/>
      <c r="T2481"/>
      <c r="U2481"/>
      <c r="V2481"/>
      <c r="W2481"/>
      <c r="X2481"/>
      <c r="Y2481"/>
      <c r="Z2481"/>
      <c r="AA2481" s="11">
        <v>0</v>
      </c>
      <c r="AB2481" s="11">
        <v>0</v>
      </c>
      <c r="AC2481" s="11">
        <v>0.96900000000000008</v>
      </c>
      <c r="AD2481" s="11">
        <v>0.6</v>
      </c>
      <c r="AE2481" s="11">
        <v>0.89500000000000002</v>
      </c>
      <c r="AF2481" s="11">
        <v>0.89599999999999991</v>
      </c>
      <c r="AG2481" s="11">
        <v>0.9</v>
      </c>
      <c r="AH2481" s="11">
        <v>0.88</v>
      </c>
      <c r="AI2481" s="11">
        <v>0.85</v>
      </c>
      <c r="AJ2481" s="11">
        <v>0.73729208297851401</v>
      </c>
      <c r="AK2481" s="11">
        <v>0.424214478534788</v>
      </c>
      <c r="AL2481" s="11">
        <v>0.92898801543579057</v>
      </c>
      <c r="AM2481" s="11">
        <v>1</v>
      </c>
      <c r="AN2481" s="11" t="e">
        <v>#N/A</v>
      </c>
      <c r="AO2481" s="11">
        <v>0.82906822391962276</v>
      </c>
      <c r="AP2481" s="11">
        <v>0.98199999999999998</v>
      </c>
      <c r="AQ2481" s="11">
        <v>0.92898801543579057</v>
      </c>
      <c r="AR2481" s="11">
        <v>49330.298433828597</v>
      </c>
      <c r="AS2481" s="11">
        <v>46950</v>
      </c>
      <c r="AT2481" s="11">
        <v>4401400</v>
      </c>
      <c r="AW2481" s="11">
        <v>0.11</v>
      </c>
      <c r="AX2481" s="11">
        <v>-0.11145774084708437</v>
      </c>
    </row>
    <row r="2482" spans="1:50">
      <c r="A2482"/>
      <c r="B2482"/>
      <c r="C2482"/>
      <c r="D2482"/>
      <c r="E2482"/>
      <c r="F2482"/>
      <c r="G2482"/>
      <c r="H2482"/>
      <c r="I2482"/>
      <c r="J2482"/>
      <c r="K2482"/>
      <c r="L2482"/>
      <c r="M2482"/>
      <c r="N2482"/>
      <c r="O2482"/>
      <c r="P2482"/>
      <c r="Q2482"/>
      <c r="R2482"/>
      <c r="S2482"/>
      <c r="T2482"/>
      <c r="U2482"/>
      <c r="V2482"/>
      <c r="W2482"/>
      <c r="X2482"/>
      <c r="Y2482"/>
      <c r="Z2482"/>
      <c r="AA2482" s="11">
        <v>0</v>
      </c>
      <c r="AB2482" s="11">
        <v>0</v>
      </c>
      <c r="AC2482" s="11">
        <v>0.96700000000000008</v>
      </c>
      <c r="AD2482" s="11">
        <v>0.5</v>
      </c>
      <c r="AE2482" s="11">
        <v>0.89500000000000002</v>
      </c>
      <c r="AF2482" s="11">
        <v>0.93799999999999994</v>
      </c>
      <c r="AG2482" s="11">
        <v>0.8</v>
      </c>
      <c r="AH2482" s="11">
        <v>0.89400000000000002</v>
      </c>
      <c r="AI2482" s="11">
        <v>0.9</v>
      </c>
      <c r="AJ2482" s="11">
        <v>0.72776667027253006</v>
      </c>
      <c r="AK2482" s="11">
        <v>0.40896829705207993</v>
      </c>
      <c r="AL2482" s="11">
        <v>0.94487220773372493</v>
      </c>
      <c r="AM2482" s="11">
        <v>1</v>
      </c>
      <c r="AN2482" s="11" t="e">
        <v>#N/A</v>
      </c>
      <c r="AO2482" s="11">
        <v>0.83121654830709202</v>
      </c>
      <c r="AP2482" s="11">
        <v>0.97799999999999998</v>
      </c>
      <c r="AQ2482" s="11">
        <v>0.94487220773372493</v>
      </c>
      <c r="AR2482" s="11">
        <v>53116.496107925697</v>
      </c>
      <c r="AS2482" s="11">
        <v>51070</v>
      </c>
      <c r="AT2482" s="11">
        <v>4588600</v>
      </c>
      <c r="AW2482" s="11">
        <v>0.1</v>
      </c>
      <c r="AX2482" s="11">
        <v>-0.113567693405421</v>
      </c>
    </row>
    <row r="2483" spans="1:50">
      <c r="A2483"/>
      <c r="B2483"/>
      <c r="C2483"/>
      <c r="D2483"/>
      <c r="E2483"/>
      <c r="F2483"/>
      <c r="G2483"/>
      <c r="H2483"/>
      <c r="I2483"/>
      <c r="J2483"/>
      <c r="K2483"/>
      <c r="L2483"/>
      <c r="M2483"/>
      <c r="N2483"/>
      <c r="O2483"/>
      <c r="P2483"/>
      <c r="Q2483"/>
      <c r="R2483"/>
      <c r="S2483"/>
      <c r="T2483"/>
      <c r="U2483"/>
      <c r="V2483"/>
      <c r="W2483"/>
      <c r="X2483"/>
      <c r="Y2483"/>
      <c r="Z2483"/>
      <c r="AA2483" s="11">
        <v>0</v>
      </c>
      <c r="AB2483" s="11">
        <v>0</v>
      </c>
      <c r="AC2483" s="11">
        <v>0.97799999999999998</v>
      </c>
      <c r="AD2483" s="11">
        <v>0.5</v>
      </c>
      <c r="AE2483" s="11">
        <v>0.90300000000000002</v>
      </c>
      <c r="AF2483" s="11">
        <v>0.93900000000000006</v>
      </c>
      <c r="AG2483" s="11">
        <v>0.8</v>
      </c>
      <c r="AH2483" s="11">
        <v>0.88900000000000001</v>
      </c>
      <c r="AI2483" s="11">
        <v>0.9</v>
      </c>
      <c r="AJ2483" s="11">
        <v>0.75975829716029397</v>
      </c>
      <c r="AK2483" s="11">
        <v>0.42058165649749002</v>
      </c>
      <c r="AL2483" s="11">
        <v>0.95549379561820724</v>
      </c>
      <c r="AM2483" s="11">
        <v>1</v>
      </c>
      <c r="AN2483" s="11" t="e">
        <v>#N/A</v>
      </c>
      <c r="AO2483" s="11">
        <v>0.83099392488577062</v>
      </c>
      <c r="AP2483" s="11">
        <v>0.98</v>
      </c>
      <c r="AQ2483" s="11">
        <v>0.95549379561820724</v>
      </c>
      <c r="AR2483" s="11">
        <v>52382.121594159798</v>
      </c>
      <c r="AS2483" s="11">
        <v>52000</v>
      </c>
      <c r="AT2483" s="11">
        <v>4839400</v>
      </c>
      <c r="AW2483" s="11">
        <v>0.11</v>
      </c>
      <c r="AX2483" s="11">
        <v>-0.109919862946046</v>
      </c>
    </row>
    <row r="2484" spans="1:50">
      <c r="A2484"/>
      <c r="B2484"/>
      <c r="C2484"/>
      <c r="D2484"/>
      <c r="E2484"/>
      <c r="F2484"/>
      <c r="G2484"/>
      <c r="H2484"/>
      <c r="I2484"/>
      <c r="J2484"/>
      <c r="K2484"/>
      <c r="L2484"/>
      <c r="M2484"/>
      <c r="N2484"/>
      <c r="O2484"/>
      <c r="P2484"/>
      <c r="Q2484"/>
      <c r="R2484"/>
      <c r="S2484"/>
      <c r="T2484"/>
      <c r="U2484"/>
      <c r="V2484"/>
      <c r="W2484"/>
      <c r="X2484"/>
      <c r="Y2484"/>
      <c r="Z2484"/>
      <c r="AA2484" s="11">
        <v>0</v>
      </c>
      <c r="AB2484" s="11">
        <v>1.9999999552965164E-2</v>
      </c>
      <c r="AC2484" s="11">
        <v>0.98299999999999998</v>
      </c>
      <c r="AD2484" s="11">
        <v>0.5</v>
      </c>
      <c r="AE2484" s="11">
        <v>0.91099999999999992</v>
      </c>
      <c r="AF2484" s="11">
        <v>0.93799999999999994</v>
      </c>
      <c r="AG2484" s="11">
        <v>0.8</v>
      </c>
      <c r="AH2484" s="11">
        <v>0.86799999999999999</v>
      </c>
      <c r="AI2484" s="11">
        <v>0.9</v>
      </c>
      <c r="AJ2484" s="11">
        <v>0.72987657332645806</v>
      </c>
      <c r="AK2484" s="11">
        <v>0.419000936636032</v>
      </c>
      <c r="AL2484" s="11">
        <v>0.95222451747442949</v>
      </c>
      <c r="AM2484" s="11">
        <v>1</v>
      </c>
      <c r="AN2484" s="11" t="e">
        <v>#N/A</v>
      </c>
      <c r="AO2484" s="11">
        <v>0.82229833587951373</v>
      </c>
      <c r="AP2484" s="11">
        <v>0.98099999999999998</v>
      </c>
      <c r="AQ2484" s="11">
        <v>0.95222451747442949</v>
      </c>
      <c r="AR2484" s="11">
        <v>50632.8066320582</v>
      </c>
      <c r="AS2484" s="11">
        <v>49780</v>
      </c>
      <c r="AT2484" s="11">
        <v>4987600</v>
      </c>
      <c r="AW2484" s="11">
        <v>0.1</v>
      </c>
      <c r="AX2484" s="11">
        <v>-0.10979016045751372</v>
      </c>
    </row>
    <row r="2485" spans="1:50">
      <c r="A2485"/>
      <c r="B2485"/>
      <c r="C2485"/>
      <c r="D2485"/>
      <c r="E2485"/>
      <c r="F2485"/>
      <c r="G2485"/>
      <c r="H2485"/>
      <c r="I2485"/>
      <c r="J2485"/>
      <c r="K2485"/>
      <c r="L2485"/>
      <c r="M2485"/>
      <c r="N2485"/>
      <c r="O2485"/>
      <c r="P2485"/>
      <c r="Q2485"/>
      <c r="R2485"/>
      <c r="S2485"/>
      <c r="T2485"/>
      <c r="U2485"/>
      <c r="V2485"/>
      <c r="W2485"/>
      <c r="X2485"/>
      <c r="Y2485"/>
      <c r="Z2485"/>
      <c r="AA2485" s="11">
        <v>0</v>
      </c>
      <c r="AB2485" s="11">
        <v>3.9999999105930328E-2</v>
      </c>
      <c r="AC2485" s="11">
        <v>0.98199999999999998</v>
      </c>
      <c r="AD2485" s="11">
        <v>0.5</v>
      </c>
      <c r="AE2485" s="11">
        <v>0.90700000000000003</v>
      </c>
      <c r="AF2485" s="11">
        <v>0.95299999999999996</v>
      </c>
      <c r="AG2485" s="11">
        <v>0.75</v>
      </c>
      <c r="AH2485" s="11">
        <v>0.80900000000000005</v>
      </c>
      <c r="AI2485" s="11">
        <v>0.9</v>
      </c>
      <c r="AJ2485" s="11">
        <v>0.7275778076445748</v>
      </c>
      <c r="AK2485" s="11">
        <v>0.41981092725156693</v>
      </c>
      <c r="AL2485" s="11">
        <v>0.94770227240076532</v>
      </c>
      <c r="AM2485" s="11">
        <v>1</v>
      </c>
      <c r="AN2485" s="11" t="e">
        <v>#N/A</v>
      </c>
      <c r="AO2485" s="11">
        <v>0.81907535259275799</v>
      </c>
      <c r="AP2485" s="11">
        <v>0.9890000000000001</v>
      </c>
      <c r="AQ2485" s="11">
        <v>0.94770227240076532</v>
      </c>
      <c r="AS2485" s="11">
        <v>55341.333333333023</v>
      </c>
      <c r="AW2485" s="11">
        <v>0.09</v>
      </c>
      <c r="AX2485" s="11">
        <v>-0.11630432841155158</v>
      </c>
    </row>
    <row r="2486" spans="1:50">
      <c r="A2486"/>
      <c r="B2486"/>
      <c r="C2486"/>
      <c r="D2486"/>
      <c r="E2486"/>
      <c r="F2486"/>
      <c r="G2486"/>
      <c r="H2486"/>
      <c r="I2486"/>
      <c r="J2486"/>
      <c r="K2486"/>
      <c r="L2486"/>
      <c r="M2486"/>
      <c r="N2486"/>
      <c r="O2486"/>
      <c r="P2486"/>
      <c r="Q2486"/>
      <c r="R2486"/>
      <c r="S2486"/>
      <c r="T2486"/>
      <c r="U2486"/>
      <c r="V2486"/>
      <c r="W2486"/>
      <c r="X2486"/>
      <c r="Y2486"/>
      <c r="Z2486"/>
      <c r="AA2486" s="11">
        <v>9.355509355509356E-2</v>
      </c>
      <c r="AB2486" s="11">
        <v>0.14199996950000005</v>
      </c>
      <c r="AC2486" s="11">
        <v>0.85</v>
      </c>
      <c r="AD2486" s="11">
        <v>0.5</v>
      </c>
      <c r="AE2486" s="11">
        <v>0.57700000000000007</v>
      </c>
      <c r="AF2486" s="11">
        <v>0.223</v>
      </c>
      <c r="AG2486" s="11">
        <v>0.7</v>
      </c>
      <c r="AH2486" s="11">
        <v>0.63300000000000001</v>
      </c>
      <c r="AI2486" s="11">
        <v>0.75</v>
      </c>
      <c r="AJ2486" s="11">
        <v>0.6323722042534109</v>
      </c>
      <c r="AK2486" s="11">
        <v>0.54913639930519564</v>
      </c>
      <c r="AL2486" s="11">
        <v>0.60683633398354275</v>
      </c>
      <c r="AM2486" s="11">
        <v>2.5511110912242222E-3</v>
      </c>
      <c r="AN2486" s="11">
        <v>0.26676442857142857</v>
      </c>
      <c r="AO2486" s="11">
        <v>0.56398627209735663</v>
      </c>
      <c r="AP2486" s="11">
        <v>0.60560000338405373</v>
      </c>
      <c r="AQ2486" s="11">
        <v>0.60683633398354275</v>
      </c>
      <c r="AR2486" s="11">
        <v>8304.6509660087195</v>
      </c>
      <c r="AS2486" s="11">
        <v>8300</v>
      </c>
      <c r="AT2486" s="11">
        <v>5363676</v>
      </c>
      <c r="AW2486" s="11">
        <v>-0.05</v>
      </c>
      <c r="AX2486" s="11">
        <v>8.2141563299962889E-2</v>
      </c>
    </row>
    <row r="2487" spans="1:50">
      <c r="A2487"/>
      <c r="B2487"/>
      <c r="C2487"/>
      <c r="D2487"/>
      <c r="E2487"/>
      <c r="F2487"/>
      <c r="G2487"/>
      <c r="H2487"/>
      <c r="I2487"/>
      <c r="J2487"/>
      <c r="K2487"/>
      <c r="L2487"/>
      <c r="M2487"/>
      <c r="N2487"/>
      <c r="O2487"/>
      <c r="P2487"/>
      <c r="Q2487"/>
      <c r="R2487"/>
      <c r="S2487"/>
      <c r="T2487"/>
      <c r="U2487"/>
      <c r="V2487"/>
      <c r="W2487"/>
      <c r="X2487"/>
      <c r="Y2487"/>
      <c r="Z2487"/>
      <c r="AA2487" s="11">
        <v>9.355509355509356E-2</v>
      </c>
      <c r="AB2487" s="11">
        <v>0.14199996950000005</v>
      </c>
      <c r="AC2487" s="11">
        <v>0.7</v>
      </c>
      <c r="AD2487" s="11">
        <v>0.5</v>
      </c>
      <c r="AE2487" s="11">
        <v>0.66400000000000003</v>
      </c>
      <c r="AF2487" s="11">
        <v>0.22</v>
      </c>
      <c r="AG2487" s="11">
        <v>0.7</v>
      </c>
      <c r="AH2487" s="11">
        <v>0.65099999999999991</v>
      </c>
      <c r="AI2487" s="11">
        <v>0.75</v>
      </c>
      <c r="AJ2487" s="11">
        <v>0.63507367774798795</v>
      </c>
      <c r="AK2487" s="11">
        <v>0.55013918294161401</v>
      </c>
      <c r="AL2487" s="11">
        <v>0.60901666728041681</v>
      </c>
      <c r="AM2487" s="11">
        <v>5.9254649783164436E-3</v>
      </c>
      <c r="AN2487" s="11">
        <v>0.28914857142857142</v>
      </c>
      <c r="AO2487" s="11">
        <v>0.56529211435527427</v>
      </c>
      <c r="AP2487" s="11">
        <v>0.62074000304564836</v>
      </c>
      <c r="AQ2487" s="11">
        <v>0.60901666728041681</v>
      </c>
      <c r="AR2487" s="11">
        <v>9023.9264099084103</v>
      </c>
      <c r="AS2487" s="11">
        <v>9000</v>
      </c>
      <c r="AT2487" s="11">
        <v>5373793</v>
      </c>
      <c r="AU2487" s="11">
        <v>25.81</v>
      </c>
      <c r="AV2487" s="11">
        <v>1.36</v>
      </c>
      <c r="AW2487" s="11">
        <v>-0.05</v>
      </c>
      <c r="AX2487" s="11">
        <v>7.638197772192204E-2</v>
      </c>
    </row>
    <row r="2488" spans="1:50">
      <c r="A2488"/>
      <c r="B2488"/>
      <c r="C2488"/>
      <c r="D2488"/>
      <c r="E2488"/>
      <c r="F2488"/>
      <c r="G2488"/>
      <c r="H2488"/>
      <c r="I2488"/>
      <c r="J2488"/>
      <c r="K2488"/>
      <c r="L2488"/>
      <c r="M2488"/>
      <c r="N2488"/>
      <c r="O2488"/>
      <c r="P2488"/>
      <c r="Q2488"/>
      <c r="R2488"/>
      <c r="S2488"/>
      <c r="T2488"/>
      <c r="U2488"/>
      <c r="V2488"/>
      <c r="W2488"/>
      <c r="X2488"/>
      <c r="Y2488"/>
      <c r="Z2488"/>
      <c r="AA2488" s="11">
        <v>9.355509355509356E-2</v>
      </c>
      <c r="AB2488" s="11">
        <v>0.13400001529999994</v>
      </c>
      <c r="AC2488" s="11">
        <v>0.7</v>
      </c>
      <c r="AD2488" s="11">
        <v>0.5</v>
      </c>
      <c r="AE2488" s="11">
        <v>0.66400000000000003</v>
      </c>
      <c r="AF2488" s="11">
        <v>0.22</v>
      </c>
      <c r="AG2488" s="11">
        <v>0.5</v>
      </c>
      <c r="AH2488" s="11">
        <v>0.68099999999999994</v>
      </c>
      <c r="AI2488" s="11">
        <v>0.73</v>
      </c>
      <c r="AJ2488" s="11">
        <v>0.67659544679720507</v>
      </c>
      <c r="AK2488" s="11">
        <v>0.59599877690430803</v>
      </c>
      <c r="AL2488" s="11">
        <v>0.56424884961603028</v>
      </c>
      <c r="AM2488" s="11">
        <v>4.1309335445405777E-2</v>
      </c>
      <c r="AN2488" s="11">
        <v>0.3151404285714286</v>
      </c>
      <c r="AO2488" s="11">
        <v>0.56305687611136968</v>
      </c>
      <c r="AP2488" s="11">
        <v>0.63588000270724299</v>
      </c>
      <c r="AQ2488" s="11">
        <v>0.56424884961603028</v>
      </c>
      <c r="AR2488" s="11">
        <v>9738.4109444900496</v>
      </c>
      <c r="AS2488" s="11">
        <v>9680</v>
      </c>
      <c r="AT2488" s="11">
        <v>5383233</v>
      </c>
      <c r="AW2488" s="11">
        <v>-0.06</v>
      </c>
      <c r="AX2488" s="11">
        <v>7.3311145498816038E-2</v>
      </c>
    </row>
    <row r="2489" spans="1:50">
      <c r="A2489"/>
      <c r="B2489"/>
      <c r="C2489"/>
      <c r="D2489"/>
      <c r="E2489"/>
      <c r="F2489"/>
      <c r="G2489"/>
      <c r="H2489"/>
      <c r="I2489"/>
      <c r="J2489"/>
      <c r="K2489"/>
      <c r="L2489"/>
      <c r="M2489"/>
      <c r="N2489"/>
      <c r="O2489"/>
      <c r="P2489"/>
      <c r="Q2489"/>
      <c r="R2489"/>
      <c r="S2489"/>
      <c r="T2489"/>
      <c r="U2489"/>
      <c r="V2489"/>
      <c r="W2489"/>
      <c r="X2489"/>
      <c r="Y2489"/>
      <c r="Z2489"/>
      <c r="AA2489" s="11">
        <v>9.355509355509356E-2</v>
      </c>
      <c r="AB2489" s="11">
        <v>0.13300003049999998</v>
      </c>
      <c r="AC2489" s="11">
        <v>0.7</v>
      </c>
      <c r="AD2489" s="11">
        <v>0.5</v>
      </c>
      <c r="AE2489" s="11">
        <v>0.66400000000000003</v>
      </c>
      <c r="AF2489" s="11">
        <v>0.35399999999999998</v>
      </c>
      <c r="AG2489" s="11">
        <v>0.5</v>
      </c>
      <c r="AH2489" s="11">
        <v>0.72699999999999998</v>
      </c>
      <c r="AI2489" s="11">
        <v>0.73</v>
      </c>
      <c r="AJ2489" s="11">
        <v>0.71811721584642196</v>
      </c>
      <c r="AK2489" s="11">
        <v>0.64185837086700204</v>
      </c>
      <c r="AL2489" s="11">
        <v>0.51948103195164397</v>
      </c>
      <c r="AM2489" s="11">
        <v>9.5919868600638336E-2</v>
      </c>
      <c r="AN2489" s="11">
        <v>0.34973585714285715</v>
      </c>
      <c r="AO2489" s="11">
        <v>0.56082163786746508</v>
      </c>
      <c r="AP2489" s="11">
        <v>0.65102000236883772</v>
      </c>
      <c r="AQ2489" s="11">
        <v>0.51948103195164397</v>
      </c>
      <c r="AR2489" s="11">
        <v>10316.422172881399</v>
      </c>
      <c r="AS2489" s="11">
        <v>10240</v>
      </c>
      <c r="AT2489" s="11">
        <v>5390657</v>
      </c>
      <c r="AW2489" s="11">
        <v>-0.04</v>
      </c>
      <c r="AX2489" s="11">
        <v>7.1007773100127541E-2</v>
      </c>
    </row>
    <row r="2490" spans="1:50">
      <c r="A2490"/>
      <c r="B2490"/>
      <c r="C2490"/>
      <c r="D2490"/>
      <c r="E2490"/>
      <c r="F2490"/>
      <c r="G2490"/>
      <c r="H2490"/>
      <c r="I2490"/>
      <c r="J2490"/>
      <c r="K2490"/>
      <c r="L2490"/>
      <c r="M2490"/>
      <c r="N2490"/>
      <c r="O2490"/>
      <c r="P2490"/>
      <c r="Q2490"/>
      <c r="R2490"/>
      <c r="S2490"/>
      <c r="T2490"/>
      <c r="U2490"/>
      <c r="V2490"/>
      <c r="W2490"/>
      <c r="X2490"/>
      <c r="Y2490"/>
      <c r="Z2490"/>
      <c r="AA2490" s="11">
        <v>9.355509355509356E-2</v>
      </c>
      <c r="AB2490" s="11">
        <v>0.13150001524999988</v>
      </c>
      <c r="AC2490" s="11">
        <v>0.7</v>
      </c>
      <c r="AD2490" s="11">
        <v>0.5</v>
      </c>
      <c r="AE2490" s="11">
        <v>0.53</v>
      </c>
      <c r="AF2490" s="11">
        <v>0.17600000000000002</v>
      </c>
      <c r="AG2490" s="11">
        <v>0.5</v>
      </c>
      <c r="AH2490" s="11">
        <v>0.74</v>
      </c>
      <c r="AI2490" s="11">
        <v>0.73</v>
      </c>
      <c r="AJ2490" s="11">
        <v>0.66409648864659898</v>
      </c>
      <c r="AK2490" s="11">
        <v>0.64978911612556101</v>
      </c>
      <c r="AL2490" s="11">
        <v>0.54572062261726528</v>
      </c>
      <c r="AM2490" s="11">
        <v>0.13676405003003222</v>
      </c>
      <c r="AN2490" s="11">
        <v>0.37501771428571429</v>
      </c>
      <c r="AO2490" s="11">
        <v>0.56810949111848807</v>
      </c>
      <c r="AP2490" s="11">
        <v>0.66616000203043224</v>
      </c>
      <c r="AQ2490" s="11">
        <v>0.54572062261726528</v>
      </c>
      <c r="AR2490" s="11">
        <v>10399.9908508137</v>
      </c>
      <c r="AS2490" s="11">
        <v>10250</v>
      </c>
      <c r="AT2490" s="11">
        <v>5395115</v>
      </c>
      <c r="AW2490" s="11">
        <v>-0.05</v>
      </c>
      <c r="AX2490" s="11">
        <v>7.2640253864011434E-2</v>
      </c>
    </row>
    <row r="2491" spans="1:50">
      <c r="A2491"/>
      <c r="B2491"/>
      <c r="C2491"/>
      <c r="D2491"/>
      <c r="E2491"/>
      <c r="F2491"/>
      <c r="G2491"/>
      <c r="H2491"/>
      <c r="I2491"/>
      <c r="J2491"/>
      <c r="K2491"/>
      <c r="L2491"/>
      <c r="M2491"/>
      <c r="N2491"/>
      <c r="O2491"/>
      <c r="P2491"/>
      <c r="Q2491"/>
      <c r="R2491"/>
      <c r="S2491"/>
      <c r="T2491"/>
      <c r="U2491"/>
      <c r="V2491"/>
      <c r="W2491"/>
      <c r="X2491"/>
      <c r="Y2491"/>
      <c r="Z2491"/>
      <c r="AA2491" s="11">
        <v>9.355509355509356E-2</v>
      </c>
      <c r="AB2491" s="11">
        <v>0.13</v>
      </c>
      <c r="AC2491" s="11">
        <v>0.7</v>
      </c>
      <c r="AD2491" s="11">
        <v>0.5</v>
      </c>
      <c r="AE2491" s="11">
        <v>0.54799999999999993</v>
      </c>
      <c r="AF2491" s="11">
        <v>0.25</v>
      </c>
      <c r="AG2491" s="11">
        <v>0.5</v>
      </c>
      <c r="AH2491" s="11">
        <v>0.7390000000000001</v>
      </c>
      <c r="AI2491" s="11">
        <v>0.71200000000000008</v>
      </c>
      <c r="AJ2491" s="11">
        <v>0.610075761446776</v>
      </c>
      <c r="AK2491" s="11">
        <v>0.65771986138411997</v>
      </c>
      <c r="AL2491" s="11">
        <v>0.57196021328288649</v>
      </c>
      <c r="AM2491" s="11">
        <v>0.25644745898889665</v>
      </c>
      <c r="AN2491" s="11">
        <v>0.41090499999999996</v>
      </c>
      <c r="AO2491" s="11">
        <v>0.57539734436951107</v>
      </c>
      <c r="AP2491" s="11">
        <v>0.68130000169202687</v>
      </c>
      <c r="AQ2491" s="11">
        <v>0.57196021328288649</v>
      </c>
      <c r="AR2491" s="11">
        <v>10995.597923503899</v>
      </c>
      <c r="AS2491" s="11">
        <v>10800</v>
      </c>
      <c r="AT2491" s="11">
        <v>5388740.8139564497</v>
      </c>
      <c r="AW2491" s="11">
        <v>-0.04</v>
      </c>
      <c r="AX2491" s="11">
        <v>7.0162645574047833E-2</v>
      </c>
    </row>
    <row r="2492" spans="1:50">
      <c r="A2492"/>
      <c r="B2492"/>
      <c r="C2492"/>
      <c r="D2492"/>
      <c r="E2492"/>
      <c r="F2492"/>
      <c r="G2492"/>
      <c r="H2492"/>
      <c r="I2492"/>
      <c r="J2492"/>
      <c r="K2492"/>
      <c r="L2492"/>
      <c r="M2492"/>
      <c r="N2492"/>
      <c r="O2492"/>
      <c r="P2492"/>
      <c r="Q2492"/>
      <c r="R2492"/>
      <c r="S2492"/>
      <c r="T2492"/>
      <c r="U2492"/>
      <c r="V2492"/>
      <c r="W2492"/>
      <c r="X2492"/>
      <c r="Y2492"/>
      <c r="Z2492"/>
      <c r="AA2492" s="11">
        <v>9.355509355509356E-2</v>
      </c>
      <c r="AB2492" s="11">
        <v>0.13</v>
      </c>
      <c r="AC2492" s="11">
        <v>0.7</v>
      </c>
      <c r="AD2492" s="11">
        <v>0.5</v>
      </c>
      <c r="AE2492" s="11">
        <v>0.59299999999999997</v>
      </c>
      <c r="AF2492" s="11">
        <v>0.39299999999999996</v>
      </c>
      <c r="AG2492" s="11">
        <v>0.7</v>
      </c>
      <c r="AH2492" s="11">
        <v>0.70799999999999996</v>
      </c>
      <c r="AI2492" s="11">
        <v>0.80200000000000005</v>
      </c>
      <c r="AJ2492" s="11">
        <v>0.641998948286017</v>
      </c>
      <c r="AK2492" s="11">
        <v>0.67746437415755301</v>
      </c>
      <c r="AL2492" s="11">
        <v>0.54345260500016956</v>
      </c>
      <c r="AM2492" s="11">
        <v>0.44357086648676447</v>
      </c>
      <c r="AN2492" s="11">
        <v>0.43380542857142856</v>
      </c>
      <c r="AO2492" s="11">
        <v>0.57583737843280758</v>
      </c>
      <c r="AP2492" s="11">
        <v>0.6964400013536215</v>
      </c>
      <c r="AQ2492" s="11">
        <v>0.54345260500016956</v>
      </c>
      <c r="AR2492" s="11">
        <v>12062.931096897601</v>
      </c>
      <c r="AS2492" s="11">
        <v>11880</v>
      </c>
      <c r="AT2492" s="11">
        <v>5378899.9990704404</v>
      </c>
      <c r="AW2492" s="11">
        <v>-0.01</v>
      </c>
      <c r="AX2492" s="11">
        <v>6.6246821589786897E-2</v>
      </c>
    </row>
    <row r="2493" spans="1:50">
      <c r="A2493"/>
      <c r="B2493"/>
      <c r="C2493"/>
      <c r="D2493"/>
      <c r="E2493"/>
      <c r="F2493"/>
      <c r="G2493"/>
      <c r="H2493"/>
      <c r="I2493"/>
      <c r="J2493"/>
      <c r="K2493"/>
      <c r="L2493"/>
      <c r="M2493"/>
      <c r="N2493"/>
      <c r="O2493"/>
      <c r="P2493"/>
      <c r="Q2493"/>
      <c r="R2493"/>
      <c r="S2493"/>
      <c r="T2493"/>
      <c r="U2493"/>
      <c r="V2493"/>
      <c r="W2493"/>
      <c r="X2493"/>
      <c r="Y2493"/>
      <c r="Z2493"/>
      <c r="AA2493" s="11">
        <v>9.355509355509356E-2</v>
      </c>
      <c r="AB2493" s="11">
        <v>0.12699996950000003</v>
      </c>
      <c r="AC2493" s="11">
        <v>0.7</v>
      </c>
      <c r="AD2493" s="11">
        <v>0.7</v>
      </c>
      <c r="AE2493" s="11">
        <v>0.61099999999999999</v>
      </c>
      <c r="AF2493" s="11">
        <v>0.33700000000000002</v>
      </c>
      <c r="AG2493" s="11">
        <v>0.7</v>
      </c>
      <c r="AH2493" s="11">
        <v>0.68799999999999994</v>
      </c>
      <c r="AI2493" s="11">
        <v>0.79799999999999993</v>
      </c>
      <c r="AJ2493" s="11">
        <v>0.673922135125258</v>
      </c>
      <c r="AK2493" s="11">
        <v>0.69720888693098604</v>
      </c>
      <c r="AL2493" s="11">
        <v>0.51494499671745253</v>
      </c>
      <c r="AM2493" s="11">
        <v>0.60385628337354447</v>
      </c>
      <c r="AN2493" s="11">
        <v>0.4607594285714286</v>
      </c>
      <c r="AO2493" s="11">
        <v>0.5762774124961042</v>
      </c>
      <c r="AP2493" s="11">
        <v>0.71158000101521612</v>
      </c>
      <c r="AQ2493" s="11">
        <v>0.51494499671745253</v>
      </c>
      <c r="AR2493" s="11">
        <v>12955.509313472799</v>
      </c>
      <c r="AS2493" s="11">
        <v>12710</v>
      </c>
      <c r="AT2493" s="11">
        <v>5379099.9990704795</v>
      </c>
      <c r="AW2493" s="11">
        <v>0.01</v>
      </c>
      <c r="AX2493" s="11">
        <v>6.6134130893420878E-2</v>
      </c>
    </row>
    <row r="2494" spans="1:50">
      <c r="A2494"/>
      <c r="B2494"/>
      <c r="C2494"/>
      <c r="D2494"/>
      <c r="E2494"/>
      <c r="F2494"/>
      <c r="G2494"/>
      <c r="H2494"/>
      <c r="I2494"/>
      <c r="J2494"/>
      <c r="K2494"/>
      <c r="L2494"/>
      <c r="M2494"/>
      <c r="N2494"/>
      <c r="O2494"/>
      <c r="P2494"/>
      <c r="Q2494"/>
      <c r="R2494"/>
      <c r="S2494"/>
      <c r="T2494"/>
      <c r="U2494"/>
      <c r="V2494"/>
      <c r="W2494"/>
      <c r="X2494"/>
      <c r="Y2494"/>
      <c r="Z2494"/>
      <c r="AA2494" s="11">
        <v>9.355509355509356E-2</v>
      </c>
      <c r="AB2494" s="11">
        <v>0.12690002440000003</v>
      </c>
      <c r="AC2494" s="11">
        <v>0.7</v>
      </c>
      <c r="AD2494" s="11">
        <v>0.7</v>
      </c>
      <c r="AE2494" s="11">
        <v>0.67500000000000004</v>
      </c>
      <c r="AF2494" s="11">
        <v>0.223</v>
      </c>
      <c r="AG2494" s="11">
        <v>0.7</v>
      </c>
      <c r="AH2494" s="11">
        <v>0.71299999999999997</v>
      </c>
      <c r="AI2494" s="11">
        <v>0.72799999999999998</v>
      </c>
      <c r="AJ2494" s="11">
        <v>0.68873897891158209</v>
      </c>
      <c r="AK2494" s="11">
        <v>0.70832551663523802</v>
      </c>
      <c r="AL2494" s="11">
        <v>0.58734933349519336</v>
      </c>
      <c r="AM2494" s="11">
        <v>0.75981275379756108</v>
      </c>
      <c r="AN2494" s="11">
        <v>0.48419042857142858</v>
      </c>
      <c r="AO2494" s="11">
        <v>0.59471958899416799</v>
      </c>
      <c r="AP2494" s="11">
        <v>0.72672000067681086</v>
      </c>
      <c r="AQ2494" s="11">
        <v>0.58734933349519336</v>
      </c>
      <c r="AR2494" s="11">
        <v>13587.622622179801</v>
      </c>
      <c r="AS2494" s="11">
        <v>13540</v>
      </c>
      <c r="AT2494" s="11">
        <v>5379649.9811790697</v>
      </c>
      <c r="AW2494" s="11">
        <v>0.03</v>
      </c>
      <c r="AX2494" s="11">
        <v>6.224559274626798E-2</v>
      </c>
    </row>
    <row r="2495" spans="1:50">
      <c r="A2495"/>
      <c r="B2495"/>
      <c r="C2495"/>
      <c r="D2495"/>
      <c r="E2495"/>
      <c r="F2495"/>
      <c r="G2495"/>
      <c r="H2495"/>
      <c r="I2495"/>
      <c r="J2495"/>
      <c r="K2495"/>
      <c r="L2495"/>
      <c r="M2495"/>
      <c r="N2495"/>
      <c r="O2495"/>
      <c r="P2495"/>
      <c r="Q2495"/>
      <c r="R2495"/>
      <c r="S2495"/>
      <c r="T2495"/>
      <c r="U2495"/>
      <c r="V2495"/>
      <c r="W2495"/>
      <c r="X2495"/>
      <c r="Y2495"/>
      <c r="Z2495"/>
      <c r="AA2495" s="11">
        <v>9.355509355509356E-2</v>
      </c>
      <c r="AB2495" s="11">
        <v>0.12690002440000003</v>
      </c>
      <c r="AC2495" s="11">
        <v>0.7</v>
      </c>
      <c r="AD2495" s="11">
        <v>0.9</v>
      </c>
      <c r="AE2495" s="11">
        <v>0.68500000000000005</v>
      </c>
      <c r="AF2495" s="11">
        <v>0.42399999999999999</v>
      </c>
      <c r="AG2495" s="11">
        <v>0.7</v>
      </c>
      <c r="AH2495" s="11">
        <v>0.80799999999999994</v>
      </c>
      <c r="AI2495" s="11">
        <v>0.72799999999999998</v>
      </c>
      <c r="AJ2495" s="11">
        <v>0.61908400070746405</v>
      </c>
      <c r="AK2495" s="11">
        <v>0.692063535770016</v>
      </c>
      <c r="AL2495" s="11">
        <v>0.61666954144506803</v>
      </c>
      <c r="AM2495" s="11">
        <v>0.88253168630822676</v>
      </c>
      <c r="AN2495" s="11">
        <v>0.5127748571428572</v>
      </c>
      <c r="AO2495" s="11">
        <v>0.62276606303544724</v>
      </c>
      <c r="AP2495" s="11">
        <v>0.74186000033840538</v>
      </c>
      <c r="AQ2495" s="11">
        <v>0.61666954144506803</v>
      </c>
      <c r="AR2495" s="11">
        <v>14648.1408366006</v>
      </c>
      <c r="AS2495" s="11">
        <v>14510</v>
      </c>
      <c r="AT2495" s="11">
        <v>5382449.4869900998</v>
      </c>
      <c r="AW2495" s="11">
        <v>0.06</v>
      </c>
      <c r="AX2495" s="11">
        <v>5.8836335700692716E-2</v>
      </c>
    </row>
    <row r="2496" spans="1:50">
      <c r="A2496"/>
      <c r="B2496"/>
      <c r="C2496"/>
      <c r="D2496"/>
      <c r="E2496"/>
      <c r="F2496"/>
      <c r="G2496"/>
      <c r="H2496"/>
      <c r="I2496"/>
      <c r="J2496"/>
      <c r="K2496"/>
      <c r="L2496"/>
      <c r="M2496"/>
      <c r="N2496"/>
      <c r="O2496"/>
      <c r="P2496"/>
      <c r="Q2496"/>
      <c r="R2496"/>
      <c r="S2496"/>
      <c r="T2496"/>
      <c r="U2496"/>
      <c r="V2496"/>
      <c r="W2496"/>
      <c r="X2496"/>
      <c r="Y2496"/>
      <c r="Z2496"/>
      <c r="AA2496" s="11">
        <v>9.355509355509356E-2</v>
      </c>
      <c r="AB2496" s="11">
        <v>0.12980003360000003</v>
      </c>
      <c r="AC2496" s="11">
        <v>0.7</v>
      </c>
      <c r="AD2496" s="11">
        <v>0.9</v>
      </c>
      <c r="AE2496" s="11">
        <v>0.81900000000000006</v>
      </c>
      <c r="AF2496" s="11">
        <v>0.42399999999999999</v>
      </c>
      <c r="AG2496" s="11">
        <v>0.7</v>
      </c>
      <c r="AH2496" s="11">
        <v>0.78</v>
      </c>
      <c r="AI2496" s="11">
        <v>0.72799999999999998</v>
      </c>
      <c r="AJ2496" s="11">
        <v>0.66575049037191203</v>
      </c>
      <c r="AK2496" s="11">
        <v>0.68415387714278197</v>
      </c>
      <c r="AL2496" s="11">
        <v>0.61802003243326797</v>
      </c>
      <c r="AM2496" s="11">
        <v>0.93648784109894223</v>
      </c>
      <c r="AN2496" s="11">
        <v>0.57552157142857141</v>
      </c>
      <c r="AO2496" s="11">
        <v>0.61162884753876412</v>
      </c>
      <c r="AP2496" s="11">
        <v>0.75700000000000001</v>
      </c>
      <c r="AQ2496" s="11">
        <v>0.61802003243326797</v>
      </c>
      <c r="AR2496" s="11">
        <v>16163.601212351899</v>
      </c>
      <c r="AS2496" s="11">
        <v>15500</v>
      </c>
      <c r="AT2496" s="11">
        <v>5387000</v>
      </c>
      <c r="AW2496" s="11">
        <v>7.0000000000000007E-2</v>
      </c>
      <c r="AX2496" s="11">
        <v>5.2895971983996842E-2</v>
      </c>
    </row>
    <row r="2497" spans="1:50">
      <c r="A2497"/>
      <c r="B2497"/>
      <c r="C2497"/>
      <c r="D2497"/>
      <c r="E2497"/>
      <c r="F2497"/>
      <c r="G2497"/>
      <c r="H2497"/>
      <c r="I2497"/>
      <c r="J2497"/>
      <c r="K2497"/>
      <c r="L2497"/>
      <c r="M2497"/>
      <c r="N2497"/>
      <c r="O2497"/>
      <c r="P2497"/>
      <c r="Q2497"/>
      <c r="R2497"/>
      <c r="S2497"/>
      <c r="T2497"/>
      <c r="U2497"/>
      <c r="V2497"/>
      <c r="W2497"/>
      <c r="X2497"/>
      <c r="Y2497"/>
      <c r="Z2497"/>
      <c r="AA2497" s="11">
        <v>9.355509355509356E-2</v>
      </c>
      <c r="AB2497" s="11">
        <v>0.12970001220000005</v>
      </c>
      <c r="AC2497" s="11">
        <v>0.69299999999999995</v>
      </c>
      <c r="AD2497" s="11">
        <v>0.9</v>
      </c>
      <c r="AE2497" s="11">
        <v>0.89500000000000002</v>
      </c>
      <c r="AF2497" s="11">
        <v>0.52500000000000002</v>
      </c>
      <c r="AG2497" s="11">
        <v>0.7</v>
      </c>
      <c r="AH2497" s="11">
        <v>0.77800000000000002</v>
      </c>
      <c r="AI2497" s="11">
        <v>0.82400000000000007</v>
      </c>
      <c r="AJ2497" s="11">
        <v>0.64939365347123601</v>
      </c>
      <c r="AK2497" s="11">
        <v>0.694744450841006</v>
      </c>
      <c r="AL2497" s="11">
        <v>0.59126855856624017</v>
      </c>
      <c r="AM2497" s="11">
        <v>1</v>
      </c>
      <c r="AN2497" s="11">
        <v>0.63943857142857141</v>
      </c>
      <c r="AO2497" s="11">
        <v>0.60893174040380205</v>
      </c>
      <c r="AP2497" s="11">
        <v>0.76700000000000002</v>
      </c>
      <c r="AQ2497" s="11">
        <v>0.59126855856624017</v>
      </c>
      <c r="AR2497" s="11">
        <v>18384.405481471</v>
      </c>
      <c r="AS2497" s="11">
        <v>17700</v>
      </c>
      <c r="AT2497" s="11">
        <v>5391409</v>
      </c>
      <c r="AW2497" s="11">
        <v>0.09</v>
      </c>
      <c r="AX2497" s="11">
        <v>4.5724812362936157E-2</v>
      </c>
    </row>
    <row r="2498" spans="1:50">
      <c r="A2498"/>
      <c r="B2498"/>
      <c r="C2498"/>
      <c r="D2498"/>
      <c r="E2498"/>
      <c r="F2498"/>
      <c r="G2498"/>
      <c r="H2498"/>
      <c r="I2498"/>
      <c r="J2498"/>
      <c r="K2498"/>
      <c r="L2498"/>
      <c r="M2498"/>
      <c r="N2498"/>
      <c r="O2498"/>
      <c r="P2498"/>
      <c r="Q2498"/>
      <c r="R2498"/>
      <c r="S2498"/>
      <c r="T2498"/>
      <c r="U2498"/>
      <c r="V2498"/>
      <c r="W2498"/>
      <c r="X2498"/>
      <c r="Y2498"/>
      <c r="Z2498"/>
      <c r="AA2498" s="11">
        <v>9.355509355509356E-2</v>
      </c>
      <c r="AB2498" s="11">
        <v>0.14710601156694569</v>
      </c>
      <c r="AC2498" s="11">
        <v>0.70700000000000007</v>
      </c>
      <c r="AD2498" s="11">
        <v>0.8</v>
      </c>
      <c r="AE2498" s="11">
        <v>0.89500000000000002</v>
      </c>
      <c r="AF2498" s="11">
        <v>0.53700000000000003</v>
      </c>
      <c r="AG2498" s="11">
        <v>0.7</v>
      </c>
      <c r="AH2498" s="11">
        <v>0.7659999999999999</v>
      </c>
      <c r="AI2498" s="11">
        <v>0.86599999999999999</v>
      </c>
      <c r="AJ2498" s="11">
        <v>0.68997085016437198</v>
      </c>
      <c r="AK2498" s="11">
        <v>0.68593649894714004</v>
      </c>
      <c r="AL2498" s="11">
        <v>0.57932064487329937</v>
      </c>
      <c r="AM2498" s="11">
        <v>1</v>
      </c>
      <c r="AN2498" s="11">
        <v>0.71598242857142858</v>
      </c>
      <c r="AO2498" s="11">
        <v>0.59773414827959415</v>
      </c>
      <c r="AP2498" s="11">
        <v>0.7609999999999999</v>
      </c>
      <c r="AQ2498" s="11">
        <v>0.57932064487329937</v>
      </c>
      <c r="AR2498" s="11">
        <v>20910.942324205302</v>
      </c>
      <c r="AS2498" s="11">
        <v>20020</v>
      </c>
      <c r="AT2498" s="11">
        <v>5397318</v>
      </c>
      <c r="AW2498" s="11">
        <v>0.08</v>
      </c>
      <c r="AX2498" s="11">
        <v>3.6313869200418125E-2</v>
      </c>
    </row>
    <row r="2499" spans="1:50">
      <c r="A2499"/>
      <c r="B2499"/>
      <c r="C2499"/>
      <c r="D2499"/>
      <c r="E2499"/>
      <c r="F2499"/>
      <c r="G2499"/>
      <c r="H2499"/>
      <c r="I2499"/>
      <c r="J2499"/>
      <c r="K2499"/>
      <c r="L2499"/>
      <c r="M2499"/>
      <c r="N2499"/>
      <c r="O2499"/>
      <c r="P2499"/>
      <c r="Q2499"/>
      <c r="R2499"/>
      <c r="S2499"/>
      <c r="T2499"/>
      <c r="U2499"/>
      <c r="V2499"/>
      <c r="W2499"/>
      <c r="X2499"/>
      <c r="Y2499"/>
      <c r="Z2499"/>
      <c r="AA2499" s="11">
        <v>9.355509355509356E-2</v>
      </c>
      <c r="AB2499" s="11">
        <v>0.16451201093389112</v>
      </c>
      <c r="AC2499" s="11">
        <v>0.69499999999999995</v>
      </c>
      <c r="AD2499" s="11">
        <v>0.8</v>
      </c>
      <c r="AE2499" s="11">
        <v>0.89400000000000002</v>
      </c>
      <c r="AF2499" s="11">
        <v>0.53900000000000003</v>
      </c>
      <c r="AG2499" s="11">
        <v>0.7</v>
      </c>
      <c r="AH2499" s="11">
        <v>0.76900000000000002</v>
      </c>
      <c r="AI2499" s="11">
        <v>0.86</v>
      </c>
      <c r="AJ2499" s="11">
        <v>0.70617924003754395</v>
      </c>
      <c r="AK2499" s="11">
        <v>0.67369683610669395</v>
      </c>
      <c r="AL2499" s="11">
        <v>0.58170020460195815</v>
      </c>
      <c r="AM2499" s="11">
        <v>1</v>
      </c>
      <c r="AN2499" s="11">
        <v>0.76598214285714283</v>
      </c>
      <c r="AO2499" s="11">
        <v>0.62031668244243687</v>
      </c>
      <c r="AP2499" s="11">
        <v>0.77099999999999991</v>
      </c>
      <c r="AQ2499" s="11">
        <v>0.58170020460195815</v>
      </c>
      <c r="AR2499" s="11">
        <v>23312.0329065447</v>
      </c>
      <c r="AS2499" s="11">
        <v>22600</v>
      </c>
      <c r="AT2499" s="11">
        <v>5406626</v>
      </c>
      <c r="AW2499" s="11">
        <v>0.09</v>
      </c>
      <c r="AX2499" s="11">
        <v>3.2147157362483608E-2</v>
      </c>
    </row>
    <row r="2500" spans="1:50">
      <c r="A2500"/>
      <c r="B2500"/>
      <c r="C2500"/>
      <c r="D2500"/>
      <c r="E2500"/>
      <c r="F2500"/>
      <c r="G2500"/>
      <c r="H2500"/>
      <c r="I2500"/>
      <c r="J2500"/>
      <c r="K2500"/>
      <c r="L2500"/>
      <c r="M2500"/>
      <c r="N2500"/>
      <c r="O2500"/>
      <c r="P2500"/>
      <c r="Q2500"/>
      <c r="R2500"/>
      <c r="S2500"/>
      <c r="T2500"/>
      <c r="U2500"/>
      <c r="V2500"/>
      <c r="W2500"/>
      <c r="X2500"/>
      <c r="Y2500"/>
      <c r="Z2500"/>
      <c r="AA2500" s="11">
        <v>9.355509355509356E-2</v>
      </c>
      <c r="AB2500" s="11">
        <v>0.18191801030083665</v>
      </c>
      <c r="AC2500" s="11">
        <v>0.7340000000000001</v>
      </c>
      <c r="AD2500" s="11">
        <v>0.7</v>
      </c>
      <c r="AE2500" s="11">
        <v>0.84099999999999997</v>
      </c>
      <c r="AF2500" s="11">
        <v>0.57399999999999995</v>
      </c>
      <c r="AG2500" s="11">
        <v>0.7</v>
      </c>
      <c r="AH2500" s="11">
        <v>0.78700000000000003</v>
      </c>
      <c r="AI2500" s="11">
        <v>0.85799999999999998</v>
      </c>
      <c r="AJ2500" s="11">
        <v>0.67727269558522196</v>
      </c>
      <c r="AK2500" s="11">
        <v>0.67430274686425395</v>
      </c>
      <c r="AL2500" s="11">
        <v>0.56490930362605696</v>
      </c>
      <c r="AM2500" s="11">
        <v>1</v>
      </c>
      <c r="AN2500" s="11">
        <v>0.75066250034242066</v>
      </c>
      <c r="AO2500" s="11">
        <v>0.63084411380590444</v>
      </c>
      <c r="AP2500" s="11">
        <v>0.753</v>
      </c>
      <c r="AQ2500" s="11">
        <v>0.56490930362605696</v>
      </c>
      <c r="AR2500" s="11">
        <v>22881.6842244947</v>
      </c>
      <c r="AS2500" s="11">
        <v>22110</v>
      </c>
      <c r="AT2500" s="11">
        <v>5418156</v>
      </c>
      <c r="AW2500" s="11">
        <v>0.08</v>
      </c>
      <c r="AX2500" s="11">
        <v>2.9640635843647845E-2</v>
      </c>
    </row>
    <row r="2501" spans="1:50">
      <c r="A2501"/>
      <c r="B2501"/>
      <c r="C2501"/>
      <c r="D2501"/>
      <c r="E2501"/>
      <c r="F2501"/>
      <c r="G2501"/>
      <c r="H2501"/>
      <c r="I2501"/>
      <c r="J2501"/>
      <c r="K2501"/>
      <c r="L2501"/>
      <c r="M2501"/>
      <c r="N2501"/>
      <c r="O2501"/>
      <c r="P2501"/>
      <c r="Q2501"/>
      <c r="R2501"/>
      <c r="S2501"/>
      <c r="T2501"/>
      <c r="U2501"/>
      <c r="V2501"/>
      <c r="W2501"/>
      <c r="X2501"/>
      <c r="Y2501"/>
      <c r="Z2501"/>
      <c r="AA2501" s="11">
        <v>9.355509355509356E-2</v>
      </c>
      <c r="AB2501" s="11">
        <v>0.1993240096677823</v>
      </c>
      <c r="AC2501" s="11">
        <v>0.72599999999999998</v>
      </c>
      <c r="AD2501" s="11">
        <v>0.7</v>
      </c>
      <c r="AE2501" s="11">
        <v>0.84</v>
      </c>
      <c r="AF2501" s="11">
        <v>0.64500000000000002</v>
      </c>
      <c r="AG2501" s="11">
        <v>0.7</v>
      </c>
      <c r="AH2501" s="11">
        <v>0.78200000000000003</v>
      </c>
      <c r="AI2501" s="11">
        <v>0.875</v>
      </c>
      <c r="AJ2501" s="11">
        <v>0.67549996866899331</v>
      </c>
      <c r="AK2501" s="11">
        <v>0.67255971943457116</v>
      </c>
      <c r="AL2501" s="11">
        <v>0.56426021060430476</v>
      </c>
      <c r="AM2501" s="11">
        <v>1</v>
      </c>
      <c r="AN2501" s="11">
        <v>0.73534285782769848</v>
      </c>
      <c r="AO2501" s="11">
        <v>0.62953567269709132</v>
      </c>
      <c r="AP2501" s="11">
        <v>0.65099999999999991</v>
      </c>
      <c r="AQ2501" s="11">
        <v>0.56426021060430476</v>
      </c>
      <c r="AS2501" s="11">
        <v>23698.666666666977</v>
      </c>
      <c r="AW2501" s="11">
        <v>0.08</v>
      </c>
      <c r="AX2501" s="11">
        <v>2.2260480557922846E-2</v>
      </c>
    </row>
    <row r="2502" spans="1:50">
      <c r="A2502"/>
      <c r="B2502"/>
      <c r="C2502"/>
      <c r="D2502"/>
      <c r="E2502"/>
      <c r="F2502"/>
      <c r="G2502"/>
      <c r="H2502"/>
      <c r="I2502"/>
      <c r="J2502"/>
      <c r="K2502"/>
      <c r="L2502"/>
      <c r="M2502"/>
      <c r="N2502"/>
      <c r="O2502"/>
      <c r="P2502"/>
      <c r="Q2502"/>
      <c r="R2502"/>
      <c r="S2502"/>
      <c r="T2502"/>
      <c r="U2502"/>
      <c r="V2502"/>
      <c r="W2502"/>
      <c r="X2502"/>
      <c r="Y2502"/>
      <c r="Z2502"/>
      <c r="AA2502" s="11">
        <v>0</v>
      </c>
      <c r="AB2502" s="11">
        <v>0.19800003050000003</v>
      </c>
      <c r="AC2502" s="11">
        <v>0.68600000031292441</v>
      </c>
      <c r="AD2502" s="11">
        <v>0.68600000031292441</v>
      </c>
      <c r="AE2502" s="11">
        <v>0.67914000030979504</v>
      </c>
      <c r="AF2502" s="11">
        <v>0.3390800001546741</v>
      </c>
      <c r="AG2502" s="11">
        <v>0.29400000013411043</v>
      </c>
      <c r="AH2502" s="11">
        <v>0.59290000027045608</v>
      </c>
      <c r="AI2502" s="11">
        <v>0.57820000026375051</v>
      </c>
      <c r="AJ2502" s="11">
        <v>0.69951477526176464</v>
      </c>
      <c r="AK2502" s="11">
        <v>0.71476952134168548</v>
      </c>
      <c r="AL2502" s="11">
        <v>0.76711509383687981</v>
      </c>
      <c r="AM2502" s="11">
        <v>1.5243439419318779E-2</v>
      </c>
      <c r="AN2502" s="11">
        <v>0.42408628571428569</v>
      </c>
      <c r="AO2502" s="11">
        <v>0.71144075558322872</v>
      </c>
      <c r="AP2502" s="11">
        <v>0.32240000180155037</v>
      </c>
      <c r="AQ2502" s="11">
        <v>0.76711509383687981</v>
      </c>
      <c r="AR2502" s="11">
        <v>12940.160934064599</v>
      </c>
      <c r="AS2502" s="11">
        <v>13050</v>
      </c>
      <c r="AT2502" s="11">
        <v>1990000</v>
      </c>
      <c r="AW2502" s="11">
        <v>-0.05</v>
      </c>
      <c r="AX2502" s="11">
        <v>6.8296048654122504E-2</v>
      </c>
    </row>
    <row r="2503" spans="1:50">
      <c r="A2503"/>
      <c r="B2503"/>
      <c r="C2503"/>
      <c r="D2503"/>
      <c r="E2503"/>
      <c r="F2503"/>
      <c r="G2503"/>
      <c r="H2503"/>
      <c r="I2503"/>
      <c r="J2503"/>
      <c r="K2503"/>
      <c r="L2503"/>
      <c r="M2503"/>
      <c r="N2503"/>
      <c r="O2503"/>
      <c r="P2503"/>
      <c r="Q2503"/>
      <c r="R2503"/>
      <c r="S2503"/>
      <c r="T2503"/>
      <c r="U2503"/>
      <c r="V2503"/>
      <c r="W2503"/>
      <c r="X2503"/>
      <c r="Y2503"/>
      <c r="Z2503"/>
      <c r="AA2503" s="11">
        <v>0</v>
      </c>
      <c r="AB2503" s="11">
        <v>0.18800003050000003</v>
      </c>
      <c r="AC2503" s="11">
        <v>0.7</v>
      </c>
      <c r="AD2503" s="11">
        <v>0.7</v>
      </c>
      <c r="AE2503" s="11">
        <v>0.69299999999999995</v>
      </c>
      <c r="AF2503" s="11">
        <v>0.34600000000000003</v>
      </c>
      <c r="AG2503" s="11">
        <v>0.3</v>
      </c>
      <c r="AH2503" s="11">
        <v>0.60499999999999998</v>
      </c>
      <c r="AI2503" s="11">
        <v>0.59</v>
      </c>
      <c r="AJ2503" s="11">
        <v>0.70358650527627997</v>
      </c>
      <c r="AK2503" s="11">
        <v>0.71915257269766997</v>
      </c>
      <c r="AL2503" s="11">
        <v>0.77256642215819704</v>
      </c>
      <c r="AM2503" s="11">
        <v>2.2995144818349224E-2</v>
      </c>
      <c r="AN2503" s="11">
        <v>0.46529657142857145</v>
      </c>
      <c r="AO2503" s="11">
        <v>0.7157558729456921</v>
      </c>
      <c r="AP2503" s="11">
        <v>0.33046000162139533</v>
      </c>
      <c r="AQ2503" s="11">
        <v>0.77256642215819704</v>
      </c>
      <c r="AR2503" s="11">
        <v>13714.6097016125</v>
      </c>
      <c r="AS2503" s="11">
        <v>13810</v>
      </c>
      <c r="AT2503" s="11">
        <v>1991000</v>
      </c>
      <c r="AW2503" s="11">
        <v>-0.04</v>
      </c>
      <c r="AX2503" s="11">
        <v>6.7344207763188418E-2</v>
      </c>
    </row>
    <row r="2504" spans="1:50">
      <c r="A2504"/>
      <c r="B2504"/>
      <c r="C2504"/>
      <c r="D2504"/>
      <c r="E2504"/>
      <c r="F2504"/>
      <c r="G2504"/>
      <c r="H2504"/>
      <c r="I2504"/>
      <c r="J2504"/>
      <c r="K2504"/>
      <c r="L2504"/>
      <c r="M2504"/>
      <c r="N2504"/>
      <c r="O2504"/>
      <c r="P2504"/>
      <c r="Q2504"/>
      <c r="R2504"/>
      <c r="S2504"/>
      <c r="T2504"/>
      <c r="U2504"/>
      <c r="V2504"/>
      <c r="W2504"/>
      <c r="X2504"/>
      <c r="Y2504"/>
      <c r="Z2504"/>
      <c r="AA2504" s="11">
        <v>0</v>
      </c>
      <c r="AB2504" s="11">
        <v>0.18300003050000002</v>
      </c>
      <c r="AC2504" s="11">
        <v>0.7</v>
      </c>
      <c r="AD2504" s="11">
        <v>0.7</v>
      </c>
      <c r="AE2504" s="11">
        <v>0.51400000000000001</v>
      </c>
      <c r="AF2504" s="11">
        <v>0.36200000000000004</v>
      </c>
      <c r="AG2504" s="11">
        <v>0.5</v>
      </c>
      <c r="AH2504" s="11">
        <v>0.64</v>
      </c>
      <c r="AI2504" s="11">
        <v>0.59</v>
      </c>
      <c r="AJ2504" s="11">
        <v>0.70836545202327295</v>
      </c>
      <c r="AK2504" s="11">
        <v>0.72970398679117299</v>
      </c>
      <c r="AL2504" s="11">
        <v>0.75573745140675874</v>
      </c>
      <c r="AM2504" s="11">
        <v>5.2373880499981998E-2</v>
      </c>
      <c r="AN2504" s="11">
        <v>0.51479471428571422</v>
      </c>
      <c r="AO2504" s="11">
        <v>0.73358841799612962</v>
      </c>
      <c r="AP2504" s="11">
        <v>0.33852000144124028</v>
      </c>
      <c r="AQ2504" s="11">
        <v>0.75573745140675874</v>
      </c>
      <c r="AR2504" s="11">
        <v>14735.314382536601</v>
      </c>
      <c r="AS2504" s="11">
        <v>14790</v>
      </c>
      <c r="AT2504" s="11">
        <v>1985956</v>
      </c>
      <c r="AW2504" s="11">
        <v>-0.03</v>
      </c>
      <c r="AX2504" s="11">
        <v>6.2730402325375634E-2</v>
      </c>
    </row>
    <row r="2505" spans="1:50">
      <c r="A2505"/>
      <c r="B2505"/>
      <c r="C2505"/>
      <c r="D2505"/>
      <c r="E2505"/>
      <c r="F2505"/>
      <c r="G2505"/>
      <c r="H2505"/>
      <c r="I2505"/>
      <c r="J2505"/>
      <c r="K2505"/>
      <c r="L2505"/>
      <c r="M2505"/>
      <c r="N2505"/>
      <c r="O2505"/>
      <c r="P2505"/>
      <c r="Q2505"/>
      <c r="R2505"/>
      <c r="S2505"/>
      <c r="T2505"/>
      <c r="U2505"/>
      <c r="V2505"/>
      <c r="W2505"/>
      <c r="X2505"/>
      <c r="Y2505"/>
      <c r="Z2505"/>
      <c r="AA2505" s="11">
        <v>0</v>
      </c>
      <c r="AB2505" s="11">
        <v>0</v>
      </c>
      <c r="AC2505" s="11">
        <v>0.7</v>
      </c>
      <c r="AD2505" s="11">
        <v>0.7</v>
      </c>
      <c r="AE2505" s="11">
        <v>0.51800000000000002</v>
      </c>
      <c r="AF2505" s="11">
        <v>0.373</v>
      </c>
      <c r="AG2505" s="11">
        <v>0.7</v>
      </c>
      <c r="AH2505" s="11">
        <v>0.68400000000000005</v>
      </c>
      <c r="AI2505" s="11">
        <v>0.59</v>
      </c>
      <c r="AJ2505" s="11">
        <v>0.71314439877026603</v>
      </c>
      <c r="AK2505" s="11">
        <v>0.74025540088467601</v>
      </c>
      <c r="AL2505" s="11">
        <v>0.73890848065532033</v>
      </c>
      <c r="AM2505" s="11">
        <v>9.0569061950076774E-2</v>
      </c>
      <c r="AN2505" s="11">
        <v>0.65041471428571429</v>
      </c>
      <c r="AO2505" s="11">
        <v>0.7514209630465668</v>
      </c>
      <c r="AP2505" s="11">
        <v>0.34658000126108524</v>
      </c>
      <c r="AQ2505" s="11">
        <v>0.73890848065532033</v>
      </c>
      <c r="AR2505" s="11">
        <v>15573.752152680299</v>
      </c>
      <c r="AS2505" s="11">
        <v>15610</v>
      </c>
      <c r="AT2505" s="11">
        <v>1982600</v>
      </c>
      <c r="AU2505" s="11">
        <v>28.41</v>
      </c>
      <c r="AW2505" s="11">
        <v>0</v>
      </c>
      <c r="AX2505" s="11">
        <v>6.8007235444689451E-2</v>
      </c>
    </row>
    <row r="2506" spans="1:50">
      <c r="A2506"/>
      <c r="B2506"/>
      <c r="C2506"/>
      <c r="D2506"/>
      <c r="E2506"/>
      <c r="F2506"/>
      <c r="G2506"/>
      <c r="H2506"/>
      <c r="I2506"/>
      <c r="J2506"/>
      <c r="K2506"/>
      <c r="L2506"/>
      <c r="M2506"/>
      <c r="N2506"/>
      <c r="O2506"/>
      <c r="P2506"/>
      <c r="Q2506"/>
      <c r="R2506"/>
      <c r="S2506"/>
      <c r="T2506"/>
      <c r="U2506"/>
      <c r="V2506"/>
      <c r="W2506"/>
      <c r="X2506"/>
      <c r="Y2506"/>
      <c r="Z2506"/>
      <c r="AA2506" s="11">
        <v>0</v>
      </c>
      <c r="AB2506" s="11">
        <v>0</v>
      </c>
      <c r="AC2506" s="11">
        <v>0.7</v>
      </c>
      <c r="AD2506" s="11">
        <v>0.7</v>
      </c>
      <c r="AE2506" s="11">
        <v>0.52400000000000002</v>
      </c>
      <c r="AF2506" s="11">
        <v>0.39500000000000002</v>
      </c>
      <c r="AG2506" s="11">
        <v>0.7</v>
      </c>
      <c r="AH2506" s="11">
        <v>0.70799999999999996</v>
      </c>
      <c r="AI2506" s="11">
        <v>0.59</v>
      </c>
      <c r="AJ2506" s="11">
        <v>0.69882520803755699</v>
      </c>
      <c r="AK2506" s="11">
        <v>0.72505505769820799</v>
      </c>
      <c r="AL2506" s="11">
        <v>0.71039709192951528</v>
      </c>
      <c r="AM2506" s="11">
        <v>0.35334564481378888</v>
      </c>
      <c r="AN2506" s="11">
        <v>0.75093271428571429</v>
      </c>
      <c r="AO2506" s="11">
        <v>0.73399523300523284</v>
      </c>
      <c r="AP2506" s="11">
        <v>0.35464000108093019</v>
      </c>
      <c r="AQ2506" s="11">
        <v>0.71039709192951528</v>
      </c>
      <c r="AR2506" s="11">
        <v>16578.511837772101</v>
      </c>
      <c r="AS2506" s="11">
        <v>16630</v>
      </c>
      <c r="AT2506" s="11">
        <v>1985500</v>
      </c>
      <c r="AW2506" s="11">
        <v>0.01</v>
      </c>
      <c r="AX2506" s="11">
        <v>5.0516933798915753E-2</v>
      </c>
    </row>
    <row r="2507" spans="1:50">
      <c r="A2507"/>
      <c r="B2507"/>
      <c r="C2507"/>
      <c r="D2507"/>
      <c r="E2507"/>
      <c r="F2507"/>
      <c r="G2507"/>
      <c r="H2507"/>
      <c r="I2507"/>
      <c r="J2507"/>
      <c r="K2507"/>
      <c r="L2507"/>
      <c r="M2507"/>
      <c r="N2507"/>
      <c r="O2507"/>
      <c r="P2507"/>
      <c r="Q2507"/>
      <c r="R2507"/>
      <c r="S2507"/>
      <c r="T2507"/>
      <c r="U2507"/>
      <c r="V2507"/>
      <c r="W2507"/>
      <c r="X2507"/>
      <c r="Y2507"/>
      <c r="Z2507"/>
      <c r="AA2507" s="11">
        <v>0</v>
      </c>
      <c r="AB2507" s="11">
        <v>0</v>
      </c>
      <c r="AC2507" s="11">
        <v>0.7</v>
      </c>
      <c r="AD2507" s="11">
        <v>0.5</v>
      </c>
      <c r="AE2507" s="11">
        <v>0.52900000000000003</v>
      </c>
      <c r="AF2507" s="11">
        <v>0.36499999999999999</v>
      </c>
      <c r="AG2507" s="11">
        <v>0.5</v>
      </c>
      <c r="AH2507" s="11">
        <v>0.71900000000000008</v>
      </c>
      <c r="AI2507" s="11">
        <v>0.73599999999999999</v>
      </c>
      <c r="AJ2507" s="11">
        <v>0.68450601730484795</v>
      </c>
      <c r="AK2507" s="11">
        <v>0.70985471451173998</v>
      </c>
      <c r="AL2507" s="11">
        <v>0.68188570320371011</v>
      </c>
      <c r="AM2507" s="11">
        <v>0.67906876710798225</v>
      </c>
      <c r="AN2507" s="11">
        <v>0.79385500000000009</v>
      </c>
      <c r="AO2507" s="11">
        <v>0.71656950296389899</v>
      </c>
      <c r="AP2507" s="11">
        <v>0.36270000090077514</v>
      </c>
      <c r="AQ2507" s="11">
        <v>0.68188570320371011</v>
      </c>
      <c r="AR2507" s="11">
        <v>17471.9803997331</v>
      </c>
      <c r="AS2507" s="11">
        <v>17480</v>
      </c>
      <c r="AT2507" s="11">
        <v>1989000</v>
      </c>
      <c r="AW2507" s="11">
        <v>0.01</v>
      </c>
      <c r="AX2507" s="11">
        <v>6.5685322367074445E-2</v>
      </c>
    </row>
    <row r="2508" spans="1:50">
      <c r="A2508"/>
      <c r="B2508"/>
      <c r="C2508"/>
      <c r="D2508"/>
      <c r="E2508"/>
      <c r="F2508"/>
      <c r="G2508"/>
      <c r="H2508"/>
      <c r="I2508"/>
      <c r="J2508"/>
      <c r="K2508"/>
      <c r="L2508"/>
      <c r="M2508"/>
      <c r="N2508"/>
      <c r="O2508"/>
      <c r="P2508"/>
      <c r="Q2508"/>
      <c r="R2508"/>
      <c r="S2508"/>
      <c r="T2508"/>
      <c r="U2508"/>
      <c r="V2508"/>
      <c r="W2508"/>
      <c r="X2508"/>
      <c r="Y2508"/>
      <c r="Z2508"/>
      <c r="AA2508" s="11">
        <v>0</v>
      </c>
      <c r="AB2508" s="11">
        <v>0</v>
      </c>
      <c r="AC2508" s="11">
        <v>0.85</v>
      </c>
      <c r="AD2508" s="11">
        <v>0.5</v>
      </c>
      <c r="AE2508" s="11">
        <v>0.52800000000000002</v>
      </c>
      <c r="AF2508" s="11">
        <v>0.47100000000000003</v>
      </c>
      <c r="AG2508" s="11">
        <v>0.5</v>
      </c>
      <c r="AH2508" s="11">
        <v>0.73599999999999999</v>
      </c>
      <c r="AI2508" s="11">
        <v>0.67400000000000004</v>
      </c>
      <c r="AJ2508" s="11">
        <v>0.70855197189626096</v>
      </c>
      <c r="AK2508" s="11">
        <v>0.716545542331951</v>
      </c>
      <c r="AL2508" s="11">
        <v>0.67674720469596461</v>
      </c>
      <c r="AM2508" s="11">
        <v>0.81999386434627441</v>
      </c>
      <c r="AN2508" s="11">
        <v>0.86927357142857142</v>
      </c>
      <c r="AO2508" s="11">
        <v>0.71594732264092376</v>
      </c>
      <c r="AP2508" s="11">
        <v>0.37076000072062015</v>
      </c>
      <c r="AQ2508" s="11">
        <v>0.67674720469596461</v>
      </c>
      <c r="AR2508" s="11">
        <v>18342.417295338699</v>
      </c>
      <c r="AS2508" s="11">
        <v>18380</v>
      </c>
      <c r="AT2508" s="11">
        <v>1992000</v>
      </c>
      <c r="AW2508" s="11">
        <v>0.03</v>
      </c>
      <c r="AX2508" s="11">
        <v>5.830448340746433E-2</v>
      </c>
    </row>
    <row r="2509" spans="1:50">
      <c r="A2509"/>
      <c r="B2509"/>
      <c r="C2509"/>
      <c r="D2509"/>
      <c r="E2509"/>
      <c r="F2509"/>
      <c r="G2509"/>
      <c r="H2509"/>
      <c r="I2509"/>
      <c r="J2509"/>
      <c r="K2509"/>
      <c r="L2509"/>
      <c r="M2509"/>
      <c r="N2509"/>
      <c r="O2509"/>
      <c r="P2509"/>
      <c r="Q2509"/>
      <c r="R2509"/>
      <c r="S2509"/>
      <c r="T2509"/>
      <c r="U2509"/>
      <c r="V2509"/>
      <c r="W2509"/>
      <c r="X2509"/>
      <c r="Y2509"/>
      <c r="Z2509"/>
      <c r="AA2509" s="11">
        <v>0</v>
      </c>
      <c r="AB2509" s="11">
        <v>0</v>
      </c>
      <c r="AC2509" s="11">
        <v>0.85</v>
      </c>
      <c r="AD2509" s="11">
        <v>0.5</v>
      </c>
      <c r="AE2509" s="11">
        <v>0.51800000000000002</v>
      </c>
      <c r="AF2509" s="11">
        <v>0.41899999999999998</v>
      </c>
      <c r="AG2509" s="11">
        <v>0.5</v>
      </c>
      <c r="AH2509" s="11">
        <v>0.72</v>
      </c>
      <c r="AI2509" s="11">
        <v>0.64200000000000002</v>
      </c>
      <c r="AJ2509" s="11">
        <v>0.73259792648767397</v>
      </c>
      <c r="AK2509" s="11">
        <v>0.72323637015216202</v>
      </c>
      <c r="AL2509" s="11">
        <v>0.67160870618821922</v>
      </c>
      <c r="AM2509" s="11">
        <v>0.92902819569820549</v>
      </c>
      <c r="AN2509" s="11">
        <v>0.95119214285714282</v>
      </c>
      <c r="AO2509" s="11">
        <v>0.71532514231794864</v>
      </c>
      <c r="AP2509" s="11">
        <v>0.37882000054046505</v>
      </c>
      <c r="AQ2509" s="11">
        <v>0.67160870618821922</v>
      </c>
      <c r="AR2509" s="11">
        <v>19712.254606652401</v>
      </c>
      <c r="AS2509" s="11">
        <v>19600</v>
      </c>
      <c r="AT2509" s="11">
        <v>1994000</v>
      </c>
      <c r="AU2509" s="11">
        <v>29.15</v>
      </c>
      <c r="AW2509" s="11">
        <v>0.04</v>
      </c>
      <c r="AX2509" s="11">
        <v>5.9523220079150257E-2</v>
      </c>
    </row>
    <row r="2510" spans="1:50">
      <c r="A2510"/>
      <c r="B2510"/>
      <c r="C2510"/>
      <c r="D2510"/>
      <c r="E2510"/>
      <c r="F2510"/>
      <c r="G2510"/>
      <c r="H2510"/>
      <c r="I2510"/>
      <c r="J2510"/>
      <c r="K2510"/>
      <c r="L2510"/>
      <c r="M2510"/>
      <c r="N2510"/>
      <c r="O2510"/>
      <c r="P2510"/>
      <c r="Q2510"/>
      <c r="R2510"/>
      <c r="S2510"/>
      <c r="T2510"/>
      <c r="U2510"/>
      <c r="V2510"/>
      <c r="W2510"/>
      <c r="X2510"/>
      <c r="Y2510"/>
      <c r="Z2510"/>
      <c r="AA2510" s="11">
        <v>0</v>
      </c>
      <c r="AB2510" s="11">
        <v>0</v>
      </c>
      <c r="AC2510" s="11">
        <v>0.85</v>
      </c>
      <c r="AD2510" s="11">
        <v>0.5</v>
      </c>
      <c r="AE2510" s="11">
        <v>0.53100000000000003</v>
      </c>
      <c r="AF2510" s="11">
        <v>0.40600000000000003</v>
      </c>
      <c r="AG2510" s="11">
        <v>0.5</v>
      </c>
      <c r="AH2510" s="11">
        <v>0.76700000000000002</v>
      </c>
      <c r="AI2510" s="11">
        <v>0.622</v>
      </c>
      <c r="AJ2510" s="11">
        <v>0.72345320050204398</v>
      </c>
      <c r="AK2510" s="11">
        <v>0.73234194324246005</v>
      </c>
      <c r="AL2510" s="11">
        <v>0.69251585615477285</v>
      </c>
      <c r="AM2510" s="11">
        <v>0.96827407090925233</v>
      </c>
      <c r="AN2510" s="11">
        <v>0.98706742857142848</v>
      </c>
      <c r="AO2510" s="11">
        <v>0.71509672821736203</v>
      </c>
      <c r="AP2510" s="11">
        <v>0.38688000036031006</v>
      </c>
      <c r="AQ2510" s="11">
        <v>0.69251585615477285</v>
      </c>
      <c r="AR2510" s="11">
        <v>20454.173703957</v>
      </c>
      <c r="AS2510" s="11">
        <v>20300</v>
      </c>
      <c r="AT2510" s="11">
        <v>1995699.8772360501</v>
      </c>
      <c r="AW2510" s="11">
        <v>0.05</v>
      </c>
      <c r="AX2510" s="11">
        <v>5.3336797298026428E-2</v>
      </c>
    </row>
    <row r="2511" spans="1:50">
      <c r="A2511"/>
      <c r="B2511"/>
      <c r="C2511"/>
      <c r="D2511"/>
      <c r="E2511"/>
      <c r="F2511"/>
      <c r="G2511"/>
      <c r="H2511"/>
      <c r="I2511"/>
      <c r="J2511"/>
      <c r="K2511"/>
      <c r="L2511"/>
      <c r="M2511"/>
      <c r="N2511"/>
      <c r="O2511"/>
      <c r="P2511"/>
      <c r="Q2511"/>
      <c r="R2511"/>
      <c r="S2511"/>
      <c r="T2511"/>
      <c r="U2511"/>
      <c r="V2511"/>
      <c r="W2511"/>
      <c r="X2511"/>
      <c r="Y2511"/>
      <c r="Z2511"/>
      <c r="AA2511" s="11">
        <v>0</v>
      </c>
      <c r="AB2511" s="11">
        <v>0</v>
      </c>
      <c r="AC2511" s="11">
        <v>0.85</v>
      </c>
      <c r="AD2511" s="11">
        <v>0.5</v>
      </c>
      <c r="AE2511" s="11">
        <v>0.54400000000000004</v>
      </c>
      <c r="AF2511" s="11">
        <v>0.40600000000000003</v>
      </c>
      <c r="AG2511" s="11">
        <v>0.5</v>
      </c>
      <c r="AH2511" s="11">
        <v>0.77300000000000002</v>
      </c>
      <c r="AI2511" s="11">
        <v>0.65200000000000002</v>
      </c>
      <c r="AJ2511" s="11">
        <v>0.69736999448808401</v>
      </c>
      <c r="AK2511" s="11">
        <v>0.72060162490216406</v>
      </c>
      <c r="AL2511" s="11">
        <v>0.73336513991203289</v>
      </c>
      <c r="AM2511" s="11">
        <v>1</v>
      </c>
      <c r="AN2511" s="11">
        <v>1</v>
      </c>
      <c r="AO2511" s="11">
        <v>0.70442764454558682</v>
      </c>
      <c r="AP2511" s="11">
        <v>0.39494000018015496</v>
      </c>
      <c r="AQ2511" s="11">
        <v>0.73336513991203289</v>
      </c>
      <c r="AR2511" s="11">
        <v>22203.786656460401</v>
      </c>
      <c r="AS2511" s="11">
        <v>21950</v>
      </c>
      <c r="AT2511" s="11">
        <v>1996999.9098648001</v>
      </c>
      <c r="AU2511" s="11">
        <v>31.15</v>
      </c>
      <c r="AW2511" s="11">
        <v>0.05</v>
      </c>
      <c r="AX2511" s="11">
        <v>5.2725174903111127E-2</v>
      </c>
    </row>
    <row r="2512" spans="1:50">
      <c r="A2512"/>
      <c r="B2512"/>
      <c r="C2512"/>
      <c r="D2512"/>
      <c r="E2512"/>
      <c r="F2512"/>
      <c r="G2512"/>
      <c r="H2512"/>
      <c r="I2512"/>
      <c r="J2512"/>
      <c r="K2512"/>
      <c r="L2512"/>
      <c r="M2512"/>
      <c r="N2512"/>
      <c r="O2512"/>
      <c r="P2512"/>
      <c r="Q2512"/>
      <c r="R2512"/>
      <c r="S2512"/>
      <c r="T2512"/>
      <c r="U2512"/>
      <c r="V2512"/>
      <c r="W2512"/>
      <c r="X2512"/>
      <c r="Y2512"/>
      <c r="Z2512"/>
      <c r="AA2512" s="11">
        <v>0</v>
      </c>
      <c r="AB2512" s="11">
        <v>0</v>
      </c>
      <c r="AC2512" s="11">
        <v>0.85</v>
      </c>
      <c r="AD2512" s="11">
        <v>0.5</v>
      </c>
      <c r="AE2512" s="11">
        <v>0.55600000000000005</v>
      </c>
      <c r="AF2512" s="11">
        <v>0.45299999999999996</v>
      </c>
      <c r="AG2512" s="11">
        <v>0.5</v>
      </c>
      <c r="AH2512" s="11">
        <v>0.79099999999999993</v>
      </c>
      <c r="AI2512" s="11">
        <v>0.81799999999999995</v>
      </c>
      <c r="AJ2512" s="11">
        <v>0.69787550870642001</v>
      </c>
      <c r="AK2512" s="11">
        <v>0.71311362958591007</v>
      </c>
      <c r="AL2512" s="11">
        <v>0.69504584047014761</v>
      </c>
      <c r="AM2512" s="11">
        <v>0.97710683440250989</v>
      </c>
      <c r="AN2512" s="11">
        <v>1</v>
      </c>
      <c r="AO2512" s="11">
        <v>0.67447898533207618</v>
      </c>
      <c r="AP2512" s="11">
        <v>0.40299999999999997</v>
      </c>
      <c r="AQ2512" s="11">
        <v>0.69504584047014761</v>
      </c>
      <c r="AR2512" s="11">
        <v>23497.610034364501</v>
      </c>
      <c r="AS2512" s="11">
        <v>23300</v>
      </c>
      <c r="AT2512" s="11">
        <v>2000500</v>
      </c>
      <c r="AW2512" s="11">
        <v>0.05</v>
      </c>
      <c r="AX2512" s="11">
        <v>5.0551945709935125E-2</v>
      </c>
    </row>
    <row r="2513" spans="1:50">
      <c r="A2513"/>
      <c r="B2513"/>
      <c r="C2513"/>
      <c r="D2513"/>
      <c r="E2513"/>
      <c r="F2513"/>
      <c r="G2513"/>
      <c r="H2513"/>
      <c r="I2513"/>
      <c r="J2513"/>
      <c r="K2513"/>
      <c r="L2513"/>
      <c r="M2513"/>
      <c r="N2513"/>
      <c r="O2513"/>
      <c r="P2513"/>
      <c r="Q2513"/>
      <c r="R2513"/>
      <c r="S2513"/>
      <c r="T2513"/>
      <c r="U2513"/>
      <c r="V2513"/>
      <c r="W2513"/>
      <c r="X2513"/>
      <c r="Y2513"/>
      <c r="Z2513"/>
      <c r="AA2513" s="11">
        <v>0</v>
      </c>
      <c r="AB2513" s="11">
        <v>0</v>
      </c>
      <c r="AC2513" s="11">
        <v>0.75099999999999989</v>
      </c>
      <c r="AD2513" s="11">
        <v>0.5</v>
      </c>
      <c r="AE2513" s="11">
        <v>0.64</v>
      </c>
      <c r="AF2513" s="11">
        <v>0.44299999999999995</v>
      </c>
      <c r="AG2513" s="11">
        <v>0.7</v>
      </c>
      <c r="AH2513" s="11">
        <v>0.81700000000000006</v>
      </c>
      <c r="AI2513" s="11">
        <v>0.82400000000000007</v>
      </c>
      <c r="AJ2513" s="11">
        <v>0.70728359804989194</v>
      </c>
      <c r="AK2513" s="11">
        <v>0.71520815923843206</v>
      </c>
      <c r="AL2513" s="11">
        <v>0.71044187962518368</v>
      </c>
      <c r="AM2513" s="11">
        <v>1</v>
      </c>
      <c r="AN2513" s="11">
        <v>1</v>
      </c>
      <c r="AO2513" s="11">
        <v>0.6796095037739418</v>
      </c>
      <c r="AP2513" s="11">
        <v>0.41600000000000004</v>
      </c>
      <c r="AQ2513" s="11">
        <v>0.71044187962518368</v>
      </c>
      <c r="AR2513" s="11">
        <v>25444.741684137</v>
      </c>
      <c r="AS2513" s="11">
        <v>25140</v>
      </c>
      <c r="AT2513" s="11">
        <v>2006868</v>
      </c>
      <c r="AW2513" s="11">
        <v>7.0000000000000007E-2</v>
      </c>
      <c r="AX2513" s="11">
        <v>4.1893087172867965E-2</v>
      </c>
    </row>
    <row r="2514" spans="1:50">
      <c r="A2514"/>
      <c r="B2514"/>
      <c r="C2514"/>
      <c r="D2514"/>
      <c r="E2514"/>
      <c r="F2514"/>
      <c r="G2514"/>
      <c r="H2514"/>
      <c r="I2514"/>
      <c r="J2514"/>
      <c r="K2514"/>
      <c r="L2514"/>
      <c r="M2514"/>
      <c r="N2514"/>
      <c r="O2514"/>
      <c r="P2514"/>
      <c r="Q2514"/>
      <c r="R2514"/>
      <c r="S2514"/>
      <c r="T2514"/>
      <c r="U2514"/>
      <c r="V2514"/>
      <c r="W2514"/>
      <c r="X2514"/>
      <c r="Y2514"/>
      <c r="Z2514"/>
      <c r="AA2514" s="11">
        <v>0</v>
      </c>
      <c r="AB2514" s="11">
        <v>0</v>
      </c>
      <c r="AC2514" s="11">
        <v>0.72900000000000009</v>
      </c>
      <c r="AD2514" s="11">
        <v>0.5</v>
      </c>
      <c r="AE2514" s="11">
        <v>0.54600000000000004</v>
      </c>
      <c r="AF2514" s="11">
        <v>0.309</v>
      </c>
      <c r="AG2514" s="11">
        <v>0.7</v>
      </c>
      <c r="AH2514" s="11">
        <v>0.78900000000000003</v>
      </c>
      <c r="AI2514" s="11">
        <v>0.86599999999999999</v>
      </c>
      <c r="AJ2514" s="11">
        <v>0.70952635616748805</v>
      </c>
      <c r="AK2514" s="11">
        <v>0.71332923757921007</v>
      </c>
      <c r="AL2514" s="11">
        <v>0.7047010254544277</v>
      </c>
      <c r="AM2514" s="11">
        <v>1</v>
      </c>
      <c r="AN2514" s="11">
        <v>1</v>
      </c>
      <c r="AO2514" s="11">
        <v>0.67877946694273672</v>
      </c>
      <c r="AP2514" s="11">
        <v>0.41200000000000003</v>
      </c>
      <c r="AQ2514" s="11">
        <v>0.7047010254544277</v>
      </c>
      <c r="AR2514" s="11">
        <v>27238.3621680775</v>
      </c>
      <c r="AS2514" s="11">
        <v>26680</v>
      </c>
      <c r="AT2514" s="11">
        <v>2018122</v>
      </c>
      <c r="AW2514" s="11">
        <v>0.05</v>
      </c>
      <c r="AX2514" s="11">
        <v>3.9827598354879395E-2</v>
      </c>
    </row>
    <row r="2515" spans="1:50">
      <c r="A2515"/>
      <c r="B2515"/>
      <c r="C2515"/>
      <c r="D2515"/>
      <c r="E2515"/>
      <c r="F2515"/>
      <c r="G2515"/>
      <c r="H2515"/>
      <c r="I2515"/>
      <c r="J2515"/>
      <c r="K2515"/>
      <c r="L2515"/>
      <c r="M2515"/>
      <c r="N2515"/>
      <c r="O2515"/>
      <c r="P2515"/>
      <c r="Q2515"/>
      <c r="R2515"/>
      <c r="S2515"/>
      <c r="T2515"/>
      <c r="U2515"/>
      <c r="V2515"/>
      <c r="W2515"/>
      <c r="X2515"/>
      <c r="Y2515"/>
      <c r="Z2515"/>
      <c r="AA2515" s="11">
        <v>0</v>
      </c>
      <c r="AB2515" s="11">
        <v>0</v>
      </c>
      <c r="AC2515" s="11">
        <v>0.74099999999999999</v>
      </c>
      <c r="AD2515" s="11">
        <v>0.5</v>
      </c>
      <c r="AE2515" s="11">
        <v>0.624</v>
      </c>
      <c r="AF2515" s="11">
        <v>0.33200000000000002</v>
      </c>
      <c r="AG2515" s="11">
        <v>0.6</v>
      </c>
      <c r="AH2515" s="11">
        <v>0.79500000000000004</v>
      </c>
      <c r="AI2515" s="11">
        <v>0.86</v>
      </c>
      <c r="AJ2515" s="11">
        <v>0.71672618950551004</v>
      </c>
      <c r="AK2515" s="11">
        <v>0.69706931766564395</v>
      </c>
      <c r="AL2515" s="11">
        <v>0.68911109759321787</v>
      </c>
      <c r="AM2515" s="11">
        <v>1</v>
      </c>
      <c r="AN2515" s="11">
        <v>1</v>
      </c>
      <c r="AO2515" s="11">
        <v>0.69630776676422079</v>
      </c>
      <c r="AP2515" s="11">
        <v>0.42399999999999999</v>
      </c>
      <c r="AQ2515" s="11">
        <v>0.68911109759321787</v>
      </c>
      <c r="AR2515" s="11">
        <v>29117.3553476171</v>
      </c>
      <c r="AS2515" s="11">
        <v>28450</v>
      </c>
      <c r="AT2515" s="11">
        <v>2021316</v>
      </c>
      <c r="AW2515" s="11">
        <v>0.04</v>
      </c>
      <c r="AX2515" s="11">
        <v>3.6562551018887696E-2</v>
      </c>
    </row>
    <row r="2516" spans="1:50">
      <c r="A2516"/>
      <c r="B2516"/>
      <c r="C2516"/>
      <c r="D2516"/>
      <c r="E2516"/>
      <c r="F2516"/>
      <c r="G2516"/>
      <c r="H2516"/>
      <c r="I2516"/>
      <c r="J2516"/>
      <c r="K2516"/>
      <c r="L2516"/>
      <c r="M2516"/>
      <c r="N2516"/>
      <c r="O2516"/>
      <c r="P2516"/>
      <c r="Q2516"/>
      <c r="R2516"/>
      <c r="S2516"/>
      <c r="T2516"/>
      <c r="U2516"/>
      <c r="V2516"/>
      <c r="W2516"/>
      <c r="X2516"/>
      <c r="Y2516"/>
      <c r="Z2516"/>
      <c r="AA2516" s="11">
        <v>0</v>
      </c>
      <c r="AB2516" s="11">
        <v>1.9999999552965164E-2</v>
      </c>
      <c r="AC2516" s="11">
        <v>0.84499999999999997</v>
      </c>
      <c r="AD2516" s="11">
        <v>0.5</v>
      </c>
      <c r="AE2516" s="11">
        <v>0.629</v>
      </c>
      <c r="AF2516" s="11">
        <v>0.38400000000000001</v>
      </c>
      <c r="AG2516" s="11">
        <v>0.6</v>
      </c>
      <c r="AH2516" s="11">
        <v>0.78599999999999992</v>
      </c>
      <c r="AI2516" s="11">
        <v>0.85799999999999998</v>
      </c>
      <c r="AJ2516" s="11">
        <v>0.67379989648834593</v>
      </c>
      <c r="AK2516" s="11">
        <v>0.69736786505076398</v>
      </c>
      <c r="AL2516" s="11">
        <v>0.71129999612001005</v>
      </c>
      <c r="AM2516" s="11">
        <v>1</v>
      </c>
      <c r="AN2516" s="11">
        <v>1</v>
      </c>
      <c r="AO2516" s="11">
        <v>0.72250113994918386</v>
      </c>
      <c r="AP2516" s="11">
        <v>0.42799999999999999</v>
      </c>
      <c r="AQ2516" s="11">
        <v>0.71129999612001005</v>
      </c>
      <c r="AR2516" s="11">
        <v>27132.966933002401</v>
      </c>
      <c r="AS2516" s="11">
        <v>26470</v>
      </c>
      <c r="AT2516" s="11">
        <v>2043241</v>
      </c>
      <c r="AW2516" s="11">
        <v>0.06</v>
      </c>
      <c r="AX2516" s="11">
        <v>3.9181790684730683E-2</v>
      </c>
    </row>
    <row r="2517" spans="1:50">
      <c r="A2517"/>
      <c r="B2517"/>
      <c r="C2517"/>
      <c r="D2517"/>
      <c r="E2517"/>
      <c r="F2517"/>
      <c r="G2517"/>
      <c r="H2517"/>
      <c r="I2517"/>
      <c r="J2517"/>
      <c r="K2517"/>
      <c r="L2517"/>
      <c r="M2517"/>
      <c r="N2517"/>
      <c r="O2517"/>
      <c r="P2517"/>
      <c r="Q2517"/>
      <c r="R2517"/>
      <c r="S2517"/>
      <c r="T2517"/>
      <c r="U2517"/>
      <c r="V2517"/>
      <c r="W2517"/>
      <c r="X2517"/>
      <c r="Y2517"/>
      <c r="Z2517"/>
      <c r="AA2517" s="11">
        <v>0</v>
      </c>
      <c r="AB2517" s="11">
        <v>3.9999999105930328E-2</v>
      </c>
      <c r="AC2517" s="11">
        <v>0.83299999999999996</v>
      </c>
      <c r="AD2517" s="11">
        <v>0.5</v>
      </c>
      <c r="AE2517" s="11">
        <v>0.64</v>
      </c>
      <c r="AF2517" s="11">
        <v>0.46100000000000002</v>
      </c>
      <c r="AG2517" s="11">
        <v>0.7</v>
      </c>
      <c r="AH2517" s="11">
        <v>0.76</v>
      </c>
      <c r="AI2517" s="11">
        <v>0.875</v>
      </c>
      <c r="AJ2517" s="11">
        <v>0.67206189756230983</v>
      </c>
      <c r="AK2517" s="11">
        <v>0.69539418644437156</v>
      </c>
      <c r="AL2517" s="11">
        <v>0.70918699620603909</v>
      </c>
      <c r="AM2517" s="11">
        <v>1</v>
      </c>
      <c r="AN2517" s="11">
        <v>1</v>
      </c>
      <c r="AO2517" s="11">
        <v>0.7202761285994248</v>
      </c>
      <c r="AP2517" s="11">
        <v>0.435</v>
      </c>
      <c r="AQ2517" s="11">
        <v>0.70918699620603909</v>
      </c>
      <c r="AS2517" s="11">
        <v>29530.666666666511</v>
      </c>
      <c r="AW2517" s="11">
        <v>7.0000000000000007E-2</v>
      </c>
      <c r="AX2517" s="11">
        <v>3.1951203676311907E-2</v>
      </c>
    </row>
    <row r="2518" spans="1:50">
      <c r="A2518"/>
      <c r="B2518"/>
      <c r="C2518"/>
      <c r="D2518"/>
      <c r="E2518"/>
      <c r="F2518"/>
      <c r="G2518"/>
      <c r="H2518"/>
      <c r="I2518"/>
      <c r="J2518"/>
      <c r="K2518"/>
      <c r="L2518"/>
      <c r="M2518"/>
      <c r="N2518"/>
      <c r="O2518"/>
      <c r="P2518"/>
      <c r="Q2518"/>
      <c r="R2518"/>
      <c r="S2518"/>
      <c r="T2518"/>
      <c r="U2518"/>
      <c r="V2518"/>
      <c r="W2518"/>
      <c r="X2518"/>
      <c r="Y2518"/>
      <c r="Z2518"/>
      <c r="AA2518" s="11">
        <v>0</v>
      </c>
      <c r="AB2518" s="11">
        <v>0.97599999905000001</v>
      </c>
      <c r="AC2518" s="11">
        <v>0.48384000420570372</v>
      </c>
      <c r="AD2518" s="11">
        <v>0.21600000187754631</v>
      </c>
      <c r="AE2518" s="11">
        <v>0.49608000431209803</v>
      </c>
      <c r="AF2518" s="11" t="e">
        <v>#N/A</v>
      </c>
      <c r="AG2518" s="11">
        <v>0.14400000125169754</v>
      </c>
      <c r="AH2518" s="11">
        <v>0.5292000045999885</v>
      </c>
      <c r="AI2518" s="11">
        <v>0.47808000415563584</v>
      </c>
      <c r="AJ2518" s="11">
        <v>0.70364289715227546</v>
      </c>
      <c r="AK2518" s="11">
        <v>0.71555035363151709</v>
      </c>
      <c r="AL2518" s="11">
        <v>0.38796371716316191</v>
      </c>
      <c r="AM2518" s="11">
        <v>7.0623941024710007E-4</v>
      </c>
      <c r="AN2518" s="11" t="e">
        <v>#N/A</v>
      </c>
      <c r="AO2518" s="11">
        <v>0.3719040417376851</v>
      </c>
      <c r="AP2518" s="11">
        <v>0.54936000477522606</v>
      </c>
      <c r="AQ2518" s="11">
        <v>0.38796371716316191</v>
      </c>
      <c r="AR2518" s="11">
        <v>2394.7092740164699</v>
      </c>
      <c r="AS2518" s="11">
        <v>1480</v>
      </c>
      <c r="AT2518" s="11">
        <v>361854</v>
      </c>
      <c r="AW2518" s="11" t="e">
        <v>#N/A</v>
      </c>
      <c r="AX2518" s="11">
        <v>-9.7104595417241757E-2</v>
      </c>
    </row>
    <row r="2519" spans="1:50">
      <c r="A2519"/>
      <c r="B2519"/>
      <c r="C2519"/>
      <c r="D2519"/>
      <c r="E2519"/>
      <c r="F2519"/>
      <c r="G2519"/>
      <c r="H2519"/>
      <c r="I2519"/>
      <c r="J2519"/>
      <c r="K2519"/>
      <c r="L2519"/>
      <c r="M2519"/>
      <c r="N2519"/>
      <c r="O2519"/>
      <c r="P2519"/>
      <c r="Q2519"/>
      <c r="R2519"/>
      <c r="S2519"/>
      <c r="T2519"/>
      <c r="U2519"/>
      <c r="V2519"/>
      <c r="W2519"/>
      <c r="X2519"/>
      <c r="Y2519"/>
      <c r="Z2519"/>
      <c r="AA2519" s="11">
        <v>0</v>
      </c>
      <c r="AB2519" s="11">
        <v>0.97499999999999998</v>
      </c>
      <c r="AC2519" s="11">
        <v>0.49728000390529631</v>
      </c>
      <c r="AD2519" s="11">
        <v>0.22200000174343587</v>
      </c>
      <c r="AE2519" s="11">
        <v>0.50986000400409115</v>
      </c>
      <c r="AF2519" s="11" t="e">
        <v>#N/A</v>
      </c>
      <c r="AG2519" s="11">
        <v>0.14800000116229056</v>
      </c>
      <c r="AH2519" s="11">
        <v>0.54390000427141783</v>
      </c>
      <c r="AI2519" s="11">
        <v>0.49136000385880479</v>
      </c>
      <c r="AJ2519" s="11">
        <v>0.70779887455039003</v>
      </c>
      <c r="AK2519" s="11">
        <v>0.71994934033999203</v>
      </c>
      <c r="AL2519" s="11">
        <v>0.38557996652118764</v>
      </c>
      <c r="AM2519" s="11">
        <v>1.0060707563293667E-3</v>
      </c>
      <c r="AN2519" s="11" t="e">
        <v>#N/A</v>
      </c>
      <c r="AO2519" s="11">
        <v>0.36917859588201718</v>
      </c>
      <c r="AP2519" s="11">
        <v>0.56462000443413851</v>
      </c>
      <c r="AQ2519" s="11">
        <v>0.38557996652118764</v>
      </c>
      <c r="AR2519" s="11">
        <v>2410.8446589579498</v>
      </c>
      <c r="AS2519" s="11">
        <v>1440</v>
      </c>
      <c r="AT2519" s="11">
        <v>372185</v>
      </c>
      <c r="AW2519" s="11" t="e">
        <v>#N/A</v>
      </c>
      <c r="AX2519" s="11">
        <v>-9.6285913404281775E-2</v>
      </c>
    </row>
    <row r="2520" spans="1:50">
      <c r="A2520"/>
      <c r="B2520"/>
      <c r="C2520"/>
      <c r="D2520"/>
      <c r="E2520"/>
      <c r="F2520"/>
      <c r="G2520"/>
      <c r="H2520"/>
      <c r="I2520"/>
      <c r="J2520"/>
      <c r="K2520"/>
      <c r="L2520"/>
      <c r="M2520"/>
      <c r="N2520"/>
      <c r="O2520"/>
      <c r="P2520"/>
      <c r="Q2520"/>
      <c r="R2520"/>
      <c r="S2520"/>
      <c r="T2520"/>
      <c r="U2520"/>
      <c r="V2520"/>
      <c r="W2520"/>
      <c r="X2520"/>
      <c r="Y2520"/>
      <c r="Z2520"/>
      <c r="AA2520" s="11">
        <v>0</v>
      </c>
      <c r="AB2520" s="11">
        <v>0.97499999999999998</v>
      </c>
      <c r="AC2520" s="11">
        <v>0.51072000360488889</v>
      </c>
      <c r="AD2520" s="11">
        <v>0.2280000016093254</v>
      </c>
      <c r="AE2520" s="11">
        <v>0.5236400036960841</v>
      </c>
      <c r="AF2520" s="11" t="e">
        <v>#N/A</v>
      </c>
      <c r="AG2520" s="11">
        <v>0.15200000107288361</v>
      </c>
      <c r="AH2520" s="11">
        <v>0.55860000394284726</v>
      </c>
      <c r="AI2520" s="11">
        <v>0.50464000356197358</v>
      </c>
      <c r="AJ2520" s="11">
        <v>0.70841843512698899</v>
      </c>
      <c r="AK2520" s="11">
        <v>0.71170816825608596</v>
      </c>
      <c r="AL2520" s="11">
        <v>0.38319621587921338</v>
      </c>
      <c r="AM2520" s="11">
        <v>1.9102629311445556E-3</v>
      </c>
      <c r="AN2520" s="11" t="e">
        <v>#N/A</v>
      </c>
      <c r="AO2520" s="11">
        <v>0.36645315002634932</v>
      </c>
      <c r="AP2520" s="11">
        <v>0.57988000409305096</v>
      </c>
      <c r="AQ2520" s="11">
        <v>0.38319621587921338</v>
      </c>
      <c r="AR2520" s="11">
        <v>2351.65438605699</v>
      </c>
      <c r="AS2520" s="11">
        <v>2320</v>
      </c>
      <c r="AT2520" s="11">
        <v>382728</v>
      </c>
      <c r="AW2520" s="11" t="e">
        <v>#N/A</v>
      </c>
      <c r="AX2520" s="11">
        <v>-9.0491767654317601E-2</v>
      </c>
    </row>
    <row r="2521" spans="1:50">
      <c r="A2521"/>
      <c r="B2521"/>
      <c r="C2521"/>
      <c r="D2521"/>
      <c r="E2521"/>
      <c r="F2521"/>
      <c r="G2521"/>
      <c r="H2521"/>
      <c r="I2521"/>
      <c r="J2521"/>
      <c r="K2521"/>
      <c r="L2521"/>
      <c r="M2521"/>
      <c r="N2521"/>
      <c r="O2521"/>
      <c r="P2521"/>
      <c r="Q2521"/>
      <c r="R2521"/>
      <c r="S2521"/>
      <c r="T2521"/>
      <c r="U2521"/>
      <c r="V2521"/>
      <c r="W2521"/>
      <c r="X2521"/>
      <c r="Y2521"/>
      <c r="Z2521"/>
      <c r="AA2521" s="11">
        <v>0</v>
      </c>
      <c r="AB2521" s="11">
        <v>0.97499999999999998</v>
      </c>
      <c r="AC2521" s="11">
        <v>0.52416000330448154</v>
      </c>
      <c r="AD2521" s="11">
        <v>0.23400000147521496</v>
      </c>
      <c r="AE2521" s="11">
        <v>0.53742000338807705</v>
      </c>
      <c r="AF2521" s="11" t="e">
        <v>#N/A</v>
      </c>
      <c r="AG2521" s="11">
        <v>0.15600000098347663</v>
      </c>
      <c r="AH2521" s="11">
        <v>0.57330000361427669</v>
      </c>
      <c r="AI2521" s="11">
        <v>0.51792000326514254</v>
      </c>
      <c r="AJ2521" s="11">
        <v>0.70903799570358805</v>
      </c>
      <c r="AK2521" s="11">
        <v>0.70346699617218</v>
      </c>
      <c r="AL2521" s="11">
        <v>0.38081246523723922</v>
      </c>
      <c r="AM2521" s="11">
        <v>1.9823419082327775E-3</v>
      </c>
      <c r="AN2521" s="11" t="e">
        <v>#N/A</v>
      </c>
      <c r="AO2521" s="11">
        <v>0.3637277041706814</v>
      </c>
      <c r="AP2521" s="11">
        <v>0.5951400037519633</v>
      </c>
      <c r="AQ2521" s="11">
        <v>0.38081246523723922</v>
      </c>
      <c r="AR2521" s="11">
        <v>2354.57033629543</v>
      </c>
      <c r="AS2521" s="11">
        <v>2320</v>
      </c>
      <c r="AT2521" s="11">
        <v>393474</v>
      </c>
      <c r="AW2521" s="11" t="e">
        <v>#N/A</v>
      </c>
      <c r="AX2521" s="11">
        <v>-8.7481851502204944E-2</v>
      </c>
    </row>
    <row r="2522" spans="1:50">
      <c r="A2522"/>
      <c r="B2522"/>
      <c r="C2522"/>
      <c r="D2522"/>
      <c r="E2522"/>
      <c r="F2522"/>
      <c r="G2522"/>
      <c r="H2522"/>
      <c r="I2522"/>
      <c r="J2522"/>
      <c r="K2522"/>
      <c r="L2522"/>
      <c r="M2522"/>
      <c r="N2522"/>
      <c r="O2522"/>
      <c r="P2522"/>
      <c r="Q2522"/>
      <c r="R2522"/>
      <c r="S2522"/>
      <c r="T2522"/>
      <c r="U2522"/>
      <c r="V2522"/>
      <c r="W2522"/>
      <c r="X2522"/>
      <c r="Y2522"/>
      <c r="Z2522"/>
      <c r="AA2522" s="11">
        <v>0</v>
      </c>
      <c r="AB2522" s="11">
        <v>0.97559999942999998</v>
      </c>
      <c r="AC2522" s="11">
        <v>0.53760000300407418</v>
      </c>
      <c r="AD2522" s="11">
        <v>0.2400000013411045</v>
      </c>
      <c r="AE2522" s="11">
        <v>0.55120000308007011</v>
      </c>
      <c r="AF2522" s="11" t="e">
        <v>#N/A</v>
      </c>
      <c r="AG2522" s="11">
        <v>0.16000000089406968</v>
      </c>
      <c r="AH2522" s="11">
        <v>0.58800000328570601</v>
      </c>
      <c r="AI2522" s="11">
        <v>0.53120000296831138</v>
      </c>
      <c r="AJ2522" s="11">
        <v>0.51678302458469394</v>
      </c>
      <c r="AK2522" s="11">
        <v>0.62132477421957799</v>
      </c>
      <c r="AL2522" s="11">
        <v>0.35056502689118713</v>
      </c>
      <c r="AM2522" s="11">
        <v>3.0029658752628889E-3</v>
      </c>
      <c r="AN2522" s="11" t="e">
        <v>#N/A</v>
      </c>
      <c r="AO2522" s="11">
        <v>0.26003318754243393</v>
      </c>
      <c r="AP2522" s="11">
        <v>0.61040000341087575</v>
      </c>
      <c r="AQ2522" s="11">
        <v>0.35056502689118713</v>
      </c>
      <c r="AR2522" s="11">
        <v>2313.2265827568799</v>
      </c>
      <c r="AS2522" s="11">
        <v>2290</v>
      </c>
      <c r="AT2522" s="11">
        <v>404415</v>
      </c>
      <c r="AW2522" s="11" t="e">
        <v>#N/A</v>
      </c>
      <c r="AX2522" s="11">
        <v>-8.4692482193949925E-2</v>
      </c>
    </row>
    <row r="2523" spans="1:50">
      <c r="A2523"/>
      <c r="B2523"/>
      <c r="C2523"/>
      <c r="D2523"/>
      <c r="E2523"/>
      <c r="F2523"/>
      <c r="G2523"/>
      <c r="H2523"/>
      <c r="I2523"/>
      <c r="J2523"/>
      <c r="K2523"/>
      <c r="L2523"/>
      <c r="M2523"/>
      <c r="N2523"/>
      <c r="O2523"/>
      <c r="P2523"/>
      <c r="Q2523"/>
      <c r="R2523"/>
      <c r="S2523"/>
      <c r="T2523"/>
      <c r="U2523"/>
      <c r="V2523"/>
      <c r="W2523"/>
      <c r="X2523"/>
      <c r="Y2523"/>
      <c r="Z2523"/>
      <c r="AA2523" s="11">
        <v>0</v>
      </c>
      <c r="AB2523" s="11">
        <v>0.97559999942999998</v>
      </c>
      <c r="AC2523" s="11">
        <v>0.55104000270366671</v>
      </c>
      <c r="AD2523" s="11">
        <v>0.24600000120699406</v>
      </c>
      <c r="AE2523" s="11">
        <v>0.56498000277206306</v>
      </c>
      <c r="AF2523" s="11" t="e">
        <v>#N/A</v>
      </c>
      <c r="AG2523" s="11">
        <v>0.1640000008046627</v>
      </c>
      <c r="AH2523" s="11">
        <v>0.60270000295713544</v>
      </c>
      <c r="AI2523" s="11">
        <v>0.54448000267148022</v>
      </c>
      <c r="AJ2523" s="11">
        <v>0.32452805346579999</v>
      </c>
      <c r="AK2523" s="11">
        <v>0.53918255226697598</v>
      </c>
      <c r="AL2523" s="11">
        <v>0.32031758854513503</v>
      </c>
      <c r="AM2523" s="11">
        <v>3.0776256879869999E-3</v>
      </c>
      <c r="AN2523" s="11" t="e">
        <v>#N/A</v>
      </c>
      <c r="AO2523" s="11">
        <v>0.15633867091418652</v>
      </c>
      <c r="AP2523" s="11">
        <v>0.6256600030697882</v>
      </c>
      <c r="AQ2523" s="11">
        <v>0.32031758854513503</v>
      </c>
      <c r="AR2523" s="11">
        <v>1971.83282242421</v>
      </c>
      <c r="AS2523" s="11">
        <v>1970</v>
      </c>
      <c r="AT2523" s="11">
        <v>415544</v>
      </c>
      <c r="AW2523" s="11" t="e">
        <v>#N/A</v>
      </c>
      <c r="AX2523" s="11">
        <v>-6.7798632842806128E-2</v>
      </c>
    </row>
    <row r="2524" spans="1:50">
      <c r="A2524"/>
      <c r="B2524"/>
      <c r="C2524"/>
      <c r="D2524"/>
      <c r="E2524"/>
      <c r="F2524"/>
      <c r="G2524"/>
      <c r="H2524"/>
      <c r="I2524"/>
      <c r="J2524"/>
      <c r="K2524"/>
      <c r="L2524"/>
      <c r="M2524"/>
      <c r="N2524"/>
      <c r="O2524"/>
      <c r="P2524"/>
      <c r="Q2524"/>
      <c r="R2524"/>
      <c r="S2524"/>
      <c r="T2524"/>
      <c r="U2524"/>
      <c r="V2524"/>
      <c r="W2524"/>
      <c r="X2524"/>
      <c r="Y2524"/>
      <c r="Z2524"/>
      <c r="AA2524" s="11">
        <v>0</v>
      </c>
      <c r="AB2524" s="11">
        <v>0.97559999942999998</v>
      </c>
      <c r="AC2524" s="11">
        <v>0.56448000240325935</v>
      </c>
      <c r="AD2524" s="11">
        <v>0.25200000107288362</v>
      </c>
      <c r="AE2524" s="11">
        <v>0.57876000246405612</v>
      </c>
      <c r="AF2524" s="11" t="e">
        <v>#N/A</v>
      </c>
      <c r="AG2524" s="11">
        <v>0.16800000071525573</v>
      </c>
      <c r="AH2524" s="11">
        <v>0.61740000262856487</v>
      </c>
      <c r="AI2524" s="11">
        <v>0.55776000237464918</v>
      </c>
      <c r="AJ2524" s="11">
        <v>0.35698699370277398</v>
      </c>
      <c r="AK2524" s="11">
        <v>0.561393556798222</v>
      </c>
      <c r="AL2524" s="11">
        <v>0.28052853843967507</v>
      </c>
      <c r="AM2524" s="11">
        <v>2.5171652710325554E-3</v>
      </c>
      <c r="AN2524" s="11" t="e">
        <v>#N/A</v>
      </c>
      <c r="AO2524" s="11">
        <v>0.16365351185750435</v>
      </c>
      <c r="AP2524" s="11">
        <v>0.64092000272870064</v>
      </c>
      <c r="AQ2524" s="11">
        <v>0.28052853843967507</v>
      </c>
      <c r="AR2524" s="11">
        <v>1806.50839952253</v>
      </c>
      <c r="AS2524" s="11">
        <v>1820</v>
      </c>
      <c r="AT2524" s="11">
        <v>426847</v>
      </c>
      <c r="AW2524" s="11" t="e">
        <v>#N/A</v>
      </c>
      <c r="AX2524" s="11">
        <v>-8.0267586418098669E-2</v>
      </c>
    </row>
    <row r="2525" spans="1:50">
      <c r="A2525"/>
      <c r="B2525"/>
      <c r="C2525"/>
      <c r="D2525"/>
      <c r="E2525"/>
      <c r="F2525"/>
      <c r="G2525"/>
      <c r="H2525"/>
      <c r="I2525"/>
      <c r="J2525"/>
      <c r="K2525"/>
      <c r="L2525"/>
      <c r="M2525"/>
      <c r="N2525"/>
      <c r="O2525"/>
      <c r="P2525"/>
      <c r="Q2525"/>
      <c r="R2525"/>
      <c r="S2525"/>
      <c r="T2525"/>
      <c r="U2525"/>
      <c r="V2525"/>
      <c r="W2525"/>
      <c r="X2525"/>
      <c r="Y2525"/>
      <c r="Z2525"/>
      <c r="AA2525" s="11">
        <v>0</v>
      </c>
      <c r="AB2525" s="11">
        <v>0.97608799943049229</v>
      </c>
      <c r="AC2525" s="11">
        <v>0.57792000210285188</v>
      </c>
      <c r="AD2525" s="11">
        <v>0.25800000093877318</v>
      </c>
      <c r="AE2525" s="11">
        <v>0.59254000215604907</v>
      </c>
      <c r="AF2525" s="11" t="e">
        <v>#N/A</v>
      </c>
      <c r="AG2525" s="11">
        <v>0.17200000062584878</v>
      </c>
      <c r="AH2525" s="11">
        <v>0.63210000229999419</v>
      </c>
      <c r="AI2525" s="11">
        <v>0.57104000207781791</v>
      </c>
      <c r="AJ2525" s="11">
        <v>0.38944593393974802</v>
      </c>
      <c r="AK2525" s="11">
        <v>0.58360456132946803</v>
      </c>
      <c r="AL2525" s="11">
        <v>0.2407394883342151</v>
      </c>
      <c r="AM2525" s="11">
        <v>2.5324137553414442E-3</v>
      </c>
      <c r="AN2525" s="11" t="e">
        <v>#N/A</v>
      </c>
      <c r="AO2525" s="11">
        <v>0.17096835280082212</v>
      </c>
      <c r="AP2525" s="11">
        <v>0.65618000238761298</v>
      </c>
      <c r="AQ2525" s="11">
        <v>0.2407394883342151</v>
      </c>
      <c r="AR2525" s="11">
        <v>1737.75632106073</v>
      </c>
      <c r="AS2525" s="11">
        <v>1730</v>
      </c>
      <c r="AT2525" s="11">
        <v>438317</v>
      </c>
      <c r="AW2525" s="11" t="e">
        <v>#N/A</v>
      </c>
      <c r="AX2525" s="11">
        <v>-6.2472810547175406E-2</v>
      </c>
    </row>
    <row r="2526" spans="1:50">
      <c r="A2526"/>
      <c r="B2526"/>
      <c r="C2526"/>
      <c r="D2526"/>
      <c r="E2526"/>
      <c r="F2526"/>
      <c r="G2526"/>
      <c r="H2526"/>
      <c r="I2526"/>
      <c r="J2526"/>
      <c r="K2526"/>
      <c r="L2526"/>
      <c r="M2526"/>
      <c r="N2526"/>
      <c r="O2526"/>
      <c r="P2526"/>
      <c r="Q2526"/>
      <c r="R2526"/>
      <c r="S2526"/>
      <c r="T2526"/>
      <c r="U2526"/>
      <c r="V2526"/>
      <c r="W2526"/>
      <c r="X2526"/>
      <c r="Y2526"/>
      <c r="Z2526"/>
      <c r="AA2526" s="11">
        <v>0</v>
      </c>
      <c r="AB2526" s="11">
        <v>0.97657599943098472</v>
      </c>
      <c r="AC2526" s="11">
        <v>0.59136000180244452</v>
      </c>
      <c r="AD2526" s="11">
        <v>0.26400000080466268</v>
      </c>
      <c r="AE2526" s="11">
        <v>0.60632000184804202</v>
      </c>
      <c r="AF2526" s="11" t="e">
        <v>#N/A</v>
      </c>
      <c r="AG2526" s="11">
        <v>0.1760000005364418</v>
      </c>
      <c r="AH2526" s="11">
        <v>0.64680000197142362</v>
      </c>
      <c r="AI2526" s="11">
        <v>0.58432000178098686</v>
      </c>
      <c r="AJ2526" s="11">
        <v>0.51579274948504439</v>
      </c>
      <c r="AK2526" s="11">
        <v>0.56973941961575802</v>
      </c>
      <c r="AL2526" s="11">
        <v>0.23835994334214067</v>
      </c>
      <c r="AM2526" s="11">
        <v>2.6175398878507776E-3</v>
      </c>
      <c r="AN2526" s="11" t="e">
        <v>#N/A</v>
      </c>
      <c r="AO2526" s="11">
        <v>0.35598552516912846</v>
      </c>
      <c r="AP2526" s="11">
        <v>0.67144000204652543</v>
      </c>
      <c r="AQ2526" s="11">
        <v>0.23835994334214067</v>
      </c>
      <c r="AR2526" s="11">
        <v>1841.6961345065999</v>
      </c>
      <c r="AS2526" s="11">
        <v>1840</v>
      </c>
      <c r="AT2526" s="11">
        <v>449956</v>
      </c>
      <c r="AW2526" s="11" t="e">
        <v>#N/A</v>
      </c>
      <c r="AX2526" s="11">
        <v>-6.2748795846961303E-2</v>
      </c>
    </row>
    <row r="2527" spans="1:50">
      <c r="A2527"/>
      <c r="B2527"/>
      <c r="C2527"/>
      <c r="D2527"/>
      <c r="E2527"/>
      <c r="F2527"/>
      <c r="G2527"/>
      <c r="H2527"/>
      <c r="I2527"/>
      <c r="J2527"/>
      <c r="K2527"/>
      <c r="L2527"/>
      <c r="M2527"/>
      <c r="N2527"/>
      <c r="O2527"/>
      <c r="P2527"/>
      <c r="Q2527"/>
      <c r="R2527"/>
      <c r="S2527"/>
      <c r="T2527"/>
      <c r="U2527"/>
      <c r="V2527"/>
      <c r="W2527"/>
      <c r="X2527"/>
      <c r="Y2527"/>
      <c r="Z2527"/>
      <c r="AA2527" s="11">
        <v>0</v>
      </c>
      <c r="AB2527" s="11">
        <v>0.97706399943147704</v>
      </c>
      <c r="AC2527" s="11">
        <v>0.60480000150203705</v>
      </c>
      <c r="AD2527" s="11">
        <v>0.27000000067055224</v>
      </c>
      <c r="AE2527" s="11">
        <v>0.62010000154003508</v>
      </c>
      <c r="AF2527" s="11" t="e">
        <v>#N/A</v>
      </c>
      <c r="AG2527" s="11">
        <v>0.18000000044703485</v>
      </c>
      <c r="AH2527" s="11">
        <v>0.66150000164285305</v>
      </c>
      <c r="AI2527" s="11">
        <v>0.59760000148415571</v>
      </c>
      <c r="AJ2527" s="11">
        <v>0.51708466191492697</v>
      </c>
      <c r="AK2527" s="11">
        <v>0.45956067787628802</v>
      </c>
      <c r="AL2527" s="11">
        <v>0.40923343417193081</v>
      </c>
      <c r="AM2527" s="11">
        <v>7.2185852583495557E-3</v>
      </c>
      <c r="AN2527" s="11" t="e">
        <v>#N/A</v>
      </c>
      <c r="AO2527" s="11">
        <v>0.2785090908680895</v>
      </c>
      <c r="AP2527" s="11">
        <v>0.68670000170543788</v>
      </c>
      <c r="AQ2527" s="11">
        <v>0.40923343417193081</v>
      </c>
      <c r="AR2527" s="11">
        <v>1935.83904856857</v>
      </c>
      <c r="AS2527" s="11">
        <v>1950</v>
      </c>
      <c r="AT2527" s="11">
        <v>461771</v>
      </c>
      <c r="AW2527" s="11" t="e">
        <v>#N/A</v>
      </c>
      <c r="AX2527" s="11">
        <v>-7.4829897814530422E-2</v>
      </c>
    </row>
    <row r="2528" spans="1:50">
      <c r="A2528"/>
      <c r="B2528"/>
      <c r="C2528"/>
      <c r="D2528"/>
      <c r="E2528"/>
      <c r="F2528"/>
      <c r="G2528"/>
      <c r="H2528"/>
      <c r="I2528"/>
      <c r="J2528"/>
      <c r="K2528"/>
      <c r="L2528"/>
      <c r="M2528"/>
      <c r="N2528"/>
      <c r="O2528"/>
      <c r="P2528"/>
      <c r="Q2528"/>
      <c r="R2528"/>
      <c r="S2528"/>
      <c r="T2528"/>
      <c r="U2528"/>
      <c r="V2528"/>
      <c r="W2528"/>
      <c r="X2528"/>
      <c r="Y2528"/>
      <c r="Z2528"/>
      <c r="AA2528" s="11">
        <v>0</v>
      </c>
      <c r="AB2528" s="11">
        <v>0.97755199943196935</v>
      </c>
      <c r="AC2528" s="11">
        <v>0.61824000120162959</v>
      </c>
      <c r="AD2528" s="11">
        <v>0.2760000005364418</v>
      </c>
      <c r="AE2528" s="11">
        <v>0.63388000123202803</v>
      </c>
      <c r="AF2528" s="11" t="e">
        <v>#N/A</v>
      </c>
      <c r="AG2528" s="11">
        <v>0.18400000035762787</v>
      </c>
      <c r="AH2528" s="11">
        <v>0.67620000131428237</v>
      </c>
      <c r="AI2528" s="11">
        <v>0.61088000118732455</v>
      </c>
      <c r="AJ2528" s="11">
        <v>0.55181075400851798</v>
      </c>
      <c r="AK2528" s="11">
        <v>0.51521547965514025</v>
      </c>
      <c r="AL2528" s="11">
        <v>0.52295310668641792</v>
      </c>
      <c r="AM2528" s="11">
        <v>1.4071792880095E-2</v>
      </c>
      <c r="AN2528" s="11" t="e">
        <v>#N/A</v>
      </c>
      <c r="AO2528" s="11">
        <v>0.31329431002498431</v>
      </c>
      <c r="AP2528" s="11">
        <v>0.70196000136435033</v>
      </c>
      <c r="AQ2528" s="11">
        <v>0.52295310668641792</v>
      </c>
      <c r="AR2528" s="11">
        <v>2055.4671255066401</v>
      </c>
      <c r="AS2528" s="11">
        <v>2060</v>
      </c>
      <c r="AT2528" s="11">
        <v>473761</v>
      </c>
      <c r="AW2528" s="11" t="e">
        <v>#N/A</v>
      </c>
      <c r="AX2528" s="11">
        <v>-8.3676905370662691E-2</v>
      </c>
    </row>
    <row r="2529" spans="1:50">
      <c r="A2529"/>
      <c r="B2529"/>
      <c r="C2529"/>
      <c r="D2529"/>
      <c r="E2529"/>
      <c r="F2529"/>
      <c r="G2529"/>
      <c r="H2529"/>
      <c r="I2529"/>
      <c r="J2529"/>
      <c r="K2529"/>
      <c r="L2529"/>
      <c r="M2529"/>
      <c r="N2529"/>
      <c r="O2529"/>
      <c r="P2529"/>
      <c r="Q2529"/>
      <c r="R2529"/>
      <c r="S2529"/>
      <c r="T2529"/>
      <c r="U2529"/>
      <c r="V2529"/>
      <c r="W2529"/>
      <c r="X2529"/>
      <c r="Y2529"/>
      <c r="Z2529"/>
      <c r="AA2529" s="11">
        <v>0</v>
      </c>
      <c r="AB2529" s="11">
        <v>0.97803999943246178</v>
      </c>
      <c r="AC2529" s="11">
        <v>0.63168000090122223</v>
      </c>
      <c r="AD2529" s="11">
        <v>0.28200000040233136</v>
      </c>
      <c r="AE2529" s="11">
        <v>0.6476600009240211</v>
      </c>
      <c r="AF2529" s="11" t="e">
        <v>#N/A</v>
      </c>
      <c r="AG2529" s="11">
        <v>0.18800000026822089</v>
      </c>
      <c r="AH2529" s="11">
        <v>0.6909000009857118</v>
      </c>
      <c r="AI2529" s="11">
        <v>0.6241600008904935</v>
      </c>
      <c r="AJ2529" s="11">
        <v>0.54454032887116599</v>
      </c>
      <c r="AK2529" s="11">
        <v>0.54021036204329398</v>
      </c>
      <c r="AL2529" s="11">
        <v>0.44373590562965726</v>
      </c>
      <c r="AM2529" s="11">
        <v>1.6006161000028333E-2</v>
      </c>
      <c r="AN2529" s="11" t="e">
        <v>#N/A</v>
      </c>
      <c r="AO2529" s="11">
        <v>0.33878433853367618</v>
      </c>
      <c r="AP2529" s="11">
        <v>0.71722000102326278</v>
      </c>
      <c r="AQ2529" s="11">
        <v>0.44373590562965726</v>
      </c>
      <c r="AR2529" s="11">
        <v>2212.9386741747699</v>
      </c>
      <c r="AS2529" s="11">
        <v>2230</v>
      </c>
      <c r="AT2529" s="11">
        <v>485924</v>
      </c>
      <c r="AW2529" s="11" t="e">
        <v>#N/A</v>
      </c>
      <c r="AX2529" s="11">
        <v>-8.4476178526897372E-2</v>
      </c>
    </row>
    <row r="2530" spans="1:50">
      <c r="A2530"/>
      <c r="B2530"/>
      <c r="C2530"/>
      <c r="D2530"/>
      <c r="E2530"/>
      <c r="F2530"/>
      <c r="G2530"/>
      <c r="H2530"/>
      <c r="I2530"/>
      <c r="J2530"/>
      <c r="K2530"/>
      <c r="L2530"/>
      <c r="M2530"/>
      <c r="N2530"/>
      <c r="O2530"/>
      <c r="P2530"/>
      <c r="Q2530"/>
      <c r="R2530"/>
      <c r="S2530"/>
      <c r="T2530"/>
      <c r="U2530"/>
      <c r="V2530"/>
      <c r="W2530"/>
      <c r="X2530"/>
      <c r="Y2530"/>
      <c r="Z2530"/>
      <c r="AA2530" s="11">
        <v>0</v>
      </c>
      <c r="AB2530" s="11">
        <v>0.9785279994329541</v>
      </c>
      <c r="AC2530" s="11">
        <v>0.64512000060081487</v>
      </c>
      <c r="AD2530" s="11">
        <v>0.28800000026822092</v>
      </c>
      <c r="AE2530" s="11">
        <v>0.66144000061601405</v>
      </c>
      <c r="AF2530" s="11" t="e">
        <v>#N/A</v>
      </c>
      <c r="AG2530" s="11">
        <v>0.19200000017881394</v>
      </c>
      <c r="AH2530" s="11">
        <v>0.70560000065714124</v>
      </c>
      <c r="AI2530" s="11">
        <v>0.63744000059366224</v>
      </c>
      <c r="AJ2530" s="11">
        <v>0.57769838396951401</v>
      </c>
      <c r="AK2530" s="11">
        <v>0.52574903105888204</v>
      </c>
      <c r="AL2530" s="11">
        <v>0.38079693948930443</v>
      </c>
      <c r="AM2530" s="11">
        <v>2.4307785627631442E-2</v>
      </c>
      <c r="AN2530" s="11" t="e">
        <v>#N/A</v>
      </c>
      <c r="AO2530" s="11">
        <v>0.32992831734268319</v>
      </c>
      <c r="AP2530" s="11">
        <v>0.73248000068217511</v>
      </c>
      <c r="AQ2530" s="11">
        <v>0.38079693948930443</v>
      </c>
      <c r="AR2530" s="11">
        <v>2471.0377048812502</v>
      </c>
      <c r="AS2530" s="11">
        <v>2320</v>
      </c>
      <c r="AT2530" s="11">
        <v>498240</v>
      </c>
      <c r="AW2530" s="11" t="e">
        <v>#N/A</v>
      </c>
      <c r="AX2530" s="11">
        <v>-8.7615652801000199E-2</v>
      </c>
    </row>
    <row r="2531" spans="1:50">
      <c r="A2531"/>
      <c r="B2531"/>
      <c r="C2531"/>
      <c r="D2531"/>
      <c r="E2531"/>
      <c r="F2531"/>
      <c r="G2531"/>
      <c r="H2531"/>
      <c r="I2531"/>
      <c r="J2531"/>
      <c r="K2531"/>
      <c r="L2531"/>
      <c r="M2531"/>
      <c r="N2531"/>
      <c r="O2531"/>
      <c r="P2531"/>
      <c r="Q2531"/>
      <c r="R2531"/>
      <c r="S2531"/>
      <c r="T2531"/>
      <c r="U2531"/>
      <c r="V2531"/>
      <c r="W2531"/>
      <c r="X2531"/>
      <c r="Y2531"/>
      <c r="Z2531"/>
      <c r="AA2531" s="11">
        <v>0</v>
      </c>
      <c r="AB2531" s="11">
        <v>0.97901599943344642</v>
      </c>
      <c r="AC2531" s="11">
        <v>0.65856000030040751</v>
      </c>
      <c r="AD2531" s="11">
        <v>0.29400000013411043</v>
      </c>
      <c r="AE2531" s="11">
        <v>0.67522000030800711</v>
      </c>
      <c r="AF2531" s="11" t="e">
        <v>#N/A</v>
      </c>
      <c r="AG2531" s="11">
        <v>0.19600000008940696</v>
      </c>
      <c r="AH2531" s="11">
        <v>0.72030000032857056</v>
      </c>
      <c r="AI2531" s="11">
        <v>0.65072000029683119</v>
      </c>
      <c r="AJ2531" s="11">
        <v>0.56544370626992801</v>
      </c>
      <c r="AK2531" s="11">
        <v>0.53117296726337404</v>
      </c>
      <c r="AL2531" s="11">
        <v>0.40106060667354376</v>
      </c>
      <c r="AM2531" s="11">
        <v>6.5273469728775665E-2</v>
      </c>
      <c r="AN2531" s="11" t="e">
        <v>#N/A</v>
      </c>
      <c r="AO2531" s="11">
        <v>0.35400066072846698</v>
      </c>
      <c r="AP2531" s="11">
        <v>0.74774000034108756</v>
      </c>
      <c r="AQ2531" s="11">
        <v>0.40106060667354376</v>
      </c>
      <c r="AR2531" s="11">
        <v>2643.42852586135</v>
      </c>
      <c r="AS2531" s="11">
        <v>2260</v>
      </c>
      <c r="AT2531" s="11">
        <v>510672</v>
      </c>
      <c r="AW2531" s="11" t="e">
        <v>#N/A</v>
      </c>
      <c r="AX2531" s="11">
        <v>-8.7019449363595569E-2</v>
      </c>
    </row>
    <row r="2532" spans="1:50">
      <c r="A2532"/>
      <c r="B2532"/>
      <c r="C2532"/>
      <c r="D2532"/>
      <c r="E2532"/>
      <c r="F2532"/>
      <c r="G2532"/>
      <c r="H2532"/>
      <c r="I2532"/>
      <c r="J2532"/>
      <c r="K2532"/>
      <c r="L2532"/>
      <c r="M2532"/>
      <c r="N2532"/>
      <c r="O2532"/>
      <c r="P2532"/>
      <c r="Q2532"/>
      <c r="R2532"/>
      <c r="S2532"/>
      <c r="T2532"/>
      <c r="U2532"/>
      <c r="V2532"/>
      <c r="W2532"/>
      <c r="X2532"/>
      <c r="Y2532"/>
      <c r="Z2532"/>
      <c r="AA2532" s="11">
        <v>0</v>
      </c>
      <c r="AB2532" s="11">
        <v>0.97950399943393884</v>
      </c>
      <c r="AC2532" s="11">
        <v>0.67200000000000004</v>
      </c>
      <c r="AD2532" s="11">
        <v>0.3</v>
      </c>
      <c r="AE2532" s="11">
        <v>0.68900000000000006</v>
      </c>
      <c r="AF2532" s="11" t="e">
        <v>#N/A</v>
      </c>
      <c r="AG2532" s="11">
        <v>0.2</v>
      </c>
      <c r="AH2532" s="11">
        <v>0.73499999999999999</v>
      </c>
      <c r="AI2532" s="11">
        <v>0.66400000000000003</v>
      </c>
      <c r="AJ2532" s="11">
        <v>0.56974491537159</v>
      </c>
      <c r="AK2532" s="11">
        <v>0.53731413820734208</v>
      </c>
      <c r="AL2532" s="11">
        <v>0.42631400769203542</v>
      </c>
      <c r="AM2532" s="11">
        <v>6.3714152824767001E-2</v>
      </c>
      <c r="AN2532" s="11" t="e">
        <v>#N/A</v>
      </c>
      <c r="AO2532" s="11">
        <v>0.3656569752345048</v>
      </c>
      <c r="AP2532" s="11">
        <v>0.76300000000000001</v>
      </c>
      <c r="AQ2532" s="11">
        <v>0.42631400769203542</v>
      </c>
      <c r="AR2532" s="11">
        <v>2546.6213098467501</v>
      </c>
      <c r="AS2532" s="11">
        <v>1860</v>
      </c>
      <c r="AT2532" s="11">
        <v>523170</v>
      </c>
      <c r="AW2532" s="11" t="e">
        <v>#N/A</v>
      </c>
      <c r="AX2532" s="11">
        <v>-8.3661431503738448E-2</v>
      </c>
    </row>
    <row r="2533" spans="1:50">
      <c r="A2533"/>
      <c r="B2533"/>
      <c r="C2533"/>
      <c r="D2533"/>
      <c r="E2533"/>
      <c r="F2533"/>
      <c r="G2533"/>
      <c r="H2533"/>
      <c r="I2533"/>
      <c r="J2533"/>
      <c r="K2533"/>
      <c r="L2533"/>
      <c r="M2533"/>
      <c r="N2533"/>
      <c r="O2533"/>
      <c r="P2533"/>
      <c r="Q2533"/>
      <c r="R2533"/>
      <c r="S2533"/>
      <c r="T2533"/>
      <c r="U2533"/>
      <c r="V2533"/>
      <c r="W2533"/>
      <c r="X2533"/>
      <c r="Y2533"/>
      <c r="Z2533"/>
      <c r="AA2533" s="11">
        <v>0</v>
      </c>
      <c r="AB2533" s="11">
        <v>0.97999199943443116</v>
      </c>
      <c r="AC2533" s="11">
        <v>0.63200000000000001</v>
      </c>
      <c r="AD2533" s="11">
        <v>0.3</v>
      </c>
      <c r="AE2533" s="11">
        <v>0.67900000000000005</v>
      </c>
      <c r="AF2533" s="11" t="e">
        <v>#N/A</v>
      </c>
      <c r="AG2533" s="11">
        <v>0.1</v>
      </c>
      <c r="AH2533" s="11">
        <v>0.65500000000000003</v>
      </c>
      <c r="AI2533" s="11">
        <v>0.65200000000000002</v>
      </c>
      <c r="AJ2533" s="11">
        <v>0.56904746623346336</v>
      </c>
      <c r="AK2533" s="11">
        <v>0.53694099683360896</v>
      </c>
      <c r="AL2533" s="11">
        <v>0.42705086759864497</v>
      </c>
      <c r="AM2533" s="11">
        <v>6.3077011310760545E-2</v>
      </c>
      <c r="AN2533" s="11" t="e">
        <v>#N/A</v>
      </c>
      <c r="AO2533" s="11">
        <v>0.36700040545213169</v>
      </c>
      <c r="AP2533" s="11">
        <v>0.68400000000000005</v>
      </c>
      <c r="AQ2533" s="11">
        <v>0.42705086759864497</v>
      </c>
      <c r="AS2533" s="11">
        <v>2214.6666666666715</v>
      </c>
      <c r="AW2533" s="11" t="e">
        <v>#N/A</v>
      </c>
      <c r="AX2533" s="11">
        <v>-8.448420499030268E-2</v>
      </c>
    </row>
    <row r="2534" spans="1:50">
      <c r="A2534"/>
      <c r="B2534"/>
      <c r="C2534"/>
      <c r="D2534"/>
      <c r="E2534"/>
      <c r="F2534"/>
      <c r="G2534"/>
      <c r="H2534"/>
      <c r="I2534"/>
      <c r="J2534"/>
      <c r="K2534"/>
      <c r="L2534"/>
      <c r="M2534"/>
      <c r="N2534"/>
      <c r="O2534"/>
      <c r="P2534"/>
      <c r="Q2534"/>
      <c r="R2534"/>
      <c r="S2534"/>
      <c r="T2534"/>
      <c r="U2534"/>
      <c r="V2534"/>
      <c r="W2534"/>
      <c r="X2534"/>
      <c r="Y2534"/>
      <c r="Z2534"/>
      <c r="AA2534" s="11">
        <v>2.6301527082602735E-2</v>
      </c>
      <c r="AB2534" s="11">
        <v>0.88199999809999996</v>
      </c>
      <c r="AC2534" s="11" t="e">
        <v>#N/A</v>
      </c>
      <c r="AD2534" s="11" t="e">
        <v>#N/A</v>
      </c>
      <c r="AE2534" s="11" t="e">
        <v>#N/A</v>
      </c>
      <c r="AF2534" s="11" t="e">
        <v>#N/A</v>
      </c>
      <c r="AG2534" s="11" t="e">
        <v>#N/A</v>
      </c>
      <c r="AH2534" s="11" t="e">
        <v>#N/A</v>
      </c>
      <c r="AI2534" s="11" t="e">
        <v>#N/A</v>
      </c>
      <c r="AJ2534" s="11">
        <v>5.140933865670725E-2</v>
      </c>
      <c r="AK2534" s="11">
        <v>0.12615237849915178</v>
      </c>
      <c r="AL2534" s="11">
        <v>0.17183779725533282</v>
      </c>
      <c r="AM2534" s="11">
        <v>1.0819296675214215E-2</v>
      </c>
      <c r="AN2534" s="11" t="e">
        <v>#N/A</v>
      </c>
      <c r="AO2534" s="11">
        <v>8.4968966978648461E-2</v>
      </c>
      <c r="AP2534" s="11" t="e">
        <v>#N/A</v>
      </c>
      <c r="AQ2534" s="11">
        <v>0.17183779725533282</v>
      </c>
      <c r="AS2534" s="11" t="e">
        <v>#DIV/0!</v>
      </c>
      <c r="AT2534" s="11">
        <v>6520695</v>
      </c>
      <c r="AW2534" s="11" t="e">
        <v>#N/A</v>
      </c>
      <c r="AX2534" s="11">
        <v>2.5287017687444568E-2</v>
      </c>
    </row>
    <row r="2535" spans="1:50">
      <c r="A2535"/>
      <c r="B2535"/>
      <c r="C2535"/>
      <c r="D2535"/>
      <c r="E2535"/>
      <c r="F2535"/>
      <c r="G2535"/>
      <c r="H2535"/>
      <c r="I2535"/>
      <c r="J2535"/>
      <c r="K2535"/>
      <c r="L2535"/>
      <c r="M2535"/>
      <c r="N2535"/>
      <c r="O2535"/>
      <c r="P2535"/>
      <c r="Q2535"/>
      <c r="R2535"/>
      <c r="S2535"/>
      <c r="T2535"/>
      <c r="U2535"/>
      <c r="V2535"/>
      <c r="W2535"/>
      <c r="X2535"/>
      <c r="Y2535"/>
      <c r="Z2535"/>
      <c r="AA2535" s="11">
        <v>2.6301527082602735E-2</v>
      </c>
      <c r="AB2535" s="11">
        <v>0.88199999809999996</v>
      </c>
      <c r="AC2535" s="11" t="e">
        <v>#N/A</v>
      </c>
      <c r="AD2535" s="11" t="e">
        <v>#N/A</v>
      </c>
      <c r="AE2535" s="11" t="e">
        <v>#N/A</v>
      </c>
      <c r="AF2535" s="11" t="e">
        <v>#N/A</v>
      </c>
      <c r="AG2535" s="11" t="e">
        <v>#N/A</v>
      </c>
      <c r="AH2535" s="11" t="e">
        <v>#N/A</v>
      </c>
      <c r="AI2535" s="11" t="e">
        <v>#N/A</v>
      </c>
      <c r="AJ2535" s="11">
        <v>4.2254427409525966E-2</v>
      </c>
      <c r="AK2535" s="11">
        <v>0.11852283537722999</v>
      </c>
      <c r="AL2535" s="11">
        <v>0.16514060959696594</v>
      </c>
      <c r="AM2535" s="11">
        <v>1.105972548424786E-2</v>
      </c>
      <c r="AN2535" s="11" t="e">
        <v>#N/A</v>
      </c>
      <c r="AO2535" s="11">
        <v>7.6498946089763459E-2</v>
      </c>
      <c r="AP2535" s="11" t="e">
        <v>#N/A</v>
      </c>
      <c r="AQ2535" s="11">
        <v>0.16514060959696594</v>
      </c>
      <c r="AS2535" s="11" t="e">
        <v>#DIV/0!</v>
      </c>
      <c r="AT2535" s="11">
        <v>6624489</v>
      </c>
      <c r="AW2535" s="11" t="e">
        <v>#N/A</v>
      </c>
      <c r="AX2535" s="11">
        <v>2.4484027920827045E-2</v>
      </c>
    </row>
    <row r="2536" spans="1:50">
      <c r="A2536"/>
      <c r="B2536"/>
      <c r="C2536"/>
      <c r="D2536"/>
      <c r="E2536"/>
      <c r="F2536"/>
      <c r="G2536"/>
      <c r="H2536"/>
      <c r="I2536"/>
      <c r="J2536"/>
      <c r="K2536"/>
      <c r="L2536"/>
      <c r="M2536"/>
      <c r="N2536"/>
      <c r="O2536"/>
      <c r="P2536"/>
      <c r="Q2536"/>
      <c r="R2536"/>
      <c r="S2536"/>
      <c r="T2536"/>
      <c r="U2536"/>
      <c r="V2536"/>
      <c r="W2536"/>
      <c r="X2536"/>
      <c r="Y2536"/>
      <c r="Z2536"/>
      <c r="AA2536" s="11">
        <v>2.6301527082602735E-2</v>
      </c>
      <c r="AB2536" s="11">
        <v>0.88199999809999996</v>
      </c>
      <c r="AC2536" s="11" t="e">
        <v>#N/A</v>
      </c>
      <c r="AD2536" s="11" t="e">
        <v>#N/A</v>
      </c>
      <c r="AE2536" s="11" t="e">
        <v>#N/A</v>
      </c>
      <c r="AF2536" s="11" t="e">
        <v>#N/A</v>
      </c>
      <c r="AG2536" s="11" t="e">
        <v>#N/A</v>
      </c>
      <c r="AH2536" s="11" t="e">
        <v>#N/A</v>
      </c>
      <c r="AI2536" s="11" t="e">
        <v>#N/A</v>
      </c>
      <c r="AJ2536" s="11">
        <v>3.399014194519303E-2</v>
      </c>
      <c r="AK2536" s="11">
        <v>0.10663679599132099</v>
      </c>
      <c r="AL2536" s="11">
        <v>0.1562375687720586</v>
      </c>
      <c r="AM2536" s="11">
        <v>1.1300154293281508E-2</v>
      </c>
      <c r="AN2536" s="11" t="e">
        <v>#N/A</v>
      </c>
      <c r="AO2536" s="11">
        <v>6.1931270240760304E-2</v>
      </c>
      <c r="AP2536" s="11" t="e">
        <v>#N/A</v>
      </c>
      <c r="AQ2536" s="11">
        <v>0.1562375687720586</v>
      </c>
      <c r="AS2536" s="11" t="e">
        <v>#DIV/0!</v>
      </c>
      <c r="AT2536" s="11">
        <v>6782620</v>
      </c>
      <c r="AW2536" s="11" t="e">
        <v>#N/A</v>
      </c>
      <c r="AX2536" s="11">
        <v>2.3738615238342975E-2</v>
      </c>
    </row>
    <row r="2537" spans="1:50">
      <c r="A2537"/>
      <c r="B2537"/>
      <c r="C2537"/>
      <c r="D2537"/>
      <c r="E2537"/>
      <c r="F2537"/>
      <c r="G2537"/>
      <c r="H2537"/>
      <c r="I2537"/>
      <c r="J2537"/>
      <c r="K2537"/>
      <c r="L2537"/>
      <c r="M2537"/>
      <c r="N2537"/>
      <c r="O2537"/>
      <c r="P2537"/>
      <c r="Q2537"/>
      <c r="R2537"/>
      <c r="S2537"/>
      <c r="T2537"/>
      <c r="U2537"/>
      <c r="V2537"/>
      <c r="W2537"/>
      <c r="X2537"/>
      <c r="Y2537"/>
      <c r="Z2537"/>
      <c r="AA2537" s="11">
        <v>2.6301527082602735E-2</v>
      </c>
      <c r="AB2537" s="11">
        <v>0.88199999809999996</v>
      </c>
      <c r="AC2537" s="11" t="e">
        <v>#N/A</v>
      </c>
      <c r="AD2537" s="11" t="e">
        <v>#N/A</v>
      </c>
      <c r="AE2537" s="11" t="e">
        <v>#N/A</v>
      </c>
      <c r="AF2537" s="11" t="e">
        <v>#N/A</v>
      </c>
      <c r="AG2537" s="11" t="e">
        <v>#N/A</v>
      </c>
      <c r="AH2537" s="11" t="e">
        <v>#N/A</v>
      </c>
      <c r="AI2537" s="11" t="e">
        <v>#N/A</v>
      </c>
      <c r="AJ2537" s="11">
        <v>2.572585648086001E-2</v>
      </c>
      <c r="AK2537" s="11">
        <v>9.475075660541199E-2</v>
      </c>
      <c r="AL2537" s="11">
        <v>0.14733452794715127</v>
      </c>
      <c r="AM2537" s="11">
        <v>1.1540583102315153E-2</v>
      </c>
      <c r="AN2537" s="11" t="e">
        <v>#N/A</v>
      </c>
      <c r="AO2537" s="11">
        <v>4.7363594391757233E-2</v>
      </c>
      <c r="AP2537" s="11" t="e">
        <v>#N/A</v>
      </c>
      <c r="AQ2537" s="11">
        <v>0.14733452794715127</v>
      </c>
      <c r="AS2537" s="11" t="e">
        <v>#DIV/0!</v>
      </c>
      <c r="AT2537" s="11">
        <v>6978932</v>
      </c>
      <c r="AW2537" s="11" t="e">
        <v>#N/A</v>
      </c>
      <c r="AX2537" s="11">
        <v>1.6577957068279803E-2</v>
      </c>
    </row>
    <row r="2538" spans="1:50">
      <c r="A2538"/>
      <c r="B2538"/>
      <c r="C2538"/>
      <c r="D2538"/>
      <c r="E2538"/>
      <c r="F2538"/>
      <c r="G2538"/>
      <c r="H2538"/>
      <c r="I2538"/>
      <c r="J2538"/>
      <c r="K2538"/>
      <c r="L2538"/>
      <c r="M2538"/>
      <c r="N2538"/>
      <c r="O2538"/>
      <c r="P2538"/>
      <c r="Q2538"/>
      <c r="R2538"/>
      <c r="S2538"/>
      <c r="T2538"/>
      <c r="U2538"/>
      <c r="V2538"/>
      <c r="W2538"/>
      <c r="X2538"/>
      <c r="Y2538"/>
      <c r="Z2538"/>
      <c r="AA2538" s="11">
        <v>2.6301527082602735E-2</v>
      </c>
      <c r="AB2538" s="11">
        <v>0.88199999809999996</v>
      </c>
      <c r="AC2538" s="11" t="e">
        <v>#N/A</v>
      </c>
      <c r="AD2538" s="11" t="e">
        <v>#N/A</v>
      </c>
      <c r="AE2538" s="11" t="e">
        <v>#N/A</v>
      </c>
      <c r="AF2538" s="11" t="e">
        <v>#N/A</v>
      </c>
      <c r="AG2538" s="11" t="e">
        <v>#N/A</v>
      </c>
      <c r="AH2538" s="11" t="e">
        <v>#N/A</v>
      </c>
      <c r="AI2538" s="11" t="e">
        <v>#N/A</v>
      </c>
      <c r="AJ2538" s="11">
        <v>1.4820376812354041E-2</v>
      </c>
      <c r="AK2538" s="11">
        <v>0.111657881210802</v>
      </c>
      <c r="AL2538" s="11">
        <v>0.14499449774234713</v>
      </c>
      <c r="AM2538" s="11">
        <v>1.1781011911348801E-2</v>
      </c>
      <c r="AN2538" s="11" t="e">
        <v>#N/A</v>
      </c>
      <c r="AO2538" s="11">
        <v>4.6061583336203957E-2</v>
      </c>
      <c r="AP2538" s="11" t="e">
        <v>#N/A</v>
      </c>
      <c r="AQ2538" s="11">
        <v>0.14499449774234713</v>
      </c>
      <c r="AS2538" s="11" t="e">
        <v>#DIV/0!</v>
      </c>
      <c r="AT2538" s="11">
        <v>7188869</v>
      </c>
      <c r="AW2538" s="11" t="e">
        <v>#N/A</v>
      </c>
      <c r="AX2538" s="11">
        <v>9.3885613603139628E-3</v>
      </c>
    </row>
    <row r="2539" spans="1:50">
      <c r="A2539"/>
      <c r="B2539"/>
      <c r="C2539"/>
      <c r="D2539"/>
      <c r="E2539"/>
      <c r="F2539"/>
      <c r="G2539"/>
      <c r="H2539"/>
      <c r="I2539"/>
      <c r="J2539"/>
      <c r="K2539"/>
      <c r="L2539"/>
      <c r="M2539"/>
      <c r="N2539"/>
      <c r="O2539"/>
      <c r="P2539"/>
      <c r="Q2539"/>
      <c r="R2539"/>
      <c r="S2539"/>
      <c r="T2539"/>
      <c r="U2539"/>
      <c r="V2539"/>
      <c r="W2539"/>
      <c r="X2539"/>
      <c r="Y2539"/>
      <c r="Z2539"/>
      <c r="AA2539" s="11">
        <v>2.6301527082602735E-2</v>
      </c>
      <c r="AB2539" s="11">
        <v>0.88199999809999996</v>
      </c>
      <c r="AC2539" s="11" t="e">
        <v>#N/A</v>
      </c>
      <c r="AD2539" s="11" t="e">
        <v>#N/A</v>
      </c>
      <c r="AE2539" s="11" t="e">
        <v>#N/A</v>
      </c>
      <c r="AF2539" s="11" t="e">
        <v>#N/A</v>
      </c>
      <c r="AG2539" s="11" t="e">
        <v>#N/A</v>
      </c>
      <c r="AH2539" s="11" t="e">
        <v>#N/A</v>
      </c>
      <c r="AI2539" s="11" t="e">
        <v>#N/A</v>
      </c>
      <c r="AJ2539" s="11">
        <v>3.9148971438479844E-3</v>
      </c>
      <c r="AK2539" s="11">
        <v>0.12856500581619201</v>
      </c>
      <c r="AL2539" s="11">
        <v>0.14265446753754302</v>
      </c>
      <c r="AM2539" s="11">
        <v>1.2021440720382446E-2</v>
      </c>
      <c r="AN2539" s="11" t="e">
        <v>#N/A</v>
      </c>
      <c r="AO2539" s="11">
        <v>4.4759572280650597E-2</v>
      </c>
      <c r="AP2539" s="11" t="e">
        <v>#N/A</v>
      </c>
      <c r="AQ2539" s="11">
        <v>0.14265446753754302</v>
      </c>
      <c r="AS2539" s="11" t="e">
        <v>#DIV/0!</v>
      </c>
      <c r="AT2539" s="11">
        <v>7394196</v>
      </c>
      <c r="AW2539" s="11" t="e">
        <v>#N/A</v>
      </c>
      <c r="AX2539" s="11">
        <v>5.3420750600137179E-3</v>
      </c>
    </row>
    <row r="2540" spans="1:50">
      <c r="A2540"/>
      <c r="B2540"/>
      <c r="C2540"/>
      <c r="D2540"/>
      <c r="E2540"/>
      <c r="F2540"/>
      <c r="G2540"/>
      <c r="H2540"/>
      <c r="I2540"/>
      <c r="J2540"/>
      <c r="K2540"/>
      <c r="L2540"/>
      <c r="M2540"/>
      <c r="N2540"/>
      <c r="O2540"/>
      <c r="P2540"/>
      <c r="Q2540"/>
      <c r="R2540"/>
      <c r="S2540"/>
      <c r="T2540"/>
      <c r="U2540"/>
      <c r="V2540"/>
      <c r="W2540"/>
      <c r="X2540"/>
      <c r="Y2540"/>
      <c r="Z2540"/>
      <c r="AA2540" s="11">
        <v>2.6301527082602735E-2</v>
      </c>
      <c r="AB2540" s="11">
        <v>0.88199999809999996</v>
      </c>
      <c r="AC2540" s="11" t="e">
        <v>#N/A</v>
      </c>
      <c r="AD2540" s="11" t="e">
        <v>#N/A</v>
      </c>
      <c r="AE2540" s="11" t="e">
        <v>#N/A</v>
      </c>
      <c r="AF2540" s="11" t="e">
        <v>#N/A</v>
      </c>
      <c r="AG2540" s="11" t="e">
        <v>#N/A</v>
      </c>
      <c r="AH2540" s="11" t="e">
        <v>#N/A</v>
      </c>
      <c r="AI2540" s="11" t="e">
        <v>#N/A</v>
      </c>
      <c r="AJ2540" s="11">
        <v>1.8401925561892973E-2</v>
      </c>
      <c r="AK2540" s="11">
        <v>0.16335932143937598</v>
      </c>
      <c r="AL2540" s="11">
        <v>0.20678396667079157</v>
      </c>
      <c r="AM2540" s="11">
        <v>1.244135219758489E-2</v>
      </c>
      <c r="AN2540" s="11" t="e">
        <v>#N/A</v>
      </c>
      <c r="AO2540" s="11">
        <v>7.7540975157865774E-2</v>
      </c>
      <c r="AP2540" s="11" t="e">
        <v>#N/A</v>
      </c>
      <c r="AQ2540" s="11">
        <v>0.20678396667079157</v>
      </c>
      <c r="AS2540" s="11" t="e">
        <v>#DIV/0!</v>
      </c>
      <c r="AT2540" s="11">
        <v>7591172</v>
      </c>
      <c r="AW2540" s="11" t="e">
        <v>#N/A</v>
      </c>
      <c r="AX2540" s="11">
        <v>1.1617959089825769E-3</v>
      </c>
    </row>
    <row r="2541" spans="1:50">
      <c r="A2541"/>
      <c r="B2541"/>
      <c r="C2541"/>
      <c r="D2541"/>
      <c r="E2541"/>
      <c r="F2541"/>
      <c r="G2541"/>
      <c r="H2541"/>
      <c r="I2541"/>
      <c r="J2541"/>
      <c r="K2541"/>
      <c r="L2541"/>
      <c r="M2541"/>
      <c r="N2541"/>
      <c r="O2541"/>
      <c r="P2541"/>
      <c r="Q2541"/>
      <c r="R2541"/>
      <c r="S2541"/>
      <c r="T2541"/>
      <c r="U2541"/>
      <c r="V2541"/>
      <c r="W2541"/>
      <c r="X2541"/>
      <c r="Y2541"/>
      <c r="Z2541"/>
      <c r="AA2541" s="11">
        <v>2.6301527082602735E-2</v>
      </c>
      <c r="AB2541" s="11">
        <v>0.8843599980852499</v>
      </c>
      <c r="AC2541" s="11" t="e">
        <v>#N/A</v>
      </c>
      <c r="AD2541" s="11" t="e">
        <v>#N/A</v>
      </c>
      <c r="AE2541" s="11" t="e">
        <v>#N/A</v>
      </c>
      <c r="AF2541" s="11" t="e">
        <v>#N/A</v>
      </c>
      <c r="AG2541" s="11" t="e">
        <v>#N/A</v>
      </c>
      <c r="AH2541" s="11" t="e">
        <v>#N/A</v>
      </c>
      <c r="AI2541" s="11" t="e">
        <v>#N/A</v>
      </c>
      <c r="AJ2541" s="11">
        <v>3.2888953979937963E-2</v>
      </c>
      <c r="AK2541" s="11">
        <v>0.19815363706256001</v>
      </c>
      <c r="AL2541" s="11">
        <v>0.27091346580404013</v>
      </c>
      <c r="AM2541" s="11">
        <v>1.4273359673391224E-2</v>
      </c>
      <c r="AN2541" s="11" t="e">
        <v>#N/A</v>
      </c>
      <c r="AO2541" s="11">
        <v>0.11032237803508101</v>
      </c>
      <c r="AP2541" s="11" t="e">
        <v>#N/A</v>
      </c>
      <c r="AQ2541" s="11">
        <v>0.27091346580404013</v>
      </c>
      <c r="AS2541" s="11" t="e">
        <v>#DIV/0!</v>
      </c>
      <c r="AT2541" s="11">
        <v>7784510</v>
      </c>
      <c r="AW2541" s="11" t="e">
        <v>#N/A</v>
      </c>
      <c r="AX2541" s="11">
        <v>-3.2420615743433689E-3</v>
      </c>
    </row>
    <row r="2542" spans="1:50">
      <c r="A2542"/>
      <c r="B2542"/>
      <c r="C2542"/>
      <c r="D2542"/>
      <c r="E2542"/>
      <c r="F2542"/>
      <c r="G2542"/>
      <c r="H2542"/>
      <c r="I2542"/>
      <c r="J2542"/>
      <c r="K2542"/>
      <c r="L2542"/>
      <c r="M2542"/>
      <c r="N2542"/>
      <c r="O2542"/>
      <c r="P2542"/>
      <c r="Q2542"/>
      <c r="R2542"/>
      <c r="S2542"/>
      <c r="T2542"/>
      <c r="U2542"/>
      <c r="V2542"/>
      <c r="W2542"/>
      <c r="X2542"/>
      <c r="Y2542"/>
      <c r="Z2542"/>
      <c r="AA2542" s="11">
        <v>2.6301527082602735E-2</v>
      </c>
      <c r="AB2542" s="11">
        <v>0.88671999807049984</v>
      </c>
      <c r="AC2542" s="11" t="e">
        <v>#N/A</v>
      </c>
      <c r="AD2542" s="11" t="e">
        <v>#N/A</v>
      </c>
      <c r="AE2542" s="11" t="e">
        <v>#N/A</v>
      </c>
      <c r="AF2542" s="11" t="e">
        <v>#N/A</v>
      </c>
      <c r="AG2542" s="11" t="e">
        <v>#N/A</v>
      </c>
      <c r="AH2542" s="11" t="e">
        <v>#N/A</v>
      </c>
      <c r="AI2542" s="11" t="e">
        <v>#N/A</v>
      </c>
      <c r="AJ2542" s="11">
        <v>2.8427312686303986E-2</v>
      </c>
      <c r="AK2542" s="11">
        <v>0.18307450202157599</v>
      </c>
      <c r="AL2542" s="11">
        <v>0.15743934015943123</v>
      </c>
      <c r="AM2542" s="11">
        <v>2.786651870659889E-2</v>
      </c>
      <c r="AN2542" s="11" t="e">
        <v>#N/A</v>
      </c>
      <c r="AO2542" s="11">
        <v>0.11338215680035324</v>
      </c>
      <c r="AP2542" s="11" t="e">
        <v>#N/A</v>
      </c>
      <c r="AQ2542" s="11">
        <v>0.15743934015943123</v>
      </c>
      <c r="AS2542" s="11" t="e">
        <v>#DIV/0!</v>
      </c>
      <c r="AT2542" s="11">
        <v>7974524</v>
      </c>
      <c r="AW2542" s="11" t="e">
        <v>#N/A</v>
      </c>
      <c r="AX2542" s="11">
        <v>-7.6993110812426657E-3</v>
      </c>
    </row>
    <row r="2543" spans="1:50">
      <c r="A2543"/>
      <c r="B2543"/>
      <c r="C2543"/>
      <c r="D2543"/>
      <c r="E2543"/>
      <c r="F2543"/>
      <c r="G2543"/>
      <c r="H2543"/>
      <c r="I2543"/>
      <c r="J2543"/>
      <c r="K2543"/>
      <c r="L2543"/>
      <c r="M2543"/>
      <c r="N2543"/>
      <c r="O2543"/>
      <c r="P2543"/>
      <c r="Q2543"/>
      <c r="R2543"/>
      <c r="S2543"/>
      <c r="T2543"/>
      <c r="U2543"/>
      <c r="V2543"/>
      <c r="W2543"/>
      <c r="X2543"/>
      <c r="Y2543"/>
      <c r="Z2543"/>
      <c r="AA2543" s="11">
        <v>2.6301527082602735E-2</v>
      </c>
      <c r="AB2543" s="11">
        <v>0.88907999805574967</v>
      </c>
      <c r="AC2543" s="11" t="e">
        <v>#N/A</v>
      </c>
      <c r="AD2543" s="11" t="e">
        <v>#N/A</v>
      </c>
      <c r="AE2543" s="11" t="e">
        <v>#N/A</v>
      </c>
      <c r="AF2543" s="11" t="e">
        <v>#N/A</v>
      </c>
      <c r="AG2543" s="11" t="e">
        <v>#N/A</v>
      </c>
      <c r="AH2543" s="11" t="e">
        <v>#N/A</v>
      </c>
      <c r="AI2543" s="11" t="e">
        <v>#N/A</v>
      </c>
      <c r="AJ2543" s="11">
        <v>0</v>
      </c>
      <c r="AK2543" s="11">
        <v>0.147378595115844</v>
      </c>
      <c r="AL2543" s="11">
        <v>0.13600690573218457</v>
      </c>
      <c r="AM2543" s="11">
        <v>6.8052632014484221E-2</v>
      </c>
      <c r="AN2543" s="11" t="e">
        <v>#N/A</v>
      </c>
      <c r="AO2543" s="11">
        <v>3.4158036179533988E-2</v>
      </c>
      <c r="AP2543" s="11" t="e">
        <v>#N/A</v>
      </c>
      <c r="AQ2543" s="11">
        <v>0.13600690573218457</v>
      </c>
      <c r="AS2543" s="11" t="e">
        <v>#DIV/0!</v>
      </c>
      <c r="AT2543" s="11">
        <v>8163616</v>
      </c>
      <c r="AW2543" s="11" t="e">
        <v>#N/A</v>
      </c>
      <c r="AX2543" s="11">
        <v>-1.1168217495484578E-2</v>
      </c>
    </row>
    <row r="2544" spans="1:50">
      <c r="A2544"/>
      <c r="B2544"/>
      <c r="C2544"/>
      <c r="D2544"/>
      <c r="E2544"/>
      <c r="F2544"/>
      <c r="G2544"/>
      <c r="H2544"/>
      <c r="I2544"/>
      <c r="J2544"/>
      <c r="K2544"/>
      <c r="L2544"/>
      <c r="M2544"/>
      <c r="N2544"/>
      <c r="O2544"/>
      <c r="P2544"/>
      <c r="Q2544"/>
      <c r="R2544"/>
      <c r="S2544"/>
      <c r="T2544"/>
      <c r="U2544"/>
      <c r="V2544"/>
      <c r="W2544"/>
      <c r="X2544"/>
      <c r="Y2544"/>
      <c r="Z2544"/>
      <c r="AA2544" s="11">
        <v>2.6301527082602735E-2</v>
      </c>
      <c r="AB2544" s="11">
        <v>0.89143999804099949</v>
      </c>
      <c r="AC2544" s="11" t="e">
        <v>#N/A</v>
      </c>
      <c r="AD2544" s="11" t="e">
        <v>#N/A</v>
      </c>
      <c r="AE2544" s="11" t="e">
        <v>#N/A</v>
      </c>
      <c r="AF2544" s="11" t="e">
        <v>#N/A</v>
      </c>
      <c r="AG2544" s="11" t="e">
        <v>#N/A</v>
      </c>
      <c r="AH2544" s="11" t="e">
        <v>#N/A</v>
      </c>
      <c r="AI2544" s="11" t="e">
        <v>#N/A</v>
      </c>
      <c r="AJ2544" s="11">
        <v>0</v>
      </c>
      <c r="AK2544" s="11">
        <v>0.12133558911716799</v>
      </c>
      <c r="AL2544" s="11">
        <v>0.16379491291148915</v>
      </c>
      <c r="AM2544" s="11">
        <v>6.6501718464256662E-2</v>
      </c>
      <c r="AN2544" s="11" t="e">
        <v>#N/A</v>
      </c>
      <c r="AO2544" s="11">
        <v>5.6448459714517528E-2</v>
      </c>
      <c r="AP2544" s="11" t="e">
        <v>#N/A</v>
      </c>
      <c r="AQ2544" s="11">
        <v>0.16379491291148915</v>
      </c>
      <c r="AS2544" s="11" t="e">
        <v>#DIV/0!</v>
      </c>
      <c r="AT2544" s="11">
        <v>8354003</v>
      </c>
      <c r="AW2544" s="11" t="e">
        <v>#N/A</v>
      </c>
      <c r="AX2544" s="11">
        <v>-1.2944540027935658E-2</v>
      </c>
    </row>
    <row r="2545" spans="1:50">
      <c r="A2545"/>
      <c r="B2545"/>
      <c r="C2545"/>
      <c r="D2545"/>
      <c r="E2545"/>
      <c r="F2545"/>
      <c r="G2545"/>
      <c r="H2545"/>
      <c r="I2545"/>
      <c r="J2545"/>
      <c r="K2545"/>
      <c r="L2545"/>
      <c r="M2545"/>
      <c r="N2545"/>
      <c r="O2545"/>
      <c r="P2545"/>
      <c r="Q2545"/>
      <c r="R2545"/>
      <c r="S2545"/>
      <c r="T2545"/>
      <c r="U2545"/>
      <c r="V2545"/>
      <c r="W2545"/>
      <c r="X2545"/>
      <c r="Y2545"/>
      <c r="Z2545"/>
      <c r="AA2545" s="11">
        <v>2.6301527082602735E-2</v>
      </c>
      <c r="AB2545" s="11">
        <v>0.89379999802624943</v>
      </c>
      <c r="AC2545" s="11" t="e">
        <v>#N/A</v>
      </c>
      <c r="AD2545" s="11" t="e">
        <v>#N/A</v>
      </c>
      <c r="AE2545" s="11" t="e">
        <v>#N/A</v>
      </c>
      <c r="AF2545" s="11" t="e">
        <v>#N/A</v>
      </c>
      <c r="AG2545" s="11" t="e">
        <v>#N/A</v>
      </c>
      <c r="AH2545" s="11" t="e">
        <v>#N/A</v>
      </c>
      <c r="AI2545" s="11" t="e">
        <v>#N/A</v>
      </c>
      <c r="AJ2545" s="11">
        <v>0</v>
      </c>
      <c r="AK2545" s="11">
        <v>0.135188481377086</v>
      </c>
      <c r="AL2545" s="11">
        <v>0.13078753317888717</v>
      </c>
      <c r="AM2545" s="11">
        <v>7.1527068846988548E-2</v>
      </c>
      <c r="AN2545" s="11" t="e">
        <v>#N/A</v>
      </c>
      <c r="AO2545" s="11">
        <v>0</v>
      </c>
      <c r="AP2545" s="11" t="e">
        <v>#N/A</v>
      </c>
      <c r="AQ2545" s="11">
        <v>0.13078753317888717</v>
      </c>
      <c r="AS2545" s="11" t="e">
        <v>#DIV/0!</v>
      </c>
      <c r="AT2545" s="11">
        <v>8543774</v>
      </c>
      <c r="AW2545" s="11" t="e">
        <v>#N/A</v>
      </c>
      <c r="AX2545" s="11">
        <v>-1.4868095701740081E-2</v>
      </c>
    </row>
    <row r="2546" spans="1:50">
      <c r="A2546"/>
      <c r="B2546"/>
      <c r="C2546"/>
      <c r="D2546"/>
      <c r="E2546"/>
      <c r="F2546"/>
      <c r="G2546"/>
      <c r="H2546"/>
      <c r="I2546"/>
      <c r="J2546"/>
      <c r="K2546"/>
      <c r="L2546"/>
      <c r="M2546"/>
      <c r="N2546"/>
      <c r="O2546"/>
      <c r="P2546"/>
      <c r="Q2546"/>
      <c r="R2546"/>
      <c r="S2546"/>
      <c r="T2546"/>
      <c r="U2546"/>
      <c r="V2546"/>
      <c r="W2546"/>
      <c r="X2546"/>
      <c r="Y2546"/>
      <c r="Z2546"/>
      <c r="AA2546" s="11">
        <v>2.6301527082602735E-2</v>
      </c>
      <c r="AB2546" s="11">
        <v>0.89615999801149937</v>
      </c>
      <c r="AC2546" s="11" t="e">
        <v>#N/A</v>
      </c>
      <c r="AD2546" s="11" t="e">
        <v>#N/A</v>
      </c>
      <c r="AE2546" s="11" t="e">
        <v>#N/A</v>
      </c>
      <c r="AF2546" s="11" t="e">
        <v>#N/A</v>
      </c>
      <c r="AG2546" s="11" t="e">
        <v>#N/A</v>
      </c>
      <c r="AH2546" s="11" t="e">
        <v>#N/A</v>
      </c>
      <c r="AI2546" s="11" t="e">
        <v>#N/A</v>
      </c>
      <c r="AJ2546" s="11">
        <v>0</v>
      </c>
      <c r="AK2546" s="11">
        <v>0.12031625698061599</v>
      </c>
      <c r="AL2546" s="11">
        <v>0.12041807330738323</v>
      </c>
      <c r="AM2546" s="11">
        <v>7.6342559293452669E-2</v>
      </c>
      <c r="AN2546" s="11" t="e">
        <v>#N/A</v>
      </c>
      <c r="AO2546" s="11">
        <v>0</v>
      </c>
      <c r="AP2546" s="11" t="e">
        <v>#N/A</v>
      </c>
      <c r="AQ2546" s="11">
        <v>0.12041807330738323</v>
      </c>
      <c r="AS2546" s="11" t="e">
        <v>#DIV/0!</v>
      </c>
      <c r="AT2546" s="11">
        <v>8732569</v>
      </c>
      <c r="AW2546" s="11" t="e">
        <v>#N/A</v>
      </c>
      <c r="AX2546" s="11">
        <v>-1.7039202247982832E-2</v>
      </c>
    </row>
    <row r="2547" spans="1:50">
      <c r="A2547"/>
      <c r="B2547"/>
      <c r="C2547"/>
      <c r="D2547"/>
      <c r="E2547"/>
      <c r="F2547"/>
      <c r="G2547"/>
      <c r="H2547"/>
      <c r="I2547"/>
      <c r="J2547"/>
      <c r="K2547"/>
      <c r="L2547"/>
      <c r="M2547"/>
      <c r="N2547"/>
      <c r="O2547"/>
      <c r="P2547"/>
      <c r="Q2547"/>
      <c r="R2547"/>
      <c r="S2547"/>
      <c r="T2547"/>
      <c r="U2547"/>
      <c r="V2547"/>
      <c r="W2547"/>
      <c r="X2547"/>
      <c r="Y2547"/>
      <c r="Z2547"/>
      <c r="AA2547" s="11">
        <v>2.6301527082602735E-2</v>
      </c>
      <c r="AB2547" s="11">
        <v>0.8985199979967492</v>
      </c>
      <c r="AC2547" s="11" t="e">
        <v>#N/A</v>
      </c>
      <c r="AD2547" s="11" t="e">
        <v>#N/A</v>
      </c>
      <c r="AE2547" s="11" t="e">
        <v>#N/A</v>
      </c>
      <c r="AF2547" s="11" t="e">
        <v>#N/A</v>
      </c>
      <c r="AG2547" s="11" t="e">
        <v>#N/A</v>
      </c>
      <c r="AH2547" s="11" t="e">
        <v>#N/A</v>
      </c>
      <c r="AI2547" s="11" t="e">
        <v>#N/A</v>
      </c>
      <c r="AJ2547" s="11">
        <v>0</v>
      </c>
      <c r="AK2547" s="11">
        <v>0.12568900074334199</v>
      </c>
      <c r="AL2547" s="11">
        <v>0.11867302882957036</v>
      </c>
      <c r="AM2547" s="11">
        <v>7.8046294373146002E-2</v>
      </c>
      <c r="AN2547" s="11" t="e">
        <v>#N/A</v>
      </c>
      <c r="AO2547" s="11">
        <v>0</v>
      </c>
      <c r="AP2547" s="11" t="e">
        <v>#N/A</v>
      </c>
      <c r="AQ2547" s="11">
        <v>0.11867302882957036</v>
      </c>
      <c r="AS2547" s="11" t="e">
        <v>#DIV/0!</v>
      </c>
      <c r="AT2547" s="11">
        <v>8926326</v>
      </c>
      <c r="AW2547" s="11" t="e">
        <v>#N/A</v>
      </c>
      <c r="AX2547" s="11">
        <v>-1.8908703638042645E-2</v>
      </c>
    </row>
    <row r="2548" spans="1:50">
      <c r="A2548"/>
      <c r="B2548"/>
      <c r="C2548"/>
      <c r="D2548"/>
      <c r="E2548"/>
      <c r="F2548"/>
      <c r="G2548"/>
      <c r="H2548"/>
      <c r="I2548"/>
      <c r="J2548"/>
      <c r="K2548"/>
      <c r="L2548"/>
      <c r="M2548"/>
      <c r="N2548"/>
      <c r="O2548"/>
      <c r="P2548"/>
      <c r="Q2548"/>
      <c r="R2548"/>
      <c r="S2548"/>
      <c r="T2548"/>
      <c r="U2548"/>
      <c r="V2548"/>
      <c r="W2548"/>
      <c r="X2548"/>
      <c r="Y2548"/>
      <c r="Z2548"/>
      <c r="AA2548" s="11">
        <v>2.6301527082602735E-2</v>
      </c>
      <c r="AB2548" s="11">
        <v>0.90087999798199914</v>
      </c>
      <c r="AC2548" s="11" t="e">
        <v>#N/A</v>
      </c>
      <c r="AD2548" s="11" t="e">
        <v>#N/A</v>
      </c>
      <c r="AE2548" s="11" t="e">
        <v>#N/A</v>
      </c>
      <c r="AF2548" s="11" t="e">
        <v>#N/A</v>
      </c>
      <c r="AG2548" s="11" t="e">
        <v>#N/A</v>
      </c>
      <c r="AH2548" s="11" t="e">
        <v>#N/A</v>
      </c>
      <c r="AI2548" s="11" t="e">
        <v>#N/A</v>
      </c>
      <c r="AJ2548" s="11">
        <v>0</v>
      </c>
      <c r="AK2548" s="11">
        <v>0.10152585476101202</v>
      </c>
      <c r="AL2548" s="11">
        <v>0.15327410891650189</v>
      </c>
      <c r="AM2548" s="11">
        <v>7.7982322611871116E-2</v>
      </c>
      <c r="AN2548" s="11" t="e">
        <v>#N/A</v>
      </c>
      <c r="AO2548" s="11">
        <v>0</v>
      </c>
      <c r="AP2548" s="11" t="e">
        <v>#N/A</v>
      </c>
      <c r="AQ2548" s="11">
        <v>0.15327410891650189</v>
      </c>
      <c r="AS2548" s="11" t="e">
        <v>#DIV/0!</v>
      </c>
      <c r="AT2548" s="11">
        <v>9133124</v>
      </c>
      <c r="AW2548" s="11" t="e">
        <v>#N/A</v>
      </c>
      <c r="AX2548" s="11">
        <v>-2.2597860690722005E-2</v>
      </c>
    </row>
    <row r="2549" spans="1:50">
      <c r="A2549"/>
      <c r="B2549"/>
      <c r="C2549"/>
      <c r="D2549"/>
      <c r="E2549"/>
      <c r="F2549"/>
      <c r="G2549"/>
      <c r="H2549"/>
      <c r="I2549"/>
      <c r="J2549"/>
      <c r="K2549"/>
      <c r="L2549"/>
      <c r="M2549"/>
      <c r="N2549"/>
      <c r="O2549"/>
      <c r="P2549"/>
      <c r="Q2549"/>
      <c r="R2549"/>
      <c r="S2549"/>
      <c r="T2549"/>
      <c r="U2549"/>
      <c r="V2549"/>
      <c r="W2549"/>
      <c r="X2549"/>
      <c r="Y2549"/>
      <c r="Z2549"/>
      <c r="AA2549" s="11">
        <v>2.6301527082602735E-2</v>
      </c>
      <c r="AB2549" s="11">
        <v>0.90323999796724896</v>
      </c>
      <c r="AC2549" s="11" t="e">
        <v>#N/A</v>
      </c>
      <c r="AD2549" s="11" t="e">
        <v>#N/A</v>
      </c>
      <c r="AE2549" s="11" t="e">
        <v>#N/A</v>
      </c>
      <c r="AF2549" s="11" t="e">
        <v>#N/A</v>
      </c>
      <c r="AG2549" s="11" t="e">
        <v>#N/A</v>
      </c>
      <c r="AH2549" s="11" t="e">
        <v>#N/A</v>
      </c>
      <c r="AI2549" s="11" t="e">
        <v>#N/A</v>
      </c>
      <c r="AJ2549" s="11">
        <v>0</v>
      </c>
      <c r="AK2549" s="11">
        <v>0.10551059612433597</v>
      </c>
      <c r="AL2549" s="11">
        <v>0.15674136774983757</v>
      </c>
      <c r="AM2549" s="11">
        <v>7.72024994031828E-2</v>
      </c>
      <c r="AN2549" s="11" t="e">
        <v>#N/A</v>
      </c>
      <c r="AO2549" s="11">
        <v>0</v>
      </c>
      <c r="AP2549" s="11" t="e">
        <v>#N/A</v>
      </c>
      <c r="AQ2549" s="11">
        <v>0.15674136774983757</v>
      </c>
      <c r="AS2549" s="11" t="e">
        <v>#DIV/0!</v>
      </c>
      <c r="AW2549" s="11" t="e">
        <v>#N/A</v>
      </c>
      <c r="AX2549" s="11">
        <v>-2.6690650601602584E-2</v>
      </c>
    </row>
    <row r="2550" spans="1:50">
      <c r="A2550"/>
      <c r="B2550"/>
      <c r="C2550"/>
      <c r="D2550"/>
      <c r="E2550"/>
      <c r="F2550"/>
      <c r="G2550"/>
      <c r="H2550"/>
      <c r="I2550"/>
      <c r="J2550"/>
      <c r="K2550"/>
      <c r="L2550"/>
      <c r="M2550"/>
      <c r="N2550"/>
      <c r="O2550"/>
      <c r="P2550"/>
      <c r="Q2550"/>
      <c r="R2550"/>
      <c r="S2550"/>
      <c r="T2550"/>
      <c r="U2550"/>
      <c r="V2550"/>
      <c r="W2550"/>
      <c r="X2550"/>
      <c r="Y2550"/>
      <c r="Z2550"/>
      <c r="AA2550" s="11">
        <v>1.8526600080693637E-2</v>
      </c>
      <c r="AB2550" s="11">
        <v>0.80693999246393411</v>
      </c>
      <c r="AC2550" s="11">
        <v>0.85</v>
      </c>
      <c r="AD2550" s="11">
        <v>0.5</v>
      </c>
      <c r="AE2550" s="11">
        <v>0.61099999999999999</v>
      </c>
      <c r="AF2550" s="11">
        <v>0.63300000000000001</v>
      </c>
      <c r="AG2550" s="11">
        <v>0.7</v>
      </c>
      <c r="AH2550" s="11">
        <v>0.73799999999999999</v>
      </c>
      <c r="AI2550" s="11">
        <v>0.43</v>
      </c>
      <c r="AJ2550" s="11">
        <v>0.23763579036350269</v>
      </c>
      <c r="AK2550" s="11">
        <v>0.67415177883318678</v>
      </c>
      <c r="AL2550" s="11">
        <v>0.60653161535648736</v>
      </c>
      <c r="AM2550" s="11">
        <v>1.5195410134060445E-2</v>
      </c>
      <c r="AN2550" s="11" t="e">
        <v>#N/A</v>
      </c>
      <c r="AO2550" s="11">
        <v>0.49337348565034123</v>
      </c>
      <c r="AP2550" s="11">
        <v>0.46960000262409451</v>
      </c>
      <c r="AQ2550" s="11">
        <v>0.60653161535648736</v>
      </c>
      <c r="AR2550" s="11">
        <v>6106.0994447087396</v>
      </c>
      <c r="AS2550" s="11">
        <v>5990</v>
      </c>
      <c r="AT2550" s="11">
        <v>39120000</v>
      </c>
      <c r="AU2550" s="11">
        <v>56.59</v>
      </c>
      <c r="AV2550" s="11">
        <v>39.9</v>
      </c>
      <c r="AW2550" s="11">
        <v>-0.02</v>
      </c>
      <c r="AX2550" s="11">
        <v>-3.9807655473092562E-2</v>
      </c>
    </row>
    <row r="2551" spans="1:50">
      <c r="A2551"/>
      <c r="B2551"/>
      <c r="C2551"/>
      <c r="D2551"/>
      <c r="E2551"/>
      <c r="F2551"/>
      <c r="G2551"/>
      <c r="H2551"/>
      <c r="I2551"/>
      <c r="J2551"/>
      <c r="K2551"/>
      <c r="L2551"/>
      <c r="M2551"/>
      <c r="N2551"/>
      <c r="O2551"/>
      <c r="P2551"/>
      <c r="Q2551"/>
      <c r="R2551"/>
      <c r="S2551"/>
      <c r="T2551"/>
      <c r="U2551"/>
      <c r="V2551"/>
      <c r="W2551"/>
      <c r="X2551"/>
      <c r="Y2551"/>
      <c r="Z2551"/>
      <c r="AA2551" s="11">
        <v>1.8526600080693637E-2</v>
      </c>
      <c r="AB2551" s="11">
        <v>0.80299999239999997</v>
      </c>
      <c r="AC2551" s="11">
        <v>0.85</v>
      </c>
      <c r="AD2551" s="11">
        <v>0.5</v>
      </c>
      <c r="AE2551" s="11">
        <v>0.63600000000000001</v>
      </c>
      <c r="AF2551" s="11">
        <v>0.622</v>
      </c>
      <c r="AG2551" s="11">
        <v>0.7</v>
      </c>
      <c r="AH2551" s="11">
        <v>0.754</v>
      </c>
      <c r="AI2551" s="11">
        <v>0.56399999999999995</v>
      </c>
      <c r="AJ2551" s="11">
        <v>0.23228141886039003</v>
      </c>
      <c r="AK2551" s="11">
        <v>0.67770589668749603</v>
      </c>
      <c r="AL2551" s="11">
        <v>0.60870572990601235</v>
      </c>
      <c r="AM2551" s="11">
        <v>2.6472058787863333E-2</v>
      </c>
      <c r="AN2551" s="11" t="e">
        <v>#N/A</v>
      </c>
      <c r="AO2551" s="11">
        <v>0.49323825066669791</v>
      </c>
      <c r="AP2551" s="11">
        <v>0.48134000236168506</v>
      </c>
      <c r="AQ2551" s="11">
        <v>0.60870572990601235</v>
      </c>
      <c r="AR2551" s="11">
        <v>6348.0204235921901</v>
      </c>
      <c r="AS2551" s="11">
        <v>6210</v>
      </c>
      <c r="AT2551" s="11">
        <v>40000246.953756399</v>
      </c>
      <c r="AW2551" s="11">
        <v>-0.01</v>
      </c>
      <c r="AX2551" s="11">
        <v>-4.2805101385253286E-2</v>
      </c>
    </row>
    <row r="2552" spans="1:50">
      <c r="A2552"/>
      <c r="B2552"/>
      <c r="C2552"/>
      <c r="D2552"/>
      <c r="E2552"/>
      <c r="F2552"/>
      <c r="G2552"/>
      <c r="H2552"/>
      <c r="I2552"/>
      <c r="J2552"/>
      <c r="K2552"/>
      <c r="L2552"/>
      <c r="M2552"/>
      <c r="N2552"/>
      <c r="O2552"/>
      <c r="P2552"/>
      <c r="Q2552"/>
      <c r="R2552"/>
      <c r="S2552"/>
      <c r="T2552"/>
      <c r="U2552"/>
      <c r="V2552"/>
      <c r="W2552"/>
      <c r="X2552"/>
      <c r="Y2552"/>
      <c r="Z2552"/>
      <c r="AA2552" s="11">
        <v>1.8526600080693637E-2</v>
      </c>
      <c r="AB2552" s="11">
        <v>0.80299999239999997</v>
      </c>
      <c r="AC2552" s="11">
        <v>0.85</v>
      </c>
      <c r="AD2552" s="11">
        <v>0.5</v>
      </c>
      <c r="AE2552" s="11">
        <v>0.61299999999999999</v>
      </c>
      <c r="AF2552" s="11">
        <v>0.65300000000000002</v>
      </c>
      <c r="AG2552" s="11">
        <v>0.7</v>
      </c>
      <c r="AH2552" s="11">
        <v>0.76200000000000001</v>
      </c>
      <c r="AI2552" s="11">
        <v>0.55000000000000004</v>
      </c>
      <c r="AJ2552" s="11">
        <v>0.27985977077604102</v>
      </c>
      <c r="AK2552" s="11">
        <v>0.67334791504256797</v>
      </c>
      <c r="AL2552" s="11">
        <v>0.6013098837379468</v>
      </c>
      <c r="AM2552" s="11">
        <v>4.9845986849231215E-2</v>
      </c>
      <c r="AN2552" s="11" t="e">
        <v>#N/A</v>
      </c>
      <c r="AO2552" s="11">
        <v>0.49637659840591974</v>
      </c>
      <c r="AP2552" s="11">
        <v>0.4930800020992756</v>
      </c>
      <c r="AQ2552" s="11">
        <v>0.6013098837379468</v>
      </c>
      <c r="AR2552" s="11">
        <v>6481.5636248314404</v>
      </c>
      <c r="AS2552" s="11">
        <v>6340</v>
      </c>
      <c r="AT2552" s="11">
        <v>40926063.038341902</v>
      </c>
      <c r="AW2552" s="11">
        <v>0</v>
      </c>
      <c r="AX2552" s="11">
        <v>-4.1505654576800055E-2</v>
      </c>
    </row>
    <row r="2553" spans="1:50">
      <c r="A2553"/>
      <c r="B2553"/>
      <c r="C2553"/>
      <c r="D2553"/>
      <c r="E2553"/>
      <c r="F2553"/>
      <c r="G2553"/>
      <c r="H2553"/>
      <c r="I2553"/>
      <c r="J2553"/>
      <c r="K2553"/>
      <c r="L2553"/>
      <c r="M2553"/>
      <c r="N2553"/>
      <c r="O2553"/>
      <c r="P2553"/>
      <c r="Q2553"/>
      <c r="R2553"/>
      <c r="S2553"/>
      <c r="T2553"/>
      <c r="U2553"/>
      <c r="V2553"/>
      <c r="W2553"/>
      <c r="X2553"/>
      <c r="Y2553"/>
      <c r="Z2553"/>
      <c r="AA2553" s="11">
        <v>1.8526600080693637E-2</v>
      </c>
      <c r="AB2553" s="11">
        <v>0.80299999239999997</v>
      </c>
      <c r="AC2553" s="11">
        <v>0.85</v>
      </c>
      <c r="AD2553" s="11">
        <v>0.5</v>
      </c>
      <c r="AE2553" s="11">
        <v>0.61299999999999999</v>
      </c>
      <c r="AF2553" s="11">
        <v>0.67299999999999993</v>
      </c>
      <c r="AG2553" s="11">
        <v>0.7</v>
      </c>
      <c r="AH2553" s="11">
        <v>0.77300000000000002</v>
      </c>
      <c r="AI2553" s="11">
        <v>0.61</v>
      </c>
      <c r="AJ2553" s="11">
        <v>0.32743812269169198</v>
      </c>
      <c r="AK2553" s="11">
        <v>0.66898993339764001</v>
      </c>
      <c r="AL2553" s="11">
        <v>0.59391403756988148</v>
      </c>
      <c r="AM2553" s="11">
        <v>8.8491786381551446E-2</v>
      </c>
      <c r="AN2553" s="11" t="e">
        <v>#N/A</v>
      </c>
      <c r="AO2553" s="11">
        <v>0.49951494614514153</v>
      </c>
      <c r="AP2553" s="11">
        <v>0.50482000183686615</v>
      </c>
      <c r="AQ2553" s="11">
        <v>0.59391403756988148</v>
      </c>
      <c r="AR2553" s="11">
        <v>6435.6915686764496</v>
      </c>
      <c r="AS2553" s="11">
        <v>6280</v>
      </c>
      <c r="AT2553" s="11">
        <v>41899682.777234197</v>
      </c>
      <c r="AW2553" s="11">
        <v>0.01</v>
      </c>
      <c r="AX2553" s="11">
        <v>-4.0766803987008993E-2</v>
      </c>
    </row>
    <row r="2554" spans="1:50">
      <c r="A2554"/>
      <c r="B2554"/>
      <c r="C2554"/>
      <c r="D2554"/>
      <c r="E2554"/>
      <c r="F2554"/>
      <c r="G2554"/>
      <c r="H2554"/>
      <c r="I2554"/>
      <c r="J2554"/>
      <c r="K2554"/>
      <c r="L2554"/>
      <c r="M2554"/>
      <c r="N2554"/>
      <c r="O2554"/>
      <c r="P2554"/>
      <c r="Q2554"/>
      <c r="R2554"/>
      <c r="S2554"/>
      <c r="T2554"/>
      <c r="U2554"/>
      <c r="V2554"/>
      <c r="W2554"/>
      <c r="X2554"/>
      <c r="Y2554"/>
      <c r="Z2554"/>
      <c r="AA2554" s="11">
        <v>1.8526600080693637E-2</v>
      </c>
      <c r="AB2554" s="11">
        <v>0.7970000076</v>
      </c>
      <c r="AC2554" s="11">
        <v>0.85</v>
      </c>
      <c r="AD2554" s="11">
        <v>0.5</v>
      </c>
      <c r="AE2554" s="11">
        <v>0.60799999999999998</v>
      </c>
      <c r="AF2554" s="11">
        <v>0.66700000000000004</v>
      </c>
      <c r="AG2554" s="11">
        <v>0.7</v>
      </c>
      <c r="AH2554" s="11">
        <v>0.76700000000000002</v>
      </c>
      <c r="AI2554" s="11">
        <v>0.61</v>
      </c>
      <c r="AJ2554" s="11">
        <v>0.37900743551823002</v>
      </c>
      <c r="AK2554" s="11">
        <v>0.65387619008332698</v>
      </c>
      <c r="AL2554" s="11">
        <v>0.59027957565633071</v>
      </c>
      <c r="AM2554" s="11">
        <v>0.13429581747631777</v>
      </c>
      <c r="AN2554" s="11" t="e">
        <v>#N/A</v>
      </c>
      <c r="AO2554" s="11">
        <v>0.49966573614583637</v>
      </c>
      <c r="AP2554" s="11">
        <v>0.5165600015744567</v>
      </c>
      <c r="AQ2554" s="11">
        <v>0.59027957565633071</v>
      </c>
      <c r="AR2554" s="11">
        <v>6524.5719989660101</v>
      </c>
      <c r="AS2554" s="11">
        <v>6370</v>
      </c>
      <c r="AT2554" s="11">
        <v>42923484.534140103</v>
      </c>
      <c r="AW2554" s="11">
        <v>0.02</v>
      </c>
      <c r="AX2554" s="11">
        <v>-4.2799538643369661E-2</v>
      </c>
    </row>
    <row r="2555" spans="1:50">
      <c r="A2555"/>
      <c r="B2555"/>
      <c r="C2555"/>
      <c r="D2555"/>
      <c r="E2555"/>
      <c r="F2555"/>
      <c r="G2555"/>
      <c r="H2555"/>
      <c r="I2555"/>
      <c r="J2555"/>
      <c r="K2555"/>
      <c r="L2555"/>
      <c r="M2555"/>
      <c r="N2555"/>
      <c r="O2555"/>
      <c r="P2555"/>
      <c r="Q2555"/>
      <c r="R2555"/>
      <c r="S2555"/>
      <c r="T2555"/>
      <c r="U2555"/>
      <c r="V2555"/>
      <c r="W2555"/>
      <c r="X2555"/>
      <c r="Y2555"/>
      <c r="Z2555"/>
      <c r="AA2555" s="11">
        <v>1.8526600080693637E-2</v>
      </c>
      <c r="AB2555" s="11">
        <v>0.7970000076</v>
      </c>
      <c r="AC2555" s="11">
        <v>0.85</v>
      </c>
      <c r="AD2555" s="11">
        <v>0.5</v>
      </c>
      <c r="AE2555" s="11">
        <v>0.60499999999999998</v>
      </c>
      <c r="AF2555" s="11">
        <v>0.67299999999999993</v>
      </c>
      <c r="AG2555" s="11">
        <v>0.7</v>
      </c>
      <c r="AH2555" s="11">
        <v>0.77800000000000002</v>
      </c>
      <c r="AI2555" s="11">
        <v>0.61</v>
      </c>
      <c r="AJ2555" s="11">
        <v>0.43057674834476795</v>
      </c>
      <c r="AK2555" s="11">
        <v>0.63876244676901395</v>
      </c>
      <c r="AL2555" s="11">
        <v>0.58664511374278006</v>
      </c>
      <c r="AM2555" s="11">
        <v>0.21058080808080779</v>
      </c>
      <c r="AN2555" s="11" t="e">
        <v>#N/A</v>
      </c>
      <c r="AO2555" s="11">
        <v>0.49981652614653127</v>
      </c>
      <c r="AP2555" s="11">
        <v>0.52830000131204724</v>
      </c>
      <c r="AQ2555" s="11">
        <v>0.58664511374278006</v>
      </c>
      <c r="AR2555" s="11">
        <v>6772.8091074047397</v>
      </c>
      <c r="AS2555" s="11">
        <v>6610</v>
      </c>
      <c r="AT2555" s="11">
        <v>44000000</v>
      </c>
      <c r="AU2555" s="11">
        <v>57.77</v>
      </c>
      <c r="AV2555" s="11">
        <v>42.9</v>
      </c>
      <c r="AW2555" s="11">
        <v>0.02</v>
      </c>
      <c r="AX2555" s="11">
        <v>-4.6456417741421341E-2</v>
      </c>
    </row>
    <row r="2556" spans="1:50">
      <c r="A2556"/>
      <c r="B2556"/>
      <c r="C2556"/>
      <c r="D2556"/>
      <c r="E2556"/>
      <c r="F2556"/>
      <c r="G2556"/>
      <c r="H2556"/>
      <c r="I2556"/>
      <c r="J2556"/>
      <c r="K2556"/>
      <c r="L2556"/>
      <c r="M2556"/>
      <c r="N2556"/>
      <c r="O2556"/>
      <c r="P2556"/>
      <c r="Q2556"/>
      <c r="R2556"/>
      <c r="S2556"/>
      <c r="T2556"/>
      <c r="U2556"/>
      <c r="V2556"/>
      <c r="W2556"/>
      <c r="X2556"/>
      <c r="Y2556"/>
      <c r="Z2556"/>
      <c r="AA2556" s="11">
        <v>1.8526600080693637E-2</v>
      </c>
      <c r="AB2556" s="11">
        <v>0.82700000760000003</v>
      </c>
      <c r="AC2556" s="11">
        <v>0.7</v>
      </c>
      <c r="AD2556" s="11">
        <v>0.5</v>
      </c>
      <c r="AE2556" s="11">
        <v>0.65</v>
      </c>
      <c r="AF2556" s="11">
        <v>0.78099999999999992</v>
      </c>
      <c r="AG2556" s="11">
        <v>0.7</v>
      </c>
      <c r="AH2556" s="11">
        <v>0.79599999999999993</v>
      </c>
      <c r="AI2556" s="11">
        <v>0.61</v>
      </c>
      <c r="AJ2556" s="11">
        <v>0.445942300914553</v>
      </c>
      <c r="AK2556" s="11">
        <v>0.63131519931298796</v>
      </c>
      <c r="AL2556" s="11">
        <v>0.57257509833343612</v>
      </c>
      <c r="AM2556" s="11">
        <v>0.26688099484249</v>
      </c>
      <c r="AN2556" s="11" t="e">
        <v>#N/A</v>
      </c>
      <c r="AO2556" s="11">
        <v>0.50224345327571063</v>
      </c>
      <c r="AP2556" s="11">
        <v>0.54004000104963779</v>
      </c>
      <c r="AQ2556" s="11">
        <v>0.57257509833343612</v>
      </c>
      <c r="AR2556" s="11">
        <v>6971.6779043343104</v>
      </c>
      <c r="AS2556" s="11">
        <v>6750</v>
      </c>
      <c r="AT2556" s="11">
        <v>44909738</v>
      </c>
      <c r="AW2556" s="11">
        <v>0.03</v>
      </c>
      <c r="AX2556" s="11">
        <v>-4.8094283994627673E-2</v>
      </c>
    </row>
    <row r="2557" spans="1:50">
      <c r="A2557"/>
      <c r="B2557"/>
      <c r="C2557"/>
      <c r="D2557"/>
      <c r="E2557"/>
      <c r="F2557"/>
      <c r="G2557"/>
      <c r="H2557"/>
      <c r="I2557"/>
      <c r="J2557"/>
      <c r="K2557"/>
      <c r="L2557"/>
      <c r="M2557"/>
      <c r="N2557"/>
      <c r="O2557"/>
      <c r="P2557"/>
      <c r="Q2557"/>
      <c r="R2557"/>
      <c r="S2557"/>
      <c r="T2557"/>
      <c r="U2557"/>
      <c r="V2557"/>
      <c r="W2557"/>
      <c r="X2557"/>
      <c r="Y2557"/>
      <c r="Z2557"/>
      <c r="AA2557" s="11">
        <v>1.8526600080693637E-2</v>
      </c>
      <c r="AB2557" s="11">
        <v>0.83046000737066294</v>
      </c>
      <c r="AC2557" s="11">
        <v>0.7</v>
      </c>
      <c r="AD2557" s="11">
        <v>0.5</v>
      </c>
      <c r="AE2557" s="11">
        <v>0.65200000000000002</v>
      </c>
      <c r="AF2557" s="11">
        <v>0.79700000000000004</v>
      </c>
      <c r="AG2557" s="11">
        <v>0.7</v>
      </c>
      <c r="AH2557" s="11">
        <v>0.80299999999999994</v>
      </c>
      <c r="AI2557" s="11">
        <v>0.61</v>
      </c>
      <c r="AJ2557" s="11">
        <v>0.461307853484338</v>
      </c>
      <c r="AK2557" s="11">
        <v>0.62386795185696209</v>
      </c>
      <c r="AL2557" s="11">
        <v>0.55850508292409229</v>
      </c>
      <c r="AM2557" s="11">
        <v>0.33435852704092778</v>
      </c>
      <c r="AN2557" s="11" t="e">
        <v>#N/A</v>
      </c>
      <c r="AO2557" s="11">
        <v>0.5046703804048901</v>
      </c>
      <c r="AP2557" s="11">
        <v>0.55178000078722844</v>
      </c>
      <c r="AQ2557" s="11">
        <v>0.55850508292409229</v>
      </c>
      <c r="AR2557" s="11">
        <v>7244.2183724450597</v>
      </c>
      <c r="AS2557" s="11">
        <v>7060</v>
      </c>
      <c r="AT2557" s="11">
        <v>45533292</v>
      </c>
      <c r="AW2557" s="11">
        <v>0.03</v>
      </c>
      <c r="AX2557" s="11">
        <v>-5.652397744080101E-2</v>
      </c>
    </row>
    <row r="2558" spans="1:50">
      <c r="A2558"/>
      <c r="B2558"/>
      <c r="C2558"/>
      <c r="D2558"/>
      <c r="E2558"/>
      <c r="F2558"/>
      <c r="G2558"/>
      <c r="H2558"/>
      <c r="I2558"/>
      <c r="J2558"/>
      <c r="K2558"/>
      <c r="L2558"/>
      <c r="M2558"/>
      <c r="N2558"/>
      <c r="O2558"/>
      <c r="P2558"/>
      <c r="Q2558"/>
      <c r="R2558"/>
      <c r="S2558"/>
      <c r="T2558"/>
      <c r="U2558"/>
      <c r="V2558"/>
      <c r="W2558"/>
      <c r="X2558"/>
      <c r="Y2558"/>
      <c r="Z2558"/>
      <c r="AA2558" s="11">
        <v>1.8526600080693637E-2</v>
      </c>
      <c r="AB2558" s="11">
        <v>0.83392000714132597</v>
      </c>
      <c r="AC2558" s="11">
        <v>0.7</v>
      </c>
      <c r="AD2558" s="11">
        <v>0.7</v>
      </c>
      <c r="AE2558" s="11">
        <v>0.68</v>
      </c>
      <c r="AF2558" s="11">
        <v>0.8</v>
      </c>
      <c r="AG2558" s="11">
        <v>0.7</v>
      </c>
      <c r="AH2558" s="11">
        <v>0.80099999999999993</v>
      </c>
      <c r="AI2558" s="11">
        <v>0.68</v>
      </c>
      <c r="AJ2558" s="11">
        <v>0.46263341675550596</v>
      </c>
      <c r="AK2558" s="11">
        <v>0.64767497173762401</v>
      </c>
      <c r="AL2558" s="11">
        <v>0.54473900953529575</v>
      </c>
      <c r="AM2558" s="11">
        <v>0.40621763947045336</v>
      </c>
      <c r="AN2558" s="11" t="e">
        <v>#N/A</v>
      </c>
      <c r="AO2558" s="11">
        <v>0.49828225186504349</v>
      </c>
      <c r="AP2558" s="11">
        <v>0.56352000052481888</v>
      </c>
      <c r="AQ2558" s="11">
        <v>0.54473900953529575</v>
      </c>
      <c r="AR2558" s="11">
        <v>7522.2536153061001</v>
      </c>
      <c r="AS2558" s="11">
        <v>7320</v>
      </c>
      <c r="AT2558" s="11">
        <v>46116494</v>
      </c>
      <c r="AW2558" s="11">
        <v>0.06</v>
      </c>
      <c r="AX2558" s="11">
        <v>-5.8051521182133747E-2</v>
      </c>
    </row>
    <row r="2559" spans="1:50">
      <c r="A2559"/>
      <c r="B2559"/>
      <c r="C2559"/>
      <c r="D2559"/>
      <c r="E2559"/>
      <c r="F2559"/>
      <c r="G2559"/>
      <c r="H2559"/>
      <c r="I2559"/>
      <c r="J2559"/>
      <c r="K2559"/>
      <c r="L2559"/>
      <c r="M2559"/>
      <c r="N2559"/>
      <c r="O2559"/>
      <c r="P2559"/>
      <c r="Q2559"/>
      <c r="R2559"/>
      <c r="S2559"/>
      <c r="T2559"/>
      <c r="U2559"/>
      <c r="V2559"/>
      <c r="W2559"/>
      <c r="X2559"/>
      <c r="Y2559"/>
      <c r="Z2559"/>
      <c r="AA2559" s="11">
        <v>1.8526600080693637E-2</v>
      </c>
      <c r="AB2559" s="11">
        <v>0.83738000691198899</v>
      </c>
      <c r="AC2559" s="11">
        <v>0.7</v>
      </c>
      <c r="AD2559" s="11">
        <v>0.7</v>
      </c>
      <c r="AE2559" s="11">
        <v>0.69599999999999995</v>
      </c>
      <c r="AF2559" s="11">
        <v>0.79700000000000004</v>
      </c>
      <c r="AG2559" s="11">
        <v>0.7</v>
      </c>
      <c r="AH2559" s="11">
        <v>0.77099999999999991</v>
      </c>
      <c r="AI2559" s="11">
        <v>0.622</v>
      </c>
      <c r="AJ2559" s="11">
        <v>0.506658354861798</v>
      </c>
      <c r="AK2559" s="11">
        <v>0.64084592175018995</v>
      </c>
      <c r="AL2559" s="11">
        <v>0.57941202223936572</v>
      </c>
      <c r="AM2559" s="11">
        <v>0.4961868224842344</v>
      </c>
      <c r="AN2559" s="11" t="e">
        <v>#N/A</v>
      </c>
      <c r="AO2559" s="11">
        <v>0.52882937825012488</v>
      </c>
      <c r="AP2559" s="11">
        <v>0.57526000026240953</v>
      </c>
      <c r="AQ2559" s="11">
        <v>0.57941202223936572</v>
      </c>
      <c r="AR2559" s="11">
        <v>7992.7671043357504</v>
      </c>
      <c r="AS2559" s="11">
        <v>7840</v>
      </c>
      <c r="AT2559" s="11">
        <v>46664771</v>
      </c>
      <c r="AW2559" s="11">
        <v>0.06</v>
      </c>
      <c r="AX2559" s="11">
        <v>-6.2183986060831253E-2</v>
      </c>
    </row>
    <row r="2560" spans="1:50">
      <c r="A2560"/>
      <c r="B2560"/>
      <c r="C2560"/>
      <c r="D2560"/>
      <c r="E2560"/>
      <c r="F2560"/>
      <c r="G2560"/>
      <c r="H2560"/>
      <c r="I2560"/>
      <c r="J2560"/>
      <c r="K2560"/>
      <c r="L2560"/>
      <c r="M2560"/>
      <c r="N2560"/>
      <c r="O2560"/>
      <c r="P2560"/>
      <c r="Q2560"/>
      <c r="R2560"/>
      <c r="S2560"/>
      <c r="T2560"/>
      <c r="U2560"/>
      <c r="V2560"/>
      <c r="W2560"/>
      <c r="X2560"/>
      <c r="Y2560"/>
      <c r="Z2560"/>
      <c r="AA2560" s="11">
        <v>1.8526600080693637E-2</v>
      </c>
      <c r="AB2560" s="11">
        <v>0.84084000668265191</v>
      </c>
      <c r="AC2560" s="11">
        <v>0.7</v>
      </c>
      <c r="AD2560" s="11">
        <v>0.5</v>
      </c>
      <c r="AE2560" s="11">
        <v>0.69700000000000006</v>
      </c>
      <c r="AF2560" s="11">
        <v>0.79900000000000004</v>
      </c>
      <c r="AG2560" s="11">
        <v>0.5</v>
      </c>
      <c r="AH2560" s="11">
        <v>0.78599999999999992</v>
      </c>
      <c r="AI2560" s="11">
        <v>0.77800000000000002</v>
      </c>
      <c r="AJ2560" s="11">
        <v>0.50763135968627859</v>
      </c>
      <c r="AK2560" s="11">
        <v>0.64271507367938407</v>
      </c>
      <c r="AL2560" s="11">
        <v>0.61649727748209249</v>
      </c>
      <c r="AM2560" s="11">
        <v>0.79946001826645885</v>
      </c>
      <c r="AN2560" s="11" t="e">
        <v>#N/A</v>
      </c>
      <c r="AO2560" s="11">
        <v>0.52907172180880435</v>
      </c>
      <c r="AP2560" s="11">
        <v>0.58700000000000008</v>
      </c>
      <c r="AQ2560" s="11">
        <v>0.61649727748209249</v>
      </c>
      <c r="AR2560" s="11">
        <v>8596.83087140524</v>
      </c>
      <c r="AS2560" s="11">
        <v>8420</v>
      </c>
      <c r="AT2560" s="11">
        <v>47198469</v>
      </c>
      <c r="AW2560" s="11">
        <v>7.0000000000000007E-2</v>
      </c>
      <c r="AX2560" s="11">
        <v>-6.6061282548322109E-2</v>
      </c>
    </row>
    <row r="2561" spans="1:50">
      <c r="A2561"/>
      <c r="B2561"/>
      <c r="C2561"/>
      <c r="D2561"/>
      <c r="E2561"/>
      <c r="F2561"/>
      <c r="G2561"/>
      <c r="H2561"/>
      <c r="I2561"/>
      <c r="J2561"/>
      <c r="K2561"/>
      <c r="L2561"/>
      <c r="M2561"/>
      <c r="N2561"/>
      <c r="O2561"/>
      <c r="P2561"/>
      <c r="Q2561"/>
      <c r="R2561"/>
      <c r="S2561"/>
      <c r="T2561"/>
      <c r="U2561"/>
      <c r="V2561"/>
      <c r="W2561"/>
      <c r="X2561"/>
      <c r="Y2561"/>
      <c r="Z2561"/>
      <c r="AA2561" s="11">
        <v>1.8526600080693637E-2</v>
      </c>
      <c r="AB2561" s="11">
        <v>0.84430000645331493</v>
      </c>
      <c r="AC2561" s="11">
        <v>0.71799999999999997</v>
      </c>
      <c r="AD2561" s="11">
        <v>0.5</v>
      </c>
      <c r="AE2561" s="11">
        <v>0.69799999999999995</v>
      </c>
      <c r="AF2561" s="11">
        <v>0.78599999999999992</v>
      </c>
      <c r="AG2561" s="11">
        <v>0.5</v>
      </c>
      <c r="AH2561" s="11">
        <v>0.83700000000000008</v>
      </c>
      <c r="AI2561" s="11">
        <v>0.77800000000000002</v>
      </c>
      <c r="AJ2561" s="11">
        <v>0.53964543106413598</v>
      </c>
      <c r="AK2561" s="11">
        <v>0.65121352750549599</v>
      </c>
      <c r="AL2561" s="11">
        <v>0.58993223272600837</v>
      </c>
      <c r="AM2561" s="11">
        <v>0.92327708922611562</v>
      </c>
      <c r="AN2561" s="11" t="e">
        <v>#N/A</v>
      </c>
      <c r="AO2561" s="11">
        <v>0.54889462064465033</v>
      </c>
      <c r="AP2561" s="11">
        <v>0.58899999999999997</v>
      </c>
      <c r="AQ2561" s="11">
        <v>0.58993223272600837</v>
      </c>
      <c r="AR2561" s="11">
        <v>9269.2834078979595</v>
      </c>
      <c r="AS2561" s="11">
        <v>9090</v>
      </c>
      <c r="AT2561" s="11">
        <v>47730946</v>
      </c>
      <c r="AV2561" s="11">
        <v>35.74</v>
      </c>
      <c r="AW2561" s="11">
        <v>0.08</v>
      </c>
      <c r="AX2561" s="11">
        <v>-6.9976644531087706E-2</v>
      </c>
    </row>
    <row r="2562" spans="1:50">
      <c r="A2562"/>
      <c r="B2562"/>
      <c r="C2562"/>
      <c r="D2562"/>
      <c r="E2562"/>
      <c r="F2562"/>
      <c r="G2562"/>
      <c r="H2562"/>
      <c r="I2562"/>
      <c r="J2562"/>
      <c r="K2562"/>
      <c r="L2562"/>
      <c r="M2562"/>
      <c r="N2562"/>
      <c r="O2562"/>
      <c r="P2562"/>
      <c r="Q2562"/>
      <c r="R2562"/>
      <c r="S2562"/>
      <c r="T2562"/>
      <c r="U2562"/>
      <c r="V2562"/>
      <c r="W2562"/>
      <c r="X2562"/>
      <c r="Y2562"/>
      <c r="Z2562"/>
      <c r="AA2562" s="11">
        <v>1.8526600080693637E-2</v>
      </c>
      <c r="AB2562" s="11">
        <v>0.84776000622397785</v>
      </c>
      <c r="AC2562" s="11">
        <v>0.70400000000000007</v>
      </c>
      <c r="AD2562" s="11">
        <v>0.6</v>
      </c>
      <c r="AE2562" s="11">
        <v>0.69700000000000006</v>
      </c>
      <c r="AF2562" s="11">
        <v>0.79200000000000004</v>
      </c>
      <c r="AG2562" s="11">
        <v>0.5</v>
      </c>
      <c r="AH2562" s="11">
        <v>0.78799999999999992</v>
      </c>
      <c r="AI2562" s="11">
        <v>0.73799999999999999</v>
      </c>
      <c r="AJ2562" s="11">
        <v>0.55599011141358201</v>
      </c>
      <c r="AK2562" s="11">
        <v>0.63709734850108402</v>
      </c>
      <c r="AL2562" s="11">
        <v>0.56126662111968451</v>
      </c>
      <c r="AM2562" s="11">
        <v>0.97394627405662892</v>
      </c>
      <c r="AN2562" s="11" t="e">
        <v>#N/A</v>
      </c>
      <c r="AO2562" s="11">
        <v>0.52975161990786357</v>
      </c>
      <c r="AP2562" s="11">
        <v>0.58499999999999996</v>
      </c>
      <c r="AQ2562" s="11">
        <v>0.56126662111968451</v>
      </c>
      <c r="AR2562" s="11">
        <v>10002.5433355572</v>
      </c>
      <c r="AS2562" s="11">
        <v>9660</v>
      </c>
      <c r="AT2562" s="11">
        <v>48257282</v>
      </c>
      <c r="AW2562" s="11">
        <v>7.0000000000000007E-2</v>
      </c>
      <c r="AX2562" s="11">
        <v>-7.4125869847754045E-2</v>
      </c>
    </row>
    <row r="2563" spans="1:50">
      <c r="A2563"/>
      <c r="B2563"/>
      <c r="C2563"/>
      <c r="D2563"/>
      <c r="E2563"/>
      <c r="F2563"/>
      <c r="G2563"/>
      <c r="H2563"/>
      <c r="I2563"/>
      <c r="J2563"/>
      <c r="K2563"/>
      <c r="L2563"/>
      <c r="M2563"/>
      <c r="N2563"/>
      <c r="O2563"/>
      <c r="P2563"/>
      <c r="Q2563"/>
      <c r="R2563"/>
      <c r="S2563"/>
      <c r="T2563"/>
      <c r="U2563"/>
      <c r="V2563"/>
      <c r="W2563"/>
      <c r="X2563"/>
      <c r="Y2563"/>
      <c r="Z2563"/>
      <c r="AA2563" s="11">
        <v>1.8526600080693637E-2</v>
      </c>
      <c r="AB2563" s="11">
        <v>0.85122000599464087</v>
      </c>
      <c r="AC2563" s="11">
        <v>0.71400000000000008</v>
      </c>
      <c r="AD2563" s="11">
        <v>0.6</v>
      </c>
      <c r="AE2563" s="11">
        <v>0.69499999999999995</v>
      </c>
      <c r="AF2563" s="11">
        <v>0.76800000000000002</v>
      </c>
      <c r="AG2563" s="11">
        <v>0.5</v>
      </c>
      <c r="AH2563" s="11">
        <v>0.77200000000000002</v>
      </c>
      <c r="AI2563" s="11">
        <v>0.74199999999999999</v>
      </c>
      <c r="AJ2563" s="11">
        <v>0.533206355531744</v>
      </c>
      <c r="AK2563" s="11">
        <v>0.63259139093246197</v>
      </c>
      <c r="AL2563" s="11">
        <v>0.54472600106467628</v>
      </c>
      <c r="AM2563" s="11">
        <v>1</v>
      </c>
      <c r="AN2563" s="11" t="e">
        <v>#N/A</v>
      </c>
      <c r="AO2563" s="11">
        <v>0.50709497258772873</v>
      </c>
      <c r="AP2563" s="11">
        <v>0.59099999999999997</v>
      </c>
      <c r="AQ2563" s="11">
        <v>0.54472600106467628</v>
      </c>
      <c r="AR2563" s="11">
        <v>10480.8612481488</v>
      </c>
      <c r="AS2563" s="11">
        <v>10140</v>
      </c>
      <c r="AT2563" s="11">
        <v>48793022</v>
      </c>
      <c r="AW2563" s="11">
        <v>0.06</v>
      </c>
      <c r="AX2563" s="11">
        <v>-7.6104748304474834E-2</v>
      </c>
    </row>
    <row r="2564" spans="1:50">
      <c r="A2564"/>
      <c r="B2564"/>
      <c r="C2564"/>
      <c r="D2564"/>
      <c r="E2564"/>
      <c r="F2564"/>
      <c r="G2564"/>
      <c r="H2564"/>
      <c r="I2564"/>
      <c r="J2564"/>
      <c r="K2564"/>
      <c r="L2564"/>
      <c r="M2564"/>
      <c r="N2564"/>
      <c r="O2564"/>
      <c r="P2564"/>
      <c r="Q2564"/>
      <c r="R2564"/>
      <c r="S2564"/>
      <c r="T2564"/>
      <c r="U2564"/>
      <c r="V2564"/>
      <c r="W2564"/>
      <c r="X2564"/>
      <c r="Y2564"/>
      <c r="Z2564"/>
      <c r="AA2564" s="11">
        <v>1.8526600080693637E-2</v>
      </c>
      <c r="AB2564" s="11">
        <v>0.8546800057653039</v>
      </c>
      <c r="AC2564" s="11">
        <v>0.746</v>
      </c>
      <c r="AD2564" s="11">
        <v>0.6</v>
      </c>
      <c r="AE2564" s="11">
        <v>0.68900000000000006</v>
      </c>
      <c r="AF2564" s="11">
        <v>0.77599999999999991</v>
      </c>
      <c r="AG2564" s="11">
        <v>0.5</v>
      </c>
      <c r="AH2564" s="11">
        <v>0.74299999999999999</v>
      </c>
      <c r="AI2564" s="11">
        <v>0.748</v>
      </c>
      <c r="AJ2564" s="11">
        <v>0.503854167074131</v>
      </c>
      <c r="AK2564" s="11">
        <v>0.61294862993826604</v>
      </c>
      <c r="AL2564" s="11">
        <v>0.52053769748409295</v>
      </c>
      <c r="AM2564" s="11">
        <v>1</v>
      </c>
      <c r="AN2564" s="11" t="e">
        <v>#N/A</v>
      </c>
      <c r="AO2564" s="11">
        <v>0.51124886532807035</v>
      </c>
      <c r="AP2564" s="11">
        <v>0.56799999999999995</v>
      </c>
      <c r="AQ2564" s="11">
        <v>0.52053769748409295</v>
      </c>
      <c r="AR2564" s="11">
        <v>10277.7624710369</v>
      </c>
      <c r="AS2564" s="11">
        <v>10050</v>
      </c>
      <c r="AT2564" s="11">
        <v>49320150</v>
      </c>
      <c r="AW2564" s="11">
        <v>0.06</v>
      </c>
      <c r="AX2564" s="11">
        <v>-7.7287388805034551E-2</v>
      </c>
    </row>
    <row r="2565" spans="1:50">
      <c r="A2565"/>
      <c r="B2565"/>
      <c r="C2565"/>
      <c r="D2565"/>
      <c r="E2565"/>
      <c r="F2565"/>
      <c r="G2565"/>
      <c r="H2565"/>
      <c r="I2565"/>
      <c r="J2565"/>
      <c r="K2565"/>
      <c r="L2565"/>
      <c r="M2565"/>
      <c r="N2565"/>
      <c r="O2565"/>
      <c r="P2565"/>
      <c r="Q2565"/>
      <c r="R2565"/>
      <c r="S2565"/>
      <c r="T2565"/>
      <c r="U2565"/>
      <c r="V2565"/>
      <c r="W2565"/>
      <c r="X2565"/>
      <c r="Y2565"/>
      <c r="Z2565"/>
      <c r="AA2565" s="11">
        <v>1.8526600080693637E-2</v>
      </c>
      <c r="AB2565" s="11">
        <v>0.85814000553596681</v>
      </c>
      <c r="AC2565" s="11">
        <v>0.73</v>
      </c>
      <c r="AD2565" s="11">
        <v>0.6</v>
      </c>
      <c r="AE2565" s="11">
        <v>0.69099999999999995</v>
      </c>
      <c r="AF2565" s="11">
        <v>0.76800000000000002</v>
      </c>
      <c r="AG2565" s="11">
        <v>0.45</v>
      </c>
      <c r="AH2565" s="11">
        <v>0.70200000000000007</v>
      </c>
      <c r="AI2565" s="11">
        <v>0.76</v>
      </c>
      <c r="AJ2565" s="11">
        <v>0.50381562540425118</v>
      </c>
      <c r="AK2565" s="11">
        <v>0.61181914366412937</v>
      </c>
      <c r="AL2565" s="11">
        <v>0.52033232051384259</v>
      </c>
      <c r="AM2565" s="11">
        <v>1</v>
      </c>
      <c r="AN2565" s="11" t="e">
        <v>#N/A</v>
      </c>
      <c r="AO2565" s="11">
        <v>0.51113637667730394</v>
      </c>
      <c r="AP2565" s="11">
        <v>0.59</v>
      </c>
      <c r="AQ2565" s="11">
        <v>0.52033232051384259</v>
      </c>
      <c r="AS2565" s="11">
        <v>10746.666666666628</v>
      </c>
      <c r="AW2565" s="11">
        <v>0.05</v>
      </c>
      <c r="AX2565" s="11">
        <v>-8.2156170886069191E-2</v>
      </c>
    </row>
    <row r="2566" spans="1:50">
      <c r="A2566"/>
      <c r="B2566"/>
      <c r="C2566"/>
      <c r="D2566"/>
      <c r="E2566"/>
      <c r="F2566"/>
      <c r="G2566"/>
      <c r="H2566"/>
      <c r="I2566"/>
      <c r="J2566"/>
      <c r="K2566"/>
      <c r="L2566"/>
      <c r="M2566"/>
      <c r="N2566"/>
      <c r="O2566"/>
      <c r="P2566"/>
      <c r="Q2566"/>
      <c r="R2566"/>
      <c r="S2566"/>
      <c r="T2566"/>
      <c r="U2566"/>
      <c r="V2566"/>
      <c r="W2566"/>
      <c r="X2566"/>
      <c r="Y2566"/>
      <c r="Z2566"/>
      <c r="AA2566" s="11">
        <v>1.803679506192633E-2</v>
      </c>
      <c r="AB2566" s="11">
        <v>1.0000000000000009E-2</v>
      </c>
      <c r="AC2566" s="11">
        <v>0.7</v>
      </c>
      <c r="AD2566" s="11">
        <v>0.7</v>
      </c>
      <c r="AE2566" s="11">
        <v>0.45200000000000001</v>
      </c>
      <c r="AF2566" s="11">
        <v>0.36799999999999999</v>
      </c>
      <c r="AG2566" s="11">
        <v>0.7</v>
      </c>
      <c r="AH2566" s="11">
        <v>0.75800000000000001</v>
      </c>
      <c r="AI2566" s="11">
        <v>0.77800000000000002</v>
      </c>
      <c r="AJ2566" s="11">
        <v>0.53681013892605045</v>
      </c>
      <c r="AK2566" s="11">
        <v>0.72538033536954016</v>
      </c>
      <c r="AL2566" s="11">
        <v>0.74464706411876658</v>
      </c>
      <c r="AM2566" s="11">
        <v>2.6657272704191777E-2</v>
      </c>
      <c r="AN2566" s="11">
        <v>0.65841957142857144</v>
      </c>
      <c r="AO2566" s="11">
        <v>0.76546394310564669</v>
      </c>
      <c r="AP2566" s="11">
        <v>0.39040000218152998</v>
      </c>
      <c r="AQ2566" s="11">
        <v>0.74464706411876658</v>
      </c>
      <c r="AR2566" s="11">
        <v>15983.659567311999</v>
      </c>
      <c r="AS2566" s="11">
        <v>15890</v>
      </c>
      <c r="AT2566" s="11">
        <v>39387000</v>
      </c>
      <c r="AW2566" s="11">
        <v>-0.02</v>
      </c>
      <c r="AX2566" s="11">
        <v>2.7957531469006397E-2</v>
      </c>
    </row>
    <row r="2567" spans="1:50">
      <c r="A2567"/>
      <c r="B2567"/>
      <c r="C2567"/>
      <c r="D2567"/>
      <c r="E2567"/>
      <c r="F2567"/>
      <c r="G2567"/>
      <c r="H2567"/>
      <c r="I2567"/>
      <c r="J2567"/>
      <c r="K2567"/>
      <c r="L2567"/>
      <c r="M2567"/>
      <c r="N2567"/>
      <c r="O2567"/>
      <c r="P2567"/>
      <c r="Q2567"/>
      <c r="R2567"/>
      <c r="S2567"/>
      <c r="T2567"/>
      <c r="U2567"/>
      <c r="V2567"/>
      <c r="W2567"/>
      <c r="X2567"/>
      <c r="Y2567"/>
      <c r="Z2567"/>
      <c r="AA2567" s="11">
        <v>1.803679506192633E-2</v>
      </c>
      <c r="AB2567" s="11">
        <v>1.0000000000000009E-2</v>
      </c>
      <c r="AC2567" s="11">
        <v>0.7</v>
      </c>
      <c r="AD2567" s="11">
        <v>0.5</v>
      </c>
      <c r="AE2567" s="11">
        <v>0.45799999999999996</v>
      </c>
      <c r="AF2567" s="11">
        <v>0.26800000000000002</v>
      </c>
      <c r="AG2567" s="11">
        <v>0.7</v>
      </c>
      <c r="AH2567" s="11">
        <v>0.76200000000000001</v>
      </c>
      <c r="AI2567" s="11">
        <v>0.77800000000000002</v>
      </c>
      <c r="AJ2567" s="11">
        <v>0.53756136623393802</v>
      </c>
      <c r="AK2567" s="11">
        <v>0.72997993394564398</v>
      </c>
      <c r="AL2567" s="11">
        <v>0.74963986123180493</v>
      </c>
      <c r="AM2567" s="11">
        <v>8.4368610653403661E-2</v>
      </c>
      <c r="AN2567" s="11">
        <v>0.69011442857142857</v>
      </c>
      <c r="AO2567" s="11">
        <v>0.77088157447403383</v>
      </c>
      <c r="AP2567" s="11">
        <v>0.40016000196337698</v>
      </c>
      <c r="AQ2567" s="11">
        <v>0.74963986123180493</v>
      </c>
      <c r="AR2567" s="11">
        <v>16703.116419449801</v>
      </c>
      <c r="AS2567" s="11">
        <v>16550</v>
      </c>
      <c r="AT2567" s="11">
        <v>39478150</v>
      </c>
      <c r="AW2567" s="11">
        <v>-0.03</v>
      </c>
      <c r="AX2567" s="11">
        <v>3.2913887517498158E-2</v>
      </c>
    </row>
    <row r="2568" spans="1:50">
      <c r="A2568"/>
      <c r="B2568"/>
      <c r="C2568"/>
      <c r="D2568"/>
      <c r="E2568"/>
      <c r="F2568"/>
      <c r="G2568"/>
      <c r="H2568"/>
      <c r="I2568"/>
      <c r="J2568"/>
      <c r="K2568"/>
      <c r="L2568"/>
      <c r="M2568"/>
      <c r="N2568"/>
      <c r="O2568"/>
      <c r="P2568"/>
      <c r="Q2568"/>
      <c r="R2568"/>
      <c r="S2568"/>
      <c r="T2568"/>
      <c r="U2568"/>
      <c r="V2568"/>
      <c r="W2568"/>
      <c r="X2568"/>
      <c r="Y2568"/>
      <c r="Z2568"/>
      <c r="AA2568" s="11">
        <v>1.803679506192633E-2</v>
      </c>
      <c r="AB2568" s="11">
        <v>1.0000000000000009E-2</v>
      </c>
      <c r="AC2568" s="11">
        <v>0.7</v>
      </c>
      <c r="AD2568" s="11">
        <v>0.5</v>
      </c>
      <c r="AE2568" s="11">
        <v>0.45799999999999996</v>
      </c>
      <c r="AF2568" s="11">
        <v>0.32899999999999996</v>
      </c>
      <c r="AG2568" s="11">
        <v>0.7</v>
      </c>
      <c r="AH2568" s="11">
        <v>0.76300000000000001</v>
      </c>
      <c r="AI2568" s="11">
        <v>0.77800000000000002</v>
      </c>
      <c r="AJ2568" s="11">
        <v>0.55353336832484701</v>
      </c>
      <c r="AK2568" s="11">
        <v>0.74411420740053602</v>
      </c>
      <c r="AL2568" s="11">
        <v>0.75869734963243107</v>
      </c>
      <c r="AM2568" s="11">
        <v>0.12176275875697888</v>
      </c>
      <c r="AN2568" s="11">
        <v>0.7380592857142857</v>
      </c>
      <c r="AO2568" s="11">
        <v>0.76384375828401774</v>
      </c>
      <c r="AP2568" s="11">
        <v>0.40992000174522397</v>
      </c>
      <c r="AQ2568" s="11">
        <v>0.75869734963243107</v>
      </c>
      <c r="AR2568" s="11">
        <v>17693.956093129698</v>
      </c>
      <c r="AS2568" s="11">
        <v>17530</v>
      </c>
      <c r="AT2568" s="11">
        <v>39582400</v>
      </c>
      <c r="AW2568" s="11">
        <v>-0.02</v>
      </c>
      <c r="AX2568" s="11">
        <v>3.1758122202102973E-2</v>
      </c>
    </row>
    <row r="2569" spans="1:50">
      <c r="A2569"/>
      <c r="B2569"/>
      <c r="C2569"/>
      <c r="D2569"/>
      <c r="E2569"/>
      <c r="F2569"/>
      <c r="G2569"/>
      <c r="H2569"/>
      <c r="I2569"/>
      <c r="J2569"/>
      <c r="K2569"/>
      <c r="L2569"/>
      <c r="M2569"/>
      <c r="N2569"/>
      <c r="O2569"/>
      <c r="P2569"/>
      <c r="Q2569"/>
      <c r="R2569"/>
      <c r="S2569"/>
      <c r="T2569"/>
      <c r="U2569"/>
      <c r="V2569"/>
      <c r="W2569"/>
      <c r="X2569"/>
      <c r="Y2569"/>
      <c r="Z2569"/>
      <c r="AA2569" s="11">
        <v>1.803679506192633E-2</v>
      </c>
      <c r="AB2569" s="11">
        <v>1.0000000000000009E-2</v>
      </c>
      <c r="AC2569" s="11">
        <v>0.7</v>
      </c>
      <c r="AD2569" s="11">
        <v>0.7</v>
      </c>
      <c r="AE2569" s="11">
        <v>0.46299999999999997</v>
      </c>
      <c r="AF2569" s="11">
        <v>0.39299999999999996</v>
      </c>
      <c r="AG2569" s="11">
        <v>0.7</v>
      </c>
      <c r="AH2569" s="11">
        <v>0.77400000000000002</v>
      </c>
      <c r="AI2569" s="11">
        <v>0.77800000000000002</v>
      </c>
      <c r="AJ2569" s="11">
        <v>0.569505370415756</v>
      </c>
      <c r="AK2569" s="11">
        <v>0.75824848085542806</v>
      </c>
      <c r="AL2569" s="11">
        <v>0.76775483803305722</v>
      </c>
      <c r="AM2569" s="11">
        <v>0.1800734510261689</v>
      </c>
      <c r="AN2569" s="11">
        <v>0.77651857142857139</v>
      </c>
      <c r="AO2569" s="11">
        <v>0.75680594209400165</v>
      </c>
      <c r="AP2569" s="11">
        <v>0.41968000152707097</v>
      </c>
      <c r="AQ2569" s="11">
        <v>0.76775483803305722</v>
      </c>
      <c r="AR2569" s="11">
        <v>18890.802144394998</v>
      </c>
      <c r="AS2569" s="11">
        <v>18700</v>
      </c>
      <c r="AT2569" s="11">
        <v>39721100</v>
      </c>
      <c r="AW2569" s="11">
        <v>0</v>
      </c>
      <c r="AX2569" s="11">
        <v>3.0336994370270848E-2</v>
      </c>
    </row>
    <row r="2570" spans="1:50">
      <c r="A2570"/>
      <c r="B2570"/>
      <c r="C2570"/>
      <c r="D2570"/>
      <c r="E2570"/>
      <c r="F2570"/>
      <c r="G2570"/>
      <c r="H2570"/>
      <c r="I2570"/>
      <c r="J2570"/>
      <c r="K2570"/>
      <c r="L2570"/>
      <c r="M2570"/>
      <c r="N2570"/>
      <c r="O2570"/>
      <c r="P2570"/>
      <c r="Q2570"/>
      <c r="R2570"/>
      <c r="S2570"/>
      <c r="T2570"/>
      <c r="U2570"/>
      <c r="V2570"/>
      <c r="W2570"/>
      <c r="X2570"/>
      <c r="Y2570"/>
      <c r="Z2570"/>
      <c r="AA2570" s="11">
        <v>1.803679506192633E-2</v>
      </c>
      <c r="AB2570" s="11">
        <v>1.0000000000000009E-2</v>
      </c>
      <c r="AC2570" s="11">
        <v>0.7</v>
      </c>
      <c r="AD2570" s="11">
        <v>0.7</v>
      </c>
      <c r="AE2570" s="11">
        <v>0.46500000000000002</v>
      </c>
      <c r="AF2570" s="11">
        <v>0.42700000000000005</v>
      </c>
      <c r="AG2570" s="11">
        <v>0.7</v>
      </c>
      <c r="AH2570" s="11">
        <v>0.79700000000000004</v>
      </c>
      <c r="AI2570" s="11">
        <v>0.77800000000000002</v>
      </c>
      <c r="AJ2570" s="11">
        <v>0.60286202128048105</v>
      </c>
      <c r="AK2570" s="11">
        <v>0.75505568234356402</v>
      </c>
      <c r="AL2570" s="11">
        <v>0.76700328032016896</v>
      </c>
      <c r="AM2570" s="11">
        <v>0.41753950512924887</v>
      </c>
      <c r="AN2570" s="11">
        <v>0.81042785714285714</v>
      </c>
      <c r="AO2570" s="11">
        <v>0.76584763958742264</v>
      </c>
      <c r="AP2570" s="11">
        <v>0.42944000130891796</v>
      </c>
      <c r="AQ2570" s="11">
        <v>0.76700328032016896</v>
      </c>
      <c r="AR2570" s="11">
        <v>19824.8816186767</v>
      </c>
      <c r="AS2570" s="11">
        <v>19640</v>
      </c>
      <c r="AT2570" s="11">
        <v>39926250</v>
      </c>
      <c r="AW2570" s="11">
        <v>0.02</v>
      </c>
      <c r="AX2570" s="11">
        <v>2.6777608643718059E-2</v>
      </c>
    </row>
    <row r="2571" spans="1:50">
      <c r="A2571"/>
      <c r="B2571"/>
      <c r="C2571"/>
      <c r="D2571"/>
      <c r="E2571"/>
      <c r="F2571"/>
      <c r="G2571"/>
      <c r="H2571"/>
      <c r="I2571"/>
      <c r="J2571"/>
      <c r="K2571"/>
      <c r="L2571"/>
      <c r="M2571"/>
      <c r="N2571"/>
      <c r="O2571"/>
      <c r="P2571"/>
      <c r="Q2571"/>
      <c r="R2571"/>
      <c r="S2571"/>
      <c r="T2571"/>
      <c r="U2571"/>
      <c r="V2571"/>
      <c r="W2571"/>
      <c r="X2571"/>
      <c r="Y2571"/>
      <c r="Z2571"/>
      <c r="AA2571" s="11">
        <v>1.803679506192633E-2</v>
      </c>
      <c r="AB2571" s="11">
        <v>1.0000000000000009E-2</v>
      </c>
      <c r="AC2571" s="11">
        <v>0.7</v>
      </c>
      <c r="AD2571" s="11">
        <v>0.7</v>
      </c>
      <c r="AE2571" s="11">
        <v>0.45799999999999996</v>
      </c>
      <c r="AF2571" s="11">
        <v>0.47100000000000003</v>
      </c>
      <c r="AG2571" s="11">
        <v>0.7</v>
      </c>
      <c r="AH2571" s="11">
        <v>0.81</v>
      </c>
      <c r="AI2571" s="11">
        <v>0.77800000000000002</v>
      </c>
      <c r="AJ2571" s="11">
        <v>0.636218672145206</v>
      </c>
      <c r="AK2571" s="11">
        <v>0.75186288383169997</v>
      </c>
      <c r="AL2571" s="11">
        <v>0.76625172260728047</v>
      </c>
      <c r="AM2571" s="11">
        <v>0.6696233229792411</v>
      </c>
      <c r="AN2571" s="11">
        <v>0.84753742857142866</v>
      </c>
      <c r="AO2571" s="11">
        <v>0.7748893370808434</v>
      </c>
      <c r="AP2571" s="11">
        <v>0.43920000109076496</v>
      </c>
      <c r="AQ2571" s="11">
        <v>0.76625172260728047</v>
      </c>
      <c r="AR2571" s="11">
        <v>21320.598521620101</v>
      </c>
      <c r="AS2571" s="11">
        <v>21140</v>
      </c>
      <c r="AT2571" s="11">
        <v>40263200</v>
      </c>
      <c r="AU2571" s="11">
        <v>34.661200000000001</v>
      </c>
      <c r="AW2571" s="11">
        <v>0.04</v>
      </c>
      <c r="AX2571" s="11">
        <v>2.5387929370866341E-2</v>
      </c>
    </row>
    <row r="2572" spans="1:50">
      <c r="A2572"/>
      <c r="B2572"/>
      <c r="C2572"/>
      <c r="D2572"/>
      <c r="E2572"/>
      <c r="F2572"/>
      <c r="G2572"/>
      <c r="H2572"/>
      <c r="I2572"/>
      <c r="J2572"/>
      <c r="K2572"/>
      <c r="L2572"/>
      <c r="M2572"/>
      <c r="N2572"/>
      <c r="O2572"/>
      <c r="P2572"/>
      <c r="Q2572"/>
      <c r="R2572"/>
      <c r="S2572"/>
      <c r="T2572"/>
      <c r="U2572"/>
      <c r="V2572"/>
      <c r="W2572"/>
      <c r="X2572"/>
      <c r="Y2572"/>
      <c r="Z2572"/>
      <c r="AA2572" s="11">
        <v>1.803679506192633E-2</v>
      </c>
      <c r="AB2572" s="11">
        <v>1.0000000000000009E-2</v>
      </c>
      <c r="AC2572" s="11">
        <v>0.7</v>
      </c>
      <c r="AD2572" s="11">
        <v>0.7</v>
      </c>
      <c r="AE2572" s="11">
        <v>0.53799999999999992</v>
      </c>
      <c r="AF2572" s="11">
        <v>0.54400000000000004</v>
      </c>
      <c r="AG2572" s="11">
        <v>0.7</v>
      </c>
      <c r="AH2572" s="11">
        <v>0.80700000000000005</v>
      </c>
      <c r="AI2572" s="11">
        <v>0.78</v>
      </c>
      <c r="AJ2572" s="11">
        <v>0.62786940836262795</v>
      </c>
      <c r="AK2572" s="11">
        <v>0.75070667617681797</v>
      </c>
      <c r="AL2572" s="11">
        <v>0.76758659291706954</v>
      </c>
      <c r="AM2572" s="11">
        <v>0.80919559800760776</v>
      </c>
      <c r="AN2572" s="11">
        <v>0.86889628571428579</v>
      </c>
      <c r="AO2572" s="11">
        <v>0.76067415480900569</v>
      </c>
      <c r="AP2572" s="11">
        <v>0.44896000087261201</v>
      </c>
      <c r="AQ2572" s="11">
        <v>0.76758659291706954</v>
      </c>
      <c r="AR2572" s="11">
        <v>22591.912585234801</v>
      </c>
      <c r="AS2572" s="11">
        <v>22230</v>
      </c>
      <c r="AT2572" s="11">
        <v>40720450</v>
      </c>
      <c r="AW2572" s="11">
        <v>0.06</v>
      </c>
      <c r="AX2572" s="11">
        <v>2.3007911739458847E-2</v>
      </c>
    </row>
    <row r="2573" spans="1:50">
      <c r="A2573"/>
      <c r="B2573"/>
      <c r="C2573"/>
      <c r="D2573"/>
      <c r="E2573"/>
      <c r="F2573"/>
      <c r="G2573"/>
      <c r="H2573"/>
      <c r="I2573"/>
      <c r="J2573"/>
      <c r="K2573"/>
      <c r="L2573"/>
      <c r="M2573"/>
      <c r="N2573"/>
      <c r="O2573"/>
      <c r="P2573"/>
      <c r="Q2573"/>
      <c r="R2573"/>
      <c r="S2573"/>
      <c r="T2573"/>
      <c r="U2573"/>
      <c r="V2573"/>
      <c r="W2573"/>
      <c r="X2573"/>
      <c r="Y2573"/>
      <c r="Z2573"/>
      <c r="AA2573" s="11">
        <v>1.803679506192633E-2</v>
      </c>
      <c r="AB2573" s="11">
        <v>1.0000000000000009E-2</v>
      </c>
      <c r="AC2573" s="11">
        <v>0.7</v>
      </c>
      <c r="AD2573" s="11">
        <v>0.7</v>
      </c>
      <c r="AE2573" s="11">
        <v>0.53100000000000003</v>
      </c>
      <c r="AF2573" s="11">
        <v>0.52</v>
      </c>
      <c r="AG2573" s="11">
        <v>0.7</v>
      </c>
      <c r="AH2573" s="11">
        <v>0.84099999999999997</v>
      </c>
      <c r="AI2573" s="11">
        <v>0.79599999999999993</v>
      </c>
      <c r="AJ2573" s="11">
        <v>0.61952014458005</v>
      </c>
      <c r="AK2573" s="11">
        <v>0.74955046852193596</v>
      </c>
      <c r="AL2573" s="11">
        <v>0.76892146322685861</v>
      </c>
      <c r="AM2573" s="11">
        <v>0.90179375785230442</v>
      </c>
      <c r="AN2573" s="11">
        <v>0.88863071428571427</v>
      </c>
      <c r="AO2573" s="11">
        <v>0.74645897253716798</v>
      </c>
      <c r="AP2573" s="11">
        <v>0.45872000065445895</v>
      </c>
      <c r="AQ2573" s="11">
        <v>0.76892146322685861</v>
      </c>
      <c r="AR2573" s="11">
        <v>24066.529426404799</v>
      </c>
      <c r="AS2573" s="11">
        <v>23700</v>
      </c>
      <c r="AT2573" s="11">
        <v>41313950</v>
      </c>
      <c r="AW2573" s="11">
        <v>0.06</v>
      </c>
      <c r="AX2573" s="11">
        <v>1.6976438122014437E-2</v>
      </c>
    </row>
    <row r="2574" spans="1:50">
      <c r="A2574"/>
      <c r="B2574"/>
      <c r="C2574"/>
      <c r="D2574"/>
      <c r="E2574"/>
      <c r="F2574"/>
      <c r="G2574"/>
      <c r="H2574"/>
      <c r="I2574"/>
      <c r="J2574"/>
      <c r="K2574"/>
      <c r="L2574"/>
      <c r="M2574"/>
      <c r="N2574"/>
      <c r="O2574"/>
      <c r="P2574"/>
      <c r="Q2574"/>
      <c r="R2574"/>
      <c r="S2574"/>
      <c r="T2574"/>
      <c r="U2574"/>
      <c r="V2574"/>
      <c r="W2574"/>
      <c r="X2574"/>
      <c r="Y2574"/>
      <c r="Z2574"/>
      <c r="AA2574" s="11">
        <v>1.803679506192633E-2</v>
      </c>
      <c r="AB2574" s="11">
        <v>1.0000000000000009E-2</v>
      </c>
      <c r="AC2574" s="11">
        <v>0.7</v>
      </c>
      <c r="AD2574" s="11">
        <v>0.7</v>
      </c>
      <c r="AE2574" s="11">
        <v>0.52600000000000002</v>
      </c>
      <c r="AF2574" s="11">
        <v>0.52200000000000002</v>
      </c>
      <c r="AG2574" s="11">
        <v>0.7</v>
      </c>
      <c r="AH2574" s="11">
        <v>0.83299999999999996</v>
      </c>
      <c r="AI2574" s="11">
        <v>0.81400000000000006</v>
      </c>
      <c r="AJ2574" s="11">
        <v>0.58697181395647802</v>
      </c>
      <c r="AK2574" s="11">
        <v>0.747400456881544</v>
      </c>
      <c r="AL2574" s="11">
        <v>0.77827150926299571</v>
      </c>
      <c r="AM2574" s="11">
        <v>0.98454636474134438</v>
      </c>
      <c r="AN2574" s="11">
        <v>0.91363899999999998</v>
      </c>
      <c r="AO2574" s="11">
        <v>0.75923636562474295</v>
      </c>
      <c r="AP2574" s="11">
        <v>0.468480000436306</v>
      </c>
      <c r="AQ2574" s="11">
        <v>0.77827150926299571</v>
      </c>
      <c r="AR2574" s="11">
        <v>24748.340864868998</v>
      </c>
      <c r="AS2574" s="11">
        <v>24460</v>
      </c>
      <c r="AT2574" s="11">
        <v>42004500</v>
      </c>
      <c r="AW2574" s="11">
        <v>7.0000000000000007E-2</v>
      </c>
      <c r="AX2574" s="11">
        <v>2.3204702077718853E-2</v>
      </c>
    </row>
    <row r="2575" spans="1:50">
      <c r="A2575"/>
      <c r="B2575"/>
      <c r="C2575"/>
      <c r="D2575"/>
      <c r="E2575"/>
      <c r="F2575"/>
      <c r="G2575"/>
      <c r="H2575"/>
      <c r="I2575"/>
      <c r="J2575"/>
      <c r="K2575"/>
      <c r="L2575"/>
      <c r="M2575"/>
      <c r="N2575"/>
      <c r="O2575"/>
      <c r="P2575"/>
      <c r="Q2575"/>
      <c r="R2575"/>
      <c r="S2575"/>
      <c r="T2575"/>
      <c r="U2575"/>
      <c r="V2575"/>
      <c r="W2575"/>
      <c r="X2575"/>
      <c r="Y2575"/>
      <c r="Z2575"/>
      <c r="AA2575" s="11">
        <v>1.803679506192633E-2</v>
      </c>
      <c r="AB2575" s="11">
        <v>2.9799999557435508E-2</v>
      </c>
      <c r="AC2575" s="11">
        <v>0.7</v>
      </c>
      <c r="AD2575" s="11">
        <v>0.7</v>
      </c>
      <c r="AE2575" s="11">
        <v>0.52900000000000003</v>
      </c>
      <c r="AF2575" s="11">
        <v>0.52700000000000002</v>
      </c>
      <c r="AG2575" s="11">
        <v>0.7</v>
      </c>
      <c r="AH2575" s="11">
        <v>0.83599999999999997</v>
      </c>
      <c r="AI2575" s="11">
        <v>0.79799999999999993</v>
      </c>
      <c r="AJ2575" s="11">
        <v>0.57845386810921995</v>
      </c>
      <c r="AK2575" s="11">
        <v>0.760863713966212</v>
      </c>
      <c r="AL2575" s="11">
        <v>0.76967941582040689</v>
      </c>
      <c r="AM2575" s="11">
        <v>1</v>
      </c>
      <c r="AN2575" s="11">
        <v>0.93563742857142851</v>
      </c>
      <c r="AO2575" s="11">
        <v>0.73306888853499186</v>
      </c>
      <c r="AP2575" s="11">
        <v>0.47824000021815294</v>
      </c>
      <c r="AQ2575" s="11">
        <v>0.76967941582040689</v>
      </c>
      <c r="AR2575" s="11">
        <v>25958.192914601499</v>
      </c>
      <c r="AS2575" s="11">
        <v>25610</v>
      </c>
      <c r="AT2575" s="11">
        <v>42691650</v>
      </c>
      <c r="AW2575" s="11">
        <v>7.0000000000000007E-2</v>
      </c>
      <c r="AX2575" s="11">
        <v>2.1716847187543492E-2</v>
      </c>
    </row>
    <row r="2576" spans="1:50">
      <c r="A2576"/>
      <c r="B2576"/>
      <c r="C2576"/>
      <c r="D2576"/>
      <c r="E2576"/>
      <c r="F2576"/>
      <c r="G2576"/>
      <c r="H2576"/>
      <c r="I2576"/>
      <c r="J2576"/>
      <c r="K2576"/>
      <c r="L2576"/>
      <c r="M2576"/>
      <c r="N2576"/>
      <c r="O2576"/>
      <c r="P2576"/>
      <c r="Q2576"/>
      <c r="R2576"/>
      <c r="S2576"/>
      <c r="T2576"/>
      <c r="U2576"/>
      <c r="V2576"/>
      <c r="W2576"/>
      <c r="X2576"/>
      <c r="Y2576"/>
      <c r="Z2576"/>
      <c r="AA2576" s="11">
        <v>1.803679506192633E-2</v>
      </c>
      <c r="AB2576" s="11">
        <v>4.9599999114871007E-2</v>
      </c>
      <c r="AC2576" s="11">
        <v>0.7</v>
      </c>
      <c r="AD2576" s="11">
        <v>0.7</v>
      </c>
      <c r="AE2576" s="11">
        <v>0.55399999999999994</v>
      </c>
      <c r="AF2576" s="11">
        <v>0.53</v>
      </c>
      <c r="AG2576" s="11">
        <v>0.7</v>
      </c>
      <c r="AH2576" s="11">
        <v>0.83900000000000008</v>
      </c>
      <c r="AI2576" s="11">
        <v>0.80200000000000005</v>
      </c>
      <c r="AJ2576" s="11">
        <v>0.59594633116380202</v>
      </c>
      <c r="AK2576" s="11">
        <v>0.72198228654329399</v>
      </c>
      <c r="AL2576" s="11">
        <v>0.7537856779493245</v>
      </c>
      <c r="AM2576" s="11">
        <v>1</v>
      </c>
      <c r="AN2576" s="11">
        <v>0.94358542857142846</v>
      </c>
      <c r="AO2576" s="11">
        <v>0.71457574610904662</v>
      </c>
      <c r="AP2576" s="11">
        <v>0.48799999999999999</v>
      </c>
      <c r="AQ2576" s="11">
        <v>0.7537856779493245</v>
      </c>
      <c r="AR2576" s="11">
        <v>27376.796039760698</v>
      </c>
      <c r="AS2576" s="11">
        <v>26990</v>
      </c>
      <c r="AT2576" s="11">
        <v>43398150</v>
      </c>
      <c r="AW2576" s="11">
        <v>0.06</v>
      </c>
      <c r="AX2576" s="11">
        <v>1.0310753352865271E-2</v>
      </c>
    </row>
    <row r="2577" spans="1:50">
      <c r="A2577"/>
      <c r="B2577"/>
      <c r="C2577"/>
      <c r="D2577"/>
      <c r="E2577"/>
      <c r="F2577"/>
      <c r="G2577"/>
      <c r="H2577"/>
      <c r="I2577"/>
      <c r="J2577"/>
      <c r="K2577"/>
      <c r="L2577"/>
      <c r="M2577"/>
      <c r="N2577"/>
      <c r="O2577"/>
      <c r="P2577"/>
      <c r="Q2577"/>
      <c r="R2577"/>
      <c r="S2577"/>
      <c r="T2577"/>
      <c r="U2577"/>
      <c r="V2577"/>
      <c r="W2577"/>
      <c r="X2577"/>
      <c r="Y2577"/>
      <c r="Z2577"/>
      <c r="AA2577" s="11">
        <v>1.803679506192633E-2</v>
      </c>
      <c r="AB2577" s="11">
        <v>6.9399998672306507E-2</v>
      </c>
      <c r="AC2577" s="11">
        <v>0.78700000000000003</v>
      </c>
      <c r="AD2577" s="11">
        <v>0.7</v>
      </c>
      <c r="AE2577" s="11">
        <v>0.55299999999999994</v>
      </c>
      <c r="AF2577" s="11">
        <v>0.505</v>
      </c>
      <c r="AG2577" s="11">
        <v>0.7</v>
      </c>
      <c r="AH2577" s="11">
        <v>0.83900000000000008</v>
      </c>
      <c r="AI2577" s="11">
        <v>0.82400000000000007</v>
      </c>
      <c r="AJ2577" s="11">
        <v>0.51825899608779225</v>
      </c>
      <c r="AK2577" s="11">
        <v>0.71095258646842996</v>
      </c>
      <c r="AL2577" s="11">
        <v>0.72227890570064301</v>
      </c>
      <c r="AM2577" s="11">
        <v>1</v>
      </c>
      <c r="AN2577" s="11">
        <v>0.95803299999999991</v>
      </c>
      <c r="AO2577" s="11">
        <v>0.71183272294823574</v>
      </c>
      <c r="AP2577" s="11">
        <v>0.5</v>
      </c>
      <c r="AQ2577" s="11">
        <v>0.72227890570064301</v>
      </c>
      <c r="AR2577" s="11">
        <v>30314.750464450499</v>
      </c>
      <c r="AS2577" s="11">
        <v>29810</v>
      </c>
      <c r="AT2577" s="11">
        <v>44116441</v>
      </c>
      <c r="AW2577" s="11">
        <v>0.05</v>
      </c>
      <c r="AX2577" s="11">
        <v>1.5896971448157354E-2</v>
      </c>
    </row>
    <row r="2578" spans="1:50">
      <c r="A2578"/>
      <c r="B2578"/>
      <c r="C2578"/>
      <c r="D2578"/>
      <c r="E2578"/>
      <c r="F2578"/>
      <c r="G2578"/>
      <c r="H2578"/>
      <c r="I2578"/>
      <c r="J2578"/>
      <c r="K2578"/>
      <c r="L2578"/>
      <c r="M2578"/>
      <c r="N2578"/>
      <c r="O2578"/>
      <c r="P2578"/>
      <c r="Q2578"/>
      <c r="R2578"/>
      <c r="S2578"/>
      <c r="T2578"/>
      <c r="U2578"/>
      <c r="V2578"/>
      <c r="W2578"/>
      <c r="X2578"/>
      <c r="Y2578"/>
      <c r="Z2578"/>
      <c r="AA2578" s="11">
        <v>1.803679506192633E-2</v>
      </c>
      <c r="AB2578" s="11">
        <v>8.9199998229742006E-2</v>
      </c>
      <c r="AC2578" s="11">
        <v>0.78</v>
      </c>
      <c r="AD2578" s="11">
        <v>0.8</v>
      </c>
      <c r="AE2578" s="11">
        <v>0.55200000000000005</v>
      </c>
      <c r="AF2578" s="11">
        <v>0.54799999999999993</v>
      </c>
      <c r="AG2578" s="11">
        <v>0.7</v>
      </c>
      <c r="AH2578" s="11">
        <v>0.78500000000000003</v>
      </c>
      <c r="AI2578" s="11">
        <v>0.86599999999999999</v>
      </c>
      <c r="AJ2578" s="11">
        <v>0.49744798947140617</v>
      </c>
      <c r="AK2578" s="11">
        <v>0.71981860994184599</v>
      </c>
      <c r="AL2578" s="11">
        <v>0.70154713648758837</v>
      </c>
      <c r="AM2578" s="11">
        <v>1</v>
      </c>
      <c r="AN2578" s="11">
        <v>0.97834728571428564</v>
      </c>
      <c r="AO2578" s="11">
        <v>0.71669606788680551</v>
      </c>
      <c r="AP2578" s="11">
        <v>0.49299999999999999</v>
      </c>
      <c r="AQ2578" s="11">
        <v>0.70154713648758837</v>
      </c>
      <c r="AR2578" s="11">
        <v>32223.304130614</v>
      </c>
      <c r="AS2578" s="11">
        <v>31490</v>
      </c>
      <c r="AT2578" s="11">
        <v>44878945</v>
      </c>
      <c r="AW2578" s="11">
        <v>0.06</v>
      </c>
      <c r="AX2578" s="11">
        <v>1.9098853821448963E-2</v>
      </c>
    </row>
    <row r="2579" spans="1:50">
      <c r="A2579"/>
      <c r="B2579"/>
      <c r="C2579"/>
      <c r="D2579"/>
      <c r="E2579"/>
      <c r="F2579"/>
      <c r="G2579"/>
      <c r="H2579"/>
      <c r="I2579"/>
      <c r="J2579"/>
      <c r="K2579"/>
      <c r="L2579"/>
      <c r="M2579"/>
      <c r="N2579"/>
      <c r="O2579"/>
      <c r="P2579"/>
      <c r="Q2579"/>
      <c r="R2579"/>
      <c r="S2579"/>
      <c r="T2579"/>
      <c r="U2579"/>
      <c r="V2579"/>
      <c r="W2579"/>
      <c r="X2579"/>
      <c r="Y2579"/>
      <c r="Z2579"/>
      <c r="AA2579" s="11">
        <v>1.803679506192633E-2</v>
      </c>
      <c r="AB2579" s="11">
        <v>0.10899999778717762</v>
      </c>
      <c r="AC2579" s="11">
        <v>0.77900000000000003</v>
      </c>
      <c r="AD2579" s="11">
        <v>0.8</v>
      </c>
      <c r="AE2579" s="11">
        <v>0.54500000000000004</v>
      </c>
      <c r="AF2579" s="11">
        <v>0.56200000000000006</v>
      </c>
      <c r="AG2579" s="11">
        <v>0.7</v>
      </c>
      <c r="AH2579" s="11">
        <v>0.78099999999999992</v>
      </c>
      <c r="AI2579" s="11">
        <v>0.86</v>
      </c>
      <c r="AJ2579" s="11">
        <v>0.48359950466250778</v>
      </c>
      <c r="AK2579" s="11">
        <v>0.732696764110502</v>
      </c>
      <c r="AL2579" s="11">
        <v>0.7220342511390957</v>
      </c>
      <c r="AM2579" s="11">
        <v>1</v>
      </c>
      <c r="AN2579" s="11">
        <v>1</v>
      </c>
      <c r="AO2579" s="11">
        <v>0.723007257144612</v>
      </c>
      <c r="AP2579" s="11">
        <v>0.502</v>
      </c>
      <c r="AQ2579" s="11">
        <v>0.7220342511390957</v>
      </c>
      <c r="AR2579" s="11">
        <v>33212.308176611601</v>
      </c>
      <c r="AS2579" s="11">
        <v>32270</v>
      </c>
      <c r="AT2579" s="11">
        <v>45555716</v>
      </c>
      <c r="AW2579" s="11">
        <v>0.06</v>
      </c>
      <c r="AX2579" s="11">
        <v>1.612774899814215E-2</v>
      </c>
    </row>
    <row r="2580" spans="1:50">
      <c r="A2580"/>
      <c r="B2580"/>
      <c r="C2580"/>
      <c r="D2580"/>
      <c r="E2580"/>
      <c r="F2580"/>
      <c r="G2580"/>
      <c r="H2580"/>
      <c r="I2580"/>
      <c r="J2580"/>
      <c r="K2580"/>
      <c r="L2580"/>
      <c r="M2580"/>
      <c r="N2580"/>
      <c r="O2580"/>
      <c r="P2580"/>
      <c r="Q2580"/>
      <c r="R2580"/>
      <c r="S2580"/>
      <c r="T2580"/>
      <c r="U2580"/>
      <c r="V2580"/>
      <c r="W2580"/>
      <c r="X2580"/>
      <c r="Y2580"/>
      <c r="Z2580"/>
      <c r="AA2580" s="11">
        <v>1.803679506192633E-2</v>
      </c>
      <c r="AB2580" s="11">
        <v>0.12879999734461312</v>
      </c>
      <c r="AC2580" s="11">
        <v>0.76800000000000002</v>
      </c>
      <c r="AD2580" s="11">
        <v>0.8</v>
      </c>
      <c r="AE2580" s="11">
        <v>0.58599999999999997</v>
      </c>
      <c r="AF2580" s="11">
        <v>0.55299999999999994</v>
      </c>
      <c r="AG2580" s="11">
        <v>0.8</v>
      </c>
      <c r="AH2580" s="11">
        <v>0.78900000000000003</v>
      </c>
      <c r="AI2580" s="11">
        <v>0.85799999999999998</v>
      </c>
      <c r="AJ2580" s="11">
        <v>0.46403981076747203</v>
      </c>
      <c r="AK2580" s="11">
        <v>0.73745352439516798</v>
      </c>
      <c r="AL2580" s="11">
        <v>0.70214429598992578</v>
      </c>
      <c r="AM2580" s="11">
        <v>1</v>
      </c>
      <c r="AN2580" s="11">
        <v>0.98814338045074968</v>
      </c>
      <c r="AO2580" s="11">
        <v>0.72666489134399614</v>
      </c>
      <c r="AP2580" s="11">
        <v>0.48299999999999998</v>
      </c>
      <c r="AQ2580" s="11">
        <v>0.70214429598992578</v>
      </c>
      <c r="AR2580" s="11">
        <v>32149.7944004249</v>
      </c>
      <c r="AS2580" s="11">
        <v>31490</v>
      </c>
      <c r="AT2580" s="11">
        <v>45957671</v>
      </c>
      <c r="AW2580" s="11">
        <v>7.0000000000000007E-2</v>
      </c>
      <c r="AX2580" s="11">
        <v>-5.3069521076979653E-3</v>
      </c>
    </row>
    <row r="2581" spans="1:50">
      <c r="A2581"/>
      <c r="B2581"/>
      <c r="C2581"/>
      <c r="D2581"/>
      <c r="E2581"/>
      <c r="F2581"/>
      <c r="G2581"/>
      <c r="H2581"/>
      <c r="I2581"/>
      <c r="J2581"/>
      <c r="K2581"/>
      <c r="L2581"/>
      <c r="M2581"/>
      <c r="N2581"/>
      <c r="O2581"/>
      <c r="P2581"/>
      <c r="Q2581"/>
      <c r="R2581"/>
      <c r="S2581"/>
      <c r="T2581"/>
      <c r="U2581"/>
      <c r="V2581"/>
      <c r="W2581"/>
      <c r="X2581"/>
      <c r="Y2581"/>
      <c r="Z2581"/>
      <c r="AA2581" s="11">
        <v>1.803679506192633E-2</v>
      </c>
      <c r="AB2581" s="11">
        <v>0.14859999690204861</v>
      </c>
      <c r="AC2581" s="11">
        <v>0.75800000000000001</v>
      </c>
      <c r="AD2581" s="11">
        <v>0.8</v>
      </c>
      <c r="AE2581" s="11">
        <v>0.58099999999999996</v>
      </c>
      <c r="AF2581" s="11">
        <v>0.54799999999999993</v>
      </c>
      <c r="AG2581" s="11">
        <v>0.8</v>
      </c>
      <c r="AH2581" s="11">
        <v>0.77700000000000002</v>
      </c>
      <c r="AI2581" s="11">
        <v>0.875</v>
      </c>
      <c r="AJ2581" s="11">
        <v>0.46439941265175955</v>
      </c>
      <c r="AK2581" s="11">
        <v>0.73507898920429127</v>
      </c>
      <c r="AL2581" s="11">
        <v>0.70012285307520927</v>
      </c>
      <c r="AM2581" s="11">
        <v>1</v>
      </c>
      <c r="AN2581" s="11">
        <v>0.96797718947292766</v>
      </c>
      <c r="AO2581" s="11">
        <v>0.72439824248121976</v>
      </c>
      <c r="AP2581" s="11">
        <v>0.47299999999999998</v>
      </c>
      <c r="AQ2581" s="11">
        <v>0.70012285307520927</v>
      </c>
      <c r="AS2581" s="11">
        <v>34246</v>
      </c>
      <c r="AW2581" s="11">
        <v>0.06</v>
      </c>
      <c r="AX2581" s="11">
        <v>-8.6916945341933838E-3</v>
      </c>
    </row>
    <row r="2582" spans="1:50">
      <c r="A2582"/>
      <c r="B2582"/>
      <c r="C2582"/>
      <c r="D2582"/>
      <c r="E2582"/>
      <c r="F2582"/>
      <c r="G2582"/>
      <c r="H2582"/>
      <c r="I2582"/>
      <c r="J2582"/>
      <c r="K2582"/>
      <c r="L2582"/>
      <c r="M2582"/>
      <c r="N2582"/>
      <c r="O2582"/>
      <c r="P2582"/>
      <c r="Q2582"/>
      <c r="R2582"/>
      <c r="S2582"/>
      <c r="T2582"/>
      <c r="U2582"/>
      <c r="V2582"/>
      <c r="W2582"/>
      <c r="X2582"/>
      <c r="Y2582"/>
      <c r="Z2582"/>
      <c r="AA2582" s="11">
        <v>0.37134457682190936</v>
      </c>
      <c r="AB2582" s="11">
        <v>0.26177602878985728</v>
      </c>
      <c r="AC2582" s="11">
        <v>0.7</v>
      </c>
      <c r="AD2582" s="11">
        <v>0.7</v>
      </c>
      <c r="AE2582" s="11">
        <v>0.64300000000000002</v>
      </c>
      <c r="AF2582" s="11">
        <v>0.78299999999999992</v>
      </c>
      <c r="AG2582" s="11">
        <v>0.5</v>
      </c>
      <c r="AH2582" s="11">
        <v>0.78400000000000003</v>
      </c>
      <c r="AI2582" s="11">
        <v>0.54200000000000004</v>
      </c>
      <c r="AJ2582" s="11">
        <v>9.0918889924828855E-2</v>
      </c>
      <c r="AK2582" s="11">
        <v>0.45269384569944399</v>
      </c>
      <c r="AL2582" s="11">
        <v>0.44747749633431122</v>
      </c>
      <c r="AM2582" s="11">
        <v>3.1535832079129999E-3</v>
      </c>
      <c r="AN2582" s="11" t="e">
        <v>#N/A</v>
      </c>
      <c r="AO2582" s="11">
        <v>0.4748171823133599</v>
      </c>
      <c r="AP2582" s="11">
        <v>0.54080000302195541</v>
      </c>
      <c r="AQ2582" s="11">
        <v>0.44747749633431122</v>
      </c>
      <c r="AR2582" s="11">
        <v>2024.6022567561599</v>
      </c>
      <c r="AS2582" s="11">
        <v>2000</v>
      </c>
      <c r="AT2582" s="11">
        <v>18080315</v>
      </c>
      <c r="AW2582" s="11">
        <v>0.03</v>
      </c>
      <c r="AX2582" s="11">
        <v>0.10014820499243682</v>
      </c>
    </row>
    <row r="2583" spans="1:50">
      <c r="A2583"/>
      <c r="B2583"/>
      <c r="C2583"/>
      <c r="D2583"/>
      <c r="E2583"/>
      <c r="F2583"/>
      <c r="G2583"/>
      <c r="H2583"/>
      <c r="I2583"/>
      <c r="J2583"/>
      <c r="K2583"/>
      <c r="L2583"/>
      <c r="M2583"/>
      <c r="N2583"/>
      <c r="O2583"/>
      <c r="P2583"/>
      <c r="Q2583"/>
      <c r="R2583"/>
      <c r="S2583"/>
      <c r="T2583"/>
      <c r="U2583"/>
      <c r="V2583"/>
      <c r="W2583"/>
      <c r="X2583"/>
      <c r="Y2583"/>
      <c r="Z2583"/>
      <c r="AA2583" s="11">
        <v>0.37134457682190936</v>
      </c>
      <c r="AB2583" s="11">
        <v>0.24460802990559183</v>
      </c>
      <c r="AC2583" s="11">
        <v>0.7</v>
      </c>
      <c r="AD2583" s="11">
        <v>0.7</v>
      </c>
      <c r="AE2583" s="11">
        <v>0.72499999999999998</v>
      </c>
      <c r="AF2583" s="11">
        <v>0.78099999999999992</v>
      </c>
      <c r="AG2583" s="11">
        <v>0.5</v>
      </c>
      <c r="AH2583" s="11">
        <v>0.80500000000000005</v>
      </c>
      <c r="AI2583" s="11">
        <v>0.61</v>
      </c>
      <c r="AJ2583" s="11">
        <v>8.2570296032076038E-2</v>
      </c>
      <c r="AK2583" s="11">
        <v>0.45172841400104397</v>
      </c>
      <c r="AL2583" s="11">
        <v>0.44640560852884664</v>
      </c>
      <c r="AM2583" s="11">
        <v>4.3281737887090003E-3</v>
      </c>
      <c r="AN2583" s="11" t="e">
        <v>#N/A</v>
      </c>
      <c r="AO2583" s="11">
        <v>0.4743032472702523</v>
      </c>
      <c r="AP2583" s="11">
        <v>0.5543200027197599</v>
      </c>
      <c r="AQ2583" s="11">
        <v>0.44640560852884664</v>
      </c>
      <c r="AR2583" s="11">
        <v>2123.6387502480502</v>
      </c>
      <c r="AS2583" s="11">
        <v>2090</v>
      </c>
      <c r="AT2583" s="11">
        <v>18234275</v>
      </c>
      <c r="AU2583" s="11">
        <v>35.409999999999997</v>
      </c>
      <c r="AV2583" s="11">
        <v>46.68</v>
      </c>
      <c r="AW2583" s="11">
        <v>0.03</v>
      </c>
      <c r="AX2583" s="11">
        <v>9.7797535948400072E-2</v>
      </c>
    </row>
    <row r="2584" spans="1:50">
      <c r="A2584"/>
      <c r="B2584"/>
      <c r="C2584"/>
      <c r="D2584"/>
      <c r="E2584"/>
      <c r="F2584"/>
      <c r="G2584"/>
      <c r="H2584"/>
      <c r="I2584"/>
      <c r="J2584"/>
      <c r="K2584"/>
      <c r="L2584"/>
      <c r="M2584"/>
      <c r="N2584"/>
      <c r="O2584"/>
      <c r="P2584"/>
      <c r="Q2584"/>
      <c r="R2584"/>
      <c r="S2584"/>
      <c r="T2584"/>
      <c r="U2584"/>
      <c r="V2584"/>
      <c r="W2584"/>
      <c r="X2584"/>
      <c r="Y2584"/>
      <c r="Z2584"/>
      <c r="AA2584" s="11">
        <v>0.37134457682190936</v>
      </c>
      <c r="AB2584" s="11">
        <v>0.22744003102132671</v>
      </c>
      <c r="AC2584" s="11">
        <v>0.85</v>
      </c>
      <c r="AD2584" s="11">
        <v>0.7</v>
      </c>
      <c r="AE2584" s="11">
        <v>0.72499999999999998</v>
      </c>
      <c r="AF2584" s="11">
        <v>0.69099999999999995</v>
      </c>
      <c r="AG2584" s="11">
        <v>0.5</v>
      </c>
      <c r="AH2584" s="11">
        <v>0.81799999999999995</v>
      </c>
      <c r="AI2584" s="11">
        <v>0.61</v>
      </c>
      <c r="AJ2584" s="11">
        <v>0.15370953895144202</v>
      </c>
      <c r="AK2584" s="11">
        <v>0.46125572293150902</v>
      </c>
      <c r="AL2584" s="11">
        <v>0.45474272857592463</v>
      </c>
      <c r="AM2584" s="11">
        <v>6.9477478418912223E-3</v>
      </c>
      <c r="AN2584" s="11" t="e">
        <v>#N/A</v>
      </c>
      <c r="AO2584" s="11">
        <v>0.47715193290131974</v>
      </c>
      <c r="AP2584" s="11">
        <v>0.56784000241756427</v>
      </c>
      <c r="AQ2584" s="11">
        <v>0.45474272857592463</v>
      </c>
      <c r="AR2584" s="11">
        <v>2282.3291089383602</v>
      </c>
      <c r="AS2584" s="11">
        <v>2260</v>
      </c>
      <c r="AT2584" s="11">
        <v>18373340</v>
      </c>
      <c r="AW2584" s="11">
        <v>0.05</v>
      </c>
      <c r="AX2584" s="11">
        <v>9.4694836395978144E-2</v>
      </c>
    </row>
    <row r="2585" spans="1:50">
      <c r="A2585"/>
      <c r="B2585"/>
      <c r="C2585"/>
      <c r="D2585"/>
      <c r="E2585"/>
      <c r="F2585"/>
      <c r="G2585"/>
      <c r="H2585"/>
      <c r="I2585"/>
      <c r="J2585"/>
      <c r="K2585"/>
      <c r="L2585"/>
      <c r="M2585"/>
      <c r="N2585"/>
      <c r="O2585"/>
      <c r="P2585"/>
      <c r="Q2585"/>
      <c r="R2585"/>
      <c r="S2585"/>
      <c r="T2585"/>
      <c r="U2585"/>
      <c r="V2585"/>
      <c r="W2585"/>
      <c r="X2585"/>
      <c r="Y2585"/>
      <c r="Z2585"/>
      <c r="AA2585" s="11">
        <v>0.37134457682190936</v>
      </c>
      <c r="AB2585" s="11">
        <v>0.21027203213706125</v>
      </c>
      <c r="AC2585" s="11">
        <v>0.85</v>
      </c>
      <c r="AD2585" s="11">
        <v>0.7</v>
      </c>
      <c r="AE2585" s="11">
        <v>0.72299999999999998</v>
      </c>
      <c r="AF2585" s="11">
        <v>0.66299999999999992</v>
      </c>
      <c r="AG2585" s="11">
        <v>0.5</v>
      </c>
      <c r="AH2585" s="11">
        <v>0.77</v>
      </c>
      <c r="AI2585" s="11">
        <v>0.61</v>
      </c>
      <c r="AJ2585" s="11">
        <v>0.22484878187080798</v>
      </c>
      <c r="AK2585" s="11">
        <v>0.47078303186197401</v>
      </c>
      <c r="AL2585" s="11">
        <v>0.46307984862300255</v>
      </c>
      <c r="AM2585" s="11">
        <v>1.0463447372368111E-2</v>
      </c>
      <c r="AN2585" s="11" t="e">
        <v>#N/A</v>
      </c>
      <c r="AO2585" s="11">
        <v>0.48000061853238724</v>
      </c>
      <c r="AP2585" s="11">
        <v>0.58136000211536887</v>
      </c>
      <c r="AQ2585" s="11">
        <v>0.46307984862300255</v>
      </c>
      <c r="AR2585" s="11">
        <v>2400.2451948831799</v>
      </c>
      <c r="AS2585" s="11">
        <v>2360</v>
      </c>
      <c r="AT2585" s="11">
        <v>18498471</v>
      </c>
      <c r="AW2585" s="11">
        <v>0.05</v>
      </c>
      <c r="AX2585" s="11">
        <v>9.5269072917122333E-2</v>
      </c>
    </row>
    <row r="2586" spans="1:50">
      <c r="A2586"/>
      <c r="B2586"/>
      <c r="C2586"/>
      <c r="D2586"/>
      <c r="E2586"/>
      <c r="F2586"/>
      <c r="G2586"/>
      <c r="H2586"/>
      <c r="I2586"/>
      <c r="J2586"/>
      <c r="K2586"/>
      <c r="L2586"/>
      <c r="M2586"/>
      <c r="N2586"/>
      <c r="O2586"/>
      <c r="P2586"/>
      <c r="Q2586"/>
      <c r="R2586"/>
      <c r="S2586"/>
      <c r="T2586"/>
      <c r="U2586"/>
      <c r="V2586"/>
      <c r="W2586"/>
      <c r="X2586"/>
      <c r="Y2586"/>
      <c r="Z2586"/>
      <c r="AA2586" s="11">
        <v>0.37134457682190936</v>
      </c>
      <c r="AB2586" s="11">
        <v>0.1931040332527959</v>
      </c>
      <c r="AC2586" s="11">
        <v>0.7</v>
      </c>
      <c r="AD2586" s="11">
        <v>0.7</v>
      </c>
      <c r="AE2586" s="11">
        <v>0.72599999999999998</v>
      </c>
      <c r="AF2586" s="11">
        <v>0.71700000000000008</v>
      </c>
      <c r="AG2586" s="11">
        <v>0.5</v>
      </c>
      <c r="AH2586" s="11">
        <v>0.74</v>
      </c>
      <c r="AI2586" s="11">
        <v>0.68</v>
      </c>
      <c r="AJ2586" s="11">
        <v>0.20483270464010098</v>
      </c>
      <c r="AK2586" s="11">
        <v>0.45640463367904405</v>
      </c>
      <c r="AL2586" s="11">
        <v>0.46589641572932583</v>
      </c>
      <c r="AM2586" s="11">
        <v>1.5322485773992445E-2</v>
      </c>
      <c r="AN2586" s="11" t="e">
        <v>#N/A</v>
      </c>
      <c r="AO2586" s="11">
        <v>0.49287441899397189</v>
      </c>
      <c r="AP2586" s="11">
        <v>0.59488000181317324</v>
      </c>
      <c r="AQ2586" s="11">
        <v>0.46589641572932583</v>
      </c>
      <c r="AR2586" s="11">
        <v>2524.7527045084398</v>
      </c>
      <c r="AS2586" s="11">
        <v>2480</v>
      </c>
      <c r="AT2586" s="11">
        <v>18611355</v>
      </c>
      <c r="AW2586" s="11">
        <v>0.04</v>
      </c>
      <c r="AX2586" s="11">
        <v>9.7196590777745451E-2</v>
      </c>
    </row>
    <row r="2587" spans="1:50">
      <c r="A2587"/>
      <c r="B2587"/>
      <c r="C2587"/>
      <c r="D2587"/>
      <c r="E2587"/>
      <c r="F2587"/>
      <c r="G2587"/>
      <c r="H2587"/>
      <c r="I2587"/>
      <c r="J2587"/>
      <c r="K2587"/>
      <c r="L2587"/>
      <c r="M2587"/>
      <c r="N2587"/>
      <c r="O2587"/>
      <c r="P2587"/>
      <c r="Q2587"/>
      <c r="R2587"/>
      <c r="S2587"/>
      <c r="T2587"/>
      <c r="U2587"/>
      <c r="V2587"/>
      <c r="W2587"/>
      <c r="X2587"/>
      <c r="Y2587"/>
      <c r="Z2587"/>
      <c r="AA2587" s="11">
        <v>0.37134457682190936</v>
      </c>
      <c r="AB2587" s="11">
        <v>0.17593603436853056</v>
      </c>
      <c r="AC2587" s="11">
        <v>0.7</v>
      </c>
      <c r="AD2587" s="11">
        <v>0.5</v>
      </c>
      <c r="AE2587" s="11">
        <v>0.72900000000000009</v>
      </c>
      <c r="AF2587" s="11">
        <v>0.79700000000000004</v>
      </c>
      <c r="AG2587" s="11">
        <v>0.5</v>
      </c>
      <c r="AH2587" s="11">
        <v>0.74900000000000011</v>
      </c>
      <c r="AI2587" s="11">
        <v>0.71</v>
      </c>
      <c r="AJ2587" s="11">
        <v>0.184816627409394</v>
      </c>
      <c r="AK2587" s="11">
        <v>0.44202623549611397</v>
      </c>
      <c r="AL2587" s="11">
        <v>0.46871298283564922</v>
      </c>
      <c r="AM2587" s="11">
        <v>2.5542887897660776E-2</v>
      </c>
      <c r="AN2587" s="11" t="e">
        <v>#N/A</v>
      </c>
      <c r="AO2587" s="11">
        <v>0.50574821945555648</v>
      </c>
      <c r="AP2587" s="11">
        <v>0.60840000151097773</v>
      </c>
      <c r="AQ2587" s="11">
        <v>0.46871298283564922</v>
      </c>
      <c r="AR2587" s="11">
        <v>2719.1858493130198</v>
      </c>
      <c r="AS2587" s="11">
        <v>2670</v>
      </c>
      <c r="AT2587" s="11">
        <v>18713711</v>
      </c>
      <c r="AW2587" s="11">
        <v>0.03</v>
      </c>
      <c r="AX2587" s="11">
        <v>9.7133710938487106E-2</v>
      </c>
    </row>
    <row r="2588" spans="1:50">
      <c r="A2588"/>
      <c r="B2588"/>
      <c r="C2588"/>
      <c r="D2588"/>
      <c r="E2588"/>
      <c r="F2588"/>
      <c r="G2588"/>
      <c r="H2588"/>
      <c r="I2588"/>
      <c r="J2588"/>
      <c r="K2588"/>
      <c r="L2588"/>
      <c r="M2588"/>
      <c r="N2588"/>
      <c r="O2588"/>
      <c r="P2588"/>
      <c r="Q2588"/>
      <c r="R2588"/>
      <c r="S2588"/>
      <c r="T2588"/>
      <c r="U2588"/>
      <c r="V2588"/>
      <c r="W2588"/>
      <c r="X2588"/>
      <c r="Y2588"/>
      <c r="Z2588"/>
      <c r="AA2588" s="11">
        <v>0.37134457682190936</v>
      </c>
      <c r="AB2588" s="11">
        <v>0.15876803548426532</v>
      </c>
      <c r="AC2588" s="11">
        <v>0.7</v>
      </c>
      <c r="AD2588" s="11">
        <v>0.5</v>
      </c>
      <c r="AE2588" s="11">
        <v>0.7340000000000001</v>
      </c>
      <c r="AF2588" s="11">
        <v>0.81299999999999994</v>
      </c>
      <c r="AG2588" s="11">
        <v>0.5</v>
      </c>
      <c r="AH2588" s="11">
        <v>0.79099999999999993</v>
      </c>
      <c r="AI2588" s="11">
        <v>0.70200000000000007</v>
      </c>
      <c r="AJ2588" s="11">
        <v>0.25877567385660499</v>
      </c>
      <c r="AK2588" s="11">
        <v>0.45655074535556101</v>
      </c>
      <c r="AL2588" s="11">
        <v>0.46350140615210744</v>
      </c>
      <c r="AM2588" s="11">
        <v>3.9466226880175884E-2</v>
      </c>
      <c r="AN2588" s="11" t="e">
        <v>#N/A</v>
      </c>
      <c r="AO2588" s="11">
        <v>0.52104807201288772</v>
      </c>
      <c r="AP2588" s="11">
        <v>0.6219200012087821</v>
      </c>
      <c r="AQ2588" s="11">
        <v>0.46350140615210744</v>
      </c>
      <c r="AR2588" s="11">
        <v>2725.72796645162</v>
      </c>
      <c r="AS2588" s="11">
        <v>2680</v>
      </c>
      <c r="AT2588" s="11">
        <v>18797000</v>
      </c>
      <c r="AW2588" s="11">
        <v>0.05</v>
      </c>
      <c r="AX2588" s="11">
        <v>0.10232306345489711</v>
      </c>
    </row>
    <row r="2589" spans="1:50">
      <c r="A2589"/>
      <c r="B2589"/>
      <c r="C2589"/>
      <c r="D2589"/>
      <c r="E2589"/>
      <c r="F2589"/>
      <c r="G2589"/>
      <c r="H2589"/>
      <c r="I2589"/>
      <c r="J2589"/>
      <c r="K2589"/>
      <c r="L2589"/>
      <c r="M2589"/>
      <c r="N2589"/>
      <c r="O2589"/>
      <c r="P2589"/>
      <c r="Q2589"/>
      <c r="R2589"/>
      <c r="S2589"/>
      <c r="T2589"/>
      <c r="U2589"/>
      <c r="V2589"/>
      <c r="W2589"/>
      <c r="X2589"/>
      <c r="Y2589"/>
      <c r="Z2589"/>
      <c r="AA2589" s="11">
        <v>0.37134457682190936</v>
      </c>
      <c r="AB2589" s="11">
        <v>0.14160003659999998</v>
      </c>
      <c r="AC2589" s="11">
        <v>0.7</v>
      </c>
      <c r="AD2589" s="11">
        <v>0.5</v>
      </c>
      <c r="AE2589" s="11">
        <v>0.73299999999999998</v>
      </c>
      <c r="AF2589" s="11">
        <v>0.81299999999999994</v>
      </c>
      <c r="AG2589" s="11">
        <v>0.5</v>
      </c>
      <c r="AH2589" s="11">
        <v>0.79299999999999993</v>
      </c>
      <c r="AI2589" s="11">
        <v>0.72</v>
      </c>
      <c r="AJ2589" s="11">
        <v>0.33273472030381601</v>
      </c>
      <c r="AK2589" s="11">
        <v>0.47107525521500798</v>
      </c>
      <c r="AL2589" s="11">
        <v>0.45828982946856572</v>
      </c>
      <c r="AM2589" s="11">
        <v>5.4695429534497228E-2</v>
      </c>
      <c r="AN2589" s="11" t="e">
        <v>#N/A</v>
      </c>
      <c r="AO2589" s="11">
        <v>0.53634792457021896</v>
      </c>
      <c r="AP2589" s="11">
        <v>0.63544000090658659</v>
      </c>
      <c r="AQ2589" s="11">
        <v>0.45828982946856572</v>
      </c>
      <c r="AR2589" s="11">
        <v>2860.9574395404002</v>
      </c>
      <c r="AS2589" s="11">
        <v>2820</v>
      </c>
      <c r="AT2589" s="11">
        <v>18921000</v>
      </c>
      <c r="AU2589" s="11">
        <v>41.06</v>
      </c>
      <c r="AV2589" s="11">
        <v>39.74</v>
      </c>
      <c r="AW2589" s="11">
        <v>0.06</v>
      </c>
      <c r="AX2589" s="11">
        <v>9.7609113093962585E-2</v>
      </c>
    </row>
    <row r="2590" spans="1:50">
      <c r="A2590"/>
      <c r="B2590"/>
      <c r="C2590"/>
      <c r="D2590"/>
      <c r="E2590"/>
      <c r="F2590"/>
      <c r="G2590"/>
      <c r="H2590"/>
      <c r="I2590"/>
      <c r="J2590"/>
      <c r="K2590"/>
      <c r="L2590"/>
      <c r="M2590"/>
      <c r="N2590"/>
      <c r="O2590"/>
      <c r="P2590"/>
      <c r="Q2590"/>
      <c r="R2590"/>
      <c r="S2590"/>
      <c r="T2590"/>
      <c r="U2590"/>
      <c r="V2590"/>
      <c r="W2590"/>
      <c r="X2590"/>
      <c r="Y2590"/>
      <c r="Z2590"/>
      <c r="AA2590" s="11">
        <v>0.37134457682190936</v>
      </c>
      <c r="AB2590" s="11">
        <v>0.18999999999999995</v>
      </c>
      <c r="AC2590" s="11">
        <v>0.7</v>
      </c>
      <c r="AD2590" s="11">
        <v>0.5</v>
      </c>
      <c r="AE2590" s="11">
        <v>0.7340000000000001</v>
      </c>
      <c r="AF2590" s="11">
        <v>0.80299999999999994</v>
      </c>
      <c r="AG2590" s="11">
        <v>0.5</v>
      </c>
      <c r="AH2590" s="11">
        <v>0.68599999999999994</v>
      </c>
      <c r="AI2590" s="11">
        <v>0.70200000000000007</v>
      </c>
      <c r="AJ2590" s="11">
        <v>0.32278792653769794</v>
      </c>
      <c r="AK2590" s="11">
        <v>0.47191496242190401</v>
      </c>
      <c r="AL2590" s="11">
        <v>0.44822658972648644</v>
      </c>
      <c r="AM2590" s="11">
        <v>8.0750302798495557E-2</v>
      </c>
      <c r="AN2590" s="11" t="e">
        <v>#N/A</v>
      </c>
      <c r="AO2590" s="11">
        <v>0.51939758891987053</v>
      </c>
      <c r="AP2590" s="11">
        <v>0.64896000060439107</v>
      </c>
      <c r="AQ2590" s="11">
        <v>0.44822658972648644</v>
      </c>
      <c r="AR2590" s="11">
        <v>3055.5381221042599</v>
      </c>
      <c r="AS2590" s="11">
        <v>3030</v>
      </c>
      <c r="AT2590" s="11">
        <v>19173000</v>
      </c>
      <c r="AW2590" s="11">
        <v>0.05</v>
      </c>
      <c r="AX2590" s="11">
        <v>9.2942567674892285E-2</v>
      </c>
    </row>
    <row r="2591" spans="1:50">
      <c r="A2591"/>
      <c r="B2591"/>
      <c r="C2591"/>
      <c r="D2591"/>
      <c r="E2591"/>
      <c r="F2591"/>
      <c r="G2591"/>
      <c r="H2591"/>
      <c r="I2591"/>
      <c r="J2591"/>
      <c r="K2591"/>
      <c r="L2591"/>
      <c r="M2591"/>
      <c r="N2591"/>
      <c r="O2591"/>
      <c r="P2591"/>
      <c r="Q2591"/>
      <c r="R2591"/>
      <c r="S2591"/>
      <c r="T2591"/>
      <c r="U2591"/>
      <c r="V2591"/>
      <c r="W2591"/>
      <c r="X2591"/>
      <c r="Y2591"/>
      <c r="Z2591"/>
      <c r="AA2591" s="11">
        <v>0.37134457682190936</v>
      </c>
      <c r="AB2591" s="11">
        <v>0.20619999963790181</v>
      </c>
      <c r="AC2591" s="11">
        <v>0.7</v>
      </c>
      <c r="AD2591" s="11">
        <v>0.5</v>
      </c>
      <c r="AE2591" s="11">
        <v>0.79900000000000004</v>
      </c>
      <c r="AF2591" s="11">
        <v>0.77300000000000002</v>
      </c>
      <c r="AG2591" s="11">
        <v>0.5</v>
      </c>
      <c r="AH2591" s="11">
        <v>0.69599999999999995</v>
      </c>
      <c r="AI2591" s="11">
        <v>0.70599999999999996</v>
      </c>
      <c r="AJ2591" s="11">
        <v>0.28101360391132801</v>
      </c>
      <c r="AK2591" s="11">
        <v>0.46759715488949205</v>
      </c>
      <c r="AL2591" s="11">
        <v>0.46849329009610508</v>
      </c>
      <c r="AM2591" s="11">
        <v>0.12623791091471667</v>
      </c>
      <c r="AN2591" s="11" t="e">
        <v>#N/A</v>
      </c>
      <c r="AO2591" s="11">
        <v>0.51093746976245913</v>
      </c>
      <c r="AP2591" s="11">
        <v>0.66248000030219545</v>
      </c>
      <c r="AQ2591" s="11">
        <v>0.46849329009610508</v>
      </c>
      <c r="AR2591" s="11">
        <v>3264.0416167779399</v>
      </c>
      <c r="AS2591" s="11">
        <v>3230</v>
      </c>
      <c r="AT2591" s="11">
        <v>19462000</v>
      </c>
      <c r="AW2591" s="11">
        <v>0.05</v>
      </c>
      <c r="AX2591" s="11">
        <v>9.0496469401190882E-2</v>
      </c>
    </row>
    <row r="2592" spans="1:50">
      <c r="A2592"/>
      <c r="B2592"/>
      <c r="C2592"/>
      <c r="D2592"/>
      <c r="E2592"/>
      <c r="F2592"/>
      <c r="G2592"/>
      <c r="H2592"/>
      <c r="I2592"/>
      <c r="J2592"/>
      <c r="K2592"/>
      <c r="L2592"/>
      <c r="M2592"/>
      <c r="N2592"/>
      <c r="O2592"/>
      <c r="P2592"/>
      <c r="Q2592"/>
      <c r="R2592"/>
      <c r="S2592"/>
      <c r="T2592"/>
      <c r="U2592"/>
      <c r="V2592"/>
      <c r="W2592"/>
      <c r="X2592"/>
      <c r="Y2592"/>
      <c r="Z2592"/>
      <c r="AA2592" s="11">
        <v>0.37134457682190936</v>
      </c>
      <c r="AB2592" s="11">
        <v>0.22239999927580356</v>
      </c>
      <c r="AC2592" s="11">
        <v>0.7</v>
      </c>
      <c r="AD2592" s="11">
        <v>0.3</v>
      </c>
      <c r="AE2592" s="11">
        <v>0.78500000000000003</v>
      </c>
      <c r="AF2592" s="11">
        <v>0.80599999999999994</v>
      </c>
      <c r="AG2592" s="11">
        <v>0.5</v>
      </c>
      <c r="AH2592" s="11">
        <v>0.72299999999999998</v>
      </c>
      <c r="AI2592" s="11">
        <v>0.7659999999999999</v>
      </c>
      <c r="AJ2592" s="11">
        <v>0.23392153730186802</v>
      </c>
      <c r="AK2592" s="11">
        <v>0.4583857129551</v>
      </c>
      <c r="AL2592" s="11">
        <v>0.43330400882837161</v>
      </c>
      <c r="AM2592" s="11">
        <v>0.18991791516959333</v>
      </c>
      <c r="AN2592" s="11" t="e">
        <v>#N/A</v>
      </c>
      <c r="AO2592" s="11">
        <v>0.52355030896531485</v>
      </c>
      <c r="AP2592" s="11">
        <v>0.67599999999999993</v>
      </c>
      <c r="AQ2592" s="11">
        <v>0.43330400882837161</v>
      </c>
      <c r="AR2592" s="11">
        <v>3545.88116831959</v>
      </c>
      <c r="AS2592" s="11">
        <v>3500</v>
      </c>
      <c r="AT2592" s="11">
        <v>19668000</v>
      </c>
      <c r="AW2592" s="11">
        <v>0.03</v>
      </c>
      <c r="AX2592" s="11">
        <v>8.6685438465462283E-2</v>
      </c>
    </row>
    <row r="2593" spans="1:50">
      <c r="A2593"/>
      <c r="B2593"/>
      <c r="C2593"/>
      <c r="D2593"/>
      <c r="E2593"/>
      <c r="F2593"/>
      <c r="G2593"/>
      <c r="H2593"/>
      <c r="I2593"/>
      <c r="J2593"/>
      <c r="K2593"/>
      <c r="L2593"/>
      <c r="M2593"/>
      <c r="N2593"/>
      <c r="O2593"/>
      <c r="P2593"/>
      <c r="Q2593"/>
      <c r="R2593"/>
      <c r="S2593"/>
      <c r="T2593"/>
      <c r="U2593"/>
      <c r="V2593"/>
      <c r="W2593"/>
      <c r="X2593"/>
      <c r="Y2593"/>
      <c r="Z2593"/>
      <c r="AA2593" s="11">
        <v>0.37134457682190936</v>
      </c>
      <c r="AB2593" s="11">
        <v>0.23859999891370531</v>
      </c>
      <c r="AC2593" s="11">
        <v>0.68200000000000005</v>
      </c>
      <c r="AD2593" s="11">
        <v>0.3</v>
      </c>
      <c r="AE2593" s="11">
        <v>0.78500000000000003</v>
      </c>
      <c r="AF2593" s="11">
        <v>0.83099999999999996</v>
      </c>
      <c r="AG2593" s="11">
        <v>0.3</v>
      </c>
      <c r="AH2593" s="11">
        <v>0.72499999999999998</v>
      </c>
      <c r="AI2593" s="11">
        <v>0.71400000000000008</v>
      </c>
      <c r="AJ2593" s="11">
        <v>0.18657892996453401</v>
      </c>
      <c r="AK2593" s="11">
        <v>0.45478478801820599</v>
      </c>
      <c r="AL2593" s="11">
        <v>0.4726776337003008</v>
      </c>
      <c r="AM2593" s="11">
        <v>0.3024180048498667</v>
      </c>
      <c r="AN2593" s="11" t="e">
        <v>#N/A</v>
      </c>
      <c r="AO2593" s="11">
        <v>0.536883166057463</v>
      </c>
      <c r="AP2593" s="11">
        <v>0.68599999999999994</v>
      </c>
      <c r="AQ2593" s="11">
        <v>0.4726776337003008</v>
      </c>
      <c r="AR2593" s="11">
        <v>3898.72086442202</v>
      </c>
      <c r="AS2593" s="11">
        <v>3850</v>
      </c>
      <c r="AT2593" s="11">
        <v>19886000</v>
      </c>
      <c r="AW2593" s="11">
        <v>0.02</v>
      </c>
      <c r="AX2593" s="11">
        <v>8.4239232831558153E-2</v>
      </c>
    </row>
    <row r="2594" spans="1:50">
      <c r="A2594"/>
      <c r="B2594"/>
      <c r="C2594"/>
      <c r="D2594"/>
      <c r="E2594"/>
      <c r="F2594"/>
      <c r="G2594"/>
      <c r="H2594"/>
      <c r="I2594"/>
      <c r="J2594"/>
      <c r="K2594"/>
      <c r="L2594"/>
      <c r="M2594"/>
      <c r="N2594"/>
      <c r="O2594"/>
      <c r="P2594"/>
      <c r="Q2594"/>
      <c r="R2594"/>
      <c r="S2594"/>
      <c r="T2594"/>
      <c r="U2594"/>
      <c r="V2594"/>
      <c r="W2594"/>
      <c r="X2594"/>
      <c r="Y2594"/>
      <c r="Z2594"/>
      <c r="AA2594" s="11">
        <v>0.37134457682190936</v>
      </c>
      <c r="AB2594" s="11">
        <v>0.25479999855160718</v>
      </c>
      <c r="AC2594" s="11">
        <v>0.69200000000000006</v>
      </c>
      <c r="AD2594" s="11">
        <v>0.4</v>
      </c>
      <c r="AE2594" s="11">
        <v>0.78500000000000003</v>
      </c>
      <c r="AF2594" s="11">
        <v>0.83400000000000007</v>
      </c>
      <c r="AG2594" s="11">
        <v>0.3</v>
      </c>
      <c r="AH2594" s="11">
        <v>0.70400000000000007</v>
      </c>
      <c r="AI2594" s="11">
        <v>0.71599999999999997</v>
      </c>
      <c r="AJ2594" s="11">
        <v>0.108177383475866</v>
      </c>
      <c r="AK2594" s="11">
        <v>0.41690708473614002</v>
      </c>
      <c r="AL2594" s="11">
        <v>0.49546343405964699</v>
      </c>
      <c r="AM2594" s="11">
        <v>0.44330551390971223</v>
      </c>
      <c r="AN2594" s="11" t="e">
        <v>#N/A</v>
      </c>
      <c r="AO2594" s="11">
        <v>0.52613295185205533</v>
      </c>
      <c r="AP2594" s="11">
        <v>0.68900000000000006</v>
      </c>
      <c r="AQ2594" s="11">
        <v>0.49546343405964699</v>
      </c>
      <c r="AR2594" s="11">
        <v>4279.7339567945901</v>
      </c>
      <c r="AS2594" s="11">
        <v>4230</v>
      </c>
      <c r="AT2594" s="11">
        <v>20010000</v>
      </c>
      <c r="AU2594" s="11">
        <v>40.26</v>
      </c>
      <c r="AV2594" s="11">
        <v>29.13</v>
      </c>
      <c r="AW2594" s="11">
        <v>0.01</v>
      </c>
      <c r="AX2594" s="11">
        <v>8.1213388101408157E-2</v>
      </c>
    </row>
    <row r="2595" spans="1:50">
      <c r="A2595"/>
      <c r="B2595"/>
      <c r="C2595"/>
      <c r="D2595"/>
      <c r="E2595"/>
      <c r="F2595"/>
      <c r="G2595"/>
      <c r="H2595"/>
      <c r="I2595"/>
      <c r="J2595"/>
      <c r="K2595"/>
      <c r="L2595"/>
      <c r="M2595"/>
      <c r="N2595"/>
      <c r="O2595"/>
      <c r="P2595"/>
      <c r="Q2595"/>
      <c r="R2595"/>
      <c r="S2595"/>
      <c r="T2595"/>
      <c r="U2595"/>
      <c r="V2595"/>
      <c r="W2595"/>
      <c r="X2595"/>
      <c r="Y2595"/>
      <c r="Z2595"/>
      <c r="AA2595" s="11">
        <v>0.37134457682190936</v>
      </c>
      <c r="AB2595" s="11">
        <v>0.27099999818950893</v>
      </c>
      <c r="AC2595" s="11">
        <v>0.71599999999999997</v>
      </c>
      <c r="AD2595" s="11">
        <v>0.4</v>
      </c>
      <c r="AE2595" s="11">
        <v>0.73499999999999999</v>
      </c>
      <c r="AF2595" s="11">
        <v>0.81700000000000006</v>
      </c>
      <c r="AG2595" s="11">
        <v>0.3</v>
      </c>
      <c r="AH2595" s="11">
        <v>0.65400000000000003</v>
      </c>
      <c r="AI2595" s="11">
        <v>0.69599999999999995</v>
      </c>
      <c r="AJ2595" s="11">
        <v>0.10384191320357998</v>
      </c>
      <c r="AK2595" s="11">
        <v>0.41845855059450604</v>
      </c>
      <c r="AL2595" s="11">
        <v>0.47672651926328957</v>
      </c>
      <c r="AM2595" s="11">
        <v>0.61092046752657225</v>
      </c>
      <c r="AN2595" s="11" t="e">
        <v>#N/A</v>
      </c>
      <c r="AO2595" s="11">
        <v>0.49978036551090438</v>
      </c>
      <c r="AP2595" s="11">
        <v>0.71400000000000008</v>
      </c>
      <c r="AQ2595" s="11">
        <v>0.47672651926328957</v>
      </c>
      <c r="AR2595" s="11">
        <v>4599.8977818625899</v>
      </c>
      <c r="AS2595" s="11">
        <v>4490</v>
      </c>
      <c r="AT2595" s="11">
        <v>20156204.3380748</v>
      </c>
      <c r="AW2595" s="11">
        <v>0.01</v>
      </c>
      <c r="AX2595" s="11">
        <v>7.6798977573298954E-2</v>
      </c>
    </row>
    <row r="2596" spans="1:50">
      <c r="A2596"/>
      <c r="B2596"/>
      <c r="C2596"/>
      <c r="D2596"/>
      <c r="E2596"/>
      <c r="F2596"/>
      <c r="G2596"/>
      <c r="H2596"/>
      <c r="I2596"/>
      <c r="J2596"/>
      <c r="K2596"/>
      <c r="L2596"/>
      <c r="M2596"/>
      <c r="N2596"/>
      <c r="O2596"/>
      <c r="P2596"/>
      <c r="Q2596"/>
      <c r="R2596"/>
      <c r="S2596"/>
      <c r="T2596"/>
      <c r="U2596"/>
      <c r="V2596"/>
      <c r="W2596"/>
      <c r="X2596"/>
      <c r="Y2596"/>
      <c r="Z2596"/>
      <c r="AA2596" s="11">
        <v>0.37134457682190936</v>
      </c>
      <c r="AB2596" s="11">
        <v>0.28719999782741068</v>
      </c>
      <c r="AC2596" s="11">
        <v>0.73699999999999999</v>
      </c>
      <c r="AD2596" s="11">
        <v>0.4</v>
      </c>
      <c r="AE2596" s="11">
        <v>0.73199999999999998</v>
      </c>
      <c r="AF2596" s="11">
        <v>0.80500000000000005</v>
      </c>
      <c r="AG2596" s="11">
        <v>0.2</v>
      </c>
      <c r="AH2596" s="11">
        <v>0.59399999999999997</v>
      </c>
      <c r="AI2596" s="11">
        <v>0.71</v>
      </c>
      <c r="AJ2596" s="11">
        <v>0.23434461151733399</v>
      </c>
      <c r="AK2596" s="11">
        <v>0.39982762928179805</v>
      </c>
      <c r="AL2596" s="11">
        <v>0.42784448743122816</v>
      </c>
      <c r="AM2596" s="11">
        <v>0.77137012598976551</v>
      </c>
      <c r="AN2596" s="11" t="e">
        <v>#N/A</v>
      </c>
      <c r="AO2596" s="11">
        <v>0.48500477980099815</v>
      </c>
      <c r="AP2596" s="11">
        <v>0.70799999999999996</v>
      </c>
      <c r="AQ2596" s="11">
        <v>0.42784448743122816</v>
      </c>
      <c r="AR2596" s="11">
        <v>4771.6104878226097</v>
      </c>
      <c r="AS2596" s="11">
        <v>4720</v>
      </c>
      <c r="AT2596" s="11">
        <v>20303476.927447598</v>
      </c>
      <c r="AW2596" s="11">
        <v>0.01</v>
      </c>
      <c r="AX2596" s="11">
        <v>7.0700900862914196E-2</v>
      </c>
    </row>
    <row r="2597" spans="1:50">
      <c r="A2597"/>
      <c r="B2597"/>
      <c r="C2597"/>
      <c r="D2597"/>
      <c r="E2597"/>
      <c r="F2597"/>
      <c r="G2597"/>
      <c r="H2597"/>
      <c r="I2597"/>
      <c r="J2597"/>
      <c r="K2597"/>
      <c r="L2597"/>
      <c r="M2597"/>
      <c r="N2597"/>
      <c r="O2597"/>
      <c r="P2597"/>
      <c r="Q2597"/>
      <c r="R2597"/>
      <c r="S2597"/>
      <c r="T2597"/>
      <c r="U2597"/>
      <c r="V2597"/>
      <c r="W2597"/>
      <c r="X2597"/>
      <c r="Y2597"/>
      <c r="Z2597"/>
      <c r="AA2597" s="11">
        <v>0.37134457682190936</v>
      </c>
      <c r="AB2597" s="11">
        <v>0.30339999746531243</v>
      </c>
      <c r="AC2597" s="11">
        <v>0.71799999999999997</v>
      </c>
      <c r="AD2597" s="11">
        <v>0.4</v>
      </c>
      <c r="AE2597" s="11">
        <v>0.73499999999999999</v>
      </c>
      <c r="AF2597" s="11">
        <v>0.83900000000000008</v>
      </c>
      <c r="AG2597" s="11">
        <v>0.15</v>
      </c>
      <c r="AH2597" s="11">
        <v>0.56799999999999995</v>
      </c>
      <c r="AI2597" s="11">
        <v>0.622</v>
      </c>
      <c r="AJ2597" s="11">
        <v>0.23700116534278201</v>
      </c>
      <c r="AK2597" s="11">
        <v>0.40082935296658972</v>
      </c>
      <c r="AL2597" s="11">
        <v>0.42856604254078789</v>
      </c>
      <c r="AM2597" s="11">
        <v>0.76365642490228258</v>
      </c>
      <c r="AN2597" s="11" t="e">
        <v>#N/A</v>
      </c>
      <c r="AO2597" s="11">
        <v>0.48515473199963655</v>
      </c>
      <c r="AP2597" s="11">
        <v>0.70700000000000007</v>
      </c>
      <c r="AQ2597" s="11">
        <v>0.42856604254078789</v>
      </c>
      <c r="AS2597" s="11">
        <v>4885.3333333333721</v>
      </c>
      <c r="AW2597" s="11">
        <v>0</v>
      </c>
      <c r="AX2597" s="11">
        <v>6.3448341168073685E-2</v>
      </c>
    </row>
    <row r="2598" spans="1:50">
      <c r="A2598"/>
      <c r="B2598"/>
      <c r="C2598"/>
      <c r="D2598"/>
      <c r="E2598"/>
      <c r="F2598"/>
      <c r="G2598"/>
      <c r="H2598"/>
      <c r="I2598"/>
      <c r="J2598"/>
      <c r="K2598"/>
      <c r="L2598"/>
      <c r="M2598"/>
      <c r="N2598"/>
      <c r="O2598"/>
      <c r="P2598"/>
      <c r="Q2598"/>
      <c r="R2598"/>
      <c r="S2598"/>
      <c r="T2598"/>
      <c r="U2598"/>
      <c r="V2598"/>
      <c r="W2598"/>
      <c r="X2598"/>
      <c r="Y2598"/>
      <c r="Z2598"/>
      <c r="AA2598" s="11">
        <v>7.575757575757576E-3</v>
      </c>
      <c r="AB2598" s="11">
        <v>0.63799999239999994</v>
      </c>
      <c r="AC2598" s="11">
        <v>0.7</v>
      </c>
      <c r="AD2598" s="11">
        <v>0.3</v>
      </c>
      <c r="AE2598" s="11">
        <v>0.33299999999999996</v>
      </c>
      <c r="AF2598" s="11">
        <v>0.746</v>
      </c>
      <c r="AG2598" s="11">
        <v>0.3</v>
      </c>
      <c r="AH2598" s="11">
        <v>0.19399999999999998</v>
      </c>
      <c r="AI2598" s="11">
        <v>0.37</v>
      </c>
      <c r="AJ2598" s="11">
        <v>0</v>
      </c>
      <c r="AK2598" s="11">
        <v>0.11756724389832404</v>
      </c>
      <c r="AL2598" s="11">
        <v>0.28767289055506001</v>
      </c>
      <c r="AM2598" s="11">
        <v>7.5690382067158105E-5</v>
      </c>
      <c r="AN2598" s="11">
        <v>5.6934780025971257E-2</v>
      </c>
      <c r="AO2598" s="11">
        <v>0.17834426353386451</v>
      </c>
      <c r="AP2598" s="11" t="e">
        <v>#N/A</v>
      </c>
      <c r="AQ2598" s="11">
        <v>0.28767289055506001</v>
      </c>
      <c r="AR2598" s="11">
        <v>895.62065314359597</v>
      </c>
      <c r="AS2598" s="11">
        <v>840</v>
      </c>
      <c r="AT2598" s="11">
        <v>30841262</v>
      </c>
      <c r="AW2598" s="11">
        <v>-0.15</v>
      </c>
      <c r="AX2598" s="11">
        <v>-3.3276487396011356E-2</v>
      </c>
    </row>
    <row r="2599" spans="1:50">
      <c r="A2599"/>
      <c r="B2599"/>
      <c r="C2599"/>
      <c r="D2599"/>
      <c r="E2599"/>
      <c r="F2599"/>
      <c r="G2599"/>
      <c r="H2599"/>
      <c r="I2599"/>
      <c r="J2599"/>
      <c r="K2599"/>
      <c r="L2599"/>
      <c r="M2599"/>
      <c r="N2599"/>
      <c r="O2599"/>
      <c r="P2599"/>
      <c r="Q2599"/>
      <c r="R2599"/>
      <c r="S2599"/>
      <c r="T2599"/>
      <c r="U2599"/>
      <c r="V2599"/>
      <c r="W2599"/>
      <c r="X2599"/>
      <c r="Y2599"/>
      <c r="Z2599"/>
      <c r="AA2599" s="11">
        <v>7.575757575757576E-3</v>
      </c>
      <c r="AB2599" s="11">
        <v>0.63700000759999997</v>
      </c>
      <c r="AC2599" s="11">
        <v>0.7</v>
      </c>
      <c r="AD2599" s="11">
        <v>0.3</v>
      </c>
      <c r="AE2599" s="11">
        <v>0.32899999999999996</v>
      </c>
      <c r="AF2599" s="11">
        <v>0.746</v>
      </c>
      <c r="AG2599" s="11">
        <v>0.3</v>
      </c>
      <c r="AH2599" s="11">
        <v>0.17899999999999999</v>
      </c>
      <c r="AI2599" s="11">
        <v>0.37</v>
      </c>
      <c r="AJ2599" s="11">
        <v>0</v>
      </c>
      <c r="AK2599" s="11">
        <v>0.10976249395180999</v>
      </c>
      <c r="AL2599" s="11">
        <v>0.2833396843386885</v>
      </c>
      <c r="AM2599" s="11">
        <v>7.7235083706766672E-5</v>
      </c>
      <c r="AN2599" s="11">
        <v>5.8096714285714286E-2</v>
      </c>
      <c r="AO2599" s="11">
        <v>0.17177986089856159</v>
      </c>
      <c r="AP2599" s="11" t="e">
        <v>#N/A</v>
      </c>
      <c r="AQ2599" s="11">
        <v>0.2833396843386885</v>
      </c>
      <c r="AR2599" s="11">
        <v>942.087325817237</v>
      </c>
      <c r="AS2599" s="11">
        <v>900</v>
      </c>
      <c r="AT2599" s="11">
        <v>31649405</v>
      </c>
      <c r="AW2599" s="11">
        <v>-0.15</v>
      </c>
      <c r="AX2599" s="11">
        <v>-3.8502262487872585E-2</v>
      </c>
    </row>
    <row r="2600" spans="1:50">
      <c r="A2600"/>
      <c r="B2600"/>
      <c r="C2600"/>
      <c r="D2600"/>
      <c r="E2600"/>
      <c r="F2600"/>
      <c r="G2600"/>
      <c r="H2600"/>
      <c r="I2600"/>
      <c r="J2600"/>
      <c r="K2600"/>
      <c r="L2600"/>
      <c r="M2600"/>
      <c r="N2600"/>
      <c r="O2600"/>
      <c r="P2600"/>
      <c r="Q2600"/>
      <c r="R2600"/>
      <c r="S2600"/>
      <c r="T2600"/>
      <c r="U2600"/>
      <c r="V2600"/>
      <c r="W2600"/>
      <c r="X2600"/>
      <c r="Y2600"/>
      <c r="Z2600"/>
      <c r="AA2600" s="11">
        <v>7.575757575757576E-3</v>
      </c>
      <c r="AB2600" s="11">
        <v>0.63700000759999997</v>
      </c>
      <c r="AC2600" s="11">
        <v>0.55000000000000004</v>
      </c>
      <c r="AD2600" s="11">
        <v>0.3</v>
      </c>
      <c r="AE2600" s="11">
        <v>0.32799999999999996</v>
      </c>
      <c r="AF2600" s="11">
        <v>0.86499999999999999</v>
      </c>
      <c r="AG2600" s="11">
        <v>0.3</v>
      </c>
      <c r="AH2600" s="11">
        <v>0.27399999999999997</v>
      </c>
      <c r="AI2600" s="11">
        <v>0.37</v>
      </c>
      <c r="AJ2600" s="11">
        <v>3.8800632049207008E-2</v>
      </c>
      <c r="AK2600" s="11">
        <v>0.12965364593961698</v>
      </c>
      <c r="AL2600" s="11">
        <v>0.29102335687181463</v>
      </c>
      <c r="AM2600" s="11">
        <v>1.3002533550505554E-4</v>
      </c>
      <c r="AN2600" s="11">
        <v>6.7184952380952387E-2</v>
      </c>
      <c r="AO2600" s="11">
        <v>0.17799856517695187</v>
      </c>
      <c r="AP2600" s="11" t="e">
        <v>#N/A</v>
      </c>
      <c r="AQ2600" s="11">
        <v>0.29102335687181463</v>
      </c>
      <c r="AR2600" s="11">
        <v>1033.24093704094</v>
      </c>
      <c r="AS2600" s="11">
        <v>1000</v>
      </c>
      <c r="AT2600" s="11">
        <v>32472304</v>
      </c>
      <c r="AW2600" s="11">
        <v>-0.15</v>
      </c>
      <c r="AX2600" s="11">
        <v>-4.692688776853543E-2</v>
      </c>
    </row>
    <row r="2601" spans="1:50">
      <c r="A2601"/>
      <c r="B2601"/>
      <c r="C2601"/>
      <c r="D2601"/>
      <c r="E2601"/>
      <c r="F2601"/>
      <c r="G2601"/>
      <c r="H2601"/>
      <c r="I2601"/>
      <c r="J2601"/>
      <c r="K2601"/>
      <c r="L2601"/>
      <c r="M2601"/>
      <c r="N2601"/>
      <c r="O2601"/>
      <c r="P2601"/>
      <c r="Q2601"/>
      <c r="R2601"/>
      <c r="S2601"/>
      <c r="T2601"/>
      <c r="U2601"/>
      <c r="V2601"/>
      <c r="W2601"/>
      <c r="X2601"/>
      <c r="Y2601"/>
      <c r="Z2601"/>
      <c r="AA2601" s="11">
        <v>7.575757575757576E-3</v>
      </c>
      <c r="AB2601" s="11">
        <v>0.63700000759999997</v>
      </c>
      <c r="AC2601" s="11">
        <v>0.55000000000000004</v>
      </c>
      <c r="AD2601" s="11">
        <v>0.3</v>
      </c>
      <c r="AE2601" s="11">
        <v>0.32899999999999996</v>
      </c>
      <c r="AF2601" s="11">
        <v>0.82700000000000007</v>
      </c>
      <c r="AG2601" s="11">
        <v>0.3</v>
      </c>
      <c r="AH2601" s="11">
        <v>0.17</v>
      </c>
      <c r="AI2601" s="11">
        <v>0.37</v>
      </c>
      <c r="AJ2601" s="11">
        <v>8.9585510696864018E-2</v>
      </c>
      <c r="AK2601" s="11">
        <v>0.14954479792742398</v>
      </c>
      <c r="AL2601" s="11">
        <v>0.29870702940494076</v>
      </c>
      <c r="AM2601" s="11">
        <v>2.8696951994954445E-4</v>
      </c>
      <c r="AN2601" s="11">
        <v>7.6273190476190481E-2</v>
      </c>
      <c r="AO2601" s="11">
        <v>0.18421726945534217</v>
      </c>
      <c r="AP2601" s="11" t="e">
        <v>#N/A</v>
      </c>
      <c r="AQ2601" s="11">
        <v>0.29870702940494076</v>
      </c>
      <c r="AR2601" s="11">
        <v>1062.91681557469</v>
      </c>
      <c r="AS2601" s="11">
        <v>1030</v>
      </c>
      <c r="AT2601" s="11">
        <v>33298155</v>
      </c>
      <c r="AW2601" s="11">
        <v>-0.15</v>
      </c>
      <c r="AX2601" s="11">
        <v>-5.022829818284158E-2</v>
      </c>
    </row>
    <row r="2602" spans="1:50">
      <c r="A2602"/>
      <c r="B2602"/>
      <c r="C2602"/>
      <c r="D2602"/>
      <c r="E2602"/>
      <c r="F2602"/>
      <c r="G2602"/>
      <c r="H2602"/>
      <c r="I2602"/>
      <c r="J2602"/>
      <c r="K2602"/>
      <c r="L2602"/>
      <c r="M2602"/>
      <c r="N2602"/>
      <c r="O2602"/>
      <c r="P2602"/>
      <c r="Q2602"/>
      <c r="R2602"/>
      <c r="S2602"/>
      <c r="T2602"/>
      <c r="U2602"/>
      <c r="V2602"/>
      <c r="W2602"/>
      <c r="X2602"/>
      <c r="Y2602"/>
      <c r="Z2602"/>
      <c r="AA2602" s="11">
        <v>7.575757575757576E-3</v>
      </c>
      <c r="AB2602" s="11">
        <v>0.63700000759999997</v>
      </c>
      <c r="AC2602" s="11">
        <v>0.55000000000000004</v>
      </c>
      <c r="AD2602" s="11">
        <v>0.3</v>
      </c>
      <c r="AE2602" s="11">
        <v>0.33</v>
      </c>
      <c r="AF2602" s="11">
        <v>0.78799999999999992</v>
      </c>
      <c r="AG2602" s="11">
        <v>0.3</v>
      </c>
      <c r="AH2602" s="11">
        <v>0.32100000000000001</v>
      </c>
      <c r="AI2602" s="11">
        <v>0.37</v>
      </c>
      <c r="AJ2602" s="11">
        <v>5.6318555491851011E-2</v>
      </c>
      <c r="AK2602" s="11">
        <v>0.16188503795957701</v>
      </c>
      <c r="AL2602" s="11">
        <v>0.3025851485445693</v>
      </c>
      <c r="AM2602" s="11">
        <v>4.2344277713525556E-4</v>
      </c>
      <c r="AN2602" s="11">
        <v>8.5361428571428574E-2</v>
      </c>
      <c r="AO2602" s="11">
        <v>0.19600251888401363</v>
      </c>
      <c r="AP2602" s="11" t="e">
        <v>#N/A</v>
      </c>
      <c r="AQ2602" s="11">
        <v>0.3025851485445693</v>
      </c>
      <c r="AR2602" s="11">
        <v>1085.4453651542899</v>
      </c>
      <c r="AS2602" s="11">
        <v>1040</v>
      </c>
      <c r="AT2602" s="11">
        <v>34111916</v>
      </c>
      <c r="AW2602" s="11">
        <v>-0.14000000000000001</v>
      </c>
      <c r="AX2602" s="11">
        <v>-5.3357894303386666E-2</v>
      </c>
    </row>
    <row r="2603" spans="1:50">
      <c r="A2603"/>
      <c r="B2603"/>
      <c r="C2603"/>
      <c r="D2603"/>
      <c r="E2603"/>
      <c r="F2603"/>
      <c r="G2603"/>
      <c r="H2603"/>
      <c r="I2603"/>
      <c r="J2603"/>
      <c r="K2603"/>
      <c r="L2603"/>
      <c r="M2603"/>
      <c r="N2603"/>
      <c r="O2603"/>
      <c r="P2603"/>
      <c r="Q2603"/>
      <c r="R2603"/>
      <c r="S2603"/>
      <c r="T2603"/>
      <c r="U2603"/>
      <c r="V2603"/>
      <c r="W2603"/>
      <c r="X2603"/>
      <c r="Y2603"/>
      <c r="Z2603"/>
      <c r="AA2603" s="11">
        <v>7.575757575757576E-3</v>
      </c>
      <c r="AB2603" s="11">
        <v>0.63700000759999997</v>
      </c>
      <c r="AC2603" s="11">
        <v>0.55000000000000004</v>
      </c>
      <c r="AD2603" s="11">
        <v>0.3</v>
      </c>
      <c r="AE2603" s="11">
        <v>0.747</v>
      </c>
      <c r="AF2603" s="11">
        <v>0.90099999999999991</v>
      </c>
      <c r="AG2603" s="11">
        <v>0.3</v>
      </c>
      <c r="AH2603" s="11">
        <v>0.47700000000000004</v>
      </c>
      <c r="AI2603" s="11">
        <v>0.37</v>
      </c>
      <c r="AJ2603" s="11">
        <v>2.3051600286837993E-2</v>
      </c>
      <c r="AK2603" s="11">
        <v>0.17422527799173002</v>
      </c>
      <c r="AL2603" s="11">
        <v>0.30646326768419785</v>
      </c>
      <c r="AM2603" s="11">
        <v>7.3216758883174436E-4</v>
      </c>
      <c r="AN2603" s="11">
        <v>8.4700999999999999E-2</v>
      </c>
      <c r="AO2603" s="11">
        <v>0.20778776831268511</v>
      </c>
      <c r="AP2603" s="11" t="e">
        <v>#N/A</v>
      </c>
      <c r="AQ2603" s="11">
        <v>0.30646326768419785</v>
      </c>
      <c r="AR2603" s="11">
        <v>1174.57630705819</v>
      </c>
      <c r="AS2603" s="11">
        <v>1070</v>
      </c>
      <c r="AT2603" s="11">
        <v>34903970</v>
      </c>
      <c r="AW2603" s="11">
        <v>-0.11</v>
      </c>
      <c r="AX2603" s="11">
        <v>-6.4647472449891108E-2</v>
      </c>
    </row>
    <row r="2604" spans="1:50">
      <c r="A2604"/>
      <c r="B2604"/>
      <c r="C2604"/>
      <c r="D2604"/>
      <c r="E2604"/>
      <c r="F2604"/>
      <c r="G2604"/>
      <c r="H2604"/>
      <c r="I2604"/>
      <c r="J2604"/>
      <c r="K2604"/>
      <c r="L2604"/>
      <c r="M2604"/>
      <c r="N2604"/>
      <c r="O2604"/>
      <c r="P2604"/>
      <c r="Q2604"/>
      <c r="R2604"/>
      <c r="S2604"/>
      <c r="T2604"/>
      <c r="U2604"/>
      <c r="V2604"/>
      <c r="W2604"/>
      <c r="X2604"/>
      <c r="Y2604"/>
      <c r="Z2604"/>
      <c r="AA2604" s="11">
        <v>7.575757575757576E-3</v>
      </c>
      <c r="AB2604" s="11">
        <v>0.63700000759999997</v>
      </c>
      <c r="AC2604" s="11">
        <v>0.53900000024586914</v>
      </c>
      <c r="AD2604" s="11">
        <v>0.29400000013411043</v>
      </c>
      <c r="AE2604" s="11">
        <v>0.73206000033393503</v>
      </c>
      <c r="AF2604" s="11">
        <v>0.88298000040277824</v>
      </c>
      <c r="AG2604" s="11">
        <v>0.29400000013411043</v>
      </c>
      <c r="AH2604" s="11">
        <v>0.46746000021323569</v>
      </c>
      <c r="AI2604" s="11">
        <v>0.36260000016540289</v>
      </c>
      <c r="AJ2604" s="11">
        <v>5.9489420570830023E-2</v>
      </c>
      <c r="AK2604" s="11">
        <v>0.189027683617259</v>
      </c>
      <c r="AL2604" s="11">
        <v>0.29602464366600473</v>
      </c>
      <c r="AM2604" s="11">
        <v>3.2350388495156666E-3</v>
      </c>
      <c r="AN2604" s="11">
        <v>8.3006980037864303E-2</v>
      </c>
      <c r="AO2604" s="11">
        <v>0.22648761322582164</v>
      </c>
      <c r="AP2604" s="11" t="e">
        <v>#N/A</v>
      </c>
      <c r="AQ2604" s="11">
        <v>0.29602464366600473</v>
      </c>
      <c r="AR2604" s="11">
        <v>1247.97986110285</v>
      </c>
      <c r="AS2604" s="11">
        <v>1150</v>
      </c>
      <c r="AT2604" s="11">
        <v>35667097</v>
      </c>
      <c r="AW2604" s="11">
        <v>-0.11</v>
      </c>
      <c r="AX2604" s="11">
        <v>-6.5039777587692305E-2</v>
      </c>
    </row>
    <row r="2605" spans="1:50">
      <c r="A2605"/>
      <c r="B2605"/>
      <c r="C2605"/>
      <c r="D2605"/>
      <c r="E2605"/>
      <c r="F2605"/>
      <c r="G2605"/>
      <c r="H2605"/>
      <c r="I2605"/>
      <c r="J2605"/>
      <c r="K2605"/>
      <c r="L2605"/>
      <c r="M2605"/>
      <c r="N2605"/>
      <c r="O2605"/>
      <c r="P2605"/>
      <c r="Q2605"/>
      <c r="R2605"/>
      <c r="S2605"/>
      <c r="T2605"/>
      <c r="U2605"/>
      <c r="V2605"/>
      <c r="W2605"/>
      <c r="X2605"/>
      <c r="Y2605"/>
      <c r="Z2605"/>
      <c r="AA2605" s="11">
        <v>7.575757575757576E-3</v>
      </c>
      <c r="AB2605" s="11">
        <v>0.64426000728572641</v>
      </c>
      <c r="AC2605" s="11">
        <v>0.52800000049173834</v>
      </c>
      <c r="AD2605" s="11">
        <v>0.28800000026822092</v>
      </c>
      <c r="AE2605" s="11">
        <v>0.71712000066787018</v>
      </c>
      <c r="AF2605" s="11">
        <v>0.86496000080555679</v>
      </c>
      <c r="AG2605" s="11">
        <v>0.28800000026822092</v>
      </c>
      <c r="AH2605" s="11">
        <v>0.45792000042647124</v>
      </c>
      <c r="AI2605" s="11">
        <v>0.35520000033080579</v>
      </c>
      <c r="AJ2605" s="11">
        <v>9.592724085482196E-2</v>
      </c>
      <c r="AK2605" s="11">
        <v>0.203830089242788</v>
      </c>
      <c r="AL2605" s="11">
        <v>0.28558601964781161</v>
      </c>
      <c r="AM2605" s="11">
        <v>5.8224072935806667E-3</v>
      </c>
      <c r="AN2605" s="11">
        <v>8.1312960075728594E-2</v>
      </c>
      <c r="AO2605" s="11">
        <v>0.2451874581389582</v>
      </c>
      <c r="AP2605" s="11" t="e">
        <v>#N/A</v>
      </c>
      <c r="AQ2605" s="11">
        <v>0.28558601964781161</v>
      </c>
      <c r="AR2605" s="11">
        <v>1309.0880216251901</v>
      </c>
      <c r="AS2605" s="11">
        <v>1200</v>
      </c>
      <c r="AT2605" s="11">
        <v>36406858</v>
      </c>
      <c r="AW2605" s="11">
        <v>-0.11</v>
      </c>
      <c r="AX2605" s="11">
        <v>-6.81472610890691E-2</v>
      </c>
    </row>
    <row r="2606" spans="1:50">
      <c r="A2606"/>
      <c r="B2606"/>
      <c r="C2606"/>
      <c r="D2606"/>
      <c r="E2606"/>
      <c r="F2606"/>
      <c r="G2606"/>
      <c r="H2606"/>
      <c r="I2606"/>
      <c r="J2606"/>
      <c r="K2606"/>
      <c r="L2606"/>
      <c r="M2606"/>
      <c r="N2606"/>
      <c r="O2606"/>
      <c r="P2606"/>
      <c r="Q2606"/>
      <c r="R2606"/>
      <c r="S2606"/>
      <c r="T2606"/>
      <c r="U2606"/>
      <c r="V2606"/>
      <c r="W2606"/>
      <c r="X2606"/>
      <c r="Y2606"/>
      <c r="Z2606"/>
      <c r="AA2606" s="11">
        <v>7.575757575757576E-3</v>
      </c>
      <c r="AB2606" s="11">
        <v>0.65152000697145274</v>
      </c>
      <c r="AC2606" s="11">
        <v>0.51700000073760743</v>
      </c>
      <c r="AD2606" s="11">
        <v>0.28200000040233136</v>
      </c>
      <c r="AE2606" s="11">
        <v>0.702180001001805</v>
      </c>
      <c r="AF2606" s="11">
        <v>0.84694000120833512</v>
      </c>
      <c r="AG2606" s="11">
        <v>0.28200000040233136</v>
      </c>
      <c r="AH2606" s="11">
        <v>0.4483800006397069</v>
      </c>
      <c r="AI2606" s="11">
        <v>0.34780000049620868</v>
      </c>
      <c r="AJ2606" s="11">
        <v>7.6414973502038033E-2</v>
      </c>
      <c r="AK2606" s="11">
        <v>0.19728439636094</v>
      </c>
      <c r="AL2606" s="11">
        <v>0.24081417670578004</v>
      </c>
      <c r="AM2606" s="11">
        <v>1.5772225081507E-2</v>
      </c>
      <c r="AN2606" s="11">
        <v>7.9618940113592898E-2</v>
      </c>
      <c r="AO2606" s="11">
        <v>0.19423795638246294</v>
      </c>
      <c r="AP2606" s="11" t="e">
        <v>#N/A</v>
      </c>
      <c r="AQ2606" s="11">
        <v>0.24081417670578004</v>
      </c>
      <c r="AR2606" s="11">
        <v>1404.4858393879699</v>
      </c>
      <c r="AS2606" s="11">
        <v>1300</v>
      </c>
      <c r="AT2606" s="11">
        <v>37142156</v>
      </c>
      <c r="AW2606" s="11">
        <v>-0.13</v>
      </c>
      <c r="AX2606" s="11">
        <v>-6.7771861568531433E-2</v>
      </c>
    </row>
    <row r="2607" spans="1:50">
      <c r="A2607"/>
      <c r="B2607"/>
      <c r="C2607"/>
      <c r="D2607"/>
      <c r="E2607"/>
      <c r="F2607"/>
      <c r="G2607"/>
      <c r="H2607"/>
      <c r="I2607"/>
      <c r="J2607"/>
      <c r="K2607"/>
      <c r="L2607"/>
      <c r="M2607"/>
      <c r="N2607"/>
      <c r="O2607"/>
      <c r="P2607"/>
      <c r="Q2607"/>
      <c r="R2607"/>
      <c r="S2607"/>
      <c r="T2607"/>
      <c r="U2607"/>
      <c r="V2607"/>
      <c r="W2607"/>
      <c r="X2607"/>
      <c r="Y2607"/>
      <c r="Z2607"/>
      <c r="AA2607" s="11">
        <v>7.575757575757576E-3</v>
      </c>
      <c r="AB2607" s="11">
        <v>0.65878000665717906</v>
      </c>
      <c r="AC2607" s="11">
        <v>0.50600000098347664</v>
      </c>
      <c r="AD2607" s="11">
        <v>0.2760000005364418</v>
      </c>
      <c r="AE2607" s="11">
        <v>0.68724000133574004</v>
      </c>
      <c r="AF2607" s="11">
        <v>0.82892000161111357</v>
      </c>
      <c r="AG2607" s="11">
        <v>0.2760000005364418</v>
      </c>
      <c r="AH2607" s="11">
        <v>0.43884000085294245</v>
      </c>
      <c r="AI2607" s="11">
        <v>0.34040000066161158</v>
      </c>
      <c r="AJ2607" s="11">
        <v>0.13872508481601403</v>
      </c>
      <c r="AK2607" s="11">
        <v>0.17971330381420997</v>
      </c>
      <c r="AL2607" s="11">
        <v>0.23949063386243191</v>
      </c>
      <c r="AM2607" s="11">
        <v>3.0740676458119669E-2</v>
      </c>
      <c r="AN2607" s="11">
        <v>7.7924920151457203E-2</v>
      </c>
      <c r="AO2607" s="11">
        <v>0.19521923972033392</v>
      </c>
      <c r="AP2607" s="11" t="e">
        <v>#N/A</v>
      </c>
      <c r="AQ2607" s="11">
        <v>0.23949063386243191</v>
      </c>
      <c r="AR2607" s="11">
        <v>1487.8066874272599</v>
      </c>
      <c r="AS2607" s="11">
        <v>1370</v>
      </c>
      <c r="AT2607" s="11">
        <v>37899766</v>
      </c>
      <c r="AW2607" s="11">
        <v>-0.13</v>
      </c>
      <c r="AX2607" s="11">
        <v>-7.4743792144689292E-2</v>
      </c>
    </row>
    <row r="2608" spans="1:50">
      <c r="A2608"/>
      <c r="B2608"/>
      <c r="C2608"/>
      <c r="D2608"/>
      <c r="E2608"/>
      <c r="F2608"/>
      <c r="G2608"/>
      <c r="H2608"/>
      <c r="I2608"/>
      <c r="J2608"/>
      <c r="K2608"/>
      <c r="L2608"/>
      <c r="M2608"/>
      <c r="N2608"/>
      <c r="O2608"/>
      <c r="P2608"/>
      <c r="Q2608"/>
      <c r="R2608"/>
      <c r="S2608"/>
      <c r="T2608"/>
      <c r="U2608"/>
      <c r="V2608"/>
      <c r="W2608"/>
      <c r="X2608"/>
      <c r="Y2608"/>
      <c r="Z2608"/>
      <c r="AA2608" s="11">
        <v>7.575757575757576E-3</v>
      </c>
      <c r="AB2608" s="11">
        <v>0.6660400063429055</v>
      </c>
      <c r="AC2608" s="11">
        <v>0.49500000122934579</v>
      </c>
      <c r="AD2608" s="11">
        <v>0.27000000067055224</v>
      </c>
      <c r="AE2608" s="11">
        <v>0.67230000166967518</v>
      </c>
      <c r="AF2608" s="11">
        <v>0.8109000020138919</v>
      </c>
      <c r="AG2608" s="11">
        <v>0.27000000067055224</v>
      </c>
      <c r="AH2608" s="11">
        <v>0.42930000106617811</v>
      </c>
      <c r="AI2608" s="11">
        <v>0.33300000082701442</v>
      </c>
      <c r="AJ2608" s="11">
        <v>7.9994627354973952E-2</v>
      </c>
      <c r="AK2608" s="11">
        <v>0.16906143694618597</v>
      </c>
      <c r="AL2608" s="11">
        <v>0.21513424009611121</v>
      </c>
      <c r="AM2608" s="11">
        <v>5.2483840820496556E-2</v>
      </c>
      <c r="AN2608" s="11">
        <v>7.6230900189321479E-2</v>
      </c>
      <c r="AO2608" s="11">
        <v>0.17144304500947585</v>
      </c>
      <c r="AP2608" s="11" t="e">
        <v>#N/A</v>
      </c>
      <c r="AQ2608" s="11">
        <v>0.21513424009611121</v>
      </c>
      <c r="AR2608" s="11">
        <v>1600.9781063958201</v>
      </c>
      <c r="AS2608" s="11">
        <v>1480</v>
      </c>
      <c r="AT2608" s="11">
        <v>38698472</v>
      </c>
      <c r="AW2608" s="11">
        <v>-0.15</v>
      </c>
      <c r="AX2608" s="11">
        <v>-8.183171168154868E-2</v>
      </c>
    </row>
    <row r="2609" spans="1:50">
      <c r="A2609"/>
      <c r="B2609"/>
      <c r="C2609"/>
      <c r="D2609"/>
      <c r="E2609"/>
      <c r="F2609"/>
      <c r="G2609"/>
      <c r="H2609"/>
      <c r="I2609"/>
      <c r="J2609"/>
      <c r="K2609"/>
      <c r="L2609"/>
      <c r="M2609"/>
      <c r="N2609"/>
      <c r="O2609"/>
      <c r="P2609"/>
      <c r="Q2609"/>
      <c r="R2609"/>
      <c r="S2609"/>
      <c r="T2609"/>
      <c r="U2609"/>
      <c r="V2609"/>
      <c r="W2609"/>
      <c r="X2609"/>
      <c r="Y2609"/>
      <c r="Z2609"/>
      <c r="AA2609" s="11">
        <v>7.575757575757576E-3</v>
      </c>
      <c r="AB2609" s="11">
        <v>0.67330000602863183</v>
      </c>
      <c r="AC2609" s="11">
        <v>0.48400000147521494</v>
      </c>
      <c r="AD2609" s="11">
        <v>0.26400000080466268</v>
      </c>
      <c r="AE2609" s="11">
        <v>0.65736000200361022</v>
      </c>
      <c r="AF2609" s="11">
        <v>0.79288000241667023</v>
      </c>
      <c r="AG2609" s="11">
        <v>0.26400000080466268</v>
      </c>
      <c r="AH2609" s="11">
        <v>0.41976000127941376</v>
      </c>
      <c r="AI2609" s="11">
        <v>0.32560000099241732</v>
      </c>
      <c r="AJ2609" s="11">
        <v>7.7504082829674026E-2</v>
      </c>
      <c r="AK2609" s="11">
        <v>0.163420930099374</v>
      </c>
      <c r="AL2609" s="11">
        <v>0.27364539532792176</v>
      </c>
      <c r="AM2609" s="11">
        <v>0.13158340856044778</v>
      </c>
      <c r="AN2609" s="11">
        <v>7.4536880227185784E-2</v>
      </c>
      <c r="AO2609" s="11">
        <v>0.23172216758647277</v>
      </c>
      <c r="AP2609" s="11" t="e">
        <v>#N/A</v>
      </c>
      <c r="AQ2609" s="11">
        <v>0.27364539532792176</v>
      </c>
      <c r="AR2609" s="11">
        <v>1800.2831661595201</v>
      </c>
      <c r="AS2609" s="11">
        <v>1660</v>
      </c>
      <c r="AT2609" s="11">
        <v>39545065</v>
      </c>
      <c r="AW2609" s="11">
        <v>-0.15</v>
      </c>
      <c r="AX2609" s="11">
        <v>-8.347614774013512E-2</v>
      </c>
    </row>
    <row r="2610" spans="1:50">
      <c r="A2610"/>
      <c r="B2610"/>
      <c r="C2610"/>
      <c r="D2610"/>
      <c r="E2610"/>
      <c r="F2610"/>
      <c r="G2610"/>
      <c r="H2610"/>
      <c r="I2610"/>
      <c r="J2610"/>
      <c r="K2610"/>
      <c r="L2610"/>
      <c r="M2610"/>
      <c r="N2610"/>
      <c r="O2610"/>
      <c r="P2610"/>
      <c r="Q2610"/>
      <c r="R2610"/>
      <c r="S2610"/>
      <c r="T2610"/>
      <c r="U2610"/>
      <c r="V2610"/>
      <c r="W2610"/>
      <c r="X2610"/>
      <c r="Y2610"/>
      <c r="Z2610"/>
      <c r="AA2610" s="11">
        <v>7.575757575757576E-3</v>
      </c>
      <c r="AB2610" s="11">
        <v>0.68056000571435815</v>
      </c>
      <c r="AC2610" s="11">
        <v>0.47300000172108414</v>
      </c>
      <c r="AD2610" s="11">
        <v>0.25800000093877318</v>
      </c>
      <c r="AE2610" s="11">
        <v>0.64242000233754526</v>
      </c>
      <c r="AF2610" s="11">
        <v>0.77486000281944867</v>
      </c>
      <c r="AG2610" s="11">
        <v>0.25800000093877318</v>
      </c>
      <c r="AH2610" s="11">
        <v>0.41022000149264931</v>
      </c>
      <c r="AI2610" s="11">
        <v>0.31820000115782021</v>
      </c>
      <c r="AJ2610" s="11">
        <v>3.3453655465492019E-2</v>
      </c>
      <c r="AK2610" s="11">
        <v>0.16735043492039198</v>
      </c>
      <c r="AL2610" s="11">
        <v>0.22873522183511516</v>
      </c>
      <c r="AM2610" s="11">
        <v>0.22583959449973667</v>
      </c>
      <c r="AN2610" s="11">
        <v>7.2842860265050088E-2</v>
      </c>
      <c r="AO2610" s="11">
        <v>0.20689690139632683</v>
      </c>
      <c r="AP2610" s="11" t="e">
        <v>#N/A</v>
      </c>
      <c r="AQ2610" s="11">
        <v>0.22873522183511516</v>
      </c>
      <c r="AR2610" s="11">
        <v>2006.1874517763399</v>
      </c>
      <c r="AS2610" s="11">
        <v>1810</v>
      </c>
      <c r="AT2610" s="11">
        <v>40432296</v>
      </c>
      <c r="AW2610" s="11">
        <v>-0.16</v>
      </c>
      <c r="AX2610" s="11">
        <v>-8.4433917962724814E-2</v>
      </c>
    </row>
    <row r="2611" spans="1:50">
      <c r="A2611"/>
      <c r="B2611"/>
      <c r="C2611"/>
      <c r="D2611"/>
      <c r="E2611"/>
      <c r="F2611"/>
      <c r="G2611"/>
      <c r="H2611"/>
      <c r="I2611"/>
      <c r="J2611"/>
      <c r="K2611"/>
      <c r="L2611"/>
      <c r="M2611"/>
      <c r="N2611"/>
      <c r="O2611"/>
      <c r="P2611"/>
      <c r="Q2611"/>
      <c r="R2611"/>
      <c r="S2611"/>
      <c r="T2611"/>
      <c r="U2611"/>
      <c r="V2611"/>
      <c r="W2611"/>
      <c r="X2611"/>
      <c r="Y2611"/>
      <c r="Z2611"/>
      <c r="AA2611" s="11">
        <v>7.575757575757576E-3</v>
      </c>
      <c r="AB2611" s="11">
        <v>0.68782000540008448</v>
      </c>
      <c r="AC2611" s="11">
        <v>0.46200000196695329</v>
      </c>
      <c r="AD2611" s="11">
        <v>0.25200000107288362</v>
      </c>
      <c r="AE2611" s="11">
        <v>0.62748000267148019</v>
      </c>
      <c r="AF2611" s="11">
        <v>0.756840003222227</v>
      </c>
      <c r="AG2611" s="11">
        <v>0.25200000107288362</v>
      </c>
      <c r="AH2611" s="11">
        <v>0.40068000170588497</v>
      </c>
      <c r="AI2611" s="11">
        <v>0.31080000132322311</v>
      </c>
      <c r="AJ2611" s="11">
        <v>1.4013445400644021E-2</v>
      </c>
      <c r="AK2611" s="11">
        <v>0.17008284074255201</v>
      </c>
      <c r="AL2611" s="11">
        <v>0.20666010257890277</v>
      </c>
      <c r="AM2611" s="11">
        <v>0.32223913380779001</v>
      </c>
      <c r="AN2611" s="11">
        <v>7.1148840302914393E-2</v>
      </c>
      <c r="AO2611" s="11">
        <v>0.20552790592942188</v>
      </c>
      <c r="AP2611" s="11" t="e">
        <v>#N/A</v>
      </c>
      <c r="AQ2611" s="11">
        <v>0.20666010257890277</v>
      </c>
      <c r="AR2611" s="11">
        <v>2141.8013356910701</v>
      </c>
      <c r="AS2611" s="11">
        <v>1930</v>
      </c>
      <c r="AT2611" s="11">
        <v>41347723</v>
      </c>
      <c r="AW2611" s="11">
        <v>-0.17</v>
      </c>
      <c r="AX2611" s="11">
        <v>-8.7372439379344802E-2</v>
      </c>
    </row>
    <row r="2612" spans="1:50">
      <c r="A2612"/>
      <c r="B2612"/>
      <c r="C2612"/>
      <c r="D2612"/>
      <c r="E2612"/>
      <c r="F2612"/>
      <c r="G2612"/>
      <c r="H2612"/>
      <c r="I2612"/>
      <c r="J2612"/>
      <c r="K2612"/>
      <c r="L2612"/>
      <c r="M2612"/>
      <c r="N2612"/>
      <c r="O2612"/>
      <c r="P2612"/>
      <c r="Q2612"/>
      <c r="R2612"/>
      <c r="S2612"/>
      <c r="T2612"/>
      <c r="U2612"/>
      <c r="V2612"/>
      <c r="W2612"/>
      <c r="X2612"/>
      <c r="Y2612"/>
      <c r="Z2612"/>
      <c r="AA2612" s="11">
        <v>7.575757575757576E-3</v>
      </c>
      <c r="AB2612" s="11">
        <v>0.6950800050858108</v>
      </c>
      <c r="AC2612" s="11">
        <v>0.45100000221282244</v>
      </c>
      <c r="AD2612" s="11">
        <v>0.24600000120699406</v>
      </c>
      <c r="AE2612" s="11">
        <v>0.61254000300541522</v>
      </c>
      <c r="AF2612" s="11">
        <v>0.73882000362500544</v>
      </c>
      <c r="AG2612" s="11">
        <v>0.24600000120699406</v>
      </c>
      <c r="AH2612" s="11">
        <v>0.39114000191912057</v>
      </c>
      <c r="AI2612" s="11">
        <v>0.303400001488626</v>
      </c>
      <c r="AJ2612" s="11">
        <v>0</v>
      </c>
      <c r="AK2612" s="11">
        <v>0.18281399854272201</v>
      </c>
      <c r="AL2612" s="11">
        <v>0.25121981645550073</v>
      </c>
      <c r="AM2612" s="11">
        <v>0.40320193946191557</v>
      </c>
      <c r="AN2612" s="11">
        <v>6.9454820340778683E-2</v>
      </c>
      <c r="AO2612" s="11">
        <v>0.23123823131300245</v>
      </c>
      <c r="AP2612" s="11" t="e">
        <v>#N/A</v>
      </c>
      <c r="AQ2612" s="11">
        <v>0.25121981645550073</v>
      </c>
      <c r="AR2612" s="11">
        <v>2209.6949311824201</v>
      </c>
      <c r="AS2612" s="11">
        <v>1990</v>
      </c>
      <c r="AT2612" s="11">
        <v>42272435</v>
      </c>
      <c r="AW2612" s="11">
        <v>-0.17</v>
      </c>
      <c r="AX2612" s="11">
        <v>-9.2864711167568226E-2</v>
      </c>
    </row>
    <row r="2613" spans="1:50">
      <c r="A2613"/>
      <c r="B2613"/>
      <c r="C2613"/>
      <c r="D2613"/>
      <c r="E2613"/>
      <c r="F2613"/>
      <c r="G2613"/>
      <c r="H2613"/>
      <c r="I2613"/>
      <c r="J2613"/>
      <c r="K2613"/>
      <c r="L2613"/>
      <c r="M2613"/>
      <c r="N2613"/>
      <c r="O2613"/>
      <c r="P2613"/>
      <c r="Q2613"/>
      <c r="R2613"/>
      <c r="S2613"/>
      <c r="T2613"/>
      <c r="U2613"/>
      <c r="V2613"/>
      <c r="W2613"/>
      <c r="X2613"/>
      <c r="Y2613"/>
      <c r="Z2613"/>
      <c r="AA2613" s="11">
        <v>7.575757575757576E-3</v>
      </c>
      <c r="AB2613" s="11">
        <v>0.70234000477153724</v>
      </c>
      <c r="AC2613" s="11">
        <v>0.44000000245869159</v>
      </c>
      <c r="AD2613" s="11">
        <v>0.2400000013411045</v>
      </c>
      <c r="AE2613" s="11">
        <v>0.59760000333935026</v>
      </c>
      <c r="AF2613" s="11">
        <v>0.72080000402778377</v>
      </c>
      <c r="AG2613" s="11">
        <v>0.2400000013411045</v>
      </c>
      <c r="AH2613" s="11">
        <v>0.38160000213235618</v>
      </c>
      <c r="AI2613" s="11">
        <v>0.2960000016540289</v>
      </c>
      <c r="AJ2613" s="11">
        <v>0</v>
      </c>
      <c r="AK2613" s="11">
        <v>0.1859858584863982</v>
      </c>
      <c r="AL2613" s="11">
        <v>0.25370761823533899</v>
      </c>
      <c r="AM2613" s="11">
        <v>0.39916992015741909</v>
      </c>
      <c r="AN2613" s="11">
        <v>6.7760800378642974E-2</v>
      </c>
      <c r="AO2613" s="11">
        <v>0.23392584893979951</v>
      </c>
      <c r="AP2613" s="11" t="e">
        <v>#N/A</v>
      </c>
      <c r="AQ2613" s="11">
        <v>0.25370761823533899</v>
      </c>
      <c r="AS2613" s="11">
        <v>2095.333333333343</v>
      </c>
      <c r="AW2613" s="11">
        <v>-0.17</v>
      </c>
      <c r="AX2613" s="11">
        <v>-9.9866209735840594E-2</v>
      </c>
    </row>
    <row r="2614" spans="1:50">
      <c r="A2614"/>
      <c r="B2614"/>
      <c r="C2614"/>
      <c r="D2614"/>
      <c r="E2614"/>
      <c r="F2614"/>
      <c r="G2614"/>
      <c r="H2614"/>
      <c r="I2614"/>
      <c r="J2614"/>
      <c r="K2614"/>
      <c r="L2614"/>
      <c r="M2614"/>
      <c r="N2614"/>
      <c r="O2614"/>
      <c r="P2614"/>
      <c r="Q2614"/>
      <c r="R2614"/>
      <c r="S2614"/>
      <c r="T2614"/>
      <c r="U2614"/>
      <c r="V2614"/>
      <c r="W2614"/>
      <c r="X2614"/>
      <c r="Y2614"/>
      <c r="Z2614"/>
      <c r="AA2614" s="11">
        <v>0</v>
      </c>
      <c r="AB2614" s="11">
        <v>0.74</v>
      </c>
      <c r="AC2614" s="11">
        <v>0.68600000031292441</v>
      </c>
      <c r="AD2614" s="11">
        <v>0.29400000013411043</v>
      </c>
      <c r="AE2614" s="11">
        <v>0.48510000022128225</v>
      </c>
      <c r="AF2614" s="11">
        <v>0.44884000020474191</v>
      </c>
      <c r="AG2614" s="11">
        <v>0.49000000022351742</v>
      </c>
      <c r="AH2614" s="11">
        <v>0.28106000040099022</v>
      </c>
      <c r="AI2614" s="11">
        <v>0.24500000011175871</v>
      </c>
      <c r="AJ2614" s="11">
        <v>0.60172348163876566</v>
      </c>
      <c r="AK2614" s="11">
        <v>0.54001306605159638</v>
      </c>
      <c r="AL2614" s="11">
        <v>0.43734727496676556</v>
      </c>
      <c r="AM2614" s="11">
        <v>4.3007528994391114E-3</v>
      </c>
      <c r="AN2614" s="11">
        <v>0.17596300000000001</v>
      </c>
      <c r="AO2614" s="11">
        <v>0.3724725810127601</v>
      </c>
      <c r="AP2614" s="11">
        <v>0.68640000383555888</v>
      </c>
      <c r="AQ2614" s="11">
        <v>0.43734727496676556</v>
      </c>
      <c r="AR2614" s="11">
        <v>4036.70940985159</v>
      </c>
      <c r="AS2614" s="11">
        <v>4020</v>
      </c>
      <c r="AT2614" s="11">
        <v>435841</v>
      </c>
      <c r="AW2614" s="11">
        <v>-0.1</v>
      </c>
      <c r="AX2614" s="11">
        <v>3.0419770677022617E-3</v>
      </c>
    </row>
    <row r="2615" spans="1:50">
      <c r="A2615"/>
      <c r="B2615"/>
      <c r="C2615"/>
      <c r="D2615"/>
      <c r="E2615"/>
      <c r="F2615"/>
      <c r="G2615"/>
      <c r="H2615"/>
      <c r="I2615"/>
      <c r="J2615"/>
      <c r="K2615"/>
      <c r="L2615"/>
      <c r="M2615"/>
      <c r="N2615"/>
      <c r="O2615"/>
      <c r="P2615"/>
      <c r="Q2615"/>
      <c r="R2615"/>
      <c r="S2615"/>
      <c r="T2615"/>
      <c r="U2615"/>
      <c r="V2615"/>
      <c r="W2615"/>
      <c r="X2615"/>
      <c r="Y2615"/>
      <c r="Z2615"/>
      <c r="AA2615" s="11">
        <v>0</v>
      </c>
      <c r="AB2615" s="11">
        <v>0.74</v>
      </c>
      <c r="AC2615" s="11">
        <v>0.7</v>
      </c>
      <c r="AD2615" s="11">
        <v>0.3</v>
      </c>
      <c r="AE2615" s="11">
        <v>0.495</v>
      </c>
      <c r="AF2615" s="11">
        <v>0.45799999999999996</v>
      </c>
      <c r="AG2615" s="11">
        <v>0.5</v>
      </c>
      <c r="AH2615" s="11">
        <v>0.28704000026732684</v>
      </c>
      <c r="AI2615" s="11">
        <v>0.25</v>
      </c>
      <c r="AJ2615" s="11">
        <v>0.603799471012616</v>
      </c>
      <c r="AK2615" s="11">
        <v>0.54082965921769799</v>
      </c>
      <c r="AL2615" s="11">
        <v>0.43606864795443379</v>
      </c>
      <c r="AM2615" s="11">
        <v>6.0750668043614443E-3</v>
      </c>
      <c r="AN2615" s="11">
        <v>0.17596300000000001</v>
      </c>
      <c r="AO2615" s="11">
        <v>0.36986998068462523</v>
      </c>
      <c r="AP2615" s="11">
        <v>0.70356000345200298</v>
      </c>
      <c r="AQ2615" s="11">
        <v>0.43606864795443379</v>
      </c>
      <c r="AR2615" s="11">
        <v>4109.24749250492</v>
      </c>
      <c r="AS2615" s="11">
        <v>4140</v>
      </c>
      <c r="AT2615" s="11">
        <v>441879</v>
      </c>
      <c r="AW2615" s="11">
        <v>-0.1</v>
      </c>
      <c r="AX2615" s="11">
        <v>7.6808438532872114E-3</v>
      </c>
    </row>
    <row r="2616" spans="1:50">
      <c r="A2616"/>
      <c r="B2616"/>
      <c r="C2616"/>
      <c r="D2616"/>
      <c r="E2616"/>
      <c r="F2616"/>
      <c r="G2616"/>
      <c r="H2616"/>
      <c r="I2616"/>
      <c r="J2616"/>
      <c r="K2616"/>
      <c r="L2616"/>
      <c r="M2616"/>
      <c r="N2616"/>
      <c r="O2616"/>
      <c r="P2616"/>
      <c r="Q2616"/>
      <c r="R2616"/>
      <c r="S2616"/>
      <c r="T2616"/>
      <c r="U2616"/>
      <c r="V2616"/>
      <c r="W2616"/>
      <c r="X2616"/>
      <c r="Y2616"/>
      <c r="Z2616"/>
      <c r="AA2616" s="11">
        <v>0</v>
      </c>
      <c r="AB2616" s="11">
        <v>0.74</v>
      </c>
      <c r="AC2616" s="11">
        <v>0.55000000000000004</v>
      </c>
      <c r="AD2616" s="11">
        <v>0.3</v>
      </c>
      <c r="AE2616" s="11">
        <v>0.41700000000000004</v>
      </c>
      <c r="AF2616" s="11">
        <v>0.61099999999999999</v>
      </c>
      <c r="AG2616" s="11">
        <v>0.5</v>
      </c>
      <c r="AH2616" s="11">
        <v>0.29302000013366336</v>
      </c>
      <c r="AI2616" s="11">
        <v>0.25</v>
      </c>
      <c r="AJ2616" s="11">
        <v>0.58473467450975503</v>
      </c>
      <c r="AK2616" s="11">
        <v>0.49880944541632399</v>
      </c>
      <c r="AL2616" s="11">
        <v>0.46744404385086102</v>
      </c>
      <c r="AM2616" s="11">
        <v>5.5999859132330005E-3</v>
      </c>
      <c r="AN2616" s="11">
        <v>0.17596300000000001</v>
      </c>
      <c r="AO2616" s="11">
        <v>0.41292038693270605</v>
      </c>
      <c r="AP2616" s="11">
        <v>0.72072000306844719</v>
      </c>
      <c r="AQ2616" s="11">
        <v>0.46744404385086102</v>
      </c>
      <c r="AR2616" s="11">
        <v>4361.4260976404803</v>
      </c>
      <c r="AS2616" s="11">
        <v>4320</v>
      </c>
      <c r="AT2616" s="11">
        <v>448017</v>
      </c>
      <c r="AW2616" s="11">
        <v>-0.11</v>
      </c>
      <c r="AX2616" s="11">
        <v>-1.1289116893268836E-3</v>
      </c>
    </row>
    <row r="2617" spans="1:50">
      <c r="A2617"/>
      <c r="B2617"/>
      <c r="C2617"/>
      <c r="D2617"/>
      <c r="E2617"/>
      <c r="F2617"/>
      <c r="G2617"/>
      <c r="H2617"/>
      <c r="I2617"/>
      <c r="J2617"/>
      <c r="K2617"/>
      <c r="L2617"/>
      <c r="M2617"/>
      <c r="N2617"/>
      <c r="O2617"/>
      <c r="P2617"/>
      <c r="Q2617"/>
      <c r="R2617"/>
      <c r="S2617"/>
      <c r="T2617"/>
      <c r="U2617"/>
      <c r="V2617"/>
      <c r="W2617"/>
      <c r="X2617"/>
      <c r="Y2617"/>
      <c r="Z2617"/>
      <c r="AA2617" s="11">
        <v>0</v>
      </c>
      <c r="AB2617" s="11">
        <v>0.74</v>
      </c>
      <c r="AC2617" s="11">
        <v>0.55000000000000004</v>
      </c>
      <c r="AD2617" s="11">
        <v>0.3</v>
      </c>
      <c r="AE2617" s="11">
        <v>0.60599999999999998</v>
      </c>
      <c r="AF2617" s="11">
        <v>0.48599999999999999</v>
      </c>
      <c r="AG2617" s="11">
        <v>0.5</v>
      </c>
      <c r="AH2617" s="11">
        <v>0.29899999999999999</v>
      </c>
      <c r="AI2617" s="11">
        <v>0.25</v>
      </c>
      <c r="AJ2617" s="11">
        <v>0.56566987800689394</v>
      </c>
      <c r="AK2617" s="11">
        <v>0.45678923161495</v>
      </c>
      <c r="AL2617" s="11">
        <v>0.49881943974728821</v>
      </c>
      <c r="AM2617" s="11">
        <v>1.4692649199364334E-2</v>
      </c>
      <c r="AN2617" s="11">
        <v>0.17596300000000001</v>
      </c>
      <c r="AO2617" s="11">
        <v>0.45597079318078693</v>
      </c>
      <c r="AP2617" s="11">
        <v>0.73788000268489118</v>
      </c>
      <c r="AQ2617" s="11">
        <v>0.49881943974728821</v>
      </c>
      <c r="AR2617" s="11">
        <v>4417.4638684536303</v>
      </c>
      <c r="AS2617" s="11">
        <v>5150</v>
      </c>
      <c r="AT2617" s="11">
        <v>454271</v>
      </c>
      <c r="AW2617" s="11">
        <v>-0.1</v>
      </c>
      <c r="AX2617" s="11">
        <v>-2.7288974975282487E-3</v>
      </c>
    </row>
    <row r="2618" spans="1:50">
      <c r="A2618"/>
      <c r="B2618"/>
      <c r="C2618"/>
      <c r="D2618"/>
      <c r="E2618"/>
      <c r="F2618"/>
      <c r="G2618"/>
      <c r="H2618"/>
      <c r="I2618"/>
      <c r="J2618"/>
      <c r="K2618"/>
      <c r="L2618"/>
      <c r="M2618"/>
      <c r="N2618"/>
      <c r="O2618"/>
      <c r="P2618"/>
      <c r="Q2618"/>
      <c r="R2618"/>
      <c r="S2618"/>
      <c r="T2618"/>
      <c r="U2618"/>
      <c r="V2618"/>
      <c r="W2618"/>
      <c r="X2618"/>
      <c r="Y2618"/>
      <c r="Z2618"/>
      <c r="AA2618" s="11">
        <v>0</v>
      </c>
      <c r="AB2618" s="11">
        <v>0.74</v>
      </c>
      <c r="AC2618" s="11">
        <v>0.55000000000000004</v>
      </c>
      <c r="AD2618" s="11">
        <v>0.3</v>
      </c>
      <c r="AE2618" s="11">
        <v>0.69599999999999995</v>
      </c>
      <c r="AF2618" s="11">
        <v>0.13800000000000001</v>
      </c>
      <c r="AG2618" s="11">
        <v>0.5</v>
      </c>
      <c r="AH2618" s="11">
        <v>0.57799999999999996</v>
      </c>
      <c r="AI2618" s="11">
        <v>0.25</v>
      </c>
      <c r="AJ2618" s="11">
        <v>0.55733789190353</v>
      </c>
      <c r="AK2618" s="11">
        <v>0.49771735093203401</v>
      </c>
      <c r="AL2618" s="11">
        <v>0.54010885946165665</v>
      </c>
      <c r="AM2618" s="11">
        <v>4.2210427422788112E-2</v>
      </c>
      <c r="AN2618" s="11">
        <v>0.17596300000000001</v>
      </c>
      <c r="AO2618" s="11">
        <v>0.462156761074619</v>
      </c>
      <c r="AP2618" s="11">
        <v>0.75504000230133528</v>
      </c>
      <c r="AQ2618" s="11">
        <v>0.54010885946165665</v>
      </c>
      <c r="AR2618" s="11">
        <v>4381.7168008901399</v>
      </c>
      <c r="AS2618" s="11">
        <v>3610</v>
      </c>
      <c r="AT2618" s="11">
        <v>460655</v>
      </c>
      <c r="AU2618" s="11">
        <v>52.81</v>
      </c>
      <c r="AV2618" s="11">
        <v>27.2</v>
      </c>
      <c r="AW2618" s="11">
        <v>-0.09</v>
      </c>
      <c r="AX2618" s="11">
        <v>1.1777540708279299E-3</v>
      </c>
    </row>
    <row r="2619" spans="1:50">
      <c r="A2619"/>
      <c r="B2619"/>
      <c r="C2619"/>
      <c r="D2619"/>
      <c r="E2619"/>
      <c r="F2619"/>
      <c r="G2619"/>
      <c r="H2619"/>
      <c r="I2619"/>
      <c r="J2619"/>
      <c r="K2619"/>
      <c r="L2619"/>
      <c r="M2619"/>
      <c r="N2619"/>
      <c r="O2619"/>
      <c r="P2619"/>
      <c r="Q2619"/>
      <c r="R2619"/>
      <c r="S2619"/>
      <c r="T2619"/>
      <c r="U2619"/>
      <c r="V2619"/>
      <c r="W2619"/>
      <c r="X2619"/>
      <c r="Y2619"/>
      <c r="Z2619"/>
      <c r="AA2619" s="11">
        <v>0</v>
      </c>
      <c r="AB2619" s="11">
        <v>0.74</v>
      </c>
      <c r="AC2619" s="11">
        <v>0.55000000000000004</v>
      </c>
      <c r="AD2619" s="11">
        <v>0.3</v>
      </c>
      <c r="AE2619" s="11">
        <v>0.69599999999999995</v>
      </c>
      <c r="AF2619" s="11">
        <v>0.56700000000000006</v>
      </c>
      <c r="AG2619" s="11">
        <v>0.5</v>
      </c>
      <c r="AH2619" s="11">
        <v>0.66</v>
      </c>
      <c r="AI2619" s="11">
        <v>0.25</v>
      </c>
      <c r="AJ2619" s="11">
        <v>0.54900590580016595</v>
      </c>
      <c r="AK2619" s="11">
        <v>0.53864547024911802</v>
      </c>
      <c r="AL2619" s="11">
        <v>0.58139827917602493</v>
      </c>
      <c r="AM2619" s="11">
        <v>9.7629706373568229E-2</v>
      </c>
      <c r="AN2619" s="11">
        <v>0.17596300000000001</v>
      </c>
      <c r="AO2619" s="11">
        <v>0.46834272896845119</v>
      </c>
      <c r="AP2619" s="11">
        <v>0.77220000191777938</v>
      </c>
      <c r="AQ2619" s="11">
        <v>0.58139827917602493</v>
      </c>
      <c r="AR2619" s="11">
        <v>4411.40518619249</v>
      </c>
      <c r="AS2619" s="11">
        <v>4410</v>
      </c>
      <c r="AT2619" s="11">
        <v>467162</v>
      </c>
      <c r="AW2619" s="11">
        <v>-0.04</v>
      </c>
      <c r="AX2619" s="11">
        <v>4.3717821259183776E-3</v>
      </c>
    </row>
    <row r="2620" spans="1:50">
      <c r="A2620"/>
      <c r="B2620"/>
      <c r="C2620"/>
      <c r="D2620"/>
      <c r="E2620"/>
      <c r="F2620"/>
      <c r="G2620"/>
      <c r="H2620"/>
      <c r="I2620"/>
      <c r="J2620"/>
      <c r="K2620"/>
      <c r="L2620"/>
      <c r="M2620"/>
      <c r="N2620"/>
      <c r="O2620"/>
      <c r="P2620"/>
      <c r="Q2620"/>
      <c r="R2620"/>
      <c r="S2620"/>
      <c r="T2620"/>
      <c r="U2620"/>
      <c r="V2620"/>
      <c r="W2620"/>
      <c r="X2620"/>
      <c r="Y2620"/>
      <c r="Z2620"/>
      <c r="AA2620" s="11">
        <v>0</v>
      </c>
      <c r="AB2620" s="11">
        <v>0.74</v>
      </c>
      <c r="AC2620" s="11">
        <v>0.55000000000000004</v>
      </c>
      <c r="AD2620" s="11">
        <v>0.3</v>
      </c>
      <c r="AE2620" s="11">
        <v>0.63800000000000001</v>
      </c>
      <c r="AF2620" s="11">
        <v>0.78099999999999992</v>
      </c>
      <c r="AG2620" s="11">
        <v>0.5</v>
      </c>
      <c r="AH2620" s="11">
        <v>0.36700000000000005</v>
      </c>
      <c r="AI2620" s="11">
        <v>0.25</v>
      </c>
      <c r="AJ2620" s="11">
        <v>0.56633028500977001</v>
      </c>
      <c r="AK2620" s="11">
        <v>0.55414862210518701</v>
      </c>
      <c r="AL2620" s="11">
        <v>0.55753184363346286</v>
      </c>
      <c r="AM2620" s="11">
        <v>0.20401515902981665</v>
      </c>
      <c r="AN2620" s="11">
        <v>0.17596300000000001</v>
      </c>
      <c r="AO2620" s="11">
        <v>0.46031436209857546</v>
      </c>
      <c r="AP2620" s="11">
        <v>0.78936000153422359</v>
      </c>
      <c r="AQ2620" s="11">
        <v>0.55753184363346286</v>
      </c>
      <c r="AR2620" s="11">
        <v>4650.3924050679498</v>
      </c>
      <c r="AS2620" s="11">
        <v>4160</v>
      </c>
      <c r="AT2620" s="11">
        <v>473821</v>
      </c>
      <c r="AW2620" s="11">
        <v>-0.05</v>
      </c>
      <c r="AX2620" s="11">
        <v>4.9340905983099037E-3</v>
      </c>
    </row>
    <row r="2621" spans="1:50">
      <c r="A2621"/>
      <c r="B2621"/>
      <c r="C2621"/>
      <c r="D2621"/>
      <c r="E2621"/>
      <c r="F2621"/>
      <c r="G2621"/>
      <c r="H2621"/>
      <c r="I2621"/>
      <c r="J2621"/>
      <c r="K2621"/>
      <c r="L2621"/>
      <c r="M2621"/>
      <c r="N2621"/>
      <c r="O2621"/>
      <c r="P2621"/>
      <c r="Q2621"/>
      <c r="R2621"/>
      <c r="S2621"/>
      <c r="T2621"/>
      <c r="U2621"/>
      <c r="V2621"/>
      <c r="W2621"/>
      <c r="X2621"/>
      <c r="Y2621"/>
      <c r="Z2621"/>
      <c r="AA2621" s="11">
        <v>0</v>
      </c>
      <c r="AB2621" s="11">
        <v>0.74</v>
      </c>
      <c r="AC2621" s="11">
        <v>0.55000000000000004</v>
      </c>
      <c r="AD2621" s="11">
        <v>0.3</v>
      </c>
      <c r="AE2621" s="11">
        <v>0.65700000000000003</v>
      </c>
      <c r="AF2621" s="11">
        <v>0.65300000000000002</v>
      </c>
      <c r="AG2621" s="11">
        <v>0.5</v>
      </c>
      <c r="AH2621" s="11">
        <v>0.39</v>
      </c>
      <c r="AI2621" s="11">
        <v>0.66799999999999993</v>
      </c>
      <c r="AJ2621" s="11">
        <v>0.58365466421937406</v>
      </c>
      <c r="AK2621" s="11">
        <v>0.56965177396125599</v>
      </c>
      <c r="AL2621" s="11">
        <v>0.53366540809090068</v>
      </c>
      <c r="AM2621" s="11">
        <v>0.25053337439414441</v>
      </c>
      <c r="AN2621" s="11">
        <v>0.17596300000000001</v>
      </c>
      <c r="AO2621" s="11">
        <v>0.45228599522869972</v>
      </c>
      <c r="AP2621" s="11">
        <v>0.80652000115066769</v>
      </c>
      <c r="AQ2621" s="11">
        <v>0.53366540809090068</v>
      </c>
      <c r="AR2621" s="11">
        <v>4884.37382843451</v>
      </c>
      <c r="AS2621" s="11">
        <v>4670</v>
      </c>
      <c r="AT2621" s="11">
        <v>480588</v>
      </c>
      <c r="AW2621" s="11">
        <v>-0.03</v>
      </c>
      <c r="AX2621" s="11">
        <v>8.0134174565253402E-3</v>
      </c>
    </row>
    <row r="2622" spans="1:50">
      <c r="A2622"/>
      <c r="B2622"/>
      <c r="C2622"/>
      <c r="D2622"/>
      <c r="E2622"/>
      <c r="F2622"/>
      <c r="G2622"/>
      <c r="H2622"/>
      <c r="I2622"/>
      <c r="J2622"/>
      <c r="K2622"/>
      <c r="L2622"/>
      <c r="M2622"/>
      <c r="N2622"/>
      <c r="O2622"/>
      <c r="P2622"/>
      <c r="Q2622"/>
      <c r="R2622"/>
      <c r="S2622"/>
      <c r="T2622"/>
      <c r="U2622"/>
      <c r="V2622"/>
      <c r="W2622"/>
      <c r="X2622"/>
      <c r="Y2622"/>
      <c r="Z2622"/>
      <c r="AA2622" s="11">
        <v>0</v>
      </c>
      <c r="AB2622" s="11">
        <v>0.73750000000000004</v>
      </c>
      <c r="AC2622" s="11">
        <v>0.55000000000000004</v>
      </c>
      <c r="AD2622" s="11">
        <v>0.3</v>
      </c>
      <c r="AE2622" s="11">
        <v>0.67299999999999993</v>
      </c>
      <c r="AF2622" s="11">
        <v>0.48100000000000004</v>
      </c>
      <c r="AG2622" s="11">
        <v>0.5</v>
      </c>
      <c r="AH2622" s="11">
        <v>0.45399999999999996</v>
      </c>
      <c r="AI2622" s="11">
        <v>0.66799999999999993</v>
      </c>
      <c r="AJ2622" s="11">
        <v>0.59998199026321597</v>
      </c>
      <c r="AK2622" s="11">
        <v>0.57661895711992395</v>
      </c>
      <c r="AL2622" s="11">
        <v>0.54431729382556393</v>
      </c>
      <c r="AM2622" s="11">
        <v>0.38425258036955889</v>
      </c>
      <c r="AN2622" s="11">
        <v>0.17596300000000001</v>
      </c>
      <c r="AO2622" s="11">
        <v>0.46368493480307105</v>
      </c>
      <c r="AP2622" s="11">
        <v>0.82368000076711168</v>
      </c>
      <c r="AQ2622" s="11">
        <v>0.54431729382556393</v>
      </c>
      <c r="AR2622" s="11">
        <v>5216.3175750045402</v>
      </c>
      <c r="AS2622" s="11">
        <v>5020</v>
      </c>
      <c r="AT2622" s="11">
        <v>487301</v>
      </c>
      <c r="AW2622" s="11">
        <v>-0.02</v>
      </c>
      <c r="AX2622" s="11">
        <v>7.1133604729410327E-3</v>
      </c>
    </row>
    <row r="2623" spans="1:50">
      <c r="A2623"/>
      <c r="B2623"/>
      <c r="C2623"/>
      <c r="D2623"/>
      <c r="E2623"/>
      <c r="F2623"/>
      <c r="G2623"/>
      <c r="H2623"/>
      <c r="I2623"/>
      <c r="J2623"/>
      <c r="K2623"/>
      <c r="L2623"/>
      <c r="M2623"/>
      <c r="N2623"/>
      <c r="O2623"/>
      <c r="P2623"/>
      <c r="Q2623"/>
      <c r="R2623"/>
      <c r="S2623"/>
      <c r="T2623"/>
      <c r="U2623"/>
      <c r="V2623"/>
      <c r="W2623"/>
      <c r="X2623"/>
      <c r="Y2623"/>
      <c r="Z2623"/>
      <c r="AA2623" s="11">
        <v>0</v>
      </c>
      <c r="AB2623" s="11">
        <v>0.74274999988265333</v>
      </c>
      <c r="AC2623" s="11">
        <v>0.55000000000000004</v>
      </c>
      <c r="AD2623" s="11">
        <v>0.3</v>
      </c>
      <c r="AE2623" s="11">
        <v>0.61399999999999999</v>
      </c>
      <c r="AF2623" s="11">
        <v>0.622</v>
      </c>
      <c r="AG2623" s="11">
        <v>0.5</v>
      </c>
      <c r="AH2623" s="11">
        <v>0.58099999999999996</v>
      </c>
      <c r="AI2623" s="11">
        <v>0.54400000000000004</v>
      </c>
      <c r="AJ2623" s="11">
        <v>0.55874358345811004</v>
      </c>
      <c r="AK2623" s="11">
        <v>0.52701984323715001</v>
      </c>
      <c r="AL2623" s="11">
        <v>0.54266189539492127</v>
      </c>
      <c r="AM2623" s="11">
        <v>0.47892534067499892</v>
      </c>
      <c r="AN2623" s="11">
        <v>0.17596300000000001</v>
      </c>
      <c r="AO2623" s="11">
        <v>0.44208420838565327</v>
      </c>
      <c r="AP2623" s="11">
        <v>0.84084000038355589</v>
      </c>
      <c r="AQ2623" s="11">
        <v>0.54266189539492127</v>
      </c>
      <c r="AR2623" s="11">
        <v>5718.7458360894798</v>
      </c>
      <c r="AS2623" s="11">
        <v>5480</v>
      </c>
      <c r="AT2623" s="11">
        <v>493742</v>
      </c>
      <c r="AW2623" s="11">
        <v>-0.03</v>
      </c>
      <c r="AX2623" s="11">
        <v>5.7763341173968086E-3</v>
      </c>
    </row>
    <row r="2624" spans="1:50">
      <c r="A2624"/>
      <c r="B2624"/>
      <c r="C2624"/>
      <c r="D2624"/>
      <c r="E2624"/>
      <c r="F2624"/>
      <c r="G2624"/>
      <c r="H2624"/>
      <c r="I2624"/>
      <c r="J2624"/>
      <c r="K2624"/>
      <c r="L2624"/>
      <c r="M2624"/>
      <c r="N2624"/>
      <c r="O2624"/>
      <c r="P2624"/>
      <c r="Q2624"/>
      <c r="R2624"/>
      <c r="S2624"/>
      <c r="T2624"/>
      <c r="U2624"/>
      <c r="V2624"/>
      <c r="W2624"/>
      <c r="X2624"/>
      <c r="Y2624"/>
      <c r="Z2624"/>
      <c r="AA2624" s="11">
        <v>0</v>
      </c>
      <c r="AB2624" s="11">
        <v>0.74799999976530673</v>
      </c>
      <c r="AC2624" s="11">
        <v>0.55000000000000004</v>
      </c>
      <c r="AD2624" s="11">
        <v>0.3</v>
      </c>
      <c r="AE2624" s="11">
        <v>0.66599999999999993</v>
      </c>
      <c r="AF2624" s="11">
        <v>0.7</v>
      </c>
      <c r="AG2624" s="11">
        <v>0.3</v>
      </c>
      <c r="AH2624" s="11">
        <v>0.59899999999999998</v>
      </c>
      <c r="AI2624" s="11">
        <v>0.61599999999999999</v>
      </c>
      <c r="AJ2624" s="11">
        <v>0.54528419927260996</v>
      </c>
      <c r="AK2624" s="11">
        <v>0.51910115337132001</v>
      </c>
      <c r="AL2624" s="11">
        <v>0.53872689005957475</v>
      </c>
      <c r="AM2624" s="11">
        <v>0.51754945883916004</v>
      </c>
      <c r="AN2624" s="11">
        <v>0.17596300000000001</v>
      </c>
      <c r="AO2624" s="11">
        <v>0.44245392461664074</v>
      </c>
      <c r="AP2624" s="11">
        <v>0.85799999999999998</v>
      </c>
      <c r="AQ2624" s="11">
        <v>0.53872689005957475</v>
      </c>
      <c r="AR2624" s="11">
        <v>6067.3603818086303</v>
      </c>
      <c r="AS2624" s="11">
        <v>5950</v>
      </c>
      <c r="AT2624" s="11">
        <v>499759</v>
      </c>
      <c r="AW2624" s="11">
        <v>-0.03</v>
      </c>
      <c r="AX2624" s="11">
        <v>-2.003371373050844E-3</v>
      </c>
    </row>
    <row r="2625" spans="1:50">
      <c r="A2625"/>
      <c r="B2625"/>
      <c r="C2625"/>
      <c r="D2625"/>
      <c r="E2625"/>
      <c r="F2625"/>
      <c r="G2625"/>
      <c r="H2625"/>
      <c r="I2625"/>
      <c r="J2625"/>
      <c r="K2625"/>
      <c r="L2625"/>
      <c r="M2625"/>
      <c r="N2625"/>
      <c r="O2625"/>
      <c r="P2625"/>
      <c r="Q2625"/>
      <c r="R2625"/>
      <c r="S2625"/>
      <c r="T2625"/>
      <c r="U2625"/>
      <c r="V2625"/>
      <c r="W2625"/>
      <c r="X2625"/>
      <c r="Y2625"/>
      <c r="Z2625"/>
      <c r="AA2625" s="11">
        <v>0</v>
      </c>
      <c r="AB2625" s="11">
        <v>0.75324999964796002</v>
      </c>
      <c r="AC2625" s="11">
        <v>0.42</v>
      </c>
      <c r="AD2625" s="11">
        <v>0.3</v>
      </c>
      <c r="AE2625" s="11">
        <v>0.64500000000000002</v>
      </c>
      <c r="AF2625" s="11">
        <v>0.7659999999999999</v>
      </c>
      <c r="AG2625" s="11">
        <v>0.3</v>
      </c>
      <c r="AH2625" s="11">
        <v>0.67099999999999993</v>
      </c>
      <c r="AI2625" s="11">
        <v>0.61599999999999999</v>
      </c>
      <c r="AJ2625" s="11">
        <v>0.4990669868635928</v>
      </c>
      <c r="AK2625" s="11">
        <v>0.57521174556087806</v>
      </c>
      <c r="AL2625" s="11">
        <v>0.46372327634499372</v>
      </c>
      <c r="AM2625" s="11">
        <v>0.70367606975804775</v>
      </c>
      <c r="AN2625" s="11">
        <v>0.17596300000000001</v>
      </c>
      <c r="AO2625" s="11">
        <v>0.43545688217062289</v>
      </c>
      <c r="AP2625" s="11">
        <v>0.86199999999999999</v>
      </c>
      <c r="AQ2625" s="11">
        <v>0.46372327634499372</v>
      </c>
      <c r="AR2625" s="11">
        <v>6506.0683855887501</v>
      </c>
      <c r="AS2625" s="11">
        <v>6360</v>
      </c>
      <c r="AT2625" s="11">
        <v>505283</v>
      </c>
      <c r="AW2625" s="11">
        <v>-0.03</v>
      </c>
      <c r="AX2625" s="11">
        <v>1.0014471499367184E-3</v>
      </c>
    </row>
    <row r="2626" spans="1:50">
      <c r="A2626"/>
      <c r="B2626"/>
      <c r="C2626"/>
      <c r="D2626"/>
      <c r="E2626"/>
      <c r="F2626"/>
      <c r="G2626"/>
      <c r="H2626"/>
      <c r="I2626"/>
      <c r="J2626"/>
      <c r="K2626"/>
      <c r="L2626"/>
      <c r="M2626"/>
      <c r="N2626"/>
      <c r="O2626"/>
      <c r="P2626"/>
      <c r="Q2626"/>
      <c r="R2626"/>
      <c r="S2626"/>
      <c r="T2626"/>
      <c r="U2626"/>
      <c r="V2626"/>
      <c r="W2626"/>
      <c r="X2626"/>
      <c r="Y2626"/>
      <c r="Z2626"/>
      <c r="AA2626" s="11">
        <v>0</v>
      </c>
      <c r="AB2626" s="11">
        <v>0.75849999953061342</v>
      </c>
      <c r="AC2626" s="11">
        <v>0.42</v>
      </c>
      <c r="AD2626" s="11">
        <v>0.3</v>
      </c>
      <c r="AE2626" s="11">
        <v>0.67799999999999994</v>
      </c>
      <c r="AF2626" s="11">
        <v>0.75599999999999989</v>
      </c>
      <c r="AG2626" s="11">
        <v>0.3</v>
      </c>
      <c r="AH2626" s="11">
        <v>0.69099999999999995</v>
      </c>
      <c r="AI2626" s="11">
        <v>0.65</v>
      </c>
      <c r="AJ2626" s="11">
        <v>0.49592125082636801</v>
      </c>
      <c r="AK2626" s="11">
        <v>0.60205618630348801</v>
      </c>
      <c r="AL2626" s="11">
        <v>0.48343719400078217</v>
      </c>
      <c r="AM2626" s="11">
        <v>0.82729300584721999</v>
      </c>
      <c r="AN2626" s="11">
        <v>0.17596300000000001</v>
      </c>
      <c r="AO2626" s="11">
        <v>0.43336175485914419</v>
      </c>
      <c r="AP2626" s="11">
        <v>0.86099999999999999</v>
      </c>
      <c r="AQ2626" s="11">
        <v>0.48343719400078217</v>
      </c>
      <c r="AR2626" s="11">
        <v>7007.2066948746897</v>
      </c>
      <c r="AS2626" s="11">
        <v>7040</v>
      </c>
      <c r="AT2626" s="11">
        <v>510366</v>
      </c>
      <c r="AW2626" s="11">
        <v>-0.02</v>
      </c>
      <c r="AX2626" s="11">
        <v>3.572929088969945E-3</v>
      </c>
    </row>
    <row r="2627" spans="1:50">
      <c r="A2627"/>
      <c r="B2627"/>
      <c r="C2627"/>
      <c r="D2627"/>
      <c r="E2627"/>
      <c r="F2627"/>
      <c r="G2627"/>
      <c r="H2627"/>
      <c r="I2627"/>
      <c r="J2627"/>
      <c r="K2627"/>
      <c r="L2627"/>
      <c r="M2627"/>
      <c r="N2627"/>
      <c r="O2627"/>
      <c r="P2627"/>
      <c r="Q2627"/>
      <c r="R2627"/>
      <c r="S2627"/>
      <c r="T2627"/>
      <c r="U2627"/>
      <c r="V2627"/>
      <c r="W2627"/>
      <c r="X2627"/>
      <c r="Y2627"/>
      <c r="Z2627"/>
      <c r="AA2627" s="11">
        <v>0</v>
      </c>
      <c r="AB2627" s="11">
        <v>0.76374999941326682</v>
      </c>
      <c r="AC2627" s="11">
        <v>0.41899999999999998</v>
      </c>
      <c r="AD2627" s="11">
        <v>0.3</v>
      </c>
      <c r="AE2627" s="11">
        <v>0.68</v>
      </c>
      <c r="AF2627" s="11">
        <v>0.72799999999999998</v>
      </c>
      <c r="AG2627" s="11">
        <v>0.3</v>
      </c>
      <c r="AH2627" s="11">
        <v>0.69200000000000006</v>
      </c>
      <c r="AI2627" s="11">
        <v>0.65</v>
      </c>
      <c r="AJ2627" s="11">
        <v>0.52293814186909393</v>
      </c>
      <c r="AK2627" s="11">
        <v>0.61190839581465795</v>
      </c>
      <c r="AL2627" s="11">
        <v>0.49093283653877523</v>
      </c>
      <c r="AM2627" s="11">
        <v>0.89730282848832998</v>
      </c>
      <c r="AN2627" s="11">
        <v>0.17596300000000001</v>
      </c>
      <c r="AO2627" s="11">
        <v>0.44117538442481585</v>
      </c>
      <c r="AP2627" s="11">
        <v>0.86299999999999999</v>
      </c>
      <c r="AQ2627" s="11">
        <v>0.49093283653877523</v>
      </c>
      <c r="AR2627" s="11">
        <v>7458.9968654447703</v>
      </c>
      <c r="AS2627" s="11">
        <v>6730</v>
      </c>
      <c r="AT2627" s="11">
        <v>515124</v>
      </c>
      <c r="AW2627" s="11">
        <v>-0.02</v>
      </c>
      <c r="AX2627" s="11">
        <v>1.0810854679415782E-2</v>
      </c>
    </row>
    <row r="2628" spans="1:50">
      <c r="A2628"/>
      <c r="B2628"/>
      <c r="C2628"/>
      <c r="D2628"/>
      <c r="E2628"/>
      <c r="F2628"/>
      <c r="G2628"/>
      <c r="H2628"/>
      <c r="I2628"/>
      <c r="J2628"/>
      <c r="K2628"/>
      <c r="L2628"/>
      <c r="M2628"/>
      <c r="N2628"/>
      <c r="O2628"/>
      <c r="P2628"/>
      <c r="Q2628"/>
      <c r="R2628"/>
      <c r="S2628"/>
      <c r="T2628"/>
      <c r="U2628"/>
      <c r="V2628"/>
      <c r="W2628"/>
      <c r="X2628"/>
      <c r="Y2628"/>
      <c r="Z2628"/>
      <c r="AA2628" s="11">
        <v>0</v>
      </c>
      <c r="AB2628" s="11">
        <v>0.76899999929592011</v>
      </c>
      <c r="AC2628" s="11">
        <v>0.41499999999999998</v>
      </c>
      <c r="AD2628" s="11">
        <v>0.3</v>
      </c>
      <c r="AE2628" s="11">
        <v>0.67700000000000005</v>
      </c>
      <c r="AF2628" s="11">
        <v>0.755</v>
      </c>
      <c r="AG2628" s="11">
        <v>0.3</v>
      </c>
      <c r="AH2628" s="11">
        <v>0.72199999999999998</v>
      </c>
      <c r="AI2628" s="11">
        <v>0.64200000000000002</v>
      </c>
      <c r="AJ2628" s="11">
        <v>0.53550811889870598</v>
      </c>
      <c r="AK2628" s="11">
        <v>0.58223066778397192</v>
      </c>
      <c r="AL2628" s="11">
        <v>0.43367723638551425</v>
      </c>
      <c r="AM2628" s="11">
        <v>1</v>
      </c>
      <c r="AN2628" s="11">
        <v>0.17596300000000001</v>
      </c>
      <c r="AO2628" s="11">
        <v>0.47476308614000884</v>
      </c>
      <c r="AP2628" s="11">
        <v>0.84799999999999998</v>
      </c>
      <c r="AQ2628" s="11">
        <v>0.43367723638551425</v>
      </c>
      <c r="AS2628" s="11">
        <v>7388.0555555555038</v>
      </c>
      <c r="AT2628" s="11">
        <v>519740</v>
      </c>
      <c r="AW2628" s="11">
        <v>-0.02</v>
      </c>
      <c r="AX2628" s="11">
        <v>1.0431397556674438E-3</v>
      </c>
    </row>
    <row r="2629" spans="1:50">
      <c r="A2629"/>
      <c r="B2629"/>
      <c r="C2629"/>
      <c r="D2629"/>
      <c r="E2629"/>
      <c r="F2629"/>
      <c r="G2629"/>
      <c r="H2629"/>
      <c r="I2629"/>
      <c r="J2629"/>
      <c r="K2629"/>
      <c r="L2629"/>
      <c r="M2629"/>
      <c r="N2629"/>
      <c r="O2629"/>
      <c r="P2629"/>
      <c r="Q2629"/>
      <c r="R2629"/>
      <c r="S2629"/>
      <c r="T2629"/>
      <c r="U2629"/>
      <c r="V2629"/>
      <c r="W2629"/>
      <c r="X2629"/>
      <c r="Y2629"/>
      <c r="Z2629"/>
      <c r="AA2629" s="11">
        <v>0</v>
      </c>
      <c r="AB2629" s="11">
        <v>0.77424999917857351</v>
      </c>
      <c r="AC2629" s="11">
        <v>0.41</v>
      </c>
      <c r="AD2629" s="11">
        <v>0.3</v>
      </c>
      <c r="AE2629" s="11">
        <v>0.66900000000000004</v>
      </c>
      <c r="AF2629" s="11">
        <v>0.77800000000000002</v>
      </c>
      <c r="AG2629" s="11">
        <v>0.15</v>
      </c>
      <c r="AH2629" s="11">
        <v>0.67799999999999994</v>
      </c>
      <c r="AI2629" s="11">
        <v>0.66400000000000003</v>
      </c>
      <c r="AJ2629" s="11">
        <v>0.53515303771765566</v>
      </c>
      <c r="AK2629" s="11">
        <v>0.58140836112451222</v>
      </c>
      <c r="AL2629" s="11">
        <v>0.43434046400683479</v>
      </c>
      <c r="AM2629" s="11">
        <v>1</v>
      </c>
      <c r="AN2629" s="11">
        <v>0.17596300000000001</v>
      </c>
      <c r="AO2629" s="11">
        <v>0.47501545527296785</v>
      </c>
      <c r="AP2629" s="11">
        <v>0.84499999999999997</v>
      </c>
      <c r="AQ2629" s="11">
        <v>0.43434046400683479</v>
      </c>
      <c r="AS2629" s="11">
        <v>7758.5555555555038</v>
      </c>
      <c r="AW2629" s="11">
        <v>-0.03</v>
      </c>
      <c r="AX2629" s="11">
        <v>-4.2788432657062114E-3</v>
      </c>
    </row>
    <row r="2630" spans="1:50">
      <c r="A2630"/>
      <c r="B2630"/>
      <c r="C2630"/>
      <c r="D2630"/>
      <c r="E2630"/>
      <c r="F2630"/>
      <c r="G2630"/>
      <c r="H2630"/>
      <c r="I2630"/>
      <c r="J2630"/>
      <c r="K2630"/>
      <c r="L2630"/>
      <c r="M2630"/>
      <c r="N2630"/>
      <c r="O2630"/>
      <c r="P2630"/>
      <c r="Q2630"/>
      <c r="R2630"/>
      <c r="S2630"/>
      <c r="T2630"/>
      <c r="U2630"/>
      <c r="V2630"/>
      <c r="W2630"/>
      <c r="X2630"/>
      <c r="Y2630"/>
      <c r="Z2630"/>
      <c r="AA2630" s="11">
        <v>8.7209302325581384E-2</v>
      </c>
      <c r="AB2630" s="11">
        <v>0.70010000229999991</v>
      </c>
      <c r="AC2630" s="11">
        <v>0.7</v>
      </c>
      <c r="AD2630" s="11">
        <v>0.5</v>
      </c>
      <c r="AE2630" s="11">
        <v>0.63500000000000001</v>
      </c>
      <c r="AF2630" s="11">
        <v>0.69299999999999995</v>
      </c>
      <c r="AG2630" s="11">
        <v>0.7</v>
      </c>
      <c r="AH2630" s="11">
        <v>0.69299999999999995</v>
      </c>
      <c r="AI2630" s="11">
        <v>0.57999999999999996</v>
      </c>
      <c r="AJ2630" s="11">
        <v>0.5011874237736349</v>
      </c>
      <c r="AK2630" s="11">
        <v>0.28723029217309171</v>
      </c>
      <c r="AL2630" s="11">
        <v>0.49667918196123911</v>
      </c>
      <c r="AM2630" s="11">
        <v>4.7174228544969816E-3</v>
      </c>
      <c r="AN2630" s="11">
        <v>8.6670920039535637E-2</v>
      </c>
      <c r="AO2630" s="11">
        <v>0.65718354098404208</v>
      </c>
      <c r="AP2630" s="11">
        <v>0.55360000309348112</v>
      </c>
      <c r="AQ2630" s="11">
        <v>0.49667918196123911</v>
      </c>
      <c r="AR2630" s="11">
        <v>2910.38785174951</v>
      </c>
      <c r="AS2630" s="11">
        <v>3050</v>
      </c>
      <c r="AT2630" s="11">
        <v>969227</v>
      </c>
      <c r="AU2630" s="11">
        <v>60.65</v>
      </c>
      <c r="AV2630" s="11">
        <v>89.31</v>
      </c>
      <c r="AW2630" s="11">
        <v>0</v>
      </c>
      <c r="AX2630" s="11">
        <v>-4.9976023256935065E-2</v>
      </c>
    </row>
    <row r="2631" spans="1:50">
      <c r="A2631"/>
      <c r="B2631"/>
      <c r="C2631"/>
      <c r="D2631"/>
      <c r="E2631"/>
      <c r="F2631"/>
      <c r="G2631"/>
      <c r="H2631"/>
      <c r="I2631"/>
      <c r="J2631"/>
      <c r="K2631"/>
      <c r="L2631"/>
      <c r="M2631"/>
      <c r="N2631"/>
      <c r="O2631"/>
      <c r="P2631"/>
      <c r="Q2631"/>
      <c r="R2631"/>
      <c r="S2631"/>
      <c r="T2631"/>
      <c r="U2631"/>
      <c r="V2631"/>
      <c r="W2631"/>
      <c r="X2631"/>
      <c r="Y2631"/>
      <c r="Z2631"/>
      <c r="AA2631" s="11">
        <v>8.7209302325581384E-2</v>
      </c>
      <c r="AB2631" s="11">
        <v>0.70010000229999991</v>
      </c>
      <c r="AC2631" s="11">
        <v>0.7</v>
      </c>
      <c r="AD2631" s="11">
        <v>0.5</v>
      </c>
      <c r="AE2631" s="11">
        <v>0.63500000000000001</v>
      </c>
      <c r="AF2631" s="11">
        <v>0.68700000000000006</v>
      </c>
      <c r="AG2631" s="11">
        <v>0.5</v>
      </c>
      <c r="AH2631" s="11">
        <v>0.67400000000000004</v>
      </c>
      <c r="AI2631" s="11">
        <v>0.57999999999999996</v>
      </c>
      <c r="AJ2631" s="11">
        <v>0.50121165691131964</v>
      </c>
      <c r="AK2631" s="11">
        <v>0.28288805333688599</v>
      </c>
      <c r="AL2631" s="11">
        <v>0.49660852625996688</v>
      </c>
      <c r="AM2631" s="11">
        <v>4.8177935511421735E-3</v>
      </c>
      <c r="AN2631" s="11">
        <v>8.8439714285714288E-2</v>
      </c>
      <c r="AO2631" s="11">
        <v>0.66039136827789957</v>
      </c>
      <c r="AP2631" s="11">
        <v>0.56744000278413298</v>
      </c>
      <c r="AQ2631" s="11">
        <v>0.49660852625996688</v>
      </c>
      <c r="AR2631" s="11">
        <v>3001.6989775305101</v>
      </c>
      <c r="AS2631" s="11">
        <v>3250</v>
      </c>
      <c r="AT2631" s="11">
        <v>992083</v>
      </c>
      <c r="AW2631" s="11">
        <v>-0.02</v>
      </c>
      <c r="AX2631" s="11">
        <v>-4.9787583399041269E-2</v>
      </c>
    </row>
    <row r="2632" spans="1:50">
      <c r="A2632"/>
      <c r="B2632"/>
      <c r="C2632"/>
      <c r="D2632"/>
      <c r="E2632"/>
      <c r="F2632"/>
      <c r="G2632"/>
      <c r="H2632"/>
      <c r="I2632"/>
      <c r="J2632"/>
      <c r="K2632"/>
      <c r="L2632"/>
      <c r="M2632"/>
      <c r="N2632"/>
      <c r="O2632"/>
      <c r="P2632"/>
      <c r="Q2632"/>
      <c r="R2632"/>
      <c r="S2632"/>
      <c r="T2632"/>
      <c r="U2632"/>
      <c r="V2632"/>
      <c r="W2632"/>
      <c r="X2632"/>
      <c r="Y2632"/>
      <c r="Z2632"/>
      <c r="AA2632" s="11">
        <v>8.7209302325581384E-2</v>
      </c>
      <c r="AB2632" s="11">
        <v>0.70010000229999991</v>
      </c>
      <c r="AC2632" s="11">
        <v>0.7</v>
      </c>
      <c r="AD2632" s="11">
        <v>0.5</v>
      </c>
      <c r="AE2632" s="11">
        <v>0.63100000000000001</v>
      </c>
      <c r="AF2632" s="11">
        <v>0.67500000000000004</v>
      </c>
      <c r="AG2632" s="11">
        <v>0.7</v>
      </c>
      <c r="AH2632" s="11">
        <v>0.67500000000000004</v>
      </c>
      <c r="AI2632" s="11">
        <v>0.46600000000000003</v>
      </c>
      <c r="AJ2632" s="11">
        <v>0.4939657107979859</v>
      </c>
      <c r="AK2632" s="11">
        <v>0.26794434908255599</v>
      </c>
      <c r="AL2632" s="11">
        <v>0.49653787055869458</v>
      </c>
      <c r="AM2632" s="11">
        <v>4.9181642477873645E-3</v>
      </c>
      <c r="AN2632" s="11">
        <v>8.1543428571428572E-2</v>
      </c>
      <c r="AO2632" s="11">
        <v>0.52025120443303174</v>
      </c>
      <c r="AP2632" s="11">
        <v>0.58128000247478484</v>
      </c>
      <c r="AQ2632" s="11">
        <v>0.49653787055869458</v>
      </c>
      <c r="AR2632" s="11">
        <v>3094.5708689261201</v>
      </c>
      <c r="AS2632" s="11">
        <v>3340</v>
      </c>
      <c r="AT2632" s="11">
        <v>1016421</v>
      </c>
      <c r="AW2632" s="11">
        <v>-0.03</v>
      </c>
      <c r="AX2632" s="11">
        <v>-5.2749567046750545E-2</v>
      </c>
    </row>
    <row r="2633" spans="1:50">
      <c r="A2633"/>
      <c r="B2633"/>
      <c r="C2633"/>
      <c r="D2633"/>
      <c r="E2633"/>
      <c r="F2633"/>
      <c r="G2633"/>
      <c r="H2633"/>
      <c r="I2633"/>
      <c r="J2633"/>
      <c r="K2633"/>
      <c r="L2633"/>
      <c r="M2633"/>
      <c r="N2633"/>
      <c r="O2633"/>
      <c r="P2633"/>
      <c r="Q2633"/>
      <c r="R2633"/>
      <c r="S2633"/>
      <c r="T2633"/>
      <c r="U2633"/>
      <c r="V2633"/>
      <c r="W2633"/>
      <c r="X2633"/>
      <c r="Y2633"/>
      <c r="Z2633"/>
      <c r="AA2633" s="11">
        <v>8.7209302325581384E-2</v>
      </c>
      <c r="AB2633" s="11">
        <v>0.70010000229999991</v>
      </c>
      <c r="AC2633" s="11">
        <v>0.7</v>
      </c>
      <c r="AD2633" s="11">
        <v>0.5</v>
      </c>
      <c r="AE2633" s="11">
        <v>0.62</v>
      </c>
      <c r="AF2633" s="11">
        <v>0.73499999999999999</v>
      </c>
      <c r="AG2633" s="11">
        <v>0.7</v>
      </c>
      <c r="AH2633" s="11">
        <v>0.71499999999999997</v>
      </c>
      <c r="AI2633" s="11">
        <v>0.61</v>
      </c>
      <c r="AJ2633" s="11">
        <v>0.48671976468465222</v>
      </c>
      <c r="AK2633" s="11">
        <v>0.25300064482822598</v>
      </c>
      <c r="AL2633" s="11">
        <v>0.49646721485742223</v>
      </c>
      <c r="AM2633" s="11">
        <v>5.0185349444325554E-3</v>
      </c>
      <c r="AN2633" s="11">
        <v>7.4647142857142856E-2</v>
      </c>
      <c r="AO2633" s="11">
        <v>0.38011104058816397</v>
      </c>
      <c r="AP2633" s="11">
        <v>0.59512000216543681</v>
      </c>
      <c r="AQ2633" s="11">
        <v>0.49646721485742223</v>
      </c>
      <c r="AR2633" s="11">
        <v>3141.0695594368999</v>
      </c>
      <c r="AS2633" s="11">
        <v>3250</v>
      </c>
      <c r="AT2633" s="11">
        <v>1040587</v>
      </c>
      <c r="AW2633" s="11">
        <v>-0.03</v>
      </c>
      <c r="AX2633" s="11">
        <v>-5.9123376848047915E-2</v>
      </c>
    </row>
    <row r="2634" spans="1:50">
      <c r="A2634"/>
      <c r="B2634"/>
      <c r="C2634"/>
      <c r="D2634"/>
      <c r="E2634"/>
      <c r="F2634"/>
      <c r="G2634"/>
      <c r="H2634"/>
      <c r="I2634"/>
      <c r="J2634"/>
      <c r="K2634"/>
      <c r="L2634"/>
      <c r="M2634"/>
      <c r="N2634"/>
      <c r="O2634"/>
      <c r="P2634"/>
      <c r="Q2634"/>
      <c r="R2634"/>
      <c r="S2634"/>
      <c r="T2634"/>
      <c r="U2634"/>
      <c r="V2634"/>
      <c r="W2634"/>
      <c r="X2634"/>
      <c r="Y2634"/>
      <c r="Z2634"/>
      <c r="AA2634" s="11">
        <v>8.7209302325581384E-2</v>
      </c>
      <c r="AB2634" s="11">
        <v>0.70010000229999991</v>
      </c>
      <c r="AC2634" s="11">
        <v>0.7</v>
      </c>
      <c r="AD2634" s="11">
        <v>0.5</v>
      </c>
      <c r="AE2634" s="11">
        <v>0.63200000000000001</v>
      </c>
      <c r="AF2634" s="11">
        <v>0.72799999999999998</v>
      </c>
      <c r="AG2634" s="11">
        <v>0.7</v>
      </c>
      <c r="AH2634" s="11">
        <v>0.72199999999999998</v>
      </c>
      <c r="AI2634" s="11">
        <v>0.61</v>
      </c>
      <c r="AJ2634" s="11">
        <v>0.4842090091963035</v>
      </c>
      <c r="AK2634" s="11">
        <v>0.23000604539289798</v>
      </c>
      <c r="AL2634" s="11">
        <v>0.47898466794723349</v>
      </c>
      <c r="AM2634" s="11">
        <v>1.464454754205911E-2</v>
      </c>
      <c r="AN2634" s="11">
        <v>6.775085714285714E-2</v>
      </c>
      <c r="AO2634" s="11">
        <v>0.37460965185612538</v>
      </c>
      <c r="AP2634" s="11">
        <v>0.60896000185608867</v>
      </c>
      <c r="AQ2634" s="11">
        <v>0.47898466794723349</v>
      </c>
      <c r="AR2634" s="11">
        <v>3230.6960696706401</v>
      </c>
      <c r="AS2634" s="11">
        <v>3420</v>
      </c>
      <c r="AT2634" s="11">
        <v>1062208</v>
      </c>
      <c r="AW2634" s="11">
        <v>-0.04</v>
      </c>
      <c r="AX2634" s="11">
        <v>-6.3555442330801626E-2</v>
      </c>
    </row>
    <row r="2635" spans="1:50">
      <c r="A2635"/>
      <c r="B2635"/>
      <c r="C2635"/>
      <c r="D2635"/>
      <c r="E2635"/>
      <c r="F2635"/>
      <c r="G2635"/>
      <c r="H2635"/>
      <c r="I2635"/>
      <c r="J2635"/>
      <c r="K2635"/>
      <c r="L2635"/>
      <c r="M2635"/>
      <c r="N2635"/>
      <c r="O2635"/>
      <c r="P2635"/>
      <c r="Q2635"/>
      <c r="R2635"/>
      <c r="S2635"/>
      <c r="T2635"/>
      <c r="U2635"/>
      <c r="V2635"/>
      <c r="W2635"/>
      <c r="X2635"/>
      <c r="Y2635"/>
      <c r="Z2635"/>
      <c r="AA2635" s="11">
        <v>8.7209302325581384E-2</v>
      </c>
      <c r="AB2635" s="11">
        <v>0.70010000229999991</v>
      </c>
      <c r="AC2635" s="11">
        <v>0.7</v>
      </c>
      <c r="AD2635" s="11">
        <v>0.5</v>
      </c>
      <c r="AE2635" s="11">
        <v>0.63100000000000001</v>
      </c>
      <c r="AF2635" s="11">
        <v>0.76500000000000001</v>
      </c>
      <c r="AG2635" s="11">
        <v>0.7</v>
      </c>
      <c r="AH2635" s="11">
        <v>0.72699999999999998</v>
      </c>
      <c r="AI2635" s="11">
        <v>0.61</v>
      </c>
      <c r="AJ2635" s="11">
        <v>0.48169825370795483</v>
      </c>
      <c r="AK2635" s="11">
        <v>0.20701144595756998</v>
      </c>
      <c r="AL2635" s="11">
        <v>0.4615021210370448</v>
      </c>
      <c r="AM2635" s="11">
        <v>3.3960365166544666E-2</v>
      </c>
      <c r="AN2635" s="11">
        <v>6.3059000000000004E-2</v>
      </c>
      <c r="AO2635" s="11">
        <v>0.36910826312408684</v>
      </c>
      <c r="AP2635" s="11">
        <v>0.62280000154674053</v>
      </c>
      <c r="AQ2635" s="11">
        <v>0.4615021210370448</v>
      </c>
      <c r="AR2635" s="11">
        <v>3574.2427972016098</v>
      </c>
      <c r="AS2635" s="11">
        <v>3660</v>
      </c>
      <c r="AT2635" s="11">
        <v>1079690</v>
      </c>
      <c r="AW2635" s="11">
        <v>-0.05</v>
      </c>
      <c r="AX2635" s="11">
        <v>-7.0049536563261239E-2</v>
      </c>
    </row>
    <row r="2636" spans="1:50">
      <c r="A2636"/>
      <c r="B2636"/>
      <c r="C2636"/>
      <c r="D2636"/>
      <c r="E2636"/>
      <c r="F2636"/>
      <c r="G2636"/>
      <c r="H2636"/>
      <c r="I2636"/>
      <c r="J2636"/>
      <c r="K2636"/>
      <c r="L2636"/>
      <c r="M2636"/>
      <c r="N2636"/>
      <c r="O2636"/>
      <c r="P2636"/>
      <c r="Q2636"/>
      <c r="R2636"/>
      <c r="S2636"/>
      <c r="T2636"/>
      <c r="U2636"/>
      <c r="V2636"/>
      <c r="W2636"/>
      <c r="X2636"/>
      <c r="Y2636"/>
      <c r="Z2636"/>
      <c r="AA2636" s="11">
        <v>8.7209302325581384E-2</v>
      </c>
      <c r="AB2636" s="11">
        <v>0.70010000229999991</v>
      </c>
      <c r="AC2636" s="11">
        <v>0.7</v>
      </c>
      <c r="AD2636" s="11">
        <v>0.5</v>
      </c>
      <c r="AE2636" s="11">
        <v>0.73</v>
      </c>
      <c r="AF2636" s="11">
        <v>0.748</v>
      </c>
      <c r="AG2636" s="11">
        <v>0.7</v>
      </c>
      <c r="AH2636" s="11">
        <v>0.7390000000000001</v>
      </c>
      <c r="AI2636" s="11">
        <v>0.61</v>
      </c>
      <c r="AJ2636" s="11">
        <v>0.51558334365095848</v>
      </c>
      <c r="AK2636" s="11">
        <v>0.21771797585615199</v>
      </c>
      <c r="AL2636" s="11">
        <v>0.45136120455485618</v>
      </c>
      <c r="AM2636" s="11">
        <v>5.5942422837853327E-2</v>
      </c>
      <c r="AN2636" s="11">
        <v>6.0993857142857141E-2</v>
      </c>
      <c r="AO2636" s="11">
        <v>0.36823426822523053</v>
      </c>
      <c r="AP2636" s="11">
        <v>0.63664000123739239</v>
      </c>
      <c r="AQ2636" s="11">
        <v>0.45136120455485618</v>
      </c>
      <c r="AR2636" s="11">
        <v>3648.9020940085802</v>
      </c>
      <c r="AS2636" s="11">
        <v>3940</v>
      </c>
      <c r="AT2636" s="11">
        <v>1092393</v>
      </c>
      <c r="AU2636" s="11">
        <v>50.68</v>
      </c>
      <c r="AV2636" s="11">
        <v>81.02</v>
      </c>
      <c r="AW2636" s="11">
        <v>-0.04</v>
      </c>
      <c r="AX2636" s="11">
        <v>-7.5965020790148052E-2</v>
      </c>
    </row>
    <row r="2637" spans="1:50">
      <c r="A2637"/>
      <c r="B2637"/>
      <c r="C2637"/>
      <c r="D2637"/>
      <c r="E2637"/>
      <c r="F2637"/>
      <c r="G2637"/>
      <c r="H2637"/>
      <c r="I2637"/>
      <c r="J2637"/>
      <c r="K2637"/>
      <c r="L2637"/>
      <c r="M2637"/>
      <c r="N2637"/>
      <c r="O2637"/>
      <c r="P2637"/>
      <c r="Q2637"/>
      <c r="R2637"/>
      <c r="S2637"/>
      <c r="T2637"/>
      <c r="U2637"/>
      <c r="V2637"/>
      <c r="W2637"/>
      <c r="X2637"/>
      <c r="Y2637"/>
      <c r="Z2637"/>
      <c r="AA2637" s="11">
        <v>8.7209302325581384E-2</v>
      </c>
      <c r="AB2637" s="11">
        <v>0.70010000229999991</v>
      </c>
      <c r="AC2637" s="11">
        <v>0.7</v>
      </c>
      <c r="AD2637" s="11">
        <v>0.5</v>
      </c>
      <c r="AE2637" s="11">
        <v>0.72699999999999998</v>
      </c>
      <c r="AF2637" s="11">
        <v>0.71200000000000008</v>
      </c>
      <c r="AG2637" s="11">
        <v>0.7</v>
      </c>
      <c r="AH2637" s="11">
        <v>0.7340000000000001</v>
      </c>
      <c r="AI2637" s="11">
        <v>0.61</v>
      </c>
      <c r="AJ2637" s="11">
        <v>0.54946843359396202</v>
      </c>
      <c r="AK2637" s="11">
        <v>0.228424505754734</v>
      </c>
      <c r="AL2637" s="11">
        <v>0.44122028807266761</v>
      </c>
      <c r="AM2637" s="11">
        <v>6.8612143824775887E-2</v>
      </c>
      <c r="AN2637" s="11">
        <v>6.4359285714285716E-2</v>
      </c>
      <c r="AO2637" s="11">
        <v>0.36736027332637422</v>
      </c>
      <c r="AP2637" s="11">
        <v>0.65048000092804426</v>
      </c>
      <c r="AQ2637" s="11">
        <v>0.44122028807266761</v>
      </c>
      <c r="AR2637" s="11">
        <v>3745.8941746062801</v>
      </c>
      <c r="AS2637" s="11">
        <v>3760</v>
      </c>
      <c r="AT2637" s="11">
        <v>1101198</v>
      </c>
      <c r="AW2637" s="11">
        <v>-0.03</v>
      </c>
      <c r="AX2637" s="11">
        <v>-8.4705444709850031E-2</v>
      </c>
    </row>
    <row r="2638" spans="1:50">
      <c r="A2638"/>
      <c r="B2638"/>
      <c r="C2638"/>
      <c r="D2638"/>
      <c r="E2638"/>
      <c r="F2638"/>
      <c r="G2638"/>
      <c r="H2638"/>
      <c r="I2638"/>
      <c r="J2638"/>
      <c r="K2638"/>
      <c r="L2638"/>
      <c r="M2638"/>
      <c r="N2638"/>
      <c r="O2638"/>
      <c r="P2638"/>
      <c r="Q2638"/>
      <c r="R2638"/>
      <c r="S2638"/>
      <c r="T2638"/>
      <c r="U2638"/>
      <c r="V2638"/>
      <c r="W2638"/>
      <c r="X2638"/>
      <c r="Y2638"/>
      <c r="Z2638"/>
      <c r="AA2638" s="11">
        <v>8.7209302325581384E-2</v>
      </c>
      <c r="AB2638" s="11">
        <v>0.70010000229999991</v>
      </c>
      <c r="AC2638" s="11">
        <v>0.7</v>
      </c>
      <c r="AD2638" s="11">
        <v>0.5</v>
      </c>
      <c r="AE2638" s="11">
        <v>0.73499999999999999</v>
      </c>
      <c r="AF2638" s="11">
        <v>0.72499999999999998</v>
      </c>
      <c r="AG2638" s="11">
        <v>0.5</v>
      </c>
      <c r="AH2638" s="11">
        <v>0.72900000000000009</v>
      </c>
      <c r="AI2638" s="11">
        <v>0.68</v>
      </c>
      <c r="AJ2638" s="11">
        <v>0.50285340364798548</v>
      </c>
      <c r="AK2638" s="11">
        <v>0.209478495744362</v>
      </c>
      <c r="AL2638" s="11">
        <v>0.40584572576560018</v>
      </c>
      <c r="AM2638" s="11">
        <v>8.5247439217071438E-2</v>
      </c>
      <c r="AN2638" s="11">
        <v>6.4611285714285704E-2</v>
      </c>
      <c r="AO2638" s="11">
        <v>0.31098027084723701</v>
      </c>
      <c r="AP2638" s="11">
        <v>0.66432000061869634</v>
      </c>
      <c r="AQ2638" s="11">
        <v>0.40584572576560018</v>
      </c>
      <c r="AR2638" s="11">
        <v>3951.32298400427</v>
      </c>
      <c r="AS2638" s="11">
        <v>3860</v>
      </c>
      <c r="AT2638" s="11">
        <v>1107886</v>
      </c>
      <c r="AW2638" s="11">
        <v>-0.06</v>
      </c>
      <c r="AX2638" s="11">
        <v>-8.9259744766657378E-2</v>
      </c>
    </row>
    <row r="2639" spans="1:50">
      <c r="A2639"/>
      <c r="B2639"/>
      <c r="C2639"/>
      <c r="D2639"/>
      <c r="E2639"/>
      <c r="F2639"/>
      <c r="G2639"/>
      <c r="H2639"/>
      <c r="I2639"/>
      <c r="J2639"/>
      <c r="K2639"/>
      <c r="L2639"/>
      <c r="M2639"/>
      <c r="N2639"/>
      <c r="O2639"/>
      <c r="P2639"/>
      <c r="Q2639"/>
      <c r="R2639"/>
      <c r="S2639"/>
      <c r="T2639"/>
      <c r="U2639"/>
      <c r="V2639"/>
      <c r="W2639"/>
      <c r="X2639"/>
      <c r="Y2639"/>
      <c r="Z2639"/>
      <c r="AA2639" s="11">
        <v>8.7209302325581384E-2</v>
      </c>
      <c r="AB2639" s="11">
        <v>0.70010000229999991</v>
      </c>
      <c r="AC2639" s="11">
        <v>0.7</v>
      </c>
      <c r="AD2639" s="11">
        <v>0.5</v>
      </c>
      <c r="AE2639" s="11">
        <v>0.74</v>
      </c>
      <c r="AF2639" s="11">
        <v>0.71700000000000008</v>
      </c>
      <c r="AG2639" s="11">
        <v>0.5</v>
      </c>
      <c r="AH2639" s="11">
        <v>0.69700000000000006</v>
      </c>
      <c r="AI2639" s="11">
        <v>0.622</v>
      </c>
      <c r="AJ2639" s="11">
        <v>0.52916126746570202</v>
      </c>
      <c r="AK2639" s="11">
        <v>0.22447189444481599</v>
      </c>
      <c r="AL2639" s="11">
        <v>0.39647529854419156</v>
      </c>
      <c r="AM2639" s="11">
        <v>0.14449362210134556</v>
      </c>
      <c r="AN2639" s="11">
        <v>7.7172571428571424E-2</v>
      </c>
      <c r="AO2639" s="11">
        <v>0.30558668757846008</v>
      </c>
      <c r="AP2639" s="11">
        <v>0.6781600003093482</v>
      </c>
      <c r="AQ2639" s="11">
        <v>0.39647529854419156</v>
      </c>
      <c r="AR2639" s="11">
        <v>4138.7677341622502</v>
      </c>
      <c r="AS2639" s="11">
        <v>4140</v>
      </c>
      <c r="AT2639" s="11">
        <v>1115005</v>
      </c>
      <c r="AW2639" s="11">
        <v>-0.06</v>
      </c>
      <c r="AX2639" s="11">
        <v>-9.1205420265634329E-2</v>
      </c>
    </row>
    <row r="2640" spans="1:50">
      <c r="A2640"/>
      <c r="B2640"/>
      <c r="C2640"/>
      <c r="D2640"/>
      <c r="E2640"/>
      <c r="F2640"/>
      <c r="G2640"/>
      <c r="H2640"/>
      <c r="I2640"/>
      <c r="J2640"/>
      <c r="K2640"/>
      <c r="L2640"/>
      <c r="M2640"/>
      <c r="N2640"/>
      <c r="O2640"/>
      <c r="P2640"/>
      <c r="Q2640"/>
      <c r="R2640"/>
      <c r="S2640"/>
      <c r="T2640"/>
      <c r="U2640"/>
      <c r="V2640"/>
      <c r="W2640"/>
      <c r="X2640"/>
      <c r="Y2640"/>
      <c r="Z2640"/>
      <c r="AA2640" s="11">
        <v>8.7209302325581384E-2</v>
      </c>
      <c r="AB2640" s="11">
        <v>0.70010000229999991</v>
      </c>
      <c r="AC2640" s="11">
        <v>0.7</v>
      </c>
      <c r="AD2640" s="11">
        <v>0.5</v>
      </c>
      <c r="AE2640" s="11">
        <v>0.74400000000000011</v>
      </c>
      <c r="AF2640" s="11">
        <v>0.70799999999999996</v>
      </c>
      <c r="AG2640" s="11">
        <v>0.3</v>
      </c>
      <c r="AH2640" s="11">
        <v>0.71599999999999997</v>
      </c>
      <c r="AI2640" s="11">
        <v>0.77800000000000002</v>
      </c>
      <c r="AJ2640" s="11">
        <v>0.47344016530974997</v>
      </c>
      <c r="AK2640" s="11">
        <v>0.21612352982802002</v>
      </c>
      <c r="AL2640" s="11">
        <v>0.40607224769603756</v>
      </c>
      <c r="AM2640" s="11">
        <v>0.19763451251965219</v>
      </c>
      <c r="AN2640" s="11">
        <v>6.7034999999999997E-2</v>
      </c>
      <c r="AO2640" s="11">
        <v>0.33525795480290982</v>
      </c>
      <c r="AP2640" s="11">
        <v>0.69200000000000006</v>
      </c>
      <c r="AQ2640" s="11">
        <v>0.40607224769603756</v>
      </c>
      <c r="AR2640" s="11">
        <v>4334.6775678091999</v>
      </c>
      <c r="AS2640" s="11">
        <v>4640</v>
      </c>
      <c r="AT2640" s="11">
        <v>1124410</v>
      </c>
      <c r="AW2640" s="11">
        <v>-0.06</v>
      </c>
      <c r="AX2640" s="11">
        <v>-9.3866624033640156E-2</v>
      </c>
    </row>
    <row r="2641" spans="1:50">
      <c r="A2641"/>
      <c r="B2641"/>
      <c r="C2641"/>
      <c r="D2641"/>
      <c r="E2641"/>
      <c r="F2641"/>
      <c r="G2641"/>
      <c r="H2641"/>
      <c r="I2641"/>
      <c r="J2641"/>
      <c r="K2641"/>
      <c r="L2641"/>
      <c r="M2641"/>
      <c r="N2641"/>
      <c r="O2641"/>
      <c r="P2641"/>
      <c r="Q2641"/>
      <c r="R2641"/>
      <c r="S2641"/>
      <c r="T2641"/>
      <c r="U2641"/>
      <c r="V2641"/>
      <c r="W2641"/>
      <c r="X2641"/>
      <c r="Y2641"/>
      <c r="Z2641"/>
      <c r="AA2641" s="11">
        <v>8.7209302325581384E-2</v>
      </c>
      <c r="AB2641" s="11">
        <v>0.70010000229999991</v>
      </c>
      <c r="AC2641" s="11">
        <v>0.70400000000000007</v>
      </c>
      <c r="AD2641" s="11">
        <v>0.5</v>
      </c>
      <c r="AE2641" s="11">
        <v>0.74099999999999999</v>
      </c>
      <c r="AF2641" s="11">
        <v>0.65300000000000002</v>
      </c>
      <c r="AG2641" s="11">
        <v>0.5</v>
      </c>
      <c r="AH2641" s="11">
        <v>0.75700000000000001</v>
      </c>
      <c r="AI2641" s="11">
        <v>0.77800000000000002</v>
      </c>
      <c r="AJ2641" s="11">
        <v>0.45712172452973399</v>
      </c>
      <c r="AK2641" s="11">
        <v>0.25971814956140599</v>
      </c>
      <c r="AL2641" s="11">
        <v>0.43785140125858713</v>
      </c>
      <c r="AM2641" s="11">
        <v>0.24436953052116778</v>
      </c>
      <c r="AN2641" s="11">
        <v>6.2673857142857142E-2</v>
      </c>
      <c r="AO2641" s="11">
        <v>0.36984910730833109</v>
      </c>
      <c r="AP2641" s="11">
        <v>0.70200000000000007</v>
      </c>
      <c r="AQ2641" s="11">
        <v>0.43785140125858713</v>
      </c>
      <c r="AR2641" s="11">
        <v>4554.3602967960896</v>
      </c>
      <c r="AS2641" s="11">
        <v>4580</v>
      </c>
      <c r="AT2641" s="11">
        <v>1136712</v>
      </c>
      <c r="AW2641" s="11">
        <v>-0.04</v>
      </c>
      <c r="AX2641" s="11">
        <v>-8.8346047008042383E-2</v>
      </c>
    </row>
    <row r="2642" spans="1:50">
      <c r="A2642"/>
      <c r="B2642"/>
      <c r="C2642"/>
      <c r="D2642"/>
      <c r="E2642"/>
      <c r="F2642"/>
      <c r="G2642"/>
      <c r="H2642"/>
      <c r="I2642"/>
      <c r="J2642"/>
      <c r="K2642"/>
      <c r="L2642"/>
      <c r="M2642"/>
      <c r="N2642"/>
      <c r="O2642"/>
      <c r="P2642"/>
      <c r="Q2642"/>
      <c r="R2642"/>
      <c r="S2642"/>
      <c r="T2642"/>
      <c r="U2642"/>
      <c r="V2642"/>
      <c r="W2642"/>
      <c r="X2642"/>
      <c r="Y2642"/>
      <c r="Z2642"/>
      <c r="AA2642" s="11">
        <v>8.7209302325581384E-2</v>
      </c>
      <c r="AB2642" s="11">
        <v>0.70010000229999991</v>
      </c>
      <c r="AC2642" s="11">
        <v>0.70400000000000007</v>
      </c>
      <c r="AD2642" s="11">
        <v>0.5</v>
      </c>
      <c r="AE2642" s="11">
        <v>0.72299999999999998</v>
      </c>
      <c r="AF2642" s="11">
        <v>0.66099999999999992</v>
      </c>
      <c r="AG2642" s="11">
        <v>0.5</v>
      </c>
      <c r="AH2642" s="11">
        <v>0.76300000000000001</v>
      </c>
      <c r="AI2642" s="11">
        <v>0.69</v>
      </c>
      <c r="AJ2642" s="11">
        <v>0.51449051239850718</v>
      </c>
      <c r="AK2642" s="11">
        <v>0.24140681554677398</v>
      </c>
      <c r="AL2642" s="11">
        <v>0.44526559265060894</v>
      </c>
      <c r="AM2642" s="11">
        <v>0.36670365548539002</v>
      </c>
      <c r="AN2642" s="11">
        <v>6.1420380028017404E-2</v>
      </c>
      <c r="AO2642" s="11">
        <v>0.36280065461977351</v>
      </c>
      <c r="AP2642" s="11">
        <v>0.69799999999999995</v>
      </c>
      <c r="AQ2642" s="11">
        <v>0.44526559265060894</v>
      </c>
      <c r="AR2642" s="11">
        <v>4813.59420016903</v>
      </c>
      <c r="AS2642" s="11">
        <v>4880</v>
      </c>
      <c r="AT2642" s="11">
        <v>1151399</v>
      </c>
      <c r="AW2642" s="11">
        <v>-0.04</v>
      </c>
      <c r="AX2642" s="11">
        <v>-9.199834333673812E-2</v>
      </c>
    </row>
    <row r="2643" spans="1:50">
      <c r="A2643"/>
      <c r="B2643"/>
      <c r="C2643"/>
      <c r="D2643"/>
      <c r="E2643"/>
      <c r="F2643"/>
      <c r="G2643"/>
      <c r="H2643"/>
      <c r="I2643"/>
      <c r="J2643"/>
      <c r="K2643"/>
      <c r="L2643"/>
      <c r="M2643"/>
      <c r="N2643"/>
      <c r="O2643"/>
      <c r="P2643"/>
      <c r="Q2643"/>
      <c r="R2643"/>
      <c r="S2643"/>
      <c r="T2643"/>
      <c r="U2643"/>
      <c r="V2643"/>
      <c r="W2643"/>
      <c r="X2643"/>
      <c r="Y2643"/>
      <c r="Z2643"/>
      <c r="AA2643" s="11">
        <v>8.7209302325581384E-2</v>
      </c>
      <c r="AB2643" s="11">
        <v>0.70010000229999991</v>
      </c>
      <c r="AC2643" s="11">
        <v>0.69499999999999995</v>
      </c>
      <c r="AD2643" s="11">
        <v>0.4</v>
      </c>
      <c r="AE2643" s="11">
        <v>0.71400000000000008</v>
      </c>
      <c r="AF2643" s="11">
        <v>0.624</v>
      </c>
      <c r="AG2643" s="11">
        <v>0.5</v>
      </c>
      <c r="AH2643" s="11">
        <v>0.76</v>
      </c>
      <c r="AI2643" s="11">
        <v>0.69</v>
      </c>
      <c r="AJ2643" s="11">
        <v>0.49291728173285676</v>
      </c>
      <c r="AK2643" s="11">
        <v>0.2485824060797</v>
      </c>
      <c r="AL2643" s="11">
        <v>0.4539942537138254</v>
      </c>
      <c r="AM2643" s="11">
        <v>0.50582055706927886</v>
      </c>
      <c r="AN2643" s="11">
        <v>6.0166902913177646E-2</v>
      </c>
      <c r="AO2643" s="11">
        <v>0.37747883633883872</v>
      </c>
      <c r="AP2643" s="11">
        <v>0.71</v>
      </c>
      <c r="AQ2643" s="11">
        <v>0.4539942537138254</v>
      </c>
      <c r="AR2643" s="11">
        <v>4965.9929445186199</v>
      </c>
      <c r="AS2643" s="11">
        <v>4950</v>
      </c>
      <c r="AT2643" s="11">
        <v>1167834</v>
      </c>
      <c r="AW2643" s="11">
        <v>-0.04</v>
      </c>
      <c r="AX2643" s="11">
        <v>-9.4522560887899176E-2</v>
      </c>
    </row>
    <row r="2644" spans="1:50">
      <c r="A2644"/>
      <c r="B2644"/>
      <c r="C2644"/>
      <c r="D2644"/>
      <c r="E2644"/>
      <c r="F2644"/>
      <c r="G2644"/>
      <c r="H2644"/>
      <c r="I2644"/>
      <c r="J2644"/>
      <c r="K2644"/>
      <c r="L2644"/>
      <c r="M2644"/>
      <c r="N2644"/>
      <c r="O2644"/>
      <c r="P2644"/>
      <c r="Q2644"/>
      <c r="R2644"/>
      <c r="S2644"/>
      <c r="T2644"/>
      <c r="U2644"/>
      <c r="V2644"/>
      <c r="W2644"/>
      <c r="X2644"/>
      <c r="Y2644"/>
      <c r="Z2644"/>
      <c r="AA2644" s="11">
        <v>8.7209302325581384E-2</v>
      </c>
      <c r="AB2644" s="11">
        <v>0.70010000229999991</v>
      </c>
      <c r="AC2644" s="11">
        <v>0.68599999999999994</v>
      </c>
      <c r="AD2644" s="11">
        <v>0.4</v>
      </c>
      <c r="AE2644" s="11">
        <v>0.64300000000000002</v>
      </c>
      <c r="AF2644" s="11">
        <v>0.70599999999999996</v>
      </c>
      <c r="AG2644" s="11">
        <v>0.5</v>
      </c>
      <c r="AH2644" s="11">
        <v>0.73099999999999998</v>
      </c>
      <c r="AI2644" s="11">
        <v>0.71599999999999997</v>
      </c>
      <c r="AJ2644" s="11">
        <v>0.50472365485017801</v>
      </c>
      <c r="AK2644" s="11">
        <v>0.257583663599594</v>
      </c>
      <c r="AL2644" s="11">
        <v>0.44628813337013701</v>
      </c>
      <c r="AM2644" s="11">
        <v>0.61512933094183109</v>
      </c>
      <c r="AN2644" s="11">
        <v>5.8913425798337901E-2</v>
      </c>
      <c r="AO2644" s="11">
        <v>0.373394032739922</v>
      </c>
      <c r="AP2644" s="11">
        <v>0.69599999999999995</v>
      </c>
      <c r="AQ2644" s="11">
        <v>0.44628813337013701</v>
      </c>
      <c r="AR2644" s="11">
        <v>4998.4063494657403</v>
      </c>
      <c r="AS2644" s="11">
        <v>4790</v>
      </c>
      <c r="AT2644" s="11">
        <v>1184936</v>
      </c>
      <c r="AW2644" s="11">
        <v>-0.03</v>
      </c>
      <c r="AX2644" s="11">
        <v>-9.7437966933998588E-2</v>
      </c>
    </row>
    <row r="2645" spans="1:50">
      <c r="A2645"/>
      <c r="B2645"/>
      <c r="C2645"/>
      <c r="D2645"/>
      <c r="E2645"/>
      <c r="F2645"/>
      <c r="G2645"/>
      <c r="H2645"/>
      <c r="I2645"/>
      <c r="J2645"/>
      <c r="K2645"/>
      <c r="L2645"/>
      <c r="M2645"/>
      <c r="N2645"/>
      <c r="O2645"/>
      <c r="P2645"/>
      <c r="Q2645"/>
      <c r="R2645"/>
      <c r="S2645"/>
      <c r="T2645"/>
      <c r="U2645"/>
      <c r="V2645"/>
      <c r="W2645"/>
      <c r="X2645"/>
      <c r="Y2645"/>
      <c r="Z2645"/>
      <c r="AA2645" s="11">
        <v>8.7209302325581384E-2</v>
      </c>
      <c r="AB2645" s="11">
        <v>0.70010000229999991</v>
      </c>
      <c r="AC2645" s="11">
        <v>0.67200000000000004</v>
      </c>
      <c r="AD2645" s="11">
        <v>0.4</v>
      </c>
      <c r="AE2645" s="11">
        <v>0.63100000000000001</v>
      </c>
      <c r="AF2645" s="11">
        <v>0.55500000000000005</v>
      </c>
      <c r="AG2645" s="11">
        <v>0.55000000000000004</v>
      </c>
      <c r="AH2645" s="11">
        <v>0.68799999999999994</v>
      </c>
      <c r="AI2645" s="11">
        <v>0.74900000000000011</v>
      </c>
      <c r="AJ2645" s="11">
        <v>0.50467641830273202</v>
      </c>
      <c r="AK2645" s="11">
        <v>0.26000782690941382</v>
      </c>
      <c r="AL2645" s="11">
        <v>0.44682525202443008</v>
      </c>
      <c r="AM2645" s="11">
        <v>0.60897803776990489</v>
      </c>
      <c r="AN2645" s="11">
        <v>5.7659948683498156E-2</v>
      </c>
      <c r="AO2645" s="11">
        <v>0.37466009238422415</v>
      </c>
      <c r="AP2645" s="11">
        <v>0.68400000000000005</v>
      </c>
      <c r="AQ2645" s="11">
        <v>0.44682525202443008</v>
      </c>
      <c r="AS2645" s="11">
        <v>5170</v>
      </c>
      <c r="AW2645" s="11">
        <v>-0.04</v>
      </c>
      <c r="AX2645" s="11">
        <v>-0.10201178266330774</v>
      </c>
    </row>
    <row r="2646" spans="1:50">
      <c r="A2646"/>
      <c r="B2646"/>
      <c r="C2646"/>
      <c r="D2646"/>
      <c r="E2646"/>
      <c r="F2646"/>
      <c r="G2646"/>
      <c r="H2646"/>
      <c r="I2646"/>
      <c r="J2646"/>
      <c r="K2646"/>
      <c r="L2646"/>
      <c r="M2646"/>
      <c r="N2646"/>
      <c r="O2646"/>
      <c r="P2646"/>
      <c r="Q2646"/>
      <c r="R2646"/>
      <c r="S2646"/>
      <c r="T2646"/>
      <c r="U2646"/>
      <c r="V2646"/>
      <c r="W2646"/>
      <c r="X2646"/>
      <c r="Y2646"/>
      <c r="Z2646"/>
      <c r="AA2646" s="11">
        <v>0</v>
      </c>
      <c r="AB2646" s="11">
        <v>0.73825600014563153</v>
      </c>
      <c r="AC2646" s="11">
        <v>0.7</v>
      </c>
      <c r="AD2646" s="11">
        <v>0.5</v>
      </c>
      <c r="AE2646" s="11">
        <v>0.44</v>
      </c>
      <c r="AF2646" s="11">
        <v>2.2000000067055225E-2</v>
      </c>
      <c r="AG2646" s="11">
        <v>0.7</v>
      </c>
      <c r="AH2646" s="11">
        <v>0.81499999999999995</v>
      </c>
      <c r="AI2646" s="11">
        <v>0.77</v>
      </c>
      <c r="AJ2646" s="11">
        <v>0.73150780477162536</v>
      </c>
      <c r="AK2646" s="11">
        <v>0.77898455802112976</v>
      </c>
      <c r="AL2646" s="11">
        <v>0.93171752258650753</v>
      </c>
      <c r="AM2646" s="11">
        <v>0.25264535286050444</v>
      </c>
      <c r="AN2646" s="11">
        <v>0.60715385714285719</v>
      </c>
      <c r="AO2646" s="11">
        <v>0.84552505446286053</v>
      </c>
      <c r="AP2646" s="11">
        <v>0.52160000291466713</v>
      </c>
      <c r="AQ2646" s="11">
        <v>0.93171752258650753</v>
      </c>
      <c r="AR2646" s="11">
        <v>21847.372658321801</v>
      </c>
      <c r="AS2646" s="11">
        <v>21340</v>
      </c>
      <c r="AT2646" s="11">
        <v>8831000</v>
      </c>
      <c r="AW2646" s="11">
        <v>0</v>
      </c>
      <c r="AX2646" s="11">
        <v>1.2969758646754065E-2</v>
      </c>
    </row>
    <row r="2647" spans="1:50">
      <c r="A2647"/>
      <c r="B2647"/>
      <c r="C2647"/>
      <c r="D2647"/>
      <c r="E2647"/>
      <c r="F2647"/>
      <c r="G2647"/>
      <c r="H2647"/>
      <c r="I2647"/>
      <c r="J2647"/>
      <c r="K2647"/>
      <c r="L2647"/>
      <c r="M2647"/>
      <c r="N2647"/>
      <c r="O2647"/>
      <c r="P2647"/>
      <c r="Q2647"/>
      <c r="R2647"/>
      <c r="S2647"/>
      <c r="T2647"/>
      <c r="U2647"/>
      <c r="V2647"/>
      <c r="W2647"/>
      <c r="X2647"/>
      <c r="Y2647"/>
      <c r="Z2647"/>
      <c r="AA2647" s="11">
        <v>0</v>
      </c>
      <c r="AB2647" s="11">
        <v>0.73202400031492765</v>
      </c>
      <c r="AC2647" s="11">
        <v>0.7</v>
      </c>
      <c r="AD2647" s="11">
        <v>0.5</v>
      </c>
      <c r="AE2647" s="11">
        <v>0.45200000000000001</v>
      </c>
      <c r="AF2647" s="11">
        <v>2.2500000055879356E-2</v>
      </c>
      <c r="AG2647" s="11">
        <v>0.7</v>
      </c>
      <c r="AH2647" s="11">
        <v>0.84499999999999997</v>
      </c>
      <c r="AI2647" s="11">
        <v>0.77</v>
      </c>
      <c r="AJ2647" s="11">
        <v>0.73623245374083801</v>
      </c>
      <c r="AK2647" s="11">
        <v>0.78467812029986594</v>
      </c>
      <c r="AL2647" s="11">
        <v>0.94052808407099597</v>
      </c>
      <c r="AM2647" s="11">
        <v>0.31311646374407887</v>
      </c>
      <c r="AN2647" s="11">
        <v>0.65701285714285718</v>
      </c>
      <c r="AO2647" s="11">
        <v>0.85257658602576181</v>
      </c>
      <c r="AP2647" s="11">
        <v>0.53464000262320044</v>
      </c>
      <c r="AQ2647" s="11">
        <v>0.94052808407099597</v>
      </c>
      <c r="AR2647" s="11">
        <v>22646.8226490829</v>
      </c>
      <c r="AS2647" s="11">
        <v>22140</v>
      </c>
      <c r="AT2647" s="11">
        <v>8843000</v>
      </c>
      <c r="AW2647" s="11">
        <v>0.01</v>
      </c>
      <c r="AX2647" s="11">
        <v>1.1707713057130809E-2</v>
      </c>
    </row>
    <row r="2648" spans="1:50">
      <c r="A2648"/>
      <c r="B2648"/>
      <c r="C2648"/>
      <c r="D2648"/>
      <c r="E2648"/>
      <c r="F2648"/>
      <c r="G2648"/>
      <c r="H2648"/>
      <c r="I2648"/>
      <c r="J2648"/>
      <c r="K2648"/>
      <c r="L2648"/>
      <c r="M2648"/>
      <c r="N2648"/>
      <c r="O2648"/>
      <c r="P2648"/>
      <c r="Q2648"/>
      <c r="R2648"/>
      <c r="S2648"/>
      <c r="T2648"/>
      <c r="U2648"/>
      <c r="V2648"/>
      <c r="W2648"/>
      <c r="X2648"/>
      <c r="Y2648"/>
      <c r="Z2648"/>
      <c r="AA2648" s="11">
        <v>0</v>
      </c>
      <c r="AB2648" s="11">
        <v>0.72579200048422376</v>
      </c>
      <c r="AC2648" s="11">
        <v>0.7</v>
      </c>
      <c r="AD2648" s="11">
        <v>0.7</v>
      </c>
      <c r="AE2648" s="11">
        <v>0.39500000000000002</v>
      </c>
      <c r="AF2648" s="11">
        <v>2.3000000044703484E-2</v>
      </c>
      <c r="AG2648" s="11">
        <v>0.7</v>
      </c>
      <c r="AH2648" s="11">
        <v>0.84799999999999998</v>
      </c>
      <c r="AI2648" s="11">
        <v>0.77</v>
      </c>
      <c r="AJ2648" s="11">
        <v>0.75060732738349201</v>
      </c>
      <c r="AK2648" s="11">
        <v>0.80007616767643908</v>
      </c>
      <c r="AL2648" s="11">
        <v>0.9440853644336018</v>
      </c>
      <c r="AM2648" s="11">
        <v>0.39789097443273669</v>
      </c>
      <c r="AN2648" s="11">
        <v>0.70807371428571431</v>
      </c>
      <c r="AO2648" s="11">
        <v>0.85203042629271997</v>
      </c>
      <c r="AP2648" s="11">
        <v>0.54768000233173375</v>
      </c>
      <c r="AQ2648" s="11">
        <v>0.9440853644336018</v>
      </c>
      <c r="AR2648" s="11">
        <v>23479.232860811098</v>
      </c>
      <c r="AS2648" s="11">
        <v>22970</v>
      </c>
      <c r="AT2648" s="11">
        <v>8849437</v>
      </c>
      <c r="AW2648" s="11">
        <v>0.03</v>
      </c>
      <c r="AX2648" s="11">
        <v>1.0273659834999616E-2</v>
      </c>
    </row>
    <row r="2649" spans="1:50">
      <c r="A2649"/>
      <c r="B2649"/>
      <c r="C2649"/>
      <c r="D2649"/>
      <c r="E2649"/>
      <c r="F2649"/>
      <c r="G2649"/>
      <c r="H2649"/>
      <c r="I2649"/>
      <c r="J2649"/>
      <c r="K2649"/>
      <c r="L2649"/>
      <c r="M2649"/>
      <c r="N2649"/>
      <c r="O2649"/>
      <c r="P2649"/>
      <c r="Q2649"/>
      <c r="R2649"/>
      <c r="S2649"/>
      <c r="T2649"/>
      <c r="U2649"/>
      <c r="V2649"/>
      <c r="W2649"/>
      <c r="X2649"/>
      <c r="Y2649"/>
      <c r="Z2649"/>
      <c r="AA2649" s="11">
        <v>0</v>
      </c>
      <c r="AB2649" s="11">
        <v>0.71956000065351977</v>
      </c>
      <c r="AC2649" s="11">
        <v>0.7</v>
      </c>
      <c r="AD2649" s="11">
        <v>0.7</v>
      </c>
      <c r="AE2649" s="11">
        <v>0.373</v>
      </c>
      <c r="AF2649" s="11">
        <v>2.3500000033527611E-2</v>
      </c>
      <c r="AG2649" s="11">
        <v>0.7</v>
      </c>
      <c r="AH2649" s="11">
        <v>0.88300000000000001</v>
      </c>
      <c r="AI2649" s="11">
        <v>0.79400000000000004</v>
      </c>
      <c r="AJ2649" s="11">
        <v>0.764982201026146</v>
      </c>
      <c r="AK2649" s="11">
        <v>0.8154742150530121</v>
      </c>
      <c r="AL2649" s="11">
        <v>0.94764264479620763</v>
      </c>
      <c r="AM2649" s="11">
        <v>0.51577707986574006</v>
      </c>
      <c r="AN2649" s="11">
        <v>0.74106814285714284</v>
      </c>
      <c r="AO2649" s="11">
        <v>0.85148426655967813</v>
      </c>
      <c r="AP2649" s="11">
        <v>0.56072000204026695</v>
      </c>
      <c r="AQ2649" s="11">
        <v>0.94764264479620763</v>
      </c>
      <c r="AR2649" s="11">
        <v>24415.567003904001</v>
      </c>
      <c r="AS2649" s="11">
        <v>24060</v>
      </c>
      <c r="AT2649" s="11">
        <v>8851800</v>
      </c>
      <c r="AW2649" s="11">
        <v>0.04</v>
      </c>
      <c r="AX2649" s="11">
        <v>6.8042015563246627E-3</v>
      </c>
    </row>
    <row r="2650" spans="1:50">
      <c r="A2650"/>
      <c r="B2650"/>
      <c r="C2650"/>
      <c r="D2650"/>
      <c r="E2650"/>
      <c r="F2650"/>
      <c r="G2650"/>
      <c r="H2650"/>
      <c r="I2650"/>
      <c r="J2650"/>
      <c r="K2650"/>
      <c r="L2650"/>
      <c r="M2650"/>
      <c r="N2650"/>
      <c r="O2650"/>
      <c r="P2650"/>
      <c r="Q2650"/>
      <c r="R2650"/>
      <c r="S2650"/>
      <c r="T2650"/>
      <c r="U2650"/>
      <c r="V2650"/>
      <c r="W2650"/>
      <c r="X2650"/>
      <c r="Y2650"/>
      <c r="Z2650"/>
      <c r="AA2650" s="11">
        <v>0</v>
      </c>
      <c r="AB2650" s="11">
        <v>0.71332800082281578</v>
      </c>
      <c r="AC2650" s="11">
        <v>0.7</v>
      </c>
      <c r="AD2650" s="11">
        <v>0.7</v>
      </c>
      <c r="AE2650" s="11">
        <v>0.35399999999999998</v>
      </c>
      <c r="AF2650" s="11">
        <v>2.4000000022351742E-2</v>
      </c>
      <c r="AG2650" s="11">
        <v>0.7</v>
      </c>
      <c r="AH2650" s="11">
        <v>0.89300000000000002</v>
      </c>
      <c r="AI2650" s="11">
        <v>0.79400000000000004</v>
      </c>
      <c r="AJ2650" s="11">
        <v>0.76182519261575909</v>
      </c>
      <c r="AK2650" s="11">
        <v>0.819014925601801</v>
      </c>
      <c r="AL2650" s="11">
        <v>0.94686258935711864</v>
      </c>
      <c r="AM2650" s="11">
        <v>0.64302792642937556</v>
      </c>
      <c r="AN2650" s="11">
        <v>0.90781599999999996</v>
      </c>
      <c r="AO2650" s="11">
        <v>0.8529385252429087</v>
      </c>
      <c r="AP2650" s="11">
        <v>0.57376000174880037</v>
      </c>
      <c r="AQ2650" s="11">
        <v>0.94686258935711864</v>
      </c>
      <c r="AR2650" s="11">
        <v>25978.100898970901</v>
      </c>
      <c r="AS2650" s="11">
        <v>25740</v>
      </c>
      <c r="AT2650" s="11">
        <v>8857400</v>
      </c>
      <c r="AW2650" s="11">
        <v>0.06</v>
      </c>
      <c r="AX2650" s="11">
        <v>3.4894458001364648E-3</v>
      </c>
    </row>
    <row r="2651" spans="1:50">
      <c r="A2651"/>
      <c r="B2651"/>
      <c r="C2651"/>
      <c r="D2651"/>
      <c r="E2651"/>
      <c r="F2651"/>
      <c r="G2651"/>
      <c r="H2651"/>
      <c r="I2651"/>
      <c r="J2651"/>
      <c r="K2651"/>
      <c r="L2651"/>
      <c r="M2651"/>
      <c r="N2651"/>
      <c r="O2651"/>
      <c r="P2651"/>
      <c r="Q2651"/>
      <c r="R2651"/>
      <c r="S2651"/>
      <c r="T2651"/>
      <c r="U2651"/>
      <c r="V2651"/>
      <c r="W2651"/>
      <c r="X2651"/>
      <c r="Y2651"/>
      <c r="Z2651"/>
      <c r="AA2651" s="11">
        <v>0</v>
      </c>
      <c r="AB2651" s="11">
        <v>0.70709600099211189</v>
      </c>
      <c r="AC2651" s="11">
        <v>0.7</v>
      </c>
      <c r="AD2651" s="11">
        <v>0.7</v>
      </c>
      <c r="AE2651" s="11">
        <v>0.34100000000000003</v>
      </c>
      <c r="AF2651" s="11">
        <v>2.450000001117587E-2</v>
      </c>
      <c r="AG2651" s="11">
        <v>0.7</v>
      </c>
      <c r="AH2651" s="11">
        <v>0.94200000000000006</v>
      </c>
      <c r="AI2651" s="11">
        <v>0.83</v>
      </c>
      <c r="AJ2651" s="11">
        <v>0.75866818420537196</v>
      </c>
      <c r="AK2651" s="11">
        <v>0.82255563615059002</v>
      </c>
      <c r="AL2651" s="11">
        <v>0.94608253391802966</v>
      </c>
      <c r="AM2651" s="11">
        <v>0.79832374938925899</v>
      </c>
      <c r="AN2651" s="11">
        <v>0.95981128571428576</v>
      </c>
      <c r="AO2651" s="11">
        <v>0.85439278392613915</v>
      </c>
      <c r="AP2651" s="11">
        <v>0.58680000145733358</v>
      </c>
      <c r="AQ2651" s="11">
        <v>0.94608253391802966</v>
      </c>
      <c r="AR2651" s="11">
        <v>27957.928746663001</v>
      </c>
      <c r="AS2651" s="11">
        <v>27720</v>
      </c>
      <c r="AT2651" s="11">
        <v>8869000</v>
      </c>
      <c r="AU2651" s="11">
        <v>25</v>
      </c>
      <c r="AW2651" s="11">
        <v>0.08</v>
      </c>
      <c r="AX2651" s="11">
        <v>1.2422412613753708E-3</v>
      </c>
    </row>
    <row r="2652" spans="1:50">
      <c r="A2652"/>
      <c r="B2652"/>
      <c r="C2652"/>
      <c r="D2652"/>
      <c r="E2652"/>
      <c r="F2652"/>
      <c r="G2652"/>
      <c r="H2652"/>
      <c r="I2652"/>
      <c r="J2652"/>
      <c r="K2652"/>
      <c r="L2652"/>
      <c r="M2652"/>
      <c r="N2652"/>
      <c r="O2652"/>
      <c r="P2652"/>
      <c r="Q2652"/>
      <c r="R2652"/>
      <c r="S2652"/>
      <c r="T2652"/>
      <c r="U2652"/>
      <c r="V2652"/>
      <c r="W2652"/>
      <c r="X2652"/>
      <c r="Y2652"/>
      <c r="Z2652"/>
      <c r="AA2652" s="11">
        <v>0</v>
      </c>
      <c r="AB2652" s="11">
        <v>0.7008640011614079</v>
      </c>
      <c r="AC2652" s="11">
        <v>0.7</v>
      </c>
      <c r="AD2652" s="11">
        <v>0.7</v>
      </c>
      <c r="AE2652" s="11">
        <v>0.33700000000000002</v>
      </c>
      <c r="AF2652" s="11">
        <v>2.5000000000000001E-2</v>
      </c>
      <c r="AG2652" s="11">
        <v>0.7</v>
      </c>
      <c r="AH2652" s="11">
        <v>0.91400000000000003</v>
      </c>
      <c r="AI2652" s="11">
        <v>0.78</v>
      </c>
      <c r="AJ2652" s="11">
        <v>0.76142719993902896</v>
      </c>
      <c r="AK2652" s="11">
        <v>0.81378413378435199</v>
      </c>
      <c r="AL2652" s="11">
        <v>0.94878431084940773</v>
      </c>
      <c r="AM2652" s="11">
        <v>0.8967343777328034</v>
      </c>
      <c r="AN2652" s="11">
        <v>1</v>
      </c>
      <c r="AO2652" s="11">
        <v>0.85727595890453934</v>
      </c>
      <c r="AP2652" s="11">
        <v>0.59984000116586689</v>
      </c>
      <c r="AQ2652" s="11">
        <v>0.94878431084940773</v>
      </c>
      <c r="AR2652" s="11">
        <v>28237.7442361457</v>
      </c>
      <c r="AS2652" s="11">
        <v>28030</v>
      </c>
      <c r="AT2652" s="11">
        <v>8894000</v>
      </c>
      <c r="AW2652" s="11">
        <v>0.08</v>
      </c>
      <c r="AX2652" s="11">
        <v>-3.9500213541673879E-4</v>
      </c>
    </row>
    <row r="2653" spans="1:50">
      <c r="A2653"/>
      <c r="B2653"/>
      <c r="C2653"/>
      <c r="D2653"/>
      <c r="E2653"/>
      <c r="F2653"/>
      <c r="G2653"/>
      <c r="H2653"/>
      <c r="I2653"/>
      <c r="J2653"/>
      <c r="K2653"/>
      <c r="L2653"/>
      <c r="M2653"/>
      <c r="N2653"/>
      <c r="O2653"/>
      <c r="P2653"/>
      <c r="Q2653"/>
      <c r="R2653"/>
      <c r="S2653"/>
      <c r="T2653"/>
      <c r="U2653"/>
      <c r="V2653"/>
      <c r="W2653"/>
      <c r="X2653"/>
      <c r="Y2653"/>
      <c r="Z2653"/>
      <c r="AA2653" s="11">
        <v>0</v>
      </c>
      <c r="AB2653" s="11">
        <v>0.69463200133070391</v>
      </c>
      <c r="AC2653" s="11">
        <v>0.7</v>
      </c>
      <c r="AD2653" s="11">
        <v>0.9</v>
      </c>
      <c r="AE2653" s="11">
        <v>0.314</v>
      </c>
      <c r="AF2653" s="11">
        <v>2.5000000000000001E-2</v>
      </c>
      <c r="AG2653" s="11">
        <v>0.9</v>
      </c>
      <c r="AH2653" s="11">
        <v>0.89700000000000002</v>
      </c>
      <c r="AI2653" s="11">
        <v>0.79599999999999993</v>
      </c>
      <c r="AJ2653" s="11">
        <v>0.76418621567268608</v>
      </c>
      <c r="AK2653" s="11">
        <v>0.80501263141811408</v>
      </c>
      <c r="AL2653" s="11">
        <v>0.95148608778078592</v>
      </c>
      <c r="AM2653" s="11">
        <v>0.98971562328801232</v>
      </c>
      <c r="AN2653" s="11">
        <v>1</v>
      </c>
      <c r="AO2653" s="11">
        <v>0.86015913388293941</v>
      </c>
      <c r="AP2653" s="11">
        <v>0.6128800008744002</v>
      </c>
      <c r="AQ2653" s="11">
        <v>0.95148608778078592</v>
      </c>
      <c r="AR2653" s="11">
        <v>29281.0544168903</v>
      </c>
      <c r="AS2653" s="11">
        <v>29170</v>
      </c>
      <c r="AT2653" s="11">
        <v>8924000</v>
      </c>
      <c r="AW2653" s="11">
        <v>0.11</v>
      </c>
      <c r="AX2653" s="11">
        <v>-2.0713074971512313E-3</v>
      </c>
    </row>
    <row r="2654" spans="1:50">
      <c r="A2654"/>
      <c r="B2654"/>
      <c r="C2654"/>
      <c r="D2654"/>
      <c r="E2654"/>
      <c r="F2654"/>
      <c r="G2654"/>
      <c r="H2654"/>
      <c r="I2654"/>
      <c r="J2654"/>
      <c r="K2654"/>
      <c r="L2654"/>
      <c r="M2654"/>
      <c r="N2654"/>
      <c r="O2654"/>
      <c r="P2654"/>
      <c r="Q2654"/>
      <c r="R2654"/>
      <c r="S2654"/>
      <c r="T2654"/>
      <c r="U2654"/>
      <c r="V2654"/>
      <c r="W2654"/>
      <c r="X2654"/>
      <c r="Y2654"/>
      <c r="Z2654"/>
      <c r="AA2654" s="11">
        <v>0</v>
      </c>
      <c r="AB2654" s="11">
        <v>0.68840000150000002</v>
      </c>
      <c r="AC2654" s="11">
        <v>0.7</v>
      </c>
      <c r="AD2654" s="11">
        <v>0.9</v>
      </c>
      <c r="AE2654" s="11">
        <v>0.29799999999999999</v>
      </c>
      <c r="AF2654" s="11">
        <v>2.8999999999999998E-2</v>
      </c>
      <c r="AG2654" s="11">
        <v>0.9</v>
      </c>
      <c r="AH2654" s="11">
        <v>0.8640000000000001</v>
      </c>
      <c r="AI2654" s="11">
        <v>0.81400000000000006</v>
      </c>
      <c r="AJ2654" s="11">
        <v>0.77059341045330798</v>
      </c>
      <c r="AK2654" s="11">
        <v>0.808068729963628</v>
      </c>
      <c r="AL2654" s="11">
        <v>0.92598283834699446</v>
      </c>
      <c r="AM2654" s="11">
        <v>1</v>
      </c>
      <c r="AN2654" s="11">
        <v>1</v>
      </c>
      <c r="AO2654" s="11">
        <v>0.86559779967731454</v>
      </c>
      <c r="AP2654" s="11">
        <v>0.6259200005829334</v>
      </c>
      <c r="AQ2654" s="11">
        <v>0.92598283834699446</v>
      </c>
      <c r="AR2654" s="11">
        <v>30424.836874909</v>
      </c>
      <c r="AS2654" s="11">
        <v>30800</v>
      </c>
      <c r="AT2654" s="11">
        <v>8956000</v>
      </c>
      <c r="AW2654" s="11">
        <v>0.1</v>
      </c>
      <c r="AX2654" s="11">
        <v>-2.4532488792991525E-4</v>
      </c>
    </row>
    <row r="2655" spans="1:50">
      <c r="A2655"/>
      <c r="B2655"/>
      <c r="C2655"/>
      <c r="D2655"/>
      <c r="E2655"/>
      <c r="F2655"/>
      <c r="G2655"/>
      <c r="H2655"/>
      <c r="I2655"/>
      <c r="J2655"/>
      <c r="K2655"/>
      <c r="L2655"/>
      <c r="M2655"/>
      <c r="N2655"/>
      <c r="O2655"/>
      <c r="P2655"/>
      <c r="Q2655"/>
      <c r="R2655"/>
      <c r="S2655"/>
      <c r="T2655"/>
      <c r="U2655"/>
      <c r="V2655"/>
      <c r="W2655"/>
      <c r="X2655"/>
      <c r="Y2655"/>
      <c r="Z2655"/>
      <c r="AA2655" s="11">
        <v>0</v>
      </c>
      <c r="AB2655" s="11">
        <v>0.69489999769999999</v>
      </c>
      <c r="AC2655" s="11">
        <v>0.7</v>
      </c>
      <c r="AD2655" s="11">
        <v>0.9</v>
      </c>
      <c r="AE2655" s="11">
        <v>0.32</v>
      </c>
      <c r="AF2655" s="11">
        <v>2.6666666666666665E-2</v>
      </c>
      <c r="AG2655" s="11">
        <v>0.9</v>
      </c>
      <c r="AH2655" s="11">
        <v>0.85799999999999998</v>
      </c>
      <c r="AI2655" s="11">
        <v>0.79799999999999993</v>
      </c>
      <c r="AJ2655" s="11">
        <v>0.76596829286482193</v>
      </c>
      <c r="AK2655" s="11">
        <v>0.85150381062092606</v>
      </c>
      <c r="AL2655" s="11">
        <v>0.91385621653409876</v>
      </c>
      <c r="AM2655" s="11">
        <v>1</v>
      </c>
      <c r="AN2655" s="11">
        <v>1</v>
      </c>
      <c r="AO2655" s="11">
        <v>0.8633419572711919</v>
      </c>
      <c r="AP2655" s="11">
        <v>0.63896000029146682</v>
      </c>
      <c r="AQ2655" s="11">
        <v>0.91385621653409876</v>
      </c>
      <c r="AR2655" s="11">
        <v>32512.898285470201</v>
      </c>
      <c r="AS2655" s="11">
        <v>32510</v>
      </c>
      <c r="AT2655" s="11">
        <v>8991994</v>
      </c>
      <c r="AW2655" s="11">
        <v>0.1</v>
      </c>
      <c r="AX2655" s="11">
        <v>-3.8511102878084902E-3</v>
      </c>
    </row>
    <row r="2656" spans="1:50">
      <c r="A2656"/>
      <c r="B2656"/>
      <c r="C2656"/>
      <c r="D2656"/>
      <c r="E2656"/>
      <c r="F2656"/>
      <c r="G2656"/>
      <c r="H2656"/>
      <c r="I2656"/>
      <c r="J2656"/>
      <c r="K2656"/>
      <c r="L2656"/>
      <c r="M2656"/>
      <c r="N2656"/>
      <c r="O2656"/>
      <c r="P2656"/>
      <c r="Q2656"/>
      <c r="R2656"/>
      <c r="S2656"/>
      <c r="T2656"/>
      <c r="U2656"/>
      <c r="V2656"/>
      <c r="W2656"/>
      <c r="X2656"/>
      <c r="Y2656"/>
      <c r="Z2656"/>
      <c r="AA2656" s="11">
        <v>0</v>
      </c>
      <c r="AB2656" s="11">
        <v>0.68520000459999997</v>
      </c>
      <c r="AC2656" s="11">
        <v>0.7</v>
      </c>
      <c r="AD2656" s="11">
        <v>0.9</v>
      </c>
      <c r="AE2656" s="11">
        <v>0.33700000000000002</v>
      </c>
      <c r="AF2656" s="11">
        <v>2.4333333333333335E-2</v>
      </c>
      <c r="AG2656" s="11">
        <v>0.9</v>
      </c>
      <c r="AH2656" s="11">
        <v>0.86</v>
      </c>
      <c r="AI2656" s="11">
        <v>0.80200000000000005</v>
      </c>
      <c r="AJ2656" s="11">
        <v>0.74765273102684193</v>
      </c>
      <c r="AK2656" s="11">
        <v>0.81630543450594006</v>
      </c>
      <c r="AL2656" s="11">
        <v>0.88762448090460477</v>
      </c>
      <c r="AM2656" s="11">
        <v>1</v>
      </c>
      <c r="AN2656" s="11">
        <v>1</v>
      </c>
      <c r="AO2656" s="11">
        <v>0.8451209965526788</v>
      </c>
      <c r="AP2656" s="11">
        <v>0.65200000000000002</v>
      </c>
      <c r="AQ2656" s="11">
        <v>0.88762448090460477</v>
      </c>
      <c r="AR2656" s="11">
        <v>32723.0306672107</v>
      </c>
      <c r="AS2656" s="11">
        <v>32960</v>
      </c>
      <c r="AT2656" s="11">
        <v>9024040</v>
      </c>
      <c r="AW2656" s="11">
        <v>0.09</v>
      </c>
      <c r="AX2656" s="11">
        <v>-7.0709961414240075E-3</v>
      </c>
    </row>
    <row r="2657" spans="1:50">
      <c r="A2657"/>
      <c r="B2657"/>
      <c r="C2657"/>
      <c r="D2657"/>
      <c r="E2657"/>
      <c r="F2657"/>
      <c r="G2657"/>
      <c r="H2657"/>
      <c r="I2657"/>
      <c r="J2657"/>
      <c r="K2657"/>
      <c r="L2657"/>
      <c r="M2657"/>
      <c r="N2657"/>
      <c r="O2657"/>
      <c r="P2657"/>
      <c r="Q2657"/>
      <c r="R2657"/>
      <c r="S2657"/>
      <c r="T2657"/>
      <c r="U2657"/>
      <c r="V2657"/>
      <c r="W2657"/>
      <c r="X2657"/>
      <c r="Y2657"/>
      <c r="Z2657"/>
      <c r="AA2657" s="11">
        <v>0</v>
      </c>
      <c r="AB2657" s="11">
        <v>0.68345327119999999</v>
      </c>
      <c r="AC2657" s="11">
        <v>0.96099999999999997</v>
      </c>
      <c r="AD2657" s="11">
        <v>0.7</v>
      </c>
      <c r="AE2657" s="11">
        <v>0.33200000000000002</v>
      </c>
      <c r="AF2657" s="11">
        <v>2.2000000000000002E-2</v>
      </c>
      <c r="AG2657" s="11">
        <v>0.9</v>
      </c>
      <c r="AH2657" s="11">
        <v>0.877</v>
      </c>
      <c r="AI2657" s="11">
        <v>0.82400000000000007</v>
      </c>
      <c r="AJ2657" s="11">
        <v>0.75012740175044001</v>
      </c>
      <c r="AK2657" s="11">
        <v>0.79814651090914202</v>
      </c>
      <c r="AL2657" s="11">
        <v>0.93015129159014509</v>
      </c>
      <c r="AM2657" s="11">
        <v>1</v>
      </c>
      <c r="AN2657" s="11">
        <v>1</v>
      </c>
      <c r="AO2657" s="11">
        <v>0.86346680619142369</v>
      </c>
      <c r="AP2657" s="11">
        <v>0.65099999999999991</v>
      </c>
      <c r="AQ2657" s="11">
        <v>0.93015129159014509</v>
      </c>
      <c r="AR2657" s="11">
        <v>35682.123811371603</v>
      </c>
      <c r="AS2657" s="11">
        <v>36140</v>
      </c>
      <c r="AT2657" s="11">
        <v>9080505</v>
      </c>
      <c r="AW2657" s="11">
        <v>0.1</v>
      </c>
      <c r="AX2657" s="11">
        <v>-2.1340511560520942E-2</v>
      </c>
    </row>
    <row r="2658" spans="1:50">
      <c r="A2658"/>
      <c r="B2658"/>
      <c r="C2658"/>
      <c r="D2658"/>
      <c r="E2658"/>
      <c r="F2658"/>
      <c r="G2658"/>
      <c r="H2658"/>
      <c r="I2658"/>
      <c r="J2658"/>
      <c r="K2658"/>
      <c r="L2658"/>
      <c r="M2658"/>
      <c r="N2658"/>
      <c r="O2658"/>
      <c r="P2658"/>
      <c r="Q2658"/>
      <c r="R2658"/>
      <c r="S2658"/>
      <c r="T2658"/>
      <c r="U2658"/>
      <c r="V2658"/>
      <c r="W2658"/>
      <c r="X2658"/>
      <c r="Y2658"/>
      <c r="Z2658"/>
      <c r="AA2658" s="11">
        <v>0</v>
      </c>
      <c r="AB2658" s="11">
        <v>0.68337294660000003</v>
      </c>
      <c r="AC2658" s="11">
        <v>0.94200000000000006</v>
      </c>
      <c r="AD2658" s="11">
        <v>0.7</v>
      </c>
      <c r="AE2658" s="11">
        <v>0.33100000000000002</v>
      </c>
      <c r="AF2658" s="11">
        <v>3.6000000000000004E-2</v>
      </c>
      <c r="AG2658" s="11">
        <v>0.8</v>
      </c>
      <c r="AH2658" s="11">
        <v>0.83799999999999997</v>
      </c>
      <c r="AI2658" s="11">
        <v>0.81400000000000006</v>
      </c>
      <c r="AJ2658" s="11">
        <v>0.74809025818371</v>
      </c>
      <c r="AK2658" s="11">
        <v>0.79815793796687795</v>
      </c>
      <c r="AL2658" s="11">
        <v>0.94127539452084452</v>
      </c>
      <c r="AM2658" s="11">
        <v>1</v>
      </c>
      <c r="AN2658" s="11">
        <v>1</v>
      </c>
      <c r="AO2658" s="11">
        <v>0.8710554310000056</v>
      </c>
      <c r="AP2658" s="11">
        <v>0.65</v>
      </c>
      <c r="AQ2658" s="11">
        <v>0.94127539452084452</v>
      </c>
      <c r="AR2658" s="11">
        <v>38485.969359579598</v>
      </c>
      <c r="AS2658" s="11">
        <v>39360</v>
      </c>
      <c r="AT2658" s="11">
        <v>9148092</v>
      </c>
      <c r="AW2658" s="11">
        <v>0.09</v>
      </c>
      <c r="AX2658" s="11">
        <v>-2.3278059347725172E-2</v>
      </c>
    </row>
    <row r="2659" spans="1:50">
      <c r="A2659"/>
      <c r="B2659"/>
      <c r="C2659"/>
      <c r="D2659"/>
      <c r="E2659"/>
      <c r="F2659"/>
      <c r="G2659"/>
      <c r="H2659"/>
      <c r="I2659"/>
      <c r="J2659"/>
      <c r="K2659"/>
      <c r="L2659"/>
      <c r="M2659"/>
      <c r="N2659"/>
      <c r="O2659"/>
      <c r="P2659"/>
      <c r="Q2659"/>
      <c r="R2659"/>
      <c r="S2659"/>
      <c r="T2659"/>
      <c r="U2659"/>
      <c r="V2659"/>
      <c r="W2659"/>
      <c r="X2659"/>
      <c r="Y2659"/>
      <c r="Z2659"/>
      <c r="AA2659" s="11">
        <v>0</v>
      </c>
      <c r="AB2659" s="11">
        <v>0.76429999999999998</v>
      </c>
      <c r="AC2659" s="11">
        <v>0.95599999999999996</v>
      </c>
      <c r="AD2659" s="11">
        <v>0.8</v>
      </c>
      <c r="AE2659" s="11">
        <v>0.32700000000000001</v>
      </c>
      <c r="AF2659" s="11">
        <v>3.9E-2</v>
      </c>
      <c r="AG2659" s="11">
        <v>0.8</v>
      </c>
      <c r="AH2659" s="11">
        <v>0.82799999999999996</v>
      </c>
      <c r="AI2659" s="11">
        <v>0.86</v>
      </c>
      <c r="AJ2659" s="11">
        <v>0.72916645244421996</v>
      </c>
      <c r="AK2659" s="11">
        <v>0.80689064340831806</v>
      </c>
      <c r="AL2659" s="11">
        <v>0.94213349603353547</v>
      </c>
      <c r="AM2659" s="11">
        <v>1</v>
      </c>
      <c r="AN2659" s="11">
        <v>1</v>
      </c>
      <c r="AO2659" s="11">
        <v>0.87640076990811211</v>
      </c>
      <c r="AP2659" s="11">
        <v>0.65</v>
      </c>
      <c r="AQ2659" s="11">
        <v>0.94213349603353547</v>
      </c>
      <c r="AR2659" s="11">
        <v>39591.441916702199</v>
      </c>
      <c r="AS2659" s="11">
        <v>40920</v>
      </c>
      <c r="AT2659" s="11">
        <v>9219637</v>
      </c>
      <c r="AW2659" s="11">
        <v>0.1</v>
      </c>
      <c r="AX2659" s="11">
        <v>-2.199569039333335E-2</v>
      </c>
    </row>
    <row r="2660" spans="1:50">
      <c r="A2660"/>
      <c r="B2660"/>
      <c r="C2660"/>
      <c r="D2660"/>
      <c r="E2660"/>
      <c r="F2660"/>
      <c r="G2660"/>
      <c r="H2660"/>
      <c r="I2660"/>
      <c r="J2660"/>
      <c r="K2660"/>
      <c r="L2660"/>
      <c r="M2660"/>
      <c r="N2660"/>
      <c r="O2660"/>
      <c r="P2660"/>
      <c r="Q2660"/>
      <c r="R2660"/>
      <c r="S2660"/>
      <c r="T2660"/>
      <c r="U2660"/>
      <c r="V2660"/>
      <c r="W2660"/>
      <c r="X2660"/>
      <c r="Y2660"/>
      <c r="Z2660"/>
      <c r="AA2660" s="11">
        <v>0</v>
      </c>
      <c r="AB2660" s="11">
        <v>0.76901399989463393</v>
      </c>
      <c r="AC2660" s="11">
        <v>0.95900000000000007</v>
      </c>
      <c r="AD2660" s="11">
        <v>0.8</v>
      </c>
      <c r="AE2660" s="11">
        <v>0.35</v>
      </c>
      <c r="AF2660" s="11">
        <v>7.2999999999999995E-2</v>
      </c>
      <c r="AG2660" s="11">
        <v>0.8</v>
      </c>
      <c r="AH2660" s="11">
        <v>0.82099999999999995</v>
      </c>
      <c r="AI2660" s="11">
        <v>0.85799999999999998</v>
      </c>
      <c r="AJ2660" s="11">
        <v>0.72006008597055804</v>
      </c>
      <c r="AK2660" s="11">
        <v>0.81113337405294605</v>
      </c>
      <c r="AL2660" s="11">
        <v>0.94592301506953225</v>
      </c>
      <c r="AM2660" s="11">
        <v>1</v>
      </c>
      <c r="AN2660" s="11">
        <v>0.99474648045376146</v>
      </c>
      <c r="AO2660" s="11">
        <v>0.88542922531171619</v>
      </c>
      <c r="AP2660" s="11">
        <v>0.55500000000000005</v>
      </c>
      <c r="AQ2660" s="11">
        <v>0.94592301506953225</v>
      </c>
      <c r="AR2660" s="11">
        <v>37377.102886468798</v>
      </c>
      <c r="AS2660" s="11">
        <v>38050</v>
      </c>
      <c r="AT2660" s="11">
        <v>9302123</v>
      </c>
      <c r="AW2660" s="11">
        <v>0.1</v>
      </c>
      <c r="AX2660" s="11">
        <v>-2.0620168792295113E-2</v>
      </c>
    </row>
    <row r="2661" spans="1:50">
      <c r="A2661"/>
      <c r="B2661"/>
      <c r="C2661"/>
      <c r="D2661"/>
      <c r="E2661"/>
      <c r="F2661"/>
      <c r="G2661"/>
      <c r="H2661"/>
      <c r="I2661"/>
      <c r="J2661"/>
      <c r="K2661"/>
      <c r="L2661"/>
      <c r="M2661"/>
      <c r="N2661"/>
      <c r="O2661"/>
      <c r="P2661"/>
      <c r="Q2661"/>
      <c r="R2661"/>
      <c r="S2661"/>
      <c r="T2661"/>
      <c r="U2661"/>
      <c r="V2661"/>
      <c r="W2661"/>
      <c r="X2661"/>
      <c r="Y2661"/>
      <c r="Z2661"/>
      <c r="AA2661" s="11">
        <v>0</v>
      </c>
      <c r="AB2661" s="11">
        <v>0.77372799978926776</v>
      </c>
      <c r="AC2661" s="11">
        <v>0.95499999999999996</v>
      </c>
      <c r="AD2661" s="11">
        <v>0.8</v>
      </c>
      <c r="AE2661" s="11">
        <v>0.36700000000000005</v>
      </c>
      <c r="AF2661" s="11">
        <v>0.17300000000000001</v>
      </c>
      <c r="AG2661" s="11">
        <v>0.85</v>
      </c>
      <c r="AH2661" s="11">
        <v>0.79500000000000004</v>
      </c>
      <c r="AI2661" s="11">
        <v>0.875</v>
      </c>
      <c r="AJ2661" s="11">
        <v>0.71785948516003972</v>
      </c>
      <c r="AK2661" s="11">
        <v>0.80802204038196024</v>
      </c>
      <c r="AL2661" s="11">
        <v>0.94146378501850836</v>
      </c>
      <c r="AM2661" s="11">
        <v>1</v>
      </c>
      <c r="AN2661" s="11">
        <v>0.97444553233609443</v>
      </c>
      <c r="AO2661" s="11">
        <v>0.88157493314474922</v>
      </c>
      <c r="AP2661" s="11">
        <v>0.54899999999999993</v>
      </c>
      <c r="AQ2661" s="11">
        <v>0.94146378501850836</v>
      </c>
      <c r="AS2661" s="11">
        <v>41920</v>
      </c>
      <c r="AW2661" s="11">
        <v>0.11</v>
      </c>
      <c r="AX2661" s="11">
        <v>-2.5871532454179502E-2</v>
      </c>
    </row>
    <row r="2662" spans="1:50">
      <c r="A2662"/>
      <c r="B2662"/>
      <c r="C2662"/>
      <c r="D2662"/>
      <c r="E2662"/>
      <c r="F2662"/>
      <c r="G2662"/>
      <c r="H2662"/>
      <c r="I2662"/>
      <c r="J2662"/>
      <c r="K2662"/>
      <c r="L2662"/>
      <c r="M2662"/>
      <c r="N2662"/>
      <c r="O2662"/>
      <c r="P2662"/>
      <c r="Q2662"/>
      <c r="R2662"/>
      <c r="S2662"/>
      <c r="T2662"/>
      <c r="U2662"/>
      <c r="V2662"/>
      <c r="W2662"/>
      <c r="X2662"/>
      <c r="Y2662"/>
      <c r="Z2662"/>
      <c r="AA2662" s="11">
        <v>0.1125</v>
      </c>
      <c r="AB2662" s="11">
        <v>0.15999999642372131</v>
      </c>
      <c r="AC2662" s="11">
        <v>0.68600000031292441</v>
      </c>
      <c r="AD2662" s="11">
        <v>0.68600000031292441</v>
      </c>
      <c r="AE2662" s="11">
        <v>0.76440000034868716</v>
      </c>
      <c r="AF2662" s="11">
        <v>0.52332000023871661</v>
      </c>
      <c r="AG2662" s="11">
        <v>0.8820000004023314</v>
      </c>
      <c r="AH2662" s="11">
        <v>0.89768000040948381</v>
      </c>
      <c r="AI2662" s="11">
        <v>0.76440000034868716</v>
      </c>
      <c r="AJ2662" s="11">
        <v>0.73355577878367162</v>
      </c>
      <c r="AK2662" s="11">
        <v>0.77238171823137625</v>
      </c>
      <c r="AL2662" s="11">
        <v>0.92459644141533948</v>
      </c>
      <c r="AM2662" s="11">
        <v>7.0565576228124219E-2</v>
      </c>
      <c r="AN2662" s="11">
        <v>0.4517087142857143</v>
      </c>
      <c r="AO2662" s="11">
        <v>0.88142307121823793</v>
      </c>
      <c r="AP2662" s="11">
        <v>0.61760000345110899</v>
      </c>
      <c r="AQ2662" s="11">
        <v>0.92459644141533948</v>
      </c>
      <c r="AR2662" s="11">
        <v>26763.681511681902</v>
      </c>
      <c r="AS2662" s="11">
        <v>27520</v>
      </c>
      <c r="AT2662" s="11">
        <v>7041000</v>
      </c>
      <c r="AW2662" s="11">
        <v>0.03</v>
      </c>
      <c r="AX2662" s="11">
        <v>4.4746407151463746E-2</v>
      </c>
    </row>
    <row r="2663" spans="1:50">
      <c r="A2663"/>
      <c r="B2663"/>
      <c r="C2663"/>
      <c r="D2663"/>
      <c r="E2663"/>
      <c r="F2663"/>
      <c r="G2663"/>
      <c r="H2663"/>
      <c r="I2663"/>
      <c r="J2663"/>
      <c r="K2663"/>
      <c r="L2663"/>
      <c r="M2663"/>
      <c r="N2663"/>
      <c r="O2663"/>
      <c r="P2663"/>
      <c r="Q2663"/>
      <c r="R2663"/>
      <c r="S2663"/>
      <c r="T2663"/>
      <c r="U2663"/>
      <c r="V2663"/>
      <c r="W2663"/>
      <c r="X2663"/>
      <c r="Y2663"/>
      <c r="Z2663"/>
      <c r="AA2663" s="11">
        <v>0.1125</v>
      </c>
      <c r="AB2663" s="11">
        <v>0.13999999687075615</v>
      </c>
      <c r="AC2663" s="11">
        <v>0.7</v>
      </c>
      <c r="AD2663" s="11">
        <v>0.7</v>
      </c>
      <c r="AE2663" s="11">
        <v>0.78</v>
      </c>
      <c r="AF2663" s="11">
        <v>0.53400000000000003</v>
      </c>
      <c r="AG2663" s="11">
        <v>0.9</v>
      </c>
      <c r="AH2663" s="11">
        <v>0.91599999999999993</v>
      </c>
      <c r="AI2663" s="11">
        <v>0.78</v>
      </c>
      <c r="AJ2663" s="11">
        <v>0.73832222313993201</v>
      </c>
      <c r="AK2663" s="11">
        <v>0.77794052868074204</v>
      </c>
      <c r="AL2663" s="11">
        <v>0.93326167471597576</v>
      </c>
      <c r="AM2663" s="11">
        <v>0.10409213709044077</v>
      </c>
      <c r="AN2663" s="11">
        <v>0.46325071428571424</v>
      </c>
      <c r="AO2663" s="11">
        <v>0.88920721535127423</v>
      </c>
      <c r="AP2663" s="11">
        <v>0.63304000310599806</v>
      </c>
      <c r="AQ2663" s="11">
        <v>0.93326167471597576</v>
      </c>
      <c r="AR2663" s="11">
        <v>27437.767850437602</v>
      </c>
      <c r="AS2663" s="11">
        <v>28310</v>
      </c>
      <c r="AT2663" s="11">
        <v>7074000</v>
      </c>
      <c r="AW2663" s="11">
        <v>0.05</v>
      </c>
      <c r="AX2663" s="11">
        <v>4.8336788292207805E-2</v>
      </c>
    </row>
    <row r="2664" spans="1:50">
      <c r="A2664"/>
      <c r="B2664"/>
      <c r="C2664"/>
      <c r="D2664"/>
      <c r="E2664"/>
      <c r="F2664"/>
      <c r="G2664"/>
      <c r="H2664"/>
      <c r="I2664"/>
      <c r="J2664"/>
      <c r="K2664"/>
      <c r="L2664"/>
      <c r="M2664"/>
      <c r="N2664"/>
      <c r="O2664"/>
      <c r="P2664"/>
      <c r="Q2664"/>
      <c r="R2664"/>
      <c r="S2664"/>
      <c r="T2664"/>
      <c r="U2664"/>
      <c r="V2664"/>
      <c r="W2664"/>
      <c r="X2664"/>
      <c r="Y2664"/>
      <c r="Z2664"/>
      <c r="AA2664" s="11">
        <v>0.1125</v>
      </c>
      <c r="AB2664" s="11">
        <v>0.11999999731779099</v>
      </c>
      <c r="AC2664" s="11">
        <v>0.7</v>
      </c>
      <c r="AD2664" s="11">
        <v>0.9</v>
      </c>
      <c r="AE2664" s="11">
        <v>0.77700000000000002</v>
      </c>
      <c r="AF2664" s="11">
        <v>0.54400000000000004</v>
      </c>
      <c r="AG2664" s="11">
        <v>0.7</v>
      </c>
      <c r="AH2664" s="11">
        <v>0.86699999999999999</v>
      </c>
      <c r="AI2664" s="11">
        <v>0.80599999999999994</v>
      </c>
      <c r="AJ2664" s="11">
        <v>0.75200797185243007</v>
      </c>
      <c r="AK2664" s="11">
        <v>0.78242837503969409</v>
      </c>
      <c r="AL2664" s="11">
        <v>0.92911711746351988</v>
      </c>
      <c r="AM2664" s="11">
        <v>0.16371629671432111</v>
      </c>
      <c r="AN2664" s="11">
        <v>0.48343328571428562</v>
      </c>
      <c r="AO2664" s="11">
        <v>0.88730944831288494</v>
      </c>
      <c r="AP2664" s="11">
        <v>0.64848000276088713</v>
      </c>
      <c r="AQ2664" s="11">
        <v>0.92911711746351988</v>
      </c>
      <c r="AR2664" s="11">
        <v>28585.038907311999</v>
      </c>
      <c r="AS2664" s="11">
        <v>30020</v>
      </c>
      <c r="AT2664" s="11">
        <v>7088000</v>
      </c>
      <c r="AW2664" s="11">
        <v>0.05</v>
      </c>
      <c r="AX2664" s="11">
        <v>4.7057141510125661E-2</v>
      </c>
    </row>
    <row r="2665" spans="1:50">
      <c r="A2665"/>
      <c r="B2665"/>
      <c r="C2665"/>
      <c r="D2665"/>
      <c r="E2665"/>
      <c r="F2665"/>
      <c r="G2665"/>
      <c r="H2665"/>
      <c r="I2665"/>
      <c r="J2665"/>
      <c r="K2665"/>
      <c r="L2665"/>
      <c r="M2665"/>
      <c r="N2665"/>
      <c r="O2665"/>
      <c r="P2665"/>
      <c r="Q2665"/>
      <c r="R2665"/>
      <c r="S2665"/>
      <c r="T2665"/>
      <c r="U2665"/>
      <c r="V2665"/>
      <c r="W2665"/>
      <c r="X2665"/>
      <c r="Y2665"/>
      <c r="Z2665"/>
      <c r="AA2665" s="11">
        <v>0.1125</v>
      </c>
      <c r="AB2665" s="11">
        <v>9.9999997764825821E-2</v>
      </c>
      <c r="AC2665" s="11">
        <v>0.7</v>
      </c>
      <c r="AD2665" s="11">
        <v>0.9</v>
      </c>
      <c r="AE2665" s="11">
        <v>0.77400000000000002</v>
      </c>
      <c r="AF2665" s="11">
        <v>0.56200000000000006</v>
      </c>
      <c r="AG2665" s="11">
        <v>0.7</v>
      </c>
      <c r="AH2665" s="11">
        <v>0.88500000000000001</v>
      </c>
      <c r="AI2665" s="11">
        <v>0.81599999999999995</v>
      </c>
      <c r="AJ2665" s="11">
        <v>0.76569372056492802</v>
      </c>
      <c r="AK2665" s="11">
        <v>0.78691622139864603</v>
      </c>
      <c r="AL2665" s="11">
        <v>0.924972560211064</v>
      </c>
      <c r="AM2665" s="11">
        <v>0.26544225660259446</v>
      </c>
      <c r="AN2665" s="11">
        <v>0.50361585714285717</v>
      </c>
      <c r="AO2665" s="11">
        <v>0.88541168127449554</v>
      </c>
      <c r="AP2665" s="11">
        <v>0.66392000241577631</v>
      </c>
      <c r="AQ2665" s="11">
        <v>0.924972560211064</v>
      </c>
      <c r="AR2665" s="11">
        <v>29591.026079641601</v>
      </c>
      <c r="AS2665" s="11">
        <v>31210</v>
      </c>
      <c r="AT2665" s="11">
        <v>7110000</v>
      </c>
      <c r="AW2665" s="11">
        <v>0.06</v>
      </c>
      <c r="AX2665" s="11">
        <v>4.632954872851E-2</v>
      </c>
    </row>
    <row r="2666" spans="1:50">
      <c r="A2666"/>
      <c r="B2666"/>
      <c r="C2666"/>
      <c r="D2666"/>
      <c r="E2666"/>
      <c r="F2666"/>
      <c r="G2666"/>
      <c r="H2666"/>
      <c r="I2666"/>
      <c r="J2666"/>
      <c r="K2666"/>
      <c r="L2666"/>
      <c r="M2666"/>
      <c r="N2666"/>
      <c r="O2666"/>
      <c r="P2666"/>
      <c r="Q2666"/>
      <c r="R2666"/>
      <c r="S2666"/>
      <c r="T2666"/>
      <c r="U2666"/>
      <c r="V2666"/>
      <c r="W2666"/>
      <c r="X2666"/>
      <c r="Y2666"/>
      <c r="Z2666"/>
      <c r="AA2666" s="11">
        <v>0.1125</v>
      </c>
      <c r="AB2666" s="11">
        <v>7.9999998211860657E-2</v>
      </c>
      <c r="AC2666" s="11">
        <v>0.7</v>
      </c>
      <c r="AD2666" s="11">
        <v>0.9</v>
      </c>
      <c r="AE2666" s="11">
        <v>0.80400000000000005</v>
      </c>
      <c r="AF2666" s="11">
        <v>0.54400000000000004</v>
      </c>
      <c r="AG2666" s="11">
        <v>0.7</v>
      </c>
      <c r="AH2666" s="11">
        <v>0.89700000000000002</v>
      </c>
      <c r="AI2666" s="11">
        <v>0.81599999999999995</v>
      </c>
      <c r="AJ2666" s="11">
        <v>0.77149355330205904</v>
      </c>
      <c r="AK2666" s="11">
        <v>0.78857417479915004</v>
      </c>
      <c r="AL2666" s="11">
        <v>0.91524684606352946</v>
      </c>
      <c r="AM2666" s="11">
        <v>0.47580283224400888</v>
      </c>
      <c r="AN2666" s="11">
        <v>0.5280138571428572</v>
      </c>
      <c r="AO2666" s="11">
        <v>0.88051879726211268</v>
      </c>
      <c r="AP2666" s="11">
        <v>0.67936000207066538</v>
      </c>
      <c r="AQ2666" s="11">
        <v>0.91524684606352946</v>
      </c>
      <c r="AR2666" s="11">
        <v>30140.720803920402</v>
      </c>
      <c r="AS2666" s="11">
        <v>32080</v>
      </c>
      <c r="AT2666" s="11">
        <v>7140000</v>
      </c>
      <c r="AW2666" s="11">
        <v>7.0000000000000007E-2</v>
      </c>
      <c r="AX2666" s="11">
        <v>4.5009508232207951E-2</v>
      </c>
    </row>
    <row r="2667" spans="1:50">
      <c r="A2667"/>
      <c r="B2667"/>
      <c r="C2667"/>
      <c r="D2667"/>
      <c r="E2667"/>
      <c r="F2667"/>
      <c r="G2667"/>
      <c r="H2667"/>
      <c r="I2667"/>
      <c r="J2667"/>
      <c r="K2667"/>
      <c r="L2667"/>
      <c r="M2667"/>
      <c r="N2667"/>
      <c r="O2667"/>
      <c r="P2667"/>
      <c r="Q2667"/>
      <c r="R2667"/>
      <c r="S2667"/>
      <c r="T2667"/>
      <c r="U2667"/>
      <c r="V2667"/>
      <c r="W2667"/>
      <c r="X2667"/>
      <c r="Y2667"/>
      <c r="Z2667"/>
      <c r="AA2667" s="11">
        <v>0.1125</v>
      </c>
      <c r="AB2667" s="11">
        <v>5.9999998658895493E-2</v>
      </c>
      <c r="AC2667" s="11">
        <v>0.7</v>
      </c>
      <c r="AD2667" s="11">
        <v>0.9</v>
      </c>
      <c r="AE2667" s="11">
        <v>0.80700000000000005</v>
      </c>
      <c r="AF2667" s="11">
        <v>0.28000000000000003</v>
      </c>
      <c r="AG2667" s="11">
        <v>0.7</v>
      </c>
      <c r="AH2667" s="11">
        <v>0.92200000000000004</v>
      </c>
      <c r="AI2667" s="11">
        <v>0.81</v>
      </c>
      <c r="AJ2667" s="11">
        <v>0.77729338603918996</v>
      </c>
      <c r="AK2667" s="11">
        <v>0.79023212819965405</v>
      </c>
      <c r="AL2667" s="11">
        <v>0.90552113191599459</v>
      </c>
      <c r="AM2667" s="11">
        <v>0.71739290022624114</v>
      </c>
      <c r="AN2667" s="11">
        <v>0.53829285714285713</v>
      </c>
      <c r="AO2667" s="11">
        <v>0.87562591324972983</v>
      </c>
      <c r="AP2667" s="11">
        <v>0.69480000172555445</v>
      </c>
      <c r="AQ2667" s="11">
        <v>0.90552113191599459</v>
      </c>
      <c r="AR2667" s="11">
        <v>31727.3289034392</v>
      </c>
      <c r="AS2667" s="11">
        <v>34060</v>
      </c>
      <c r="AT2667" s="11">
        <v>7184222.2001007199</v>
      </c>
      <c r="AU2667" s="11">
        <v>33.682000000000002</v>
      </c>
      <c r="AW2667" s="11">
        <v>7.0000000000000007E-2</v>
      </c>
      <c r="AX2667" s="11">
        <v>4.2041542305602558E-2</v>
      </c>
    </row>
    <row r="2668" spans="1:50">
      <c r="A2668"/>
      <c r="B2668"/>
      <c r="C2668"/>
      <c r="D2668"/>
      <c r="E2668"/>
      <c r="F2668"/>
      <c r="G2668"/>
      <c r="H2668"/>
      <c r="I2668"/>
      <c r="J2668"/>
      <c r="K2668"/>
      <c r="L2668"/>
      <c r="M2668"/>
      <c r="N2668"/>
      <c r="O2668"/>
      <c r="P2668"/>
      <c r="Q2668"/>
      <c r="R2668"/>
      <c r="S2668"/>
      <c r="T2668"/>
      <c r="U2668"/>
      <c r="V2668"/>
      <c r="W2668"/>
      <c r="X2668"/>
      <c r="Y2668"/>
      <c r="Z2668"/>
      <c r="AA2668" s="11">
        <v>0.1125</v>
      </c>
      <c r="AB2668" s="11">
        <v>3.9999999105930328E-2</v>
      </c>
      <c r="AC2668" s="11">
        <v>0.7</v>
      </c>
      <c r="AD2668" s="11">
        <v>0.9</v>
      </c>
      <c r="AE2668" s="11">
        <v>0.80099999999999993</v>
      </c>
      <c r="AF2668" s="11">
        <v>0.22</v>
      </c>
      <c r="AG2668" s="11">
        <v>0.7</v>
      </c>
      <c r="AH2668" s="11">
        <v>0.90200000000000002</v>
      </c>
      <c r="AI2668" s="11">
        <v>0.83</v>
      </c>
      <c r="AJ2668" s="11">
        <v>0.77799570986720901</v>
      </c>
      <c r="AK2668" s="11">
        <v>0.78766287561360404</v>
      </c>
      <c r="AL2668" s="11">
        <v>0.91366511776208625</v>
      </c>
      <c r="AM2668" s="11">
        <v>0.81080853390491114</v>
      </c>
      <c r="AN2668" s="11">
        <v>0.56423599999999996</v>
      </c>
      <c r="AO2668" s="11">
        <v>0.8722466055859156</v>
      </c>
      <c r="AP2668" s="11">
        <v>0.71024000138044352</v>
      </c>
      <c r="AQ2668" s="11">
        <v>0.91366511776208625</v>
      </c>
      <c r="AR2668" s="11">
        <v>32349.508062215398</v>
      </c>
      <c r="AS2668" s="11">
        <v>33840</v>
      </c>
      <c r="AT2668" s="11">
        <v>7229807.9692973197</v>
      </c>
      <c r="AW2668" s="11">
        <v>7.0000000000000007E-2</v>
      </c>
      <c r="AX2668" s="11">
        <v>4.3853521985018601E-2</v>
      </c>
    </row>
    <row r="2669" spans="1:50">
      <c r="A2669"/>
      <c r="B2669"/>
      <c r="C2669"/>
      <c r="D2669"/>
      <c r="E2669"/>
      <c r="F2669"/>
      <c r="G2669"/>
      <c r="H2669"/>
      <c r="I2669"/>
      <c r="J2669"/>
      <c r="K2669"/>
      <c r="L2669"/>
      <c r="M2669"/>
      <c r="N2669"/>
      <c r="O2669"/>
      <c r="P2669"/>
      <c r="Q2669"/>
      <c r="R2669"/>
      <c r="S2669"/>
      <c r="T2669"/>
      <c r="U2669"/>
      <c r="V2669"/>
      <c r="W2669"/>
      <c r="X2669"/>
      <c r="Y2669"/>
      <c r="Z2669"/>
      <c r="AA2669" s="11">
        <v>0.1125</v>
      </c>
      <c r="AB2669" s="11">
        <v>1.9999999552965164E-2</v>
      </c>
      <c r="AC2669" s="11">
        <v>0.7</v>
      </c>
      <c r="AD2669" s="11">
        <v>0.9</v>
      </c>
      <c r="AE2669" s="11">
        <v>0.8</v>
      </c>
      <c r="AF2669" s="11">
        <v>0.56700000000000006</v>
      </c>
      <c r="AG2669" s="11">
        <v>0.7</v>
      </c>
      <c r="AH2669" s="11">
        <v>0.88099999999999989</v>
      </c>
      <c r="AI2669" s="11">
        <v>0.83</v>
      </c>
      <c r="AJ2669" s="11">
        <v>0.77869803369522805</v>
      </c>
      <c r="AK2669" s="11">
        <v>0.78509362302755403</v>
      </c>
      <c r="AL2669" s="11">
        <v>0.92180910360817769</v>
      </c>
      <c r="AM2669" s="11">
        <v>0.87493987147244112</v>
      </c>
      <c r="AN2669" s="11">
        <v>0.58453971428571427</v>
      </c>
      <c r="AO2669" s="11">
        <v>0.86886729792210138</v>
      </c>
      <c r="AP2669" s="11">
        <v>0.7256800010353327</v>
      </c>
      <c r="AQ2669" s="11">
        <v>0.92180910360817769</v>
      </c>
      <c r="AR2669" s="11">
        <v>33658.083498685803</v>
      </c>
      <c r="AS2669" s="11">
        <v>34750</v>
      </c>
      <c r="AT2669" s="11">
        <v>7284694.8776876703</v>
      </c>
      <c r="AW2669" s="11">
        <v>0.1</v>
      </c>
      <c r="AX2669" s="11">
        <v>4.4455899807042482E-2</v>
      </c>
    </row>
    <row r="2670" spans="1:50">
      <c r="A2670"/>
      <c r="B2670"/>
      <c r="C2670"/>
      <c r="D2670"/>
      <c r="E2670"/>
      <c r="F2670"/>
      <c r="G2670"/>
      <c r="H2670"/>
      <c r="I2670"/>
      <c r="J2670"/>
      <c r="K2670"/>
      <c r="L2670"/>
      <c r="M2670"/>
      <c r="N2670"/>
      <c r="O2670"/>
      <c r="P2670"/>
      <c r="Q2670"/>
      <c r="R2670"/>
      <c r="S2670"/>
      <c r="T2670"/>
      <c r="U2670"/>
      <c r="V2670"/>
      <c r="W2670"/>
      <c r="X2670"/>
      <c r="Y2670"/>
      <c r="Z2670"/>
      <c r="AA2670" s="11">
        <v>0.1125</v>
      </c>
      <c r="AB2670" s="11">
        <v>0</v>
      </c>
      <c r="AC2670" s="11">
        <v>0.7</v>
      </c>
      <c r="AD2670" s="11">
        <v>0.9</v>
      </c>
      <c r="AE2670" s="11">
        <v>0.80400000000000005</v>
      </c>
      <c r="AF2670" s="11">
        <v>0.55299999999999994</v>
      </c>
      <c r="AG2670" s="11">
        <v>0.7</v>
      </c>
      <c r="AH2670" s="11">
        <v>0.88300000000000001</v>
      </c>
      <c r="AI2670" s="11">
        <v>0.83</v>
      </c>
      <c r="AJ2670" s="11">
        <v>0.75095333222485405</v>
      </c>
      <c r="AK2670" s="11">
        <v>0.79116165979047393</v>
      </c>
      <c r="AL2670" s="11">
        <v>0.90617862649633873</v>
      </c>
      <c r="AM2670" s="11">
        <v>0.93700866180476228</v>
      </c>
      <c r="AN2670" s="11">
        <v>0.62964657142857139</v>
      </c>
      <c r="AO2670" s="11">
        <v>0.8643031081791358</v>
      </c>
      <c r="AP2670" s="11">
        <v>0.74112000069022188</v>
      </c>
      <c r="AQ2670" s="11">
        <v>0.90617862649633873</v>
      </c>
      <c r="AR2670" s="11">
        <v>33565.895721641798</v>
      </c>
      <c r="AS2670" s="11">
        <v>36100</v>
      </c>
      <c r="AT2670" s="11">
        <v>7338957.4152085101</v>
      </c>
      <c r="AW2670" s="11">
        <v>0.1</v>
      </c>
      <c r="AX2670" s="11">
        <v>4.4429309079329599E-2</v>
      </c>
    </row>
    <row r="2671" spans="1:50">
      <c r="A2671"/>
      <c r="B2671"/>
      <c r="C2671"/>
      <c r="D2671"/>
      <c r="E2671"/>
      <c r="F2671"/>
      <c r="G2671"/>
      <c r="H2671"/>
      <c r="I2671"/>
      <c r="J2671"/>
      <c r="K2671"/>
      <c r="L2671"/>
      <c r="M2671"/>
      <c r="N2671"/>
      <c r="O2671"/>
      <c r="P2671"/>
      <c r="Q2671"/>
      <c r="R2671"/>
      <c r="S2671"/>
      <c r="T2671"/>
      <c r="U2671"/>
      <c r="V2671"/>
      <c r="W2671"/>
      <c r="X2671"/>
      <c r="Y2671"/>
      <c r="Z2671"/>
      <c r="AA2671" s="11">
        <v>0.1125</v>
      </c>
      <c r="AB2671" s="11">
        <v>0</v>
      </c>
      <c r="AC2671" s="11">
        <v>0.7</v>
      </c>
      <c r="AD2671" s="11">
        <v>0.9</v>
      </c>
      <c r="AE2671" s="11">
        <v>0.80599999999999994</v>
      </c>
      <c r="AF2671" s="11">
        <v>0.55799999999999994</v>
      </c>
      <c r="AG2671" s="11">
        <v>0.7</v>
      </c>
      <c r="AH2671" s="11">
        <v>0.89400000000000002</v>
      </c>
      <c r="AI2671" s="11">
        <v>0.85</v>
      </c>
      <c r="AJ2671" s="11">
        <v>0.74415390090557199</v>
      </c>
      <c r="AK2671" s="11">
        <v>0.8428971522906501</v>
      </c>
      <c r="AL2671" s="11">
        <v>0.88467017031741013</v>
      </c>
      <c r="AM2671" s="11">
        <v>0.94348499756633342</v>
      </c>
      <c r="AN2671" s="11">
        <v>0.64993771428571434</v>
      </c>
      <c r="AO2671" s="11">
        <v>0.86360699023242626</v>
      </c>
      <c r="AP2671" s="11">
        <v>0.75656000034511095</v>
      </c>
      <c r="AQ2671" s="11">
        <v>0.88467017031741013</v>
      </c>
      <c r="AR2671" s="11">
        <v>34838.447187056001</v>
      </c>
      <c r="AS2671" s="11">
        <v>37320</v>
      </c>
      <c r="AT2671" s="11">
        <v>7389581.0817052396</v>
      </c>
      <c r="AW2671" s="11">
        <v>0.11</v>
      </c>
      <c r="AX2671" s="11">
        <v>4.9146951525960519E-2</v>
      </c>
    </row>
    <row r="2672" spans="1:50">
      <c r="A2672"/>
      <c r="B2672"/>
      <c r="C2672"/>
      <c r="D2672"/>
      <c r="E2672"/>
      <c r="F2672"/>
      <c r="G2672"/>
      <c r="H2672"/>
      <c r="I2672"/>
      <c r="J2672"/>
      <c r="K2672"/>
      <c r="L2672"/>
      <c r="M2672"/>
      <c r="N2672"/>
      <c r="O2672"/>
      <c r="P2672"/>
      <c r="Q2672"/>
      <c r="R2672"/>
      <c r="S2672"/>
      <c r="T2672"/>
      <c r="U2672"/>
      <c r="V2672"/>
      <c r="W2672"/>
      <c r="X2672"/>
      <c r="Y2672"/>
      <c r="Z2672"/>
      <c r="AA2672" s="11">
        <v>0.1125</v>
      </c>
      <c r="AB2672" s="11">
        <v>0</v>
      </c>
      <c r="AC2672" s="11">
        <v>0.7</v>
      </c>
      <c r="AD2672" s="11">
        <v>0.9</v>
      </c>
      <c r="AE2672" s="11">
        <v>0.73</v>
      </c>
      <c r="AF2672" s="11">
        <v>0.61099999999999999</v>
      </c>
      <c r="AG2672" s="11">
        <v>0.7</v>
      </c>
      <c r="AH2672" s="11">
        <v>0.9</v>
      </c>
      <c r="AI2672" s="11">
        <v>0.83400000000000007</v>
      </c>
      <c r="AJ2672" s="11">
        <v>0.72841994218981199</v>
      </c>
      <c r="AK2672" s="11">
        <v>0.82119038517323406</v>
      </c>
      <c r="AL2672" s="11">
        <v>0.8897497764663006</v>
      </c>
      <c r="AM2672" s="11">
        <v>1</v>
      </c>
      <c r="AN2672" s="11">
        <v>0.64901557142857136</v>
      </c>
      <c r="AO2672" s="11">
        <v>0.8647329135608357</v>
      </c>
      <c r="AP2672" s="11">
        <v>0.77200000000000002</v>
      </c>
      <c r="AQ2672" s="11">
        <v>0.8897497764663006</v>
      </c>
      <c r="AR2672" s="11">
        <v>35784.085360620396</v>
      </c>
      <c r="AS2672" s="11">
        <v>39160</v>
      </c>
      <c r="AT2672" s="11">
        <v>7437100</v>
      </c>
      <c r="AW2672" s="11">
        <v>0.11</v>
      </c>
      <c r="AX2672" s="11">
        <v>5.1369976792394217E-2</v>
      </c>
    </row>
    <row r="2673" spans="1:50">
      <c r="A2673"/>
      <c r="B2673"/>
      <c r="C2673"/>
      <c r="D2673"/>
      <c r="E2673"/>
      <c r="F2673"/>
      <c r="G2673"/>
      <c r="H2673"/>
      <c r="I2673"/>
      <c r="J2673"/>
      <c r="K2673"/>
      <c r="L2673"/>
      <c r="M2673"/>
      <c r="N2673"/>
      <c r="O2673"/>
      <c r="P2673"/>
      <c r="Q2673"/>
      <c r="R2673"/>
      <c r="S2673"/>
      <c r="T2673"/>
      <c r="U2673"/>
      <c r="V2673"/>
      <c r="W2673"/>
      <c r="X2673"/>
      <c r="Y2673"/>
      <c r="Z2673"/>
      <c r="AA2673" s="11">
        <v>0.1125</v>
      </c>
      <c r="AB2673" s="11">
        <v>0</v>
      </c>
      <c r="AC2673" s="11">
        <v>0.85</v>
      </c>
      <c r="AD2673" s="11">
        <v>0.7</v>
      </c>
      <c r="AE2673" s="11">
        <v>0.7340000000000001</v>
      </c>
      <c r="AF2673" s="11">
        <v>0.61099999999999999</v>
      </c>
      <c r="AG2673" s="11">
        <v>0.7</v>
      </c>
      <c r="AH2673" s="11">
        <v>0.89599999999999991</v>
      </c>
      <c r="AI2673" s="11">
        <v>0.82</v>
      </c>
      <c r="AJ2673" s="11">
        <v>0.74780955607574595</v>
      </c>
      <c r="AK2673" s="11">
        <v>0.81271781792613196</v>
      </c>
      <c r="AL2673" s="11">
        <v>0.91339139150507687</v>
      </c>
      <c r="AM2673" s="11">
        <v>1</v>
      </c>
      <c r="AN2673" s="11">
        <v>0.65551899999999996</v>
      </c>
      <c r="AO2673" s="11">
        <v>0.85547282617396703</v>
      </c>
      <c r="AP2673" s="11">
        <v>0.77099999999999991</v>
      </c>
      <c r="AQ2673" s="11">
        <v>0.91339139150507687</v>
      </c>
      <c r="AR2673" s="11">
        <v>39501.472791743101</v>
      </c>
      <c r="AS2673" s="11">
        <v>42510</v>
      </c>
      <c r="AT2673" s="11">
        <v>7483934</v>
      </c>
      <c r="AW2673" s="11">
        <v>0.1</v>
      </c>
      <c r="AX2673" s="11">
        <v>4.8700082760075203E-2</v>
      </c>
    </row>
    <row r="2674" spans="1:50">
      <c r="A2674"/>
      <c r="B2674"/>
      <c r="C2674"/>
      <c r="D2674"/>
      <c r="E2674"/>
      <c r="F2674"/>
      <c r="G2674"/>
      <c r="H2674"/>
      <c r="I2674"/>
      <c r="J2674"/>
      <c r="K2674"/>
      <c r="L2674"/>
      <c r="M2674"/>
      <c r="N2674"/>
      <c r="O2674"/>
      <c r="P2674"/>
      <c r="Q2674"/>
      <c r="R2674"/>
      <c r="S2674"/>
      <c r="T2674"/>
      <c r="U2674"/>
      <c r="V2674"/>
      <c r="W2674"/>
      <c r="X2674"/>
      <c r="Y2674"/>
      <c r="Z2674"/>
      <c r="AA2674" s="11">
        <v>0.1125</v>
      </c>
      <c r="AB2674" s="11">
        <v>0</v>
      </c>
      <c r="AC2674" s="11">
        <v>0.84099999999999997</v>
      </c>
      <c r="AD2674" s="11">
        <v>0.7</v>
      </c>
      <c r="AE2674" s="11">
        <v>0.67900000000000005</v>
      </c>
      <c r="AF2674" s="11">
        <v>0.59799999999999998</v>
      </c>
      <c r="AG2674" s="11">
        <v>0.7</v>
      </c>
      <c r="AH2674" s="11">
        <v>0.83499999999999996</v>
      </c>
      <c r="AI2674" s="11">
        <v>0.87</v>
      </c>
      <c r="AJ2674" s="11">
        <v>0.73970769141807402</v>
      </c>
      <c r="AK2674" s="11">
        <v>0.80157834266243211</v>
      </c>
      <c r="AL2674" s="11">
        <v>0.92686996832917501</v>
      </c>
      <c r="AM2674" s="11">
        <v>1</v>
      </c>
      <c r="AN2674" s="11">
        <v>0.67421028571428565</v>
      </c>
      <c r="AO2674" s="11">
        <v>0.86314919564364934</v>
      </c>
      <c r="AP2674" s="11">
        <v>0.77</v>
      </c>
      <c r="AQ2674" s="11">
        <v>0.92686996832917501</v>
      </c>
      <c r="AR2674" s="11">
        <v>43137.6501083154</v>
      </c>
      <c r="AS2674" s="11">
        <v>43560</v>
      </c>
      <c r="AT2674" s="11">
        <v>7551117</v>
      </c>
      <c r="AW2674" s="11">
        <v>0.1</v>
      </c>
      <c r="AX2674" s="11">
        <v>4.5108582612265663E-2</v>
      </c>
    </row>
    <row r="2675" spans="1:50">
      <c r="A2675"/>
      <c r="B2675"/>
      <c r="C2675"/>
      <c r="D2675"/>
      <c r="E2675"/>
      <c r="F2675"/>
      <c r="G2675"/>
      <c r="H2675"/>
      <c r="I2675"/>
      <c r="J2675"/>
      <c r="K2675"/>
      <c r="L2675"/>
      <c r="M2675"/>
      <c r="N2675"/>
      <c r="O2675"/>
      <c r="P2675"/>
      <c r="Q2675"/>
      <c r="R2675"/>
      <c r="S2675"/>
      <c r="T2675"/>
      <c r="U2675"/>
      <c r="V2675"/>
      <c r="W2675"/>
      <c r="X2675"/>
      <c r="Y2675"/>
      <c r="Z2675"/>
      <c r="AA2675" s="11">
        <v>0.1125</v>
      </c>
      <c r="AB2675" s="11">
        <v>0</v>
      </c>
      <c r="AC2675" s="11">
        <v>0.83900000000000008</v>
      </c>
      <c r="AD2675" s="11">
        <v>0.8</v>
      </c>
      <c r="AE2675" s="11">
        <v>0.68</v>
      </c>
      <c r="AF2675" s="11">
        <v>0.61599999999999999</v>
      </c>
      <c r="AG2675" s="11">
        <v>0.7</v>
      </c>
      <c r="AH2675" s="11">
        <v>0.83599999999999997</v>
      </c>
      <c r="AI2675" s="11">
        <v>0.872</v>
      </c>
      <c r="AJ2675" s="11">
        <v>0.73998759226881605</v>
      </c>
      <c r="AK2675" s="11">
        <v>0.81190435932167004</v>
      </c>
      <c r="AL2675" s="11">
        <v>0.92650374498611432</v>
      </c>
      <c r="AM2675" s="11">
        <v>1</v>
      </c>
      <c r="AN2675" s="11">
        <v>0.70567814285714281</v>
      </c>
      <c r="AO2675" s="11">
        <v>0.85764350129566402</v>
      </c>
      <c r="AP2675" s="11">
        <v>0.79900000000000004</v>
      </c>
      <c r="AQ2675" s="11">
        <v>0.92650374498611432</v>
      </c>
      <c r="AR2675" s="11">
        <v>45893.450708103097</v>
      </c>
      <c r="AS2675" s="11">
        <v>42670</v>
      </c>
      <c r="AT2675" s="11">
        <v>7647675</v>
      </c>
      <c r="AW2675" s="11">
        <v>0.11</v>
      </c>
      <c r="AX2675" s="11">
        <v>2.456854360754257E-2</v>
      </c>
    </row>
    <row r="2676" spans="1:50">
      <c r="A2676"/>
      <c r="B2676"/>
      <c r="C2676"/>
      <c r="D2676"/>
      <c r="E2676"/>
      <c r="F2676"/>
      <c r="G2676"/>
      <c r="H2676"/>
      <c r="I2676"/>
      <c r="J2676"/>
      <c r="K2676"/>
      <c r="L2676"/>
      <c r="M2676"/>
      <c r="N2676"/>
      <c r="O2676"/>
      <c r="P2676"/>
      <c r="Q2676"/>
      <c r="R2676"/>
      <c r="S2676"/>
      <c r="T2676"/>
      <c r="U2676"/>
      <c r="V2676"/>
      <c r="W2676"/>
      <c r="X2676"/>
      <c r="Y2676"/>
      <c r="Z2676"/>
      <c r="AA2676" s="11">
        <v>0.1125</v>
      </c>
      <c r="AB2676" s="11">
        <v>1.9999999552965164E-2</v>
      </c>
      <c r="AC2676" s="11">
        <v>0.82900000000000007</v>
      </c>
      <c r="AD2676" s="11">
        <v>0.8</v>
      </c>
      <c r="AE2676" s="11">
        <v>0.67500000000000004</v>
      </c>
      <c r="AF2676" s="11">
        <v>0.65300000000000002</v>
      </c>
      <c r="AG2676" s="11">
        <v>0.7</v>
      </c>
      <c r="AH2676" s="11">
        <v>0.83900000000000008</v>
      </c>
      <c r="AI2676" s="11">
        <v>0.85400000000000009</v>
      </c>
      <c r="AJ2676" s="11">
        <v>0.74272965699655802</v>
      </c>
      <c r="AK2676" s="11">
        <v>0.81193843201733995</v>
      </c>
      <c r="AL2676" s="11">
        <v>0.90214581950237815</v>
      </c>
      <c r="AM2676" s="11">
        <v>1</v>
      </c>
      <c r="AN2676" s="11">
        <v>0.69156458031546275</v>
      </c>
      <c r="AO2676" s="11">
        <v>0.85013609804029111</v>
      </c>
      <c r="AP2676" s="11">
        <v>0.79200000000000004</v>
      </c>
      <c r="AQ2676" s="11">
        <v>0.90214581950237815</v>
      </c>
      <c r="AR2676" s="11">
        <v>45223.681025707301</v>
      </c>
      <c r="AS2676" s="11">
        <v>47100</v>
      </c>
      <c r="AT2676" s="11">
        <v>7731167</v>
      </c>
      <c r="AW2676" s="11">
        <v>0.11</v>
      </c>
      <c r="AX2676" s="11">
        <v>2.2770787242377022E-2</v>
      </c>
    </row>
    <row r="2677" spans="1:50">
      <c r="A2677"/>
      <c r="B2677"/>
      <c r="C2677"/>
      <c r="D2677"/>
      <c r="E2677"/>
      <c r="F2677"/>
      <c r="G2677"/>
      <c r="H2677"/>
      <c r="I2677"/>
      <c r="J2677"/>
      <c r="K2677"/>
      <c r="L2677"/>
      <c r="M2677"/>
      <c r="N2677"/>
      <c r="O2677"/>
      <c r="P2677"/>
      <c r="Q2677"/>
      <c r="R2677"/>
      <c r="S2677"/>
      <c r="T2677"/>
      <c r="U2677"/>
      <c r="V2677"/>
      <c r="W2677"/>
      <c r="X2677"/>
      <c r="Y2677"/>
      <c r="Z2677"/>
      <c r="AA2677" s="11">
        <v>0.1125</v>
      </c>
      <c r="AB2677" s="11">
        <v>3.9999999105930328E-2</v>
      </c>
      <c r="AC2677" s="11">
        <v>0.81200000000000006</v>
      </c>
      <c r="AD2677" s="11">
        <v>0.8</v>
      </c>
      <c r="AE2677" s="11">
        <v>0.68200000000000005</v>
      </c>
      <c r="AF2677" s="11">
        <v>0.68900000000000006</v>
      </c>
      <c r="AG2677" s="11">
        <v>0.8</v>
      </c>
      <c r="AH2677" s="11">
        <v>0.81299999999999994</v>
      </c>
      <c r="AI2677" s="11">
        <v>0.9</v>
      </c>
      <c r="AJ2677" s="11">
        <v>0.74030236048084674</v>
      </c>
      <c r="AK2677" s="11">
        <v>0.80881904776689029</v>
      </c>
      <c r="AL2677" s="11">
        <v>0.89812436139724094</v>
      </c>
      <c r="AM2677" s="11">
        <v>1</v>
      </c>
      <c r="AN2677" s="11">
        <v>0.67745101777378258</v>
      </c>
      <c r="AO2677" s="11">
        <v>0.84663473713814952</v>
      </c>
      <c r="AP2677" s="11">
        <v>0.81799999999999995</v>
      </c>
      <c r="AQ2677" s="11">
        <v>0.89812436139724094</v>
      </c>
      <c r="AS2677" s="11">
        <v>47250</v>
      </c>
      <c r="AW2677" s="11">
        <v>0.11</v>
      </c>
      <c r="AX2677" s="11">
        <v>1.7434821012207252E-2</v>
      </c>
    </row>
    <row r="2678" spans="1:50">
      <c r="A2678"/>
      <c r="B2678"/>
      <c r="C2678"/>
      <c r="D2678"/>
      <c r="E2678"/>
      <c r="F2678"/>
      <c r="G2678"/>
      <c r="H2678"/>
      <c r="I2678"/>
      <c r="J2678"/>
      <c r="K2678"/>
      <c r="L2678"/>
      <c r="M2678"/>
      <c r="N2678"/>
      <c r="O2678"/>
      <c r="P2678"/>
      <c r="Q2678"/>
      <c r="R2678"/>
      <c r="S2678"/>
      <c r="T2678"/>
      <c r="U2678"/>
      <c r="V2678"/>
      <c r="W2678"/>
      <c r="X2678"/>
      <c r="Y2678"/>
      <c r="Z2678"/>
      <c r="AA2678" s="11">
        <v>0</v>
      </c>
      <c r="AB2678" s="11">
        <v>0.21375999665260326</v>
      </c>
      <c r="AC2678" s="11">
        <v>0.83300000037997957</v>
      </c>
      <c r="AD2678" s="11">
        <v>9.8000000044703481E-2</v>
      </c>
      <c r="AE2678" s="11">
        <v>0.37828000017255548</v>
      </c>
      <c r="AF2678" s="11">
        <v>0.72030000032857056</v>
      </c>
      <c r="AG2678" s="11">
        <v>0.29400000013411043</v>
      </c>
      <c r="AH2678" s="11">
        <v>0.5978000002726912</v>
      </c>
      <c r="AI2678" s="11">
        <v>0.42140000019222495</v>
      </c>
      <c r="AJ2678" s="11">
        <v>0.34005774962618346</v>
      </c>
      <c r="AK2678" s="11">
        <v>0.18457138162974046</v>
      </c>
      <c r="AL2678" s="11">
        <v>0.29655074443238083</v>
      </c>
      <c r="AM2678" s="11">
        <v>2.5411516775265027E-4</v>
      </c>
      <c r="AN2678" s="11">
        <v>0.21103642857142857</v>
      </c>
      <c r="AO2678" s="11">
        <v>0.37770062371919039</v>
      </c>
      <c r="AP2678" s="11">
        <v>0.50960000284761198</v>
      </c>
      <c r="AQ2678" s="11">
        <v>0.29655074443238083</v>
      </c>
      <c r="AR2678" s="11">
        <v>3064.4868913610999</v>
      </c>
      <c r="AS2678" s="11">
        <v>3120</v>
      </c>
      <c r="AT2678" s="11">
        <v>14610348</v>
      </c>
      <c r="AW2678" s="11">
        <v>-0.14000000000000001</v>
      </c>
      <c r="AX2678" s="11">
        <v>8.9182458720331703E-2</v>
      </c>
    </row>
    <row r="2679" spans="1:50">
      <c r="A2679"/>
      <c r="B2679"/>
      <c r="C2679"/>
      <c r="D2679"/>
      <c r="E2679"/>
      <c r="F2679"/>
      <c r="G2679"/>
      <c r="H2679"/>
      <c r="I2679"/>
      <c r="J2679"/>
      <c r="K2679"/>
      <c r="L2679"/>
      <c r="M2679"/>
      <c r="N2679"/>
      <c r="O2679"/>
      <c r="P2679"/>
      <c r="Q2679"/>
      <c r="R2679"/>
      <c r="S2679"/>
      <c r="T2679"/>
      <c r="U2679"/>
      <c r="V2679"/>
      <c r="W2679"/>
      <c r="X2679"/>
      <c r="Y2679"/>
      <c r="Z2679"/>
      <c r="AA2679" s="11">
        <v>0</v>
      </c>
      <c r="AB2679" s="11">
        <v>0.19503999707102782</v>
      </c>
      <c r="AC2679" s="11">
        <v>0.85</v>
      </c>
      <c r="AD2679" s="11">
        <v>0.1</v>
      </c>
      <c r="AE2679" s="11">
        <v>0.38600000000000001</v>
      </c>
      <c r="AF2679" s="11">
        <v>0.73499999999999999</v>
      </c>
      <c r="AG2679" s="11">
        <v>0.3</v>
      </c>
      <c r="AH2679" s="11">
        <v>0.61</v>
      </c>
      <c r="AI2679" s="11">
        <v>0.43</v>
      </c>
      <c r="AJ2679" s="11">
        <v>0.336793622141982</v>
      </c>
      <c r="AK2679" s="11">
        <v>0.17813406303431201</v>
      </c>
      <c r="AL2679" s="11">
        <v>0.29239871890325086</v>
      </c>
      <c r="AM2679" s="11">
        <v>2.5963941039566823E-4</v>
      </c>
      <c r="AN2679" s="11">
        <v>0.21103642857142857</v>
      </c>
      <c r="AO2679" s="11">
        <v>0.37520471813773287</v>
      </c>
      <c r="AP2679" s="11">
        <v>0.52234000256285074</v>
      </c>
      <c r="AQ2679" s="11">
        <v>0.29239871890325086</v>
      </c>
      <c r="AR2679" s="11">
        <v>3181.4588240500898</v>
      </c>
      <c r="AS2679" s="11">
        <v>3180</v>
      </c>
      <c r="AT2679" s="11">
        <v>14973337</v>
      </c>
      <c r="AW2679" s="11">
        <v>-0.14000000000000001</v>
      </c>
      <c r="AX2679" s="11">
        <v>9.2242745273398485E-2</v>
      </c>
    </row>
    <row r="2680" spans="1:50">
      <c r="A2680"/>
      <c r="B2680"/>
      <c r="C2680"/>
      <c r="D2680"/>
      <c r="E2680"/>
      <c r="F2680"/>
      <c r="G2680"/>
      <c r="H2680"/>
      <c r="I2680"/>
      <c r="J2680"/>
      <c r="K2680"/>
      <c r="L2680"/>
      <c r="M2680"/>
      <c r="N2680"/>
      <c r="O2680"/>
      <c r="P2680"/>
      <c r="Q2680"/>
      <c r="R2680"/>
      <c r="S2680"/>
      <c r="T2680"/>
      <c r="U2680"/>
      <c r="V2680"/>
      <c r="W2680"/>
      <c r="X2680"/>
      <c r="Y2680"/>
      <c r="Z2680"/>
      <c r="AA2680" s="11">
        <v>0</v>
      </c>
      <c r="AB2680" s="11">
        <v>0.17631999748945248</v>
      </c>
      <c r="AC2680" s="11">
        <v>0.85</v>
      </c>
      <c r="AD2680" s="11">
        <v>0.1</v>
      </c>
      <c r="AE2680" s="11">
        <v>0.38600000000000001</v>
      </c>
      <c r="AF2680" s="11">
        <v>0.753</v>
      </c>
      <c r="AG2680" s="11">
        <v>0.3</v>
      </c>
      <c r="AH2680" s="11">
        <v>0.64900000000000002</v>
      </c>
      <c r="AI2680" s="11">
        <v>0.43</v>
      </c>
      <c r="AJ2680" s="11">
        <v>0.38807761568404497</v>
      </c>
      <c r="AK2680" s="11">
        <v>0.19217689290242901</v>
      </c>
      <c r="AL2680" s="11">
        <v>0.32369675942535225</v>
      </c>
      <c r="AM2680" s="11">
        <v>2.6516365303868623E-4</v>
      </c>
      <c r="AN2680" s="11">
        <v>0.21103642857142857</v>
      </c>
      <c r="AO2680" s="11">
        <v>0.40029619223674262</v>
      </c>
      <c r="AP2680" s="11">
        <v>0.53508000227808961</v>
      </c>
      <c r="AQ2680" s="11">
        <v>0.32369675942535225</v>
      </c>
      <c r="AR2680" s="11">
        <v>3218.6804928492302</v>
      </c>
      <c r="AS2680" s="11">
        <v>3060</v>
      </c>
      <c r="AT2680" s="11">
        <v>15333748</v>
      </c>
      <c r="AW2680" s="11">
        <v>-0.12</v>
      </c>
      <c r="AX2680" s="11">
        <v>9.1921524019349665E-2</v>
      </c>
    </row>
    <row r="2681" spans="1:50">
      <c r="A2681"/>
      <c r="B2681"/>
      <c r="C2681"/>
      <c r="D2681"/>
      <c r="E2681"/>
      <c r="F2681"/>
      <c r="G2681"/>
      <c r="H2681"/>
      <c r="I2681"/>
      <c r="J2681"/>
      <c r="K2681"/>
      <c r="L2681"/>
      <c r="M2681"/>
      <c r="N2681"/>
      <c r="O2681"/>
      <c r="P2681"/>
      <c r="Q2681"/>
      <c r="R2681"/>
      <c r="S2681"/>
      <c r="T2681"/>
      <c r="U2681"/>
      <c r="V2681"/>
      <c r="W2681"/>
      <c r="X2681"/>
      <c r="Y2681"/>
      <c r="Z2681"/>
      <c r="AA2681" s="11">
        <v>0</v>
      </c>
      <c r="AB2681" s="11">
        <v>0.15759999790787704</v>
      </c>
      <c r="AC2681" s="11">
        <v>0.85</v>
      </c>
      <c r="AD2681" s="11">
        <v>0.1</v>
      </c>
      <c r="AE2681" s="11">
        <v>0.38200000000000001</v>
      </c>
      <c r="AF2681" s="11">
        <v>0.74099999999999999</v>
      </c>
      <c r="AG2681" s="11">
        <v>0.3</v>
      </c>
      <c r="AH2681" s="11">
        <v>0.65799999999999992</v>
      </c>
      <c r="AI2681" s="11">
        <v>0.36799999999999999</v>
      </c>
      <c r="AJ2681" s="11">
        <v>0.43936160922610801</v>
      </c>
      <c r="AK2681" s="11">
        <v>0.20621972277054601</v>
      </c>
      <c r="AL2681" s="11">
        <v>0.35499479994745359</v>
      </c>
      <c r="AM2681" s="11">
        <v>2.7068789568170424E-4</v>
      </c>
      <c r="AN2681" s="11">
        <v>0.21103642857142857</v>
      </c>
      <c r="AO2681" s="11">
        <v>0.42538766633575226</v>
      </c>
      <c r="AP2681" s="11">
        <v>0.54782000199332836</v>
      </c>
      <c r="AQ2681" s="11">
        <v>0.35499479994745359</v>
      </c>
      <c r="AR2681" s="11">
        <v>3380.25483971319</v>
      </c>
      <c r="AS2681" s="11">
        <v>3270</v>
      </c>
      <c r="AT2681" s="11">
        <v>15701721</v>
      </c>
      <c r="AW2681" s="11">
        <v>-0.11</v>
      </c>
      <c r="AX2681" s="11">
        <v>9.3940796191432863E-2</v>
      </c>
    </row>
    <row r="2682" spans="1:50">
      <c r="A2682"/>
      <c r="B2682"/>
      <c r="C2682"/>
      <c r="D2682"/>
      <c r="E2682"/>
      <c r="F2682"/>
      <c r="G2682"/>
      <c r="H2682"/>
      <c r="I2682"/>
      <c r="J2682"/>
      <c r="K2682"/>
      <c r="L2682"/>
      <c r="M2682"/>
      <c r="N2682"/>
      <c r="O2682"/>
      <c r="P2682"/>
      <c r="Q2682"/>
      <c r="R2682"/>
      <c r="S2682"/>
      <c r="T2682"/>
      <c r="U2682"/>
      <c r="V2682"/>
      <c r="W2682"/>
      <c r="X2682"/>
      <c r="Y2682"/>
      <c r="Z2682"/>
      <c r="AA2682" s="11">
        <v>0</v>
      </c>
      <c r="AB2682" s="11">
        <v>0.1388799983263016</v>
      </c>
      <c r="AC2682" s="11">
        <v>0.55000000000000004</v>
      </c>
      <c r="AD2682" s="11">
        <v>0.1</v>
      </c>
      <c r="AE2682" s="11">
        <v>0.39200000000000002</v>
      </c>
      <c r="AF2682" s="11">
        <v>0.76500000000000001</v>
      </c>
      <c r="AG2682" s="11">
        <v>0.3</v>
      </c>
      <c r="AH2682" s="11">
        <v>0.72099999999999997</v>
      </c>
      <c r="AI2682" s="11">
        <v>0.27800000000000002</v>
      </c>
      <c r="AJ2682" s="11">
        <v>0.404585795248256</v>
      </c>
      <c r="AK2682" s="11">
        <v>0.19994621955068803</v>
      </c>
      <c r="AL2682" s="11">
        <v>0.35725426503617619</v>
      </c>
      <c r="AM2682" s="11">
        <v>2.7621213832472225E-4</v>
      </c>
      <c r="AN2682" s="11">
        <v>0.21103642857142857</v>
      </c>
      <c r="AO2682" s="11">
        <v>0.42254334475480809</v>
      </c>
      <c r="AP2682" s="11">
        <v>0.56056000170856723</v>
      </c>
      <c r="AQ2682" s="11">
        <v>0.35725426503617619</v>
      </c>
      <c r="AR2682" s="11">
        <v>3227.9473862161599</v>
      </c>
      <c r="AS2682" s="11">
        <v>3100</v>
      </c>
      <c r="AT2682" s="11">
        <v>16090692</v>
      </c>
      <c r="AW2682" s="11">
        <v>-0.13</v>
      </c>
      <c r="AX2682" s="11">
        <v>9.5856212398760909E-2</v>
      </c>
    </row>
    <row r="2683" spans="1:50">
      <c r="A2683"/>
      <c r="B2683"/>
      <c r="C2683"/>
      <c r="D2683"/>
      <c r="E2683"/>
      <c r="F2683"/>
      <c r="G2683"/>
      <c r="H2683"/>
      <c r="I2683"/>
      <c r="J2683"/>
      <c r="K2683"/>
      <c r="L2683"/>
      <c r="M2683"/>
      <c r="N2683"/>
      <c r="O2683"/>
      <c r="P2683"/>
      <c r="Q2683"/>
      <c r="R2683"/>
      <c r="S2683"/>
      <c r="T2683"/>
      <c r="U2683"/>
      <c r="V2683"/>
      <c r="W2683"/>
      <c r="X2683"/>
      <c r="Y2683"/>
      <c r="Z2683"/>
      <c r="AA2683" s="11">
        <v>0</v>
      </c>
      <c r="AB2683" s="11">
        <v>0.12015999874472627</v>
      </c>
      <c r="AC2683" s="11">
        <v>0.55000000000000004</v>
      </c>
      <c r="AD2683" s="11">
        <v>0.1</v>
      </c>
      <c r="AE2683" s="11">
        <v>0.39</v>
      </c>
      <c r="AF2683" s="11">
        <v>0.65300000000000002</v>
      </c>
      <c r="AG2683" s="11">
        <v>0.3</v>
      </c>
      <c r="AH2683" s="11">
        <v>0.80099999999999993</v>
      </c>
      <c r="AI2683" s="11">
        <v>0.15</v>
      </c>
      <c r="AJ2683" s="11">
        <v>0.36980998127040399</v>
      </c>
      <c r="AK2683" s="11">
        <v>0.19367271633083</v>
      </c>
      <c r="AL2683" s="11">
        <v>0.35951373012489884</v>
      </c>
      <c r="AM2683" s="11">
        <v>2.0188731122703332E-3</v>
      </c>
      <c r="AN2683" s="11">
        <v>0.21103642857142857</v>
      </c>
      <c r="AO2683" s="11">
        <v>0.41969902317386393</v>
      </c>
      <c r="AP2683" s="11">
        <v>0.57330000142380599</v>
      </c>
      <c r="AQ2683" s="11">
        <v>0.35951373012489884</v>
      </c>
      <c r="AR2683" s="11">
        <v>3302.01615056022</v>
      </c>
      <c r="AS2683" s="11">
        <v>3150</v>
      </c>
      <c r="AT2683" s="11">
        <v>16510861</v>
      </c>
      <c r="AW2683" s="11">
        <v>-0.14000000000000001</v>
      </c>
      <c r="AX2683" s="11">
        <v>9.6989322708927628E-2</v>
      </c>
    </row>
    <row r="2684" spans="1:50">
      <c r="A2684"/>
      <c r="B2684"/>
      <c r="C2684"/>
      <c r="D2684"/>
      <c r="E2684"/>
      <c r="F2684"/>
      <c r="G2684"/>
      <c r="H2684"/>
      <c r="I2684"/>
      <c r="J2684"/>
      <c r="K2684"/>
      <c r="L2684"/>
      <c r="M2684"/>
      <c r="N2684"/>
      <c r="O2684"/>
      <c r="P2684"/>
      <c r="Q2684"/>
      <c r="R2684"/>
      <c r="S2684"/>
      <c r="T2684"/>
      <c r="U2684"/>
      <c r="V2684"/>
      <c r="W2684"/>
      <c r="X2684"/>
      <c r="Y2684"/>
      <c r="Z2684"/>
      <c r="AA2684" s="11">
        <v>0</v>
      </c>
      <c r="AB2684" s="11">
        <v>0.10143999916315083</v>
      </c>
      <c r="AC2684" s="11">
        <v>0.55000000000000004</v>
      </c>
      <c r="AD2684" s="11">
        <v>0.1</v>
      </c>
      <c r="AE2684" s="11">
        <v>0.39200000000000002</v>
      </c>
      <c r="AF2684" s="11">
        <v>0.65300000000000002</v>
      </c>
      <c r="AG2684" s="11">
        <v>0.3</v>
      </c>
      <c r="AH2684" s="11">
        <v>0.74900000000000011</v>
      </c>
      <c r="AI2684" s="11">
        <v>0.15</v>
      </c>
      <c r="AJ2684" s="11">
        <v>0.41219023485700096</v>
      </c>
      <c r="AK2684" s="11">
        <v>0.18915659365165499</v>
      </c>
      <c r="AL2684" s="11">
        <v>0.40357859218639192</v>
      </c>
      <c r="AM2684" s="11">
        <v>1.3102190000268443E-2</v>
      </c>
      <c r="AN2684" s="11">
        <v>0.21103642857142857</v>
      </c>
      <c r="AO2684" s="11">
        <v>0.4134148529192479</v>
      </c>
      <c r="AP2684" s="11">
        <v>0.58604000113904475</v>
      </c>
      <c r="AQ2684" s="11">
        <v>0.40357859218639192</v>
      </c>
      <c r="AR2684" s="11">
        <v>3458.2872467901202</v>
      </c>
      <c r="AS2684" s="11">
        <v>3330</v>
      </c>
      <c r="AT2684" s="11">
        <v>16960693</v>
      </c>
      <c r="AW2684" s="11">
        <v>-0.14000000000000001</v>
      </c>
      <c r="AX2684" s="11">
        <v>0.1052953778944728</v>
      </c>
    </row>
    <row r="2685" spans="1:50">
      <c r="A2685"/>
      <c r="B2685"/>
      <c r="C2685"/>
      <c r="D2685"/>
      <c r="E2685"/>
      <c r="F2685"/>
      <c r="G2685"/>
      <c r="H2685"/>
      <c r="I2685"/>
      <c r="J2685"/>
      <c r="K2685"/>
      <c r="L2685"/>
      <c r="M2685"/>
      <c r="N2685"/>
      <c r="O2685"/>
      <c r="P2685"/>
      <c r="Q2685"/>
      <c r="R2685"/>
      <c r="S2685"/>
      <c r="T2685"/>
      <c r="U2685"/>
      <c r="V2685"/>
      <c r="W2685"/>
      <c r="X2685"/>
      <c r="Y2685"/>
      <c r="Z2685"/>
      <c r="AA2685" s="11">
        <v>0</v>
      </c>
      <c r="AB2685" s="11">
        <v>8.2719999581575498E-2</v>
      </c>
      <c r="AC2685" s="11">
        <v>0.55000000000000004</v>
      </c>
      <c r="AD2685" s="11">
        <v>0.1</v>
      </c>
      <c r="AE2685" s="11">
        <v>0.40399999999999997</v>
      </c>
      <c r="AF2685" s="11">
        <v>0.63300000000000001</v>
      </c>
      <c r="AG2685" s="11">
        <v>0.3</v>
      </c>
      <c r="AH2685" s="11">
        <v>0.73</v>
      </c>
      <c r="AI2685" s="11">
        <v>0.15</v>
      </c>
      <c r="AJ2685" s="11">
        <v>0.45457048844359804</v>
      </c>
      <c r="AK2685" s="11">
        <v>0.18464047097247999</v>
      </c>
      <c r="AL2685" s="11">
        <v>0.44764345424788504</v>
      </c>
      <c r="AM2685" s="11">
        <v>2.5486770394126557E-2</v>
      </c>
      <c r="AN2685" s="11">
        <v>0.21103642857142857</v>
      </c>
      <c r="AO2685" s="11">
        <v>0.40713068266463193</v>
      </c>
      <c r="AP2685" s="11">
        <v>0.59878000085428362</v>
      </c>
      <c r="AQ2685" s="11">
        <v>0.44764345424788504</v>
      </c>
      <c r="AR2685" s="11">
        <v>3553.4461583543698</v>
      </c>
      <c r="AS2685" s="11">
        <v>3400</v>
      </c>
      <c r="AT2685" s="11">
        <v>17438241</v>
      </c>
      <c r="AW2685" s="11">
        <v>-0.13</v>
      </c>
      <c r="AX2685" s="11">
        <v>0.1013000866947536</v>
      </c>
    </row>
    <row r="2686" spans="1:50">
      <c r="A2686"/>
      <c r="B2686"/>
      <c r="C2686"/>
      <c r="D2686"/>
      <c r="E2686"/>
      <c r="F2686"/>
      <c r="G2686"/>
      <c r="H2686"/>
      <c r="I2686"/>
      <c r="J2686"/>
      <c r="K2686"/>
      <c r="L2686"/>
      <c r="M2686"/>
      <c r="N2686"/>
      <c r="O2686"/>
      <c r="P2686"/>
      <c r="Q2686"/>
      <c r="R2686"/>
      <c r="S2686"/>
      <c r="T2686"/>
      <c r="U2686"/>
      <c r="V2686"/>
      <c r="W2686"/>
      <c r="X2686"/>
      <c r="Y2686"/>
      <c r="Z2686"/>
      <c r="AA2686" s="11">
        <v>0</v>
      </c>
      <c r="AB2686" s="11">
        <v>6.4000000000000057E-2</v>
      </c>
      <c r="AC2686" s="11">
        <v>0.55000000000000004</v>
      </c>
      <c r="AD2686" s="11">
        <v>0.1</v>
      </c>
      <c r="AE2686" s="11">
        <v>0.75800000000000001</v>
      </c>
      <c r="AF2686" s="11">
        <v>0.71</v>
      </c>
      <c r="AG2686" s="11">
        <v>0.3</v>
      </c>
      <c r="AH2686" s="11">
        <v>0.75099999999999989</v>
      </c>
      <c r="AI2686" s="11">
        <v>0.15</v>
      </c>
      <c r="AJ2686" s="11">
        <v>0.44863125249989599</v>
      </c>
      <c r="AK2686" s="11">
        <v>0.18516610113204202</v>
      </c>
      <c r="AL2686" s="11">
        <v>0.40097420172282872</v>
      </c>
      <c r="AM2686" s="11">
        <v>7.3344217615227442E-2</v>
      </c>
      <c r="AN2686" s="11">
        <v>0.21103642857142857</v>
      </c>
      <c r="AO2686" s="11">
        <v>0.40410264612390784</v>
      </c>
      <c r="AP2686" s="11">
        <v>0.61152000056952238</v>
      </c>
      <c r="AQ2686" s="11">
        <v>0.40097420172282872</v>
      </c>
      <c r="AR2686" s="11">
        <v>3583.9853572410598</v>
      </c>
      <c r="AS2686" s="11">
        <v>3450</v>
      </c>
      <c r="AT2686" s="11">
        <v>17951881</v>
      </c>
      <c r="AW2686" s="11">
        <v>-0.11</v>
      </c>
      <c r="AX2686" s="11">
        <v>0.10321864904791861</v>
      </c>
    </row>
    <row r="2687" spans="1:50">
      <c r="A2687"/>
      <c r="B2687"/>
      <c r="C2687"/>
      <c r="D2687"/>
      <c r="E2687"/>
      <c r="F2687"/>
      <c r="G2687"/>
      <c r="H2687"/>
      <c r="I2687"/>
      <c r="J2687"/>
      <c r="K2687"/>
      <c r="L2687"/>
      <c r="M2687"/>
      <c r="N2687"/>
      <c r="O2687"/>
      <c r="P2687"/>
      <c r="Q2687"/>
      <c r="R2687"/>
      <c r="S2687"/>
      <c r="T2687"/>
      <c r="U2687"/>
      <c r="V2687"/>
      <c r="W2687"/>
      <c r="X2687"/>
      <c r="Y2687"/>
      <c r="Z2687"/>
      <c r="AA2687" s="11">
        <v>0</v>
      </c>
      <c r="AB2687" s="11">
        <v>5.4200000000000026E-2</v>
      </c>
      <c r="AC2687" s="11">
        <v>0.55000000000000004</v>
      </c>
      <c r="AD2687" s="11">
        <v>0.1</v>
      </c>
      <c r="AE2687" s="11">
        <v>0.627</v>
      </c>
      <c r="AF2687" s="11">
        <v>0.72099999999999997</v>
      </c>
      <c r="AG2687" s="11">
        <v>0.3</v>
      </c>
      <c r="AH2687" s="11">
        <v>0.80500000000000005</v>
      </c>
      <c r="AI2687" s="11">
        <v>0.15</v>
      </c>
      <c r="AJ2687" s="11">
        <v>0.370955617913592</v>
      </c>
      <c r="AK2687" s="11">
        <v>0.19531335634384001</v>
      </c>
      <c r="AL2687" s="11">
        <v>0.36669706407278174</v>
      </c>
      <c r="AM2687" s="11">
        <v>0.14081193059513222</v>
      </c>
      <c r="AN2687" s="11">
        <v>0.21103642857142857</v>
      </c>
      <c r="AO2687" s="11">
        <v>0.43063144861949859</v>
      </c>
      <c r="AP2687" s="11">
        <v>0.62426000028476125</v>
      </c>
      <c r="AQ2687" s="11">
        <v>0.36669706407278174</v>
      </c>
      <c r="AR2687" s="11">
        <v>3782.3160750403899</v>
      </c>
      <c r="AS2687" s="11">
        <v>3670</v>
      </c>
      <c r="AT2687" s="11">
        <v>18511689</v>
      </c>
      <c r="AU2687" s="11">
        <v>35.78</v>
      </c>
      <c r="AV2687" s="11">
        <v>16.850000000000001</v>
      </c>
      <c r="AW2687" s="11">
        <v>-0.12</v>
      </c>
      <c r="AX2687" s="11">
        <v>9.952959935739697E-2</v>
      </c>
    </row>
    <row r="2688" spans="1:50">
      <c r="A2688"/>
      <c r="B2688"/>
      <c r="C2688"/>
      <c r="D2688"/>
      <c r="E2688"/>
      <c r="F2688"/>
      <c r="G2688"/>
      <c r="H2688"/>
      <c r="I2688"/>
      <c r="J2688"/>
      <c r="K2688"/>
      <c r="L2688"/>
      <c r="M2688"/>
      <c r="N2688"/>
      <c r="O2688"/>
      <c r="P2688"/>
      <c r="Q2688"/>
      <c r="R2688"/>
      <c r="S2688"/>
      <c r="T2688"/>
      <c r="U2688"/>
      <c r="V2688"/>
      <c r="W2688"/>
      <c r="X2688"/>
      <c r="Y2688"/>
      <c r="Z2688"/>
      <c r="AA2688" s="11">
        <v>0</v>
      </c>
      <c r="AB2688" s="11">
        <v>4.8499999999999988E-2</v>
      </c>
      <c r="AC2688" s="11">
        <v>0.55000000000000004</v>
      </c>
      <c r="AD2688" s="11">
        <v>0.1</v>
      </c>
      <c r="AE2688" s="11">
        <v>0.82499999999999996</v>
      </c>
      <c r="AF2688" s="11">
        <v>0.70400000000000007</v>
      </c>
      <c r="AG2688" s="11">
        <v>0.3</v>
      </c>
      <c r="AH2688" s="11">
        <v>0.72599999999999998</v>
      </c>
      <c r="AI2688" s="11">
        <v>0.15</v>
      </c>
      <c r="AJ2688" s="11">
        <v>0.32290843721207796</v>
      </c>
      <c r="AK2688" s="11">
        <v>0.198187586981252</v>
      </c>
      <c r="AL2688" s="11">
        <v>0.37386271929069453</v>
      </c>
      <c r="AM2688" s="11">
        <v>0.17141885642053001</v>
      </c>
      <c r="AN2688" s="11">
        <v>0.21103642857142857</v>
      </c>
      <c r="AO2688" s="11">
        <v>0.40106352583803923</v>
      </c>
      <c r="AP2688" s="11">
        <v>0.63700000000000001</v>
      </c>
      <c r="AQ2688" s="11">
        <v>0.37386271929069453</v>
      </c>
      <c r="AR2688" s="11">
        <v>3954.1886927812602</v>
      </c>
      <c r="AS2688" s="11">
        <v>3830</v>
      </c>
      <c r="AT2688" s="11">
        <v>19121454</v>
      </c>
      <c r="AW2688" s="11">
        <v>-0.12</v>
      </c>
      <c r="AX2688" s="11">
        <v>9.363010238917896E-2</v>
      </c>
    </row>
    <row r="2689" spans="1:50">
      <c r="A2689"/>
      <c r="B2689"/>
      <c r="C2689"/>
      <c r="D2689"/>
      <c r="E2689"/>
      <c r="F2689"/>
      <c r="G2689"/>
      <c r="H2689"/>
      <c r="I2689"/>
      <c r="J2689"/>
      <c r="K2689"/>
      <c r="L2689"/>
      <c r="M2689"/>
      <c r="N2689"/>
      <c r="O2689"/>
      <c r="P2689"/>
      <c r="Q2689"/>
      <c r="R2689"/>
      <c r="S2689"/>
      <c r="T2689"/>
      <c r="U2689"/>
      <c r="V2689"/>
      <c r="W2689"/>
      <c r="X2689"/>
      <c r="Y2689"/>
      <c r="Z2689"/>
      <c r="AA2689" s="11">
        <v>0</v>
      </c>
      <c r="AB2689" s="11">
        <v>4.2499999999999982E-2</v>
      </c>
      <c r="AC2689" s="11">
        <v>0.58899999999999997</v>
      </c>
      <c r="AD2689" s="11">
        <v>0.3</v>
      </c>
      <c r="AE2689" s="11">
        <v>0.80099999999999993</v>
      </c>
      <c r="AF2689" s="11">
        <v>0.67099999999999993</v>
      </c>
      <c r="AG2689" s="11">
        <v>0.3</v>
      </c>
      <c r="AH2689" s="11">
        <v>0.72099999999999997</v>
      </c>
      <c r="AI2689" s="11">
        <v>0.54</v>
      </c>
      <c r="AJ2689" s="11">
        <v>0.37678261242376399</v>
      </c>
      <c r="AK2689" s="11">
        <v>0.14898334015198</v>
      </c>
      <c r="AL2689" s="11">
        <v>0.32040698861879485</v>
      </c>
      <c r="AM2689" s="11">
        <v>0.26507430655256892</v>
      </c>
      <c r="AN2689" s="11">
        <v>0.21103642857142857</v>
      </c>
      <c r="AO2689" s="11">
        <v>0.34068926116004405</v>
      </c>
      <c r="AP2689" s="11">
        <v>0.56299999999999994</v>
      </c>
      <c r="AQ2689" s="11">
        <v>0.32040698861879485</v>
      </c>
      <c r="AR2689" s="11">
        <v>4187.0668806742096</v>
      </c>
      <c r="AS2689" s="11">
        <v>4070</v>
      </c>
      <c r="AT2689" s="11">
        <v>19596182.338458002</v>
      </c>
      <c r="AW2689" s="11">
        <v>-0.1</v>
      </c>
      <c r="AX2689" s="11">
        <v>9.4630822061632591E-2</v>
      </c>
    </row>
    <row r="2690" spans="1:50">
      <c r="A2690"/>
      <c r="B2690"/>
      <c r="C2690"/>
      <c r="D2690"/>
      <c r="E2690"/>
      <c r="F2690"/>
      <c r="G2690"/>
      <c r="H2690"/>
      <c r="I2690"/>
      <c r="J2690"/>
      <c r="K2690"/>
      <c r="L2690"/>
      <c r="M2690"/>
      <c r="N2690"/>
      <c r="O2690"/>
      <c r="P2690"/>
      <c r="Q2690"/>
      <c r="R2690"/>
      <c r="S2690"/>
      <c r="T2690"/>
      <c r="U2690"/>
      <c r="V2690"/>
      <c r="W2690"/>
      <c r="X2690"/>
      <c r="Y2690"/>
      <c r="Z2690"/>
      <c r="AA2690" s="11">
        <v>0</v>
      </c>
      <c r="AB2690" s="11">
        <v>7.0199999999999929E-2</v>
      </c>
      <c r="AC2690" s="11">
        <v>0.58399999999999996</v>
      </c>
      <c r="AD2690" s="11">
        <v>0.1</v>
      </c>
      <c r="AE2690" s="11">
        <v>0.82400000000000007</v>
      </c>
      <c r="AF2690" s="11">
        <v>0.58299999999999996</v>
      </c>
      <c r="AG2690" s="11">
        <v>0.3</v>
      </c>
      <c r="AH2690" s="11">
        <v>0.69</v>
      </c>
      <c r="AI2690" s="11">
        <v>0.54</v>
      </c>
      <c r="AJ2690" s="11">
        <v>0.38369300610705803</v>
      </c>
      <c r="AK2690" s="11">
        <v>0.14683607197339602</v>
      </c>
      <c r="AL2690" s="11">
        <v>0.29060966748776257</v>
      </c>
      <c r="AM2690" s="11">
        <v>0.34494493085947331</v>
      </c>
      <c r="AN2690" s="11">
        <v>0.21103642857142857</v>
      </c>
      <c r="AO2690" s="11">
        <v>0.3745304484179347</v>
      </c>
      <c r="AP2690" s="11">
        <v>0.56999999999999995</v>
      </c>
      <c r="AQ2690" s="11">
        <v>0.29060966748776257</v>
      </c>
      <c r="AR2690" s="11">
        <v>4403.1111915942201</v>
      </c>
      <c r="AS2690" s="11">
        <v>4330</v>
      </c>
      <c r="AT2690" s="11">
        <v>20082696.757374901</v>
      </c>
      <c r="AW2690" s="11">
        <v>-0.11</v>
      </c>
      <c r="AX2690" s="11">
        <v>9.8479904911879801E-2</v>
      </c>
    </row>
    <row r="2691" spans="1:50">
      <c r="A2691"/>
      <c r="B2691"/>
      <c r="C2691"/>
      <c r="D2691"/>
      <c r="E2691"/>
      <c r="F2691"/>
      <c r="G2691"/>
      <c r="H2691"/>
      <c r="I2691"/>
      <c r="J2691"/>
      <c r="K2691"/>
      <c r="L2691"/>
      <c r="M2691"/>
      <c r="N2691"/>
      <c r="O2691"/>
      <c r="P2691"/>
      <c r="Q2691"/>
      <c r="R2691"/>
      <c r="S2691"/>
      <c r="T2691"/>
      <c r="U2691"/>
      <c r="V2691"/>
      <c r="W2691"/>
      <c r="X2691"/>
      <c r="Y2691"/>
      <c r="Z2691"/>
      <c r="AA2691" s="11">
        <v>0</v>
      </c>
      <c r="AB2691" s="11">
        <v>8.9700000000000002E-2</v>
      </c>
      <c r="AC2691" s="11">
        <v>0.53799999999999992</v>
      </c>
      <c r="AD2691" s="11">
        <v>0.1</v>
      </c>
      <c r="AE2691" s="11">
        <v>0.86199999999999999</v>
      </c>
      <c r="AF2691" s="11">
        <v>0.60299999999999998</v>
      </c>
      <c r="AG2691" s="11">
        <v>0.3</v>
      </c>
      <c r="AH2691" s="11">
        <v>0.66200000000000003</v>
      </c>
      <c r="AI2691" s="11">
        <v>0.54</v>
      </c>
      <c r="AJ2691" s="11">
        <v>0.390186654080242</v>
      </c>
      <c r="AK2691" s="11">
        <v>0.15468206556648001</v>
      </c>
      <c r="AL2691" s="11">
        <v>0.28129096907269113</v>
      </c>
      <c r="AM2691" s="11">
        <v>0.38093703578176669</v>
      </c>
      <c r="AN2691" s="11">
        <v>0.21103642857142857</v>
      </c>
      <c r="AO2691" s="11">
        <v>0.3932804708322013</v>
      </c>
      <c r="AP2691" s="11">
        <v>0.52100000000000002</v>
      </c>
      <c r="AQ2691" s="11">
        <v>0.28129096907269113</v>
      </c>
      <c r="AR2691" s="11">
        <v>4618.6682337660905</v>
      </c>
      <c r="AS2691" s="11">
        <v>4520</v>
      </c>
      <c r="AT2691" s="11">
        <v>20581289.869770199</v>
      </c>
      <c r="AW2691" s="11">
        <v>-0.11</v>
      </c>
      <c r="AX2691" s="11">
        <v>9.6862456824610643E-2</v>
      </c>
    </row>
    <row r="2692" spans="1:50">
      <c r="A2692"/>
      <c r="B2692"/>
      <c r="C2692"/>
      <c r="D2692"/>
      <c r="E2692"/>
      <c r="F2692"/>
      <c r="G2692"/>
      <c r="H2692"/>
      <c r="I2692"/>
      <c r="J2692"/>
      <c r="K2692"/>
      <c r="L2692"/>
      <c r="M2692"/>
      <c r="N2692"/>
      <c r="O2692"/>
      <c r="P2692"/>
      <c r="Q2692"/>
      <c r="R2692"/>
      <c r="S2692"/>
      <c r="T2692"/>
      <c r="U2692"/>
      <c r="V2692"/>
      <c r="W2692"/>
      <c r="X2692"/>
      <c r="Y2692"/>
      <c r="Z2692"/>
      <c r="AA2692" s="11">
        <v>0</v>
      </c>
      <c r="AB2692" s="11">
        <v>0.10790599959306424</v>
      </c>
      <c r="AC2692" s="11">
        <v>0.61399999999999999</v>
      </c>
      <c r="AD2692" s="11">
        <v>0.2</v>
      </c>
      <c r="AE2692" s="11">
        <v>0.87</v>
      </c>
      <c r="AF2692" s="11">
        <v>0.74900000000000011</v>
      </c>
      <c r="AG2692" s="11">
        <v>0.4</v>
      </c>
      <c r="AH2692" s="11">
        <v>0.67200000000000004</v>
      </c>
      <c r="AI2692" s="11">
        <v>0.54</v>
      </c>
      <c r="AJ2692" s="11">
        <v>0.36336620468155401</v>
      </c>
      <c r="AK2692" s="11">
        <v>0.17349556299623797</v>
      </c>
      <c r="AL2692" s="11">
        <v>0.30845229517780803</v>
      </c>
      <c r="AM2692" s="11">
        <v>0.51082773627478895</v>
      </c>
      <c r="AN2692" s="11">
        <v>0.21103642857142857</v>
      </c>
      <c r="AO2692" s="11">
        <v>0.40666005474389444</v>
      </c>
      <c r="AP2692" s="11">
        <v>0.54899999999999993</v>
      </c>
      <c r="AQ2692" s="11">
        <v>0.30845229517780803</v>
      </c>
      <c r="AR2692" s="11">
        <v>4729.9694793840799</v>
      </c>
      <c r="AS2692" s="11">
        <v>4620</v>
      </c>
      <c r="AT2692" s="11">
        <v>21092261.553367</v>
      </c>
      <c r="AW2692" s="11">
        <v>-0.08</v>
      </c>
      <c r="AX2692" s="11">
        <v>8.2802154939955408E-2</v>
      </c>
    </row>
    <row r="2693" spans="1:50">
      <c r="A2693"/>
      <c r="B2693"/>
      <c r="C2693"/>
      <c r="D2693"/>
      <c r="E2693"/>
      <c r="F2693"/>
      <c r="G2693"/>
      <c r="H2693"/>
      <c r="I2693"/>
      <c r="J2693"/>
      <c r="K2693"/>
      <c r="L2693"/>
      <c r="M2693"/>
      <c r="N2693"/>
      <c r="O2693"/>
      <c r="P2693"/>
      <c r="Q2693"/>
      <c r="R2693"/>
      <c r="S2693"/>
      <c r="T2693"/>
      <c r="U2693"/>
      <c r="V2693"/>
      <c r="W2693"/>
      <c r="X2693"/>
      <c r="Y2693"/>
      <c r="Z2693"/>
      <c r="AA2693" s="11">
        <v>0</v>
      </c>
      <c r="AB2693" s="11">
        <v>0.12611199918612837</v>
      </c>
      <c r="AC2693" s="11">
        <v>0.59200000000000008</v>
      </c>
      <c r="AD2693" s="11">
        <v>0.2</v>
      </c>
      <c r="AE2693" s="11">
        <v>0.87</v>
      </c>
      <c r="AF2693" s="11">
        <v>0.80200000000000005</v>
      </c>
      <c r="AG2693" s="11">
        <v>0.2</v>
      </c>
      <c r="AH2693" s="11">
        <v>0.63300000000000001</v>
      </c>
      <c r="AI2693" s="11">
        <v>0.54</v>
      </c>
      <c r="AJ2693" s="11">
        <v>0.36473254260419841</v>
      </c>
      <c r="AK2693" s="11">
        <v>0.17676060729329618</v>
      </c>
      <c r="AL2693" s="11">
        <v>0.31036777218321565</v>
      </c>
      <c r="AM2693" s="11">
        <v>0.50571945902621995</v>
      </c>
      <c r="AN2693" s="11">
        <v>0.21103642857142857</v>
      </c>
      <c r="AO2693" s="11">
        <v>0.4075934541755924</v>
      </c>
      <c r="AP2693" s="11">
        <v>0.64700000000000002</v>
      </c>
      <c r="AQ2693" s="11">
        <v>0.31036777218321565</v>
      </c>
      <c r="AS2693" s="11">
        <v>4778</v>
      </c>
      <c r="AW2693" s="11">
        <v>-0.08</v>
      </c>
      <c r="AX2693" s="11">
        <v>7.8026953398920851E-2</v>
      </c>
    </row>
    <row r="2694" spans="1:50">
      <c r="A2694"/>
      <c r="B2694"/>
      <c r="C2694"/>
      <c r="D2694"/>
      <c r="E2694"/>
      <c r="F2694"/>
      <c r="G2694"/>
      <c r="H2694"/>
      <c r="I2694"/>
      <c r="J2694"/>
      <c r="K2694"/>
      <c r="L2694"/>
      <c r="M2694"/>
      <c r="N2694"/>
      <c r="O2694"/>
      <c r="P2694"/>
      <c r="Q2694"/>
      <c r="R2694"/>
      <c r="S2694"/>
      <c r="T2694"/>
      <c r="U2694"/>
      <c r="V2694"/>
      <c r="W2694"/>
      <c r="X2694"/>
      <c r="Y2694"/>
      <c r="Z2694"/>
      <c r="AA2694" s="11">
        <v>0.12860817376393255</v>
      </c>
      <c r="AB2694" s="11">
        <v>0.17300003050000001</v>
      </c>
      <c r="AC2694" s="11">
        <v>0.51700000073760743</v>
      </c>
      <c r="AD2694" s="11">
        <v>0.28200000040233136</v>
      </c>
      <c r="AE2694" s="11">
        <v>0.54050000077113514</v>
      </c>
      <c r="AF2694" s="11">
        <v>0.8394200011976064</v>
      </c>
      <c r="AG2694" s="11">
        <v>0.28200000040233136</v>
      </c>
      <c r="AH2694" s="11">
        <v>0.23040000057220461</v>
      </c>
      <c r="AI2694" s="11">
        <v>0.64296000091731553</v>
      </c>
      <c r="AJ2694" s="11">
        <v>0</v>
      </c>
      <c r="AK2694" s="11">
        <v>0.15819104489686162</v>
      </c>
      <c r="AL2694" s="11">
        <v>0.17021693545551386</v>
      </c>
      <c r="AM2694" s="11">
        <v>5.7457468901628777E-5</v>
      </c>
      <c r="AN2694" s="11">
        <v>0.29368985714285711</v>
      </c>
      <c r="AO2694" s="11">
        <v>0.20004489662507474</v>
      </c>
      <c r="AP2694" s="11">
        <v>0.48240000269562006</v>
      </c>
      <c r="AQ2694" s="11">
        <v>0.17021693545551386</v>
      </c>
      <c r="AR2694" s="11">
        <v>871.73351502140599</v>
      </c>
      <c r="AS2694" s="11">
        <v>840</v>
      </c>
      <c r="AT2694" s="11">
        <v>5775467</v>
      </c>
      <c r="AW2694" s="11">
        <v>-0.09</v>
      </c>
      <c r="AX2694" s="11">
        <v>8.6637128797513285E-2</v>
      </c>
    </row>
    <row r="2695" spans="1:50">
      <c r="A2695"/>
      <c r="B2695"/>
      <c r="C2695"/>
      <c r="D2695"/>
      <c r="E2695"/>
      <c r="F2695"/>
      <c r="G2695"/>
      <c r="H2695"/>
      <c r="I2695"/>
      <c r="J2695"/>
      <c r="K2695"/>
      <c r="L2695"/>
      <c r="M2695"/>
      <c r="N2695"/>
      <c r="O2695"/>
      <c r="P2695"/>
      <c r="Q2695"/>
      <c r="R2695"/>
      <c r="S2695"/>
      <c r="T2695"/>
      <c r="U2695"/>
      <c r="V2695"/>
      <c r="W2695"/>
      <c r="X2695"/>
      <c r="Y2695"/>
      <c r="Z2695"/>
      <c r="AA2695" s="11">
        <v>0.12860817376393255</v>
      </c>
      <c r="AB2695" s="11">
        <v>0.17300003050000001</v>
      </c>
      <c r="AC2695" s="11">
        <v>0.52800000049173834</v>
      </c>
      <c r="AD2695" s="11">
        <v>0.28800000026822092</v>
      </c>
      <c r="AE2695" s="11">
        <v>0.55200000051409004</v>
      </c>
      <c r="AF2695" s="11">
        <v>0.85728000079840416</v>
      </c>
      <c r="AG2695" s="11">
        <v>0.28800000026822092</v>
      </c>
      <c r="AH2695" s="11">
        <v>0.23552000045776367</v>
      </c>
      <c r="AI2695" s="11">
        <v>0.65664000061154371</v>
      </c>
      <c r="AJ2695" s="11">
        <v>0</v>
      </c>
      <c r="AK2695" s="11">
        <v>0.15121535209467402</v>
      </c>
      <c r="AL2695" s="11">
        <v>0.16348666898566028</v>
      </c>
      <c r="AM2695" s="11">
        <v>5.86544994758755E-5</v>
      </c>
      <c r="AN2695" s="11">
        <v>0.2689212857142857</v>
      </c>
      <c r="AO2695" s="11">
        <v>0.19392336404275681</v>
      </c>
      <c r="AP2695" s="11">
        <v>0.49446000242605803</v>
      </c>
      <c r="AQ2695" s="11">
        <v>0.16348666898566028</v>
      </c>
      <c r="AR2695" s="11">
        <v>729.56592252271503</v>
      </c>
      <c r="AS2695" s="11">
        <v>680</v>
      </c>
      <c r="AT2695" s="11">
        <v>5858378</v>
      </c>
      <c r="AW2695" s="11">
        <v>-0.08</v>
      </c>
      <c r="AX2695" s="11">
        <v>0.12106678050296399</v>
      </c>
    </row>
    <row r="2696" spans="1:50">
      <c r="A2696"/>
      <c r="B2696"/>
      <c r="C2696"/>
      <c r="D2696"/>
      <c r="E2696"/>
      <c r="F2696"/>
      <c r="G2696"/>
      <c r="H2696"/>
      <c r="I2696"/>
      <c r="J2696"/>
      <c r="K2696"/>
      <c r="L2696"/>
      <c r="M2696"/>
      <c r="N2696"/>
      <c r="O2696"/>
      <c r="P2696"/>
      <c r="Q2696"/>
      <c r="R2696"/>
      <c r="S2696"/>
      <c r="T2696"/>
      <c r="U2696"/>
      <c r="V2696"/>
      <c r="W2696"/>
      <c r="X2696"/>
      <c r="Y2696"/>
      <c r="Z2696"/>
      <c r="AA2696" s="11">
        <v>0.12860817376393255</v>
      </c>
      <c r="AB2696" s="11">
        <v>0.17300003050000001</v>
      </c>
      <c r="AC2696" s="11">
        <v>0.53900000024586914</v>
      </c>
      <c r="AD2696" s="11">
        <v>0.29400000013411043</v>
      </c>
      <c r="AE2696" s="11">
        <v>0.56350000025704505</v>
      </c>
      <c r="AF2696" s="11">
        <v>0.87514000039920203</v>
      </c>
      <c r="AG2696" s="11">
        <v>0.29400000013411043</v>
      </c>
      <c r="AH2696" s="11">
        <v>0.24064000034332278</v>
      </c>
      <c r="AI2696" s="11">
        <v>0.67032000030577199</v>
      </c>
      <c r="AJ2696" s="11">
        <v>1.6835649779070039E-2</v>
      </c>
      <c r="AK2696" s="11">
        <v>0.15432940146642099</v>
      </c>
      <c r="AL2696" s="11">
        <v>0.19183333275234032</v>
      </c>
      <c r="AM2696" s="11">
        <v>5.9851530050122229E-5</v>
      </c>
      <c r="AN2696" s="11">
        <v>0.24415271428571428</v>
      </c>
      <c r="AO2696" s="11">
        <v>0.16778104418586795</v>
      </c>
      <c r="AP2696" s="11">
        <v>0.50652000215649595</v>
      </c>
      <c r="AQ2696" s="11">
        <v>0.19183333275234032</v>
      </c>
      <c r="AR2696" s="11">
        <v>744.67054736616501</v>
      </c>
      <c r="AS2696" s="11">
        <v>730</v>
      </c>
      <c r="AT2696" s="11">
        <v>5940626</v>
      </c>
      <c r="AW2696" s="11">
        <v>-7.0000000000000007E-2</v>
      </c>
      <c r="AX2696" s="11">
        <v>0.11906627100674683</v>
      </c>
    </row>
    <row r="2697" spans="1:50">
      <c r="A2697"/>
      <c r="B2697"/>
      <c r="C2697"/>
      <c r="D2697"/>
      <c r="E2697"/>
      <c r="F2697"/>
      <c r="G2697"/>
      <c r="H2697"/>
      <c r="I2697"/>
      <c r="J2697"/>
      <c r="K2697"/>
      <c r="L2697"/>
      <c r="M2697"/>
      <c r="N2697"/>
      <c r="O2697"/>
      <c r="P2697"/>
      <c r="Q2697"/>
      <c r="R2697"/>
      <c r="S2697"/>
      <c r="T2697"/>
      <c r="U2697"/>
      <c r="V2697"/>
      <c r="W2697"/>
      <c r="X2697"/>
      <c r="Y2697"/>
      <c r="Z2697"/>
      <c r="AA2697" s="11">
        <v>0.12860817376393255</v>
      </c>
      <c r="AB2697" s="11">
        <v>0.17300003050000001</v>
      </c>
      <c r="AC2697" s="11">
        <v>0.55000000000000004</v>
      </c>
      <c r="AD2697" s="11">
        <v>0.3</v>
      </c>
      <c r="AE2697" s="11">
        <v>0.57499999999999996</v>
      </c>
      <c r="AF2697" s="11">
        <v>0.89300000000000002</v>
      </c>
      <c r="AG2697" s="11">
        <v>0.3</v>
      </c>
      <c r="AH2697" s="11">
        <v>0.24576000022888184</v>
      </c>
      <c r="AI2697" s="11">
        <v>0.68400000000000005</v>
      </c>
      <c r="AJ2697" s="11">
        <v>4.8209136717817992E-2</v>
      </c>
      <c r="AK2697" s="11">
        <v>0.15744345083816799</v>
      </c>
      <c r="AL2697" s="11">
        <v>0.22017999651902037</v>
      </c>
      <c r="AM2697" s="11">
        <v>7.7501459241755561E-5</v>
      </c>
      <c r="AN2697" s="11">
        <v>0.21938414285714286</v>
      </c>
      <c r="AO2697" s="11">
        <v>0.14163872432897909</v>
      </c>
      <c r="AP2697" s="11">
        <v>0.51858000188693398</v>
      </c>
      <c r="AQ2697" s="11">
        <v>0.22017999651902037</v>
      </c>
      <c r="AR2697" s="11">
        <v>782.37125691388303</v>
      </c>
      <c r="AS2697" s="11">
        <v>760</v>
      </c>
      <c r="AT2697" s="11">
        <v>6021392</v>
      </c>
      <c r="AW2697" s="11">
        <v>-7.0000000000000007E-2</v>
      </c>
      <c r="AX2697" s="11">
        <v>0.11348991537588377</v>
      </c>
    </row>
    <row r="2698" spans="1:50">
      <c r="A2698"/>
      <c r="B2698"/>
      <c r="C2698"/>
      <c r="D2698"/>
      <c r="E2698"/>
      <c r="F2698"/>
      <c r="G2698"/>
      <c r="H2698"/>
      <c r="I2698"/>
      <c r="J2698"/>
      <c r="K2698"/>
      <c r="L2698"/>
      <c r="M2698"/>
      <c r="N2698"/>
      <c r="O2698"/>
      <c r="P2698"/>
      <c r="Q2698"/>
      <c r="R2698"/>
      <c r="S2698"/>
      <c r="T2698"/>
      <c r="U2698"/>
      <c r="V2698"/>
      <c r="W2698"/>
      <c r="X2698"/>
      <c r="Y2698"/>
      <c r="Z2698"/>
      <c r="AA2698" s="11">
        <v>0.12860817376393255</v>
      </c>
      <c r="AB2698" s="11">
        <v>0.17300003050000001</v>
      </c>
      <c r="AC2698" s="11">
        <v>0.55000000000000004</v>
      </c>
      <c r="AD2698" s="11">
        <v>0.3</v>
      </c>
      <c r="AE2698" s="11">
        <v>0.57700000000000007</v>
      </c>
      <c r="AF2698" s="11">
        <v>0.89300000000000002</v>
      </c>
      <c r="AG2698" s="11">
        <v>0.3</v>
      </c>
      <c r="AH2698" s="11">
        <v>0.25088000011444095</v>
      </c>
      <c r="AI2698" s="11">
        <v>0.68400000000000005</v>
      </c>
      <c r="AJ2698" s="11">
        <v>8.8279771241110971E-2</v>
      </c>
      <c r="AK2698" s="11">
        <v>0.18681565532354999</v>
      </c>
      <c r="AL2698" s="11">
        <v>0.23662904002139848</v>
      </c>
      <c r="AM2698" s="11">
        <v>1.1386061729761112E-4</v>
      </c>
      <c r="AN2698" s="11">
        <v>0.19461557142857142</v>
      </c>
      <c r="AO2698" s="11">
        <v>0.16637578564979708</v>
      </c>
      <c r="AP2698" s="11">
        <v>0.53064000161737201</v>
      </c>
      <c r="AQ2698" s="11">
        <v>0.23662904002139848</v>
      </c>
      <c r="AR2698" s="11">
        <v>812.72435574384303</v>
      </c>
      <c r="AS2698" s="11">
        <v>790</v>
      </c>
      <c r="AT2698" s="11">
        <v>6099075</v>
      </c>
      <c r="AU2698" s="11">
        <v>31.52</v>
      </c>
      <c r="AV2698" s="11">
        <v>78.53</v>
      </c>
      <c r="AW2698" s="11">
        <v>-0.06</v>
      </c>
      <c r="AX2698" s="11">
        <v>0.11043612471420566</v>
      </c>
    </row>
    <row r="2699" spans="1:50">
      <c r="A2699"/>
      <c r="B2699"/>
      <c r="C2699"/>
      <c r="D2699"/>
      <c r="E2699"/>
      <c r="F2699"/>
      <c r="G2699"/>
      <c r="H2699"/>
      <c r="I2699"/>
      <c r="J2699"/>
      <c r="K2699"/>
      <c r="L2699"/>
      <c r="M2699"/>
      <c r="N2699"/>
      <c r="O2699"/>
      <c r="P2699"/>
      <c r="Q2699"/>
      <c r="R2699"/>
      <c r="S2699"/>
      <c r="T2699"/>
      <c r="U2699"/>
      <c r="V2699"/>
      <c r="W2699"/>
      <c r="X2699"/>
      <c r="Y2699"/>
      <c r="Z2699"/>
      <c r="AA2699" s="11">
        <v>0.12860817376393255</v>
      </c>
      <c r="AB2699" s="11">
        <v>0.17300003050000001</v>
      </c>
      <c r="AC2699" s="11">
        <v>0.55000000000000004</v>
      </c>
      <c r="AD2699" s="11">
        <v>0.3</v>
      </c>
      <c r="AE2699" s="11">
        <v>0.57600000000000007</v>
      </c>
      <c r="AF2699" s="11">
        <v>0.90300000000000002</v>
      </c>
      <c r="AG2699" s="11">
        <v>0.3</v>
      </c>
      <c r="AH2699" s="11">
        <v>0.25600000000000001</v>
      </c>
      <c r="AI2699" s="11">
        <v>0.75</v>
      </c>
      <c r="AJ2699" s="11">
        <v>0.12835040576440399</v>
      </c>
      <c r="AK2699" s="11">
        <v>0.21618785980893201</v>
      </c>
      <c r="AL2699" s="11">
        <v>0.25307808352377659</v>
      </c>
      <c r="AM2699" s="11">
        <v>2.0879825820493332E-4</v>
      </c>
      <c r="AN2699" s="11">
        <v>0.19967157142857142</v>
      </c>
      <c r="AO2699" s="11">
        <v>0.19111284697061509</v>
      </c>
      <c r="AP2699" s="11">
        <v>0.54270000134781005</v>
      </c>
      <c r="AQ2699" s="11">
        <v>0.25307808352377659</v>
      </c>
      <c r="AR2699" s="11">
        <v>888.47087671598001</v>
      </c>
      <c r="AS2699" s="11">
        <v>850</v>
      </c>
      <c r="AT2699" s="11">
        <v>6172891</v>
      </c>
      <c r="AW2699" s="11">
        <v>-0.05</v>
      </c>
      <c r="AX2699" s="11">
        <v>0.11111318665815334</v>
      </c>
    </row>
    <row r="2700" spans="1:50">
      <c r="A2700"/>
      <c r="B2700"/>
      <c r="C2700"/>
      <c r="D2700"/>
      <c r="E2700"/>
      <c r="F2700"/>
      <c r="G2700"/>
      <c r="H2700"/>
      <c r="I2700"/>
      <c r="J2700"/>
      <c r="K2700"/>
      <c r="L2700"/>
      <c r="M2700"/>
      <c r="N2700"/>
      <c r="O2700"/>
      <c r="P2700"/>
      <c r="Q2700"/>
      <c r="R2700"/>
      <c r="S2700"/>
      <c r="T2700"/>
      <c r="U2700"/>
      <c r="V2700"/>
      <c r="W2700"/>
      <c r="X2700"/>
      <c r="Y2700"/>
      <c r="Z2700"/>
      <c r="AA2700" s="11">
        <v>0.12860817376393255</v>
      </c>
      <c r="AB2700" s="11">
        <v>0.17300003050000001</v>
      </c>
      <c r="AC2700" s="11">
        <v>0.55000000000000004</v>
      </c>
      <c r="AD2700" s="11">
        <v>0.3</v>
      </c>
      <c r="AE2700" s="11">
        <v>0.57999999999999996</v>
      </c>
      <c r="AF2700" s="11">
        <v>0.92299999999999993</v>
      </c>
      <c r="AG2700" s="11">
        <v>0.3</v>
      </c>
      <c r="AH2700" s="11">
        <v>0.46600000000000003</v>
      </c>
      <c r="AI2700" s="11">
        <v>0.69</v>
      </c>
      <c r="AJ2700" s="11">
        <v>0.176193685177439</v>
      </c>
      <c r="AK2700" s="11">
        <v>0.23330932695202797</v>
      </c>
      <c r="AL2700" s="11">
        <v>0.27022410334779512</v>
      </c>
      <c r="AM2700" s="11">
        <v>2.9011245150183335E-4</v>
      </c>
      <c r="AN2700" s="11">
        <v>0.19068371428571429</v>
      </c>
      <c r="AO2700" s="11">
        <v>0.21550372863101969</v>
      </c>
      <c r="AP2700" s="11">
        <v>0.55476000107824808</v>
      </c>
      <c r="AQ2700" s="11">
        <v>0.27022410334779512</v>
      </c>
      <c r="AR2700" s="11">
        <v>990.08114340921497</v>
      </c>
      <c r="AS2700" s="11">
        <v>940</v>
      </c>
      <c r="AT2700" s="11">
        <v>6242790</v>
      </c>
      <c r="AW2700" s="11">
        <v>-0.04</v>
      </c>
      <c r="AX2700" s="11">
        <v>0.10522526485633155</v>
      </c>
    </row>
    <row r="2701" spans="1:50">
      <c r="A2701"/>
      <c r="B2701"/>
      <c r="C2701"/>
      <c r="D2701"/>
      <c r="E2701"/>
      <c r="F2701"/>
      <c r="G2701"/>
      <c r="H2701"/>
      <c r="I2701"/>
      <c r="J2701"/>
      <c r="K2701"/>
      <c r="L2701"/>
      <c r="M2701"/>
      <c r="N2701"/>
      <c r="O2701"/>
      <c r="P2701"/>
      <c r="Q2701"/>
      <c r="R2701"/>
      <c r="S2701"/>
      <c r="T2701"/>
      <c r="U2701"/>
      <c r="V2701"/>
      <c r="W2701"/>
      <c r="X2701"/>
      <c r="Y2701"/>
      <c r="Z2701"/>
      <c r="AA2701" s="11">
        <v>0.12860817376393255</v>
      </c>
      <c r="AB2701" s="11">
        <v>0.17300003050000001</v>
      </c>
      <c r="AC2701" s="11">
        <v>0.55000000000000004</v>
      </c>
      <c r="AD2701" s="11">
        <v>0.3</v>
      </c>
      <c r="AE2701" s="11">
        <v>0.61599999999999999</v>
      </c>
      <c r="AF2701" s="11">
        <v>0.91299999999999992</v>
      </c>
      <c r="AG2701" s="11">
        <v>0.3</v>
      </c>
      <c r="AH2701" s="11">
        <v>0.48899999999999999</v>
      </c>
      <c r="AI2701" s="11">
        <v>0.69</v>
      </c>
      <c r="AJ2701" s="11">
        <v>0.22403696459047401</v>
      </c>
      <c r="AK2701" s="11">
        <v>0.25043079409512398</v>
      </c>
      <c r="AL2701" s="11">
        <v>0.28737012317181365</v>
      </c>
      <c r="AM2701" s="11">
        <v>2.3241565596228888E-3</v>
      </c>
      <c r="AN2701" s="11">
        <v>0.19985157142857143</v>
      </c>
      <c r="AO2701" s="11">
        <v>0.23989461029142434</v>
      </c>
      <c r="AP2701" s="11">
        <v>0.566820000808686</v>
      </c>
      <c r="AQ2701" s="11">
        <v>0.28737012317181365</v>
      </c>
      <c r="AR2701" s="11">
        <v>1085.94275455959</v>
      </c>
      <c r="AS2701" s="11">
        <v>1040</v>
      </c>
      <c r="AT2701" s="11">
        <v>6310533</v>
      </c>
      <c r="AW2701" s="11">
        <v>-0.03</v>
      </c>
      <c r="AX2701" s="11">
        <v>9.622034782207789E-2</v>
      </c>
    </row>
    <row r="2702" spans="1:50">
      <c r="A2702"/>
      <c r="B2702"/>
      <c r="C2702"/>
      <c r="D2702"/>
      <c r="E2702"/>
      <c r="F2702"/>
      <c r="G2702"/>
      <c r="H2702"/>
      <c r="I2702"/>
      <c r="J2702"/>
      <c r="K2702"/>
      <c r="L2702"/>
      <c r="M2702"/>
      <c r="N2702"/>
      <c r="O2702"/>
      <c r="P2702"/>
      <c r="Q2702"/>
      <c r="R2702"/>
      <c r="S2702"/>
      <c r="T2702"/>
      <c r="U2702"/>
      <c r="V2702"/>
      <c r="W2702"/>
      <c r="X2702"/>
      <c r="Y2702"/>
      <c r="Z2702"/>
      <c r="AA2702" s="11">
        <v>0.12860817376393255</v>
      </c>
      <c r="AB2702" s="11">
        <v>0.17300003050000001</v>
      </c>
      <c r="AC2702" s="11">
        <v>0.55000000000000004</v>
      </c>
      <c r="AD2702" s="11">
        <v>0.1</v>
      </c>
      <c r="AE2702" s="11">
        <v>0.74</v>
      </c>
      <c r="AF2702" s="11">
        <v>0.94</v>
      </c>
      <c r="AG2702" s="11">
        <v>0.3</v>
      </c>
      <c r="AH2702" s="11">
        <v>0.46899999999999997</v>
      </c>
      <c r="AI2702" s="11">
        <v>0.69</v>
      </c>
      <c r="AJ2702" s="11">
        <v>0.23005956600161798</v>
      </c>
      <c r="AK2702" s="11">
        <v>0.26017011807205004</v>
      </c>
      <c r="AL2702" s="11">
        <v>0.28750748639222856</v>
      </c>
      <c r="AM2702" s="11">
        <v>8.2936507998713337E-3</v>
      </c>
      <c r="AN2702" s="11">
        <v>0.22004842857142856</v>
      </c>
      <c r="AO2702" s="11">
        <v>0.29151573897423877</v>
      </c>
      <c r="AP2702" s="11">
        <v>0.57888000053912403</v>
      </c>
      <c r="AQ2702" s="11">
        <v>0.28750748639222856</v>
      </c>
      <c r="AR2702" s="11">
        <v>1209.32217882441</v>
      </c>
      <c r="AS2702" s="11">
        <v>1140</v>
      </c>
      <c r="AT2702" s="11">
        <v>6379311</v>
      </c>
      <c r="AU2702" s="11">
        <v>32.619999999999997</v>
      </c>
      <c r="AV2702" s="11">
        <v>68.84</v>
      </c>
      <c r="AW2702" s="11">
        <v>-0.03</v>
      </c>
      <c r="AX2702" s="11">
        <v>9.20007768362609E-2</v>
      </c>
    </row>
    <row r="2703" spans="1:50">
      <c r="A2703"/>
      <c r="B2703"/>
      <c r="C2703"/>
      <c r="D2703"/>
      <c r="E2703"/>
      <c r="F2703"/>
      <c r="G2703"/>
      <c r="H2703"/>
      <c r="I2703"/>
      <c r="J2703"/>
      <c r="K2703"/>
      <c r="L2703"/>
      <c r="M2703"/>
      <c r="N2703"/>
      <c r="O2703"/>
      <c r="P2703"/>
      <c r="Q2703"/>
      <c r="R2703"/>
      <c r="S2703"/>
      <c r="T2703"/>
      <c r="U2703"/>
      <c r="V2703"/>
      <c r="W2703"/>
      <c r="X2703"/>
      <c r="Y2703"/>
      <c r="Z2703"/>
      <c r="AA2703" s="11">
        <v>0.12860817376393255</v>
      </c>
      <c r="AB2703" s="11">
        <v>0.17300003050000001</v>
      </c>
      <c r="AC2703" s="11">
        <v>0.55000000000000004</v>
      </c>
      <c r="AD2703" s="11">
        <v>0.1</v>
      </c>
      <c r="AE2703" s="11">
        <v>0.85</v>
      </c>
      <c r="AF2703" s="11">
        <v>0.93</v>
      </c>
      <c r="AG2703" s="11">
        <v>0.3</v>
      </c>
      <c r="AH2703" s="11">
        <v>0.56299999999999994</v>
      </c>
      <c r="AI2703" s="11">
        <v>0.69</v>
      </c>
      <c r="AJ2703" s="11">
        <v>0.22061295819424598</v>
      </c>
      <c r="AK2703" s="11">
        <v>0.240834719714838</v>
      </c>
      <c r="AL2703" s="11">
        <v>0.25323947168836891</v>
      </c>
      <c r="AM2703" s="11">
        <v>2.3243972140704776E-2</v>
      </c>
      <c r="AN2703" s="11">
        <v>0.23499142857142857</v>
      </c>
      <c r="AO2703" s="11">
        <v>0.27514590522817783</v>
      </c>
      <c r="AP2703" s="11">
        <v>0.59094000026956195</v>
      </c>
      <c r="AQ2703" s="11">
        <v>0.25323947168836891</v>
      </c>
      <c r="AR2703" s="11">
        <v>1359.65630335009</v>
      </c>
      <c r="AS2703" s="11">
        <v>1310</v>
      </c>
      <c r="AT2703" s="11">
        <v>6453286</v>
      </c>
      <c r="AU2703" s="11">
        <v>33.6</v>
      </c>
      <c r="AV2703" s="11">
        <v>50.88</v>
      </c>
      <c r="AW2703" s="11">
        <v>-0.03</v>
      </c>
      <c r="AX2703" s="11">
        <v>9.0397862691153241E-2</v>
      </c>
    </row>
    <row r="2704" spans="1:50">
      <c r="A2704"/>
      <c r="B2704"/>
      <c r="C2704"/>
      <c r="D2704"/>
      <c r="E2704"/>
      <c r="F2704"/>
      <c r="G2704"/>
      <c r="H2704"/>
      <c r="I2704"/>
      <c r="J2704"/>
      <c r="K2704"/>
      <c r="L2704"/>
      <c r="M2704"/>
      <c r="N2704"/>
      <c r="O2704"/>
      <c r="P2704"/>
      <c r="Q2704"/>
      <c r="R2704"/>
      <c r="S2704"/>
      <c r="T2704"/>
      <c r="U2704"/>
      <c r="V2704"/>
      <c r="W2704"/>
      <c r="X2704"/>
      <c r="Y2704"/>
      <c r="Z2704"/>
      <c r="AA2704" s="11">
        <v>0.12860817376393255</v>
      </c>
      <c r="AB2704" s="11">
        <v>0.17300003050000001</v>
      </c>
      <c r="AC2704" s="11">
        <v>0.55000000000000004</v>
      </c>
      <c r="AD2704" s="11">
        <v>0.1</v>
      </c>
      <c r="AE2704" s="11">
        <v>0.84799999999999998</v>
      </c>
      <c r="AF2704" s="11">
        <v>0.88900000000000001</v>
      </c>
      <c r="AG2704" s="11">
        <v>0.3</v>
      </c>
      <c r="AH2704" s="11">
        <v>0.58599999999999997</v>
      </c>
      <c r="AI2704" s="11">
        <v>0.68400000000000005</v>
      </c>
      <c r="AJ2704" s="11">
        <v>0.21767371337000802</v>
      </c>
      <c r="AK2704" s="11">
        <v>0.268773532018656</v>
      </c>
      <c r="AL2704" s="11">
        <v>0.2752205894163734</v>
      </c>
      <c r="AM2704" s="11">
        <v>4.5052824181336666E-2</v>
      </c>
      <c r="AN2704" s="11">
        <v>0.24803357142857141</v>
      </c>
      <c r="AO2704" s="11">
        <v>0.30163242966750686</v>
      </c>
      <c r="AP2704" s="11">
        <v>0.60299999999999998</v>
      </c>
      <c r="AQ2704" s="11">
        <v>0.2752205894163734</v>
      </c>
      <c r="AR2704" s="11">
        <v>1480.2638797304</v>
      </c>
      <c r="AS2704" s="11">
        <v>1430</v>
      </c>
      <c r="AT2704" s="11">
        <v>6535538</v>
      </c>
      <c r="AW2704" s="11">
        <v>-0.03</v>
      </c>
      <c r="AX2704" s="11">
        <v>8.0933088184215962E-2</v>
      </c>
    </row>
    <row r="2705" spans="1:50">
      <c r="A2705"/>
      <c r="B2705"/>
      <c r="C2705"/>
      <c r="D2705"/>
      <c r="E2705"/>
      <c r="F2705"/>
      <c r="G2705"/>
      <c r="H2705"/>
      <c r="I2705"/>
      <c r="J2705"/>
      <c r="K2705"/>
      <c r="L2705"/>
      <c r="M2705"/>
      <c r="N2705"/>
      <c r="O2705"/>
      <c r="P2705"/>
      <c r="Q2705"/>
      <c r="R2705"/>
      <c r="S2705"/>
      <c r="T2705"/>
      <c r="U2705"/>
      <c r="V2705"/>
      <c r="W2705"/>
      <c r="X2705"/>
      <c r="Y2705"/>
      <c r="Z2705"/>
      <c r="AA2705" s="11">
        <v>0.12860817376393255</v>
      </c>
      <c r="AB2705" s="11">
        <v>0.17300003050000001</v>
      </c>
      <c r="AC2705" s="11">
        <v>0.39200000000000002</v>
      </c>
      <c r="AD2705" s="11">
        <v>0.3</v>
      </c>
      <c r="AE2705" s="11">
        <v>0.91099999999999992</v>
      </c>
      <c r="AF2705" s="11">
        <v>0.8909999999999999</v>
      </c>
      <c r="AG2705" s="11">
        <v>0.3</v>
      </c>
      <c r="AH2705" s="11">
        <v>0.65099999999999991</v>
      </c>
      <c r="AI2705" s="11">
        <v>0.70799999999999996</v>
      </c>
      <c r="AJ2705" s="11">
        <v>0.22471516252250398</v>
      </c>
      <c r="AK2705" s="11">
        <v>0.23016377557651002</v>
      </c>
      <c r="AL2705" s="11">
        <v>0.31348694677442523</v>
      </c>
      <c r="AM2705" s="11">
        <v>0.3604743708590511</v>
      </c>
      <c r="AN2705" s="11">
        <v>0.26641328571428574</v>
      </c>
      <c r="AO2705" s="11">
        <v>0.28156485175680801</v>
      </c>
      <c r="AP2705" s="11">
        <v>0.60299999999999998</v>
      </c>
      <c r="AQ2705" s="11">
        <v>0.31348694677442523</v>
      </c>
      <c r="AR2705" s="11">
        <v>1612.8107405175899</v>
      </c>
      <c r="AS2705" s="11">
        <v>1550</v>
      </c>
      <c r="AT2705" s="11">
        <v>6627070</v>
      </c>
      <c r="AW2705" s="11">
        <v>-0.01</v>
      </c>
      <c r="AX2705" s="11">
        <v>7.2295716752864114E-2</v>
      </c>
    </row>
    <row r="2706" spans="1:50">
      <c r="A2706"/>
      <c r="B2706"/>
      <c r="C2706"/>
      <c r="D2706"/>
      <c r="E2706"/>
      <c r="F2706"/>
      <c r="G2706"/>
      <c r="H2706"/>
      <c r="I2706"/>
      <c r="J2706"/>
      <c r="K2706"/>
      <c r="L2706"/>
      <c r="M2706"/>
      <c r="N2706"/>
      <c r="O2706"/>
      <c r="P2706"/>
      <c r="Q2706"/>
      <c r="R2706"/>
      <c r="S2706"/>
      <c r="T2706"/>
      <c r="U2706"/>
      <c r="V2706"/>
      <c r="W2706"/>
      <c r="X2706"/>
      <c r="Y2706"/>
      <c r="Z2706"/>
      <c r="AA2706" s="11">
        <v>0.12860817376393255</v>
      </c>
      <c r="AB2706" s="11">
        <v>0.17300003050000001</v>
      </c>
      <c r="AC2706" s="11">
        <v>0.39200000000000002</v>
      </c>
      <c r="AD2706" s="11">
        <v>0.4</v>
      </c>
      <c r="AE2706" s="11">
        <v>0.89700000000000002</v>
      </c>
      <c r="AF2706" s="11">
        <v>0.87599999999999989</v>
      </c>
      <c r="AG2706" s="11">
        <v>0.3</v>
      </c>
      <c r="AH2706" s="11">
        <v>0.67</v>
      </c>
      <c r="AI2706" s="11">
        <v>0.71</v>
      </c>
      <c r="AJ2706" s="11">
        <v>0.33307436081435399</v>
      </c>
      <c r="AK2706" s="11">
        <v>0.24141142932829801</v>
      </c>
      <c r="AL2706" s="11">
        <v>0.32688126522387595</v>
      </c>
      <c r="AM2706" s="11">
        <v>0.35225384937464443</v>
      </c>
      <c r="AN2706" s="11">
        <v>0.28305928571428574</v>
      </c>
      <c r="AO2706" s="11">
        <v>0.2773498984153685</v>
      </c>
      <c r="AP2706" s="11">
        <v>0.60099999999999998</v>
      </c>
      <c r="AQ2706" s="11">
        <v>0.32688126522387595</v>
      </c>
      <c r="AR2706" s="11">
        <v>1771.37525506309</v>
      </c>
      <c r="AS2706" s="11">
        <v>1730</v>
      </c>
      <c r="AT2706" s="11">
        <v>6727377</v>
      </c>
      <c r="AW2706" s="11">
        <v>0.01</v>
      </c>
      <c r="AX2706" s="11">
        <v>6.2738866514626346E-2</v>
      </c>
    </row>
    <row r="2707" spans="1:50">
      <c r="A2707"/>
      <c r="B2707"/>
      <c r="C2707"/>
      <c r="D2707"/>
      <c r="E2707"/>
      <c r="F2707"/>
      <c r="G2707"/>
      <c r="H2707"/>
      <c r="I2707"/>
      <c r="J2707"/>
      <c r="K2707"/>
      <c r="L2707"/>
      <c r="M2707"/>
      <c r="N2707"/>
      <c r="O2707"/>
      <c r="P2707"/>
      <c r="Q2707"/>
      <c r="R2707"/>
      <c r="S2707"/>
      <c r="T2707"/>
      <c r="U2707"/>
      <c r="V2707"/>
      <c r="W2707"/>
      <c r="X2707"/>
      <c r="Y2707"/>
      <c r="Z2707"/>
      <c r="AA2707" s="11">
        <v>0.12860817376393255</v>
      </c>
      <c r="AB2707" s="11">
        <v>0.17300003050000001</v>
      </c>
      <c r="AC2707" s="11">
        <v>0.44400000000000001</v>
      </c>
      <c r="AD2707" s="11">
        <v>0.4</v>
      </c>
      <c r="AE2707" s="11">
        <v>0.89300000000000002</v>
      </c>
      <c r="AF2707" s="11">
        <v>0.84099999999999997</v>
      </c>
      <c r="AG2707" s="11">
        <v>0.3</v>
      </c>
      <c r="AH2707" s="11">
        <v>0.65799999999999992</v>
      </c>
      <c r="AI2707" s="11">
        <v>0.77800000000000002</v>
      </c>
      <c r="AJ2707" s="11">
        <v>0.33182264008108397</v>
      </c>
      <c r="AK2707" s="11">
        <v>0.22999662701861601</v>
      </c>
      <c r="AL2707" s="11">
        <v>0.29964420282978227</v>
      </c>
      <c r="AM2707" s="11">
        <v>0.59708006600986108</v>
      </c>
      <c r="AN2707" s="11">
        <v>0.28787214285714285</v>
      </c>
      <c r="AO2707" s="11">
        <v>0.25449620664882233</v>
      </c>
      <c r="AP2707" s="11">
        <v>0.60199999999999998</v>
      </c>
      <c r="AQ2707" s="11">
        <v>0.29964420282978227</v>
      </c>
      <c r="AR2707" s="11">
        <v>1922.0398633130001</v>
      </c>
      <c r="AS2707" s="11">
        <v>1900</v>
      </c>
      <c r="AT2707" s="11">
        <v>6836083</v>
      </c>
      <c r="AW2707" s="11">
        <v>0.01</v>
      </c>
      <c r="AX2707" s="11">
        <v>5.3053246640214768E-2</v>
      </c>
    </row>
    <row r="2708" spans="1:50">
      <c r="A2708"/>
      <c r="B2708"/>
      <c r="C2708"/>
      <c r="D2708"/>
      <c r="E2708"/>
      <c r="F2708"/>
      <c r="G2708"/>
      <c r="H2708"/>
      <c r="I2708"/>
      <c r="J2708"/>
      <c r="K2708"/>
      <c r="L2708"/>
      <c r="M2708"/>
      <c r="N2708"/>
      <c r="O2708"/>
      <c r="P2708"/>
      <c r="Q2708"/>
      <c r="R2708"/>
      <c r="S2708"/>
      <c r="T2708"/>
      <c r="U2708"/>
      <c r="V2708"/>
      <c r="W2708"/>
      <c r="X2708"/>
      <c r="Y2708"/>
      <c r="Z2708"/>
      <c r="AA2708" s="11">
        <v>0.12860817376393255</v>
      </c>
      <c r="AB2708" s="11">
        <v>0.17300003050000001</v>
      </c>
      <c r="AC2708" s="11">
        <v>0.45100000000000001</v>
      </c>
      <c r="AD2708" s="11">
        <v>0.4</v>
      </c>
      <c r="AE2708" s="11">
        <v>0.89300000000000002</v>
      </c>
      <c r="AF2708" s="11">
        <v>0.8590000000000001</v>
      </c>
      <c r="AG2708" s="11">
        <v>0.3</v>
      </c>
      <c r="AH2708" s="11">
        <v>0.63200000000000001</v>
      </c>
      <c r="AI2708" s="11">
        <v>0.82599999999999996</v>
      </c>
      <c r="AJ2708" s="11">
        <v>0.29962890244586199</v>
      </c>
      <c r="AK2708" s="11">
        <v>0.23499631629257797</v>
      </c>
      <c r="AL2708" s="11">
        <v>0.27863185727512579</v>
      </c>
      <c r="AM2708" s="11">
        <v>0.78312281473773893</v>
      </c>
      <c r="AN2708" s="11">
        <v>0.28219114285714286</v>
      </c>
      <c r="AO2708" s="11">
        <v>0.25671208180682314</v>
      </c>
      <c r="AP2708" s="11">
        <v>0.58700000000000008</v>
      </c>
      <c r="AQ2708" s="11">
        <v>0.27863185727512579</v>
      </c>
      <c r="AR2708" s="11">
        <v>1972.0834588008499</v>
      </c>
      <c r="AS2708" s="11">
        <v>1950</v>
      </c>
      <c r="AT2708" s="11">
        <v>6952223</v>
      </c>
      <c r="AW2708" s="11">
        <v>0.02</v>
      </c>
      <c r="AX2708" s="11">
        <v>4.2719632865770074E-2</v>
      </c>
    </row>
    <row r="2709" spans="1:50">
      <c r="A2709"/>
      <c r="B2709"/>
      <c r="C2709"/>
      <c r="D2709"/>
      <c r="E2709"/>
      <c r="F2709"/>
      <c r="G2709"/>
      <c r="H2709"/>
      <c r="I2709"/>
      <c r="J2709"/>
      <c r="K2709"/>
      <c r="L2709"/>
      <c r="M2709"/>
      <c r="N2709"/>
      <c r="O2709"/>
      <c r="P2709"/>
      <c r="Q2709"/>
      <c r="R2709"/>
      <c r="S2709"/>
      <c r="T2709"/>
      <c r="U2709"/>
      <c r="V2709"/>
      <c r="W2709"/>
      <c r="X2709"/>
      <c r="Y2709"/>
      <c r="Z2709"/>
      <c r="AA2709" s="11">
        <v>0.12860817376393255</v>
      </c>
      <c r="AB2709" s="11">
        <v>0.17300003050000001</v>
      </c>
      <c r="AC2709" s="11">
        <v>0.57399999999999995</v>
      </c>
      <c r="AD2709" s="11">
        <v>0.4</v>
      </c>
      <c r="AE2709" s="11">
        <v>0.88900000000000001</v>
      </c>
      <c r="AF2709" s="11">
        <v>0.78</v>
      </c>
      <c r="AG2709" s="11">
        <v>0.25</v>
      </c>
      <c r="AH2709" s="11">
        <v>0.58399999999999996</v>
      </c>
      <c r="AI2709" s="11">
        <v>0.82499999999999996</v>
      </c>
      <c r="AJ2709" s="11">
        <v>0.30163261337661695</v>
      </c>
      <c r="AK2709" s="11">
        <v>0.23764635307041929</v>
      </c>
      <c r="AL2709" s="11">
        <v>0.28084553865289491</v>
      </c>
      <c r="AM2709" s="11">
        <v>0.77529158676540311</v>
      </c>
      <c r="AN2709" s="11">
        <v>0.27936923149164605</v>
      </c>
      <c r="AO2709" s="11">
        <v>0.25914496093437583</v>
      </c>
      <c r="AP2709" s="11">
        <v>0.54400000000000004</v>
      </c>
      <c r="AQ2709" s="11">
        <v>0.28084553865289491</v>
      </c>
      <c r="AS2709" s="11">
        <v>2098</v>
      </c>
      <c r="AW2709" s="11">
        <v>0.01</v>
      </c>
      <c r="AX2709" s="11">
        <v>3.4207553288165771E-2</v>
      </c>
    </row>
    <row r="2710" spans="1:50">
      <c r="A2710"/>
      <c r="B2710"/>
      <c r="C2710"/>
      <c r="D2710"/>
      <c r="E2710"/>
      <c r="F2710"/>
      <c r="G2710"/>
      <c r="H2710"/>
      <c r="I2710"/>
      <c r="J2710"/>
      <c r="K2710"/>
      <c r="L2710"/>
      <c r="M2710"/>
      <c r="N2710"/>
      <c r="O2710"/>
      <c r="P2710"/>
      <c r="Q2710"/>
      <c r="R2710"/>
      <c r="S2710"/>
      <c r="T2710"/>
      <c r="U2710"/>
      <c r="V2710"/>
      <c r="W2710"/>
      <c r="X2710"/>
      <c r="Y2710"/>
      <c r="Z2710"/>
      <c r="AA2710" s="11">
        <v>2.2013998645292392E-2</v>
      </c>
      <c r="AB2710" s="11">
        <v>0.9275079987337671</v>
      </c>
      <c r="AC2710" s="11">
        <v>0.55000000000000004</v>
      </c>
      <c r="AD2710" s="11">
        <v>0.5</v>
      </c>
      <c r="AE2710" s="11">
        <v>0.77800000000000002</v>
      </c>
      <c r="AF2710" s="11">
        <v>0.90599999999999992</v>
      </c>
      <c r="AG2710" s="11">
        <v>0.5</v>
      </c>
      <c r="AH2710" s="11">
        <v>0.58499999999999996</v>
      </c>
      <c r="AI2710" s="11">
        <v>0.53799999999999992</v>
      </c>
      <c r="AJ2710" s="11">
        <v>0.45472863877783232</v>
      </c>
      <c r="AK2710" s="11">
        <v>0.37274149438990306</v>
      </c>
      <c r="AL2710" s="11">
        <v>0.29084159306976015</v>
      </c>
      <c r="AM2710" s="11">
        <v>1.2975159180086666E-4</v>
      </c>
      <c r="AN2710" s="11">
        <v>7.0045714285714286E-3</v>
      </c>
      <c r="AO2710" s="11">
        <v>0.44944755343537379</v>
      </c>
      <c r="AP2710" s="11">
        <v>0.38320000214129685</v>
      </c>
      <c r="AQ2710" s="11">
        <v>0.29084159306976015</v>
      </c>
      <c r="AR2710" s="11">
        <v>650.89030185600598</v>
      </c>
      <c r="AS2710" s="11">
        <v>630</v>
      </c>
      <c r="AT2710" s="11">
        <v>29971801</v>
      </c>
      <c r="AW2710" s="11">
        <v>0.06</v>
      </c>
      <c r="AX2710" s="11">
        <v>-2.066469945380689E-2</v>
      </c>
    </row>
    <row r="2711" spans="1:50">
      <c r="A2711"/>
      <c r="B2711"/>
      <c r="C2711"/>
      <c r="D2711"/>
      <c r="E2711"/>
      <c r="F2711"/>
      <c r="G2711"/>
      <c r="H2711"/>
      <c r="I2711"/>
      <c r="J2711"/>
      <c r="K2711"/>
      <c r="L2711"/>
      <c r="M2711"/>
      <c r="N2711"/>
      <c r="O2711"/>
      <c r="P2711"/>
      <c r="Q2711"/>
      <c r="R2711"/>
      <c r="S2711"/>
      <c r="T2711"/>
      <c r="U2711"/>
      <c r="V2711"/>
      <c r="W2711"/>
      <c r="X2711"/>
      <c r="Y2711"/>
      <c r="Z2711"/>
      <c r="AA2711" s="11">
        <v>2.2013998645292392E-2</v>
      </c>
      <c r="AB2711" s="11">
        <v>0.92578199874954625</v>
      </c>
      <c r="AC2711" s="11">
        <v>0.55000000000000004</v>
      </c>
      <c r="AD2711" s="11">
        <v>0.5</v>
      </c>
      <c r="AE2711" s="11">
        <v>0.77500000000000002</v>
      </c>
      <c r="AF2711" s="11">
        <v>0.90599999999999992</v>
      </c>
      <c r="AG2711" s="11">
        <v>0.5</v>
      </c>
      <c r="AH2711" s="11">
        <v>0.60199999999999998</v>
      </c>
      <c r="AI2711" s="11">
        <v>0.53799999999999992</v>
      </c>
      <c r="AJ2711" s="11">
        <v>0.45380473346784</v>
      </c>
      <c r="AK2711" s="11">
        <v>0.37014438208974798</v>
      </c>
      <c r="AL2711" s="11">
        <v>0.28657305425017288</v>
      </c>
      <c r="AM2711" s="11">
        <v>3.2580072539577779E-4</v>
      </c>
      <c r="AN2711" s="11">
        <v>7.8748571428571418E-3</v>
      </c>
      <c r="AO2711" s="11">
        <v>0.44841587087595264</v>
      </c>
      <c r="AP2711" s="11">
        <v>0.39278000192716717</v>
      </c>
      <c r="AQ2711" s="11">
        <v>0.28657305425017288</v>
      </c>
      <c r="AR2711" s="11">
        <v>674.32548897317997</v>
      </c>
      <c r="AS2711" s="11">
        <v>670</v>
      </c>
      <c r="AT2711" s="11">
        <v>30823204</v>
      </c>
      <c r="AW2711" s="11">
        <v>0.06</v>
      </c>
      <c r="AX2711" s="11">
        <v>-2.0810517185473998E-2</v>
      </c>
    </row>
    <row r="2712" spans="1:50">
      <c r="A2712"/>
      <c r="B2712"/>
      <c r="C2712"/>
      <c r="D2712"/>
      <c r="E2712"/>
      <c r="F2712"/>
      <c r="G2712"/>
      <c r="H2712"/>
      <c r="I2712"/>
      <c r="J2712"/>
      <c r="K2712"/>
      <c r="L2712"/>
      <c r="M2712"/>
      <c r="N2712"/>
      <c r="O2712"/>
      <c r="P2712"/>
      <c r="Q2712"/>
      <c r="R2712"/>
      <c r="S2712"/>
      <c r="T2712"/>
      <c r="U2712"/>
      <c r="V2712"/>
      <c r="W2712"/>
      <c r="X2712"/>
      <c r="Y2712"/>
      <c r="Z2712"/>
      <c r="AA2712" s="11">
        <v>2.2013998645292392E-2</v>
      </c>
      <c r="AB2712" s="11">
        <v>0.9240559987653254</v>
      </c>
      <c r="AC2712" s="11">
        <v>0.55000000000000004</v>
      </c>
      <c r="AD2712" s="11">
        <v>0.5</v>
      </c>
      <c r="AE2712" s="11">
        <v>0.77500000000000002</v>
      </c>
      <c r="AF2712" s="11">
        <v>0.92700000000000005</v>
      </c>
      <c r="AG2712" s="11">
        <v>0.5</v>
      </c>
      <c r="AH2712" s="11">
        <v>0.60799999999999998</v>
      </c>
      <c r="AI2712" s="11">
        <v>0.67799999999999994</v>
      </c>
      <c r="AJ2712" s="11">
        <v>0.46288072192634599</v>
      </c>
      <c r="AK2712" s="11">
        <v>0.38000766700663496</v>
      </c>
      <c r="AL2712" s="11">
        <v>0.28496564402508973</v>
      </c>
      <c r="AM2712" s="11">
        <v>7.0926985219279994E-4</v>
      </c>
      <c r="AN2712" s="11">
        <v>9.1091428571428573E-3</v>
      </c>
      <c r="AO2712" s="11">
        <v>0.44572817417674776</v>
      </c>
      <c r="AP2712" s="11">
        <v>0.40236000171303749</v>
      </c>
      <c r="AQ2712" s="11">
        <v>0.28496564402508973</v>
      </c>
      <c r="AR2712" s="11">
        <v>692.037946479168</v>
      </c>
      <c r="AS2712" s="11">
        <v>680</v>
      </c>
      <c r="AT2712" s="11">
        <v>31644436</v>
      </c>
      <c r="AW2712" s="11">
        <v>7.0000000000000007E-2</v>
      </c>
      <c r="AX2712" s="11">
        <v>-2.3984989039548044E-2</v>
      </c>
    </row>
    <row r="2713" spans="1:50">
      <c r="A2713"/>
      <c r="B2713"/>
      <c r="C2713"/>
      <c r="D2713"/>
      <c r="E2713"/>
      <c r="F2713"/>
      <c r="G2713"/>
      <c r="H2713"/>
      <c r="I2713"/>
      <c r="J2713"/>
      <c r="K2713"/>
      <c r="L2713"/>
      <c r="M2713"/>
      <c r="N2713"/>
      <c r="O2713"/>
      <c r="P2713"/>
      <c r="Q2713"/>
      <c r="R2713"/>
      <c r="S2713"/>
      <c r="T2713"/>
      <c r="U2713"/>
      <c r="V2713"/>
      <c r="W2713"/>
      <c r="X2713"/>
      <c r="Y2713"/>
      <c r="Z2713"/>
      <c r="AA2713" s="11">
        <v>2.2013998645292392E-2</v>
      </c>
      <c r="AB2713" s="11">
        <v>0.92232999878110444</v>
      </c>
      <c r="AC2713" s="11">
        <v>0.55000000000000004</v>
      </c>
      <c r="AD2713" s="11">
        <v>0.5</v>
      </c>
      <c r="AE2713" s="11">
        <v>0.77500000000000002</v>
      </c>
      <c r="AF2713" s="11">
        <v>0.92099999999999993</v>
      </c>
      <c r="AG2713" s="11">
        <v>0.5</v>
      </c>
      <c r="AH2713" s="11">
        <v>0.6409999999999999</v>
      </c>
      <c r="AI2713" s="11">
        <v>0.67799999999999994</v>
      </c>
      <c r="AJ2713" s="11">
        <v>0.47195671038485199</v>
      </c>
      <c r="AK2713" s="11">
        <v>0.389870951923522</v>
      </c>
      <c r="AL2713" s="11">
        <v>0.28335823380000658</v>
      </c>
      <c r="AM2713" s="11">
        <v>1.2989707700625556E-3</v>
      </c>
      <c r="AN2713" s="11">
        <v>7.8820000000000001E-3</v>
      </c>
      <c r="AO2713" s="11">
        <v>0.44304047747754283</v>
      </c>
      <c r="AP2713" s="11">
        <v>0.41194000149890775</v>
      </c>
      <c r="AQ2713" s="11">
        <v>0.28335823380000658</v>
      </c>
      <c r="AR2713" s="11">
        <v>707.73595419457604</v>
      </c>
      <c r="AS2713" s="11">
        <v>700</v>
      </c>
      <c r="AT2713" s="11">
        <v>32453044</v>
      </c>
      <c r="AW2713" s="11">
        <v>7.0000000000000007E-2</v>
      </c>
      <c r="AX2713" s="11">
        <v>-2.6715931576473784E-2</v>
      </c>
    </row>
    <row r="2714" spans="1:50">
      <c r="A2714"/>
      <c r="B2714"/>
      <c r="C2714"/>
      <c r="D2714"/>
      <c r="E2714"/>
      <c r="F2714"/>
      <c r="G2714"/>
      <c r="H2714"/>
      <c r="I2714"/>
      <c r="J2714"/>
      <c r="K2714"/>
      <c r="L2714"/>
      <c r="M2714"/>
      <c r="N2714"/>
      <c r="O2714"/>
      <c r="P2714"/>
      <c r="Q2714"/>
      <c r="R2714"/>
      <c r="S2714"/>
      <c r="T2714"/>
      <c r="U2714"/>
      <c r="V2714"/>
      <c r="W2714"/>
      <c r="X2714"/>
      <c r="Y2714"/>
      <c r="Z2714"/>
      <c r="AA2714" s="11">
        <v>2.2013998645292392E-2</v>
      </c>
      <c r="AB2714" s="11">
        <v>0.92060399879688359</v>
      </c>
      <c r="AC2714" s="11">
        <v>0.55000000000000004</v>
      </c>
      <c r="AD2714" s="11">
        <v>0.5</v>
      </c>
      <c r="AE2714" s="11">
        <v>0.77300000000000002</v>
      </c>
      <c r="AF2714" s="11">
        <v>0.92500000000000004</v>
      </c>
      <c r="AG2714" s="11">
        <v>0.5</v>
      </c>
      <c r="AH2714" s="11">
        <v>0.67799999999999994</v>
      </c>
      <c r="AI2714" s="11">
        <v>0.67799999999999994</v>
      </c>
      <c r="AJ2714" s="11">
        <v>0.434904570479416</v>
      </c>
      <c r="AK2714" s="11">
        <v>0.403292051550313</v>
      </c>
      <c r="AL2714" s="11">
        <v>0.28274168928432297</v>
      </c>
      <c r="AM2714" s="11">
        <v>1.7012972312918889E-3</v>
      </c>
      <c r="AN2714" s="11">
        <v>9.0448571428571427E-3</v>
      </c>
      <c r="AO2714" s="11">
        <v>0.43564960633665678</v>
      </c>
      <c r="AP2714" s="11">
        <v>0.42152000128477807</v>
      </c>
      <c r="AQ2714" s="11">
        <v>0.28274168928432297</v>
      </c>
      <c r="AR2714" s="11">
        <v>734.264470969331</v>
      </c>
      <c r="AS2714" s="11">
        <v>730</v>
      </c>
      <c r="AT2714" s="11">
        <v>33275262</v>
      </c>
      <c r="AW2714" s="11">
        <v>7.0000000000000007E-2</v>
      </c>
      <c r="AX2714" s="11">
        <v>-2.7227444484292374E-2</v>
      </c>
    </row>
    <row r="2715" spans="1:50">
      <c r="A2715"/>
      <c r="B2715"/>
      <c r="C2715"/>
      <c r="D2715"/>
      <c r="E2715"/>
      <c r="F2715"/>
      <c r="G2715"/>
      <c r="H2715"/>
      <c r="I2715"/>
      <c r="J2715"/>
      <c r="K2715"/>
      <c r="L2715"/>
      <c r="M2715"/>
      <c r="N2715"/>
      <c r="O2715"/>
      <c r="P2715"/>
      <c r="Q2715"/>
      <c r="R2715"/>
      <c r="S2715"/>
      <c r="T2715"/>
      <c r="U2715"/>
      <c r="V2715"/>
      <c r="W2715"/>
      <c r="X2715"/>
      <c r="Y2715"/>
      <c r="Z2715"/>
      <c r="AA2715" s="11">
        <v>2.2013998645292392E-2</v>
      </c>
      <c r="AB2715" s="11">
        <v>0.91887799881266274</v>
      </c>
      <c r="AC2715" s="11">
        <v>0.55000000000000004</v>
      </c>
      <c r="AD2715" s="11">
        <v>0.5</v>
      </c>
      <c r="AE2715" s="11">
        <v>0.77500000000000002</v>
      </c>
      <c r="AF2715" s="11">
        <v>0.94099999999999995</v>
      </c>
      <c r="AG2715" s="11">
        <v>0.5</v>
      </c>
      <c r="AH2715" s="11">
        <v>0.71</v>
      </c>
      <c r="AI2715" s="11">
        <v>0.376</v>
      </c>
      <c r="AJ2715" s="11">
        <v>0.39785243057398001</v>
      </c>
      <c r="AK2715" s="11">
        <v>0.416713151177104</v>
      </c>
      <c r="AL2715" s="11">
        <v>0.28212514476863937</v>
      </c>
      <c r="AM2715" s="11">
        <v>3.5978042033010002E-3</v>
      </c>
      <c r="AN2715" s="11">
        <v>9.4796428571428584E-3</v>
      </c>
      <c r="AO2715" s="11">
        <v>0.42825873519577079</v>
      </c>
      <c r="AP2715" s="11">
        <v>0.43110000107064844</v>
      </c>
      <c r="AQ2715" s="11">
        <v>0.28212514476863937</v>
      </c>
      <c r="AR2715" s="11">
        <v>767.41929440203398</v>
      </c>
      <c r="AS2715" s="11">
        <v>760</v>
      </c>
      <c r="AT2715" s="11">
        <v>34131312</v>
      </c>
      <c r="AU2715" s="11">
        <v>34.619999999999997</v>
      </c>
      <c r="AV2715" s="11">
        <v>96.57</v>
      </c>
      <c r="AW2715" s="11">
        <v>0.05</v>
      </c>
      <c r="AX2715" s="11">
        <v>-2.7476800857403894E-2</v>
      </c>
    </row>
    <row r="2716" spans="1:50">
      <c r="A2716"/>
      <c r="B2716"/>
      <c r="C2716"/>
      <c r="D2716"/>
      <c r="E2716"/>
      <c r="F2716"/>
      <c r="G2716"/>
      <c r="H2716"/>
      <c r="I2716"/>
      <c r="J2716"/>
      <c r="K2716"/>
      <c r="L2716"/>
      <c r="M2716"/>
      <c r="N2716"/>
      <c r="O2716"/>
      <c r="P2716"/>
      <c r="Q2716"/>
      <c r="R2716"/>
      <c r="S2716"/>
      <c r="T2716"/>
      <c r="U2716"/>
      <c r="V2716"/>
      <c r="W2716"/>
      <c r="X2716"/>
      <c r="Y2716"/>
      <c r="Z2716"/>
      <c r="AA2716" s="11">
        <v>2.2013998645292392E-2</v>
      </c>
      <c r="AB2716" s="11">
        <v>0.91715199882844178</v>
      </c>
      <c r="AC2716" s="11">
        <v>0.55000000000000004</v>
      </c>
      <c r="AD2716" s="11">
        <v>0.5</v>
      </c>
      <c r="AE2716" s="11">
        <v>0.80900000000000005</v>
      </c>
      <c r="AF2716" s="11">
        <v>0.94099999999999995</v>
      </c>
      <c r="AG2716" s="11">
        <v>0.5</v>
      </c>
      <c r="AH2716" s="11">
        <v>0.70099999999999996</v>
      </c>
      <c r="AI2716" s="11">
        <v>0.45</v>
      </c>
      <c r="AJ2716" s="11">
        <v>0.42582887513868306</v>
      </c>
      <c r="AK2716" s="11">
        <v>0.42381514004709897</v>
      </c>
      <c r="AL2716" s="11">
        <v>0.29267660405669527</v>
      </c>
      <c r="AM2716" s="11">
        <v>8.7413934500621109E-3</v>
      </c>
      <c r="AN2716" s="11">
        <v>9.9144285714285723E-3</v>
      </c>
      <c r="AO2716" s="11">
        <v>0.42343719876807373</v>
      </c>
      <c r="AP2716" s="11">
        <v>0.44068000085651876</v>
      </c>
      <c r="AQ2716" s="11">
        <v>0.29267660405669527</v>
      </c>
      <c r="AR2716" s="11">
        <v>810.63849412474201</v>
      </c>
      <c r="AS2716" s="11">
        <v>800</v>
      </c>
      <c r="AT2716" s="11">
        <v>35026198</v>
      </c>
      <c r="AW2716" s="11">
        <v>0.06</v>
      </c>
      <c r="AX2716" s="11">
        <v>-2.3730034557795598E-2</v>
      </c>
    </row>
    <row r="2717" spans="1:50">
      <c r="A2717"/>
      <c r="B2717"/>
      <c r="C2717"/>
      <c r="D2717"/>
      <c r="E2717"/>
      <c r="F2717"/>
      <c r="G2717"/>
      <c r="H2717"/>
      <c r="I2717"/>
      <c r="J2717"/>
      <c r="K2717"/>
      <c r="L2717"/>
      <c r="M2717"/>
      <c r="N2717"/>
      <c r="O2717"/>
      <c r="P2717"/>
      <c r="Q2717"/>
      <c r="R2717"/>
      <c r="S2717"/>
      <c r="T2717"/>
      <c r="U2717"/>
      <c r="V2717"/>
      <c r="W2717"/>
      <c r="X2717"/>
      <c r="Y2717"/>
      <c r="Z2717"/>
      <c r="AA2717" s="11">
        <v>2.2013998645292392E-2</v>
      </c>
      <c r="AB2717" s="11">
        <v>0.91542599884422093</v>
      </c>
      <c r="AC2717" s="11">
        <v>0.55000000000000004</v>
      </c>
      <c r="AD2717" s="11">
        <v>0.5</v>
      </c>
      <c r="AE2717" s="11">
        <v>0.81</v>
      </c>
      <c r="AF2717" s="11">
        <v>0.94099999999999995</v>
      </c>
      <c r="AG2717" s="11">
        <v>0.7</v>
      </c>
      <c r="AH2717" s="11">
        <v>0.73199999999999998</v>
      </c>
      <c r="AI2717" s="11">
        <v>0.46</v>
      </c>
      <c r="AJ2717" s="11">
        <v>0.453805319703386</v>
      </c>
      <c r="AK2717" s="11">
        <v>0.43091712891709399</v>
      </c>
      <c r="AL2717" s="11">
        <v>0.30322806334475116</v>
      </c>
      <c r="AM2717" s="11">
        <v>1.8752315131867998E-2</v>
      </c>
      <c r="AN2717" s="11">
        <v>1.1632285714285715E-2</v>
      </c>
      <c r="AO2717" s="11">
        <v>0.41861566234037673</v>
      </c>
      <c r="AP2717" s="11">
        <v>0.45026000064238908</v>
      </c>
      <c r="AQ2717" s="11">
        <v>0.30322806334475116</v>
      </c>
      <c r="AR2717" s="11">
        <v>859.954831762617</v>
      </c>
      <c r="AS2717" s="11">
        <v>860</v>
      </c>
      <c r="AT2717" s="11">
        <v>35957575</v>
      </c>
      <c r="AW2717" s="11">
        <v>7.0000000000000007E-2</v>
      </c>
      <c r="AX2717" s="11">
        <v>-1.9841754535409817E-2</v>
      </c>
    </row>
    <row r="2718" spans="1:50">
      <c r="A2718"/>
      <c r="B2718"/>
      <c r="C2718"/>
      <c r="D2718"/>
      <c r="E2718"/>
      <c r="F2718"/>
      <c r="G2718"/>
      <c r="H2718"/>
      <c r="I2718"/>
      <c r="J2718"/>
      <c r="K2718"/>
      <c r="L2718"/>
      <c r="M2718"/>
      <c r="N2718"/>
      <c r="O2718"/>
      <c r="P2718"/>
      <c r="Q2718"/>
      <c r="R2718"/>
      <c r="S2718"/>
      <c r="T2718"/>
      <c r="U2718"/>
      <c r="V2718"/>
      <c r="W2718"/>
      <c r="X2718"/>
      <c r="Y2718"/>
      <c r="Z2718"/>
      <c r="AA2718" s="11">
        <v>2.2013998645292392E-2</v>
      </c>
      <c r="AB2718" s="11">
        <v>0.91369999885999997</v>
      </c>
      <c r="AC2718" s="11">
        <v>0.55000000000000004</v>
      </c>
      <c r="AD2718" s="11">
        <v>0.5</v>
      </c>
      <c r="AE2718" s="11">
        <v>0.80900000000000005</v>
      </c>
      <c r="AF2718" s="11">
        <v>0.92200000000000004</v>
      </c>
      <c r="AG2718" s="11">
        <v>0.5</v>
      </c>
      <c r="AH2718" s="11">
        <v>0.75099999999999989</v>
      </c>
      <c r="AI2718" s="11">
        <v>0.56600000000000006</v>
      </c>
      <c r="AJ2718" s="11">
        <v>0.36994246028272598</v>
      </c>
      <c r="AK2718" s="11">
        <v>0.41912409542112405</v>
      </c>
      <c r="AL2718" s="11">
        <v>0.32358518213565768</v>
      </c>
      <c r="AM2718" s="11">
        <v>5.8429416326355892E-2</v>
      </c>
      <c r="AN2718" s="11">
        <v>1.3259857142857143E-2</v>
      </c>
      <c r="AO2718" s="11">
        <v>0.43721122057350376</v>
      </c>
      <c r="AP2718" s="11">
        <v>0.45984000042825934</v>
      </c>
      <c r="AQ2718" s="11">
        <v>0.32358518213565768</v>
      </c>
      <c r="AR2718" s="11">
        <v>913.82803754176098</v>
      </c>
      <c r="AS2718" s="11">
        <v>910</v>
      </c>
      <c r="AT2718" s="11">
        <v>36929648</v>
      </c>
      <c r="AW2718" s="11">
        <v>0.06</v>
      </c>
      <c r="AX2718" s="11">
        <v>-2.9681435342085893E-2</v>
      </c>
    </row>
    <row r="2719" spans="1:50">
      <c r="A2719"/>
      <c r="B2719"/>
      <c r="C2719"/>
      <c r="D2719"/>
      <c r="E2719"/>
      <c r="F2719"/>
      <c r="G2719"/>
      <c r="H2719"/>
      <c r="I2719"/>
      <c r="J2719"/>
      <c r="K2719"/>
      <c r="L2719"/>
      <c r="M2719"/>
      <c r="N2719"/>
      <c r="O2719"/>
      <c r="P2719"/>
      <c r="Q2719"/>
      <c r="R2719"/>
      <c r="S2719"/>
      <c r="T2719"/>
      <c r="U2719"/>
      <c r="V2719"/>
      <c r="W2719"/>
      <c r="X2719"/>
      <c r="Y2719"/>
      <c r="Z2719"/>
      <c r="AA2719" s="11">
        <v>2.2013998645292392E-2</v>
      </c>
      <c r="AB2719" s="11">
        <v>0.91619999908799998</v>
      </c>
      <c r="AC2719" s="11">
        <v>0.55000000000000004</v>
      </c>
      <c r="AD2719" s="11">
        <v>0.7</v>
      </c>
      <c r="AE2719" s="11">
        <v>0.80900000000000005</v>
      </c>
      <c r="AF2719" s="11">
        <v>0.92</v>
      </c>
      <c r="AG2719" s="11">
        <v>0.5</v>
      </c>
      <c r="AH2719" s="11">
        <v>0.80099999999999993</v>
      </c>
      <c r="AI2719" s="11">
        <v>0.56000000000000005</v>
      </c>
      <c r="AJ2719" s="11">
        <v>0.40566494034025596</v>
      </c>
      <c r="AK2719" s="11">
        <v>0.40279181330130404</v>
      </c>
      <c r="AL2719" s="11">
        <v>0.37764301245739762</v>
      </c>
      <c r="AM2719" s="11">
        <v>5.6865218340594222E-2</v>
      </c>
      <c r="AN2719" s="11">
        <v>1.7858285714285715E-2</v>
      </c>
      <c r="AO2719" s="11">
        <v>0.43052875517467343</v>
      </c>
      <c r="AP2719" s="11">
        <v>0.46942000021412966</v>
      </c>
      <c r="AQ2719" s="11">
        <v>0.37764301245739762</v>
      </c>
      <c r="AR2719" s="11">
        <v>986.26870301043698</v>
      </c>
      <c r="AS2719" s="11">
        <v>980</v>
      </c>
      <c r="AT2719" s="11">
        <v>37945476</v>
      </c>
      <c r="AW2719" s="11">
        <v>0.08</v>
      </c>
      <c r="AX2719" s="11">
        <v>-3.1561728005620016E-2</v>
      </c>
    </row>
    <row r="2720" spans="1:50">
      <c r="A2720"/>
      <c r="B2720"/>
      <c r="C2720"/>
      <c r="D2720"/>
      <c r="E2720"/>
      <c r="F2720"/>
      <c r="G2720"/>
      <c r="H2720"/>
      <c r="I2720"/>
      <c r="J2720"/>
      <c r="K2720"/>
      <c r="L2720"/>
      <c r="M2720"/>
      <c r="N2720"/>
      <c r="O2720"/>
      <c r="P2720"/>
      <c r="Q2720"/>
      <c r="R2720"/>
      <c r="S2720"/>
      <c r="T2720"/>
      <c r="U2720"/>
      <c r="V2720"/>
      <c r="W2720"/>
      <c r="X2720"/>
      <c r="Y2720"/>
      <c r="Z2720"/>
      <c r="AA2720" s="11">
        <v>2.2013998645292392E-2</v>
      </c>
      <c r="AB2720" s="11">
        <v>0.91869999931599999</v>
      </c>
      <c r="AC2720" s="11">
        <v>0.55000000000000004</v>
      </c>
      <c r="AD2720" s="11">
        <v>0.7</v>
      </c>
      <c r="AE2720" s="11">
        <v>0.80799999999999994</v>
      </c>
      <c r="AF2720" s="11">
        <v>0.90799999999999992</v>
      </c>
      <c r="AG2720" s="11">
        <v>0.3</v>
      </c>
      <c r="AH2720" s="11">
        <v>0.79</v>
      </c>
      <c r="AI2720" s="11">
        <v>0.54200000000000004</v>
      </c>
      <c r="AJ2720" s="11">
        <v>0.41906142209886799</v>
      </c>
      <c r="AK2720" s="11">
        <v>0.44977111074968601</v>
      </c>
      <c r="AL2720" s="11">
        <v>0.35517170591363634</v>
      </c>
      <c r="AM2720" s="11">
        <v>9.6556908659209656E-2</v>
      </c>
      <c r="AN2720" s="11">
        <v>2.0680714285714288E-2</v>
      </c>
      <c r="AO2720" s="11">
        <v>0.43938040565152942</v>
      </c>
      <c r="AP2720" s="11">
        <v>0.47899999999999998</v>
      </c>
      <c r="AQ2720" s="11">
        <v>0.35517170591363634</v>
      </c>
      <c r="AR2720" s="11">
        <v>1064.5751624752199</v>
      </c>
      <c r="AS2720" s="11">
        <v>1060</v>
      </c>
      <c r="AT2720" s="11">
        <v>39007359</v>
      </c>
      <c r="AW2720" s="11">
        <v>7.0000000000000007E-2</v>
      </c>
      <c r="AX2720" s="11">
        <v>-3.3844376610780047E-2</v>
      </c>
    </row>
    <row r="2721" spans="1:50">
      <c r="A2721"/>
      <c r="B2721"/>
      <c r="C2721"/>
      <c r="D2721"/>
      <c r="E2721"/>
      <c r="F2721"/>
      <c r="G2721"/>
      <c r="H2721"/>
      <c r="I2721"/>
      <c r="J2721"/>
      <c r="K2721"/>
      <c r="L2721"/>
      <c r="M2721"/>
      <c r="N2721"/>
      <c r="O2721"/>
      <c r="P2721"/>
      <c r="Q2721"/>
      <c r="R2721"/>
      <c r="S2721"/>
      <c r="T2721"/>
      <c r="U2721"/>
      <c r="V2721"/>
      <c r="W2721"/>
      <c r="X2721"/>
      <c r="Y2721"/>
      <c r="Z2721"/>
      <c r="AA2721" s="11">
        <v>2.2013998645292392E-2</v>
      </c>
      <c r="AB2721" s="11">
        <v>0.921199999544</v>
      </c>
      <c r="AC2721" s="11">
        <v>0.44500000000000001</v>
      </c>
      <c r="AD2721" s="11">
        <v>0.7</v>
      </c>
      <c r="AE2721" s="11">
        <v>0.80599999999999994</v>
      </c>
      <c r="AF2721" s="11">
        <v>0.88099999999999989</v>
      </c>
      <c r="AG2721" s="11">
        <v>0.5</v>
      </c>
      <c r="AH2721" s="11">
        <v>0.77900000000000003</v>
      </c>
      <c r="AI2721" s="11">
        <v>0.68599999999999994</v>
      </c>
      <c r="AJ2721" s="11">
        <v>0.46368103134975397</v>
      </c>
      <c r="AK2721" s="11">
        <v>0.46220771883265599</v>
      </c>
      <c r="AL2721" s="11">
        <v>0.44487228942996726</v>
      </c>
      <c r="AM2721" s="11">
        <v>0.15971425443058335</v>
      </c>
      <c r="AN2721" s="11">
        <v>2.0267100009245E-2</v>
      </c>
      <c r="AO2721" s="11">
        <v>0.40839438470471395</v>
      </c>
      <c r="AP2721" s="11">
        <v>0.47799999999999998</v>
      </c>
      <c r="AQ2721" s="11">
        <v>0.44487228942996726</v>
      </c>
      <c r="AR2721" s="11">
        <v>1140.8870837811301</v>
      </c>
      <c r="AS2721" s="11">
        <v>1140</v>
      </c>
      <c r="AT2721" s="11">
        <v>40117243</v>
      </c>
      <c r="AW2721" s="11">
        <v>0.09</v>
      </c>
      <c r="AX2721" s="11">
        <v>-4.1705073558407024E-2</v>
      </c>
    </row>
    <row r="2722" spans="1:50">
      <c r="A2722"/>
      <c r="B2722"/>
      <c r="C2722"/>
      <c r="D2722"/>
      <c r="E2722"/>
      <c r="F2722"/>
      <c r="G2722"/>
      <c r="H2722"/>
      <c r="I2722"/>
      <c r="J2722"/>
      <c r="K2722"/>
      <c r="L2722"/>
      <c r="M2722"/>
      <c r="N2722"/>
      <c r="O2722"/>
      <c r="P2722"/>
      <c r="Q2722"/>
      <c r="R2722"/>
      <c r="S2722"/>
      <c r="T2722"/>
      <c r="U2722"/>
      <c r="V2722"/>
      <c r="W2722"/>
      <c r="X2722"/>
      <c r="Y2722"/>
      <c r="Z2722"/>
      <c r="AA2722" s="11">
        <v>2.2013998645292392E-2</v>
      </c>
      <c r="AB2722" s="11">
        <v>0.92369999977200001</v>
      </c>
      <c r="AC2722" s="11">
        <v>0.45799999999999996</v>
      </c>
      <c r="AD2722" s="11">
        <v>0.5</v>
      </c>
      <c r="AE2722" s="11">
        <v>0.80599999999999994</v>
      </c>
      <c r="AF2722" s="11">
        <v>0.85199999999999998</v>
      </c>
      <c r="AG2722" s="11">
        <v>0.5</v>
      </c>
      <c r="AH2722" s="11">
        <v>0.77</v>
      </c>
      <c r="AI2722" s="11">
        <v>0.73599999999999999</v>
      </c>
      <c r="AJ2722" s="11">
        <v>0.46754561948786799</v>
      </c>
      <c r="AK2722" s="11">
        <v>0.47714713181186602</v>
      </c>
      <c r="AL2722" s="11">
        <v>0.4256574575402608</v>
      </c>
      <c r="AM2722" s="11">
        <v>0.22404235061628114</v>
      </c>
      <c r="AN2722" s="11">
        <v>1.9853485732775716E-2</v>
      </c>
      <c r="AO2722" s="11">
        <v>0.43789381275701239</v>
      </c>
      <c r="AP2722" s="11">
        <v>0.47200000000000003</v>
      </c>
      <c r="AQ2722" s="11">
        <v>0.4256574575402608</v>
      </c>
      <c r="AR2722" s="11">
        <v>1228.9118981254201</v>
      </c>
      <c r="AS2722" s="11">
        <v>1230</v>
      </c>
      <c r="AT2722" s="11">
        <v>41276209</v>
      </c>
      <c r="AU2722" s="11">
        <v>37.580000000000005</v>
      </c>
      <c r="AV2722" s="11">
        <v>87.87</v>
      </c>
      <c r="AW2722" s="11">
        <v>0.08</v>
      </c>
      <c r="AX2722" s="11">
        <v>-4.5901035562897374E-2</v>
      </c>
    </row>
    <row r="2723" spans="1:50">
      <c r="A2723"/>
      <c r="B2723"/>
      <c r="C2723"/>
      <c r="D2723"/>
      <c r="E2723"/>
      <c r="F2723"/>
      <c r="G2723"/>
      <c r="H2723"/>
      <c r="I2723"/>
      <c r="J2723"/>
      <c r="K2723"/>
      <c r="L2723"/>
      <c r="M2723"/>
      <c r="N2723"/>
      <c r="O2723"/>
      <c r="P2723"/>
      <c r="Q2723"/>
      <c r="R2723"/>
      <c r="S2723"/>
      <c r="T2723"/>
      <c r="U2723"/>
      <c r="V2723"/>
      <c r="W2723"/>
      <c r="X2723"/>
      <c r="Y2723"/>
      <c r="Z2723"/>
      <c r="AA2723" s="11">
        <v>2.2013998645292392E-2</v>
      </c>
      <c r="AB2723" s="11">
        <v>0.92620000000000002</v>
      </c>
      <c r="AC2723" s="11">
        <v>0.48200000000000004</v>
      </c>
      <c r="AD2723" s="11">
        <v>0.5</v>
      </c>
      <c r="AE2723" s="11">
        <v>0.80500000000000005</v>
      </c>
      <c r="AF2723" s="11">
        <v>0.79900000000000004</v>
      </c>
      <c r="AG2723" s="11">
        <v>0.5</v>
      </c>
      <c r="AH2723" s="11">
        <v>0.754</v>
      </c>
      <c r="AI2723" s="11">
        <v>0.73199999999999998</v>
      </c>
      <c r="AJ2723" s="11">
        <v>0.48976559100905198</v>
      </c>
      <c r="AK2723" s="11">
        <v>0.47919087078022199</v>
      </c>
      <c r="AL2723" s="11">
        <v>0.41877420235373464</v>
      </c>
      <c r="AM2723" s="11">
        <v>0.34017555822757334</v>
      </c>
      <c r="AN2723" s="11">
        <v>1.9439871456306428E-2</v>
      </c>
      <c r="AO2723" s="11">
        <v>0.44021208538527434</v>
      </c>
      <c r="AP2723" s="11">
        <v>0.48399999999999999</v>
      </c>
      <c r="AQ2723" s="11">
        <v>0.41877420235373464</v>
      </c>
      <c r="AR2723" s="11">
        <v>1310.8904865306499</v>
      </c>
      <c r="AS2723" s="11">
        <v>1310</v>
      </c>
      <c r="AT2723" s="11">
        <v>42483923</v>
      </c>
      <c r="AW2723" s="11">
        <v>0.09</v>
      </c>
      <c r="AX2723" s="11">
        <v>-5.3614614058402954E-2</v>
      </c>
    </row>
    <row r="2724" spans="1:50">
      <c r="A2724"/>
      <c r="B2724"/>
      <c r="C2724"/>
      <c r="D2724"/>
      <c r="E2724"/>
      <c r="F2724"/>
      <c r="G2724"/>
      <c r="H2724"/>
      <c r="I2724"/>
      <c r="J2724"/>
      <c r="K2724"/>
      <c r="L2724"/>
      <c r="M2724"/>
      <c r="N2724"/>
      <c r="O2724"/>
      <c r="P2724"/>
      <c r="Q2724"/>
      <c r="R2724"/>
      <c r="S2724"/>
      <c r="T2724"/>
      <c r="U2724"/>
      <c r="V2724"/>
      <c r="W2724"/>
      <c r="X2724"/>
      <c r="Y2724"/>
      <c r="Z2724"/>
      <c r="AA2724" s="11">
        <v>2.2013998645292392E-2</v>
      </c>
      <c r="AB2724" s="11">
        <v>0.92767599996700878</v>
      </c>
      <c r="AC2724" s="11">
        <v>0.48100000000000004</v>
      </c>
      <c r="AD2724" s="11">
        <v>0.5</v>
      </c>
      <c r="AE2724" s="11">
        <v>0.80599999999999994</v>
      </c>
      <c r="AF2724" s="11">
        <v>0.83400000000000007</v>
      </c>
      <c r="AG2724" s="11">
        <v>0.6</v>
      </c>
      <c r="AH2724" s="11">
        <v>0.7340000000000001</v>
      </c>
      <c r="AI2724" s="11">
        <v>0.75599999999999989</v>
      </c>
      <c r="AJ2724" s="11">
        <v>0.51658316616662758</v>
      </c>
      <c r="AK2724" s="11">
        <v>0.47181498822633</v>
      </c>
      <c r="AL2724" s="11">
        <v>0.41631125575872507</v>
      </c>
      <c r="AM2724" s="11">
        <v>0.44378054750204776</v>
      </c>
      <c r="AN2724" s="11">
        <v>1.9026257179837143E-2</v>
      </c>
      <c r="AO2724" s="11">
        <v>0.41224977908287574</v>
      </c>
      <c r="AP2724" s="11">
        <v>0.499</v>
      </c>
      <c r="AQ2724" s="11">
        <v>0.41631125575872507</v>
      </c>
      <c r="AR2724" s="11">
        <v>1362.37530805246</v>
      </c>
      <c r="AS2724" s="11">
        <v>1360</v>
      </c>
      <c r="AT2724" s="11">
        <v>43739051</v>
      </c>
      <c r="AW2724" s="11">
        <v>0.1</v>
      </c>
      <c r="AX2724" s="11">
        <v>-5.6595746708458239E-2</v>
      </c>
    </row>
    <row r="2725" spans="1:50">
      <c r="A2725"/>
      <c r="B2725"/>
      <c r="C2725"/>
      <c r="D2725"/>
      <c r="E2725"/>
      <c r="F2725"/>
      <c r="G2725"/>
      <c r="H2725"/>
      <c r="I2725"/>
      <c r="J2725"/>
      <c r="K2725"/>
      <c r="L2725"/>
      <c r="M2725"/>
      <c r="N2725"/>
      <c r="O2725"/>
      <c r="P2725"/>
      <c r="Q2725"/>
      <c r="R2725"/>
      <c r="S2725"/>
      <c r="T2725"/>
      <c r="U2725"/>
      <c r="V2725"/>
      <c r="W2725"/>
      <c r="X2725"/>
      <c r="Y2725"/>
      <c r="Z2725"/>
      <c r="AA2725" s="11">
        <v>2.2013998645292392E-2</v>
      </c>
      <c r="AB2725" s="11">
        <v>0.92915199993401765</v>
      </c>
      <c r="AC2725" s="11">
        <v>0.45500000000000002</v>
      </c>
      <c r="AD2725" s="11">
        <v>0.5</v>
      </c>
      <c r="AE2725" s="11">
        <v>0.80299999999999994</v>
      </c>
      <c r="AF2725" s="11">
        <v>0.82599999999999996</v>
      </c>
      <c r="AG2725" s="11">
        <v>0.65</v>
      </c>
      <c r="AH2725" s="11">
        <v>0.70799999999999996</v>
      </c>
      <c r="AI2725" s="11">
        <v>0.70499999999999996</v>
      </c>
      <c r="AJ2725" s="11">
        <v>0.51641733450866789</v>
      </c>
      <c r="AK2725" s="11">
        <v>0.47209683833776683</v>
      </c>
      <c r="AL2725" s="11">
        <v>0.41714814318243193</v>
      </c>
      <c r="AM2725" s="11">
        <v>0.43934274212621999</v>
      </c>
      <c r="AN2725" s="11">
        <v>1.8612642903367855E-2</v>
      </c>
      <c r="AO2725" s="11">
        <v>0.41312728127243331</v>
      </c>
      <c r="AP2725" s="11">
        <v>0.58399999999999996</v>
      </c>
      <c r="AQ2725" s="11">
        <v>0.41714814318243193</v>
      </c>
      <c r="AS2725" s="11">
        <v>1427.3333333333139</v>
      </c>
      <c r="AW2725" s="11">
        <v>0.09</v>
      </c>
      <c r="AX2725" s="11">
        <v>-6.1748992605714759E-2</v>
      </c>
    </row>
    <row r="2726" spans="1:50">
      <c r="A2726"/>
      <c r="B2726"/>
      <c r="C2726"/>
      <c r="D2726"/>
      <c r="E2726"/>
      <c r="F2726"/>
      <c r="G2726"/>
      <c r="H2726"/>
      <c r="I2726"/>
      <c r="J2726"/>
      <c r="K2726"/>
      <c r="L2726"/>
      <c r="M2726"/>
      <c r="N2726"/>
      <c r="O2726"/>
      <c r="P2726"/>
      <c r="Q2726"/>
      <c r="R2726"/>
      <c r="S2726"/>
      <c r="T2726"/>
      <c r="U2726"/>
      <c r="V2726"/>
      <c r="W2726"/>
      <c r="X2726"/>
      <c r="Y2726"/>
      <c r="Z2726"/>
      <c r="AA2726" s="11">
        <v>8.8081583119653931E-2</v>
      </c>
      <c r="AB2726" s="11">
        <v>2.5999984699999978E-2</v>
      </c>
      <c r="AC2726" s="11">
        <v>0.7</v>
      </c>
      <c r="AD2726" s="11">
        <v>0.5</v>
      </c>
      <c r="AE2726" s="11">
        <v>0.746</v>
      </c>
      <c r="AF2726" s="11">
        <v>0.92799999999999994</v>
      </c>
      <c r="AG2726" s="11">
        <v>0.5</v>
      </c>
      <c r="AH2726" s="11">
        <v>0.77700000000000002</v>
      </c>
      <c r="AI2726" s="11">
        <v>0.66400000000000003</v>
      </c>
      <c r="AJ2726" s="11">
        <v>0.52600846267772539</v>
      </c>
      <c r="AK2726" s="11">
        <v>0.55713688631588165</v>
      </c>
      <c r="AL2726" s="11">
        <v>0.44596081140647553</v>
      </c>
      <c r="AM2726" s="11">
        <v>2.3977844132517776E-2</v>
      </c>
      <c r="AN2726" s="11">
        <v>0.28713628571428573</v>
      </c>
      <c r="AO2726" s="11">
        <v>0.62273939551738855</v>
      </c>
      <c r="AP2726" s="11">
        <v>0.61440000343322754</v>
      </c>
      <c r="AQ2726" s="11">
        <v>0.44596081140647553</v>
      </c>
      <c r="AR2726" s="11">
        <v>4601.3493419741999</v>
      </c>
      <c r="AS2726" s="11">
        <v>4530</v>
      </c>
      <c r="AT2726" s="11">
        <v>60140056</v>
      </c>
      <c r="AW2726" s="11">
        <v>0.02</v>
      </c>
      <c r="AX2726" s="11">
        <v>7.5765129376650864E-2</v>
      </c>
    </row>
    <row r="2727" spans="1:50">
      <c r="A2727"/>
      <c r="B2727"/>
      <c r="C2727"/>
      <c r="D2727"/>
      <c r="E2727"/>
      <c r="F2727"/>
      <c r="G2727"/>
      <c r="H2727"/>
      <c r="I2727"/>
      <c r="J2727"/>
      <c r="K2727"/>
      <c r="L2727"/>
      <c r="M2727"/>
      <c r="N2727"/>
      <c r="O2727"/>
      <c r="P2727"/>
      <c r="Q2727"/>
      <c r="R2727"/>
      <c r="S2727"/>
      <c r="T2727"/>
      <c r="U2727"/>
      <c r="V2727"/>
      <c r="W2727"/>
      <c r="X2727"/>
      <c r="Y2727"/>
      <c r="Z2727"/>
      <c r="AA2727" s="11">
        <v>8.8081583119653931E-2</v>
      </c>
      <c r="AB2727" s="11">
        <v>2.5000000000000022E-2</v>
      </c>
      <c r="AC2727" s="11">
        <v>0.7</v>
      </c>
      <c r="AD2727" s="11">
        <v>0.5</v>
      </c>
      <c r="AE2727" s="11">
        <v>0.745</v>
      </c>
      <c r="AF2727" s="11">
        <v>0.92099999999999993</v>
      </c>
      <c r="AG2727" s="11">
        <v>0.5</v>
      </c>
      <c r="AH2727" s="11">
        <v>0.76400000000000001</v>
      </c>
      <c r="AI2727" s="11">
        <v>0.66400000000000003</v>
      </c>
      <c r="AJ2727" s="11">
        <v>0.52653924761822601</v>
      </c>
      <c r="AK2727" s="11">
        <v>0.55830294519369195</v>
      </c>
      <c r="AL2727" s="11">
        <v>0.44485797084808765</v>
      </c>
      <c r="AM2727" s="11">
        <v>3.3810003228362667E-2</v>
      </c>
      <c r="AN2727" s="11">
        <v>0.30036914285714283</v>
      </c>
      <c r="AO2727" s="11">
        <v>0.62524428108306118</v>
      </c>
      <c r="AP2727" s="11">
        <v>0.62976000308990476</v>
      </c>
      <c r="AQ2727" s="11">
        <v>0.44485797084808765</v>
      </c>
      <c r="AR2727" s="11">
        <v>4926.6958240370604</v>
      </c>
      <c r="AS2727" s="11">
        <v>4820</v>
      </c>
      <c r="AT2727" s="11">
        <v>60620685</v>
      </c>
      <c r="AU2727" s="11">
        <v>43.39</v>
      </c>
      <c r="AV2727" s="11">
        <v>17.46</v>
      </c>
      <c r="AW2727" s="11">
        <v>0.02</v>
      </c>
      <c r="AX2727" s="11">
        <v>7.3782440331646548E-2</v>
      </c>
    </row>
    <row r="2728" spans="1:50">
      <c r="A2728"/>
      <c r="B2728"/>
      <c r="C2728"/>
      <c r="D2728"/>
      <c r="E2728"/>
      <c r="F2728"/>
      <c r="G2728"/>
      <c r="H2728"/>
      <c r="I2728"/>
      <c r="J2728"/>
      <c r="K2728"/>
      <c r="L2728"/>
      <c r="M2728"/>
      <c r="N2728"/>
      <c r="O2728"/>
      <c r="P2728"/>
      <c r="Q2728"/>
      <c r="R2728"/>
      <c r="S2728"/>
      <c r="T2728"/>
      <c r="U2728"/>
      <c r="V2728"/>
      <c r="W2728"/>
      <c r="X2728"/>
      <c r="Y2728"/>
      <c r="Z2728"/>
      <c r="AA2728" s="11">
        <v>8.8081583119653931E-2</v>
      </c>
      <c r="AB2728" s="11">
        <v>2.5000000000000022E-2</v>
      </c>
      <c r="AC2728" s="11">
        <v>0.7</v>
      </c>
      <c r="AD2728" s="11">
        <v>0.5</v>
      </c>
      <c r="AE2728" s="11">
        <v>0.74199999999999999</v>
      </c>
      <c r="AF2728" s="11">
        <v>0.91299999999999992</v>
      </c>
      <c r="AG2728" s="11">
        <v>0.5</v>
      </c>
      <c r="AH2728" s="11">
        <v>0.753</v>
      </c>
      <c r="AI2728" s="11">
        <v>0.66400000000000003</v>
      </c>
      <c r="AJ2728" s="11">
        <v>0.56094168271795197</v>
      </c>
      <c r="AK2728" s="11">
        <v>0.56884196790398101</v>
      </c>
      <c r="AL2728" s="11">
        <v>0.47551605507016281</v>
      </c>
      <c r="AM2728" s="11">
        <v>4.012912353325989E-2</v>
      </c>
      <c r="AN2728" s="11">
        <v>0.33582014285714284</v>
      </c>
      <c r="AO2728" s="11">
        <v>0.61324502064638564</v>
      </c>
      <c r="AP2728" s="11">
        <v>0.6451200027465821</v>
      </c>
      <c r="AQ2728" s="11">
        <v>0.47551605507016281</v>
      </c>
      <c r="AR2728" s="11">
        <v>4912.7243122331702</v>
      </c>
      <c r="AS2728" s="11">
        <v>4780</v>
      </c>
      <c r="AT2728" s="11">
        <v>61022597</v>
      </c>
      <c r="AW2728" s="11">
        <v>0.03</v>
      </c>
      <c r="AX2728" s="11">
        <v>7.7490478177413669E-2</v>
      </c>
    </row>
    <row r="2729" spans="1:50">
      <c r="A2729"/>
      <c r="B2729"/>
      <c r="C2729"/>
      <c r="D2729"/>
      <c r="E2729"/>
      <c r="F2729"/>
      <c r="G2729"/>
      <c r="H2729"/>
      <c r="I2729"/>
      <c r="J2729"/>
      <c r="K2729"/>
      <c r="L2729"/>
      <c r="M2729"/>
      <c r="N2729"/>
      <c r="O2729"/>
      <c r="P2729"/>
      <c r="Q2729"/>
      <c r="R2729"/>
      <c r="S2729"/>
      <c r="T2729"/>
      <c r="U2729"/>
      <c r="V2729"/>
      <c r="W2729"/>
      <c r="X2729"/>
      <c r="Y2729"/>
      <c r="Z2729"/>
      <c r="AA2729" s="11">
        <v>8.8081583119653931E-2</v>
      </c>
      <c r="AB2729" s="11">
        <v>2.5000000000000022E-2</v>
      </c>
      <c r="AC2729" s="11">
        <v>0.7</v>
      </c>
      <c r="AD2729" s="11">
        <v>0.5</v>
      </c>
      <c r="AE2729" s="11">
        <v>0.74199999999999999</v>
      </c>
      <c r="AF2729" s="11">
        <v>0.91900000000000004</v>
      </c>
      <c r="AG2729" s="11">
        <v>0.7</v>
      </c>
      <c r="AH2729" s="11">
        <v>0.748</v>
      </c>
      <c r="AI2729" s="11">
        <v>0.71599999999999997</v>
      </c>
      <c r="AJ2729" s="11">
        <v>0.59534411781767793</v>
      </c>
      <c r="AK2729" s="11">
        <v>0.57938099061426995</v>
      </c>
      <c r="AL2729" s="11">
        <v>0.50617413929223798</v>
      </c>
      <c r="AM2729" s="11">
        <v>3.5776003506377996E-2</v>
      </c>
      <c r="AN2729" s="11">
        <v>0.39561028571428575</v>
      </c>
      <c r="AO2729" s="11">
        <v>0.60124576020970999</v>
      </c>
      <c r="AP2729" s="11">
        <v>0.66048000240325921</v>
      </c>
      <c r="AQ2729" s="11">
        <v>0.50617413929223798</v>
      </c>
      <c r="AR2729" s="11">
        <v>4418.8560951444697</v>
      </c>
      <c r="AS2729" s="11">
        <v>4270</v>
      </c>
      <c r="AT2729" s="11">
        <v>61399225</v>
      </c>
      <c r="AU2729" s="11">
        <v>41.36</v>
      </c>
      <c r="AV2729" s="11">
        <v>16.649999999999999</v>
      </c>
      <c r="AW2729" s="11">
        <v>7.0000000000000007E-2</v>
      </c>
      <c r="AX2729" s="11">
        <v>8.8163486438315897E-2</v>
      </c>
    </row>
    <row r="2730" spans="1:50">
      <c r="A2730"/>
      <c r="B2730"/>
      <c r="C2730"/>
      <c r="D2730"/>
      <c r="E2730"/>
      <c r="F2730"/>
      <c r="G2730"/>
      <c r="H2730"/>
      <c r="I2730"/>
      <c r="J2730"/>
      <c r="K2730"/>
      <c r="L2730"/>
      <c r="M2730"/>
      <c r="N2730"/>
      <c r="O2730"/>
      <c r="P2730"/>
      <c r="Q2730"/>
      <c r="R2730"/>
      <c r="S2730"/>
      <c r="T2730"/>
      <c r="U2730"/>
      <c r="V2730"/>
      <c r="W2730"/>
      <c r="X2730"/>
      <c r="Y2730"/>
      <c r="Z2730"/>
      <c r="AA2730" s="11">
        <v>8.8081583119653931E-2</v>
      </c>
      <c r="AB2730" s="11">
        <v>2.5000000000000022E-2</v>
      </c>
      <c r="AC2730" s="11">
        <v>0.7</v>
      </c>
      <c r="AD2730" s="11">
        <v>0.5</v>
      </c>
      <c r="AE2730" s="11">
        <v>0.746</v>
      </c>
      <c r="AF2730" s="11">
        <v>0.91200000000000003</v>
      </c>
      <c r="AG2730" s="11">
        <v>0.7</v>
      </c>
      <c r="AH2730" s="11">
        <v>0.74900000000000011</v>
      </c>
      <c r="AI2730" s="11">
        <v>0.71200000000000008</v>
      </c>
      <c r="AJ2730" s="11">
        <v>0.59074265206308907</v>
      </c>
      <c r="AK2730" s="11">
        <v>0.59071230150624598</v>
      </c>
      <c r="AL2730" s="11">
        <v>0.48467979291075985</v>
      </c>
      <c r="AM2730" s="11">
        <v>4.2044103498074553E-2</v>
      </c>
      <c r="AN2730" s="11">
        <v>0.48745799999999995</v>
      </c>
      <c r="AO2730" s="11">
        <v>0.60218486628930967</v>
      </c>
      <c r="AP2730" s="11">
        <v>0.67584000205993644</v>
      </c>
      <c r="AQ2730" s="11">
        <v>0.48467979291075985</v>
      </c>
      <c r="AR2730" s="11">
        <v>4650.8571784763799</v>
      </c>
      <c r="AS2730" s="11">
        <v>4520</v>
      </c>
      <c r="AT2730" s="11">
        <v>61823995</v>
      </c>
      <c r="AU2730" s="11">
        <v>43.53</v>
      </c>
      <c r="AV2730" s="11">
        <v>20.010000000000002</v>
      </c>
      <c r="AW2730" s="11">
        <v>7.0000000000000007E-2</v>
      </c>
      <c r="AX2730" s="11">
        <v>8.7552293621591393E-2</v>
      </c>
    </row>
    <row r="2731" spans="1:50">
      <c r="A2731"/>
      <c r="B2731"/>
      <c r="C2731"/>
      <c r="D2731"/>
      <c r="E2731"/>
      <c r="F2731"/>
      <c r="G2731"/>
      <c r="H2731"/>
      <c r="I2731"/>
      <c r="J2731"/>
      <c r="K2731"/>
      <c r="L2731"/>
      <c r="M2731"/>
      <c r="N2731"/>
      <c r="O2731"/>
      <c r="P2731"/>
      <c r="Q2731"/>
      <c r="R2731"/>
      <c r="S2731"/>
      <c r="T2731"/>
      <c r="U2731"/>
      <c r="V2731"/>
      <c r="W2731"/>
      <c r="X2731"/>
      <c r="Y2731"/>
      <c r="Z2731"/>
      <c r="AA2731" s="11">
        <v>8.8081583119653931E-2</v>
      </c>
      <c r="AB2731" s="11">
        <v>1.5000000000000013E-2</v>
      </c>
      <c r="AC2731" s="11">
        <v>0.7</v>
      </c>
      <c r="AD2731" s="11">
        <v>0.5</v>
      </c>
      <c r="AE2731" s="11">
        <v>0.753</v>
      </c>
      <c r="AF2731" s="11">
        <v>0.88</v>
      </c>
      <c r="AG2731" s="11">
        <v>0.7</v>
      </c>
      <c r="AH2731" s="11">
        <v>0.72900000000000009</v>
      </c>
      <c r="AI2731" s="11">
        <v>0.73199999999999998</v>
      </c>
      <c r="AJ2731" s="11">
        <v>0.58614118630849998</v>
      </c>
      <c r="AK2731" s="11">
        <v>0.60204361239822202</v>
      </c>
      <c r="AL2731" s="11">
        <v>0.46318544652928184</v>
      </c>
      <c r="AM2731" s="11">
        <v>5.4462367874268773E-2</v>
      </c>
      <c r="AN2731" s="11">
        <v>0.52494585714285713</v>
      </c>
      <c r="AO2731" s="11">
        <v>0.60312397236890958</v>
      </c>
      <c r="AP2731" s="11">
        <v>0.69120000171661378</v>
      </c>
      <c r="AQ2731" s="11">
        <v>0.46318544652928184</v>
      </c>
      <c r="AR2731" s="11">
        <v>4935.4434003831002</v>
      </c>
      <c r="AS2731" s="11">
        <v>4860</v>
      </c>
      <c r="AT2731" s="11">
        <v>62346822</v>
      </c>
      <c r="AU2731" s="11">
        <v>43.15</v>
      </c>
      <c r="AV2731" s="11">
        <v>20.65</v>
      </c>
      <c r="AW2731" s="11">
        <v>7.0000000000000007E-2</v>
      </c>
      <c r="AX2731" s="11">
        <v>8.779564968307027E-2</v>
      </c>
    </row>
    <row r="2732" spans="1:50">
      <c r="A2732"/>
      <c r="B2732"/>
      <c r="C2732"/>
      <c r="D2732"/>
      <c r="E2732"/>
      <c r="F2732"/>
      <c r="G2732"/>
      <c r="H2732"/>
      <c r="I2732"/>
      <c r="J2732"/>
      <c r="K2732"/>
      <c r="L2732"/>
      <c r="M2732"/>
      <c r="N2732"/>
      <c r="O2732"/>
      <c r="P2732"/>
      <c r="Q2732"/>
      <c r="R2732"/>
      <c r="S2732"/>
      <c r="T2732"/>
      <c r="U2732"/>
      <c r="V2732"/>
      <c r="W2732"/>
      <c r="X2732"/>
      <c r="Y2732"/>
      <c r="Z2732"/>
      <c r="AA2732" s="11">
        <v>8.8081583119653931E-2</v>
      </c>
      <c r="AB2732" s="11">
        <v>3.4699999559670736E-2</v>
      </c>
      <c r="AC2732" s="11">
        <v>0.7</v>
      </c>
      <c r="AD2732" s="11">
        <v>0.5</v>
      </c>
      <c r="AE2732" s="11">
        <v>0.754</v>
      </c>
      <c r="AF2732" s="11">
        <v>0.90300000000000002</v>
      </c>
      <c r="AG2732" s="11">
        <v>0.7</v>
      </c>
      <c r="AH2732" s="11">
        <v>0.84599999999999997</v>
      </c>
      <c r="AI2732" s="11">
        <v>0.77599999999999991</v>
      </c>
      <c r="AJ2732" s="11">
        <v>0.59260126859961304</v>
      </c>
      <c r="AK2732" s="11">
        <v>0.58491190076638899</v>
      </c>
      <c r="AL2732" s="11">
        <v>0.4522671412480892</v>
      </c>
      <c r="AM2732" s="11">
        <v>0.13317543559793221</v>
      </c>
      <c r="AN2732" s="11">
        <v>0.58818542857142864</v>
      </c>
      <c r="AO2732" s="11">
        <v>0.58223728206153624</v>
      </c>
      <c r="AP2732" s="11">
        <v>0.706560001373291</v>
      </c>
      <c r="AQ2732" s="11">
        <v>0.4522671412480892</v>
      </c>
      <c r="AR2732" s="11">
        <v>5103.9693196014296</v>
      </c>
      <c r="AS2732" s="11">
        <v>4970</v>
      </c>
      <c r="AT2732" s="11">
        <v>62991263</v>
      </c>
      <c r="AW2732" s="11">
        <v>0.09</v>
      </c>
      <c r="AX2732" s="11">
        <v>8.727325827953622E-2</v>
      </c>
    </row>
    <row r="2733" spans="1:50">
      <c r="A2733"/>
      <c r="B2733"/>
      <c r="C2733"/>
      <c r="D2733"/>
      <c r="E2733"/>
      <c r="F2733"/>
      <c r="G2733"/>
      <c r="H2733"/>
      <c r="I2733"/>
      <c r="J2733"/>
      <c r="K2733"/>
      <c r="L2733"/>
      <c r="M2733"/>
      <c r="N2733"/>
      <c r="O2733"/>
      <c r="P2733"/>
      <c r="Q2733"/>
      <c r="R2733"/>
      <c r="S2733"/>
      <c r="T2733"/>
      <c r="U2733"/>
      <c r="V2733"/>
      <c r="W2733"/>
      <c r="X2733"/>
      <c r="Y2733"/>
      <c r="Z2733"/>
      <c r="AA2733" s="11">
        <v>8.8081583119653931E-2</v>
      </c>
      <c r="AB2733" s="11">
        <v>5.4399999119341347E-2</v>
      </c>
      <c r="AC2733" s="11">
        <v>0.7</v>
      </c>
      <c r="AD2733" s="11">
        <v>0.5</v>
      </c>
      <c r="AE2733" s="11">
        <v>0.753</v>
      </c>
      <c r="AF2733" s="11">
        <v>0.90300000000000002</v>
      </c>
      <c r="AG2733" s="11">
        <v>0.7</v>
      </c>
      <c r="AH2733" s="11">
        <v>0.8640000000000001</v>
      </c>
      <c r="AI2733" s="11">
        <v>0.77800000000000002</v>
      </c>
      <c r="AJ2733" s="11">
        <v>0.59906135089072599</v>
      </c>
      <c r="AK2733" s="11">
        <v>0.56778018913455597</v>
      </c>
      <c r="AL2733" s="11">
        <v>0.44134883596689667</v>
      </c>
      <c r="AM2733" s="11">
        <v>0.17732520681436667</v>
      </c>
      <c r="AN2733" s="11">
        <v>0.60546571428571427</v>
      </c>
      <c r="AO2733" s="11">
        <v>0.56135059175416302</v>
      </c>
      <c r="AP2733" s="11">
        <v>0.72192000102996834</v>
      </c>
      <c r="AQ2733" s="11">
        <v>0.44134883596689667</v>
      </c>
      <c r="AR2733" s="11">
        <v>5399.0055187345397</v>
      </c>
      <c r="AS2733" s="11">
        <v>5210</v>
      </c>
      <c r="AT2733" s="11">
        <v>63734437</v>
      </c>
      <c r="AU2733" s="11">
        <v>41.96</v>
      </c>
      <c r="AV2733" s="11">
        <v>15.13</v>
      </c>
      <c r="AW2733" s="11">
        <v>0.09</v>
      </c>
      <c r="AX2733" s="11">
        <v>8.5205917759731492E-2</v>
      </c>
    </row>
    <row r="2734" spans="1:50">
      <c r="A2734"/>
      <c r="B2734"/>
      <c r="C2734"/>
      <c r="D2734"/>
      <c r="E2734"/>
      <c r="F2734"/>
      <c r="G2734"/>
      <c r="H2734"/>
      <c r="I2734"/>
      <c r="J2734"/>
      <c r="K2734"/>
      <c r="L2734"/>
      <c r="M2734"/>
      <c r="N2734"/>
      <c r="O2734"/>
      <c r="P2734"/>
      <c r="Q2734"/>
      <c r="R2734"/>
      <c r="S2734"/>
      <c r="T2734"/>
      <c r="U2734"/>
      <c r="V2734"/>
      <c r="W2734"/>
      <c r="X2734"/>
      <c r="Y2734"/>
      <c r="Z2734"/>
      <c r="AA2734" s="11">
        <v>8.8081583119653931E-2</v>
      </c>
      <c r="AB2734" s="11">
        <v>7.4099998679012069E-2</v>
      </c>
      <c r="AC2734" s="11">
        <v>0.7</v>
      </c>
      <c r="AD2734" s="11">
        <v>0.5</v>
      </c>
      <c r="AE2734" s="11">
        <v>0.752</v>
      </c>
      <c r="AF2734" s="11">
        <v>0.93099999999999994</v>
      </c>
      <c r="AG2734" s="11">
        <v>0.5</v>
      </c>
      <c r="AH2734" s="11">
        <v>0.873</v>
      </c>
      <c r="AI2734" s="11">
        <v>0.64800000000000002</v>
      </c>
      <c r="AJ2734" s="11">
        <v>0.51248244004966204</v>
      </c>
      <c r="AK2734" s="11">
        <v>0.55169780641086597</v>
      </c>
      <c r="AL2734" s="11">
        <v>0.46458130038292528</v>
      </c>
      <c r="AM2734" s="11">
        <v>0.37589044514309111</v>
      </c>
      <c r="AN2734" s="11">
        <v>0.61230071428571431</v>
      </c>
      <c r="AO2734" s="11">
        <v>0.52127649028134282</v>
      </c>
      <c r="AP2734" s="11">
        <v>0.73728000068664545</v>
      </c>
      <c r="AQ2734" s="11">
        <v>0.46458130038292528</v>
      </c>
      <c r="AR2734" s="11">
        <v>5836.9632760451595</v>
      </c>
      <c r="AS2734" s="11">
        <v>5600</v>
      </c>
      <c r="AT2734" s="11">
        <v>64522878</v>
      </c>
      <c r="AW2734" s="11">
        <v>0.06</v>
      </c>
      <c r="AX2734" s="11">
        <v>7.4517997309475614E-2</v>
      </c>
    </row>
    <row r="2735" spans="1:50">
      <c r="A2735"/>
      <c r="B2735"/>
      <c r="C2735"/>
      <c r="D2735"/>
      <c r="E2735"/>
      <c r="F2735"/>
      <c r="G2735"/>
      <c r="H2735"/>
      <c r="I2735"/>
      <c r="J2735"/>
      <c r="K2735"/>
      <c r="L2735"/>
      <c r="M2735"/>
      <c r="N2735"/>
      <c r="O2735"/>
      <c r="P2735"/>
      <c r="Q2735"/>
      <c r="R2735"/>
      <c r="S2735"/>
      <c r="T2735"/>
      <c r="U2735"/>
      <c r="V2735"/>
      <c r="W2735"/>
      <c r="X2735"/>
      <c r="Y2735"/>
      <c r="Z2735"/>
      <c r="AA2735" s="11">
        <v>8.8081583119653931E-2</v>
      </c>
      <c r="AB2735" s="11">
        <v>9.3799998238682791E-2</v>
      </c>
      <c r="AC2735" s="11">
        <v>0.7</v>
      </c>
      <c r="AD2735" s="11">
        <v>0.5</v>
      </c>
      <c r="AE2735" s="11">
        <v>0.755</v>
      </c>
      <c r="AF2735" s="11">
        <v>0.91099999999999992</v>
      </c>
      <c r="AG2735" s="11">
        <v>0.5</v>
      </c>
      <c r="AH2735" s="11">
        <v>0.88900000000000001</v>
      </c>
      <c r="AI2735" s="11">
        <v>0.65599999999999992</v>
      </c>
      <c r="AJ2735" s="11">
        <v>0.426548035351074</v>
      </c>
      <c r="AK2735" s="11">
        <v>0.52505361259602401</v>
      </c>
      <c r="AL2735" s="11">
        <v>0.46573448154188613</v>
      </c>
      <c r="AM2735" s="11">
        <v>0.46601348225286449</v>
      </c>
      <c r="AN2735" s="11">
        <v>0.61324814285714291</v>
      </c>
      <c r="AO2735" s="11">
        <v>0.5143085653443652</v>
      </c>
      <c r="AP2735" s="11">
        <v>0.75264000034332268</v>
      </c>
      <c r="AQ2735" s="11">
        <v>0.46573448154188613</v>
      </c>
      <c r="AR2735" s="11">
        <v>6309.3107637266603</v>
      </c>
      <c r="AS2735" s="11">
        <v>6030</v>
      </c>
      <c r="AT2735" s="11">
        <v>65278655</v>
      </c>
      <c r="AU2735" s="11">
        <v>42.45</v>
      </c>
      <c r="AV2735" s="11">
        <v>11.52</v>
      </c>
      <c r="AW2735" s="11">
        <v>0.05</v>
      </c>
      <c r="AX2735" s="11">
        <v>6.907071979110796E-2</v>
      </c>
    </row>
    <row r="2736" spans="1:50">
      <c r="A2736"/>
      <c r="B2736"/>
      <c r="C2736"/>
      <c r="D2736"/>
      <c r="E2736"/>
      <c r="F2736"/>
      <c r="G2736"/>
      <c r="H2736"/>
      <c r="I2736"/>
      <c r="J2736"/>
      <c r="K2736"/>
      <c r="L2736"/>
      <c r="M2736"/>
      <c r="N2736"/>
      <c r="O2736"/>
      <c r="P2736"/>
      <c r="Q2736"/>
      <c r="R2736"/>
      <c r="S2736"/>
      <c r="T2736"/>
      <c r="U2736"/>
      <c r="V2736"/>
      <c r="W2736"/>
      <c r="X2736"/>
      <c r="Y2736"/>
      <c r="Z2736"/>
      <c r="AA2736" s="11">
        <v>8.8081583119653931E-2</v>
      </c>
      <c r="AB2736" s="11">
        <v>0.1134999977983534</v>
      </c>
      <c r="AC2736" s="11">
        <v>0.7</v>
      </c>
      <c r="AD2736" s="11">
        <v>0.5</v>
      </c>
      <c r="AE2736" s="11">
        <v>0.752</v>
      </c>
      <c r="AF2736" s="11">
        <v>0.90099999999999991</v>
      </c>
      <c r="AG2736" s="11">
        <v>0.3</v>
      </c>
      <c r="AH2736" s="11">
        <v>0.82299999999999995</v>
      </c>
      <c r="AI2736" s="11">
        <v>0.67599999999999993</v>
      </c>
      <c r="AJ2736" s="11">
        <v>0.39124327898450201</v>
      </c>
      <c r="AK2736" s="11">
        <v>0.506150835502998</v>
      </c>
      <c r="AL2736" s="11">
        <v>0.49810926286741575</v>
      </c>
      <c r="AM2736" s="11">
        <v>0.52461598968477563</v>
      </c>
      <c r="AN2736" s="11">
        <v>0.63079342857142862</v>
      </c>
      <c r="AO2736" s="11">
        <v>0.52833292868568926</v>
      </c>
      <c r="AP2736" s="11">
        <v>0.76800000000000002</v>
      </c>
      <c r="AQ2736" s="11">
        <v>0.49810926286741575</v>
      </c>
      <c r="AR2736" s="11">
        <v>6750.9362370756398</v>
      </c>
      <c r="AS2736" s="11">
        <v>6420</v>
      </c>
      <c r="AT2736" s="11">
        <v>65945675</v>
      </c>
      <c r="AW2736" s="11">
        <v>0.04</v>
      </c>
      <c r="AX2736" s="11">
        <v>6.4945193169294202E-2</v>
      </c>
    </row>
    <row r="2737" spans="1:50">
      <c r="A2737"/>
      <c r="B2737"/>
      <c r="C2737"/>
      <c r="D2737"/>
      <c r="E2737"/>
      <c r="F2737"/>
      <c r="G2737"/>
      <c r="H2737"/>
      <c r="I2737"/>
      <c r="J2737"/>
      <c r="K2737"/>
      <c r="L2737"/>
      <c r="M2737"/>
      <c r="N2737"/>
      <c r="O2737"/>
      <c r="P2737"/>
      <c r="Q2737"/>
      <c r="R2737"/>
      <c r="S2737"/>
      <c r="T2737"/>
      <c r="U2737"/>
      <c r="V2737"/>
      <c r="W2737"/>
      <c r="X2737"/>
      <c r="Y2737"/>
      <c r="Z2737"/>
      <c r="AA2737" s="11">
        <v>8.8081583119653931E-2</v>
      </c>
      <c r="AB2737" s="11">
        <v>0.13319999735802412</v>
      </c>
      <c r="AC2737" s="11">
        <v>0.73799999999999999</v>
      </c>
      <c r="AD2737" s="11">
        <v>0.5</v>
      </c>
      <c r="AE2737" s="11">
        <v>0.74900000000000011</v>
      </c>
      <c r="AF2737" s="11">
        <v>0.92099999999999993</v>
      </c>
      <c r="AG2737" s="11">
        <v>0.3</v>
      </c>
      <c r="AH2737" s="11">
        <v>0.80299999999999994</v>
      </c>
      <c r="AI2737" s="11">
        <v>0.68400000000000005</v>
      </c>
      <c r="AJ2737" s="11">
        <v>0.315683130652258</v>
      </c>
      <c r="AK2737" s="11">
        <v>0.38983125875182401</v>
      </c>
      <c r="AL2737" s="11">
        <v>0.45798987709187899</v>
      </c>
      <c r="AM2737" s="11">
        <v>0.68035366526098773</v>
      </c>
      <c r="AN2737" s="11">
        <v>0.61740971428571423</v>
      </c>
      <c r="AO2737" s="11">
        <v>0.50762179021555731</v>
      </c>
      <c r="AP2737" s="11">
        <v>0.77</v>
      </c>
      <c r="AQ2737" s="11">
        <v>0.45798987709187899</v>
      </c>
      <c r="AR2737" s="11">
        <v>7267.3997675422997</v>
      </c>
      <c r="AS2737" s="11">
        <v>6970</v>
      </c>
      <c r="AT2737" s="11">
        <v>66506554</v>
      </c>
      <c r="AW2737" s="11">
        <v>0.02</v>
      </c>
      <c r="AX2737" s="11">
        <v>6.1571517978910806E-2</v>
      </c>
    </row>
    <row r="2738" spans="1:50">
      <c r="A2738"/>
      <c r="B2738"/>
      <c r="C2738"/>
      <c r="D2738"/>
      <c r="E2738"/>
      <c r="F2738"/>
      <c r="G2738"/>
      <c r="H2738"/>
      <c r="I2738"/>
      <c r="J2738"/>
      <c r="K2738"/>
      <c r="L2738"/>
      <c r="M2738"/>
      <c r="N2738"/>
      <c r="O2738"/>
      <c r="P2738"/>
      <c r="Q2738"/>
      <c r="R2738"/>
      <c r="S2738"/>
      <c r="T2738"/>
      <c r="U2738"/>
      <c r="V2738"/>
      <c r="W2738"/>
      <c r="X2738"/>
      <c r="Y2738"/>
      <c r="Z2738"/>
      <c r="AA2738" s="11">
        <v>8.8081583119653931E-2</v>
      </c>
      <c r="AB2738" s="11">
        <v>0.15289999691769485</v>
      </c>
      <c r="AC2738" s="11">
        <v>0.73</v>
      </c>
      <c r="AD2738" s="11">
        <v>0.5</v>
      </c>
      <c r="AE2738" s="11">
        <v>0.748</v>
      </c>
      <c r="AF2738" s="11">
        <v>0.91299999999999992</v>
      </c>
      <c r="AG2738" s="11">
        <v>0.3</v>
      </c>
      <c r="AH2738" s="11">
        <v>0.77599999999999991</v>
      </c>
      <c r="AI2738" s="11">
        <v>0.74199999999999999</v>
      </c>
      <c r="AJ2738" s="11">
        <v>0.30078232914876002</v>
      </c>
      <c r="AK2738" s="11">
        <v>0.37767122347008197</v>
      </c>
      <c r="AL2738" s="11">
        <v>0.44244410147760638</v>
      </c>
      <c r="AM2738" s="11">
        <v>0.87920950227201888</v>
      </c>
      <c r="AN2738" s="11">
        <v>0.65730285714285719</v>
      </c>
      <c r="AO2738" s="11">
        <v>0.49611847090864991</v>
      </c>
      <c r="AP2738" s="11">
        <v>0.76400000000000001</v>
      </c>
      <c r="AQ2738" s="11">
        <v>0.44244410147760638</v>
      </c>
      <c r="AR2738" s="11">
        <v>7831.3648518530099</v>
      </c>
      <c r="AS2738" s="11">
        <v>7550</v>
      </c>
      <c r="AT2738" s="11">
        <v>66979359</v>
      </c>
      <c r="AW2738" s="11">
        <v>0.03</v>
      </c>
      <c r="AX2738" s="11">
        <v>5.879010895274317E-2</v>
      </c>
    </row>
    <row r="2739" spans="1:50">
      <c r="A2739"/>
      <c r="B2739"/>
      <c r="C2739"/>
      <c r="D2739"/>
      <c r="E2739"/>
      <c r="F2739"/>
      <c r="G2739"/>
      <c r="H2739"/>
      <c r="I2739"/>
      <c r="J2739"/>
      <c r="K2739"/>
      <c r="L2739"/>
      <c r="M2739"/>
      <c r="N2739"/>
      <c r="O2739"/>
      <c r="P2739"/>
      <c r="Q2739"/>
      <c r="R2739"/>
      <c r="S2739"/>
      <c r="T2739"/>
      <c r="U2739"/>
      <c r="V2739"/>
      <c r="W2739"/>
      <c r="X2739"/>
      <c r="Y2739"/>
      <c r="Z2739"/>
      <c r="AA2739" s="11">
        <v>8.8081583119653931E-2</v>
      </c>
      <c r="AB2739" s="11">
        <v>0.17259999647736546</v>
      </c>
      <c r="AC2739" s="11">
        <v>0.72199999999999998</v>
      </c>
      <c r="AD2739" s="11">
        <v>0.5</v>
      </c>
      <c r="AE2739" s="11">
        <v>0.747</v>
      </c>
      <c r="AF2739" s="11">
        <v>0.90700000000000003</v>
      </c>
      <c r="AG2739" s="11">
        <v>0.3</v>
      </c>
      <c r="AH2739" s="11">
        <v>0.66700000000000004</v>
      </c>
      <c r="AI2739" s="11">
        <v>0.752</v>
      </c>
      <c r="AJ2739" s="11">
        <v>0.28154642288373599</v>
      </c>
      <c r="AK2739" s="11">
        <v>0.39738295179900601</v>
      </c>
      <c r="AL2739" s="11">
        <v>0.4227219181758512</v>
      </c>
      <c r="AM2739" s="11">
        <v>1</v>
      </c>
      <c r="AN2739" s="11">
        <v>0.63796399999999998</v>
      </c>
      <c r="AO2739" s="11">
        <v>0.4870948862033983</v>
      </c>
      <c r="AP2739" s="11">
        <v>0.77700000000000002</v>
      </c>
      <c r="AQ2739" s="11">
        <v>0.4227219181758512</v>
      </c>
      <c r="AR2739" s="11">
        <v>8150.1309230995903</v>
      </c>
      <c r="AS2739" s="11">
        <v>7830</v>
      </c>
      <c r="AT2739" s="11">
        <v>67386383</v>
      </c>
      <c r="AW2739" s="11">
        <v>0.02</v>
      </c>
      <c r="AX2739" s="11">
        <v>5.6301406627393691E-2</v>
      </c>
    </row>
    <row r="2740" spans="1:50">
      <c r="A2740"/>
      <c r="B2740"/>
      <c r="C2740"/>
      <c r="D2740"/>
      <c r="E2740"/>
      <c r="F2740"/>
      <c r="G2740"/>
      <c r="H2740"/>
      <c r="I2740"/>
      <c r="J2740"/>
      <c r="K2740"/>
      <c r="L2740"/>
      <c r="M2740"/>
      <c r="N2740"/>
      <c r="O2740"/>
      <c r="P2740"/>
      <c r="Q2740"/>
      <c r="R2740"/>
      <c r="S2740"/>
      <c r="T2740"/>
      <c r="U2740"/>
      <c r="V2740"/>
      <c r="W2740"/>
      <c r="X2740"/>
      <c r="Y2740"/>
      <c r="Z2740"/>
      <c r="AA2740" s="11">
        <v>8.8081583119653931E-2</v>
      </c>
      <c r="AB2740" s="11">
        <v>0.19229999603703618</v>
      </c>
      <c r="AC2740" s="11">
        <v>0.71099999999999997</v>
      </c>
      <c r="AD2740" s="11">
        <v>0.6</v>
      </c>
      <c r="AE2740" s="11">
        <v>0.74400000000000011</v>
      </c>
      <c r="AF2740" s="11">
        <v>0.90599999999999992</v>
      </c>
      <c r="AG2740" s="11">
        <v>0.3</v>
      </c>
      <c r="AH2740" s="11">
        <v>0.69</v>
      </c>
      <c r="AI2740" s="11">
        <v>0.75599999999999989</v>
      </c>
      <c r="AJ2740" s="11">
        <v>0.278963936098228</v>
      </c>
      <c r="AK2740" s="11">
        <v>0.41933452613809796</v>
      </c>
      <c r="AL2740" s="11">
        <v>0.45366052899818099</v>
      </c>
      <c r="AM2740" s="11">
        <v>1</v>
      </c>
      <c r="AN2740" s="11">
        <v>0.63719614285714288</v>
      </c>
      <c r="AO2740" s="11">
        <v>0.47326404580252773</v>
      </c>
      <c r="AP2740" s="11">
        <v>0.76500000000000001</v>
      </c>
      <c r="AQ2740" s="11">
        <v>0.45366052899818099</v>
      </c>
      <c r="AR2740" s="11">
        <v>7995.0835184954203</v>
      </c>
      <c r="AS2740" s="11">
        <v>7640</v>
      </c>
      <c r="AT2740" s="11">
        <v>67764033</v>
      </c>
      <c r="AU2740" s="11">
        <v>53.569999999999993</v>
      </c>
      <c r="AV2740" s="11">
        <v>26.51</v>
      </c>
      <c r="AW2740" s="11">
        <v>0.03</v>
      </c>
      <c r="AX2740" s="11">
        <v>5.4748371264724371E-2</v>
      </c>
    </row>
    <row r="2741" spans="1:50">
      <c r="A2741"/>
      <c r="B2741"/>
      <c r="C2741"/>
      <c r="D2741"/>
      <c r="E2741"/>
      <c r="F2741"/>
      <c r="G2741"/>
      <c r="H2741"/>
      <c r="I2741"/>
      <c r="J2741"/>
      <c r="K2741"/>
      <c r="L2741"/>
      <c r="M2741"/>
      <c r="N2741"/>
      <c r="O2741"/>
      <c r="P2741"/>
      <c r="Q2741"/>
      <c r="R2741"/>
      <c r="S2741"/>
      <c r="T2741"/>
      <c r="U2741"/>
      <c r="V2741"/>
      <c r="W2741"/>
      <c r="X2741"/>
      <c r="Y2741"/>
      <c r="Z2741"/>
      <c r="AA2741" s="11">
        <v>8.8081583119653931E-2</v>
      </c>
      <c r="AB2741" s="11">
        <v>0.2119999955967069</v>
      </c>
      <c r="AC2741" s="11">
        <v>0.70700000000000007</v>
      </c>
      <c r="AD2741" s="11">
        <v>0.7</v>
      </c>
      <c r="AE2741" s="11">
        <v>0.747</v>
      </c>
      <c r="AF2741" s="11">
        <v>0.89800000000000002</v>
      </c>
      <c r="AG2741" s="11">
        <v>0.4</v>
      </c>
      <c r="AH2741" s="11">
        <v>0.66400000000000003</v>
      </c>
      <c r="AI2741" s="11">
        <v>0.75900000000000001</v>
      </c>
      <c r="AJ2741" s="11">
        <v>0.28117429668784027</v>
      </c>
      <c r="AK2741" s="11">
        <v>0.4201411808586869</v>
      </c>
      <c r="AL2741" s="11">
        <v>0.45412392369784149</v>
      </c>
      <c r="AM2741" s="11">
        <v>1</v>
      </c>
      <c r="AN2741" s="11">
        <v>0.63082418157099585</v>
      </c>
      <c r="AO2741" s="11">
        <v>0.4735314053385265</v>
      </c>
      <c r="AP2741" s="11">
        <v>0.73599999999999999</v>
      </c>
      <c r="AQ2741" s="11">
        <v>0.45412392369784149</v>
      </c>
      <c r="AS2741" s="11">
        <v>8349.3333333333721</v>
      </c>
      <c r="AW2741" s="11">
        <v>0.04</v>
      </c>
      <c r="AX2741" s="11">
        <v>4.8915313129572813E-2</v>
      </c>
    </row>
    <row r="2742" spans="1:50">
      <c r="A2742"/>
      <c r="B2742"/>
      <c r="C2742"/>
      <c r="D2742"/>
      <c r="E2742"/>
      <c r="F2742"/>
      <c r="G2742"/>
      <c r="H2742"/>
      <c r="I2742"/>
      <c r="J2742"/>
      <c r="K2742"/>
      <c r="L2742"/>
      <c r="M2742"/>
      <c r="N2742"/>
      <c r="O2742"/>
      <c r="P2742"/>
      <c r="Q2742"/>
      <c r="R2742"/>
      <c r="S2742"/>
      <c r="T2742"/>
      <c r="U2742"/>
      <c r="V2742"/>
      <c r="W2742"/>
      <c r="X2742"/>
      <c r="Y2742"/>
      <c r="Z2742"/>
      <c r="AA2742" s="11">
        <v>8.8081583119653931E-2</v>
      </c>
      <c r="AB2742" s="11">
        <v>0.5</v>
      </c>
      <c r="AC2742" s="11">
        <v>0.3384000029414892</v>
      </c>
      <c r="AD2742" s="11">
        <v>0.14400000125169754</v>
      </c>
      <c r="AE2742" s="11">
        <v>0.46584000404924153</v>
      </c>
      <c r="AF2742" s="11">
        <v>0.60480000525712962</v>
      </c>
      <c r="AG2742" s="11">
        <v>0.21600000187754631</v>
      </c>
      <c r="AH2742" s="11">
        <v>0.53352000463753935</v>
      </c>
      <c r="AI2742" s="11">
        <v>0.52560000456869604</v>
      </c>
      <c r="AJ2742" s="11">
        <v>0.55354321082567581</v>
      </c>
      <c r="AK2742" s="11">
        <v>0.51300203392546229</v>
      </c>
      <c r="AL2742" s="11">
        <v>0.40976465287252684</v>
      </c>
      <c r="AM2742" s="11" t="e">
        <v>#N/A</v>
      </c>
      <c r="AN2742" s="11" t="e">
        <v>#N/A</v>
      </c>
      <c r="AO2742" s="11">
        <v>0.29886119063076172</v>
      </c>
      <c r="AP2742" s="11">
        <v>0.47520000413060187</v>
      </c>
      <c r="AQ2742" s="11">
        <v>0.40976465287252684</v>
      </c>
      <c r="AS2742" s="11">
        <v>-2280.111111111124</v>
      </c>
      <c r="AT2742" s="11">
        <v>848603</v>
      </c>
      <c r="AW2742" s="11">
        <v>0.13</v>
      </c>
      <c r="AX2742" s="11">
        <v>5.7205443720711735E-2</v>
      </c>
    </row>
    <row r="2743" spans="1:50">
      <c r="A2743"/>
      <c r="B2743"/>
      <c r="C2743"/>
      <c r="D2743"/>
      <c r="E2743"/>
      <c r="F2743"/>
      <c r="G2743"/>
      <c r="H2743"/>
      <c r="I2743"/>
      <c r="J2743"/>
      <c r="K2743"/>
      <c r="L2743"/>
      <c r="M2743"/>
      <c r="N2743"/>
      <c r="O2743"/>
      <c r="P2743"/>
      <c r="Q2743"/>
      <c r="R2743"/>
      <c r="S2743"/>
      <c r="T2743"/>
      <c r="U2743"/>
      <c r="V2743"/>
      <c r="W2743"/>
      <c r="X2743"/>
      <c r="Y2743"/>
      <c r="Z2743"/>
      <c r="AA2743" s="11">
        <v>8.8081583119653931E-2</v>
      </c>
      <c r="AB2743" s="11">
        <v>0.5</v>
      </c>
      <c r="AC2743" s="11">
        <v>0.34780000273138284</v>
      </c>
      <c r="AD2743" s="11">
        <v>0.14800000116229056</v>
      </c>
      <c r="AE2743" s="11">
        <v>0.47878000376000995</v>
      </c>
      <c r="AF2743" s="11">
        <v>0.62160000488162037</v>
      </c>
      <c r="AG2743" s="11">
        <v>0.22200000174343587</v>
      </c>
      <c r="AH2743" s="11">
        <v>0.54834000430628649</v>
      </c>
      <c r="AI2743" s="11">
        <v>0.54020000424236059</v>
      </c>
      <c r="AJ2743" s="11">
        <v>0.55473305992558508</v>
      </c>
      <c r="AK2743" s="11">
        <v>0.5132909680055191</v>
      </c>
      <c r="AL2743" s="11">
        <v>0.40766615648224258</v>
      </c>
      <c r="AM2743" s="11" t="e">
        <v>#N/A</v>
      </c>
      <c r="AN2743" s="11" t="e">
        <v>#N/A</v>
      </c>
      <c r="AO2743" s="11">
        <v>0.29418354402281849</v>
      </c>
      <c r="AP2743" s="11">
        <v>0.48840000383555887</v>
      </c>
      <c r="AQ2743" s="11">
        <v>0.40766615648224258</v>
      </c>
      <c r="AS2743" s="11">
        <v>-1839.111111111124</v>
      </c>
      <c r="AT2743" s="11">
        <v>846618</v>
      </c>
      <c r="AW2743" s="11">
        <v>0.13</v>
      </c>
      <c r="AX2743" s="11">
        <v>5.3939734306040543E-2</v>
      </c>
    </row>
    <row r="2744" spans="1:50">
      <c r="A2744"/>
      <c r="B2744"/>
      <c r="C2744"/>
      <c r="D2744"/>
      <c r="E2744"/>
      <c r="F2744"/>
      <c r="G2744"/>
      <c r="H2744"/>
      <c r="I2744"/>
      <c r="J2744"/>
      <c r="K2744"/>
      <c r="L2744"/>
      <c r="M2744"/>
      <c r="N2744"/>
      <c r="O2744"/>
      <c r="P2744"/>
      <c r="Q2744"/>
      <c r="R2744"/>
      <c r="S2744"/>
      <c r="T2744"/>
      <c r="U2744"/>
      <c r="V2744"/>
      <c r="W2744"/>
      <c r="X2744"/>
      <c r="Y2744"/>
      <c r="Z2744"/>
      <c r="AA2744" s="11">
        <v>8.8081583119653931E-2</v>
      </c>
      <c r="AB2744" s="11">
        <v>0.5</v>
      </c>
      <c r="AC2744" s="11">
        <v>0.35720000252127648</v>
      </c>
      <c r="AD2744" s="11">
        <v>0.15200000107288361</v>
      </c>
      <c r="AE2744" s="11">
        <v>0.49172000347077849</v>
      </c>
      <c r="AF2744" s="11">
        <v>0.63840000450611112</v>
      </c>
      <c r="AG2744" s="11">
        <v>0.2280000016093254</v>
      </c>
      <c r="AH2744" s="11">
        <v>0.56316000397503374</v>
      </c>
      <c r="AI2744" s="11">
        <v>0.55480000391602513</v>
      </c>
      <c r="AJ2744" s="11">
        <v>0.55592290902549435</v>
      </c>
      <c r="AK2744" s="11">
        <v>0.5135799020855758</v>
      </c>
      <c r="AL2744" s="11">
        <v>0.40556766009195833</v>
      </c>
      <c r="AM2744" s="11" t="e">
        <v>#N/A</v>
      </c>
      <c r="AN2744" s="11" t="e">
        <v>#N/A</v>
      </c>
      <c r="AO2744" s="11">
        <v>0.2895058974148752</v>
      </c>
      <c r="AP2744" s="11">
        <v>0.50160000354051593</v>
      </c>
      <c r="AQ2744" s="11">
        <v>0.40556766009195833</v>
      </c>
      <c r="AS2744" s="11">
        <v>-1398.111111111124</v>
      </c>
      <c r="AT2744" s="11">
        <v>834891</v>
      </c>
      <c r="AW2744" s="11">
        <v>0.13</v>
      </c>
      <c r="AX2744" s="11">
        <v>3.25007465872027E-2</v>
      </c>
    </row>
    <row r="2745" spans="1:50">
      <c r="A2745"/>
      <c r="B2745"/>
      <c r="C2745"/>
      <c r="D2745"/>
      <c r="E2745"/>
      <c r="F2745"/>
      <c r="G2745"/>
      <c r="H2745"/>
      <c r="I2745"/>
      <c r="J2745"/>
      <c r="K2745"/>
      <c r="L2745"/>
      <c r="M2745"/>
      <c r="N2745"/>
      <c r="O2745"/>
      <c r="P2745"/>
      <c r="Q2745"/>
      <c r="R2745"/>
      <c r="S2745"/>
      <c r="T2745"/>
      <c r="U2745"/>
      <c r="V2745"/>
      <c r="W2745"/>
      <c r="X2745"/>
      <c r="Y2745"/>
      <c r="Z2745"/>
      <c r="AA2745" s="11">
        <v>8.8081583119653931E-2</v>
      </c>
      <c r="AB2745" s="11">
        <v>0.5</v>
      </c>
      <c r="AC2745" s="11">
        <v>0.36660000231117013</v>
      </c>
      <c r="AD2745" s="11">
        <v>0.15600000098347663</v>
      </c>
      <c r="AE2745" s="11">
        <v>0.50466000318154702</v>
      </c>
      <c r="AF2745" s="11">
        <v>0.65520000413060187</v>
      </c>
      <c r="AG2745" s="11">
        <v>0.23400000147521496</v>
      </c>
      <c r="AH2745" s="11">
        <v>0.57798000364378088</v>
      </c>
      <c r="AI2745" s="11">
        <v>0.56940000358968978</v>
      </c>
      <c r="AJ2745" s="11">
        <v>0.55711275812540351</v>
      </c>
      <c r="AK2745" s="11">
        <v>0.5138688361656325</v>
      </c>
      <c r="AL2745" s="11">
        <v>0.40346916370167418</v>
      </c>
      <c r="AM2745" s="11" t="e">
        <v>#N/A</v>
      </c>
      <c r="AN2745" s="11" t="e">
        <v>#N/A</v>
      </c>
      <c r="AO2745" s="11">
        <v>0.28482825080693192</v>
      </c>
      <c r="AP2745" s="11">
        <v>0.51480000324547293</v>
      </c>
      <c r="AQ2745" s="11">
        <v>0.40346916370167418</v>
      </c>
      <c r="AS2745" s="11">
        <v>-957.11111111112405</v>
      </c>
      <c r="AT2745" s="11">
        <v>820034</v>
      </c>
      <c r="AW2745" s="11">
        <v>0.14000000000000001</v>
      </c>
      <c r="AX2745" s="11">
        <v>3.331984655864817E-3</v>
      </c>
    </row>
    <row r="2746" spans="1:50">
      <c r="A2746"/>
      <c r="B2746"/>
      <c r="C2746"/>
      <c r="D2746"/>
      <c r="E2746"/>
      <c r="F2746"/>
      <c r="G2746"/>
      <c r="H2746"/>
      <c r="I2746"/>
      <c r="J2746"/>
      <c r="K2746"/>
      <c r="L2746"/>
      <c r="M2746"/>
      <c r="N2746"/>
      <c r="O2746"/>
      <c r="P2746"/>
      <c r="Q2746"/>
      <c r="R2746"/>
      <c r="S2746"/>
      <c r="T2746"/>
      <c r="U2746"/>
      <c r="V2746"/>
      <c r="W2746"/>
      <c r="X2746"/>
      <c r="Y2746"/>
      <c r="Z2746"/>
      <c r="AA2746" s="11">
        <v>8.8081583119653931E-2</v>
      </c>
      <c r="AB2746" s="11">
        <v>0.5</v>
      </c>
      <c r="AC2746" s="11">
        <v>0.37600000210106371</v>
      </c>
      <c r="AD2746" s="11">
        <v>0.16000000089406968</v>
      </c>
      <c r="AE2746" s="11">
        <v>0.51760000289231545</v>
      </c>
      <c r="AF2746" s="11">
        <v>0.67200000375509261</v>
      </c>
      <c r="AG2746" s="11">
        <v>0.2400000013411045</v>
      </c>
      <c r="AH2746" s="11">
        <v>0.59280000331252802</v>
      </c>
      <c r="AI2746" s="11">
        <v>0.58400000326335433</v>
      </c>
      <c r="AJ2746" s="11">
        <v>0.55830260722531277</v>
      </c>
      <c r="AK2746" s="11">
        <v>0.51415777024568921</v>
      </c>
      <c r="AL2746" s="11">
        <v>0.40137066731138998</v>
      </c>
      <c r="AM2746" s="11" t="e">
        <v>#N/A</v>
      </c>
      <c r="AN2746" s="11" t="e">
        <v>#N/A</v>
      </c>
      <c r="AO2746" s="11">
        <v>0.28015060419898863</v>
      </c>
      <c r="AP2746" s="11">
        <v>0.52800000295042993</v>
      </c>
      <c r="AQ2746" s="11">
        <v>0.40137066731138998</v>
      </c>
      <c r="AR2746" s="11">
        <v>670.10017493441296</v>
      </c>
      <c r="AS2746" s="11">
        <v>670</v>
      </c>
      <c r="AT2746" s="11">
        <v>811323</v>
      </c>
      <c r="AW2746" s="11">
        <v>0.14000000000000001</v>
      </c>
      <c r="AX2746" s="11">
        <v>2.1834658395360362E-2</v>
      </c>
    </row>
    <row r="2747" spans="1:50">
      <c r="A2747"/>
      <c r="B2747"/>
      <c r="C2747"/>
      <c r="D2747"/>
      <c r="E2747"/>
      <c r="F2747"/>
      <c r="G2747"/>
      <c r="H2747"/>
      <c r="I2747"/>
      <c r="J2747"/>
      <c r="K2747"/>
      <c r="L2747"/>
      <c r="M2747"/>
      <c r="N2747"/>
      <c r="O2747"/>
      <c r="P2747"/>
      <c r="Q2747"/>
      <c r="R2747"/>
      <c r="S2747"/>
      <c r="T2747"/>
      <c r="U2747"/>
      <c r="V2747"/>
      <c r="W2747"/>
      <c r="X2747"/>
      <c r="Y2747"/>
      <c r="Z2747"/>
      <c r="AA2747" s="11">
        <v>8.8081583119653931E-2</v>
      </c>
      <c r="AB2747" s="11">
        <v>0.5</v>
      </c>
      <c r="AC2747" s="11">
        <v>0.38540000189095736</v>
      </c>
      <c r="AD2747" s="11">
        <v>0.1640000008046627</v>
      </c>
      <c r="AE2747" s="11">
        <v>0.53054000260308387</v>
      </c>
      <c r="AF2747" s="11">
        <v>0.68880000337958336</v>
      </c>
      <c r="AG2747" s="11">
        <v>0.24600000120699406</v>
      </c>
      <c r="AH2747" s="11">
        <v>0.60762000298127528</v>
      </c>
      <c r="AI2747" s="11">
        <v>0.59860000293701887</v>
      </c>
      <c r="AJ2747" s="11">
        <v>0.55949245632522193</v>
      </c>
      <c r="AK2747" s="11">
        <v>0.51444670432574602</v>
      </c>
      <c r="AL2747" s="11">
        <v>0.39927217092110573</v>
      </c>
      <c r="AM2747" s="11" t="e">
        <v>#N/A</v>
      </c>
      <c r="AN2747" s="11" t="e">
        <v>#N/A</v>
      </c>
      <c r="AO2747" s="11">
        <v>0.2754729575910454</v>
      </c>
      <c r="AP2747" s="11">
        <v>0.54120000265538692</v>
      </c>
      <c r="AQ2747" s="11">
        <v>0.39927217092110573</v>
      </c>
      <c r="AR2747" s="11">
        <v>774.30416501290301</v>
      </c>
      <c r="AS2747" s="11">
        <v>790</v>
      </c>
      <c r="AT2747" s="11">
        <v>815310</v>
      </c>
      <c r="AW2747" s="11">
        <v>0.14000000000000001</v>
      </c>
      <c r="AX2747" s="11">
        <v>1.4356620851522561E-2</v>
      </c>
    </row>
    <row r="2748" spans="1:50">
      <c r="A2748"/>
      <c r="B2748"/>
      <c r="C2748"/>
      <c r="D2748"/>
      <c r="E2748"/>
      <c r="F2748"/>
      <c r="G2748"/>
      <c r="H2748"/>
      <c r="I2748"/>
      <c r="J2748"/>
      <c r="K2748"/>
      <c r="L2748"/>
      <c r="M2748"/>
      <c r="N2748"/>
      <c r="O2748"/>
      <c r="P2748"/>
      <c r="Q2748"/>
      <c r="R2748"/>
      <c r="S2748"/>
      <c r="T2748"/>
      <c r="U2748"/>
      <c r="V2748"/>
      <c r="W2748"/>
      <c r="X2748"/>
      <c r="Y2748"/>
      <c r="Z2748"/>
      <c r="AA2748" s="11">
        <v>8.8081583119653931E-2</v>
      </c>
      <c r="AB2748" s="11">
        <v>0.5</v>
      </c>
      <c r="AC2748" s="11">
        <v>0.394800001680851</v>
      </c>
      <c r="AD2748" s="11">
        <v>0.16800000071525573</v>
      </c>
      <c r="AE2748" s="11">
        <v>0.54348000231385241</v>
      </c>
      <c r="AF2748" s="11">
        <v>0.70560000300407411</v>
      </c>
      <c r="AG2748" s="11">
        <v>0.25200000107288362</v>
      </c>
      <c r="AH2748" s="11">
        <v>0.62244000265002242</v>
      </c>
      <c r="AI2748" s="11">
        <v>0.61320000261068341</v>
      </c>
      <c r="AJ2748" s="11">
        <v>0.47321794351867297</v>
      </c>
      <c r="AK2748" s="11">
        <v>0.53544712025710706</v>
      </c>
      <c r="AL2748" s="11">
        <v>0.39717367453082159</v>
      </c>
      <c r="AM2748" s="11" t="e">
        <v>#N/A</v>
      </c>
      <c r="AN2748" s="11" t="e">
        <v>#N/A</v>
      </c>
      <c r="AO2748" s="11">
        <v>0.27079531098310211</v>
      </c>
      <c r="AP2748" s="11">
        <v>0.55440000236034392</v>
      </c>
      <c r="AQ2748" s="11">
        <v>0.39717367453082159</v>
      </c>
      <c r="AR2748" s="11">
        <v>677.47659298660801</v>
      </c>
      <c r="AS2748" s="11">
        <v>690</v>
      </c>
      <c r="AT2748" s="11">
        <v>834521</v>
      </c>
      <c r="AU2748" s="11">
        <v>39.520000000000003</v>
      </c>
      <c r="AV2748" s="11">
        <v>77.48</v>
      </c>
      <c r="AW2748" s="11">
        <v>0.14000000000000001</v>
      </c>
      <c r="AX2748" s="11">
        <v>1.5158226934767982E-2</v>
      </c>
    </row>
    <row r="2749" spans="1:50">
      <c r="A2749"/>
      <c r="B2749"/>
      <c r="C2749"/>
      <c r="D2749"/>
      <c r="E2749"/>
      <c r="F2749"/>
      <c r="G2749"/>
      <c r="H2749"/>
      <c r="I2749"/>
      <c r="J2749"/>
      <c r="K2749"/>
      <c r="L2749"/>
      <c r="M2749"/>
      <c r="N2749"/>
      <c r="O2749"/>
      <c r="P2749"/>
      <c r="Q2749"/>
      <c r="R2749"/>
      <c r="S2749"/>
      <c r="T2749"/>
      <c r="U2749"/>
      <c r="V2749"/>
      <c r="W2749"/>
      <c r="X2749"/>
      <c r="Y2749"/>
      <c r="Z2749"/>
      <c r="AA2749" s="11">
        <v>8.8081583119653931E-2</v>
      </c>
      <c r="AB2749" s="11">
        <v>0.5</v>
      </c>
      <c r="AC2749" s="11">
        <v>0.40420000147074459</v>
      </c>
      <c r="AD2749" s="11">
        <v>0.17200000062584878</v>
      </c>
      <c r="AE2749" s="11">
        <v>0.55642000202462083</v>
      </c>
      <c r="AF2749" s="11">
        <v>0.72240000262856485</v>
      </c>
      <c r="AG2749" s="11">
        <v>0.25800000093877318</v>
      </c>
      <c r="AH2749" s="11">
        <v>0.63726000231876967</v>
      </c>
      <c r="AI2749" s="11">
        <v>0.62780000228434796</v>
      </c>
      <c r="AJ2749" s="11">
        <v>0.386943430712124</v>
      </c>
      <c r="AK2749" s="11">
        <v>0.55644753618846798</v>
      </c>
      <c r="AL2749" s="11">
        <v>0.39507517814053739</v>
      </c>
      <c r="AM2749" s="11" t="e">
        <v>#N/A</v>
      </c>
      <c r="AN2749" s="11" t="e">
        <v>#N/A</v>
      </c>
      <c r="AO2749" s="11">
        <v>0.26611766437515882</v>
      </c>
      <c r="AP2749" s="11">
        <v>0.56760000206530092</v>
      </c>
      <c r="AQ2749" s="11">
        <v>0.39507517814053739</v>
      </c>
      <c r="AR2749" s="11">
        <v>678.99612653331405</v>
      </c>
      <c r="AS2749" s="11">
        <v>700</v>
      </c>
      <c r="AT2749" s="11">
        <v>866655</v>
      </c>
      <c r="AW2749" s="11">
        <v>0.13</v>
      </c>
      <c r="AX2749" s="11">
        <v>2.0607969155513439E-2</v>
      </c>
    </row>
    <row r="2750" spans="1:50">
      <c r="A2750"/>
      <c r="B2750"/>
      <c r="C2750"/>
      <c r="D2750"/>
      <c r="E2750"/>
      <c r="F2750"/>
      <c r="G2750"/>
      <c r="H2750"/>
      <c r="I2750"/>
      <c r="J2750"/>
      <c r="K2750"/>
      <c r="L2750"/>
      <c r="M2750"/>
      <c r="N2750"/>
      <c r="O2750"/>
      <c r="P2750"/>
      <c r="Q2750"/>
      <c r="R2750"/>
      <c r="S2750"/>
      <c r="T2750"/>
      <c r="U2750"/>
      <c r="V2750"/>
      <c r="W2750"/>
      <c r="X2750"/>
      <c r="Y2750"/>
      <c r="Z2750"/>
      <c r="AA2750" s="11">
        <v>8.8081583119653931E-2</v>
      </c>
      <c r="AB2750" s="11">
        <v>0.5</v>
      </c>
      <c r="AC2750" s="11">
        <v>0.41360000126063823</v>
      </c>
      <c r="AD2750" s="11">
        <v>0.1760000005364418</v>
      </c>
      <c r="AE2750" s="11">
        <v>0.56936000173538925</v>
      </c>
      <c r="AF2750" s="11">
        <v>0.7392000022530556</v>
      </c>
      <c r="AG2750" s="11">
        <v>0.26400000080466268</v>
      </c>
      <c r="AH2750" s="11">
        <v>0.65208000198751681</v>
      </c>
      <c r="AI2750" s="11">
        <v>0.64240000195801261</v>
      </c>
      <c r="AJ2750" s="11">
        <v>0.45353189985552794</v>
      </c>
      <c r="AK2750" s="11">
        <v>0.53841229430344006</v>
      </c>
      <c r="AL2750" s="11">
        <v>0.38999884563125436</v>
      </c>
      <c r="AM2750" s="11" t="e">
        <v>#N/A</v>
      </c>
      <c r="AN2750" s="11" t="e">
        <v>#N/A</v>
      </c>
      <c r="AO2750" s="11">
        <v>0.35038225080710916</v>
      </c>
      <c r="AP2750" s="11">
        <v>0.58080000177025792</v>
      </c>
      <c r="AQ2750" s="11">
        <v>0.38999884563125436</v>
      </c>
      <c r="AR2750" s="11">
        <v>663.08413454301206</v>
      </c>
      <c r="AS2750" s="11">
        <v>690</v>
      </c>
      <c r="AT2750" s="11">
        <v>907539</v>
      </c>
      <c r="AW2750" s="11">
        <v>0.15</v>
      </c>
      <c r="AX2750" s="11">
        <v>2.1341575959592185E-2</v>
      </c>
    </row>
    <row r="2751" spans="1:50">
      <c r="A2751"/>
      <c r="B2751"/>
      <c r="C2751"/>
      <c r="D2751"/>
      <c r="E2751"/>
      <c r="F2751"/>
      <c r="G2751"/>
      <c r="H2751"/>
      <c r="I2751"/>
      <c r="J2751"/>
      <c r="K2751"/>
      <c r="L2751"/>
      <c r="M2751"/>
      <c r="N2751"/>
      <c r="O2751"/>
      <c r="P2751"/>
      <c r="Q2751"/>
      <c r="R2751"/>
      <c r="S2751"/>
      <c r="T2751"/>
      <c r="U2751"/>
      <c r="V2751"/>
      <c r="W2751"/>
      <c r="X2751"/>
      <c r="Y2751"/>
      <c r="Z2751"/>
      <c r="AA2751" s="11">
        <v>8.8081583119653931E-2</v>
      </c>
      <c r="AB2751" s="11">
        <v>0.5</v>
      </c>
      <c r="AC2751" s="11">
        <v>0.42300000105053187</v>
      </c>
      <c r="AD2751" s="11">
        <v>0.18000000044703485</v>
      </c>
      <c r="AE2751" s="11">
        <v>0.58230000144615768</v>
      </c>
      <c r="AF2751" s="11">
        <v>0.75600000187754635</v>
      </c>
      <c r="AG2751" s="11">
        <v>0.27000000067055224</v>
      </c>
      <c r="AH2751" s="11">
        <v>0.66690000165626406</v>
      </c>
      <c r="AI2751" s="11">
        <v>0.65700000163167716</v>
      </c>
      <c r="AJ2751" s="11">
        <v>0.43228889331722398</v>
      </c>
      <c r="AK2751" s="11">
        <v>0.51510307711263459</v>
      </c>
      <c r="AL2751" s="11">
        <v>0.39064650010835655</v>
      </c>
      <c r="AM2751" s="11" t="e">
        <v>#N/A</v>
      </c>
      <c r="AN2751" s="11" t="e">
        <v>#N/A</v>
      </c>
      <c r="AO2751" s="11">
        <v>0.32998273683717516</v>
      </c>
      <c r="AP2751" s="11">
        <v>0.59400000147521492</v>
      </c>
      <c r="AQ2751" s="11">
        <v>0.39064650010835655</v>
      </c>
      <c r="AR2751" s="11">
        <v>677.94219504901105</v>
      </c>
      <c r="AS2751" s="11">
        <v>990</v>
      </c>
      <c r="AT2751" s="11">
        <v>950750</v>
      </c>
      <c r="AW2751" s="11">
        <v>0.15</v>
      </c>
      <c r="AX2751" s="11">
        <v>1.9030566242837832E-2</v>
      </c>
    </row>
    <row r="2752" spans="1:50">
      <c r="A2752"/>
      <c r="B2752"/>
      <c r="C2752"/>
      <c r="D2752"/>
      <c r="E2752"/>
      <c r="F2752"/>
      <c r="G2752"/>
      <c r="H2752"/>
      <c r="I2752"/>
      <c r="J2752"/>
      <c r="K2752"/>
      <c r="L2752"/>
      <c r="M2752"/>
      <c r="N2752"/>
      <c r="O2752"/>
      <c r="P2752"/>
      <c r="Q2752"/>
      <c r="R2752"/>
      <c r="S2752"/>
      <c r="T2752"/>
      <c r="U2752"/>
      <c r="V2752"/>
      <c r="W2752"/>
      <c r="X2752"/>
      <c r="Y2752"/>
      <c r="Z2752"/>
      <c r="AA2752" s="11">
        <v>8.8081583119653931E-2</v>
      </c>
      <c r="AB2752" s="11">
        <v>0.5</v>
      </c>
      <c r="AC2752" s="11">
        <v>0.43240000084042551</v>
      </c>
      <c r="AD2752" s="11">
        <v>0.18400000035762787</v>
      </c>
      <c r="AE2752" s="11">
        <v>0.5952400011569261</v>
      </c>
      <c r="AF2752" s="11">
        <v>0.77280000150203709</v>
      </c>
      <c r="AG2752" s="11">
        <v>0.2760000005364418</v>
      </c>
      <c r="AH2752" s="11">
        <v>0.6817200013250112</v>
      </c>
      <c r="AI2752" s="11">
        <v>0.6716000013053417</v>
      </c>
      <c r="AJ2752" s="11">
        <v>0.36517123492227599</v>
      </c>
      <c r="AK2752" s="11">
        <v>0.46288441718767198</v>
      </c>
      <c r="AL2752" s="11">
        <v>0.34803851253414209</v>
      </c>
      <c r="AM2752" s="11" t="e">
        <v>#N/A</v>
      </c>
      <c r="AN2752" s="11" t="e">
        <v>#N/A</v>
      </c>
      <c r="AO2752" s="11">
        <v>0.38568234402628093</v>
      </c>
      <c r="AP2752" s="11">
        <v>0.60720000118017192</v>
      </c>
      <c r="AQ2752" s="11">
        <v>0.34803851253414209</v>
      </c>
      <c r="AR2752" s="11">
        <v>713.48470656838401</v>
      </c>
      <c r="AS2752" s="11">
        <v>1490</v>
      </c>
      <c r="AT2752" s="11">
        <v>991601</v>
      </c>
      <c r="AW2752" s="11">
        <v>0.14000000000000001</v>
      </c>
      <c r="AX2752" s="11">
        <v>1.9596271413583222E-2</v>
      </c>
    </row>
    <row r="2753" spans="1:50">
      <c r="A2753"/>
      <c r="B2753"/>
      <c r="C2753"/>
      <c r="D2753"/>
      <c r="E2753"/>
      <c r="F2753"/>
      <c r="G2753"/>
      <c r="H2753"/>
      <c r="I2753"/>
      <c r="J2753"/>
      <c r="K2753"/>
      <c r="L2753"/>
      <c r="M2753"/>
      <c r="N2753"/>
      <c r="O2753"/>
      <c r="P2753"/>
      <c r="Q2753"/>
      <c r="R2753"/>
      <c r="S2753"/>
      <c r="T2753"/>
      <c r="U2753"/>
      <c r="V2753"/>
      <c r="W2753"/>
      <c r="X2753"/>
      <c r="Y2753"/>
      <c r="Z2753"/>
      <c r="AA2753" s="11">
        <v>8.8081583119653931E-2</v>
      </c>
      <c r="AB2753" s="11">
        <v>0.5</v>
      </c>
      <c r="AC2753" s="11">
        <v>0.4418000006303191</v>
      </c>
      <c r="AD2753" s="11">
        <v>0.18800000026822089</v>
      </c>
      <c r="AE2753" s="11">
        <v>0.60818000086769464</v>
      </c>
      <c r="AF2753" s="11">
        <v>0.78960000112652784</v>
      </c>
      <c r="AG2753" s="11">
        <v>0.28200000040233136</v>
      </c>
      <c r="AH2753" s="11">
        <v>0.69654000099375835</v>
      </c>
      <c r="AI2753" s="11">
        <v>0.68620000097900624</v>
      </c>
      <c r="AJ2753" s="11">
        <v>0.26754562485778</v>
      </c>
      <c r="AK2753" s="11">
        <v>0.47753674060049606</v>
      </c>
      <c r="AL2753" s="11">
        <v>0.32232202457886927</v>
      </c>
      <c r="AM2753" s="11" t="e">
        <v>#N/A</v>
      </c>
      <c r="AN2753" s="11" t="e">
        <v>#N/A</v>
      </c>
      <c r="AO2753" s="11">
        <v>0.26032743124366864</v>
      </c>
      <c r="AP2753" s="11">
        <v>0.62040000088512892</v>
      </c>
      <c r="AQ2753" s="11">
        <v>0.32232202457886927</v>
      </c>
      <c r="AR2753" s="11">
        <v>669.06561697048903</v>
      </c>
      <c r="AS2753" s="11">
        <v>1990</v>
      </c>
      <c r="AT2753" s="11">
        <v>1028910</v>
      </c>
      <c r="AW2753" s="11">
        <v>0.11</v>
      </c>
      <c r="AX2753" s="11">
        <v>2.0136053082939975E-2</v>
      </c>
    </row>
    <row r="2754" spans="1:50">
      <c r="A2754"/>
      <c r="B2754"/>
      <c r="C2754"/>
      <c r="D2754"/>
      <c r="E2754"/>
      <c r="F2754"/>
      <c r="G2754"/>
      <c r="H2754"/>
      <c r="I2754"/>
      <c r="J2754"/>
      <c r="K2754"/>
      <c r="L2754"/>
      <c r="M2754"/>
      <c r="N2754"/>
      <c r="O2754"/>
      <c r="P2754"/>
      <c r="Q2754"/>
      <c r="R2754"/>
      <c r="S2754"/>
      <c r="T2754"/>
      <c r="U2754"/>
      <c r="V2754"/>
      <c r="W2754"/>
      <c r="X2754"/>
      <c r="Y2754"/>
      <c r="Z2754"/>
      <c r="AA2754" s="11">
        <v>8.8081583119653931E-2</v>
      </c>
      <c r="AB2754" s="11">
        <v>0.5</v>
      </c>
      <c r="AC2754" s="11">
        <v>0.45120000042021274</v>
      </c>
      <c r="AD2754" s="11">
        <v>0.19200000017881394</v>
      </c>
      <c r="AE2754" s="11">
        <v>0.62112000057846306</v>
      </c>
      <c r="AF2754" s="11">
        <v>0.80640000075101848</v>
      </c>
      <c r="AG2754" s="11">
        <v>0.28800000026822092</v>
      </c>
      <c r="AH2754" s="11">
        <v>0.7113600006625056</v>
      </c>
      <c r="AI2754" s="11">
        <v>0.7008000006526709</v>
      </c>
      <c r="AJ2754" s="11">
        <v>0.28055629727687598</v>
      </c>
      <c r="AK2754" s="11">
        <v>0.51295938232063887</v>
      </c>
      <c r="AL2754" s="11">
        <v>0.31044473713681586</v>
      </c>
      <c r="AM2754" s="11" t="e">
        <v>#N/A</v>
      </c>
      <c r="AN2754" s="11" t="e">
        <v>#N/A</v>
      </c>
      <c r="AO2754" s="11">
        <v>0.23580043953892563</v>
      </c>
      <c r="AP2754" s="11">
        <v>0.63360000059008603</v>
      </c>
      <c r="AQ2754" s="11">
        <v>0.31044473713681586</v>
      </c>
      <c r="AR2754" s="11">
        <v>721.07179774818303</v>
      </c>
      <c r="AS2754" s="11">
        <v>3130</v>
      </c>
      <c r="AT2754" s="11">
        <v>1064141</v>
      </c>
      <c r="AU2754" s="11">
        <v>31.929999999999996</v>
      </c>
      <c r="AV2754" s="11">
        <v>72.819999999999993</v>
      </c>
      <c r="AW2754" s="11">
        <v>0.12</v>
      </c>
      <c r="AX2754" s="11">
        <v>2.3333482564796448E-2</v>
      </c>
    </row>
    <row r="2755" spans="1:50">
      <c r="A2755"/>
      <c r="B2755"/>
      <c r="C2755"/>
      <c r="D2755"/>
      <c r="E2755"/>
      <c r="F2755"/>
      <c r="G2755"/>
      <c r="H2755"/>
      <c r="I2755"/>
      <c r="J2755"/>
      <c r="K2755"/>
      <c r="L2755"/>
      <c r="M2755"/>
      <c r="N2755"/>
      <c r="O2755"/>
      <c r="P2755"/>
      <c r="Q2755"/>
      <c r="R2755"/>
      <c r="S2755"/>
      <c r="T2755"/>
      <c r="U2755"/>
      <c r="V2755"/>
      <c r="W2755"/>
      <c r="X2755"/>
      <c r="Y2755"/>
      <c r="Z2755"/>
      <c r="AA2755" s="11">
        <v>8.8081583119653931E-2</v>
      </c>
      <c r="AB2755" s="11">
        <v>0.5</v>
      </c>
      <c r="AC2755" s="11">
        <v>0.46060000021010639</v>
      </c>
      <c r="AD2755" s="11">
        <v>0.19600000008940696</v>
      </c>
      <c r="AE2755" s="11">
        <v>0.6340600002892316</v>
      </c>
      <c r="AF2755" s="11">
        <v>0.82320000037550922</v>
      </c>
      <c r="AG2755" s="11">
        <v>0.29400000013411043</v>
      </c>
      <c r="AH2755" s="11">
        <v>0.72618000033125274</v>
      </c>
      <c r="AI2755" s="11">
        <v>0.71540000032633544</v>
      </c>
      <c r="AJ2755" s="11">
        <v>0.33887938379443</v>
      </c>
      <c r="AK2755" s="11">
        <v>0.54369224296626206</v>
      </c>
      <c r="AL2755" s="11">
        <v>0.3197288771397081</v>
      </c>
      <c r="AM2755" s="11" t="e">
        <v>#N/A</v>
      </c>
      <c r="AN2755" s="11" t="e">
        <v>#N/A</v>
      </c>
      <c r="AO2755" s="11">
        <v>0.27729440505467162</v>
      </c>
      <c r="AP2755" s="11">
        <v>0.64680000029504303</v>
      </c>
      <c r="AQ2755" s="11">
        <v>0.3197288771397081</v>
      </c>
      <c r="AR2755" s="11">
        <v>807.85078218961996</v>
      </c>
      <c r="AS2755" s="11">
        <v>4730</v>
      </c>
      <c r="AT2755" s="11">
        <v>1098386</v>
      </c>
      <c r="AW2755" s="11">
        <v>0.14000000000000001</v>
      </c>
      <c r="AX2755" s="11">
        <v>2.6615883865299672E-2</v>
      </c>
    </row>
    <row r="2756" spans="1:50">
      <c r="A2756"/>
      <c r="B2756"/>
      <c r="C2756"/>
      <c r="D2756"/>
      <c r="E2756"/>
      <c r="F2756"/>
      <c r="G2756"/>
      <c r="H2756"/>
      <c r="I2756"/>
      <c r="J2756"/>
      <c r="K2756"/>
      <c r="L2756"/>
      <c r="M2756"/>
      <c r="N2756"/>
      <c r="O2756"/>
      <c r="P2756"/>
      <c r="Q2756"/>
      <c r="R2756"/>
      <c r="S2756"/>
      <c r="T2756"/>
      <c r="U2756"/>
      <c r="V2756"/>
      <c r="W2756"/>
      <c r="X2756"/>
      <c r="Y2756"/>
      <c r="Z2756"/>
      <c r="AA2756" s="11">
        <v>8.8081583119653931E-2</v>
      </c>
      <c r="AB2756" s="11">
        <v>0.5</v>
      </c>
      <c r="AC2756" s="11">
        <v>0.47</v>
      </c>
      <c r="AD2756" s="11">
        <v>0.2</v>
      </c>
      <c r="AE2756" s="11">
        <v>0.64700000000000002</v>
      </c>
      <c r="AF2756" s="11">
        <v>0.84</v>
      </c>
      <c r="AG2756" s="11">
        <v>0.3</v>
      </c>
      <c r="AH2756" s="11">
        <v>0.74099999999999999</v>
      </c>
      <c r="AI2756" s="11">
        <v>0.73</v>
      </c>
      <c r="AJ2756" s="11">
        <v>0.40335071159151398</v>
      </c>
      <c r="AK2756" s="11">
        <v>0.51768201315763984</v>
      </c>
      <c r="AL2756" s="11">
        <v>0.30286126001234043</v>
      </c>
      <c r="AM2756" s="11" t="e">
        <v>#N/A</v>
      </c>
      <c r="AN2756" s="11" t="e">
        <v>#N/A</v>
      </c>
      <c r="AO2756" s="11">
        <v>0.2504876570600949</v>
      </c>
      <c r="AP2756" s="11">
        <v>0.66</v>
      </c>
      <c r="AQ2756" s="11">
        <v>0.30286126001234043</v>
      </c>
      <c r="AR2756" s="11">
        <v>804.93629792120396</v>
      </c>
      <c r="AS2756" s="11">
        <v>3893.888888888876</v>
      </c>
      <c r="AT2756" s="11">
        <v>1133594</v>
      </c>
      <c r="AW2756" s="11">
        <v>0.14000000000000001</v>
      </c>
      <c r="AX2756" s="11">
        <v>3.2819095334166992E-2</v>
      </c>
    </row>
    <row r="2757" spans="1:50">
      <c r="A2757"/>
      <c r="B2757"/>
      <c r="C2757"/>
      <c r="D2757"/>
      <c r="E2757"/>
      <c r="F2757"/>
      <c r="G2757"/>
      <c r="H2757"/>
      <c r="I2757"/>
      <c r="J2757"/>
      <c r="K2757"/>
      <c r="L2757"/>
      <c r="M2757"/>
      <c r="N2757"/>
      <c r="O2757"/>
      <c r="P2757"/>
      <c r="Q2757"/>
      <c r="R2757"/>
      <c r="S2757"/>
      <c r="T2757"/>
      <c r="U2757"/>
      <c r="V2757"/>
      <c r="W2757"/>
      <c r="X2757"/>
      <c r="Y2757"/>
      <c r="Z2757"/>
      <c r="AA2757" s="11">
        <v>8.8081583119653931E-2</v>
      </c>
      <c r="AB2757" s="11">
        <v>0.5</v>
      </c>
      <c r="AC2757" s="11">
        <v>0.46200000000000002</v>
      </c>
      <c r="AD2757" s="11">
        <v>0.2</v>
      </c>
      <c r="AE2757" s="11">
        <v>0.64700000000000002</v>
      </c>
      <c r="AF2757" s="11">
        <v>0.54100000000000004</v>
      </c>
      <c r="AG2757" s="11">
        <v>0.2</v>
      </c>
      <c r="AH2757" s="11">
        <v>0.72499999999999998</v>
      </c>
      <c r="AI2757" s="11">
        <v>0.73</v>
      </c>
      <c r="AJ2757" s="11">
        <v>0.40431720445399605</v>
      </c>
      <c r="AK2757" s="11">
        <v>0.51750519303001563</v>
      </c>
      <c r="AL2757" s="11">
        <v>0.30483264736815308</v>
      </c>
      <c r="AM2757" s="11" t="e">
        <v>#N/A</v>
      </c>
      <c r="AN2757" s="11" t="e">
        <v>#N/A</v>
      </c>
      <c r="AO2757" s="11">
        <v>0.25298278043372358</v>
      </c>
      <c r="AP2757" s="11">
        <v>0.65599999999999992</v>
      </c>
      <c r="AQ2757" s="11">
        <v>0.30483264736815308</v>
      </c>
      <c r="AS2757" s="11">
        <v>4334.888888888876</v>
      </c>
      <c r="AW2757" s="11">
        <v>0.11</v>
      </c>
      <c r="AX2757" s="11">
        <v>2.9499803433195582E-2</v>
      </c>
    </row>
    <row r="2758" spans="1:50">
      <c r="A2758"/>
      <c r="B2758"/>
      <c r="C2758"/>
      <c r="D2758"/>
      <c r="E2758"/>
      <c r="F2758"/>
      <c r="G2758"/>
      <c r="H2758"/>
      <c r="I2758"/>
      <c r="J2758"/>
      <c r="K2758"/>
      <c r="L2758"/>
      <c r="M2758"/>
      <c r="N2758"/>
      <c r="O2758"/>
      <c r="P2758"/>
      <c r="Q2758"/>
      <c r="R2758"/>
      <c r="S2758"/>
      <c r="T2758"/>
      <c r="U2758"/>
      <c r="V2758"/>
      <c r="W2758"/>
      <c r="X2758"/>
      <c r="Y2758"/>
      <c r="Z2758"/>
      <c r="AA2758" s="11">
        <v>0.11031439602868176</v>
      </c>
      <c r="AB2758" s="11">
        <v>0.68399999620000007</v>
      </c>
      <c r="AC2758" s="11">
        <v>0.36800000071525574</v>
      </c>
      <c r="AD2758" s="11">
        <v>0.2760000005364418</v>
      </c>
      <c r="AE2758" s="11">
        <v>0.71208000138401983</v>
      </c>
      <c r="AF2758" s="11">
        <v>0.79672000154852862</v>
      </c>
      <c r="AG2758" s="11">
        <v>0.2760000005364418</v>
      </c>
      <c r="AH2758" s="11">
        <v>0.61548000119626534</v>
      </c>
      <c r="AI2758" s="11">
        <v>0.57960000112652776</v>
      </c>
      <c r="AJ2758" s="11">
        <v>0.39549104874747787</v>
      </c>
      <c r="AK2758" s="11">
        <v>0.29673339009433219</v>
      </c>
      <c r="AL2758" s="11">
        <v>0.30459253571278494</v>
      </c>
      <c r="AM2758" s="11">
        <v>6.7452021082738535E-4</v>
      </c>
      <c r="AN2758" s="11">
        <v>3.9639571428571434E-2</v>
      </c>
      <c r="AO2758" s="11">
        <v>0.23208276197141808</v>
      </c>
      <c r="AP2758" s="11">
        <v>0.37520000209659338</v>
      </c>
      <c r="AQ2758" s="11">
        <v>0.30459253571278494</v>
      </c>
      <c r="AR2758" s="11">
        <v>618.33482864542702</v>
      </c>
      <c r="AS2758" s="11">
        <v>600</v>
      </c>
      <c r="AT2758" s="11">
        <v>4432026</v>
      </c>
      <c r="AW2758" s="11">
        <v>-0.01</v>
      </c>
      <c r="AX2758" s="11">
        <v>-3.7975184902492964E-2</v>
      </c>
    </row>
    <row r="2759" spans="1:50">
      <c r="A2759"/>
      <c r="B2759"/>
      <c r="C2759"/>
      <c r="D2759"/>
      <c r="E2759"/>
      <c r="F2759"/>
      <c r="G2759"/>
      <c r="H2759"/>
      <c r="I2759"/>
      <c r="J2759"/>
      <c r="K2759"/>
      <c r="L2759"/>
      <c r="M2759"/>
      <c r="N2759"/>
      <c r="O2759"/>
      <c r="P2759"/>
      <c r="Q2759"/>
      <c r="R2759"/>
      <c r="S2759"/>
      <c r="T2759"/>
      <c r="U2759"/>
      <c r="V2759"/>
      <c r="W2759"/>
      <c r="X2759"/>
      <c r="Y2759"/>
      <c r="Z2759"/>
      <c r="AA2759" s="11">
        <v>0.11031439602868176</v>
      </c>
      <c r="AB2759" s="11">
        <v>0.68399999620000007</v>
      </c>
      <c r="AC2759" s="11">
        <v>0.37600000053644178</v>
      </c>
      <c r="AD2759" s="11">
        <v>0.28200000040233136</v>
      </c>
      <c r="AE2759" s="11">
        <v>0.72756000103801499</v>
      </c>
      <c r="AF2759" s="11">
        <v>0.81404000116139641</v>
      </c>
      <c r="AG2759" s="11">
        <v>0.28200000040233136</v>
      </c>
      <c r="AH2759" s="11">
        <v>0.62886000089719896</v>
      </c>
      <c r="AI2759" s="11">
        <v>0.59220000084489588</v>
      </c>
      <c r="AJ2759" s="11">
        <v>0.393358213056276</v>
      </c>
      <c r="AK2759" s="11">
        <v>0.29258509202760596</v>
      </c>
      <c r="AL2759" s="11">
        <v>0.30060462836930785</v>
      </c>
      <c r="AM2759" s="11">
        <v>6.8857271489243706E-4</v>
      </c>
      <c r="AN2759" s="11">
        <v>3.9766285714285719E-2</v>
      </c>
      <c r="AO2759" s="11">
        <v>0.22661506336084764</v>
      </c>
      <c r="AP2759" s="11">
        <v>0.38458000188693403</v>
      </c>
      <c r="AQ2759" s="11">
        <v>0.30060462836930785</v>
      </c>
      <c r="AR2759" s="11">
        <v>664.41806287035899</v>
      </c>
      <c r="AS2759" s="11">
        <v>650</v>
      </c>
      <c r="AT2759" s="11">
        <v>4574926</v>
      </c>
      <c r="AW2759" s="11">
        <v>-0.01</v>
      </c>
      <c r="AX2759" s="11">
        <v>-4.1440184907417743E-2</v>
      </c>
    </row>
    <row r="2760" spans="1:50">
      <c r="A2760"/>
      <c r="B2760"/>
      <c r="C2760"/>
      <c r="D2760"/>
      <c r="E2760"/>
      <c r="F2760"/>
      <c r="G2760"/>
      <c r="H2760"/>
      <c r="I2760"/>
      <c r="J2760"/>
      <c r="K2760"/>
      <c r="L2760"/>
      <c r="M2760"/>
      <c r="N2760"/>
      <c r="O2760"/>
      <c r="P2760"/>
      <c r="Q2760"/>
      <c r="R2760"/>
      <c r="S2760"/>
      <c r="T2760"/>
      <c r="U2760"/>
      <c r="V2760"/>
      <c r="W2760"/>
      <c r="X2760"/>
      <c r="Y2760"/>
      <c r="Z2760"/>
      <c r="AA2760" s="11">
        <v>0.11031439602868176</v>
      </c>
      <c r="AB2760" s="11">
        <v>0.68399999620000007</v>
      </c>
      <c r="AC2760" s="11">
        <v>0.38400000035762788</v>
      </c>
      <c r="AD2760" s="11">
        <v>0.28800000026822092</v>
      </c>
      <c r="AE2760" s="11">
        <v>0.74304000069200993</v>
      </c>
      <c r="AF2760" s="11">
        <v>0.83136000077426431</v>
      </c>
      <c r="AG2760" s="11">
        <v>0.28800000026822092</v>
      </c>
      <c r="AH2760" s="11">
        <v>0.64224000059813269</v>
      </c>
      <c r="AI2760" s="11">
        <v>0.60480000056326388</v>
      </c>
      <c r="AJ2760" s="11">
        <v>0.37550420779750299</v>
      </c>
      <c r="AK2760" s="11">
        <v>0.27842825234652502</v>
      </c>
      <c r="AL2760" s="11">
        <v>0.33764023397735832</v>
      </c>
      <c r="AM2760" s="11">
        <v>7.0262521895748898E-4</v>
      </c>
      <c r="AN2760" s="11">
        <v>4.2325571428571428E-2</v>
      </c>
      <c r="AO2760" s="11">
        <v>0.29391677712074721</v>
      </c>
      <c r="AP2760" s="11">
        <v>0.39396000167727474</v>
      </c>
      <c r="AQ2760" s="11">
        <v>0.33764023397735832</v>
      </c>
      <c r="AR2760" s="11">
        <v>747.08249614889996</v>
      </c>
      <c r="AS2760" s="11">
        <v>730</v>
      </c>
      <c r="AT2760" s="11">
        <v>4736206</v>
      </c>
      <c r="AW2760" s="11">
        <v>-0.01</v>
      </c>
      <c r="AX2760" s="11">
        <v>-5.4026892393291837E-2</v>
      </c>
    </row>
    <row r="2761" spans="1:50">
      <c r="A2761"/>
      <c r="B2761"/>
      <c r="C2761"/>
      <c r="D2761"/>
      <c r="E2761"/>
      <c r="F2761"/>
      <c r="G2761"/>
      <c r="H2761"/>
      <c r="I2761"/>
      <c r="J2761"/>
      <c r="K2761"/>
      <c r="L2761"/>
      <c r="M2761"/>
      <c r="N2761"/>
      <c r="O2761"/>
      <c r="P2761"/>
      <c r="Q2761"/>
      <c r="R2761"/>
      <c r="S2761"/>
      <c r="T2761"/>
      <c r="U2761"/>
      <c r="V2761"/>
      <c r="W2761"/>
      <c r="X2761"/>
      <c r="Y2761"/>
      <c r="Z2761"/>
      <c r="AA2761" s="11">
        <v>0.11031439602868176</v>
      </c>
      <c r="AB2761" s="11">
        <v>0.68399999620000007</v>
      </c>
      <c r="AC2761" s="11">
        <v>0.39200000017881392</v>
      </c>
      <c r="AD2761" s="11">
        <v>0.29400000013411043</v>
      </c>
      <c r="AE2761" s="11">
        <v>0.75852000034600509</v>
      </c>
      <c r="AF2761" s="11">
        <v>0.84868000038713209</v>
      </c>
      <c r="AG2761" s="11">
        <v>0.29400000013411043</v>
      </c>
      <c r="AH2761" s="11">
        <v>0.65562000029906642</v>
      </c>
      <c r="AI2761" s="11">
        <v>0.617400000281632</v>
      </c>
      <c r="AJ2761" s="11">
        <v>0.35765020253872998</v>
      </c>
      <c r="AK2761" s="11">
        <v>0.26427141266544402</v>
      </c>
      <c r="AL2761" s="11">
        <v>0.37467583958540879</v>
      </c>
      <c r="AM2761" s="11">
        <v>1.69768852916E-3</v>
      </c>
      <c r="AN2761" s="11">
        <v>4.4884857142857143E-2</v>
      </c>
      <c r="AO2761" s="11">
        <v>0.36121849088064673</v>
      </c>
      <c r="AP2761" s="11">
        <v>0.40334000146761534</v>
      </c>
      <c r="AQ2761" s="11">
        <v>0.37467583958540879</v>
      </c>
      <c r="AR2761" s="11">
        <v>712.22718367496896</v>
      </c>
      <c r="AS2761" s="11">
        <v>700</v>
      </c>
      <c r="AT2761" s="11">
        <v>4908635</v>
      </c>
      <c r="AW2761" s="11">
        <v>0.01</v>
      </c>
      <c r="AX2761" s="11">
        <v>-5.6042437957336877E-2</v>
      </c>
    </row>
    <row r="2762" spans="1:50">
      <c r="A2762"/>
      <c r="B2762"/>
      <c r="C2762"/>
      <c r="D2762"/>
      <c r="E2762"/>
      <c r="F2762"/>
      <c r="G2762"/>
      <c r="H2762"/>
      <c r="I2762"/>
      <c r="J2762"/>
      <c r="K2762"/>
      <c r="L2762"/>
      <c r="M2762"/>
      <c r="N2762"/>
      <c r="O2762"/>
      <c r="P2762"/>
      <c r="Q2762"/>
      <c r="R2762"/>
      <c r="S2762"/>
      <c r="T2762"/>
      <c r="U2762"/>
      <c r="V2762"/>
      <c r="W2762"/>
      <c r="X2762"/>
      <c r="Y2762"/>
      <c r="Z2762"/>
      <c r="AA2762" s="11">
        <v>0.11031439602868176</v>
      </c>
      <c r="AB2762" s="11">
        <v>0.68399999620000007</v>
      </c>
      <c r="AC2762" s="11">
        <v>0.4</v>
      </c>
      <c r="AD2762" s="11">
        <v>0.3</v>
      </c>
      <c r="AE2762" s="11">
        <v>0.77400000000000002</v>
      </c>
      <c r="AF2762" s="11">
        <v>0.86599999999999999</v>
      </c>
      <c r="AG2762" s="11">
        <v>0.3</v>
      </c>
      <c r="AH2762" s="11">
        <v>0.66900000000000004</v>
      </c>
      <c r="AI2762" s="11">
        <v>0.63</v>
      </c>
      <c r="AJ2762" s="11">
        <v>0.411675202163304</v>
      </c>
      <c r="AK2762" s="11">
        <v>0.25713838511267101</v>
      </c>
      <c r="AL2762" s="11">
        <v>0.37281752205865798</v>
      </c>
      <c r="AM2762" s="11">
        <v>3.7171020344290004E-3</v>
      </c>
      <c r="AN2762" s="11">
        <v>4.7650035714285714E-2</v>
      </c>
      <c r="AO2762" s="11">
        <v>0.36513195670410403</v>
      </c>
      <c r="AP2762" s="11">
        <v>0.41272000125795599</v>
      </c>
      <c r="AQ2762" s="11">
        <v>0.37281752205865798</v>
      </c>
      <c r="AR2762" s="11">
        <v>715.38956189663998</v>
      </c>
      <c r="AS2762" s="11">
        <v>700</v>
      </c>
      <c r="AT2762" s="11">
        <v>5081617</v>
      </c>
      <c r="AW2762" s="11">
        <v>0.02</v>
      </c>
      <c r="AX2762" s="11">
        <v>-5.1460328524525423E-2</v>
      </c>
    </row>
    <row r="2763" spans="1:50">
      <c r="A2763"/>
      <c r="B2763"/>
      <c r="C2763"/>
      <c r="D2763"/>
      <c r="E2763"/>
      <c r="F2763"/>
      <c r="G2763"/>
      <c r="H2763"/>
      <c r="I2763"/>
      <c r="J2763"/>
      <c r="K2763"/>
      <c r="L2763"/>
      <c r="M2763"/>
      <c r="N2763"/>
      <c r="O2763"/>
      <c r="P2763"/>
      <c r="Q2763"/>
      <c r="R2763"/>
      <c r="S2763"/>
      <c r="T2763"/>
      <c r="U2763"/>
      <c r="V2763"/>
      <c r="W2763"/>
      <c r="X2763"/>
      <c r="Y2763"/>
      <c r="Z2763"/>
      <c r="AA2763" s="11">
        <v>0.11031439602868176</v>
      </c>
      <c r="AB2763" s="11">
        <v>0.68399999620000007</v>
      </c>
      <c r="AC2763" s="11">
        <v>0.4</v>
      </c>
      <c r="AD2763" s="11">
        <v>0.3</v>
      </c>
      <c r="AE2763" s="11">
        <v>0.54299999999999993</v>
      </c>
      <c r="AF2763" s="11">
        <v>0.86799999999999999</v>
      </c>
      <c r="AG2763" s="11">
        <v>0.3</v>
      </c>
      <c r="AH2763" s="11">
        <v>0.73799999999999999</v>
      </c>
      <c r="AI2763" s="11">
        <v>0.63</v>
      </c>
      <c r="AJ2763" s="11">
        <v>0.46570020178787797</v>
      </c>
      <c r="AK2763" s="11">
        <v>0.250005357559898</v>
      </c>
      <c r="AL2763" s="11">
        <v>0.37095920453190717</v>
      </c>
      <c r="AM2763" s="11">
        <v>1.0587080281025112E-2</v>
      </c>
      <c r="AN2763" s="11">
        <v>5.0415214285714285E-2</v>
      </c>
      <c r="AO2763" s="11">
        <v>0.36904542252756134</v>
      </c>
      <c r="AP2763" s="11">
        <v>0.4221000010482967</v>
      </c>
      <c r="AQ2763" s="11">
        <v>0.37095920453190717</v>
      </c>
      <c r="AR2763" s="11">
        <v>702.22023060039999</v>
      </c>
      <c r="AS2763" s="11">
        <v>690</v>
      </c>
      <c r="AT2763" s="11">
        <v>5247486</v>
      </c>
      <c r="AW2763" s="11">
        <v>0.02</v>
      </c>
      <c r="AX2763" s="11">
        <v>-4.3820413057361507E-2</v>
      </c>
    </row>
    <row r="2764" spans="1:50">
      <c r="A2764"/>
      <c r="B2764"/>
      <c r="C2764"/>
      <c r="D2764"/>
      <c r="E2764"/>
      <c r="F2764"/>
      <c r="G2764"/>
      <c r="H2764"/>
      <c r="I2764"/>
      <c r="J2764"/>
      <c r="K2764"/>
      <c r="L2764"/>
      <c r="M2764"/>
      <c r="N2764"/>
      <c r="O2764"/>
      <c r="P2764"/>
      <c r="Q2764"/>
      <c r="R2764"/>
      <c r="S2764"/>
      <c r="T2764"/>
      <c r="U2764"/>
      <c r="V2764"/>
      <c r="W2764"/>
      <c r="X2764"/>
      <c r="Y2764"/>
      <c r="Z2764"/>
      <c r="AA2764" s="11">
        <v>0.11031439602868176</v>
      </c>
      <c r="AB2764" s="11">
        <v>0.68399999620000007</v>
      </c>
      <c r="AC2764" s="11">
        <v>0.4</v>
      </c>
      <c r="AD2764" s="11">
        <v>0.1</v>
      </c>
      <c r="AE2764" s="11">
        <v>0.54200000000000004</v>
      </c>
      <c r="AF2764" s="11">
        <v>0.93299999999999994</v>
      </c>
      <c r="AG2764" s="11">
        <v>0.3</v>
      </c>
      <c r="AH2764" s="11">
        <v>0.78900000000000003</v>
      </c>
      <c r="AI2764" s="11">
        <v>0.61</v>
      </c>
      <c r="AJ2764" s="11">
        <v>0.48372877568944067</v>
      </c>
      <c r="AK2764" s="11">
        <v>0.23225741582239001</v>
      </c>
      <c r="AL2764" s="11">
        <v>0.36995530310518854</v>
      </c>
      <c r="AM2764" s="11">
        <v>1.9533279228206E-2</v>
      </c>
      <c r="AN2764" s="11">
        <v>5.3180392857142857E-2</v>
      </c>
      <c r="AO2764" s="11">
        <v>0.3606662093620181</v>
      </c>
      <c r="AP2764" s="11">
        <v>0.43148000083863736</v>
      </c>
      <c r="AQ2764" s="11">
        <v>0.36995530310518854</v>
      </c>
      <c r="AR2764" s="11">
        <v>696.104857211688</v>
      </c>
      <c r="AS2764" s="11">
        <v>680</v>
      </c>
      <c r="AT2764" s="11">
        <v>5403883</v>
      </c>
      <c r="AW2764" s="11">
        <v>0.02</v>
      </c>
      <c r="AX2764" s="11">
        <v>-4.4374049501813229E-2</v>
      </c>
    </row>
    <row r="2765" spans="1:50">
      <c r="A2765"/>
      <c r="B2765"/>
      <c r="C2765"/>
      <c r="D2765"/>
      <c r="E2765"/>
      <c r="F2765"/>
      <c r="G2765"/>
      <c r="H2765"/>
      <c r="I2765"/>
      <c r="J2765"/>
      <c r="K2765"/>
      <c r="L2765"/>
      <c r="M2765"/>
      <c r="N2765"/>
      <c r="O2765"/>
      <c r="P2765"/>
      <c r="Q2765"/>
      <c r="R2765"/>
      <c r="S2765"/>
      <c r="T2765"/>
      <c r="U2765"/>
      <c r="V2765"/>
      <c r="W2765"/>
      <c r="X2765"/>
      <c r="Y2765"/>
      <c r="Z2765"/>
      <c r="AA2765" s="11">
        <v>0.11031439602868176</v>
      </c>
      <c r="AB2765" s="11">
        <v>0.70166666349999995</v>
      </c>
      <c r="AC2765" s="11">
        <v>0.4</v>
      </c>
      <c r="AD2765" s="11">
        <v>0.1</v>
      </c>
      <c r="AE2765" s="11">
        <v>0.54299999999999993</v>
      </c>
      <c r="AF2765" s="11">
        <v>0.89200000000000002</v>
      </c>
      <c r="AG2765" s="11">
        <v>0.3</v>
      </c>
      <c r="AH2765" s="11">
        <v>0.82700000000000007</v>
      </c>
      <c r="AI2765" s="11">
        <v>0.61</v>
      </c>
      <c r="AJ2765" s="11">
        <v>0.50175734959100349</v>
      </c>
      <c r="AK2765" s="11">
        <v>0.214509474084882</v>
      </c>
      <c r="AL2765" s="11">
        <v>0.3689514016784699</v>
      </c>
      <c r="AM2765" s="11">
        <v>3.3041782193753227E-2</v>
      </c>
      <c r="AN2765" s="11">
        <v>5.5945571428571428E-2</v>
      </c>
      <c r="AO2765" s="11">
        <v>0.35228699619647486</v>
      </c>
      <c r="AP2765" s="11">
        <v>0.44086000062897801</v>
      </c>
      <c r="AQ2765" s="11">
        <v>0.3689514016784699</v>
      </c>
      <c r="AR2765" s="11">
        <v>716.86251978124801</v>
      </c>
      <c r="AS2765" s="11">
        <v>710</v>
      </c>
      <c r="AT2765" s="11">
        <v>5553171</v>
      </c>
      <c r="AW2765" s="11">
        <v>0.02</v>
      </c>
      <c r="AX2765" s="11">
        <v>-4.6208983906874002E-2</v>
      </c>
    </row>
    <row r="2766" spans="1:50">
      <c r="A2766"/>
      <c r="B2766"/>
      <c r="C2766"/>
      <c r="D2766"/>
      <c r="E2766"/>
      <c r="F2766"/>
      <c r="G2766"/>
      <c r="H2766"/>
      <c r="I2766"/>
      <c r="J2766"/>
      <c r="K2766"/>
      <c r="L2766"/>
      <c r="M2766"/>
      <c r="N2766"/>
      <c r="O2766"/>
      <c r="P2766"/>
      <c r="Q2766"/>
      <c r="R2766"/>
      <c r="S2766"/>
      <c r="T2766"/>
      <c r="U2766"/>
      <c r="V2766"/>
      <c r="W2766"/>
      <c r="X2766"/>
      <c r="Y2766"/>
      <c r="Z2766"/>
      <c r="AA2766" s="11">
        <v>0.11031439602868176</v>
      </c>
      <c r="AB2766" s="11">
        <v>0.71933333080000006</v>
      </c>
      <c r="AC2766" s="11">
        <v>0.4</v>
      </c>
      <c r="AD2766" s="11">
        <v>0.3</v>
      </c>
      <c r="AE2766" s="11">
        <v>0.52300000000000002</v>
      </c>
      <c r="AF2766" s="11">
        <v>0.88900000000000001</v>
      </c>
      <c r="AG2766" s="11">
        <v>0.3</v>
      </c>
      <c r="AH2766" s="11">
        <v>0.78900000000000003</v>
      </c>
      <c r="AI2766" s="11">
        <v>0.61</v>
      </c>
      <c r="AJ2766" s="11">
        <v>0.43383410053013804</v>
      </c>
      <c r="AK2766" s="11">
        <v>0.22559508051796401</v>
      </c>
      <c r="AL2766" s="11">
        <v>0.34454559974745902</v>
      </c>
      <c r="AM2766" s="11">
        <v>4.7503673782146226E-2</v>
      </c>
      <c r="AN2766" s="11">
        <v>5.8710749999999999E-2</v>
      </c>
      <c r="AO2766" s="11">
        <v>0.30057430851295841</v>
      </c>
      <c r="AP2766" s="11">
        <v>0.45024000041931861</v>
      </c>
      <c r="AQ2766" s="11">
        <v>0.34454559974745902</v>
      </c>
      <c r="AR2766" s="11">
        <v>732.95588114976795</v>
      </c>
      <c r="AS2766" s="11">
        <v>720</v>
      </c>
      <c r="AT2766" s="11">
        <v>5698109</v>
      </c>
      <c r="AW2766" s="11">
        <v>0.01</v>
      </c>
      <c r="AX2766" s="11">
        <v>-4.1301286848163588E-2</v>
      </c>
    </row>
    <row r="2767" spans="1:50">
      <c r="A2767"/>
      <c r="B2767"/>
      <c r="C2767"/>
      <c r="D2767"/>
      <c r="E2767"/>
      <c r="F2767"/>
      <c r="G2767"/>
      <c r="H2767"/>
      <c r="I2767"/>
      <c r="J2767"/>
      <c r="K2767"/>
      <c r="L2767"/>
      <c r="M2767"/>
      <c r="N2767"/>
      <c r="O2767"/>
      <c r="P2767"/>
      <c r="Q2767"/>
      <c r="R2767"/>
      <c r="S2767"/>
      <c r="T2767"/>
      <c r="U2767"/>
      <c r="V2767"/>
      <c r="W2767"/>
      <c r="X2767"/>
      <c r="Y2767"/>
      <c r="Z2767"/>
      <c r="AA2767" s="11">
        <v>0.11031439602868176</v>
      </c>
      <c r="AB2767" s="11">
        <v>0.73699999809999994</v>
      </c>
      <c r="AC2767" s="11">
        <v>0.4</v>
      </c>
      <c r="AD2767" s="11">
        <v>0.3</v>
      </c>
      <c r="AE2767" s="11">
        <v>0.52400000000000002</v>
      </c>
      <c r="AF2767" s="11">
        <v>0.92</v>
      </c>
      <c r="AG2767" s="11">
        <v>0.3</v>
      </c>
      <c r="AH2767" s="11">
        <v>0.78700000000000003</v>
      </c>
      <c r="AI2767" s="11">
        <v>0.59799999999999998</v>
      </c>
      <c r="AJ2767" s="11">
        <v>0.42655147854489195</v>
      </c>
      <c r="AK2767" s="11">
        <v>0.24527415465519198</v>
      </c>
      <c r="AL2767" s="11">
        <v>0.31851459970377893</v>
      </c>
      <c r="AM2767" s="11">
        <v>6.3237754790735554E-2</v>
      </c>
      <c r="AN2767" s="11">
        <v>6.1475928571428563E-2</v>
      </c>
      <c r="AO2767" s="11">
        <v>0.28789048760407943</v>
      </c>
      <c r="AP2767" s="11">
        <v>0.45962000020965932</v>
      </c>
      <c r="AQ2767" s="11">
        <v>0.31851459970377893</v>
      </c>
      <c r="AR2767" s="11">
        <v>757.05483199614605</v>
      </c>
      <c r="AS2767" s="11">
        <v>750</v>
      </c>
      <c r="AT2767" s="11">
        <v>5843292</v>
      </c>
      <c r="AW2767" s="11">
        <v>0.01</v>
      </c>
      <c r="AX2767" s="11">
        <v>-4.7387453495651766E-2</v>
      </c>
    </row>
    <row r="2768" spans="1:50">
      <c r="A2768"/>
      <c r="B2768"/>
      <c r="C2768"/>
      <c r="D2768"/>
      <c r="E2768"/>
      <c r="F2768"/>
      <c r="G2768"/>
      <c r="H2768"/>
      <c r="I2768"/>
      <c r="J2768"/>
      <c r="K2768"/>
      <c r="L2768"/>
      <c r="M2768"/>
      <c r="N2768"/>
      <c r="O2768"/>
      <c r="P2768"/>
      <c r="Q2768"/>
      <c r="R2768"/>
      <c r="S2768"/>
      <c r="T2768"/>
      <c r="U2768"/>
      <c r="V2768"/>
      <c r="W2768"/>
      <c r="X2768"/>
      <c r="Y2768"/>
      <c r="Z2768"/>
      <c r="AA2768" s="11">
        <v>0.11031439602868176</v>
      </c>
      <c r="AB2768" s="11">
        <v>0.75466666540000005</v>
      </c>
      <c r="AC2768" s="11">
        <v>0.4</v>
      </c>
      <c r="AD2768" s="11">
        <v>0.3</v>
      </c>
      <c r="AE2768" s="11">
        <v>0.52200000000000002</v>
      </c>
      <c r="AF2768" s="11">
        <v>0.94900000000000007</v>
      </c>
      <c r="AG2768" s="11">
        <v>0.3</v>
      </c>
      <c r="AH2768" s="11">
        <v>0.85799999999999998</v>
      </c>
      <c r="AI2768" s="11">
        <v>0.62</v>
      </c>
      <c r="AJ2768" s="11">
        <v>0.18007873079682798</v>
      </c>
      <c r="AK2768" s="11">
        <v>0.22503250643785599</v>
      </c>
      <c r="AL2768" s="11">
        <v>0.34966230081311922</v>
      </c>
      <c r="AM2768" s="11">
        <v>8.0408917548942443E-2</v>
      </c>
      <c r="AN2768" s="11">
        <v>6.4241107142857148E-2</v>
      </c>
      <c r="AO2768" s="11">
        <v>0.27907104111393666</v>
      </c>
      <c r="AP2768" s="11">
        <v>0.46899999999999997</v>
      </c>
      <c r="AQ2768" s="11">
        <v>0.34966230081311922</v>
      </c>
      <c r="AR2768" s="11">
        <v>772.02941569558004</v>
      </c>
      <c r="AS2768" s="11">
        <v>760</v>
      </c>
      <c r="AT2768" s="11">
        <v>5992080</v>
      </c>
      <c r="AW2768" s="11">
        <v>0</v>
      </c>
      <c r="AX2768" s="11">
        <v>-4.4736793594276181E-2</v>
      </c>
    </row>
    <row r="2769" spans="1:50">
      <c r="A2769"/>
      <c r="B2769"/>
      <c r="C2769"/>
      <c r="D2769"/>
      <c r="E2769"/>
      <c r="F2769"/>
      <c r="G2769"/>
      <c r="H2769"/>
      <c r="I2769"/>
      <c r="J2769"/>
      <c r="K2769"/>
      <c r="L2769"/>
      <c r="M2769"/>
      <c r="N2769"/>
      <c r="O2769"/>
      <c r="P2769"/>
      <c r="Q2769"/>
      <c r="R2769"/>
      <c r="S2769"/>
      <c r="T2769"/>
      <c r="U2769"/>
      <c r="V2769"/>
      <c r="W2769"/>
      <c r="X2769"/>
      <c r="Y2769"/>
      <c r="Z2769"/>
      <c r="AA2769" s="11">
        <v>0.11031439602868176</v>
      </c>
      <c r="AB2769" s="11">
        <v>0.77233333269999993</v>
      </c>
      <c r="AC2769" s="11">
        <v>0.373</v>
      </c>
      <c r="AD2769" s="11">
        <v>0.3</v>
      </c>
      <c r="AE2769" s="11">
        <v>0.49700000000000005</v>
      </c>
      <c r="AF2769" s="11">
        <v>0.94400000000000006</v>
      </c>
      <c r="AG2769" s="11">
        <v>0.3</v>
      </c>
      <c r="AH2769" s="11">
        <v>0.86499999999999999</v>
      </c>
      <c r="AI2769" s="11">
        <v>0.56999999999999995</v>
      </c>
      <c r="AJ2769" s="11">
        <v>0.36353448096907404</v>
      </c>
      <c r="AK2769" s="11">
        <v>0.22706321887457398</v>
      </c>
      <c r="AL2769" s="11">
        <v>0.27438291001478027</v>
      </c>
      <c r="AM2769" s="11">
        <v>0.12801946243000334</v>
      </c>
      <c r="AN2769" s="11">
        <v>6.7006285714285713E-2</v>
      </c>
      <c r="AO2769" s="11">
        <v>0.29629236842602941</v>
      </c>
      <c r="AP2769" s="11">
        <v>0.48299999999999998</v>
      </c>
      <c r="AQ2769" s="11">
        <v>0.27438291001478027</v>
      </c>
      <c r="AR2769" s="11">
        <v>807.63094454334203</v>
      </c>
      <c r="AS2769" s="11">
        <v>790</v>
      </c>
      <c r="AT2769" s="11">
        <v>6144899</v>
      </c>
      <c r="AU2769" s="11">
        <v>34.409999999999997</v>
      </c>
      <c r="AV2769" s="11">
        <v>69.31</v>
      </c>
      <c r="AW2769" s="11">
        <v>0.01</v>
      </c>
      <c r="AX2769" s="11">
        <v>-4.0650484347568905E-2</v>
      </c>
    </row>
    <row r="2770" spans="1:50">
      <c r="A2770"/>
      <c r="B2770"/>
      <c r="C2770"/>
      <c r="D2770"/>
      <c r="E2770"/>
      <c r="F2770"/>
      <c r="G2770"/>
      <c r="H2770"/>
      <c r="I2770"/>
      <c r="J2770"/>
      <c r="K2770"/>
      <c r="L2770"/>
      <c r="M2770"/>
      <c r="N2770"/>
      <c r="O2770"/>
      <c r="P2770"/>
      <c r="Q2770"/>
      <c r="R2770"/>
      <c r="S2770"/>
      <c r="T2770"/>
      <c r="U2770"/>
      <c r="V2770"/>
      <c r="W2770"/>
      <c r="X2770"/>
      <c r="Y2770"/>
      <c r="Z2770"/>
      <c r="AA2770" s="11">
        <v>0.11031439602868176</v>
      </c>
      <c r="AB2770" s="11">
        <v>0.79</v>
      </c>
      <c r="AC2770" s="11">
        <v>0.375</v>
      </c>
      <c r="AD2770" s="11">
        <v>0.3</v>
      </c>
      <c r="AE2770" s="11">
        <v>0.54700000000000004</v>
      </c>
      <c r="AF2770" s="11">
        <v>0.92</v>
      </c>
      <c r="AG2770" s="11">
        <v>0.3</v>
      </c>
      <c r="AH2770" s="11">
        <v>0.76500000000000001</v>
      </c>
      <c r="AI2770" s="11">
        <v>0.68400000000000005</v>
      </c>
      <c r="AJ2770" s="11">
        <v>0.411092250918008</v>
      </c>
      <c r="AK2770" s="11">
        <v>0.25757265270985796</v>
      </c>
      <c r="AL2770" s="11">
        <v>0.29503382942854939</v>
      </c>
      <c r="AM2770" s="11">
        <v>0.20991631080838333</v>
      </c>
      <c r="AN2770" s="11">
        <v>7.5633428571428574E-2</v>
      </c>
      <c r="AO2770" s="11">
        <v>0.3127099505669218</v>
      </c>
      <c r="AP2770" s="11">
        <v>0.47799999999999998</v>
      </c>
      <c r="AQ2770" s="11">
        <v>0.29503382942854939</v>
      </c>
      <c r="AR2770" s="11">
        <v>830.15622026512199</v>
      </c>
      <c r="AS2770" s="11">
        <v>820</v>
      </c>
      <c r="AT2770" s="11">
        <v>6300495</v>
      </c>
      <c r="AW2770" s="11">
        <v>0.03</v>
      </c>
      <c r="AX2770" s="11">
        <v>-3.0158474541559621E-2</v>
      </c>
    </row>
    <row r="2771" spans="1:50">
      <c r="A2771"/>
      <c r="B2771"/>
      <c r="C2771"/>
      <c r="D2771"/>
      <c r="E2771"/>
      <c r="F2771"/>
      <c r="G2771"/>
      <c r="H2771"/>
      <c r="I2771"/>
      <c r="J2771"/>
      <c r="K2771"/>
      <c r="L2771"/>
      <c r="M2771"/>
      <c r="N2771"/>
      <c r="O2771"/>
      <c r="P2771"/>
      <c r="Q2771"/>
      <c r="R2771"/>
      <c r="S2771"/>
      <c r="T2771"/>
      <c r="U2771"/>
      <c r="V2771"/>
      <c r="W2771"/>
      <c r="X2771"/>
      <c r="Y2771"/>
      <c r="Z2771"/>
      <c r="AA2771" s="11">
        <v>0.11031439602868176</v>
      </c>
      <c r="AB2771" s="11">
        <v>0.79419999990612267</v>
      </c>
      <c r="AC2771" s="11">
        <v>0.36399999999999999</v>
      </c>
      <c r="AD2771" s="11">
        <v>0.3</v>
      </c>
      <c r="AE2771" s="11">
        <v>0.53900000000000003</v>
      </c>
      <c r="AF2771" s="11">
        <v>0.88800000000000001</v>
      </c>
      <c r="AG2771" s="11">
        <v>0.3</v>
      </c>
      <c r="AH2771" s="11">
        <v>0.78200000000000003</v>
      </c>
      <c r="AI2771" s="11">
        <v>0.69200000000000006</v>
      </c>
      <c r="AJ2771" s="11">
        <v>0.44848006011038599</v>
      </c>
      <c r="AK2771" s="11">
        <v>0.27659241017436803</v>
      </c>
      <c r="AL2771" s="11">
        <v>0.30039654031741481</v>
      </c>
      <c r="AM2771" s="11">
        <v>0.26657665754963111</v>
      </c>
      <c r="AN2771" s="11">
        <v>7.4120760033810781E-2</v>
      </c>
      <c r="AO2771" s="11">
        <v>0.33797618263028778</v>
      </c>
      <c r="AP2771" s="11">
        <v>0.48299999999999998</v>
      </c>
      <c r="AQ2771" s="11">
        <v>0.30039654031741481</v>
      </c>
      <c r="AR2771" s="11">
        <v>842.43322074067703</v>
      </c>
      <c r="AS2771" s="11">
        <v>840</v>
      </c>
      <c r="AT2771" s="11">
        <v>6458605</v>
      </c>
      <c r="AW2771" s="11">
        <v>0.04</v>
      </c>
      <c r="AX2771" s="11">
        <v>-2.2402028531115392E-2</v>
      </c>
    </row>
    <row r="2772" spans="1:50">
      <c r="A2772"/>
      <c r="B2772"/>
      <c r="C2772"/>
      <c r="D2772"/>
      <c r="E2772"/>
      <c r="F2772"/>
      <c r="G2772"/>
      <c r="H2772"/>
      <c r="I2772"/>
      <c r="J2772"/>
      <c r="K2772"/>
      <c r="L2772"/>
      <c r="M2772"/>
      <c r="N2772"/>
      <c r="O2772"/>
      <c r="P2772"/>
      <c r="Q2772"/>
      <c r="R2772"/>
      <c r="S2772"/>
      <c r="T2772"/>
      <c r="U2772"/>
      <c r="V2772"/>
      <c r="W2772"/>
      <c r="X2772"/>
      <c r="Y2772"/>
      <c r="Z2772"/>
      <c r="AA2772" s="11">
        <v>0.11031439602868176</v>
      </c>
      <c r="AB2772" s="11">
        <v>0.79839999981224541</v>
      </c>
      <c r="AC2772" s="11">
        <v>0.36599999999999999</v>
      </c>
      <c r="AD2772" s="11">
        <v>0.3</v>
      </c>
      <c r="AE2772" s="11">
        <v>0.53700000000000003</v>
      </c>
      <c r="AF2772" s="11">
        <v>0.86599999999999999</v>
      </c>
      <c r="AG2772" s="11">
        <v>0.3</v>
      </c>
      <c r="AH2772" s="11">
        <v>0.81499999999999995</v>
      </c>
      <c r="AI2772" s="11">
        <v>0.70599999999999996</v>
      </c>
      <c r="AJ2772" s="11">
        <v>0.45732513877686004</v>
      </c>
      <c r="AK2772" s="11">
        <v>0.29271007071706401</v>
      </c>
      <c r="AL2772" s="11">
        <v>0.28404195586623654</v>
      </c>
      <c r="AM2772" s="11">
        <v>0.36720248050627996</v>
      </c>
      <c r="AN2772" s="11">
        <v>7.2608091496192989E-2</v>
      </c>
      <c r="AO2772" s="11">
        <v>0.32096942252516036</v>
      </c>
      <c r="AP2772" s="11">
        <v>0.44700000000000001</v>
      </c>
      <c r="AQ2772" s="11">
        <v>0.28404195586623654</v>
      </c>
      <c r="AR2772" s="11">
        <v>850.33452874036504</v>
      </c>
      <c r="AS2772" s="11">
        <v>850</v>
      </c>
      <c r="AT2772" s="11">
        <v>6618613</v>
      </c>
      <c r="AW2772" s="11">
        <v>0.04</v>
      </c>
      <c r="AX2772" s="11">
        <v>-2.6055269873291986E-2</v>
      </c>
    </row>
    <row r="2773" spans="1:50">
      <c r="A2773"/>
      <c r="B2773"/>
      <c r="C2773"/>
      <c r="D2773"/>
      <c r="E2773"/>
      <c r="F2773"/>
      <c r="G2773"/>
      <c r="H2773"/>
      <c r="I2773"/>
      <c r="J2773"/>
      <c r="K2773"/>
      <c r="L2773"/>
      <c r="M2773"/>
      <c r="N2773"/>
      <c r="O2773"/>
      <c r="P2773"/>
      <c r="Q2773"/>
      <c r="R2773"/>
      <c r="S2773"/>
      <c r="T2773"/>
      <c r="U2773"/>
      <c r="V2773"/>
      <c r="W2773"/>
      <c r="X2773"/>
      <c r="Y2773"/>
      <c r="Z2773"/>
      <c r="AA2773" s="11">
        <v>0.11031439602868176</v>
      </c>
      <c r="AB2773" s="11">
        <v>0.80259999971836804</v>
      </c>
      <c r="AC2773" s="11">
        <v>0.36799999999999999</v>
      </c>
      <c r="AD2773" s="11">
        <v>0.3</v>
      </c>
      <c r="AE2773" s="11">
        <v>0.56200000000000006</v>
      </c>
      <c r="AF2773" s="11">
        <v>0.86</v>
      </c>
      <c r="AG2773" s="11">
        <v>0.25</v>
      </c>
      <c r="AH2773" s="11">
        <v>0.745</v>
      </c>
      <c r="AI2773" s="11">
        <v>0.628</v>
      </c>
      <c r="AJ2773" s="11">
        <v>0.4577518873795528</v>
      </c>
      <c r="AK2773" s="11">
        <v>0.29478296996356046</v>
      </c>
      <c r="AL2773" s="11">
        <v>0.28620153625930378</v>
      </c>
      <c r="AM2773" s="11">
        <v>0.36353045578329329</v>
      </c>
      <c r="AN2773" s="11">
        <v>7.1095422958575183E-2</v>
      </c>
      <c r="AO2773" s="11">
        <v>0.3227597282598923</v>
      </c>
      <c r="AP2773" s="11">
        <v>0.433</v>
      </c>
      <c r="AQ2773" s="11">
        <v>0.28620153625930378</v>
      </c>
      <c r="AS2773" s="11">
        <v>872</v>
      </c>
      <c r="AW2773" s="11">
        <v>0.03</v>
      </c>
      <c r="AX2773" s="11">
        <v>-2.8570483808321057E-2</v>
      </c>
    </row>
    <row r="2774" spans="1:50">
      <c r="A2774"/>
      <c r="B2774"/>
      <c r="C2774"/>
      <c r="D2774"/>
      <c r="E2774"/>
      <c r="F2774"/>
      <c r="G2774"/>
      <c r="H2774"/>
      <c r="I2774"/>
      <c r="J2774"/>
      <c r="K2774"/>
      <c r="L2774"/>
      <c r="M2774"/>
      <c r="N2774"/>
      <c r="O2774"/>
      <c r="P2774"/>
      <c r="Q2774"/>
      <c r="R2774"/>
      <c r="S2774"/>
      <c r="T2774"/>
      <c r="U2774"/>
      <c r="V2774"/>
      <c r="W2774"/>
      <c r="X2774"/>
      <c r="Y2774"/>
      <c r="Z2774"/>
      <c r="AA2774" s="11">
        <v>0</v>
      </c>
      <c r="AB2774" s="11">
        <v>0.73</v>
      </c>
      <c r="AC2774" s="11">
        <v>0.56880000494420524</v>
      </c>
      <c r="AD2774" s="11">
        <v>0.14400000125169754</v>
      </c>
      <c r="AE2774" s="11">
        <v>0.59400000516325235</v>
      </c>
      <c r="AF2774" s="11">
        <v>0.41760000362992289</v>
      </c>
      <c r="AG2774" s="11">
        <v>0.28800000250339508</v>
      </c>
      <c r="AH2774" s="11">
        <v>0.49608000431209803</v>
      </c>
      <c r="AI2774" s="11">
        <v>0.4032000035047531</v>
      </c>
      <c r="AJ2774" s="11">
        <v>0.60990248846459139</v>
      </c>
      <c r="AK2774" s="11">
        <v>0.48182122425231438</v>
      </c>
      <c r="AL2774" s="11">
        <v>0.45693234165648755</v>
      </c>
      <c r="AM2774" s="11">
        <v>3.4230866657082226E-3</v>
      </c>
      <c r="AN2774" s="11">
        <v>4.467270294397005E-2</v>
      </c>
      <c r="AO2774" s="11">
        <v>0.3719040417376851</v>
      </c>
      <c r="AP2774" s="11">
        <v>0.71568000622093675</v>
      </c>
      <c r="AQ2774" s="11">
        <v>0.45693234165648755</v>
      </c>
      <c r="AR2774" s="11">
        <v>2889.0097798613201</v>
      </c>
      <c r="AS2774" s="11">
        <v>2940</v>
      </c>
      <c r="AT2774" s="11">
        <v>97378</v>
      </c>
      <c r="AW2774" s="11">
        <v>-0.09</v>
      </c>
      <c r="AX2774" s="11">
        <v>2.2001317285367805E-3</v>
      </c>
    </row>
    <row r="2775" spans="1:50">
      <c r="A2775"/>
      <c r="B2775"/>
      <c r="C2775"/>
      <c r="D2775"/>
      <c r="E2775"/>
      <c r="F2775"/>
      <c r="G2775"/>
      <c r="H2775"/>
      <c r="I2775"/>
      <c r="J2775"/>
      <c r="K2775"/>
      <c r="L2775"/>
      <c r="M2775"/>
      <c r="N2775"/>
      <c r="O2775"/>
      <c r="P2775"/>
      <c r="Q2775"/>
      <c r="R2775"/>
      <c r="S2775"/>
      <c r="T2775"/>
      <c r="U2775"/>
      <c r="V2775"/>
      <c r="W2775"/>
      <c r="X2775"/>
      <c r="Y2775"/>
      <c r="Z2775"/>
      <c r="AA2775" s="11">
        <v>0</v>
      </c>
      <c r="AB2775" s="11">
        <v>0.73</v>
      </c>
      <c r="AC2775" s="11">
        <v>0.58460000459104777</v>
      </c>
      <c r="AD2775" s="11">
        <v>0.14800000116229056</v>
      </c>
      <c r="AE2775" s="11">
        <v>0.61050000479444866</v>
      </c>
      <c r="AF2775" s="11">
        <v>0.42920000337064268</v>
      </c>
      <c r="AG2775" s="11">
        <v>0.29600000232458112</v>
      </c>
      <c r="AH2775" s="11">
        <v>0.50986000400409115</v>
      </c>
      <c r="AI2775" s="11">
        <v>0.41440000325441362</v>
      </c>
      <c r="AJ2775" s="11">
        <v>0.61251921431078604</v>
      </c>
      <c r="AK2775" s="11">
        <v>0.48145022883735378</v>
      </c>
      <c r="AL2775" s="11">
        <v>0.45601600852203161</v>
      </c>
      <c r="AM2775" s="11">
        <v>3.4351127672450003E-3</v>
      </c>
      <c r="AN2775" s="11">
        <v>4.5643848636548967E-2</v>
      </c>
      <c r="AO2775" s="11">
        <v>0.36917859588201718</v>
      </c>
      <c r="AP2775" s="11">
        <v>0.7355600057765842</v>
      </c>
      <c r="AQ2775" s="11">
        <v>0.45601600852203161</v>
      </c>
      <c r="AR2775" s="11">
        <v>2931.98617809606</v>
      </c>
      <c r="AS2775" s="11">
        <v>3000</v>
      </c>
      <c r="AT2775" s="11">
        <v>97684</v>
      </c>
      <c r="AW2775" s="11">
        <v>-0.09</v>
      </c>
      <c r="AX2775" s="11">
        <v>2.7109036942606912E-3</v>
      </c>
    </row>
    <row r="2776" spans="1:50">
      <c r="A2776"/>
      <c r="B2776"/>
      <c r="C2776"/>
      <c r="D2776"/>
      <c r="E2776"/>
      <c r="F2776"/>
      <c r="G2776"/>
      <c r="H2776"/>
      <c r="I2776"/>
      <c r="J2776"/>
      <c r="K2776"/>
      <c r="L2776"/>
      <c r="M2776"/>
      <c r="N2776"/>
      <c r="O2776"/>
      <c r="P2776"/>
      <c r="Q2776"/>
      <c r="R2776"/>
      <c r="S2776"/>
      <c r="T2776"/>
      <c r="U2776"/>
      <c r="V2776"/>
      <c r="W2776"/>
      <c r="X2776"/>
      <c r="Y2776"/>
      <c r="Z2776"/>
      <c r="AA2776" s="11">
        <v>0</v>
      </c>
      <c r="AB2776" s="11">
        <v>0.73</v>
      </c>
      <c r="AC2776" s="11">
        <v>0.60040000423789019</v>
      </c>
      <c r="AD2776" s="11">
        <v>0.15200000107288361</v>
      </c>
      <c r="AE2776" s="11">
        <v>0.62700000442564485</v>
      </c>
      <c r="AF2776" s="11">
        <v>0.44080000311136247</v>
      </c>
      <c r="AG2776" s="11">
        <v>0.30400000214576722</v>
      </c>
      <c r="AH2776" s="11">
        <v>0.5236400036960841</v>
      </c>
      <c r="AI2776" s="11">
        <v>0.42560000300407408</v>
      </c>
      <c r="AJ2776" s="11">
        <v>0.61513594015698048</v>
      </c>
      <c r="AK2776" s="11">
        <v>0.48396670064778335</v>
      </c>
      <c r="AL2776" s="11">
        <v>0.45509967538757568</v>
      </c>
      <c r="AM2776" s="11">
        <v>1.3623096597972222E-3</v>
      </c>
      <c r="AN2776" s="11">
        <v>4.6614994329127885E-2</v>
      </c>
      <c r="AO2776" s="11">
        <v>0.36645315002634932</v>
      </c>
      <c r="AP2776" s="11">
        <v>0.75544000533223155</v>
      </c>
      <c r="AQ2776" s="11">
        <v>0.45509967538757568</v>
      </c>
      <c r="AR2776" s="11">
        <v>2956.6089299845298</v>
      </c>
      <c r="AS2776" s="11">
        <v>3030</v>
      </c>
      <c r="AT2776" s="11">
        <v>97873</v>
      </c>
      <c r="AW2776" s="11">
        <v>-0.08</v>
      </c>
      <c r="AX2776" s="11">
        <v>1.3366326269958484E-3</v>
      </c>
    </row>
    <row r="2777" spans="1:50">
      <c r="A2777"/>
      <c r="B2777"/>
      <c r="C2777"/>
      <c r="D2777"/>
      <c r="E2777"/>
      <c r="F2777"/>
      <c r="G2777"/>
      <c r="H2777"/>
      <c r="I2777"/>
      <c r="J2777"/>
      <c r="K2777"/>
      <c r="L2777"/>
      <c r="M2777"/>
      <c r="N2777"/>
      <c r="O2777"/>
      <c r="P2777"/>
      <c r="Q2777"/>
      <c r="R2777"/>
      <c r="S2777"/>
      <c r="T2777"/>
      <c r="U2777"/>
      <c r="V2777"/>
      <c r="W2777"/>
      <c r="X2777"/>
      <c r="Y2777"/>
      <c r="Z2777"/>
      <c r="AA2777" s="11">
        <v>0</v>
      </c>
      <c r="AB2777" s="11">
        <v>0.73</v>
      </c>
      <c r="AC2777" s="11">
        <v>0.61620000388473273</v>
      </c>
      <c r="AD2777" s="11">
        <v>0.15600000098347663</v>
      </c>
      <c r="AE2777" s="11">
        <v>0.64350000405684116</v>
      </c>
      <c r="AF2777" s="11">
        <v>0.45240000285208226</v>
      </c>
      <c r="AG2777" s="11">
        <v>0.31200000196695327</v>
      </c>
      <c r="AH2777" s="11">
        <v>0.53742000338807705</v>
      </c>
      <c r="AI2777" s="11">
        <v>0.4368000027537346</v>
      </c>
      <c r="AJ2777" s="11">
        <v>0.61775266600317513</v>
      </c>
      <c r="AK2777" s="11">
        <v>0.48648317245821299</v>
      </c>
      <c r="AL2777" s="11">
        <v>0.45418334225311974</v>
      </c>
      <c r="AM2777" s="11">
        <v>1.4735920961054445E-3</v>
      </c>
      <c r="AN2777" s="11">
        <v>4.7586140021706802E-2</v>
      </c>
      <c r="AO2777" s="11">
        <v>0.3637277041706814</v>
      </c>
      <c r="AP2777" s="11">
        <v>0.775320004887879</v>
      </c>
      <c r="AQ2777" s="11">
        <v>0.45418334225311974</v>
      </c>
      <c r="AR2777" s="11">
        <v>3077.7621266277001</v>
      </c>
      <c r="AS2777" s="11">
        <v>3210</v>
      </c>
      <c r="AT2777" s="11">
        <v>98022</v>
      </c>
      <c r="AW2777" s="11">
        <v>-0.08</v>
      </c>
      <c r="AX2777" s="11">
        <v>-7.5774942239227872E-3</v>
      </c>
    </row>
    <row r="2778" spans="1:50">
      <c r="A2778"/>
      <c r="B2778"/>
      <c r="C2778"/>
      <c r="D2778"/>
      <c r="E2778"/>
      <c r="F2778"/>
      <c r="G2778"/>
      <c r="H2778"/>
      <c r="I2778"/>
      <c r="J2778"/>
      <c r="K2778"/>
      <c r="L2778"/>
      <c r="M2778"/>
      <c r="N2778"/>
      <c r="O2778"/>
      <c r="P2778"/>
      <c r="Q2778"/>
      <c r="R2778"/>
      <c r="S2778"/>
      <c r="T2778"/>
      <c r="U2778"/>
      <c r="V2778"/>
      <c r="W2778"/>
      <c r="X2778"/>
      <c r="Y2778"/>
      <c r="Z2778"/>
      <c r="AA2778" s="11">
        <v>0</v>
      </c>
      <c r="AB2778" s="11">
        <v>0.73</v>
      </c>
      <c r="AC2778" s="11">
        <v>0.63200000353157515</v>
      </c>
      <c r="AD2778" s="11">
        <v>0.16000000089406968</v>
      </c>
      <c r="AE2778" s="11">
        <v>0.66000000368803735</v>
      </c>
      <c r="AF2778" s="11">
        <v>0.46400000259280205</v>
      </c>
      <c r="AG2778" s="11">
        <v>0.32000000178813937</v>
      </c>
      <c r="AH2778" s="11">
        <v>0.55120000308007011</v>
      </c>
      <c r="AI2778" s="11">
        <v>0.44800000250339506</v>
      </c>
      <c r="AJ2778" s="11">
        <v>0.62036939184936968</v>
      </c>
      <c r="AK2778" s="11">
        <v>0.489221371360616</v>
      </c>
      <c r="AL2778" s="11">
        <v>0.42357027280878567</v>
      </c>
      <c r="AM2778" s="11">
        <v>1.583504408363111E-3</v>
      </c>
      <c r="AN2778" s="11">
        <v>4.8557285714285713E-2</v>
      </c>
      <c r="AO2778" s="11">
        <v>0.43022012697339101</v>
      </c>
      <c r="AP2778" s="11">
        <v>0.79520000444352634</v>
      </c>
      <c r="AQ2778" s="11">
        <v>0.42357027280878567</v>
      </c>
      <c r="AR2778" s="11">
        <v>3246.12492121779</v>
      </c>
      <c r="AS2778" s="11">
        <v>3350</v>
      </c>
      <c r="AT2778" s="11">
        <v>98235</v>
      </c>
      <c r="AW2778" s="11">
        <v>-7.0000000000000007E-2</v>
      </c>
      <c r="AX2778" s="11">
        <v>-1.1027690506636878E-2</v>
      </c>
    </row>
    <row r="2779" spans="1:50">
      <c r="A2779"/>
      <c r="B2779"/>
      <c r="C2779"/>
      <c r="D2779"/>
      <c r="E2779"/>
      <c r="F2779"/>
      <c r="G2779"/>
      <c r="H2779"/>
      <c r="I2779"/>
      <c r="J2779"/>
      <c r="K2779"/>
      <c r="L2779"/>
      <c r="M2779"/>
      <c r="N2779"/>
      <c r="O2779"/>
      <c r="P2779"/>
      <c r="Q2779"/>
      <c r="R2779"/>
      <c r="S2779"/>
      <c r="T2779"/>
      <c r="U2779"/>
      <c r="V2779"/>
      <c r="W2779"/>
      <c r="X2779"/>
      <c r="Y2779"/>
      <c r="Z2779"/>
      <c r="AA2779" s="11">
        <v>0</v>
      </c>
      <c r="AB2779" s="11">
        <v>0.73</v>
      </c>
      <c r="AC2779" s="11">
        <v>0.64780000317841768</v>
      </c>
      <c r="AD2779" s="11">
        <v>0.1640000008046627</v>
      </c>
      <c r="AE2779" s="11">
        <v>0.67650000331923366</v>
      </c>
      <c r="AF2779" s="11">
        <v>0.47560000233352184</v>
      </c>
      <c r="AG2779" s="11">
        <v>0.32800000160932541</v>
      </c>
      <c r="AH2779" s="11">
        <v>0.56498000277206306</v>
      </c>
      <c r="AI2779" s="11">
        <v>0.45920000225305557</v>
      </c>
      <c r="AJ2779" s="11">
        <v>0.62298611769556422</v>
      </c>
      <c r="AK2779" s="11">
        <v>0.49195957026301895</v>
      </c>
      <c r="AL2779" s="11">
        <v>0.39295720336445161</v>
      </c>
      <c r="AM2779" s="11">
        <v>2.0286650369724444E-3</v>
      </c>
      <c r="AN2779" s="11">
        <v>6.9084142857142858E-2</v>
      </c>
      <c r="AO2779" s="11">
        <v>0.49671254977610069</v>
      </c>
      <c r="AP2779" s="11">
        <v>0.81508000399917369</v>
      </c>
      <c r="AQ2779" s="11">
        <v>0.39295720336445161</v>
      </c>
      <c r="AR2779" s="11">
        <v>3408.7204507512602</v>
      </c>
      <c r="AS2779" s="11">
        <v>3450</v>
      </c>
      <c r="AT2779" s="11">
        <v>98587</v>
      </c>
      <c r="AW2779" s="11">
        <v>-0.06</v>
      </c>
      <c r="AX2779" s="11">
        <v>-1.3688680796224595E-2</v>
      </c>
    </row>
    <row r="2780" spans="1:50">
      <c r="A2780"/>
      <c r="B2780"/>
      <c r="C2780"/>
      <c r="D2780"/>
      <c r="E2780"/>
      <c r="F2780"/>
      <c r="G2780"/>
      <c r="H2780"/>
      <c r="I2780"/>
      <c r="J2780"/>
      <c r="K2780"/>
      <c r="L2780"/>
      <c r="M2780"/>
      <c r="N2780"/>
      <c r="O2780"/>
      <c r="P2780"/>
      <c r="Q2780"/>
      <c r="R2780"/>
      <c r="S2780"/>
      <c r="T2780"/>
      <c r="U2780"/>
      <c r="V2780"/>
      <c r="W2780"/>
      <c r="X2780"/>
      <c r="Y2780"/>
      <c r="Z2780"/>
      <c r="AA2780" s="11">
        <v>0</v>
      </c>
      <c r="AB2780" s="11">
        <v>0.73</v>
      </c>
      <c r="AC2780" s="11">
        <v>0.66360000282526022</v>
      </c>
      <c r="AD2780" s="11">
        <v>0.16800000071525573</v>
      </c>
      <c r="AE2780" s="11">
        <v>0.69300000295042996</v>
      </c>
      <c r="AF2780" s="11">
        <v>0.48720000207424163</v>
      </c>
      <c r="AG2780" s="11">
        <v>0.33600000143051145</v>
      </c>
      <c r="AH2780" s="11">
        <v>0.57876000246405612</v>
      </c>
      <c r="AI2780" s="11">
        <v>0.47040000200271609</v>
      </c>
      <c r="AJ2780" s="11">
        <v>0.62560284354175888</v>
      </c>
      <c r="AK2780" s="11">
        <v>0.49664804741804236</v>
      </c>
      <c r="AL2780" s="11">
        <v>0.37837559822723177</v>
      </c>
      <c r="AM2780" s="11">
        <v>2.6459831509174445E-3</v>
      </c>
      <c r="AN2780" s="11">
        <v>5.9474571428571425E-2</v>
      </c>
      <c r="AO2780" s="11">
        <v>0.50308558559304006</v>
      </c>
      <c r="AP2780" s="11">
        <v>0.83496000355482114</v>
      </c>
      <c r="AQ2780" s="11">
        <v>0.37837559822723177</v>
      </c>
      <c r="AR2780" s="11">
        <v>3590.9181318606302</v>
      </c>
      <c r="AS2780" s="11">
        <v>3580</v>
      </c>
      <c r="AT2780" s="11">
        <v>99102</v>
      </c>
      <c r="AW2780" s="11">
        <v>-0.06</v>
      </c>
      <c r="AX2780" s="11">
        <v>-1.941189592495729E-2</v>
      </c>
    </row>
    <row r="2781" spans="1:50">
      <c r="A2781"/>
      <c r="B2781"/>
      <c r="C2781"/>
      <c r="D2781"/>
      <c r="E2781"/>
      <c r="F2781"/>
      <c r="G2781"/>
      <c r="H2781"/>
      <c r="I2781"/>
      <c r="J2781"/>
      <c r="K2781"/>
      <c r="L2781"/>
      <c r="M2781"/>
      <c r="N2781"/>
      <c r="O2781"/>
      <c r="P2781"/>
      <c r="Q2781"/>
      <c r="R2781"/>
      <c r="S2781"/>
      <c r="T2781"/>
      <c r="U2781"/>
      <c r="V2781"/>
      <c r="W2781"/>
      <c r="X2781"/>
      <c r="Y2781"/>
      <c r="Z2781"/>
      <c r="AA2781" s="11">
        <v>0</v>
      </c>
      <c r="AB2781" s="11">
        <v>0.7353999998793006</v>
      </c>
      <c r="AC2781" s="11">
        <v>0.67940000247210264</v>
      </c>
      <c r="AD2781" s="11">
        <v>0.17200000062584878</v>
      </c>
      <c r="AE2781" s="11">
        <v>0.70950000258162615</v>
      </c>
      <c r="AF2781" s="11">
        <v>0.49880000181496142</v>
      </c>
      <c r="AG2781" s="11">
        <v>0.34400000125169755</v>
      </c>
      <c r="AH2781" s="11">
        <v>0.59254000215604907</v>
      </c>
      <c r="AI2781" s="11">
        <v>0.48160000175237655</v>
      </c>
      <c r="AJ2781" s="11">
        <v>0.62821956938795342</v>
      </c>
      <c r="AK2781" s="11">
        <v>0.50133652457306588</v>
      </c>
      <c r="AL2781" s="11">
        <v>0.36379399309001198</v>
      </c>
      <c r="AM2781" s="11">
        <v>3.7360441374516662E-2</v>
      </c>
      <c r="AN2781" s="11">
        <v>7.9756428571428575E-2</v>
      </c>
      <c r="AO2781" s="11">
        <v>0.50945862140997933</v>
      </c>
      <c r="AP2781" s="11">
        <v>0.85484000311046837</v>
      </c>
      <c r="AQ2781" s="11">
        <v>0.36379399309001198</v>
      </c>
      <c r="AR2781" s="11">
        <v>3757.5120929125201</v>
      </c>
      <c r="AS2781" s="11">
        <v>3830</v>
      </c>
      <c r="AT2781" s="11">
        <v>99749</v>
      </c>
      <c r="AW2781" s="11">
        <v>-0.05</v>
      </c>
      <c r="AX2781" s="11">
        <v>-2.1309029020937065E-2</v>
      </c>
    </row>
    <row r="2782" spans="1:50">
      <c r="A2782"/>
      <c r="B2782"/>
      <c r="C2782"/>
      <c r="D2782"/>
      <c r="E2782"/>
      <c r="F2782"/>
      <c r="G2782"/>
      <c r="H2782"/>
      <c r="I2782"/>
      <c r="J2782"/>
      <c r="K2782"/>
      <c r="L2782"/>
      <c r="M2782"/>
      <c r="N2782"/>
      <c r="O2782"/>
      <c r="P2782"/>
      <c r="Q2782"/>
      <c r="R2782"/>
      <c r="S2782"/>
      <c r="T2782"/>
      <c r="U2782"/>
      <c r="V2782"/>
      <c r="W2782"/>
      <c r="X2782"/>
      <c r="Y2782"/>
      <c r="Z2782"/>
      <c r="AA2782" s="11">
        <v>0</v>
      </c>
      <c r="AB2782" s="11">
        <v>0.74079999975860122</v>
      </c>
      <c r="AC2782" s="11">
        <v>0.69520000211894517</v>
      </c>
      <c r="AD2782" s="11">
        <v>0.1760000005364418</v>
      </c>
      <c r="AE2782" s="11">
        <v>0.72600000221282246</v>
      </c>
      <c r="AF2782" s="11">
        <v>0.51040000155568122</v>
      </c>
      <c r="AG2782" s="11">
        <v>0.35200000107288359</v>
      </c>
      <c r="AH2782" s="11">
        <v>0.60632000184804202</v>
      </c>
      <c r="AI2782" s="11">
        <v>0.49280000150203707</v>
      </c>
      <c r="AJ2782" s="11">
        <v>0.63083629523414797</v>
      </c>
      <c r="AK2782" s="11">
        <v>0.46781961071682998</v>
      </c>
      <c r="AL2782" s="11">
        <v>0.37573065884205609</v>
      </c>
      <c r="AM2782" s="11">
        <v>0.12385612783721778</v>
      </c>
      <c r="AN2782" s="11">
        <v>9.0659857142857139E-2</v>
      </c>
      <c r="AO2782" s="11">
        <v>0.51763870706593784</v>
      </c>
      <c r="AP2782" s="11">
        <v>0.87472000266611583</v>
      </c>
      <c r="AQ2782" s="11">
        <v>0.37573065884205609</v>
      </c>
      <c r="AR2782" s="11">
        <v>3908.10429493539</v>
      </c>
      <c r="AS2782" s="11">
        <v>3960</v>
      </c>
      <c r="AT2782" s="11">
        <v>100475</v>
      </c>
      <c r="AW2782" s="11">
        <v>-0.04</v>
      </c>
      <c r="AX2782" s="11">
        <v>-3.5739286967580441E-3</v>
      </c>
    </row>
    <row r="2783" spans="1:50">
      <c r="A2783"/>
      <c r="B2783"/>
      <c r="C2783"/>
      <c r="D2783"/>
      <c r="E2783"/>
      <c r="F2783"/>
      <c r="G2783"/>
      <c r="H2783"/>
      <c r="I2783"/>
      <c r="J2783"/>
      <c r="K2783"/>
      <c r="L2783"/>
      <c r="M2783"/>
      <c r="N2783"/>
      <c r="O2783"/>
      <c r="P2783"/>
      <c r="Q2783"/>
      <c r="R2783"/>
      <c r="S2783"/>
      <c r="T2783"/>
      <c r="U2783"/>
      <c r="V2783"/>
      <c r="W2783"/>
      <c r="X2783"/>
      <c r="Y2783"/>
      <c r="Z2783"/>
      <c r="AA2783" s="11">
        <v>0</v>
      </c>
      <c r="AB2783" s="11">
        <v>0.74619999963790185</v>
      </c>
      <c r="AC2783" s="11">
        <v>0.71100000176578759</v>
      </c>
      <c r="AD2783" s="11">
        <v>0.18000000044703485</v>
      </c>
      <c r="AE2783" s="11">
        <v>0.74250000184401865</v>
      </c>
      <c r="AF2783" s="11">
        <v>0.52200000129640101</v>
      </c>
      <c r="AG2783" s="11">
        <v>0.36000000089406969</v>
      </c>
      <c r="AH2783" s="11">
        <v>0.62010000154003508</v>
      </c>
      <c r="AI2783" s="11">
        <v>0.50400000125169753</v>
      </c>
      <c r="AJ2783" s="11">
        <v>0.66708632834547199</v>
      </c>
      <c r="AK2783" s="11">
        <v>0.44758253782829804</v>
      </c>
      <c r="AL2783" s="11">
        <v>0.42341922618500849</v>
      </c>
      <c r="AM2783" s="11">
        <v>0.18005258853042999</v>
      </c>
      <c r="AN2783" s="11">
        <v>9.1141142857142851E-2</v>
      </c>
      <c r="AO2783" s="11">
        <v>0.5395602594133444</v>
      </c>
      <c r="AP2783" s="11">
        <v>0.89460000222176317</v>
      </c>
      <c r="AQ2783" s="11">
        <v>0.42341922618500849</v>
      </c>
      <c r="AR2783" s="11">
        <v>4030.6063629700002</v>
      </c>
      <c r="AS2783" s="11">
        <v>4080</v>
      </c>
      <c r="AT2783" s="11">
        <v>101205</v>
      </c>
      <c r="AW2783" s="11">
        <v>-0.03</v>
      </c>
      <c r="AX2783" s="11">
        <v>-1.7382683007121369E-2</v>
      </c>
    </row>
    <row r="2784" spans="1:50">
      <c r="A2784"/>
      <c r="B2784"/>
      <c r="C2784"/>
      <c r="D2784"/>
      <c r="E2784"/>
      <c r="F2784"/>
      <c r="G2784"/>
      <c r="H2784"/>
      <c r="I2784"/>
      <c r="J2784"/>
      <c r="K2784"/>
      <c r="L2784"/>
      <c r="M2784"/>
      <c r="N2784"/>
      <c r="O2784"/>
      <c r="P2784"/>
      <c r="Q2784"/>
      <c r="R2784"/>
      <c r="S2784"/>
      <c r="T2784"/>
      <c r="U2784"/>
      <c r="V2784"/>
      <c r="W2784"/>
      <c r="X2784"/>
      <c r="Y2784"/>
      <c r="Z2784"/>
      <c r="AA2784" s="11">
        <v>0</v>
      </c>
      <c r="AB2784" s="11">
        <v>0.75159999951720236</v>
      </c>
      <c r="AC2784" s="11">
        <v>0.72680000141263013</v>
      </c>
      <c r="AD2784" s="11">
        <v>0.18400000035762787</v>
      </c>
      <c r="AE2784" s="11">
        <v>0.75900000147521496</v>
      </c>
      <c r="AF2784" s="11">
        <v>0.5336000010371208</v>
      </c>
      <c r="AG2784" s="11">
        <v>0.36800000071525574</v>
      </c>
      <c r="AH2784" s="11">
        <v>0.63388000123202803</v>
      </c>
      <c r="AI2784" s="11">
        <v>0.51520000100135799</v>
      </c>
      <c r="AJ2784" s="11">
        <v>0.65633580808322001</v>
      </c>
      <c r="AK2784" s="11">
        <v>0.48234114353947222</v>
      </c>
      <c r="AL2784" s="11">
        <v>0.24717619990878306</v>
      </c>
      <c r="AM2784" s="11">
        <v>0.32578952591909111</v>
      </c>
      <c r="AN2784" s="11">
        <v>8.9318320040743263E-2</v>
      </c>
      <c r="AO2784" s="11">
        <v>0.60774023383386522</v>
      </c>
      <c r="AP2784" s="11">
        <v>0.91448000177741051</v>
      </c>
      <c r="AQ2784" s="11">
        <v>0.24717619990878306</v>
      </c>
      <c r="AR2784" s="11">
        <v>4097.88306981816</v>
      </c>
      <c r="AS2784" s="11">
        <v>4130</v>
      </c>
      <c r="AT2784" s="11">
        <v>101879</v>
      </c>
      <c r="AW2784" s="11">
        <v>-0.02</v>
      </c>
      <c r="AX2784" s="11">
        <v>-2.0862791859984686E-2</v>
      </c>
    </row>
    <row r="2785" spans="1:50">
      <c r="A2785"/>
      <c r="B2785"/>
      <c r="C2785"/>
      <c r="D2785"/>
      <c r="E2785"/>
      <c r="F2785"/>
      <c r="G2785"/>
      <c r="H2785"/>
      <c r="I2785"/>
      <c r="J2785"/>
      <c r="K2785"/>
      <c r="L2785"/>
      <c r="M2785"/>
      <c r="N2785"/>
      <c r="O2785"/>
      <c r="P2785"/>
      <c r="Q2785"/>
      <c r="R2785"/>
      <c r="S2785"/>
      <c r="T2785"/>
      <c r="U2785"/>
      <c r="V2785"/>
      <c r="W2785"/>
      <c r="X2785"/>
      <c r="Y2785"/>
      <c r="Z2785"/>
      <c r="AA2785" s="11">
        <v>0</v>
      </c>
      <c r="AB2785" s="11">
        <v>0.75699999939650298</v>
      </c>
      <c r="AC2785" s="11">
        <v>0.74260000105947255</v>
      </c>
      <c r="AD2785" s="11">
        <v>0.18800000026822089</v>
      </c>
      <c r="AE2785" s="11">
        <v>0.77550000110641126</v>
      </c>
      <c r="AF2785" s="11">
        <v>0.54520000077784059</v>
      </c>
      <c r="AG2785" s="11">
        <v>0.37600000053644178</v>
      </c>
      <c r="AH2785" s="11">
        <v>0.6476600009240211</v>
      </c>
      <c r="AI2785" s="11">
        <v>0.52640000075101856</v>
      </c>
      <c r="AJ2785" s="11">
        <v>0.60639378561502999</v>
      </c>
      <c r="AK2785" s="11">
        <v>0.49502928894241938</v>
      </c>
      <c r="AL2785" s="11">
        <v>0.24121030750332823</v>
      </c>
      <c r="AM2785" s="11">
        <v>0.32577198887750669</v>
      </c>
      <c r="AN2785" s="11">
        <v>8.7495497224343674E-2</v>
      </c>
      <c r="AO2785" s="11">
        <v>0.61436867128304307</v>
      </c>
      <c r="AP2785" s="11">
        <v>0.93436000133305797</v>
      </c>
      <c r="AQ2785" s="11">
        <v>0.24121030750332823</v>
      </c>
      <c r="AR2785" s="11">
        <v>4228.7856314228502</v>
      </c>
      <c r="AS2785" s="11">
        <v>4310</v>
      </c>
      <c r="AT2785" s="11">
        <v>102495</v>
      </c>
      <c r="AW2785" s="11">
        <v>-0.02</v>
      </c>
      <c r="AX2785" s="11">
        <v>-2.105999268959563E-2</v>
      </c>
    </row>
    <row r="2786" spans="1:50">
      <c r="A2786"/>
      <c r="B2786"/>
      <c r="C2786"/>
      <c r="D2786"/>
      <c r="E2786"/>
      <c r="F2786"/>
      <c r="G2786"/>
      <c r="H2786"/>
      <c r="I2786"/>
      <c r="J2786"/>
      <c r="K2786"/>
      <c r="L2786"/>
      <c r="M2786"/>
      <c r="N2786"/>
      <c r="O2786"/>
      <c r="P2786"/>
      <c r="Q2786"/>
      <c r="R2786"/>
      <c r="S2786"/>
      <c r="T2786"/>
      <c r="U2786"/>
      <c r="V2786"/>
      <c r="W2786"/>
      <c r="X2786"/>
      <c r="Y2786"/>
      <c r="Z2786"/>
      <c r="AA2786" s="11">
        <v>0</v>
      </c>
      <c r="AB2786" s="11">
        <v>0.7623999992758036</v>
      </c>
      <c r="AC2786" s="11">
        <v>0.75840000070631508</v>
      </c>
      <c r="AD2786" s="11">
        <v>0.19200000017881394</v>
      </c>
      <c r="AE2786" s="11">
        <v>0.79200000073760746</v>
      </c>
      <c r="AF2786" s="11">
        <v>0.55680000051856038</v>
      </c>
      <c r="AG2786" s="11">
        <v>0.38400000035762788</v>
      </c>
      <c r="AH2786" s="11">
        <v>0.66144000061601405</v>
      </c>
      <c r="AI2786" s="11">
        <v>0.53760000050067902</v>
      </c>
      <c r="AJ2786" s="11">
        <v>0.57614719760488997</v>
      </c>
      <c r="AK2786" s="11">
        <v>0.47638502379829795</v>
      </c>
      <c r="AL2786" s="11">
        <v>0.29129741378534257</v>
      </c>
      <c r="AM2786" s="11">
        <v>0.50156641806652447</v>
      </c>
      <c r="AN2786" s="11">
        <v>8.5672674407944086E-2</v>
      </c>
      <c r="AO2786" s="11">
        <v>0.59246006922738548</v>
      </c>
      <c r="AP2786" s="11">
        <v>0.95424000088870531</v>
      </c>
      <c r="AQ2786" s="11">
        <v>0.29129741378534257</v>
      </c>
      <c r="AR2786" s="11">
        <v>4298.8184228007603</v>
      </c>
      <c r="AS2786" s="11">
        <v>4390</v>
      </c>
      <c r="AT2786" s="11">
        <v>103066</v>
      </c>
      <c r="AW2786" s="11">
        <v>0</v>
      </c>
      <c r="AX2786" s="11">
        <v>-1.6019221773623249E-2</v>
      </c>
    </row>
    <row r="2787" spans="1:50">
      <c r="A2787"/>
      <c r="B2787"/>
      <c r="C2787"/>
      <c r="D2787"/>
      <c r="E2787"/>
      <c r="F2787"/>
      <c r="G2787"/>
      <c r="H2787"/>
      <c r="I2787"/>
      <c r="J2787"/>
      <c r="K2787"/>
      <c r="L2787"/>
      <c r="M2787"/>
      <c r="N2787"/>
      <c r="O2787"/>
      <c r="P2787"/>
      <c r="Q2787"/>
      <c r="R2787"/>
      <c r="S2787"/>
      <c r="T2787"/>
      <c r="U2787"/>
      <c r="V2787"/>
      <c r="W2787"/>
      <c r="X2787"/>
      <c r="Y2787"/>
      <c r="Z2787"/>
      <c r="AA2787" s="11">
        <v>0</v>
      </c>
      <c r="AB2787" s="11">
        <v>0.76779999915510411</v>
      </c>
      <c r="AC2787" s="11">
        <v>0.7742000003531575</v>
      </c>
      <c r="AD2787" s="11">
        <v>0.19600000008940696</v>
      </c>
      <c r="AE2787" s="11">
        <v>0.80850000036880376</v>
      </c>
      <c r="AF2787" s="11">
        <v>0.56840000025928017</v>
      </c>
      <c r="AG2787" s="11">
        <v>0.39200000017881392</v>
      </c>
      <c r="AH2787" s="11">
        <v>0.67522000030800711</v>
      </c>
      <c r="AI2787" s="11">
        <v>0.54880000025033948</v>
      </c>
      <c r="AJ2787" s="11">
        <v>0.57499871706163996</v>
      </c>
      <c r="AK2787" s="11">
        <v>0.4973263201107942</v>
      </c>
      <c r="AL2787" s="11">
        <v>0.36817793315790509</v>
      </c>
      <c r="AM2787" s="11">
        <v>0.54149045053395894</v>
      </c>
      <c r="AN2787" s="11">
        <v>8.3849851591544483E-2</v>
      </c>
      <c r="AO2787" s="11">
        <v>0.52692786566482031</v>
      </c>
      <c r="AP2787" s="11">
        <v>0.97412000044435276</v>
      </c>
      <c r="AQ2787" s="11">
        <v>0.36817793315790509</v>
      </c>
      <c r="AR2787" s="11">
        <v>4460.2692082348503</v>
      </c>
      <c r="AS2787" s="11">
        <v>4540</v>
      </c>
      <c r="AT2787" s="11">
        <v>103566</v>
      </c>
      <c r="AW2787" s="11">
        <v>0</v>
      </c>
      <c r="AX2787" s="11">
        <v>-8.3068470788519866E-3</v>
      </c>
    </row>
    <row r="2788" spans="1:50">
      <c r="A2788"/>
      <c r="B2788"/>
      <c r="C2788"/>
      <c r="D2788"/>
      <c r="E2788"/>
      <c r="F2788"/>
      <c r="G2788"/>
      <c r="H2788"/>
      <c r="I2788"/>
      <c r="J2788"/>
      <c r="K2788"/>
      <c r="L2788"/>
      <c r="M2788"/>
      <c r="N2788"/>
      <c r="O2788"/>
      <c r="P2788"/>
      <c r="Q2788"/>
      <c r="R2788"/>
      <c r="S2788"/>
      <c r="T2788"/>
      <c r="U2788"/>
      <c r="V2788"/>
      <c r="W2788"/>
      <c r="X2788"/>
      <c r="Y2788"/>
      <c r="Z2788"/>
      <c r="AA2788" s="11">
        <v>0</v>
      </c>
      <c r="AB2788" s="11">
        <v>0.77319999903440473</v>
      </c>
      <c r="AC2788" s="11">
        <v>0.79</v>
      </c>
      <c r="AD2788" s="11">
        <v>0.2</v>
      </c>
      <c r="AE2788" s="11">
        <v>0.82499999999999996</v>
      </c>
      <c r="AF2788" s="11">
        <v>0.57999999999999996</v>
      </c>
      <c r="AG2788" s="11">
        <v>0.4</v>
      </c>
      <c r="AH2788" s="11">
        <v>0.68900000000000006</v>
      </c>
      <c r="AI2788" s="11">
        <v>0.56000000000000005</v>
      </c>
      <c r="AJ2788" s="11">
        <v>0.54019167807106194</v>
      </c>
      <c r="AK2788" s="11">
        <v>0.48920645857138856</v>
      </c>
      <c r="AL2788" s="11">
        <v>0.35944496973610873</v>
      </c>
      <c r="AM2788" s="11">
        <v>0.56641904535947785</v>
      </c>
      <c r="AN2788" s="11">
        <v>8.2027028775144908E-2</v>
      </c>
      <c r="AO2788" s="11">
        <v>0.49439284691798502</v>
      </c>
      <c r="AP2788" s="11">
        <v>0.99400000000000011</v>
      </c>
      <c r="AQ2788" s="11">
        <v>0.35944496973610873</v>
      </c>
      <c r="AR2788" s="11">
        <v>4465.5779583479698</v>
      </c>
      <c r="AS2788" s="11">
        <v>4570</v>
      </c>
      <c r="AT2788" s="11">
        <v>103967</v>
      </c>
      <c r="AW2788" s="11">
        <v>0</v>
      </c>
      <c r="AX2788" s="11">
        <v>-1.0274737794723598E-2</v>
      </c>
    </row>
    <row r="2789" spans="1:50">
      <c r="A2789"/>
      <c r="B2789"/>
      <c r="C2789"/>
      <c r="D2789"/>
      <c r="E2789"/>
      <c r="F2789"/>
      <c r="G2789"/>
      <c r="H2789"/>
      <c r="I2789"/>
      <c r="J2789"/>
      <c r="K2789"/>
      <c r="L2789"/>
      <c r="M2789"/>
      <c r="N2789"/>
      <c r="O2789"/>
      <c r="P2789"/>
      <c r="Q2789"/>
      <c r="R2789"/>
      <c r="S2789"/>
      <c r="T2789"/>
      <c r="U2789"/>
      <c r="V2789"/>
      <c r="W2789"/>
      <c r="X2789"/>
      <c r="Y2789"/>
      <c r="Z2789"/>
      <c r="AA2789" s="11">
        <v>0</v>
      </c>
      <c r="AB2789" s="11">
        <v>0.77859999891370535</v>
      </c>
      <c r="AC2789" s="11">
        <v>0.78200000000000003</v>
      </c>
      <c r="AD2789" s="11">
        <v>0.2</v>
      </c>
      <c r="AE2789" s="11">
        <v>0.82799999999999996</v>
      </c>
      <c r="AF2789" s="11">
        <v>0.70799999999999996</v>
      </c>
      <c r="AG2789" s="11">
        <v>0.25</v>
      </c>
      <c r="AH2789" s="11">
        <v>0.63500000000000001</v>
      </c>
      <c r="AI2789" s="11">
        <v>0.56200000000000006</v>
      </c>
      <c r="AJ2789" s="11">
        <v>0.53978976129933487</v>
      </c>
      <c r="AK2789" s="11">
        <v>0.48931439398326215</v>
      </c>
      <c r="AL2789" s="11">
        <v>0.36085052000733114</v>
      </c>
      <c r="AM2789" s="11">
        <v>0.56075485503248756</v>
      </c>
      <c r="AN2789" s="11">
        <v>8.0204205958745306E-2</v>
      </c>
      <c r="AO2789" s="11">
        <v>0.4944489184475519</v>
      </c>
      <c r="AP2789" s="11">
        <v>0.93700000000000006</v>
      </c>
      <c r="AQ2789" s="11">
        <v>0.36085052000733114</v>
      </c>
      <c r="AS2789" s="11">
        <v>4774</v>
      </c>
      <c r="AW2789" s="11">
        <v>-0.01</v>
      </c>
      <c r="AX2789" s="11">
        <v>-1.4591732993750661E-2</v>
      </c>
    </row>
    <row r="2790" spans="1:50">
      <c r="A2790"/>
      <c r="B2790"/>
      <c r="C2790"/>
      <c r="D2790"/>
      <c r="E2790"/>
      <c r="F2790"/>
      <c r="G2790"/>
      <c r="H2790"/>
      <c r="I2790"/>
      <c r="J2790"/>
      <c r="K2790"/>
      <c r="L2790"/>
      <c r="M2790"/>
      <c r="N2790"/>
      <c r="O2790"/>
      <c r="P2790"/>
      <c r="Q2790"/>
      <c r="R2790"/>
      <c r="S2790"/>
      <c r="T2790"/>
      <c r="U2790"/>
      <c r="V2790"/>
      <c r="W2790"/>
      <c r="X2790"/>
      <c r="Y2790"/>
      <c r="Z2790"/>
      <c r="AA2790" s="11">
        <v>0.58479532163742687</v>
      </c>
      <c r="AB2790" s="11">
        <v>0.49</v>
      </c>
      <c r="AC2790" s="11">
        <v>0.68600000031292441</v>
      </c>
      <c r="AD2790" s="11">
        <v>0.68600000031292441</v>
      </c>
      <c r="AE2790" s="11">
        <v>0.63210000028833746</v>
      </c>
      <c r="AF2790" s="11">
        <v>0.75950000034645204</v>
      </c>
      <c r="AG2790" s="11">
        <v>0.8820000004023314</v>
      </c>
      <c r="AH2790" s="11">
        <v>0.74382000033929951</v>
      </c>
      <c r="AI2790" s="11">
        <v>0.3430000001564622</v>
      </c>
      <c r="AJ2790" s="11">
        <v>0.58947875355535562</v>
      </c>
      <c r="AK2790" s="11">
        <v>0.65794855763388205</v>
      </c>
      <c r="AL2790" s="11">
        <v>0.76043136037210091</v>
      </c>
      <c r="AM2790" s="11">
        <v>5.5818128318786669E-3</v>
      </c>
      <c r="AN2790" s="11">
        <v>7.6698954434788663E-2</v>
      </c>
      <c r="AO2790" s="11">
        <v>0.62562889552629419</v>
      </c>
      <c r="AP2790" s="11">
        <v>0.63200000353157515</v>
      </c>
      <c r="AQ2790" s="11">
        <v>0.76043136037210091</v>
      </c>
      <c r="AR2790" s="11">
        <v>9083.9579185884195</v>
      </c>
      <c r="AS2790" s="11">
        <v>8290</v>
      </c>
      <c r="AT2790" s="11">
        <v>1264623</v>
      </c>
      <c r="AW2790" s="11">
        <v>-0.01</v>
      </c>
      <c r="AX2790" s="11">
        <v>-2.4782643146578909E-2</v>
      </c>
    </row>
    <row r="2791" spans="1:50">
      <c r="A2791"/>
      <c r="B2791"/>
      <c r="C2791"/>
      <c r="D2791"/>
      <c r="E2791"/>
      <c r="F2791"/>
      <c r="G2791"/>
      <c r="H2791"/>
      <c r="I2791"/>
      <c r="J2791"/>
      <c r="K2791"/>
      <c r="L2791"/>
      <c r="M2791"/>
      <c r="N2791"/>
      <c r="O2791"/>
      <c r="P2791"/>
      <c r="Q2791"/>
      <c r="R2791"/>
      <c r="S2791"/>
      <c r="T2791"/>
      <c r="U2791"/>
      <c r="V2791"/>
      <c r="W2791"/>
      <c r="X2791"/>
      <c r="Y2791"/>
      <c r="Z2791"/>
      <c r="AA2791" s="11">
        <v>0.58479532163742687</v>
      </c>
      <c r="AB2791" s="11">
        <v>0.48900001529999992</v>
      </c>
      <c r="AC2791" s="11">
        <v>0.7</v>
      </c>
      <c r="AD2791" s="11">
        <v>0.7</v>
      </c>
      <c r="AE2791" s="11">
        <v>0.64500000000000002</v>
      </c>
      <c r="AF2791" s="11">
        <v>0.77500000000000002</v>
      </c>
      <c r="AG2791" s="11">
        <v>0.9</v>
      </c>
      <c r="AH2791" s="11">
        <v>0.75900000000000001</v>
      </c>
      <c r="AI2791" s="11">
        <v>0.35</v>
      </c>
      <c r="AJ2791" s="11">
        <v>0.59130485052504</v>
      </c>
      <c r="AK2791" s="11">
        <v>0.66117199751207401</v>
      </c>
      <c r="AL2791" s="11">
        <v>0.76574628597275818</v>
      </c>
      <c r="AM2791" s="11">
        <v>8.3280660542996675E-3</v>
      </c>
      <c r="AN2791" s="11">
        <v>7.8366322968948632E-2</v>
      </c>
      <c r="AO2791" s="11">
        <v>0.62819275047855871</v>
      </c>
      <c r="AP2791" s="11">
        <v>0.64780000317841768</v>
      </c>
      <c r="AQ2791" s="11">
        <v>0.76574628597275818</v>
      </c>
      <c r="AR2791" s="11">
        <v>9567.1891966776802</v>
      </c>
      <c r="AS2791" s="11">
        <v>8710</v>
      </c>
      <c r="AT2791" s="11">
        <v>1272004</v>
      </c>
      <c r="AW2791" s="11">
        <v>-0.01</v>
      </c>
      <c r="AX2791" s="11">
        <v>-2.681043183012205E-2</v>
      </c>
    </row>
    <row r="2792" spans="1:50">
      <c r="A2792"/>
      <c r="B2792"/>
      <c r="C2792"/>
      <c r="D2792"/>
      <c r="E2792"/>
      <c r="F2792"/>
      <c r="G2792"/>
      <c r="H2792"/>
      <c r="I2792"/>
      <c r="J2792"/>
      <c r="K2792"/>
      <c r="L2792"/>
      <c r="M2792"/>
      <c r="N2792"/>
      <c r="O2792"/>
      <c r="P2792"/>
      <c r="Q2792"/>
      <c r="R2792"/>
      <c r="S2792"/>
      <c r="T2792"/>
      <c r="U2792"/>
      <c r="V2792"/>
      <c r="W2792"/>
      <c r="X2792"/>
      <c r="Y2792"/>
      <c r="Z2792"/>
      <c r="AA2792" s="11">
        <v>0.58479532163742687</v>
      </c>
      <c r="AB2792" s="11">
        <v>0.48900001529999992</v>
      </c>
      <c r="AC2792" s="11">
        <v>0.7</v>
      </c>
      <c r="AD2792" s="11">
        <v>0.7</v>
      </c>
      <c r="AE2792" s="11">
        <v>0.68200000000000005</v>
      </c>
      <c r="AF2792" s="11">
        <v>0.79599999999999993</v>
      </c>
      <c r="AG2792" s="11">
        <v>0.9</v>
      </c>
      <c r="AH2792" s="11">
        <v>0.78799999999999992</v>
      </c>
      <c r="AI2792" s="11">
        <v>0.45</v>
      </c>
      <c r="AJ2792" s="11">
        <v>0.58914720723055602</v>
      </c>
      <c r="AK2792" s="11">
        <v>0.661009968323094</v>
      </c>
      <c r="AL2792" s="11">
        <v>0.67204063422768057</v>
      </c>
      <c r="AM2792" s="11">
        <v>1.4894973059564777E-2</v>
      </c>
      <c r="AN2792" s="11">
        <v>8.0033691503108614E-2</v>
      </c>
      <c r="AO2792" s="11">
        <v>0.60708992446000387</v>
      </c>
      <c r="AP2792" s="11">
        <v>0.66360000282526022</v>
      </c>
      <c r="AQ2792" s="11">
        <v>0.67204063422768057</v>
      </c>
      <c r="AR2792" s="11">
        <v>9948.7170776171497</v>
      </c>
      <c r="AS2792" s="11">
        <v>9290</v>
      </c>
      <c r="AT2792" s="11">
        <v>1278582</v>
      </c>
      <c r="AW2792" s="11">
        <v>-0.01</v>
      </c>
      <c r="AX2792" s="11">
        <v>-2.8031720261794069E-2</v>
      </c>
    </row>
    <row r="2793" spans="1:50">
      <c r="A2793"/>
      <c r="B2793"/>
      <c r="C2793"/>
      <c r="D2793"/>
      <c r="E2793"/>
      <c r="F2793"/>
      <c r="G2793"/>
      <c r="H2793"/>
      <c r="I2793"/>
      <c r="J2793"/>
      <c r="K2793"/>
      <c r="L2793"/>
      <c r="M2793"/>
      <c r="N2793"/>
      <c r="O2793"/>
      <c r="P2793"/>
      <c r="Q2793"/>
      <c r="R2793"/>
      <c r="S2793"/>
      <c r="T2793"/>
      <c r="U2793"/>
      <c r="V2793"/>
      <c r="W2793"/>
      <c r="X2793"/>
      <c r="Y2793"/>
      <c r="Z2793"/>
      <c r="AA2793" s="11">
        <v>0.58479532163742687</v>
      </c>
      <c r="AB2793" s="11">
        <v>0.48900001529999992</v>
      </c>
      <c r="AC2793" s="11">
        <v>0.7</v>
      </c>
      <c r="AD2793" s="11">
        <v>0.7</v>
      </c>
      <c r="AE2793" s="11">
        <v>0.67400000000000004</v>
      </c>
      <c r="AF2793" s="11">
        <v>0.78500000000000003</v>
      </c>
      <c r="AG2793" s="11">
        <v>0.9</v>
      </c>
      <c r="AH2793" s="11">
        <v>0.81799999999999995</v>
      </c>
      <c r="AI2793" s="11">
        <v>0.504</v>
      </c>
      <c r="AJ2793" s="11">
        <v>0.58698956393607205</v>
      </c>
      <c r="AK2793" s="11">
        <v>0.66084793913411399</v>
      </c>
      <c r="AL2793" s="11">
        <v>0.57833498248260284</v>
      </c>
      <c r="AM2793" s="11">
        <v>2.2756184185736557E-2</v>
      </c>
      <c r="AN2793" s="11">
        <v>8.1701060037268597E-2</v>
      </c>
      <c r="AO2793" s="11">
        <v>0.58598709844144892</v>
      </c>
      <c r="AP2793" s="11">
        <v>0.67940000247210264</v>
      </c>
      <c r="AQ2793" s="11">
        <v>0.57833498248260284</v>
      </c>
      <c r="AR2793" s="11">
        <v>10793.091211683601</v>
      </c>
      <c r="AS2793" s="11">
        <v>10180</v>
      </c>
      <c r="AT2793" s="11">
        <v>1284486</v>
      </c>
      <c r="AW2793" s="11">
        <v>-0.02</v>
      </c>
      <c r="AX2793" s="11">
        <v>-3.5481853065126856E-2</v>
      </c>
    </row>
    <row r="2794" spans="1:50">
      <c r="A2794"/>
      <c r="B2794"/>
      <c r="C2794"/>
      <c r="D2794"/>
      <c r="E2794"/>
      <c r="F2794"/>
      <c r="G2794"/>
      <c r="H2794"/>
      <c r="I2794"/>
      <c r="J2794"/>
      <c r="K2794"/>
      <c r="L2794"/>
      <c r="M2794"/>
      <c r="N2794"/>
      <c r="O2794"/>
      <c r="P2794"/>
      <c r="Q2794"/>
      <c r="R2794"/>
      <c r="S2794"/>
      <c r="T2794"/>
      <c r="U2794"/>
      <c r="V2794"/>
      <c r="W2794"/>
      <c r="X2794"/>
      <c r="Y2794"/>
      <c r="Z2794"/>
      <c r="AA2794" s="11">
        <v>0.58479532163742687</v>
      </c>
      <c r="AB2794" s="11">
        <v>0.48900001529999992</v>
      </c>
      <c r="AC2794" s="11">
        <v>0.7</v>
      </c>
      <c r="AD2794" s="11">
        <v>0.7</v>
      </c>
      <c r="AE2794" s="11">
        <v>0.68099999999999994</v>
      </c>
      <c r="AF2794" s="11">
        <v>0.79099999999999993</v>
      </c>
      <c r="AG2794" s="11">
        <v>0.9</v>
      </c>
      <c r="AH2794" s="11">
        <v>0.82799999999999996</v>
      </c>
      <c r="AI2794" s="11">
        <v>0.51600000000000001</v>
      </c>
      <c r="AJ2794" s="11">
        <v>0.55095860918702877</v>
      </c>
      <c r="AK2794" s="11">
        <v>0.6339934895983641</v>
      </c>
      <c r="AL2794" s="11">
        <v>0.55512575604520054</v>
      </c>
      <c r="AM2794" s="11">
        <v>3.3299722655922223E-2</v>
      </c>
      <c r="AN2794" s="11">
        <v>8.3368428571428579E-2</v>
      </c>
      <c r="AO2794" s="11">
        <v>0.58283598401830239</v>
      </c>
      <c r="AP2794" s="11">
        <v>0.69520000211894517</v>
      </c>
      <c r="AQ2794" s="11">
        <v>0.55512575604520054</v>
      </c>
      <c r="AR2794" s="11">
        <v>11383.595879828899</v>
      </c>
      <c r="AS2794" s="11">
        <v>10710</v>
      </c>
      <c r="AT2794" s="11">
        <v>1289934</v>
      </c>
      <c r="AW2794" s="11">
        <v>-0.03</v>
      </c>
      <c r="AX2794" s="11">
        <v>-3.7123744856358998E-2</v>
      </c>
    </row>
    <row r="2795" spans="1:50">
      <c r="A2795"/>
      <c r="B2795"/>
      <c r="C2795"/>
      <c r="D2795"/>
      <c r="E2795"/>
      <c r="F2795"/>
      <c r="G2795"/>
      <c r="H2795"/>
      <c r="I2795"/>
      <c r="J2795"/>
      <c r="K2795"/>
      <c r="L2795"/>
      <c r="M2795"/>
      <c r="N2795"/>
      <c r="O2795"/>
      <c r="P2795"/>
      <c r="Q2795"/>
      <c r="R2795"/>
      <c r="S2795"/>
      <c r="T2795"/>
      <c r="U2795"/>
      <c r="V2795"/>
      <c r="W2795"/>
      <c r="X2795"/>
      <c r="Y2795"/>
      <c r="Z2795"/>
      <c r="AA2795" s="11">
        <v>0.58479532163742687</v>
      </c>
      <c r="AB2795" s="11">
        <v>0.48900001529999992</v>
      </c>
      <c r="AC2795" s="11">
        <v>0.7</v>
      </c>
      <c r="AD2795" s="11">
        <v>0.7</v>
      </c>
      <c r="AE2795" s="11">
        <v>0.71200000000000008</v>
      </c>
      <c r="AF2795" s="11">
        <v>0.81299999999999994</v>
      </c>
      <c r="AG2795" s="11">
        <v>0.9</v>
      </c>
      <c r="AH2795" s="11">
        <v>0.81</v>
      </c>
      <c r="AI2795" s="11">
        <v>0.66799999999999993</v>
      </c>
      <c r="AJ2795" s="11">
        <v>0.5149276544379856</v>
      </c>
      <c r="AK2795" s="11">
        <v>0.60713904006261399</v>
      </c>
      <c r="AL2795" s="11">
        <v>0.53191652960779812</v>
      </c>
      <c r="AM2795" s="11">
        <v>0.13886529568716222</v>
      </c>
      <c r="AN2795" s="11">
        <v>8.2167000000000004E-2</v>
      </c>
      <c r="AO2795" s="11">
        <v>0.57968486959515597</v>
      </c>
      <c r="AP2795" s="11">
        <v>0.71100000176578759</v>
      </c>
      <c r="AQ2795" s="11">
        <v>0.53191652960779812</v>
      </c>
      <c r="AR2795" s="11">
        <v>12294.0261798096</v>
      </c>
      <c r="AS2795" s="11">
        <v>11350</v>
      </c>
      <c r="AT2795" s="11">
        <v>1295100</v>
      </c>
      <c r="AW2795" s="11">
        <v>-0.03</v>
      </c>
      <c r="AX2795" s="11">
        <v>-4.1375808796996261E-2</v>
      </c>
    </row>
    <row r="2796" spans="1:50">
      <c r="A2796"/>
      <c r="B2796"/>
      <c r="C2796"/>
      <c r="D2796"/>
      <c r="E2796"/>
      <c r="F2796"/>
      <c r="G2796"/>
      <c r="H2796"/>
      <c r="I2796"/>
      <c r="J2796"/>
      <c r="K2796"/>
      <c r="L2796"/>
      <c r="M2796"/>
      <c r="N2796"/>
      <c r="O2796"/>
      <c r="P2796"/>
      <c r="Q2796"/>
      <c r="R2796"/>
      <c r="S2796"/>
      <c r="T2796"/>
      <c r="U2796"/>
      <c r="V2796"/>
      <c r="W2796"/>
      <c r="X2796"/>
      <c r="Y2796"/>
      <c r="Z2796"/>
      <c r="AA2796" s="11">
        <v>0.58479532163742687</v>
      </c>
      <c r="AB2796" s="11">
        <v>0.48900001529999992</v>
      </c>
      <c r="AC2796" s="11">
        <v>0.7</v>
      </c>
      <c r="AD2796" s="11">
        <v>0.7</v>
      </c>
      <c r="AE2796" s="11">
        <v>0.70900000000000007</v>
      </c>
      <c r="AF2796" s="11">
        <v>0.76500000000000001</v>
      </c>
      <c r="AG2796" s="11">
        <v>0.9</v>
      </c>
      <c r="AH2796" s="11">
        <v>0.82400000000000007</v>
      </c>
      <c r="AI2796" s="11">
        <v>0.66799999999999993</v>
      </c>
      <c r="AJ2796" s="11">
        <v>0.49284900015136979</v>
      </c>
      <c r="AK2796" s="11">
        <v>0.60676784785463</v>
      </c>
      <c r="AL2796" s="11">
        <v>0.50424725870638076</v>
      </c>
      <c r="AM2796" s="11">
        <v>0.21889418547416001</v>
      </c>
      <c r="AN2796" s="11">
        <v>8.8764714285714294E-2</v>
      </c>
      <c r="AO2796" s="11">
        <v>0.57495993565451231</v>
      </c>
      <c r="AP2796" s="11">
        <v>0.72680000141263013</v>
      </c>
      <c r="AQ2796" s="11">
        <v>0.50424725870638076</v>
      </c>
      <c r="AR2796" s="11">
        <v>13038.238748178401</v>
      </c>
      <c r="AS2796" s="11">
        <v>12240</v>
      </c>
      <c r="AT2796" s="11">
        <v>1299999</v>
      </c>
      <c r="AW2796" s="11">
        <v>-0.03</v>
      </c>
      <c r="AX2796" s="11">
        <v>-4.3972629496436155E-2</v>
      </c>
    </row>
    <row r="2797" spans="1:50">
      <c r="A2797"/>
      <c r="B2797"/>
      <c r="C2797"/>
      <c r="D2797"/>
      <c r="E2797"/>
      <c r="F2797"/>
      <c r="G2797"/>
      <c r="H2797"/>
      <c r="I2797"/>
      <c r="J2797"/>
      <c r="K2797"/>
      <c r="L2797"/>
      <c r="M2797"/>
      <c r="N2797"/>
      <c r="O2797"/>
      <c r="P2797"/>
      <c r="Q2797"/>
      <c r="R2797"/>
      <c r="S2797"/>
      <c r="T2797"/>
      <c r="U2797"/>
      <c r="V2797"/>
      <c r="W2797"/>
      <c r="X2797"/>
      <c r="Y2797"/>
      <c r="Z2797"/>
      <c r="AA2797" s="11">
        <v>0.58479532163742687</v>
      </c>
      <c r="AB2797" s="11">
        <v>0.49922001476556521</v>
      </c>
      <c r="AC2797" s="11">
        <v>0.7</v>
      </c>
      <c r="AD2797" s="11">
        <v>0.7</v>
      </c>
      <c r="AE2797" s="11">
        <v>0.71599999999999997</v>
      </c>
      <c r="AF2797" s="11">
        <v>0.76500000000000001</v>
      </c>
      <c r="AG2797" s="11">
        <v>0.7</v>
      </c>
      <c r="AH2797" s="11">
        <v>0.82799999999999996</v>
      </c>
      <c r="AI2797" s="11">
        <v>0.66799999999999993</v>
      </c>
      <c r="AJ2797" s="11">
        <v>0.47077034586475397</v>
      </c>
      <c r="AK2797" s="11">
        <v>0.60639665564664602</v>
      </c>
      <c r="AL2797" s="11">
        <v>0.4765779878049633</v>
      </c>
      <c r="AM2797" s="11">
        <v>0.22379542986246556</v>
      </c>
      <c r="AN2797" s="11">
        <v>0.12106942857142856</v>
      </c>
      <c r="AO2797" s="11">
        <v>0.57023500171386865</v>
      </c>
      <c r="AP2797" s="11">
        <v>0.74260000105947255</v>
      </c>
      <c r="AQ2797" s="11">
        <v>0.4765779878049633</v>
      </c>
      <c r="AR2797" s="11">
        <v>14261.124841492499</v>
      </c>
      <c r="AS2797" s="11">
        <v>13500</v>
      </c>
      <c r="AT2797" s="11">
        <v>1304624</v>
      </c>
      <c r="AW2797" s="11">
        <v>-0.05</v>
      </c>
      <c r="AX2797" s="11">
        <v>-5.0684785757509454E-2</v>
      </c>
    </row>
    <row r="2798" spans="1:50">
      <c r="A2798"/>
      <c r="B2798"/>
      <c r="C2798"/>
      <c r="D2798"/>
      <c r="E2798"/>
      <c r="F2798"/>
      <c r="G2798"/>
      <c r="H2798"/>
      <c r="I2798"/>
      <c r="J2798"/>
      <c r="K2798"/>
      <c r="L2798"/>
      <c r="M2798"/>
      <c r="N2798"/>
      <c r="O2798"/>
      <c r="P2798"/>
      <c r="Q2798"/>
      <c r="R2798"/>
      <c r="S2798"/>
      <c r="T2798"/>
      <c r="U2798"/>
      <c r="V2798"/>
      <c r="W2798"/>
      <c r="X2798"/>
      <c r="Y2798"/>
      <c r="Z2798"/>
      <c r="AA2798" s="11">
        <v>0.58479532163742687</v>
      </c>
      <c r="AB2798" s="11">
        <v>0.50944001423113039</v>
      </c>
      <c r="AC2798" s="11">
        <v>0.7</v>
      </c>
      <c r="AD2798" s="11">
        <v>0.7</v>
      </c>
      <c r="AE2798" s="11">
        <v>0.72400000000000009</v>
      </c>
      <c r="AF2798" s="11">
        <v>0.81799999999999995</v>
      </c>
      <c r="AG2798" s="11">
        <v>0.7</v>
      </c>
      <c r="AH2798" s="11">
        <v>0.81099999999999994</v>
      </c>
      <c r="AI2798" s="11">
        <v>0.51</v>
      </c>
      <c r="AJ2798" s="11">
        <v>0.45623061643053403</v>
      </c>
      <c r="AK2798" s="11">
        <v>0.62217197380618594</v>
      </c>
      <c r="AL2798" s="11">
        <v>0.49899466458996294</v>
      </c>
      <c r="AM2798" s="11">
        <v>0.28547891508642109</v>
      </c>
      <c r="AN2798" s="11">
        <v>0.12163857142857142</v>
      </c>
      <c r="AO2798" s="11">
        <v>0.53662905548016304</v>
      </c>
      <c r="AP2798" s="11">
        <v>0.75840000070631508</v>
      </c>
      <c r="AQ2798" s="11">
        <v>0.49899466458996294</v>
      </c>
      <c r="AR2798" s="11">
        <v>16614.078009913599</v>
      </c>
      <c r="AS2798" s="11">
        <v>15610</v>
      </c>
      <c r="AT2798" s="11">
        <v>1309114</v>
      </c>
      <c r="AW2798" s="11">
        <v>-7.0000000000000007E-2</v>
      </c>
      <c r="AX2798" s="11">
        <v>-5.7429669309853215E-2</v>
      </c>
    </row>
    <row r="2799" spans="1:50">
      <c r="A2799"/>
      <c r="B2799"/>
      <c r="C2799"/>
      <c r="D2799"/>
      <c r="E2799"/>
      <c r="F2799"/>
      <c r="G2799"/>
      <c r="H2799"/>
      <c r="I2799"/>
      <c r="J2799"/>
      <c r="K2799"/>
      <c r="L2799"/>
      <c r="M2799"/>
      <c r="N2799"/>
      <c r="O2799"/>
      <c r="P2799"/>
      <c r="Q2799"/>
      <c r="R2799"/>
      <c r="S2799"/>
      <c r="T2799"/>
      <c r="U2799"/>
      <c r="V2799"/>
      <c r="W2799"/>
      <c r="X2799"/>
      <c r="Y2799"/>
      <c r="Z2799"/>
      <c r="AA2799" s="11">
        <v>0.58479532163742687</v>
      </c>
      <c r="AB2799" s="11">
        <v>0.51966001369669557</v>
      </c>
      <c r="AC2799" s="11">
        <v>0.7</v>
      </c>
      <c r="AD2799" s="11">
        <v>0.7</v>
      </c>
      <c r="AE2799" s="11">
        <v>0.71700000000000008</v>
      </c>
      <c r="AF2799" s="11">
        <v>0.83099999999999996</v>
      </c>
      <c r="AG2799" s="11">
        <v>0.7</v>
      </c>
      <c r="AH2799" s="11">
        <v>0.81700000000000006</v>
      </c>
      <c r="AI2799" s="11">
        <v>0.75800000000000001</v>
      </c>
      <c r="AJ2799" s="11">
        <v>0.49581946035135216</v>
      </c>
      <c r="AK2799" s="11">
        <v>0.61783157073797002</v>
      </c>
      <c r="AL2799" s="11">
        <v>0.49452558492326482</v>
      </c>
      <c r="AM2799" s="11">
        <v>0.55079522403754222</v>
      </c>
      <c r="AN2799" s="11">
        <v>0.16372128571428571</v>
      </c>
      <c r="AO2799" s="11">
        <v>0.4858531106876236</v>
      </c>
      <c r="AP2799" s="11">
        <v>0.7742000003531575</v>
      </c>
      <c r="AQ2799" s="11">
        <v>0.49452558492326482</v>
      </c>
      <c r="AR2799" s="11">
        <v>18371.3008868996</v>
      </c>
      <c r="AS2799" s="11">
        <v>17800</v>
      </c>
      <c r="AT2799" s="11">
        <v>1313634</v>
      </c>
      <c r="AW2799" s="11">
        <v>-0.04</v>
      </c>
      <c r="AX2799" s="11">
        <v>-6.4199830743256858E-2</v>
      </c>
    </row>
    <row r="2800" spans="1:50">
      <c r="A2800"/>
      <c r="B2800"/>
      <c r="C2800"/>
      <c r="D2800"/>
      <c r="E2800"/>
      <c r="F2800"/>
      <c r="G2800"/>
      <c r="H2800"/>
      <c r="I2800"/>
      <c r="J2800"/>
      <c r="K2800"/>
      <c r="L2800"/>
      <c r="M2800"/>
      <c r="N2800"/>
      <c r="O2800"/>
      <c r="P2800"/>
      <c r="Q2800"/>
      <c r="R2800"/>
      <c r="S2800"/>
      <c r="T2800"/>
      <c r="U2800"/>
      <c r="V2800"/>
      <c r="W2800"/>
      <c r="X2800"/>
      <c r="Y2800"/>
      <c r="Z2800"/>
      <c r="AA2800" s="11">
        <v>0.58479532163742687</v>
      </c>
      <c r="AB2800" s="11">
        <v>0.52988001316226074</v>
      </c>
      <c r="AC2800" s="11">
        <v>0.7</v>
      </c>
      <c r="AD2800" s="11">
        <v>0.7</v>
      </c>
      <c r="AE2800" s="11">
        <v>0.73699999999999999</v>
      </c>
      <c r="AF2800" s="11">
        <v>0.80200000000000005</v>
      </c>
      <c r="AG2800" s="11">
        <v>0.7</v>
      </c>
      <c r="AH2800" s="11">
        <v>0.77300000000000002</v>
      </c>
      <c r="AI2800" s="11">
        <v>0.79200000000000004</v>
      </c>
      <c r="AJ2800" s="11">
        <v>0.4918200919991304</v>
      </c>
      <c r="AK2800" s="11">
        <v>0.62058068447639803</v>
      </c>
      <c r="AL2800" s="11">
        <v>0.5106104139294394</v>
      </c>
      <c r="AM2800" s="11">
        <v>0.77886503662123785</v>
      </c>
      <c r="AN2800" s="11">
        <v>0.16533014285714284</v>
      </c>
      <c r="AO2800" s="11">
        <v>0.48337134319614228</v>
      </c>
      <c r="AP2800" s="11">
        <v>0.79</v>
      </c>
      <c r="AQ2800" s="11">
        <v>0.5106104139294394</v>
      </c>
      <c r="AR2800" s="11">
        <v>20013.899733474602</v>
      </c>
      <c r="AS2800" s="11">
        <v>19060</v>
      </c>
      <c r="AT2800" s="11">
        <v>1318300</v>
      </c>
      <c r="AW2800" s="11">
        <v>-0.03</v>
      </c>
      <c r="AX2800" s="11">
        <v>-9.1234388072256978E-2</v>
      </c>
    </row>
    <row r="2801" spans="1:50">
      <c r="A2801"/>
      <c r="B2801"/>
      <c r="C2801"/>
      <c r="D2801"/>
      <c r="E2801"/>
      <c r="F2801"/>
      <c r="G2801"/>
      <c r="H2801"/>
      <c r="I2801"/>
      <c r="J2801"/>
      <c r="K2801"/>
      <c r="L2801"/>
      <c r="M2801"/>
      <c r="N2801"/>
      <c r="O2801"/>
      <c r="P2801"/>
      <c r="Q2801"/>
      <c r="R2801"/>
      <c r="S2801"/>
      <c r="T2801"/>
      <c r="U2801"/>
      <c r="V2801"/>
      <c r="W2801"/>
      <c r="X2801"/>
      <c r="Y2801"/>
      <c r="Z2801"/>
      <c r="AA2801" s="11">
        <v>0.58479532163742687</v>
      </c>
      <c r="AB2801" s="11">
        <v>0.54010001262782592</v>
      </c>
      <c r="AC2801" s="11">
        <v>0.627</v>
      </c>
      <c r="AD2801" s="11">
        <v>0.7</v>
      </c>
      <c r="AE2801" s="11">
        <v>0.76500000000000001</v>
      </c>
      <c r="AF2801" s="11">
        <v>0.81099999999999994</v>
      </c>
      <c r="AG2801" s="11">
        <v>0.7</v>
      </c>
      <c r="AH2801" s="11">
        <v>0.77700000000000002</v>
      </c>
      <c r="AI2801" s="11">
        <v>0.752</v>
      </c>
      <c r="AJ2801" s="11">
        <v>0.48098500282787227</v>
      </c>
      <c r="AK2801" s="11">
        <v>0.61702969983981792</v>
      </c>
      <c r="AL2801" s="11">
        <v>0.46168107826020133</v>
      </c>
      <c r="AM2801" s="11">
        <v>1</v>
      </c>
      <c r="AN2801" s="11">
        <v>0.16202354007390832</v>
      </c>
      <c r="AO2801" s="11">
        <v>0.44641739120115131</v>
      </c>
      <c r="AP2801" s="11">
        <v>0.79200000000000004</v>
      </c>
      <c r="AQ2801" s="11">
        <v>0.46168107826020133</v>
      </c>
      <c r="AR2801" s="11">
        <v>23368.322912703701</v>
      </c>
      <c r="AS2801" s="11">
        <v>22180</v>
      </c>
      <c r="AT2801" s="11">
        <v>1323168</v>
      </c>
      <c r="AW2801" s="11">
        <v>-0.05</v>
      </c>
      <c r="AX2801" s="11">
        <v>-9.0795339319373003E-2</v>
      </c>
    </row>
    <row r="2802" spans="1:50">
      <c r="A2802"/>
      <c r="B2802"/>
      <c r="C2802"/>
      <c r="D2802"/>
      <c r="E2802"/>
      <c r="F2802"/>
      <c r="G2802"/>
      <c r="H2802"/>
      <c r="I2802"/>
      <c r="J2802"/>
      <c r="K2802"/>
      <c r="L2802"/>
      <c r="M2802"/>
      <c r="N2802"/>
      <c r="O2802"/>
      <c r="P2802"/>
      <c r="Q2802"/>
      <c r="R2802"/>
      <c r="S2802"/>
      <c r="T2802"/>
      <c r="U2802"/>
      <c r="V2802"/>
      <c r="W2802"/>
      <c r="X2802"/>
      <c r="Y2802"/>
      <c r="Z2802"/>
      <c r="AA2802" s="11">
        <v>0.58479532163742687</v>
      </c>
      <c r="AB2802" s="11">
        <v>0.55032001209339121</v>
      </c>
      <c r="AC2802" s="11">
        <v>0.627</v>
      </c>
      <c r="AD2802" s="11">
        <v>0.7</v>
      </c>
      <c r="AE2802" s="11">
        <v>0.82</v>
      </c>
      <c r="AF2802" s="11">
        <v>0.80599999999999994</v>
      </c>
      <c r="AG2802" s="11">
        <v>0.7</v>
      </c>
      <c r="AH2802" s="11">
        <v>0.747</v>
      </c>
      <c r="AI2802" s="11">
        <v>0.79</v>
      </c>
      <c r="AJ2802" s="11">
        <v>0.49633666038660118</v>
      </c>
      <c r="AK2802" s="11">
        <v>0.62155498930355002</v>
      </c>
      <c r="AL2802" s="11">
        <v>0.47269595840382894</v>
      </c>
      <c r="AM2802" s="11">
        <v>1</v>
      </c>
      <c r="AN2802" s="11">
        <v>0.15871693729067379</v>
      </c>
      <c r="AO2802" s="11">
        <v>0.46306394529711048</v>
      </c>
      <c r="AP2802" s="11">
        <v>0.78900000000000003</v>
      </c>
      <c r="AQ2802" s="11">
        <v>0.47269595840382894</v>
      </c>
      <c r="AR2802" s="11">
        <v>25184.777905110899</v>
      </c>
      <c r="AS2802" s="11">
        <v>25010</v>
      </c>
      <c r="AT2802" s="11">
        <v>1328216</v>
      </c>
      <c r="AW2802" s="11">
        <v>-0.04</v>
      </c>
      <c r="AX2802" s="11">
        <v>-0.10916408270640082</v>
      </c>
    </row>
    <row r="2803" spans="1:50">
      <c r="A2803"/>
      <c r="B2803"/>
      <c r="C2803"/>
      <c r="D2803"/>
      <c r="E2803"/>
      <c r="F2803"/>
      <c r="G2803"/>
      <c r="H2803"/>
      <c r="I2803"/>
      <c r="J2803"/>
      <c r="K2803"/>
      <c r="L2803"/>
      <c r="M2803"/>
      <c r="N2803"/>
      <c r="O2803"/>
      <c r="P2803"/>
      <c r="Q2803"/>
      <c r="R2803"/>
      <c r="S2803"/>
      <c r="T2803"/>
      <c r="U2803"/>
      <c r="V2803"/>
      <c r="W2803"/>
      <c r="X2803"/>
      <c r="Y2803"/>
      <c r="Z2803"/>
      <c r="AA2803" s="11">
        <v>0.58479532163742687</v>
      </c>
      <c r="AB2803" s="11">
        <v>0.56054001155895639</v>
      </c>
      <c r="AC2803" s="11">
        <v>0.65</v>
      </c>
      <c r="AD2803" s="11">
        <v>0.7</v>
      </c>
      <c r="AE2803" s="11">
        <v>0.81</v>
      </c>
      <c r="AF2803" s="11">
        <v>0.81700000000000006</v>
      </c>
      <c r="AG2803" s="11">
        <v>0.7</v>
      </c>
      <c r="AH2803" s="11">
        <v>0.72599999999999998</v>
      </c>
      <c r="AI2803" s="11">
        <v>0.79</v>
      </c>
      <c r="AJ2803" s="11">
        <v>0.50906696421551545</v>
      </c>
      <c r="AK2803" s="11">
        <v>0.59976895777886008</v>
      </c>
      <c r="AL2803" s="11">
        <v>0.46518616980609717</v>
      </c>
      <c r="AM2803" s="11">
        <v>1</v>
      </c>
      <c r="AN2803" s="11">
        <v>0.15541033450743927</v>
      </c>
      <c r="AO2803" s="11">
        <v>0.45419485426696121</v>
      </c>
      <c r="AP2803" s="11">
        <v>0.79099999999999993</v>
      </c>
      <c r="AQ2803" s="11">
        <v>0.46518616980609717</v>
      </c>
      <c r="AR2803" s="11">
        <v>26225.142561169501</v>
      </c>
      <c r="AS2803" s="11">
        <v>23520</v>
      </c>
      <c r="AT2803" s="11">
        <v>1333388</v>
      </c>
      <c r="AW2803" s="11">
        <v>-0.05</v>
      </c>
      <c r="AX2803" s="11">
        <v>-9.4625703284436591E-2</v>
      </c>
    </row>
    <row r="2804" spans="1:50">
      <c r="A2804"/>
      <c r="B2804"/>
      <c r="C2804"/>
      <c r="D2804"/>
      <c r="E2804"/>
      <c r="F2804"/>
      <c r="G2804"/>
      <c r="H2804"/>
      <c r="I2804"/>
      <c r="J2804"/>
      <c r="K2804"/>
      <c r="L2804"/>
      <c r="M2804"/>
      <c r="N2804"/>
      <c r="O2804"/>
      <c r="P2804"/>
      <c r="Q2804"/>
      <c r="R2804"/>
      <c r="S2804"/>
      <c r="T2804"/>
      <c r="U2804"/>
      <c r="V2804"/>
      <c r="W2804"/>
      <c r="X2804"/>
      <c r="Y2804"/>
      <c r="Z2804"/>
      <c r="AA2804" s="11">
        <v>0.58479532163742687</v>
      </c>
      <c r="AB2804" s="11">
        <v>0.57076001102452167</v>
      </c>
      <c r="AC2804" s="11">
        <v>0.60099999999999998</v>
      </c>
      <c r="AD2804" s="11">
        <v>0.7</v>
      </c>
      <c r="AE2804" s="11">
        <v>0.79700000000000004</v>
      </c>
      <c r="AF2804" s="11">
        <v>0.75599999999999989</v>
      </c>
      <c r="AG2804" s="11">
        <v>0.7</v>
      </c>
      <c r="AH2804" s="11">
        <v>0.72199999999999998</v>
      </c>
      <c r="AI2804" s="11">
        <v>0.79799999999999993</v>
      </c>
      <c r="AJ2804" s="11">
        <v>0.50430678008529339</v>
      </c>
      <c r="AK2804" s="11">
        <v>0.59967677751585202</v>
      </c>
      <c r="AL2804" s="11">
        <v>0.48151405566031968</v>
      </c>
      <c r="AM2804" s="11">
        <v>1</v>
      </c>
      <c r="AN2804" s="11">
        <v>0.15210373172420474</v>
      </c>
      <c r="AO2804" s="11">
        <v>0.46237948980547816</v>
      </c>
      <c r="AP2804" s="11">
        <v>0.78299999999999992</v>
      </c>
      <c r="AQ2804" s="11">
        <v>0.48151405566031968</v>
      </c>
      <c r="AR2804" s="11">
        <v>25571.659221747301</v>
      </c>
      <c r="AS2804" s="11">
        <v>24970</v>
      </c>
      <c r="AT2804" s="11">
        <v>1338585</v>
      </c>
      <c r="AW2804" s="11">
        <v>-0.05</v>
      </c>
      <c r="AX2804" s="11">
        <v>-9.5062071964340134E-2</v>
      </c>
    </row>
    <row r="2805" spans="1:50">
      <c r="A2805"/>
      <c r="B2805"/>
      <c r="C2805"/>
      <c r="D2805"/>
      <c r="E2805"/>
      <c r="F2805"/>
      <c r="G2805"/>
      <c r="H2805"/>
      <c r="I2805"/>
      <c r="J2805"/>
      <c r="K2805"/>
      <c r="L2805"/>
      <c r="M2805"/>
      <c r="N2805"/>
      <c r="O2805"/>
      <c r="P2805"/>
      <c r="Q2805"/>
      <c r="R2805"/>
      <c r="S2805"/>
      <c r="T2805"/>
      <c r="U2805"/>
      <c r="V2805"/>
      <c r="W2805"/>
      <c r="X2805"/>
      <c r="Y2805"/>
      <c r="Z2805"/>
      <c r="AA2805" s="11">
        <v>0.58479532163742687</v>
      </c>
      <c r="AB2805" s="11">
        <v>0.58098001049008685</v>
      </c>
      <c r="AC2805" s="11">
        <v>0.59</v>
      </c>
      <c r="AD2805" s="11">
        <v>0.7</v>
      </c>
      <c r="AE2805" s="11">
        <v>0.80799999999999994</v>
      </c>
      <c r="AF2805" s="11">
        <v>0.72299999999999998</v>
      </c>
      <c r="AG2805" s="11">
        <v>0.6</v>
      </c>
      <c r="AH2805" s="11">
        <v>0.69299999999999995</v>
      </c>
      <c r="AI2805" s="11">
        <v>0.81700000000000006</v>
      </c>
      <c r="AJ2805" s="11">
        <v>0.50426371228540312</v>
      </c>
      <c r="AK2805" s="11">
        <v>0.59868000976297298</v>
      </c>
      <c r="AL2805" s="11">
        <v>0.48169891509958457</v>
      </c>
      <c r="AM2805" s="11">
        <v>1</v>
      </c>
      <c r="AN2805" s="11">
        <v>0.14879712894097022</v>
      </c>
      <c r="AO2805" s="11">
        <v>0.46275569489901452</v>
      </c>
      <c r="AP2805" s="11">
        <v>0.78</v>
      </c>
      <c r="AQ2805" s="11">
        <v>0.48169891509958457</v>
      </c>
      <c r="AS2805" s="11">
        <v>27859.333333333489</v>
      </c>
      <c r="AW2805" s="11">
        <v>-0.06</v>
      </c>
      <c r="AX2805" s="11">
        <v>-0.10318046010389431</v>
      </c>
    </row>
    <row r="2806" spans="1:50">
      <c r="A2806"/>
      <c r="B2806"/>
      <c r="C2806"/>
      <c r="D2806"/>
      <c r="E2806"/>
      <c r="F2806"/>
      <c r="G2806"/>
      <c r="H2806"/>
      <c r="I2806"/>
      <c r="J2806"/>
      <c r="K2806"/>
      <c r="L2806"/>
      <c r="M2806"/>
      <c r="N2806"/>
      <c r="O2806"/>
      <c r="P2806"/>
      <c r="Q2806"/>
      <c r="R2806"/>
      <c r="S2806"/>
      <c r="T2806"/>
      <c r="U2806"/>
      <c r="V2806"/>
      <c r="W2806"/>
      <c r="X2806"/>
      <c r="Y2806"/>
      <c r="Z2806"/>
      <c r="AA2806" s="11">
        <v>1.9309989701338827E-2</v>
      </c>
      <c r="AB2806" s="11">
        <v>0.2119999695</v>
      </c>
      <c r="AC2806" s="11">
        <v>0.85</v>
      </c>
      <c r="AD2806" s="11">
        <v>0.5</v>
      </c>
      <c r="AE2806" s="11">
        <v>0.69700000000000006</v>
      </c>
      <c r="AF2806" s="11">
        <v>0.69099999999999995</v>
      </c>
      <c r="AG2806" s="11">
        <v>0.7</v>
      </c>
      <c r="AH2806" s="11">
        <v>0.81099999999999994</v>
      </c>
      <c r="AI2806" s="11">
        <v>0.45399999999999996</v>
      </c>
      <c r="AJ2806" s="11">
        <v>0.50895209702316524</v>
      </c>
      <c r="AK2806" s="11">
        <v>0.33081750717062253</v>
      </c>
      <c r="AL2806" s="11">
        <v>0.45348712934759616</v>
      </c>
      <c r="AM2806" s="11">
        <v>3.9507551090024447E-4</v>
      </c>
      <c r="AN2806" s="11">
        <v>0.17614171428571429</v>
      </c>
      <c r="AO2806" s="11">
        <v>0.45478338172774924</v>
      </c>
      <c r="AP2806" s="11">
        <v>0.5016000028029084</v>
      </c>
      <c r="AQ2806" s="11">
        <v>0.45348712934759616</v>
      </c>
      <c r="AR2806" s="11">
        <v>3604.9815190238401</v>
      </c>
      <c r="AS2806" s="11">
        <v>3430</v>
      </c>
      <c r="AT2806" s="11">
        <v>8957500</v>
      </c>
      <c r="AU2806" s="11">
        <v>41.66</v>
      </c>
      <c r="AV2806" s="11">
        <v>20.39</v>
      </c>
      <c r="AW2806" s="11">
        <v>-0.02</v>
      </c>
      <c r="AX2806" s="11">
        <v>3.8536701076955004E-2</v>
      </c>
    </row>
    <row r="2807" spans="1:50">
      <c r="A2807"/>
      <c r="B2807"/>
      <c r="C2807"/>
      <c r="D2807"/>
      <c r="E2807"/>
      <c r="F2807"/>
      <c r="G2807"/>
      <c r="H2807"/>
      <c r="I2807"/>
      <c r="J2807"/>
      <c r="K2807"/>
      <c r="L2807"/>
      <c r="M2807"/>
      <c r="N2807"/>
      <c r="O2807"/>
      <c r="P2807"/>
      <c r="Q2807"/>
      <c r="R2807"/>
      <c r="S2807"/>
      <c r="T2807"/>
      <c r="U2807"/>
      <c r="V2807"/>
      <c r="W2807"/>
      <c r="X2807"/>
      <c r="Y2807"/>
      <c r="Z2807"/>
      <c r="AA2807" s="11">
        <v>1.9309989701338827E-2</v>
      </c>
      <c r="AB2807" s="11">
        <v>0.21099998470000003</v>
      </c>
      <c r="AC2807" s="11">
        <v>0.85</v>
      </c>
      <c r="AD2807" s="11">
        <v>0.7</v>
      </c>
      <c r="AE2807" s="11">
        <v>0.69499999999999995</v>
      </c>
      <c r="AF2807" s="11">
        <v>0.64300000000000002</v>
      </c>
      <c r="AG2807" s="11">
        <v>0.7</v>
      </c>
      <c r="AH2807" s="11">
        <v>0.81400000000000006</v>
      </c>
      <c r="AI2807" s="11">
        <v>0.35</v>
      </c>
      <c r="AJ2807" s="11">
        <v>0.50913479287661401</v>
      </c>
      <c r="AK2807" s="11">
        <v>0.32736480331407802</v>
      </c>
      <c r="AL2807" s="11">
        <v>0.45253788711103404</v>
      </c>
      <c r="AM2807" s="11">
        <v>7.945850860046666E-4</v>
      </c>
      <c r="AN2807" s="11">
        <v>0.1901612857142857</v>
      </c>
      <c r="AO2807" s="11">
        <v>0.45386059362079106</v>
      </c>
      <c r="AP2807" s="11">
        <v>0.5141400025226176</v>
      </c>
      <c r="AQ2807" s="11">
        <v>0.45253788711103404</v>
      </c>
      <c r="AR2807" s="11">
        <v>3879.3752366899998</v>
      </c>
      <c r="AS2807" s="11">
        <v>3670</v>
      </c>
      <c r="AT2807" s="11">
        <v>9089300</v>
      </c>
      <c r="AW2807" s="11">
        <v>-0.02</v>
      </c>
      <c r="AX2807" s="11">
        <v>5.5336005542144628E-2</v>
      </c>
    </row>
    <row r="2808" spans="1:50">
      <c r="A2808"/>
      <c r="B2808"/>
      <c r="C2808"/>
      <c r="D2808"/>
      <c r="E2808"/>
      <c r="F2808"/>
      <c r="G2808"/>
      <c r="H2808"/>
      <c r="I2808"/>
      <c r="J2808"/>
      <c r="K2808"/>
      <c r="L2808"/>
      <c r="M2808"/>
      <c r="N2808"/>
      <c r="O2808"/>
      <c r="P2808"/>
      <c r="Q2808"/>
      <c r="R2808"/>
      <c r="S2808"/>
      <c r="T2808"/>
      <c r="U2808"/>
      <c r="V2808"/>
      <c r="W2808"/>
      <c r="X2808"/>
      <c r="Y2808"/>
      <c r="Z2808"/>
      <c r="AA2808" s="11">
        <v>1.9309989701338827E-2</v>
      </c>
      <c r="AB2808" s="11">
        <v>0.21099998470000003</v>
      </c>
      <c r="AC2808" s="11">
        <v>0.85</v>
      </c>
      <c r="AD2808" s="11">
        <v>0.7</v>
      </c>
      <c r="AE2808" s="11">
        <v>0.68799999999999994</v>
      </c>
      <c r="AF2808" s="11">
        <v>0.65700000000000003</v>
      </c>
      <c r="AG2808" s="11">
        <v>0.7</v>
      </c>
      <c r="AH2808" s="11">
        <v>0.8</v>
      </c>
      <c r="AI2808" s="11">
        <v>0.35</v>
      </c>
      <c r="AJ2808" s="11">
        <v>0.52893122797221293</v>
      </c>
      <c r="AK2808" s="11">
        <v>0.33721085710376297</v>
      </c>
      <c r="AL2808" s="11">
        <v>0.49380716136858382</v>
      </c>
      <c r="AM2808" s="11">
        <v>9.2313257370229998E-4</v>
      </c>
      <c r="AN2808" s="11">
        <v>0.20136885714285713</v>
      </c>
      <c r="AO2808" s="11">
        <v>0.47278593449573325</v>
      </c>
      <c r="AP2808" s="11">
        <v>0.52668000224232681</v>
      </c>
      <c r="AQ2808" s="11">
        <v>0.49380716136858382</v>
      </c>
      <c r="AR2808" s="11">
        <v>4106.1960060564097</v>
      </c>
      <c r="AS2808" s="11">
        <v>3910</v>
      </c>
      <c r="AT2808" s="11">
        <v>9215000</v>
      </c>
      <c r="AW2808" s="11">
        <v>-0.02</v>
      </c>
      <c r="AX2808" s="11">
        <v>4.4137822886840261E-2</v>
      </c>
    </row>
    <row r="2809" spans="1:50">
      <c r="A2809"/>
      <c r="B2809"/>
      <c r="C2809"/>
      <c r="D2809"/>
      <c r="E2809"/>
      <c r="F2809"/>
      <c r="G2809"/>
      <c r="H2809"/>
      <c r="I2809"/>
      <c r="J2809"/>
      <c r="K2809"/>
      <c r="L2809"/>
      <c r="M2809"/>
      <c r="N2809"/>
      <c r="O2809"/>
      <c r="P2809"/>
      <c r="Q2809"/>
      <c r="R2809"/>
      <c r="S2809"/>
      <c r="T2809"/>
      <c r="U2809"/>
      <c r="V2809"/>
      <c r="W2809"/>
      <c r="X2809"/>
      <c r="Y2809"/>
      <c r="Z2809"/>
      <c r="AA2809" s="11">
        <v>1.9309989701338827E-2</v>
      </c>
      <c r="AB2809" s="11">
        <v>0.36299999240000003</v>
      </c>
      <c r="AC2809" s="11">
        <v>0.85</v>
      </c>
      <c r="AD2809" s="11">
        <v>0.7</v>
      </c>
      <c r="AE2809" s="11">
        <v>0.69299999999999995</v>
      </c>
      <c r="AF2809" s="11">
        <v>0.64300000000000002</v>
      </c>
      <c r="AG2809" s="11">
        <v>0.7</v>
      </c>
      <c r="AH2809" s="11">
        <v>0.81700000000000006</v>
      </c>
      <c r="AI2809" s="11">
        <v>0.35</v>
      </c>
      <c r="AJ2809" s="11">
        <v>0.54872766306781195</v>
      </c>
      <c r="AK2809" s="11">
        <v>0.34705691089344798</v>
      </c>
      <c r="AL2809" s="11">
        <v>0.53507643562613361</v>
      </c>
      <c r="AM2809" s="11">
        <v>4.6426356284605553E-3</v>
      </c>
      <c r="AN2809" s="11">
        <v>0.22104714285714286</v>
      </c>
      <c r="AO2809" s="11">
        <v>0.49171127537067533</v>
      </c>
      <c r="AP2809" s="11">
        <v>0.5392200019620359</v>
      </c>
      <c r="AQ2809" s="11">
        <v>0.53507643562613361</v>
      </c>
      <c r="AR2809" s="11">
        <v>4296.14377501332</v>
      </c>
      <c r="AS2809" s="11">
        <v>4120</v>
      </c>
      <c r="AT2809" s="11">
        <v>9333300</v>
      </c>
      <c r="AW2809" s="11">
        <v>-0.01</v>
      </c>
      <c r="AX2809" s="11">
        <v>3.6084321859298718E-2</v>
      </c>
    </row>
    <row r="2810" spans="1:50">
      <c r="A2810"/>
      <c r="B2810"/>
      <c r="C2810"/>
      <c r="D2810"/>
      <c r="E2810"/>
      <c r="F2810"/>
      <c r="G2810"/>
      <c r="H2810"/>
      <c r="I2810"/>
      <c r="J2810"/>
      <c r="K2810"/>
      <c r="L2810"/>
      <c r="M2810"/>
      <c r="N2810"/>
      <c r="O2810"/>
      <c r="P2810"/>
      <c r="Q2810"/>
      <c r="R2810"/>
      <c r="S2810"/>
      <c r="T2810"/>
      <c r="U2810"/>
      <c r="V2810"/>
      <c r="W2810"/>
      <c r="X2810"/>
      <c r="Y2810"/>
      <c r="Z2810"/>
      <c r="AA2810" s="11">
        <v>1.9309989701338827E-2</v>
      </c>
      <c r="AB2810" s="11">
        <v>0.36200000760000006</v>
      </c>
      <c r="AC2810" s="11">
        <v>0.7</v>
      </c>
      <c r="AD2810" s="11">
        <v>0.5</v>
      </c>
      <c r="AE2810" s="11">
        <v>0.69200000000000006</v>
      </c>
      <c r="AF2810" s="11">
        <v>0.62</v>
      </c>
      <c r="AG2810" s="11">
        <v>0.7</v>
      </c>
      <c r="AH2810" s="11">
        <v>0.82499999999999996</v>
      </c>
      <c r="AI2810" s="11">
        <v>0.46600000000000003</v>
      </c>
      <c r="AJ2810" s="11">
        <v>0.55137692688681494</v>
      </c>
      <c r="AK2810" s="11">
        <v>0.35156864367261198</v>
      </c>
      <c r="AL2810" s="11">
        <v>0.53815021118861528</v>
      </c>
      <c r="AM2810" s="11">
        <v>6.493065470000556E-3</v>
      </c>
      <c r="AN2810" s="11">
        <v>0.24744357142857143</v>
      </c>
      <c r="AO2810" s="11">
        <v>0.49313526665351792</v>
      </c>
      <c r="AP2810" s="11">
        <v>0.5517600016817451</v>
      </c>
      <c r="AQ2810" s="11">
        <v>0.53815021118861528</v>
      </c>
      <c r="AR2810" s="11">
        <v>4563.0672779118804</v>
      </c>
      <c r="AS2810" s="11">
        <v>4370</v>
      </c>
      <c r="AT2810" s="11">
        <v>9455900</v>
      </c>
      <c r="AW2810" s="11">
        <v>-0.02</v>
      </c>
      <c r="AX2810" s="11">
        <v>3.4807588416628621E-2</v>
      </c>
    </row>
    <row r="2811" spans="1:50">
      <c r="A2811"/>
      <c r="B2811"/>
      <c r="C2811"/>
      <c r="D2811"/>
      <c r="E2811"/>
      <c r="F2811"/>
      <c r="G2811"/>
      <c r="H2811"/>
      <c r="I2811"/>
      <c r="J2811"/>
      <c r="K2811"/>
      <c r="L2811"/>
      <c r="M2811"/>
      <c r="N2811"/>
      <c r="O2811"/>
      <c r="P2811"/>
      <c r="Q2811"/>
      <c r="R2811"/>
      <c r="S2811"/>
      <c r="T2811"/>
      <c r="U2811"/>
      <c r="V2811"/>
      <c r="W2811"/>
      <c r="X2811"/>
      <c r="Y2811"/>
      <c r="Z2811"/>
      <c r="AA2811" s="11">
        <v>1.9309989701338827E-2</v>
      </c>
      <c r="AB2811" s="11">
        <v>0.31599998470000001</v>
      </c>
      <c r="AC2811" s="11">
        <v>0.7</v>
      </c>
      <c r="AD2811" s="11">
        <v>0.5</v>
      </c>
      <c r="AE2811" s="11">
        <v>0.69299999999999995</v>
      </c>
      <c r="AF2811" s="11">
        <v>0.71200000000000008</v>
      </c>
      <c r="AG2811" s="11">
        <v>0.7</v>
      </c>
      <c r="AH2811" s="11">
        <v>0.83499999999999996</v>
      </c>
      <c r="AI2811" s="11">
        <v>0.38200000000000001</v>
      </c>
      <c r="AJ2811" s="11">
        <v>0.55402619070581793</v>
      </c>
      <c r="AK2811" s="11">
        <v>0.35608037645177604</v>
      </c>
      <c r="AL2811" s="11">
        <v>0.54122398675109706</v>
      </c>
      <c r="AM2811" s="11">
        <v>1.3844884776029222E-2</v>
      </c>
      <c r="AN2811" s="11">
        <v>0.27582714285714288</v>
      </c>
      <c r="AO2811" s="11">
        <v>0.49455925793636057</v>
      </c>
      <c r="AP2811" s="11">
        <v>0.5643000014014542</v>
      </c>
      <c r="AQ2811" s="11">
        <v>0.54122398675109706</v>
      </c>
      <c r="AR2811" s="11">
        <v>4825.7635311508402</v>
      </c>
      <c r="AS2811" s="11">
        <v>4600</v>
      </c>
      <c r="AT2811" s="11">
        <v>9563500</v>
      </c>
      <c r="AU2811" s="11">
        <v>40.81</v>
      </c>
      <c r="AV2811" s="11">
        <v>12.82</v>
      </c>
      <c r="AW2811" s="11">
        <v>-0.02</v>
      </c>
      <c r="AX2811" s="11">
        <v>2.9168146301703779E-2</v>
      </c>
    </row>
    <row r="2812" spans="1:50">
      <c r="A2812"/>
      <c r="B2812"/>
      <c r="C2812"/>
      <c r="D2812"/>
      <c r="E2812"/>
      <c r="F2812"/>
      <c r="G2812"/>
      <c r="H2812"/>
      <c r="I2812"/>
      <c r="J2812"/>
      <c r="K2812"/>
      <c r="L2812"/>
      <c r="M2812"/>
      <c r="N2812"/>
      <c r="O2812"/>
      <c r="P2812"/>
      <c r="Q2812"/>
      <c r="R2812"/>
      <c r="S2812"/>
      <c r="T2812"/>
      <c r="U2812"/>
      <c r="V2812"/>
      <c r="W2812"/>
      <c r="X2812"/>
      <c r="Y2812"/>
      <c r="Z2812"/>
      <c r="AA2812" s="11">
        <v>1.9309989701338827E-2</v>
      </c>
      <c r="AB2812" s="11">
        <v>0.34599998470000004</v>
      </c>
      <c r="AC2812" s="11">
        <v>0.7</v>
      </c>
      <c r="AD2812" s="11">
        <v>0.5</v>
      </c>
      <c r="AE2812" s="11">
        <v>0.68700000000000006</v>
      </c>
      <c r="AF2812" s="11">
        <v>0.58899999999999997</v>
      </c>
      <c r="AG2812" s="11">
        <v>0.7</v>
      </c>
      <c r="AH2812" s="11">
        <v>0.84200000000000008</v>
      </c>
      <c r="AI2812" s="11">
        <v>0.45200000000000001</v>
      </c>
      <c r="AJ2812" s="11">
        <v>0.53762303519944499</v>
      </c>
      <c r="AK2812" s="11">
        <v>0.333089076917854</v>
      </c>
      <c r="AL2812" s="11">
        <v>0.57782538695242858</v>
      </c>
      <c r="AM2812" s="11">
        <v>4.4704487815635671E-2</v>
      </c>
      <c r="AN2812" s="11">
        <v>0.31065600000000004</v>
      </c>
      <c r="AO2812" s="11">
        <v>0.50313959585050438</v>
      </c>
      <c r="AP2812" s="11">
        <v>0.5768400011211634</v>
      </c>
      <c r="AQ2812" s="11">
        <v>0.57782538695242858</v>
      </c>
      <c r="AR2812" s="11">
        <v>5119.2727365266701</v>
      </c>
      <c r="AS2812" s="11">
        <v>4890</v>
      </c>
      <c r="AT2812" s="11">
        <v>9673600</v>
      </c>
      <c r="AW2812" s="11">
        <v>-0.02</v>
      </c>
      <c r="AX2812" s="11">
        <v>2.3566243847002288E-2</v>
      </c>
    </row>
    <row r="2813" spans="1:50">
      <c r="A2813"/>
      <c r="B2813"/>
      <c r="C2813"/>
      <c r="D2813"/>
      <c r="E2813"/>
      <c r="F2813"/>
      <c r="G2813"/>
      <c r="H2813"/>
      <c r="I2813"/>
      <c r="J2813"/>
      <c r="K2813"/>
      <c r="L2813"/>
      <c r="M2813"/>
      <c r="N2813"/>
      <c r="O2813"/>
      <c r="P2813"/>
      <c r="Q2813"/>
      <c r="R2813"/>
      <c r="S2813"/>
      <c r="T2813"/>
      <c r="U2813"/>
      <c r="V2813"/>
      <c r="W2813"/>
      <c r="X2813"/>
      <c r="Y2813"/>
      <c r="Z2813"/>
      <c r="AA2813" s="11">
        <v>1.9309989701338827E-2</v>
      </c>
      <c r="AB2813" s="11">
        <v>0.34466664629999999</v>
      </c>
      <c r="AC2813" s="11">
        <v>0.7</v>
      </c>
      <c r="AD2813" s="11">
        <v>0.5</v>
      </c>
      <c r="AE2813" s="11">
        <v>0.68799999999999994</v>
      </c>
      <c r="AF2813" s="11">
        <v>0.69299999999999995</v>
      </c>
      <c r="AG2813" s="11">
        <v>0.7</v>
      </c>
      <c r="AH2813" s="11">
        <v>0.84299999999999997</v>
      </c>
      <c r="AI2813" s="11">
        <v>0.27200000000000002</v>
      </c>
      <c r="AJ2813" s="11">
        <v>0.52121987969307204</v>
      </c>
      <c r="AK2813" s="11">
        <v>0.31009777738393202</v>
      </c>
      <c r="AL2813" s="11">
        <v>0.6144267871537602</v>
      </c>
      <c r="AM2813" s="11">
        <v>6.5237723641510231E-2</v>
      </c>
      <c r="AN2813" s="11">
        <v>0.33230399999999999</v>
      </c>
      <c r="AO2813" s="11">
        <v>0.5117199337646483</v>
      </c>
      <c r="AP2813" s="11">
        <v>0.58938000084087261</v>
      </c>
      <c r="AQ2813" s="11">
        <v>0.6144267871537602</v>
      </c>
      <c r="AR2813" s="11">
        <v>5229.9245422574004</v>
      </c>
      <c r="AS2813" s="11">
        <v>4990</v>
      </c>
      <c r="AT2813" s="11">
        <v>9781900</v>
      </c>
      <c r="AW2813" s="11">
        <v>-0.02</v>
      </c>
      <c r="AX2813" s="11">
        <v>1.9315931882359527E-2</v>
      </c>
    </row>
    <row r="2814" spans="1:50">
      <c r="A2814"/>
      <c r="B2814"/>
      <c r="C2814"/>
      <c r="D2814"/>
      <c r="E2814"/>
      <c r="F2814"/>
      <c r="G2814"/>
      <c r="H2814"/>
      <c r="I2814"/>
      <c r="J2814"/>
      <c r="K2814"/>
      <c r="L2814"/>
      <c r="M2814"/>
      <c r="N2814"/>
      <c r="O2814"/>
      <c r="P2814"/>
      <c r="Q2814"/>
      <c r="R2814"/>
      <c r="S2814"/>
      <c r="T2814"/>
      <c r="U2814"/>
      <c r="V2814"/>
      <c r="W2814"/>
      <c r="X2814"/>
      <c r="Y2814"/>
      <c r="Z2814"/>
      <c r="AA2814" s="11">
        <v>1.9309989701338827E-2</v>
      </c>
      <c r="AB2814" s="11">
        <v>0.34333330790000005</v>
      </c>
      <c r="AC2814" s="11">
        <v>0.7</v>
      </c>
      <c r="AD2814" s="11">
        <v>0.5</v>
      </c>
      <c r="AE2814" s="11">
        <v>0.68799999999999994</v>
      </c>
      <c r="AF2814" s="11">
        <v>0.67900000000000005</v>
      </c>
      <c r="AG2814" s="11">
        <v>0.5</v>
      </c>
      <c r="AH2814" s="11">
        <v>0.85400000000000009</v>
      </c>
      <c r="AI2814" s="11">
        <v>0.27399999999999997</v>
      </c>
      <c r="AJ2814" s="11">
        <v>0.55643955684506197</v>
      </c>
      <c r="AK2814" s="11">
        <v>0.31693323503300597</v>
      </c>
      <c r="AL2814" s="11">
        <v>0.60159348456952877</v>
      </c>
      <c r="AM2814" s="11">
        <v>0.21652766203468446</v>
      </c>
      <c r="AN2814" s="11">
        <v>0.38100200000000001</v>
      </c>
      <c r="AO2814" s="11">
        <v>0.49443069127444544</v>
      </c>
      <c r="AP2814" s="11">
        <v>0.6019200005605817</v>
      </c>
      <c r="AQ2814" s="11">
        <v>0.60159348456952877</v>
      </c>
      <c r="AR2814" s="11">
        <v>5606.5363539725704</v>
      </c>
      <c r="AS2814" s="11">
        <v>5370</v>
      </c>
      <c r="AT2814" s="11">
        <v>9839800</v>
      </c>
      <c r="AW2814" s="11">
        <v>-0.02</v>
      </c>
      <c r="AX2814" s="11">
        <v>2.680008187369648E-2</v>
      </c>
    </row>
    <row r="2815" spans="1:50">
      <c r="A2815"/>
      <c r="B2815"/>
      <c r="C2815"/>
      <c r="D2815"/>
      <c r="E2815"/>
      <c r="F2815"/>
      <c r="G2815"/>
      <c r="H2815"/>
      <c r="I2815"/>
      <c r="J2815"/>
      <c r="K2815"/>
      <c r="L2815"/>
      <c r="M2815"/>
      <c r="N2815"/>
      <c r="O2815"/>
      <c r="P2815"/>
      <c r="Q2815"/>
      <c r="R2815"/>
      <c r="S2815"/>
      <c r="T2815"/>
      <c r="U2815"/>
      <c r="V2815"/>
      <c r="W2815"/>
      <c r="X2815"/>
      <c r="Y2815"/>
      <c r="Z2815"/>
      <c r="AA2815" s="11">
        <v>1.9309989701338827E-2</v>
      </c>
      <c r="AB2815" s="11">
        <v>0.3419999695</v>
      </c>
      <c r="AC2815" s="11">
        <v>0.7</v>
      </c>
      <c r="AD2815" s="11">
        <v>0.5</v>
      </c>
      <c r="AE2815" s="11">
        <v>0.70799999999999996</v>
      </c>
      <c r="AF2815" s="11">
        <v>0.69299999999999995</v>
      </c>
      <c r="AG2815" s="11">
        <v>0.5</v>
      </c>
      <c r="AH2815" s="11">
        <v>0.84900000000000009</v>
      </c>
      <c r="AI2815" s="11">
        <v>0.32400000000000001</v>
      </c>
      <c r="AJ2815" s="11">
        <v>0.50995419378132278</v>
      </c>
      <c r="AK2815" s="11">
        <v>0.33645306148757398</v>
      </c>
      <c r="AL2815" s="11">
        <v>0.56508592062154595</v>
      </c>
      <c r="AM2815" s="11">
        <v>0.41790224137391002</v>
      </c>
      <c r="AN2815" s="11">
        <v>0.41648571428571429</v>
      </c>
      <c r="AO2815" s="11">
        <v>0.5512409624640966</v>
      </c>
      <c r="AP2815" s="11">
        <v>0.61446000028029091</v>
      </c>
      <c r="AQ2815" s="11">
        <v>0.56508592062154595</v>
      </c>
      <c r="AR2815" s="11">
        <v>6056.6140856128304</v>
      </c>
      <c r="AS2815" s="11">
        <v>5790</v>
      </c>
      <c r="AT2815" s="11">
        <v>9932400</v>
      </c>
      <c r="AW2815" s="11">
        <v>0</v>
      </c>
      <c r="AX2815" s="11">
        <v>3.0115929059024327E-2</v>
      </c>
    </row>
    <row r="2816" spans="1:50">
      <c r="A2816"/>
      <c r="B2816"/>
      <c r="C2816"/>
      <c r="D2816"/>
      <c r="E2816"/>
      <c r="F2816"/>
      <c r="G2816"/>
      <c r="H2816"/>
      <c r="I2816"/>
      <c r="J2816"/>
      <c r="K2816"/>
      <c r="L2816"/>
      <c r="M2816"/>
      <c r="N2816"/>
      <c r="O2816"/>
      <c r="P2816"/>
      <c r="Q2816"/>
      <c r="R2816"/>
      <c r="S2816"/>
      <c r="T2816"/>
      <c r="U2816"/>
      <c r="V2816"/>
      <c r="W2816"/>
      <c r="X2816"/>
      <c r="Y2816"/>
      <c r="Z2816"/>
      <c r="AA2816" s="11">
        <v>1.9309989701338827E-2</v>
      </c>
      <c r="AB2816" s="11">
        <v>0.31854997712499999</v>
      </c>
      <c r="AC2816" s="11">
        <v>0.7</v>
      </c>
      <c r="AD2816" s="11">
        <v>0.3</v>
      </c>
      <c r="AE2816" s="11">
        <v>0.70900000000000007</v>
      </c>
      <c r="AF2816" s="11">
        <v>0.76800000000000002</v>
      </c>
      <c r="AG2816" s="11">
        <v>0.3</v>
      </c>
      <c r="AH2816" s="11">
        <v>0.84699999999999998</v>
      </c>
      <c r="AI2816" s="11">
        <v>0.30199999999999999</v>
      </c>
      <c r="AJ2816" s="11">
        <v>0.51853333320432804</v>
      </c>
      <c r="AK2816" s="11">
        <v>0.30184630457184997</v>
      </c>
      <c r="AL2816" s="11">
        <v>0.50070885111342256</v>
      </c>
      <c r="AM2816" s="11">
        <v>0.62936661459545118</v>
      </c>
      <c r="AN2816" s="11">
        <v>0.43946942857142857</v>
      </c>
      <c r="AO2816" s="11">
        <v>0.53288143993737125</v>
      </c>
      <c r="AP2816" s="11">
        <v>0.627</v>
      </c>
      <c r="AQ2816" s="11">
        <v>0.50070885111342256</v>
      </c>
      <c r="AR2816" s="11">
        <v>6444.8141577733704</v>
      </c>
      <c r="AS2816" s="11">
        <v>6080</v>
      </c>
      <c r="AT2816" s="11">
        <v>10029000</v>
      </c>
      <c r="AW2816" s="11">
        <v>-0.02</v>
      </c>
      <c r="AX2816" s="11">
        <v>2.9090481298916948E-2</v>
      </c>
    </row>
    <row r="2817" spans="1:50">
      <c r="A2817"/>
      <c r="B2817"/>
      <c r="C2817"/>
      <c r="D2817"/>
      <c r="E2817"/>
      <c r="F2817"/>
      <c r="G2817"/>
      <c r="H2817"/>
      <c r="I2817"/>
      <c r="J2817"/>
      <c r="K2817"/>
      <c r="L2817"/>
      <c r="M2817"/>
      <c r="N2817"/>
      <c r="O2817"/>
      <c r="P2817"/>
      <c r="Q2817"/>
      <c r="R2817"/>
      <c r="S2817"/>
      <c r="T2817"/>
      <c r="U2817"/>
      <c r="V2817"/>
      <c r="W2817"/>
      <c r="X2817"/>
      <c r="Y2817"/>
      <c r="Z2817"/>
      <c r="AA2817" s="11">
        <v>1.9309989701338827E-2</v>
      </c>
      <c r="AB2817" s="11">
        <v>0.29509998474999999</v>
      </c>
      <c r="AC2817" s="11">
        <v>0.80299999999999994</v>
      </c>
      <c r="AD2817" s="11">
        <v>0.3</v>
      </c>
      <c r="AE2817" s="11">
        <v>0.73299999999999998</v>
      </c>
      <c r="AF2817" s="11">
        <v>0.77800000000000002</v>
      </c>
      <c r="AG2817" s="11">
        <v>0.3</v>
      </c>
      <c r="AH2817" s="11">
        <v>0.83499999999999996</v>
      </c>
      <c r="AI2817" s="11">
        <v>0.38600000000000001</v>
      </c>
      <c r="AJ2817" s="11">
        <v>0.56228941657215592</v>
      </c>
      <c r="AK2817" s="11">
        <v>0.252320739910464</v>
      </c>
      <c r="AL2817" s="11">
        <v>0.50364026753151503</v>
      </c>
      <c r="AM2817" s="11">
        <v>0.80513587609390336</v>
      </c>
      <c r="AN2817" s="11">
        <v>0.45413100000000001</v>
      </c>
      <c r="AO2817" s="11">
        <v>0.55632885326099824</v>
      </c>
      <c r="AP2817" s="11">
        <v>0.61699999999999999</v>
      </c>
      <c r="AQ2817" s="11">
        <v>0.50364026753151503</v>
      </c>
      <c r="AR2817" s="11">
        <v>6962.3214541696798</v>
      </c>
      <c r="AS2817" s="11">
        <v>6650</v>
      </c>
      <c r="AT2817" s="11">
        <v>10128100</v>
      </c>
      <c r="AW2817" s="11">
        <v>0</v>
      </c>
      <c r="AX2817" s="11">
        <v>2.4933890242037904E-2</v>
      </c>
    </row>
    <row r="2818" spans="1:50">
      <c r="A2818"/>
      <c r="B2818"/>
      <c r="C2818"/>
      <c r="D2818"/>
      <c r="E2818"/>
      <c r="F2818"/>
      <c r="G2818"/>
      <c r="H2818"/>
      <c r="I2818"/>
      <c r="J2818"/>
      <c r="K2818"/>
      <c r="L2818"/>
      <c r="M2818"/>
      <c r="N2818"/>
      <c r="O2818"/>
      <c r="P2818"/>
      <c r="Q2818"/>
      <c r="R2818"/>
      <c r="S2818"/>
      <c r="T2818"/>
      <c r="U2818"/>
      <c r="V2818"/>
      <c r="W2818"/>
      <c r="X2818"/>
      <c r="Y2818"/>
      <c r="Z2818"/>
      <c r="AA2818" s="11">
        <v>1.9309989701338827E-2</v>
      </c>
      <c r="AB2818" s="11">
        <v>0.27164999237499998</v>
      </c>
      <c r="AC2818" s="11">
        <v>0.78900000000000003</v>
      </c>
      <c r="AD2818" s="11">
        <v>0.3</v>
      </c>
      <c r="AE2818" s="11">
        <v>0.73299999999999998</v>
      </c>
      <c r="AF2818" s="11">
        <v>0.78500000000000003</v>
      </c>
      <c r="AG2818" s="11">
        <v>0.3</v>
      </c>
      <c r="AH2818" s="11">
        <v>0.80099999999999993</v>
      </c>
      <c r="AI2818" s="11">
        <v>0.71799999999999997</v>
      </c>
      <c r="AJ2818" s="11">
        <v>0.54856292089881398</v>
      </c>
      <c r="AK2818" s="11">
        <v>0.24708500695737601</v>
      </c>
      <c r="AL2818" s="11">
        <v>0.50602654855962892</v>
      </c>
      <c r="AM2818" s="11">
        <v>0.85219366588212786</v>
      </c>
      <c r="AN2818" s="11">
        <v>0.45108771428571426</v>
      </c>
      <c r="AO2818" s="11">
        <v>0.5518170613121024</v>
      </c>
      <c r="AP2818" s="11">
        <v>0.61</v>
      </c>
      <c r="AQ2818" s="11">
        <v>0.50602654855962892</v>
      </c>
      <c r="AR2818" s="11">
        <v>7584.0371920520302</v>
      </c>
      <c r="AS2818" s="11">
        <v>7160</v>
      </c>
      <c r="AT2818" s="11">
        <v>10225400</v>
      </c>
      <c r="AW2818" s="11">
        <v>0.01</v>
      </c>
      <c r="AX2818" s="11">
        <v>1.7610590812229765E-2</v>
      </c>
    </row>
    <row r="2819" spans="1:50">
      <c r="A2819"/>
      <c r="B2819"/>
      <c r="C2819"/>
      <c r="D2819"/>
      <c r="E2819"/>
      <c r="F2819"/>
      <c r="G2819"/>
      <c r="H2819"/>
      <c r="I2819"/>
      <c r="J2819"/>
      <c r="K2819"/>
      <c r="L2819"/>
      <c r="M2819"/>
      <c r="N2819"/>
      <c r="O2819"/>
      <c r="P2819"/>
      <c r="Q2819"/>
      <c r="R2819"/>
      <c r="S2819"/>
      <c r="T2819"/>
      <c r="U2819"/>
      <c r="V2819"/>
      <c r="W2819"/>
      <c r="X2819"/>
      <c r="Y2819"/>
      <c r="Z2819"/>
      <c r="AA2819" s="11">
        <v>1.9309989701338827E-2</v>
      </c>
      <c r="AB2819" s="11">
        <v>0.24819999999999998</v>
      </c>
      <c r="AC2819" s="11">
        <v>0.80099999999999993</v>
      </c>
      <c r="AD2819" s="11">
        <v>0.3</v>
      </c>
      <c r="AE2819" s="11">
        <v>0.76400000000000001</v>
      </c>
      <c r="AF2819" s="11">
        <v>0.77099999999999991</v>
      </c>
      <c r="AG2819" s="11">
        <v>0.3</v>
      </c>
      <c r="AH2819" s="11">
        <v>0.77599999999999991</v>
      </c>
      <c r="AI2819" s="11">
        <v>0.71799999999999997</v>
      </c>
      <c r="AJ2819" s="11">
        <v>0.54120036252682202</v>
      </c>
      <c r="AK2819" s="11">
        <v>0.25123835651256798</v>
      </c>
      <c r="AL2819" s="11">
        <v>0.49159861010187722</v>
      </c>
      <c r="AM2819" s="11">
        <v>0.92545943957086663</v>
      </c>
      <c r="AN2819" s="11">
        <v>0.48142700000000005</v>
      </c>
      <c r="AO2819" s="11">
        <v>0.54365000062824109</v>
      </c>
      <c r="AP2819" s="11">
        <v>0.623</v>
      </c>
      <c r="AQ2819" s="11">
        <v>0.49159861010187722</v>
      </c>
      <c r="AR2819" s="11">
        <v>8028.9173349726398</v>
      </c>
      <c r="AS2819" s="11">
        <v>7560</v>
      </c>
      <c r="AT2819" s="11">
        <v>10327800</v>
      </c>
      <c r="AW2819" s="11">
        <v>0.01</v>
      </c>
      <c r="AX2819" s="11">
        <v>1.5891196059342916E-2</v>
      </c>
    </row>
    <row r="2820" spans="1:50">
      <c r="A2820"/>
      <c r="B2820"/>
      <c r="C2820"/>
      <c r="D2820"/>
      <c r="E2820"/>
      <c r="F2820"/>
      <c r="G2820"/>
      <c r="H2820"/>
      <c r="I2820"/>
      <c r="J2820"/>
      <c r="K2820"/>
      <c r="L2820"/>
      <c r="M2820"/>
      <c r="N2820"/>
      <c r="O2820"/>
      <c r="P2820"/>
      <c r="Q2820"/>
      <c r="R2820"/>
      <c r="S2820"/>
      <c r="T2820"/>
      <c r="U2820"/>
      <c r="V2820"/>
      <c r="W2820"/>
      <c r="X2820"/>
      <c r="Y2820"/>
      <c r="Z2820"/>
      <c r="AA2820" s="11">
        <v>1.9309989701338827E-2</v>
      </c>
      <c r="AB2820" s="11">
        <v>0.2632359996639192</v>
      </c>
      <c r="AC2820" s="11">
        <v>0.81599999999999995</v>
      </c>
      <c r="AD2820" s="11">
        <v>0.3</v>
      </c>
      <c r="AE2820" s="11">
        <v>0.76500000000000001</v>
      </c>
      <c r="AF2820" s="11">
        <v>0.78299999999999992</v>
      </c>
      <c r="AG2820" s="11">
        <v>0.3</v>
      </c>
      <c r="AH2820" s="11">
        <v>0.78400000000000003</v>
      </c>
      <c r="AI2820" s="11">
        <v>0.53</v>
      </c>
      <c r="AJ2820" s="11">
        <v>0.54549040320572195</v>
      </c>
      <c r="AK2820" s="11">
        <v>0.24625980245616003</v>
      </c>
      <c r="AL2820" s="11">
        <v>0.5034763302880525</v>
      </c>
      <c r="AM2820" s="11">
        <v>1</v>
      </c>
      <c r="AN2820" s="11">
        <v>0.47179846021521471</v>
      </c>
      <c r="AO2820" s="11">
        <v>0.54371723417981488</v>
      </c>
      <c r="AP2820" s="11">
        <v>0.60099999999999998</v>
      </c>
      <c r="AQ2820" s="11">
        <v>0.5034763302880525</v>
      </c>
      <c r="AR2820" s="11">
        <v>8272.50200855802</v>
      </c>
      <c r="AS2820" s="11">
        <v>7810</v>
      </c>
      <c r="AT2820" s="11">
        <v>10432500</v>
      </c>
      <c r="AW2820" s="11">
        <v>0</v>
      </c>
      <c r="AX2820" s="11">
        <v>5.2978524946847294E-3</v>
      </c>
    </row>
    <row r="2821" spans="1:50">
      <c r="A2821"/>
      <c r="B2821"/>
      <c r="C2821"/>
      <c r="D2821"/>
      <c r="E2821"/>
      <c r="F2821"/>
      <c r="G2821"/>
      <c r="H2821"/>
      <c r="I2821"/>
      <c r="J2821"/>
      <c r="K2821"/>
      <c r="L2821"/>
      <c r="M2821"/>
      <c r="N2821"/>
      <c r="O2821"/>
      <c r="P2821"/>
      <c r="Q2821"/>
      <c r="R2821"/>
      <c r="S2821"/>
      <c r="T2821"/>
      <c r="U2821"/>
      <c r="V2821"/>
      <c r="W2821"/>
      <c r="X2821"/>
      <c r="Y2821"/>
      <c r="Z2821"/>
      <c r="AA2821" s="11">
        <v>1.9309989701338827E-2</v>
      </c>
      <c r="AB2821" s="11">
        <v>0.27827199932783842</v>
      </c>
      <c r="AC2821" s="11">
        <v>0.80200000000000005</v>
      </c>
      <c r="AD2821" s="11">
        <v>0.3</v>
      </c>
      <c r="AE2821" s="11">
        <v>0.74400000000000011</v>
      </c>
      <c r="AF2821" s="11">
        <v>0.78500000000000003</v>
      </c>
      <c r="AG2821" s="11">
        <v>0.35</v>
      </c>
      <c r="AH2821" s="11">
        <v>0.76500000000000001</v>
      </c>
      <c r="AI2821" s="11">
        <v>0.53500000000000003</v>
      </c>
      <c r="AJ2821" s="11">
        <v>0.54503549918383265</v>
      </c>
      <c r="AK2821" s="11">
        <v>0.24879720437488304</v>
      </c>
      <c r="AL2821" s="11">
        <v>0.503441566985949</v>
      </c>
      <c r="AM2821" s="11">
        <v>1</v>
      </c>
      <c r="AN2821" s="11">
        <v>0.46216992043042932</v>
      </c>
      <c r="AO2821" s="11">
        <v>0.54328006184778832</v>
      </c>
      <c r="AP2821" s="11">
        <v>0.67400000000000004</v>
      </c>
      <c r="AQ2821" s="11">
        <v>0.503441566985949</v>
      </c>
      <c r="AS2821" s="11">
        <v>8175.3333333333721</v>
      </c>
      <c r="AW2821" s="11">
        <v>0</v>
      </c>
      <c r="AX2821" s="11">
        <v>-2.1238075064096695E-3</v>
      </c>
    </row>
    <row r="2822" spans="1:50">
      <c r="A2822"/>
      <c r="B2822"/>
      <c r="C2822"/>
      <c r="D2822"/>
      <c r="E2822"/>
      <c r="F2822"/>
      <c r="G2822"/>
      <c r="H2822"/>
      <c r="I2822"/>
      <c r="J2822"/>
      <c r="K2822"/>
      <c r="L2822"/>
      <c r="M2822"/>
      <c r="N2822"/>
      <c r="O2822"/>
      <c r="P2822"/>
      <c r="Q2822"/>
      <c r="R2822"/>
      <c r="S2822"/>
      <c r="T2822"/>
      <c r="U2822"/>
      <c r="V2822"/>
      <c r="W2822"/>
      <c r="X2822"/>
      <c r="Y2822"/>
      <c r="Z2822"/>
      <c r="AA2822" s="11">
        <v>2.5336850174759298E-2</v>
      </c>
      <c r="AB2822" s="11">
        <v>0.77</v>
      </c>
      <c r="AC2822" s="11">
        <v>0.85</v>
      </c>
      <c r="AD2822" s="11">
        <v>0.7</v>
      </c>
      <c r="AE2822" s="11">
        <v>0.44500000000000001</v>
      </c>
      <c r="AF2822" s="11">
        <v>0.63300000000000001</v>
      </c>
      <c r="AG2822" s="11">
        <v>0.7</v>
      </c>
      <c r="AH2822" s="11">
        <v>0.38200000000000001</v>
      </c>
      <c r="AI2822" s="11">
        <v>0.748</v>
      </c>
      <c r="AJ2822" s="11">
        <v>0.15486910830364869</v>
      </c>
      <c r="AK2822" s="11">
        <v>0.41365416547657602</v>
      </c>
      <c r="AL2822" s="11">
        <v>0.45873002982663663</v>
      </c>
      <c r="AM2822" s="11">
        <v>7.9354836843955542E-3</v>
      </c>
      <c r="AN2822" s="11">
        <v>0.26343899999999998</v>
      </c>
      <c r="AO2822" s="11">
        <v>0.47892665630331005</v>
      </c>
      <c r="AP2822" s="11">
        <v>0.32560000181943183</v>
      </c>
      <c r="AQ2822" s="11">
        <v>0.45873002982663663</v>
      </c>
      <c r="AR2822" s="11">
        <v>5174.0018166769596</v>
      </c>
      <c r="AS2822" s="11">
        <v>5080</v>
      </c>
      <c r="AT2822" s="11">
        <v>61206099</v>
      </c>
      <c r="AW2822" s="11">
        <v>-0.11</v>
      </c>
      <c r="AX2822" s="11">
        <v>7.4679956370025669E-3</v>
      </c>
    </row>
    <row r="2823" spans="1:50">
      <c r="A2823"/>
      <c r="B2823"/>
      <c r="C2823"/>
      <c r="D2823"/>
      <c r="E2823"/>
      <c r="F2823"/>
      <c r="G2823"/>
      <c r="H2823"/>
      <c r="I2823"/>
      <c r="J2823"/>
      <c r="K2823"/>
      <c r="L2823"/>
      <c r="M2823"/>
      <c r="N2823"/>
      <c r="O2823"/>
      <c r="P2823"/>
      <c r="Q2823"/>
      <c r="R2823"/>
      <c r="S2823"/>
      <c r="T2823"/>
      <c r="U2823"/>
      <c r="V2823"/>
      <c r="W2823"/>
      <c r="X2823"/>
      <c r="Y2823"/>
      <c r="Z2823"/>
      <c r="AA2823" s="11">
        <v>2.5336850174759298E-2</v>
      </c>
      <c r="AB2823" s="11">
        <v>0.75</v>
      </c>
      <c r="AC2823" s="11">
        <v>0.85</v>
      </c>
      <c r="AD2823" s="11">
        <v>0.7</v>
      </c>
      <c r="AE2823" s="11">
        <v>0.44299999999999995</v>
      </c>
      <c r="AF2823" s="11">
        <v>0.57100000000000006</v>
      </c>
      <c r="AG2823" s="11">
        <v>0.7</v>
      </c>
      <c r="AH2823" s="11">
        <v>0.28899999999999998</v>
      </c>
      <c r="AI2823" s="11">
        <v>0.75</v>
      </c>
      <c r="AJ2823" s="11">
        <v>0.147825620878656</v>
      </c>
      <c r="AK2823" s="11">
        <v>0.41189200562853401</v>
      </c>
      <c r="AL2823" s="11">
        <v>0.45788778555659421</v>
      </c>
      <c r="AM2823" s="11">
        <v>1.4389039987022888E-2</v>
      </c>
      <c r="AN2823" s="11">
        <v>0.28729885714285713</v>
      </c>
      <c r="AO2823" s="11">
        <v>0.47849658807441103</v>
      </c>
      <c r="AP2823" s="11">
        <v>0.33374000163748863</v>
      </c>
      <c r="AQ2823" s="11">
        <v>0.45788778555659421</v>
      </c>
      <c r="AR2823" s="11">
        <v>5563.27819680025</v>
      </c>
      <c r="AS2823" s="11">
        <v>5470</v>
      </c>
      <c r="AT2823" s="11">
        <v>62264906</v>
      </c>
      <c r="AW2823" s="11">
        <v>-0.13</v>
      </c>
      <c r="AX2823" s="11">
        <v>8.0324697949183399E-3</v>
      </c>
    </row>
    <row r="2824" spans="1:50">
      <c r="A2824"/>
      <c r="B2824"/>
      <c r="C2824"/>
      <c r="D2824"/>
      <c r="E2824"/>
      <c r="F2824"/>
      <c r="G2824"/>
      <c r="H2824"/>
      <c r="I2824"/>
      <c r="J2824"/>
      <c r="K2824"/>
      <c r="L2824"/>
      <c r="M2824"/>
      <c r="N2824"/>
      <c r="O2824"/>
      <c r="P2824"/>
      <c r="Q2824"/>
      <c r="R2824"/>
      <c r="S2824"/>
      <c r="T2824"/>
      <c r="U2824"/>
      <c r="V2824"/>
      <c r="W2824"/>
      <c r="X2824"/>
      <c r="Y2824"/>
      <c r="Z2824"/>
      <c r="AA2824" s="11">
        <v>2.5336850174759298E-2</v>
      </c>
      <c r="AB2824" s="11">
        <v>0.75</v>
      </c>
      <c r="AC2824" s="11">
        <v>0.7</v>
      </c>
      <c r="AD2824" s="11">
        <v>0.7</v>
      </c>
      <c r="AE2824" s="11">
        <v>0.57299999999999995</v>
      </c>
      <c r="AF2824" s="11">
        <v>0.61799999999999999</v>
      </c>
      <c r="AG2824" s="11">
        <v>0.7</v>
      </c>
      <c r="AH2824" s="11">
        <v>0.29799999999999999</v>
      </c>
      <c r="AI2824" s="11">
        <v>0.77800000000000002</v>
      </c>
      <c r="AJ2824" s="11">
        <v>0.21077723449659599</v>
      </c>
      <c r="AK2824" s="11">
        <v>0.38832761878500199</v>
      </c>
      <c r="AL2824" s="11">
        <v>0.44182232802434102</v>
      </c>
      <c r="AM2824" s="11">
        <v>2.8242932218094336E-2</v>
      </c>
      <c r="AN2824" s="11">
        <v>0.31115871428571429</v>
      </c>
      <c r="AO2824" s="11">
        <v>0.47339812805832571</v>
      </c>
      <c r="AP2824" s="11">
        <v>0.34188000145554548</v>
      </c>
      <c r="AQ2824" s="11">
        <v>0.44182232802434102</v>
      </c>
      <c r="AR2824" s="11">
        <v>6000.1642923829304</v>
      </c>
      <c r="AS2824" s="11">
        <v>5900</v>
      </c>
      <c r="AT2824" s="11">
        <v>63331833</v>
      </c>
      <c r="AW2824" s="11">
        <v>-0.12</v>
      </c>
      <c r="AX2824" s="11">
        <v>7.7932326057220114E-3</v>
      </c>
    </row>
    <row r="2825" spans="1:50">
      <c r="A2825"/>
      <c r="B2825"/>
      <c r="C2825"/>
      <c r="D2825"/>
      <c r="E2825"/>
      <c r="F2825"/>
      <c r="G2825"/>
      <c r="H2825"/>
      <c r="I2825"/>
      <c r="J2825"/>
      <c r="K2825"/>
      <c r="L2825"/>
      <c r="M2825"/>
      <c r="N2825"/>
      <c r="O2825"/>
      <c r="P2825"/>
      <c r="Q2825"/>
      <c r="R2825"/>
      <c r="S2825"/>
      <c r="T2825"/>
      <c r="U2825"/>
      <c r="V2825"/>
      <c r="W2825"/>
      <c r="X2825"/>
      <c r="Y2825"/>
      <c r="Z2825"/>
      <c r="AA2825" s="11">
        <v>2.5336850174759298E-2</v>
      </c>
      <c r="AB2825" s="11">
        <v>0.72</v>
      </c>
      <c r="AC2825" s="11">
        <v>0.7</v>
      </c>
      <c r="AD2825" s="11">
        <v>0.7</v>
      </c>
      <c r="AE2825" s="11">
        <v>0.58399999999999996</v>
      </c>
      <c r="AF2825" s="11">
        <v>0.68500000000000005</v>
      </c>
      <c r="AG2825" s="11">
        <v>0.7</v>
      </c>
      <c r="AH2825" s="11">
        <v>0.318</v>
      </c>
      <c r="AI2825" s="11">
        <v>0.73799999999999999</v>
      </c>
      <c r="AJ2825" s="11">
        <v>0.27372884811453602</v>
      </c>
      <c r="AK2825" s="11">
        <v>0.36476323194146998</v>
      </c>
      <c r="AL2825" s="11">
        <v>0.42575687049208788</v>
      </c>
      <c r="AM2825" s="11">
        <v>6.049628467312522E-2</v>
      </c>
      <c r="AN2825" s="11">
        <v>0.30119842857142859</v>
      </c>
      <c r="AO2825" s="11">
        <v>0.46829966804224032</v>
      </c>
      <c r="AP2825" s="11">
        <v>0.35002000127360228</v>
      </c>
      <c r="AQ2825" s="11">
        <v>0.42575687049208788</v>
      </c>
      <c r="AR2825" s="11">
        <v>8313.9960496888398</v>
      </c>
      <c r="AS2825" s="11">
        <v>8220</v>
      </c>
      <c r="AT2825" s="11">
        <v>64395635</v>
      </c>
      <c r="AW2825" s="11">
        <v>-0.12</v>
      </c>
      <c r="AX2825" s="11">
        <v>1.4195012053067446E-2</v>
      </c>
    </row>
    <row r="2826" spans="1:50">
      <c r="A2826"/>
      <c r="B2826"/>
      <c r="C2826"/>
      <c r="D2826"/>
      <c r="E2826"/>
      <c r="F2826"/>
      <c r="G2826"/>
      <c r="H2826"/>
      <c r="I2826"/>
      <c r="J2826"/>
      <c r="K2826"/>
      <c r="L2826"/>
      <c r="M2826"/>
      <c r="N2826"/>
      <c r="O2826"/>
      <c r="P2826"/>
      <c r="Q2826"/>
      <c r="R2826"/>
      <c r="S2826"/>
      <c r="T2826"/>
      <c r="U2826"/>
      <c r="V2826"/>
      <c r="W2826"/>
      <c r="X2826"/>
      <c r="Y2826"/>
      <c r="Z2826"/>
      <c r="AA2826" s="11">
        <v>2.5336850174759298E-2</v>
      </c>
      <c r="AB2826" s="11">
        <v>0.65999999999999992</v>
      </c>
      <c r="AC2826" s="11">
        <v>0.7</v>
      </c>
      <c r="AD2826" s="11">
        <v>0.7</v>
      </c>
      <c r="AE2826" s="11">
        <v>0.56999999999999995</v>
      </c>
      <c r="AF2826" s="11">
        <v>0.57100000000000006</v>
      </c>
      <c r="AG2826" s="11">
        <v>0.7</v>
      </c>
      <c r="AH2826" s="11">
        <v>0.318</v>
      </c>
      <c r="AI2826" s="11">
        <v>0.74400000000000011</v>
      </c>
      <c r="AJ2826" s="11">
        <v>0.28679635268946296</v>
      </c>
      <c r="AK2826" s="11">
        <v>0.38438589384605598</v>
      </c>
      <c r="AL2826" s="11">
        <v>0.42855716947581435</v>
      </c>
      <c r="AM2826" s="11">
        <v>0.13789239072516554</v>
      </c>
      <c r="AN2826" s="11">
        <v>0.30891785714285713</v>
      </c>
      <c r="AO2826" s="11">
        <v>0.47399399163532568</v>
      </c>
      <c r="AP2826" s="11">
        <v>0.35816000109165913</v>
      </c>
      <c r="AQ2826" s="11">
        <v>0.42855716947581435</v>
      </c>
      <c r="AR2826" s="11">
        <v>7911.4948936862302</v>
      </c>
      <c r="AS2826" s="11">
        <v>7800</v>
      </c>
      <c r="AT2826" s="11">
        <v>65441666</v>
      </c>
      <c r="AW2826" s="11">
        <v>-0.11</v>
      </c>
      <c r="AX2826" s="11">
        <v>2.2807553771074629E-2</v>
      </c>
    </row>
    <row r="2827" spans="1:50">
      <c r="A2827"/>
      <c r="B2827"/>
      <c r="C2827"/>
      <c r="D2827"/>
      <c r="E2827"/>
      <c r="F2827"/>
      <c r="G2827"/>
      <c r="H2827"/>
      <c r="I2827"/>
      <c r="J2827"/>
      <c r="K2827"/>
      <c r="L2827"/>
      <c r="M2827"/>
      <c r="N2827"/>
      <c r="O2827"/>
      <c r="P2827"/>
      <c r="Q2827"/>
      <c r="R2827"/>
      <c r="S2827"/>
      <c r="T2827"/>
      <c r="U2827"/>
      <c r="V2827"/>
      <c r="W2827"/>
      <c r="X2827"/>
      <c r="Y2827"/>
      <c r="Z2827"/>
      <c r="AA2827" s="11">
        <v>2.5336850174759298E-2</v>
      </c>
      <c r="AB2827" s="11">
        <v>0.66679999984800808</v>
      </c>
      <c r="AC2827" s="11">
        <v>0.7</v>
      </c>
      <c r="AD2827" s="11">
        <v>0.7</v>
      </c>
      <c r="AE2827" s="11">
        <v>0.67200000000000004</v>
      </c>
      <c r="AF2827" s="11">
        <v>0.82700000000000007</v>
      </c>
      <c r="AG2827" s="11">
        <v>0.7</v>
      </c>
      <c r="AH2827" s="11">
        <v>0.318</v>
      </c>
      <c r="AI2827" s="11">
        <v>0.75</v>
      </c>
      <c r="AJ2827" s="11">
        <v>0.29986385726439002</v>
      </c>
      <c r="AK2827" s="11">
        <v>0.40400855575064198</v>
      </c>
      <c r="AL2827" s="11">
        <v>0.43135746845954082</v>
      </c>
      <c r="AM2827" s="11">
        <v>0.26972794734801891</v>
      </c>
      <c r="AN2827" s="11">
        <v>0.33198371428571427</v>
      </c>
      <c r="AO2827" s="11">
        <v>0.47968831522841116</v>
      </c>
      <c r="AP2827" s="11">
        <v>0.36630000090971593</v>
      </c>
      <c r="AQ2827" s="11">
        <v>0.43135746845954082</v>
      </c>
      <c r="AR2827" s="11">
        <v>8866.0944397006097</v>
      </c>
      <c r="AS2827" s="11">
        <v>8730</v>
      </c>
      <c r="AT2827" s="11">
        <v>66459578</v>
      </c>
      <c r="AW2827" s="11">
        <v>-0.08</v>
      </c>
      <c r="AX2827" s="11">
        <v>2.1421151678079065E-2</v>
      </c>
    </row>
    <row r="2828" spans="1:50">
      <c r="A2828"/>
      <c r="B2828"/>
      <c r="C2828"/>
      <c r="D2828"/>
      <c r="E2828"/>
      <c r="F2828"/>
      <c r="G2828"/>
      <c r="H2828"/>
      <c r="I2828"/>
      <c r="J2828"/>
      <c r="K2828"/>
      <c r="L2828"/>
      <c r="M2828"/>
      <c r="N2828"/>
      <c r="O2828"/>
      <c r="P2828"/>
      <c r="Q2828"/>
      <c r="R2828"/>
      <c r="S2828"/>
      <c r="T2828"/>
      <c r="U2828"/>
      <c r="V2828"/>
      <c r="W2828"/>
      <c r="X2828"/>
      <c r="Y2828"/>
      <c r="Z2828"/>
      <c r="AA2828" s="11">
        <v>2.5336850174759298E-2</v>
      </c>
      <c r="AB2828" s="11">
        <v>0.67359999969601625</v>
      </c>
      <c r="AC2828" s="11">
        <v>0.7</v>
      </c>
      <c r="AD2828" s="11">
        <v>0.5</v>
      </c>
      <c r="AE2828" s="11">
        <v>0.66900000000000004</v>
      </c>
      <c r="AF2828" s="11">
        <v>0.73</v>
      </c>
      <c r="AG2828" s="11">
        <v>0.7</v>
      </c>
      <c r="AH2828" s="11">
        <v>0.36399999999999999</v>
      </c>
      <c r="AI2828" s="11">
        <v>0.73</v>
      </c>
      <c r="AJ2828" s="11">
        <v>0.299793700291484</v>
      </c>
      <c r="AK2828" s="11">
        <v>0.42426892290423701</v>
      </c>
      <c r="AL2828" s="11">
        <v>0.40616819481604827</v>
      </c>
      <c r="AM2828" s="11">
        <v>0.32245454262182222</v>
      </c>
      <c r="AN2828" s="11">
        <v>0.33462585714285714</v>
      </c>
      <c r="AO2828" s="11">
        <v>0.47467735707549996</v>
      </c>
      <c r="AP2828" s="11">
        <v>0.37444000072777273</v>
      </c>
      <c r="AQ2828" s="11">
        <v>0.40616819481604827</v>
      </c>
      <c r="AR2828" s="11">
        <v>8318.3167269647802</v>
      </c>
      <c r="AS2828" s="11">
        <v>8110</v>
      </c>
      <c r="AT2828" s="11">
        <v>67444118</v>
      </c>
      <c r="AW2828" s="11">
        <v>-0.09</v>
      </c>
      <c r="AX2828" s="11">
        <v>3.0527794744703407E-2</v>
      </c>
    </row>
    <row r="2829" spans="1:50">
      <c r="A2829"/>
      <c r="B2829"/>
      <c r="C2829"/>
      <c r="D2829"/>
      <c r="E2829"/>
      <c r="F2829"/>
      <c r="G2829"/>
      <c r="H2829"/>
      <c r="I2829"/>
      <c r="J2829"/>
      <c r="K2829"/>
      <c r="L2829"/>
      <c r="M2829"/>
      <c r="N2829"/>
      <c r="O2829"/>
      <c r="P2829"/>
      <c r="Q2829"/>
      <c r="R2829"/>
      <c r="S2829"/>
      <c r="T2829"/>
      <c r="U2829"/>
      <c r="V2829"/>
      <c r="W2829"/>
      <c r="X2829"/>
      <c r="Y2829"/>
      <c r="Z2829"/>
      <c r="AA2829" s="11">
        <v>2.5336850174759298E-2</v>
      </c>
      <c r="AB2829" s="11">
        <v>0.68039999954402441</v>
      </c>
      <c r="AC2829" s="11">
        <v>0.55000000000000004</v>
      </c>
      <c r="AD2829" s="11">
        <v>0.5</v>
      </c>
      <c r="AE2829" s="11">
        <v>0.65200000000000002</v>
      </c>
      <c r="AF2829" s="11">
        <v>0.58899999999999997</v>
      </c>
      <c r="AG2829" s="11">
        <v>0.5</v>
      </c>
      <c r="AH2829" s="11">
        <v>0.41</v>
      </c>
      <c r="AI2829" s="11">
        <v>0.79599999999999993</v>
      </c>
      <c r="AJ2829" s="11">
        <v>0.29972354331857798</v>
      </c>
      <c r="AK2829" s="11">
        <v>0.44452929005783198</v>
      </c>
      <c r="AL2829" s="11">
        <v>0.38097892117255583</v>
      </c>
      <c r="AM2829" s="11">
        <v>0.3788783942070289</v>
      </c>
      <c r="AN2829" s="11">
        <v>0.3498587142857143</v>
      </c>
      <c r="AO2829" s="11">
        <v>0.46966639892258888</v>
      </c>
      <c r="AP2829" s="11">
        <v>0.38258000054582958</v>
      </c>
      <c r="AQ2829" s="11">
        <v>0.38097892117255583</v>
      </c>
      <c r="AR2829" s="11">
        <v>8364.1700581348705</v>
      </c>
      <c r="AS2829" s="11">
        <v>8200</v>
      </c>
      <c r="AT2829" s="11">
        <v>68398135</v>
      </c>
      <c r="AU2829" s="11">
        <v>42.71</v>
      </c>
      <c r="AV2829" s="11">
        <v>9.57</v>
      </c>
      <c r="AW2829" s="11">
        <v>-0.11</v>
      </c>
      <c r="AX2829" s="11">
        <v>2.6621301916960938E-2</v>
      </c>
    </row>
    <row r="2830" spans="1:50">
      <c r="A2830"/>
      <c r="B2830"/>
      <c r="C2830"/>
      <c r="D2830"/>
      <c r="E2830"/>
      <c r="F2830"/>
      <c r="G2830"/>
      <c r="H2830"/>
      <c r="I2830"/>
      <c r="J2830"/>
      <c r="K2830"/>
      <c r="L2830"/>
      <c r="M2830"/>
      <c r="N2830"/>
      <c r="O2830"/>
      <c r="P2830"/>
      <c r="Q2830"/>
      <c r="R2830"/>
      <c r="S2830"/>
      <c r="T2830"/>
      <c r="U2830"/>
      <c r="V2830"/>
      <c r="W2830"/>
      <c r="X2830"/>
      <c r="Y2830"/>
      <c r="Z2830"/>
      <c r="AA2830" s="11">
        <v>2.5336850174759298E-2</v>
      </c>
      <c r="AB2830" s="11">
        <v>0.68719999939203258</v>
      </c>
      <c r="AC2830" s="11">
        <v>0.55000000000000004</v>
      </c>
      <c r="AD2830" s="11">
        <v>0.5</v>
      </c>
      <c r="AE2830" s="11">
        <v>0.64599999999999991</v>
      </c>
      <c r="AF2830" s="11">
        <v>0.45</v>
      </c>
      <c r="AG2830" s="11">
        <v>0.5</v>
      </c>
      <c r="AH2830" s="11">
        <v>0.42899999999999999</v>
      </c>
      <c r="AI2830" s="11">
        <v>0.73599999999999999</v>
      </c>
      <c r="AJ2830" s="11">
        <v>0.349199739529854</v>
      </c>
      <c r="AK2830" s="11">
        <v>0.47357667043961998</v>
      </c>
      <c r="AL2830" s="11">
        <v>0.4608505331439553</v>
      </c>
      <c r="AM2830" s="11">
        <v>0.44694063532116995</v>
      </c>
      <c r="AN2830" s="11">
        <v>0.40253657142857141</v>
      </c>
      <c r="AO2830" s="11">
        <v>0.5126896472496425</v>
      </c>
      <c r="AP2830" s="11">
        <v>0.39072000036388638</v>
      </c>
      <c r="AQ2830" s="11">
        <v>0.4608505331439553</v>
      </c>
      <c r="AR2830" s="11">
        <v>8478.5660313054905</v>
      </c>
      <c r="AS2830" s="11">
        <v>8320</v>
      </c>
      <c r="AT2830" s="11">
        <v>69329456</v>
      </c>
      <c r="AW2830" s="11">
        <v>-0.09</v>
      </c>
      <c r="AX2830" s="11">
        <v>2.6975190201053767E-2</v>
      </c>
    </row>
    <row r="2831" spans="1:50">
      <c r="A2831"/>
      <c r="B2831"/>
      <c r="C2831"/>
      <c r="D2831"/>
      <c r="E2831"/>
      <c r="F2831"/>
      <c r="G2831"/>
      <c r="H2831"/>
      <c r="I2831"/>
      <c r="J2831"/>
      <c r="K2831"/>
      <c r="L2831"/>
      <c r="M2831"/>
      <c r="N2831"/>
      <c r="O2831"/>
      <c r="P2831"/>
      <c r="Q2831"/>
      <c r="R2831"/>
      <c r="S2831"/>
      <c r="T2831"/>
      <c r="U2831"/>
      <c r="V2831"/>
      <c r="W2831"/>
      <c r="X2831"/>
      <c r="Y2831"/>
      <c r="Z2831"/>
      <c r="AA2831" s="11">
        <v>2.5336850174759298E-2</v>
      </c>
      <c r="AB2831" s="11">
        <v>0.69399999924004074</v>
      </c>
      <c r="AC2831" s="11">
        <v>0.55000000000000004</v>
      </c>
      <c r="AD2831" s="11">
        <v>0.5</v>
      </c>
      <c r="AE2831" s="11">
        <v>0.60799999999999998</v>
      </c>
      <c r="AF2831" s="11">
        <v>0.56899999999999995</v>
      </c>
      <c r="AG2831" s="11">
        <v>0.5</v>
      </c>
      <c r="AH2831" s="11">
        <v>0.46100000000000002</v>
      </c>
      <c r="AI2831" s="11">
        <v>0.74199999999999999</v>
      </c>
      <c r="AJ2831" s="11">
        <v>0.34188291376274799</v>
      </c>
      <c r="AK2831" s="11">
        <v>0.48851232118671845</v>
      </c>
      <c r="AL2831" s="11">
        <v>0.48043354863039811</v>
      </c>
      <c r="AM2831" s="11">
        <v>0.54895156232885334</v>
      </c>
      <c r="AN2831" s="11">
        <v>0.41767242857142856</v>
      </c>
      <c r="AO2831" s="11">
        <v>0.5387568670633216</v>
      </c>
      <c r="AP2831" s="11">
        <v>0.39886000018194323</v>
      </c>
      <c r="AQ2831" s="11">
        <v>0.48043354863039811</v>
      </c>
      <c r="AR2831" s="11">
        <v>9801.9739879745393</v>
      </c>
      <c r="AS2831" s="11">
        <v>9660</v>
      </c>
      <c r="AT2831" s="11">
        <v>70250173</v>
      </c>
      <c r="AV2831" s="11">
        <v>12.23</v>
      </c>
      <c r="AW2831" s="11">
        <v>-0.08</v>
      </c>
      <c r="AX2831" s="11">
        <v>2.4830003659870259E-2</v>
      </c>
    </row>
    <row r="2832" spans="1:50">
      <c r="A2832"/>
      <c r="B2832"/>
      <c r="C2832"/>
      <c r="D2832"/>
      <c r="E2832"/>
      <c r="F2832"/>
      <c r="G2832"/>
      <c r="H2832"/>
      <c r="I2832"/>
      <c r="J2832"/>
      <c r="K2832"/>
      <c r="L2832"/>
      <c r="M2832"/>
      <c r="N2832"/>
      <c r="O2832"/>
      <c r="P2832"/>
      <c r="Q2832"/>
      <c r="R2832"/>
      <c r="S2832"/>
      <c r="T2832"/>
      <c r="U2832"/>
      <c r="V2832"/>
      <c r="W2832"/>
      <c r="X2832"/>
      <c r="Y2832"/>
      <c r="Z2832"/>
      <c r="AA2832" s="11">
        <v>2.5336850174759298E-2</v>
      </c>
      <c r="AB2832" s="11">
        <v>0.70079999908804891</v>
      </c>
      <c r="AC2832" s="11">
        <v>0.55000000000000004</v>
      </c>
      <c r="AD2832" s="11">
        <v>0.3</v>
      </c>
      <c r="AE2832" s="11">
        <v>0.65300000000000002</v>
      </c>
      <c r="AF2832" s="11">
        <v>0.54400000000000004</v>
      </c>
      <c r="AG2832" s="11">
        <v>0.5</v>
      </c>
      <c r="AH2832" s="11">
        <v>0.53799999999999992</v>
      </c>
      <c r="AI2832" s="11">
        <v>0.76</v>
      </c>
      <c r="AJ2832" s="11">
        <v>0.41075760600178202</v>
      </c>
      <c r="AK2832" s="11">
        <v>0.49054152789162203</v>
      </c>
      <c r="AL2832" s="11">
        <v>0.50399175433028875</v>
      </c>
      <c r="AM2832" s="11">
        <v>0.68083546563155661</v>
      </c>
      <c r="AN2832" s="11">
        <v>0.45002557142857141</v>
      </c>
      <c r="AO2832" s="11">
        <v>0.53225781328804822</v>
      </c>
      <c r="AP2832" s="11">
        <v>0.40700000000000003</v>
      </c>
      <c r="AQ2832" s="11">
        <v>0.50399175433028875</v>
      </c>
      <c r="AR2832" s="11">
        <v>10977.2934588065</v>
      </c>
      <c r="AS2832" s="11">
        <v>10840</v>
      </c>
      <c r="AT2832" s="11">
        <v>71169037</v>
      </c>
      <c r="AU2832" s="11">
        <v>43.23</v>
      </c>
      <c r="AV2832" s="11">
        <v>9.0500000000000007</v>
      </c>
      <c r="AW2832" s="11">
        <v>-7.0000000000000007E-2</v>
      </c>
      <c r="AX2832" s="11">
        <v>2.3543558522114871E-2</v>
      </c>
    </row>
    <row r="2833" spans="1:50">
      <c r="A2833"/>
      <c r="B2833"/>
      <c r="C2833"/>
      <c r="D2833"/>
      <c r="E2833"/>
      <c r="F2833"/>
      <c r="G2833"/>
      <c r="H2833"/>
      <c r="I2833"/>
      <c r="J2833"/>
      <c r="K2833"/>
      <c r="L2833"/>
      <c r="M2833"/>
      <c r="N2833"/>
      <c r="O2833"/>
      <c r="P2833"/>
      <c r="Q2833"/>
      <c r="R2833"/>
      <c r="S2833"/>
      <c r="T2833"/>
      <c r="U2833"/>
      <c r="V2833"/>
      <c r="W2833"/>
      <c r="X2833"/>
      <c r="Y2833"/>
      <c r="Z2833"/>
      <c r="AA2833" s="11">
        <v>2.5336850174759298E-2</v>
      </c>
      <c r="AB2833" s="11">
        <v>0.70759999893605707</v>
      </c>
      <c r="AC2833" s="11">
        <v>0.66700000000000004</v>
      </c>
      <c r="AD2833" s="11">
        <v>0.5</v>
      </c>
      <c r="AE2833" s="11">
        <v>0.68</v>
      </c>
      <c r="AF2833" s="11">
        <v>0.68099999999999994</v>
      </c>
      <c r="AG2833" s="11">
        <v>0.5</v>
      </c>
      <c r="AH2833" s="11">
        <v>0.64700000000000002</v>
      </c>
      <c r="AI2833" s="11">
        <v>0.81</v>
      </c>
      <c r="AJ2833" s="11">
        <v>0.39342309416229998</v>
      </c>
      <c r="AK2833" s="11">
        <v>0.472226076778478</v>
      </c>
      <c r="AL2833" s="11">
        <v>0.51014610597298327</v>
      </c>
      <c r="AM2833" s="11">
        <v>0.81170471581748227</v>
      </c>
      <c r="AN2833" s="11">
        <v>0.50400214285714284</v>
      </c>
      <c r="AO2833" s="11">
        <v>0.50982345981922328</v>
      </c>
      <c r="AP2833" s="11">
        <v>0.39100000000000001</v>
      </c>
      <c r="AQ2833" s="11">
        <v>0.51014610597298327</v>
      </c>
      <c r="AR2833" s="11">
        <v>12409.872826898199</v>
      </c>
      <c r="AS2833" s="11">
        <v>12250</v>
      </c>
      <c r="AT2833" s="11">
        <v>72087928</v>
      </c>
      <c r="AU2833" s="11">
        <v>41.15</v>
      </c>
      <c r="AW2833" s="11">
        <v>-0.03</v>
      </c>
      <c r="AX2833" s="11">
        <v>2.1108047442696454E-2</v>
      </c>
    </row>
    <row r="2834" spans="1:50">
      <c r="A2834"/>
      <c r="B2834"/>
      <c r="C2834"/>
      <c r="D2834"/>
      <c r="E2834"/>
      <c r="F2834"/>
      <c r="G2834"/>
      <c r="H2834"/>
      <c r="I2834"/>
      <c r="J2834"/>
      <c r="K2834"/>
      <c r="L2834"/>
      <c r="M2834"/>
      <c r="N2834"/>
      <c r="O2834"/>
      <c r="P2834"/>
      <c r="Q2834"/>
      <c r="R2834"/>
      <c r="S2834"/>
      <c r="T2834"/>
      <c r="U2834"/>
      <c r="V2834"/>
      <c r="W2834"/>
      <c r="X2834"/>
      <c r="Y2834"/>
      <c r="Z2834"/>
      <c r="AA2834" s="11">
        <v>2.5336850174759298E-2</v>
      </c>
      <c r="AB2834" s="11">
        <v>0.71439999878406524</v>
      </c>
      <c r="AC2834" s="11">
        <v>0.67400000000000004</v>
      </c>
      <c r="AD2834" s="11">
        <v>0.5</v>
      </c>
      <c r="AE2834" s="11">
        <v>0.69099999999999995</v>
      </c>
      <c r="AF2834" s="11">
        <v>0.624</v>
      </c>
      <c r="AG2834" s="11">
        <v>0.5</v>
      </c>
      <c r="AH2834" s="11">
        <v>0.70099999999999996</v>
      </c>
      <c r="AI2834" s="11">
        <v>0.81</v>
      </c>
      <c r="AJ2834" s="11">
        <v>0.35243572211986002</v>
      </c>
      <c r="AK2834" s="11">
        <v>0.45924439916083204</v>
      </c>
      <c r="AL2834" s="11">
        <v>0.52287496963572444</v>
      </c>
      <c r="AM2834" s="11">
        <v>0.94326691566701326</v>
      </c>
      <c r="AN2834" s="11">
        <v>0.53001914285714291</v>
      </c>
      <c r="AO2834" s="11">
        <v>0.5062977655030777</v>
      </c>
      <c r="AP2834" s="11">
        <v>0.38799999999999996</v>
      </c>
      <c r="AQ2834" s="11">
        <v>0.52287496963572444</v>
      </c>
      <c r="AR2834" s="11">
        <v>13374.3082889488</v>
      </c>
      <c r="AS2834" s="11">
        <v>13230</v>
      </c>
      <c r="AT2834" s="11">
        <v>73003736</v>
      </c>
      <c r="AW2834" s="11">
        <v>-0.03</v>
      </c>
      <c r="AX2834" s="11">
        <v>1.3826468213235632E-2</v>
      </c>
    </row>
    <row r="2835" spans="1:50">
      <c r="A2835"/>
      <c r="B2835"/>
      <c r="C2835"/>
      <c r="D2835"/>
      <c r="E2835"/>
      <c r="F2835"/>
      <c r="G2835"/>
      <c r="H2835"/>
      <c r="I2835"/>
      <c r="J2835"/>
      <c r="K2835"/>
      <c r="L2835"/>
      <c r="M2835"/>
      <c r="N2835"/>
      <c r="O2835"/>
      <c r="P2835"/>
      <c r="Q2835"/>
      <c r="R2835"/>
      <c r="S2835"/>
      <c r="T2835"/>
      <c r="U2835"/>
      <c r="V2835"/>
      <c r="W2835"/>
      <c r="X2835"/>
      <c r="Y2835"/>
      <c r="Z2835"/>
      <c r="AA2835" s="11">
        <v>2.5336850174759298E-2</v>
      </c>
      <c r="AB2835" s="11">
        <v>0.7211999986320734</v>
      </c>
      <c r="AC2835" s="11">
        <v>0.68299999999999994</v>
      </c>
      <c r="AD2835" s="11">
        <v>0.5</v>
      </c>
      <c r="AE2835" s="11">
        <v>0.77700000000000002</v>
      </c>
      <c r="AF2835" s="11">
        <v>0.68299999999999994</v>
      </c>
      <c r="AG2835" s="11">
        <v>0.5</v>
      </c>
      <c r="AH2835" s="11">
        <v>0.70799999999999996</v>
      </c>
      <c r="AI2835" s="11">
        <v>0.86799999999999999</v>
      </c>
      <c r="AJ2835" s="11">
        <v>0.36331473569645001</v>
      </c>
      <c r="AK2835" s="11">
        <v>0.46748885768263204</v>
      </c>
      <c r="AL2835" s="11">
        <v>0.51872644413812163</v>
      </c>
      <c r="AM2835" s="11">
        <v>0.98949650882281992</v>
      </c>
      <c r="AN2835" s="11">
        <v>0.54808057142857136</v>
      </c>
      <c r="AO2835" s="11">
        <v>0.51992642686828705</v>
      </c>
      <c r="AP2835" s="11">
        <v>0.39500000000000002</v>
      </c>
      <c r="AQ2835" s="11">
        <v>0.51872644413812163</v>
      </c>
      <c r="AR2835" s="11">
        <v>14388.5516162108</v>
      </c>
      <c r="AS2835" s="11">
        <v>14230</v>
      </c>
      <c r="AT2835" s="11">
        <v>73914260</v>
      </c>
      <c r="AU2835" s="11">
        <v>39.739999999999995</v>
      </c>
      <c r="AW2835" s="11">
        <v>-0.01</v>
      </c>
      <c r="AX2835" s="11">
        <v>1.3808862201261929E-2</v>
      </c>
    </row>
    <row r="2836" spans="1:50">
      <c r="A2836"/>
      <c r="B2836"/>
      <c r="C2836"/>
      <c r="D2836"/>
      <c r="E2836"/>
      <c r="F2836"/>
      <c r="G2836"/>
      <c r="H2836"/>
      <c r="I2836"/>
      <c r="J2836"/>
      <c r="K2836"/>
      <c r="L2836"/>
      <c r="M2836"/>
      <c r="N2836"/>
      <c r="O2836"/>
      <c r="P2836"/>
      <c r="Q2836"/>
      <c r="R2836"/>
      <c r="S2836"/>
      <c r="T2836"/>
      <c r="U2836"/>
      <c r="V2836"/>
      <c r="W2836"/>
      <c r="X2836"/>
      <c r="Y2836"/>
      <c r="Z2836"/>
      <c r="AA2836" s="11">
        <v>2.5336850174759298E-2</v>
      </c>
      <c r="AB2836" s="11">
        <v>0.72799999848008157</v>
      </c>
      <c r="AC2836" s="11">
        <v>0.69900000000000007</v>
      </c>
      <c r="AD2836" s="11">
        <v>0.5</v>
      </c>
      <c r="AE2836" s="11">
        <v>0.73199999999999998</v>
      </c>
      <c r="AF2836" s="11">
        <v>0.83400000000000007</v>
      </c>
      <c r="AG2836" s="11">
        <v>0.5</v>
      </c>
      <c r="AH2836" s="11">
        <v>0.71099999999999997</v>
      </c>
      <c r="AI2836" s="11">
        <v>0.86599999999999999</v>
      </c>
      <c r="AJ2836" s="11">
        <v>0.323518462291152</v>
      </c>
      <c r="AK2836" s="11">
        <v>0.47628983883984805</v>
      </c>
      <c r="AL2836" s="11">
        <v>0.51861651287338983</v>
      </c>
      <c r="AM2836" s="11">
        <v>0.93235851540120884</v>
      </c>
      <c r="AN2836" s="11">
        <v>0.53711896024501105</v>
      </c>
      <c r="AO2836" s="11">
        <v>0.52437406367849948</v>
      </c>
      <c r="AP2836" s="11">
        <v>0.40299999999999997</v>
      </c>
      <c r="AQ2836" s="11">
        <v>0.51861651287338983</v>
      </c>
      <c r="AR2836" s="11">
        <v>13667.879548372101</v>
      </c>
      <c r="AS2836" s="11">
        <v>13500</v>
      </c>
      <c r="AT2836" s="11">
        <v>74815703</v>
      </c>
      <c r="AW2836" s="11">
        <v>-0.01</v>
      </c>
      <c r="AX2836" s="11">
        <v>-5.0119423327332768E-4</v>
      </c>
    </row>
    <row r="2837" spans="1:50">
      <c r="A2837"/>
      <c r="B2837"/>
      <c r="C2837"/>
      <c r="D2837"/>
      <c r="E2837"/>
      <c r="F2837"/>
      <c r="G2837"/>
      <c r="H2837"/>
      <c r="I2837"/>
      <c r="J2837"/>
      <c r="K2837"/>
      <c r="L2837"/>
      <c r="M2837"/>
      <c r="N2837"/>
      <c r="O2837"/>
      <c r="P2837"/>
      <c r="Q2837"/>
      <c r="R2837"/>
      <c r="S2837"/>
      <c r="T2837"/>
      <c r="U2837"/>
      <c r="V2837"/>
      <c r="W2837"/>
      <c r="X2837"/>
      <c r="Y2837"/>
      <c r="Z2837"/>
      <c r="AA2837" s="11">
        <v>2.5336850174759298E-2</v>
      </c>
      <c r="AB2837" s="11">
        <v>0.73479999832808973</v>
      </c>
      <c r="AC2837" s="11">
        <v>0.68900000000000006</v>
      </c>
      <c r="AD2837" s="11">
        <v>0.5</v>
      </c>
      <c r="AE2837" s="11">
        <v>0.78099999999999992</v>
      </c>
      <c r="AF2837" s="11">
        <v>0.82900000000000007</v>
      </c>
      <c r="AG2837" s="11">
        <v>0.65</v>
      </c>
      <c r="AH2837" s="11">
        <v>0.7</v>
      </c>
      <c r="AI2837" s="11">
        <v>0.8640000000000001</v>
      </c>
      <c r="AJ2837" s="11">
        <v>0.32528327762879378</v>
      </c>
      <c r="AK2837" s="11">
        <v>0.4765269404461499</v>
      </c>
      <c r="AL2837" s="11">
        <v>0.51843034774881702</v>
      </c>
      <c r="AM2837" s="11">
        <v>0.92303493045559515</v>
      </c>
      <c r="AN2837" s="11">
        <v>0.52615734906145073</v>
      </c>
      <c r="AO2837" s="11">
        <v>0.52413032304716256</v>
      </c>
      <c r="AP2837" s="11">
        <v>0.41100000000000003</v>
      </c>
      <c r="AQ2837" s="11">
        <v>0.51843034774881702</v>
      </c>
      <c r="AS2837" s="11">
        <v>14836.666666666744</v>
      </c>
      <c r="AW2837" s="11">
        <v>0</v>
      </c>
      <c r="AX2837" s="11">
        <v>-5.8120401051035553E-3</v>
      </c>
    </row>
    <row r="2838" spans="1:50">
      <c r="A2838"/>
      <c r="B2838"/>
      <c r="C2838"/>
      <c r="D2838"/>
      <c r="E2838"/>
      <c r="F2838"/>
      <c r="G2838"/>
      <c r="H2838"/>
      <c r="I2838"/>
      <c r="J2838"/>
      <c r="K2838"/>
      <c r="L2838"/>
      <c r="M2838"/>
      <c r="N2838"/>
      <c r="O2838"/>
      <c r="P2838"/>
      <c r="Q2838"/>
      <c r="R2838"/>
      <c r="S2838"/>
      <c r="T2838"/>
      <c r="U2838"/>
      <c r="V2838"/>
      <c r="W2838"/>
      <c r="X2838"/>
      <c r="Y2838"/>
      <c r="Z2838"/>
      <c r="AA2838" s="11">
        <v>3.1919647607090416E-3</v>
      </c>
      <c r="AB2838" s="11">
        <v>0.25296002660803096</v>
      </c>
      <c r="AC2838" s="11">
        <v>0.51700000073760743</v>
      </c>
      <c r="AD2838" s="11">
        <v>9.4000000134110445E-2</v>
      </c>
      <c r="AE2838" s="11">
        <v>0.52828000075370074</v>
      </c>
      <c r="AF2838" s="11">
        <v>0.79054000112786882</v>
      </c>
      <c r="AG2838" s="11">
        <v>0.28200000040233136</v>
      </c>
      <c r="AH2838" s="11">
        <v>0.13860000034421682</v>
      </c>
      <c r="AI2838" s="11">
        <v>0.37600000053644178</v>
      </c>
      <c r="AJ2838" s="11">
        <v>0.54098056441743569</v>
      </c>
      <c r="AK2838" s="11">
        <v>0.14485982986639309</v>
      </c>
      <c r="AL2838" s="11">
        <v>0.14217200923809797</v>
      </c>
      <c r="AM2838" s="11">
        <v>6.1592677365550385E-4</v>
      </c>
      <c r="AN2838" s="11" t="e">
        <v>#N/A</v>
      </c>
      <c r="AO2838" s="11">
        <v>0.26377946472994157</v>
      </c>
      <c r="AP2838" s="11">
        <v>0.2400000013411045</v>
      </c>
      <c r="AQ2838" s="11">
        <v>0.14217200923809797</v>
      </c>
      <c r="AR2838" s="11">
        <v>1668.7901153954899</v>
      </c>
      <c r="AS2838" s="11">
        <v>1680</v>
      </c>
      <c r="AT2838" s="11">
        <v>4187416</v>
      </c>
      <c r="AW2838" s="11">
        <v>-0.14000000000000001</v>
      </c>
      <c r="AX2838" s="11">
        <v>0.14821726052606515</v>
      </c>
    </row>
    <row r="2839" spans="1:50">
      <c r="A2839"/>
      <c r="B2839"/>
      <c r="C2839"/>
      <c r="D2839"/>
      <c r="E2839"/>
      <c r="F2839"/>
      <c r="G2839"/>
      <c r="H2839"/>
      <c r="I2839"/>
      <c r="J2839"/>
      <c r="K2839"/>
      <c r="L2839"/>
      <c r="M2839"/>
      <c r="N2839"/>
      <c r="O2839"/>
      <c r="P2839"/>
      <c r="Q2839"/>
      <c r="R2839"/>
      <c r="S2839"/>
      <c r="T2839"/>
      <c r="U2839"/>
      <c r="V2839"/>
      <c r="W2839"/>
      <c r="X2839"/>
      <c r="Y2839"/>
      <c r="Z2839"/>
      <c r="AA2839" s="11">
        <v>3.1919647607090416E-3</v>
      </c>
      <c r="AB2839" s="11">
        <v>0.23672002758102328</v>
      </c>
      <c r="AC2839" s="11">
        <v>0.52800000049173834</v>
      </c>
      <c r="AD2839" s="11">
        <v>9.600000008940697E-2</v>
      </c>
      <c r="AE2839" s="11">
        <v>0.53952000050246718</v>
      </c>
      <c r="AF2839" s="11">
        <v>0.80736000075191261</v>
      </c>
      <c r="AG2839" s="11">
        <v>0.28800000026822092</v>
      </c>
      <c r="AH2839" s="11">
        <v>0.14168000027537345</v>
      </c>
      <c r="AI2839" s="11">
        <v>0.38400000035762788</v>
      </c>
      <c r="AJ2839" s="11">
        <v>0.54181690244769598</v>
      </c>
      <c r="AK2839" s="11">
        <v>0.13761207145754401</v>
      </c>
      <c r="AL2839" s="11">
        <v>0.13486939734828987</v>
      </c>
      <c r="AM2839" s="11">
        <v>6.2875858114122963E-4</v>
      </c>
      <c r="AN2839" s="11" t="e">
        <v>#N/A</v>
      </c>
      <c r="AO2839" s="11">
        <v>0.25895863758948517</v>
      </c>
      <c r="AP2839" s="11">
        <v>0.24600000120699406</v>
      </c>
      <c r="AQ2839" s="11">
        <v>0.13486939734828987</v>
      </c>
      <c r="AR2839" s="11">
        <v>1558.0365956083101</v>
      </c>
      <c r="AS2839" s="11">
        <v>1570</v>
      </c>
      <c r="AT2839" s="11">
        <v>4264596</v>
      </c>
      <c r="AW2839" s="11">
        <v>-0.13</v>
      </c>
      <c r="AX2839" s="11">
        <v>0.14671387604601732</v>
      </c>
    </row>
    <row r="2840" spans="1:50">
      <c r="A2840"/>
      <c r="B2840"/>
      <c r="C2840"/>
      <c r="D2840"/>
      <c r="E2840"/>
      <c r="F2840"/>
      <c r="G2840"/>
      <c r="H2840"/>
      <c r="I2840"/>
      <c r="J2840"/>
      <c r="K2840"/>
      <c r="L2840"/>
      <c r="M2840"/>
      <c r="N2840"/>
      <c r="O2840"/>
      <c r="P2840"/>
      <c r="Q2840"/>
      <c r="R2840"/>
      <c r="S2840"/>
      <c r="T2840"/>
      <c r="U2840"/>
      <c r="V2840"/>
      <c r="W2840"/>
      <c r="X2840"/>
      <c r="Y2840"/>
      <c r="Z2840"/>
      <c r="AA2840" s="11">
        <v>3.1919647607090416E-3</v>
      </c>
      <c r="AB2840" s="11">
        <v>0.22048002855401549</v>
      </c>
      <c r="AC2840" s="11">
        <v>0.53900000024586914</v>
      </c>
      <c r="AD2840" s="11">
        <v>9.8000000044703481E-2</v>
      </c>
      <c r="AE2840" s="11">
        <v>0.55076000025123362</v>
      </c>
      <c r="AF2840" s="11">
        <v>0.82418000037595618</v>
      </c>
      <c r="AG2840" s="11">
        <v>0.29400000013411043</v>
      </c>
      <c r="AH2840" s="11">
        <v>0.1447600002065301</v>
      </c>
      <c r="AI2840" s="11">
        <v>0.39200000017881392</v>
      </c>
      <c r="AJ2840" s="11">
        <v>0.53258090837421601</v>
      </c>
      <c r="AK2840" s="11">
        <v>0.15621728294559301</v>
      </c>
      <c r="AL2840" s="11">
        <v>0.20083068408482269</v>
      </c>
      <c r="AM2840" s="11">
        <v>6.4159038862695553E-4</v>
      </c>
      <c r="AN2840" s="11" t="e">
        <v>#N/A</v>
      </c>
      <c r="AO2840" s="11">
        <v>0.26309440338378981</v>
      </c>
      <c r="AP2840" s="11">
        <v>0.25200000107288362</v>
      </c>
      <c r="AQ2840" s="11">
        <v>0.20083068408482269</v>
      </c>
      <c r="AR2840" s="11">
        <v>1385.39311520921</v>
      </c>
      <c r="AS2840" s="11">
        <v>1430</v>
      </c>
      <c r="AT2840" s="11">
        <v>4329519</v>
      </c>
      <c r="AW2840" s="11">
        <v>-0.1</v>
      </c>
      <c r="AX2840" s="11">
        <v>0.16647529220100427</v>
      </c>
    </row>
    <row r="2841" spans="1:50">
      <c r="A2841"/>
      <c r="B2841"/>
      <c r="C2841"/>
      <c r="D2841"/>
      <c r="E2841"/>
      <c r="F2841"/>
      <c r="G2841"/>
      <c r="H2841"/>
      <c r="I2841"/>
      <c r="J2841"/>
      <c r="K2841"/>
      <c r="L2841"/>
      <c r="M2841"/>
      <c r="N2841"/>
      <c r="O2841"/>
      <c r="P2841"/>
      <c r="Q2841"/>
      <c r="R2841"/>
      <c r="S2841"/>
      <c r="T2841"/>
      <c r="U2841"/>
      <c r="V2841"/>
      <c r="W2841"/>
      <c r="X2841"/>
      <c r="Y2841"/>
      <c r="Z2841"/>
      <c r="AA2841" s="11">
        <v>3.1919647607090416E-3</v>
      </c>
      <c r="AB2841" s="11">
        <v>0.2042400295270077</v>
      </c>
      <c r="AC2841" s="11">
        <v>0.55000000000000004</v>
      </c>
      <c r="AD2841" s="11">
        <v>0.1</v>
      </c>
      <c r="AE2841" s="11">
        <v>0.56200000000000006</v>
      </c>
      <c r="AF2841" s="11">
        <v>0.84099999999999997</v>
      </c>
      <c r="AG2841" s="11">
        <v>0.3</v>
      </c>
      <c r="AH2841" s="11">
        <v>0.14784000013768675</v>
      </c>
      <c r="AI2841" s="11">
        <v>0.4</v>
      </c>
      <c r="AJ2841" s="11">
        <v>0.52334491430073604</v>
      </c>
      <c r="AK2841" s="11">
        <v>0.17482249443364201</v>
      </c>
      <c r="AL2841" s="11">
        <v>0.26679197082135547</v>
      </c>
      <c r="AM2841" s="11">
        <v>7.5989100731304454E-4</v>
      </c>
      <c r="AN2841" s="11" t="e">
        <v>#N/A</v>
      </c>
      <c r="AO2841" s="11">
        <v>0.26723016917809445</v>
      </c>
      <c r="AP2841" s="11">
        <v>0.25800000093877318</v>
      </c>
      <c r="AQ2841" s="11">
        <v>0.26679197082135547</v>
      </c>
      <c r="AR2841" s="11">
        <v>1475.4846032077601</v>
      </c>
      <c r="AS2841" s="11">
        <v>1490</v>
      </c>
      <c r="AT2841" s="11">
        <v>4386594</v>
      </c>
      <c r="AU2841" s="11">
        <v>40.770000000000003</v>
      </c>
      <c r="AV2841" s="11">
        <v>49.65</v>
      </c>
      <c r="AW2841" s="11">
        <v>-0.1</v>
      </c>
      <c r="AX2841" s="11">
        <v>0.16824075875022465</v>
      </c>
    </row>
    <row r="2842" spans="1:50">
      <c r="A2842"/>
      <c r="B2842"/>
      <c r="C2842"/>
      <c r="D2842"/>
      <c r="E2842"/>
      <c r="F2842"/>
      <c r="G2842"/>
      <c r="H2842"/>
      <c r="I2842"/>
      <c r="J2842"/>
      <c r="K2842"/>
      <c r="L2842"/>
      <c r="M2842"/>
      <c r="N2842"/>
      <c r="O2842"/>
      <c r="P2842"/>
      <c r="Q2842"/>
      <c r="R2842"/>
      <c r="S2842"/>
      <c r="T2842"/>
      <c r="U2842"/>
      <c r="V2842"/>
      <c r="W2842"/>
      <c r="X2842"/>
      <c r="Y2842"/>
      <c r="Z2842"/>
      <c r="AA2842" s="11">
        <v>3.1919647607090416E-3</v>
      </c>
      <c r="AB2842" s="11">
        <v>0.18800003050000003</v>
      </c>
      <c r="AC2842" s="11">
        <v>0.55000000000000004</v>
      </c>
      <c r="AD2842" s="11">
        <v>0.1</v>
      </c>
      <c r="AE2842" s="11">
        <v>0.57499999999999996</v>
      </c>
      <c r="AF2842" s="11">
        <v>0.92299999999999993</v>
      </c>
      <c r="AG2842" s="11">
        <v>0.3</v>
      </c>
      <c r="AH2842" s="11">
        <v>0.15092000006884337</v>
      </c>
      <c r="AI2842" s="11">
        <v>0.4</v>
      </c>
      <c r="AJ2842" s="11">
        <v>0.51032575131778024</v>
      </c>
      <c r="AK2842" s="11">
        <v>0.17015927397538003</v>
      </c>
      <c r="AL2842" s="11">
        <v>0.27163982792618457</v>
      </c>
      <c r="AM2842" s="11">
        <v>1.0004615629420667E-3</v>
      </c>
      <c r="AN2842" s="11" t="e">
        <v>#N/A</v>
      </c>
      <c r="AO2842" s="11">
        <v>0.2721443849325349</v>
      </c>
      <c r="AP2842" s="11">
        <v>0.26400000080466268</v>
      </c>
      <c r="AQ2842" s="11">
        <v>0.27163982792618457</v>
      </c>
      <c r="AR2842" s="11">
        <v>1721.57189212921</v>
      </c>
      <c r="AS2842" s="11">
        <v>1720</v>
      </c>
      <c r="AT2842" s="11">
        <v>4442394</v>
      </c>
      <c r="AW2842" s="11">
        <v>-0.1</v>
      </c>
      <c r="AX2842" s="11">
        <v>0.16050735101567332</v>
      </c>
    </row>
    <row r="2843" spans="1:50">
      <c r="A2843"/>
      <c r="B2843"/>
      <c r="C2843"/>
      <c r="D2843"/>
      <c r="E2843"/>
      <c r="F2843"/>
      <c r="G2843"/>
      <c r="H2843"/>
      <c r="I2843"/>
      <c r="J2843"/>
      <c r="K2843"/>
      <c r="L2843"/>
      <c r="M2843"/>
      <c r="N2843"/>
      <c r="O2843"/>
      <c r="P2843"/>
      <c r="Q2843"/>
      <c r="R2843"/>
      <c r="S2843"/>
      <c r="T2843"/>
      <c r="U2843"/>
      <c r="V2843"/>
      <c r="W2843"/>
      <c r="X2843"/>
      <c r="Y2843"/>
      <c r="Z2843"/>
      <c r="AA2843" s="11">
        <v>3.1919647607090416E-3</v>
      </c>
      <c r="AB2843" s="11">
        <v>0.18800003050000003</v>
      </c>
      <c r="AC2843" s="11">
        <v>0.55000000000000004</v>
      </c>
      <c r="AD2843" s="11">
        <v>0.1</v>
      </c>
      <c r="AE2843" s="11">
        <v>0.83299999999999996</v>
      </c>
      <c r="AF2843" s="11">
        <v>0.79700000000000004</v>
      </c>
      <c r="AG2843" s="11">
        <v>0.3</v>
      </c>
      <c r="AH2843" s="11">
        <v>0.154</v>
      </c>
      <c r="AI2843" s="11">
        <v>0.25</v>
      </c>
      <c r="AJ2843" s="11">
        <v>0.49730658833482461</v>
      </c>
      <c r="AK2843" s="11">
        <v>0.16549605351711799</v>
      </c>
      <c r="AL2843" s="11">
        <v>0.27648768503101356</v>
      </c>
      <c r="AM2843" s="11">
        <v>1.8511414249094444E-3</v>
      </c>
      <c r="AN2843" s="11" t="e">
        <v>#N/A</v>
      </c>
      <c r="AO2843" s="11">
        <v>0.27705860068697535</v>
      </c>
      <c r="AP2843" s="11">
        <v>0.27000000067055224</v>
      </c>
      <c r="AQ2843" s="11">
        <v>0.27648768503101356</v>
      </c>
      <c r="AR2843" s="11">
        <v>2058.3443092378002</v>
      </c>
      <c r="AS2843" s="11">
        <v>1930</v>
      </c>
      <c r="AT2843" s="11">
        <v>4501727</v>
      </c>
      <c r="AW2843" s="11">
        <v>-0.12</v>
      </c>
      <c r="AX2843" s="11">
        <v>0.15002085627697342</v>
      </c>
    </row>
    <row r="2844" spans="1:50">
      <c r="A2844"/>
      <c r="B2844"/>
      <c r="C2844"/>
      <c r="D2844"/>
      <c r="E2844"/>
      <c r="F2844"/>
      <c r="G2844"/>
      <c r="H2844"/>
      <c r="I2844"/>
      <c r="J2844"/>
      <c r="K2844"/>
      <c r="L2844"/>
      <c r="M2844"/>
      <c r="N2844"/>
      <c r="O2844"/>
      <c r="P2844"/>
      <c r="Q2844"/>
      <c r="R2844"/>
      <c r="S2844"/>
      <c r="T2844"/>
      <c r="U2844"/>
      <c r="V2844"/>
      <c r="W2844"/>
      <c r="X2844"/>
      <c r="Y2844"/>
      <c r="Z2844"/>
      <c r="AA2844" s="11">
        <v>3.1919647607090416E-3</v>
      </c>
      <c r="AB2844" s="11">
        <v>0.18800003050000003</v>
      </c>
      <c r="AC2844" s="11">
        <v>0.55000000000000004</v>
      </c>
      <c r="AD2844" s="11">
        <v>0.1</v>
      </c>
      <c r="AE2844" s="11">
        <v>0.84599999999999997</v>
      </c>
      <c r="AF2844" s="11">
        <v>0.79700000000000004</v>
      </c>
      <c r="AG2844" s="11">
        <v>0.3</v>
      </c>
      <c r="AH2844" s="11">
        <v>0.51900000000000002</v>
      </c>
      <c r="AI2844" s="11">
        <v>0.25</v>
      </c>
      <c r="AJ2844" s="11">
        <v>0.45997547729665927</v>
      </c>
      <c r="AK2844" s="11">
        <v>0.13935460595860599</v>
      </c>
      <c r="AL2844" s="11">
        <v>0.25911813175794524</v>
      </c>
      <c r="AM2844" s="11">
        <v>1.988871372804E-3</v>
      </c>
      <c r="AN2844" s="11" t="e">
        <v>#N/A</v>
      </c>
      <c r="AO2844" s="11">
        <v>0.2676787827435434</v>
      </c>
      <c r="AP2844" s="11">
        <v>0.2760000005364418</v>
      </c>
      <c r="AQ2844" s="11">
        <v>0.25911813175794524</v>
      </c>
      <c r="AR2844" s="11">
        <v>2499.3277876603402</v>
      </c>
      <c r="AS2844" s="11">
        <v>2430</v>
      </c>
      <c r="AT2844" s="11">
        <v>4565962</v>
      </c>
      <c r="AW2844" s="11">
        <v>-0.12</v>
      </c>
      <c r="AX2844" s="11">
        <v>0.13768463445077961</v>
      </c>
    </row>
    <row r="2845" spans="1:50">
      <c r="A2845"/>
      <c r="B2845"/>
      <c r="C2845"/>
      <c r="D2845"/>
      <c r="E2845"/>
      <c r="F2845"/>
      <c r="G2845"/>
      <c r="H2845"/>
      <c r="I2845"/>
      <c r="J2845"/>
      <c r="K2845"/>
      <c r="L2845"/>
      <c r="M2845"/>
      <c r="N2845"/>
      <c r="O2845"/>
      <c r="P2845"/>
      <c r="Q2845"/>
      <c r="R2845"/>
      <c r="S2845"/>
      <c r="T2845"/>
      <c r="U2845"/>
      <c r="V2845"/>
      <c r="W2845"/>
      <c r="X2845"/>
      <c r="Y2845"/>
      <c r="Z2845"/>
      <c r="AA2845" s="11">
        <v>3.1919647607090416E-3</v>
      </c>
      <c r="AB2845" s="11">
        <v>0.2042400295270077</v>
      </c>
      <c r="AC2845" s="11">
        <v>0.55000000000000004</v>
      </c>
      <c r="AD2845" s="11">
        <v>0.1</v>
      </c>
      <c r="AE2845" s="11">
        <v>0.85099999999999998</v>
      </c>
      <c r="AF2845" s="11">
        <v>0.81299999999999994</v>
      </c>
      <c r="AG2845" s="11">
        <v>0.3</v>
      </c>
      <c r="AH2845" s="11">
        <v>0.625</v>
      </c>
      <c r="AI2845" s="11">
        <v>0.25</v>
      </c>
      <c r="AJ2845" s="11">
        <v>0.42264436625849394</v>
      </c>
      <c r="AK2845" s="11">
        <v>0.11321315840009398</v>
      </c>
      <c r="AL2845" s="11">
        <v>0.24174857848487688</v>
      </c>
      <c r="AM2845" s="11">
        <v>1.9597817206485554E-3</v>
      </c>
      <c r="AN2845" s="11" t="e">
        <v>#N/A</v>
      </c>
      <c r="AO2845" s="11">
        <v>0.25829896480011139</v>
      </c>
      <c r="AP2845" s="11">
        <v>0.28200000040233136</v>
      </c>
      <c r="AQ2845" s="11">
        <v>0.24174857848487688</v>
      </c>
      <c r="AR2845" s="11">
        <v>2898.22094919856</v>
      </c>
      <c r="AS2845" s="11">
        <v>2820</v>
      </c>
      <c r="AT2845" s="11">
        <v>4633736</v>
      </c>
      <c r="AW2845" s="11">
        <v>-0.13</v>
      </c>
      <c r="AX2845" s="11">
        <v>0.12663757443098062</v>
      </c>
    </row>
    <row r="2846" spans="1:50">
      <c r="A2846"/>
      <c r="B2846"/>
      <c r="C2846"/>
      <c r="D2846"/>
      <c r="E2846"/>
      <c r="F2846"/>
      <c r="G2846"/>
      <c r="H2846"/>
      <c r="I2846"/>
      <c r="J2846"/>
      <c r="K2846"/>
      <c r="L2846"/>
      <c r="M2846"/>
      <c r="N2846"/>
      <c r="O2846"/>
      <c r="P2846"/>
      <c r="Q2846"/>
      <c r="R2846"/>
      <c r="S2846"/>
      <c r="T2846"/>
      <c r="U2846"/>
      <c r="V2846"/>
      <c r="W2846"/>
      <c r="X2846"/>
      <c r="Y2846"/>
      <c r="Z2846"/>
      <c r="AA2846" s="11">
        <v>3.1919647607090416E-3</v>
      </c>
      <c r="AB2846" s="11">
        <v>0.22048002855401549</v>
      </c>
      <c r="AC2846" s="11">
        <v>0.55000000000000004</v>
      </c>
      <c r="AD2846" s="11">
        <v>0.1</v>
      </c>
      <c r="AE2846" s="11">
        <v>0.90099999999999991</v>
      </c>
      <c r="AF2846" s="11">
        <v>0.88700000000000001</v>
      </c>
      <c r="AG2846" s="11">
        <v>0.3</v>
      </c>
      <c r="AH2846" s="11">
        <v>0.63300000000000001</v>
      </c>
      <c r="AI2846" s="11">
        <v>0.85</v>
      </c>
      <c r="AJ2846" s="11">
        <v>0.38278131896494</v>
      </c>
      <c r="AK2846" s="11">
        <v>0.12757305417935999</v>
      </c>
      <c r="AL2846" s="11">
        <v>0.27391614293791677</v>
      </c>
      <c r="AM2846" s="11">
        <v>2.170084910625111E-3</v>
      </c>
      <c r="AN2846" s="11" t="e">
        <v>#N/A</v>
      </c>
      <c r="AO2846" s="11">
        <v>0.23620853448362605</v>
      </c>
      <c r="AP2846" s="11">
        <v>0.28800000026822092</v>
      </c>
      <c r="AQ2846" s="11">
        <v>0.27391614293791677</v>
      </c>
      <c r="AR2846" s="11">
        <v>3415.28080916622</v>
      </c>
      <c r="AS2846" s="11">
        <v>3370</v>
      </c>
      <c r="AT2846" s="11">
        <v>4703861</v>
      </c>
      <c r="AW2846" s="11">
        <v>-0.1</v>
      </c>
      <c r="AX2846" s="11">
        <v>0.11381665780889699</v>
      </c>
    </row>
    <row r="2847" spans="1:50">
      <c r="A2847"/>
      <c r="B2847"/>
      <c r="C2847"/>
      <c r="D2847"/>
      <c r="E2847"/>
      <c r="F2847"/>
      <c r="G2847"/>
      <c r="H2847"/>
      <c r="I2847"/>
      <c r="J2847"/>
      <c r="K2847"/>
      <c r="L2847"/>
      <c r="M2847"/>
      <c r="N2847"/>
      <c r="O2847"/>
      <c r="P2847"/>
      <c r="Q2847"/>
      <c r="R2847"/>
      <c r="S2847"/>
      <c r="T2847"/>
      <c r="U2847"/>
      <c r="V2847"/>
      <c r="W2847"/>
      <c r="X2847"/>
      <c r="Y2847"/>
      <c r="Z2847"/>
      <c r="AA2847" s="11">
        <v>3.1919647607090416E-3</v>
      </c>
      <c r="AB2847" s="11">
        <v>0.23672002758102328</v>
      </c>
      <c r="AC2847" s="11">
        <v>0.55000000000000004</v>
      </c>
      <c r="AD2847" s="11">
        <v>0.1</v>
      </c>
      <c r="AE2847" s="11">
        <v>0.89900000000000002</v>
      </c>
      <c r="AF2847" s="11">
        <v>0.80799999999999994</v>
      </c>
      <c r="AG2847" s="11">
        <v>0.3</v>
      </c>
      <c r="AH2847" s="11">
        <v>0.65599999999999992</v>
      </c>
      <c r="AI2847" s="11">
        <v>0.85</v>
      </c>
      <c r="AJ2847" s="11">
        <v>0.35770514552919197</v>
      </c>
      <c r="AK2847" s="11">
        <v>9.9187891244608029E-2</v>
      </c>
      <c r="AL2847" s="11">
        <v>0.21075391078735484</v>
      </c>
      <c r="AM2847" s="11">
        <v>1.1659908806945556E-2</v>
      </c>
      <c r="AN2847" s="11" t="e">
        <v>#N/A</v>
      </c>
      <c r="AO2847" s="11">
        <v>0.19688458008543536</v>
      </c>
      <c r="AP2847" s="11">
        <v>0.29400000013411043</v>
      </c>
      <c r="AQ2847" s="11">
        <v>0.21075391078735484</v>
      </c>
      <c r="AR2847" s="11">
        <v>4055.5296408256399</v>
      </c>
      <c r="AS2847" s="11">
        <v>3990</v>
      </c>
      <c r="AT2847" s="11">
        <v>4774194</v>
      </c>
      <c r="AW2847" s="11">
        <v>-0.13</v>
      </c>
      <c r="AX2847" s="11">
        <v>0.10049170077110409</v>
      </c>
    </row>
    <row r="2848" spans="1:50">
      <c r="A2848"/>
      <c r="B2848"/>
      <c r="C2848"/>
      <c r="D2848"/>
      <c r="E2848"/>
      <c r="F2848"/>
      <c r="G2848"/>
      <c r="H2848"/>
      <c r="I2848"/>
      <c r="J2848"/>
      <c r="K2848"/>
      <c r="L2848"/>
      <c r="M2848"/>
      <c r="N2848"/>
      <c r="O2848"/>
      <c r="P2848"/>
      <c r="Q2848"/>
      <c r="R2848"/>
      <c r="S2848"/>
      <c r="T2848"/>
      <c r="U2848"/>
      <c r="V2848"/>
      <c r="W2848"/>
      <c r="X2848"/>
      <c r="Y2848"/>
      <c r="Z2848"/>
      <c r="AA2848" s="11">
        <v>3.1919647607090416E-3</v>
      </c>
      <c r="AB2848" s="11">
        <v>0.25296002660803085</v>
      </c>
      <c r="AC2848" s="11">
        <v>0.55000000000000004</v>
      </c>
      <c r="AD2848" s="11">
        <v>0.1</v>
      </c>
      <c r="AE2848" s="11">
        <v>0.89900000000000002</v>
      </c>
      <c r="AF2848" s="11">
        <v>0.90799999999999992</v>
      </c>
      <c r="AG2848" s="11">
        <v>0.3</v>
      </c>
      <c r="AH2848" s="11">
        <v>0.68299999999999994</v>
      </c>
      <c r="AI2848" s="11">
        <v>0.81599999999999995</v>
      </c>
      <c r="AJ2848" s="11">
        <v>0.45444164154163397</v>
      </c>
      <c r="AK2848" s="11">
        <v>0.10206573033250402</v>
      </c>
      <c r="AL2848" s="11">
        <v>0.20475633490473283</v>
      </c>
      <c r="AM2848" s="11">
        <v>2.408882140348222E-2</v>
      </c>
      <c r="AN2848" s="11" t="e">
        <v>#N/A</v>
      </c>
      <c r="AO2848" s="11">
        <v>0.19694017925896543</v>
      </c>
      <c r="AP2848" s="11">
        <v>0.3</v>
      </c>
      <c r="AQ2848" s="11">
        <v>0.20475633490473283</v>
      </c>
      <c r="AR2848" s="11">
        <v>4668.1076385162596</v>
      </c>
      <c r="AS2848" s="11">
        <v>4340</v>
      </c>
      <c r="AT2848" s="11">
        <v>4843187</v>
      </c>
      <c r="AW2848" s="11">
        <v>-0.12</v>
      </c>
      <c r="AX2848" s="11">
        <v>9.1784208656313759E-2</v>
      </c>
    </row>
    <row r="2849" spans="1:50">
      <c r="A2849"/>
      <c r="B2849"/>
      <c r="C2849"/>
      <c r="D2849"/>
      <c r="E2849"/>
      <c r="F2849"/>
      <c r="G2849"/>
      <c r="H2849"/>
      <c r="I2849"/>
      <c r="J2849"/>
      <c r="K2849"/>
      <c r="L2849"/>
      <c r="M2849"/>
      <c r="N2849"/>
      <c r="O2849"/>
      <c r="P2849"/>
      <c r="Q2849"/>
      <c r="R2849"/>
      <c r="S2849"/>
      <c r="T2849"/>
      <c r="U2849"/>
      <c r="V2849"/>
      <c r="W2849"/>
      <c r="X2849"/>
      <c r="Y2849"/>
      <c r="Z2849"/>
      <c r="AA2849" s="11">
        <v>3.1919647607090416E-3</v>
      </c>
      <c r="AB2849" s="11">
        <v>0.26920002563503853</v>
      </c>
      <c r="AC2849" s="11">
        <v>0.3</v>
      </c>
      <c r="AD2849" s="11">
        <v>0.1</v>
      </c>
      <c r="AE2849" s="11">
        <v>0.90799999999999992</v>
      </c>
      <c r="AF2849" s="11">
        <v>0.88700000000000001</v>
      </c>
      <c r="AG2849" s="11">
        <v>0.1</v>
      </c>
      <c r="AH2849" s="11">
        <v>0.69400000000000006</v>
      </c>
      <c r="AI2849" s="11">
        <v>0.79200000000000004</v>
      </c>
      <c r="AJ2849" s="11">
        <v>0.43783659758085003</v>
      </c>
      <c r="AK2849" s="11">
        <v>0.10297391227155202</v>
      </c>
      <c r="AL2849" s="11">
        <v>0.21289403187175987</v>
      </c>
      <c r="AM2849" s="11">
        <v>4.9069475818811333E-2</v>
      </c>
      <c r="AN2849" s="11" t="e">
        <v>#N/A</v>
      </c>
      <c r="AO2849" s="11">
        <v>0.19334768205422162</v>
      </c>
      <c r="AP2849" s="11">
        <v>0.3</v>
      </c>
      <c r="AQ2849" s="11">
        <v>0.21289403187175987</v>
      </c>
      <c r="AR2849" s="11">
        <v>5295.6155069574797</v>
      </c>
      <c r="AS2849" s="11">
        <v>4970</v>
      </c>
      <c r="AT2849" s="11">
        <v>4910679</v>
      </c>
      <c r="AW2849" s="11">
        <v>-0.16</v>
      </c>
      <c r="AX2849" s="11">
        <v>8.3524163146331099E-2</v>
      </c>
    </row>
    <row r="2850" spans="1:50">
      <c r="A2850"/>
      <c r="B2850"/>
      <c r="C2850"/>
      <c r="D2850"/>
      <c r="E2850"/>
      <c r="F2850"/>
      <c r="G2850"/>
      <c r="H2850"/>
      <c r="I2850"/>
      <c r="J2850"/>
      <c r="K2850"/>
      <c r="L2850"/>
      <c r="M2850"/>
      <c r="N2850"/>
      <c r="O2850"/>
      <c r="P2850"/>
      <c r="Q2850"/>
      <c r="R2850"/>
      <c r="S2850"/>
      <c r="T2850"/>
      <c r="U2850"/>
      <c r="V2850"/>
      <c r="W2850"/>
      <c r="X2850"/>
      <c r="Y2850"/>
      <c r="Z2850"/>
      <c r="AA2850" s="11">
        <v>3.1919647607090416E-3</v>
      </c>
      <c r="AB2850" s="11">
        <v>0.28544002466204632</v>
      </c>
      <c r="AC2850" s="11">
        <v>0.3</v>
      </c>
      <c r="AD2850" s="11">
        <v>0.1</v>
      </c>
      <c r="AE2850" s="11">
        <v>0.91700000000000004</v>
      </c>
      <c r="AF2850" s="11">
        <v>0.85299999999999998</v>
      </c>
      <c r="AG2850" s="11">
        <v>0.1</v>
      </c>
      <c r="AH2850" s="11">
        <v>0.65900000000000003</v>
      </c>
      <c r="AI2850" s="11">
        <v>0.79200000000000004</v>
      </c>
      <c r="AJ2850" s="11">
        <v>0.50787000188585041</v>
      </c>
      <c r="AK2850" s="11">
        <v>7.7393066810764036E-2</v>
      </c>
      <c r="AL2850" s="11">
        <v>0.21006465834715632</v>
      </c>
      <c r="AM2850" s="11">
        <v>8.5200902196007677E-2</v>
      </c>
      <c r="AN2850" s="11" t="e">
        <v>#N/A</v>
      </c>
      <c r="AO2850" s="11">
        <v>0.21333861655088437</v>
      </c>
      <c r="AP2850" s="11">
        <v>0.3</v>
      </c>
      <c r="AQ2850" s="11">
        <v>0.21006465834715632</v>
      </c>
      <c r="AR2850" s="11">
        <v>6041.3095208619598</v>
      </c>
      <c r="AS2850" s="11">
        <v>5680</v>
      </c>
      <c r="AT2850" s="11">
        <v>4977386</v>
      </c>
      <c r="AW2850" s="11">
        <v>-0.16</v>
      </c>
      <c r="AX2850" s="11">
        <v>7.3110097807862429E-2</v>
      </c>
    </row>
    <row r="2851" spans="1:50">
      <c r="A2851"/>
      <c r="B2851"/>
      <c r="C2851"/>
      <c r="D2851"/>
      <c r="E2851"/>
      <c r="F2851"/>
      <c r="G2851"/>
      <c r="H2851"/>
      <c r="I2851"/>
      <c r="J2851"/>
      <c r="K2851"/>
      <c r="L2851"/>
      <c r="M2851"/>
      <c r="N2851"/>
      <c r="O2851"/>
      <c r="P2851"/>
      <c r="Q2851"/>
      <c r="R2851"/>
      <c r="S2851"/>
      <c r="T2851"/>
      <c r="U2851"/>
      <c r="V2851"/>
      <c r="W2851"/>
      <c r="X2851"/>
      <c r="Y2851"/>
      <c r="Z2851"/>
      <c r="AA2851" s="11">
        <v>3.1919647607090416E-3</v>
      </c>
      <c r="AB2851" s="11">
        <v>0.301680023689054</v>
      </c>
      <c r="AC2851" s="11">
        <v>0.3</v>
      </c>
      <c r="AD2851" s="11">
        <v>0.1</v>
      </c>
      <c r="AE2851" s="11">
        <v>0.90599999999999992</v>
      </c>
      <c r="AF2851" s="11">
        <v>0.85299999999999998</v>
      </c>
      <c r="AG2851" s="11">
        <v>0.1</v>
      </c>
      <c r="AH2851" s="11">
        <v>0.66400000000000003</v>
      </c>
      <c r="AI2851" s="11">
        <v>0.79200000000000004</v>
      </c>
      <c r="AJ2851" s="11">
        <v>0.55041280307945395</v>
      </c>
      <c r="AK2851" s="11">
        <v>8.1182826672466041E-2</v>
      </c>
      <c r="AL2851" s="11">
        <v>0.22358301140780495</v>
      </c>
      <c r="AM2851" s="11">
        <v>0.25007400992259449</v>
      </c>
      <c r="AN2851" s="11" t="e">
        <v>#N/A</v>
      </c>
      <c r="AO2851" s="11">
        <v>0.22944647431064197</v>
      </c>
      <c r="AP2851" s="11">
        <v>0.3</v>
      </c>
      <c r="AQ2851" s="11">
        <v>0.22358301140780495</v>
      </c>
      <c r="AR2851" s="11">
        <v>6732.0050695750497</v>
      </c>
      <c r="AS2851" s="11">
        <v>6270</v>
      </c>
      <c r="AT2851" s="11">
        <v>5043618</v>
      </c>
      <c r="AW2851" s="11">
        <v>-0.15</v>
      </c>
      <c r="AX2851" s="11">
        <v>6.6086390746307233E-2</v>
      </c>
    </row>
    <row r="2852" spans="1:50">
      <c r="A2852"/>
      <c r="B2852"/>
      <c r="C2852"/>
      <c r="D2852"/>
      <c r="E2852"/>
      <c r="F2852"/>
      <c r="G2852"/>
      <c r="H2852"/>
      <c r="I2852"/>
      <c r="J2852"/>
      <c r="K2852"/>
      <c r="L2852"/>
      <c r="M2852"/>
      <c r="N2852"/>
      <c r="O2852"/>
      <c r="P2852"/>
      <c r="Q2852"/>
      <c r="R2852"/>
      <c r="S2852"/>
      <c r="T2852"/>
      <c r="U2852"/>
      <c r="V2852"/>
      <c r="W2852"/>
      <c r="X2852"/>
      <c r="Y2852"/>
      <c r="Z2852"/>
      <c r="AA2852" s="11">
        <v>3.1919647607090416E-3</v>
      </c>
      <c r="AB2852" s="11">
        <v>0.31792002271606179</v>
      </c>
      <c r="AC2852" s="11">
        <v>0.3</v>
      </c>
      <c r="AD2852" s="11">
        <v>0.1</v>
      </c>
      <c r="AE2852" s="11">
        <v>0.90900000000000003</v>
      </c>
      <c r="AF2852" s="11">
        <v>0.93599999999999994</v>
      </c>
      <c r="AG2852" s="11">
        <v>0.1</v>
      </c>
      <c r="AH2852" s="11">
        <v>0.68</v>
      </c>
      <c r="AI2852" s="11">
        <v>0.79200000000000004</v>
      </c>
      <c r="AJ2852" s="11">
        <v>0.53623128687529797</v>
      </c>
      <c r="AK2852" s="11">
        <v>8.8350111596700032E-2</v>
      </c>
      <c r="AL2852" s="11">
        <v>0.21366330427547608</v>
      </c>
      <c r="AM2852" s="11">
        <v>0.32616545603834329</v>
      </c>
      <c r="AN2852" s="11" t="e">
        <v>#N/A</v>
      </c>
      <c r="AO2852" s="11">
        <v>0.22551779557276377</v>
      </c>
      <c r="AP2852" s="11">
        <v>0.3</v>
      </c>
      <c r="AQ2852" s="11">
        <v>0.21366330427547608</v>
      </c>
      <c r="AR2852" s="11">
        <v>7241.9966150519103</v>
      </c>
      <c r="AS2852" s="11">
        <v>6980</v>
      </c>
      <c r="AT2852" s="11">
        <v>5109881</v>
      </c>
      <c r="AW2852" s="11">
        <v>-0.15</v>
      </c>
      <c r="AX2852" s="11">
        <v>5.8485239473976935E-2</v>
      </c>
    </row>
    <row r="2853" spans="1:50">
      <c r="A2853"/>
      <c r="B2853"/>
      <c r="C2853"/>
      <c r="D2853"/>
      <c r="E2853"/>
      <c r="F2853"/>
      <c r="G2853"/>
      <c r="H2853"/>
      <c r="I2853"/>
      <c r="J2853"/>
      <c r="K2853"/>
      <c r="L2853"/>
      <c r="M2853"/>
      <c r="N2853"/>
      <c r="O2853"/>
      <c r="P2853"/>
      <c r="Q2853"/>
      <c r="R2853"/>
      <c r="S2853"/>
      <c r="T2853"/>
      <c r="U2853"/>
      <c r="V2853"/>
      <c r="W2853"/>
      <c r="X2853"/>
      <c r="Y2853"/>
      <c r="Z2853"/>
      <c r="AA2853" s="11">
        <v>3.1919647607090416E-3</v>
      </c>
      <c r="AB2853" s="11">
        <v>0.33416002174306958</v>
      </c>
      <c r="AC2853" s="11">
        <v>0.3</v>
      </c>
      <c r="AD2853" s="11">
        <v>0.1</v>
      </c>
      <c r="AE2853" s="11">
        <v>0.90200000000000002</v>
      </c>
      <c r="AF2853" s="11">
        <v>0.94700000000000006</v>
      </c>
      <c r="AG2853" s="11">
        <v>9.9000000022351736E-2</v>
      </c>
      <c r="AH2853" s="11">
        <v>0.628</v>
      </c>
      <c r="AI2853" s="11">
        <v>0.79200000000000004</v>
      </c>
      <c r="AJ2853" s="11">
        <v>0.53586897401464328</v>
      </c>
      <c r="AK2853" s="11">
        <v>9.2466610388722087E-2</v>
      </c>
      <c r="AL2853" s="11">
        <v>0.21652667116872007</v>
      </c>
      <c r="AM2853" s="11">
        <v>0.32290380155086351</v>
      </c>
      <c r="AN2853" s="11" t="e">
        <v>#N/A</v>
      </c>
      <c r="AO2853" s="11">
        <v>0.22826261755568461</v>
      </c>
      <c r="AP2853" s="11">
        <v>0.3</v>
      </c>
      <c r="AQ2853" s="11">
        <v>0.21652667116872007</v>
      </c>
      <c r="AS2853" s="11">
        <v>7337.3333333332557</v>
      </c>
      <c r="AW2853" s="11">
        <v>-0.16</v>
      </c>
      <c r="AX2853" s="11">
        <v>4.7956349355865791E-2</v>
      </c>
    </row>
    <row r="2854" spans="1:50">
      <c r="A2854"/>
      <c r="B2854"/>
      <c r="C2854"/>
      <c r="D2854"/>
      <c r="E2854"/>
      <c r="F2854"/>
      <c r="G2854"/>
      <c r="H2854"/>
      <c r="I2854"/>
      <c r="J2854"/>
      <c r="K2854"/>
      <c r="L2854"/>
      <c r="M2854"/>
      <c r="N2854"/>
      <c r="O2854"/>
      <c r="P2854"/>
      <c r="Q2854"/>
      <c r="R2854"/>
      <c r="S2854"/>
      <c r="T2854"/>
      <c r="U2854"/>
      <c r="V2854"/>
      <c r="W2854"/>
      <c r="X2854"/>
      <c r="Y2854"/>
      <c r="Z2854"/>
      <c r="AA2854" s="11">
        <v>3.1919647607090416E-3</v>
      </c>
      <c r="AB2854" s="11">
        <v>0.5</v>
      </c>
      <c r="AC2854" s="11" t="e">
        <v>#N/A</v>
      </c>
      <c r="AD2854" s="11" t="e">
        <v>#N/A</v>
      </c>
      <c r="AE2854" s="11" t="e">
        <v>#N/A</v>
      </c>
      <c r="AF2854" s="11" t="e">
        <v>#N/A</v>
      </c>
      <c r="AG2854" s="11" t="e">
        <v>#N/A</v>
      </c>
      <c r="AH2854" s="11" t="e">
        <v>#N/A</v>
      </c>
      <c r="AI2854" s="11" t="e">
        <v>#N/A</v>
      </c>
      <c r="AJ2854" s="11">
        <v>0.70653906788508491</v>
      </c>
      <c r="AK2854" s="11">
        <v>0.79156905135169209</v>
      </c>
      <c r="AL2854" s="11">
        <v>0.52184246729411254</v>
      </c>
      <c r="AM2854" s="11">
        <v>0.13834349625940442</v>
      </c>
      <c r="AN2854" s="11" t="e">
        <v>#N/A</v>
      </c>
      <c r="AO2854" s="11">
        <v>0.8013017565787548</v>
      </c>
      <c r="AP2854" s="11" t="e">
        <v>#N/A</v>
      </c>
      <c r="AQ2854" s="11">
        <v>0.52184246729411254</v>
      </c>
      <c r="AS2854" s="11" t="e">
        <v>#DIV/0!</v>
      </c>
      <c r="AW2854" s="11" t="e">
        <v>#N/A</v>
      </c>
      <c r="AX2854" s="11">
        <v>4.8624561366482077E-3</v>
      </c>
    </row>
    <row r="2855" spans="1:50">
      <c r="A2855"/>
      <c r="B2855"/>
      <c r="C2855"/>
      <c r="D2855"/>
      <c r="E2855"/>
      <c r="F2855"/>
      <c r="G2855"/>
      <c r="H2855"/>
      <c r="I2855"/>
      <c r="J2855"/>
      <c r="K2855"/>
      <c r="L2855"/>
      <c r="M2855"/>
      <c r="N2855"/>
      <c r="O2855"/>
      <c r="P2855"/>
      <c r="Q2855"/>
      <c r="R2855"/>
      <c r="S2855"/>
      <c r="T2855"/>
      <c r="U2855"/>
      <c r="V2855"/>
      <c r="W2855"/>
      <c r="X2855"/>
      <c r="Y2855"/>
      <c r="Z2855"/>
      <c r="AA2855" s="11">
        <v>3.1919647607090416E-3</v>
      </c>
      <c r="AB2855" s="11">
        <v>0.5</v>
      </c>
      <c r="AC2855" s="11" t="e">
        <v>#N/A</v>
      </c>
      <c r="AD2855" s="11" t="e">
        <v>#N/A</v>
      </c>
      <c r="AE2855" s="11" t="e">
        <v>#N/A</v>
      </c>
      <c r="AF2855" s="11" t="e">
        <v>#N/A</v>
      </c>
      <c r="AG2855" s="11" t="e">
        <v>#N/A</v>
      </c>
      <c r="AH2855" s="11" t="e">
        <v>#N/A</v>
      </c>
      <c r="AI2855" s="11" t="e">
        <v>#N/A</v>
      </c>
      <c r="AJ2855" s="11">
        <v>0.71145666460863821</v>
      </c>
      <c r="AK2855" s="11">
        <v>0.79751944001907193</v>
      </c>
      <c r="AL2855" s="11">
        <v>0.52232785544414917</v>
      </c>
      <c r="AM2855" s="11">
        <v>0.13834349625940442</v>
      </c>
      <c r="AN2855" s="11" t="e">
        <v>#N/A</v>
      </c>
      <c r="AO2855" s="11">
        <v>0.80799735100310688</v>
      </c>
      <c r="AP2855" s="11" t="e">
        <v>#N/A</v>
      </c>
      <c r="AQ2855" s="11">
        <v>0.52232785544414917</v>
      </c>
      <c r="AS2855" s="11" t="e">
        <v>#DIV/0!</v>
      </c>
      <c r="AW2855" s="11" t="e">
        <v>#N/A</v>
      </c>
      <c r="AX2855" s="11">
        <v>-5.0877924234397631E-3</v>
      </c>
    </row>
    <row r="2856" spans="1:50">
      <c r="A2856"/>
      <c r="B2856"/>
      <c r="C2856"/>
      <c r="D2856"/>
      <c r="E2856"/>
      <c r="F2856"/>
      <c r="G2856"/>
      <c r="H2856"/>
      <c r="I2856"/>
      <c r="J2856"/>
      <c r="K2856"/>
      <c r="L2856"/>
      <c r="M2856"/>
      <c r="N2856"/>
      <c r="O2856"/>
      <c r="P2856"/>
      <c r="Q2856"/>
      <c r="R2856"/>
      <c r="S2856"/>
      <c r="T2856"/>
      <c r="U2856"/>
      <c r="V2856"/>
      <c r="W2856"/>
      <c r="X2856"/>
      <c r="Y2856"/>
      <c r="Z2856"/>
      <c r="AA2856" s="11">
        <v>3.1919647607090416E-3</v>
      </c>
      <c r="AB2856" s="11">
        <v>0.5</v>
      </c>
      <c r="AC2856" s="11" t="e">
        <v>#N/A</v>
      </c>
      <c r="AD2856" s="11" t="e">
        <v>#N/A</v>
      </c>
      <c r="AE2856" s="11" t="e">
        <v>#N/A</v>
      </c>
      <c r="AF2856" s="11" t="e">
        <v>#N/A</v>
      </c>
      <c r="AG2856" s="11" t="e">
        <v>#N/A</v>
      </c>
      <c r="AH2856" s="11" t="e">
        <v>#N/A</v>
      </c>
      <c r="AI2856" s="11" t="e">
        <v>#N/A</v>
      </c>
      <c r="AJ2856" s="11">
        <v>0.71637426133219173</v>
      </c>
      <c r="AK2856" s="11">
        <v>0.79131749436069299</v>
      </c>
      <c r="AL2856" s="11">
        <v>0.52281324359418579</v>
      </c>
      <c r="AM2856" s="11">
        <v>0.13834349625940442</v>
      </c>
      <c r="AN2856" s="11" t="e">
        <v>#N/A</v>
      </c>
      <c r="AO2856" s="11">
        <v>0.81469294542745896</v>
      </c>
      <c r="AP2856" s="11" t="e">
        <v>#N/A</v>
      </c>
      <c r="AQ2856" s="11">
        <v>0.52281324359418579</v>
      </c>
      <c r="AS2856" s="11" t="e">
        <v>#DIV/0!</v>
      </c>
      <c r="AW2856" s="11" t="e">
        <v>#N/A</v>
      </c>
      <c r="AX2856" s="11">
        <v>3.5139744743889478E-3</v>
      </c>
    </row>
    <row r="2857" spans="1:50">
      <c r="A2857"/>
      <c r="B2857"/>
      <c r="C2857"/>
      <c r="D2857"/>
      <c r="E2857"/>
      <c r="F2857"/>
      <c r="G2857"/>
      <c r="H2857"/>
      <c r="I2857"/>
      <c r="J2857"/>
      <c r="K2857"/>
      <c r="L2857"/>
      <c r="M2857"/>
      <c r="N2857"/>
      <c r="O2857"/>
      <c r="P2857"/>
      <c r="Q2857"/>
      <c r="R2857"/>
      <c r="S2857"/>
      <c r="T2857"/>
      <c r="U2857"/>
      <c r="V2857"/>
      <c r="W2857"/>
      <c r="X2857"/>
      <c r="Y2857"/>
      <c r="Z2857"/>
      <c r="AA2857" s="11">
        <v>3.1919647607090416E-3</v>
      </c>
      <c r="AB2857" s="11">
        <v>0.5</v>
      </c>
      <c r="AC2857" s="11" t="e">
        <v>#N/A</v>
      </c>
      <c r="AD2857" s="11" t="e">
        <v>#N/A</v>
      </c>
      <c r="AE2857" s="11" t="e">
        <v>#N/A</v>
      </c>
      <c r="AF2857" s="11" t="e">
        <v>#N/A</v>
      </c>
      <c r="AG2857" s="11" t="e">
        <v>#N/A</v>
      </c>
      <c r="AH2857" s="11" t="e">
        <v>#N/A</v>
      </c>
      <c r="AI2857" s="11" t="e">
        <v>#N/A</v>
      </c>
      <c r="AJ2857" s="11">
        <v>0.72129185805574514</v>
      </c>
      <c r="AK2857" s="11">
        <v>0.78511554870231404</v>
      </c>
      <c r="AL2857" s="11">
        <v>0.52329863174422253</v>
      </c>
      <c r="AM2857" s="11">
        <v>0.13834349625940442</v>
      </c>
      <c r="AN2857" s="11" t="e">
        <v>#N/A</v>
      </c>
      <c r="AO2857" s="11">
        <v>0.82138853985181126</v>
      </c>
      <c r="AP2857" s="11" t="e">
        <v>#N/A</v>
      </c>
      <c r="AQ2857" s="11">
        <v>0.52329863174422253</v>
      </c>
      <c r="AS2857" s="11" t="e">
        <v>#DIV/0!</v>
      </c>
      <c r="AW2857" s="11" t="e">
        <v>#N/A</v>
      </c>
      <c r="AX2857" s="11">
        <v>-2.617096081988235E-4</v>
      </c>
    </row>
    <row r="2858" spans="1:50">
      <c r="A2858"/>
      <c r="B2858"/>
      <c r="C2858"/>
      <c r="D2858"/>
      <c r="E2858"/>
      <c r="F2858"/>
      <c r="G2858"/>
      <c r="H2858"/>
      <c r="I2858"/>
      <c r="J2858"/>
      <c r="K2858"/>
      <c r="L2858"/>
      <c r="M2858"/>
      <c r="N2858"/>
      <c r="O2858"/>
      <c r="P2858"/>
      <c r="Q2858"/>
      <c r="R2858"/>
      <c r="S2858"/>
      <c r="T2858"/>
      <c r="U2858"/>
      <c r="V2858"/>
      <c r="W2858"/>
      <c r="X2858"/>
      <c r="Y2858"/>
      <c r="Z2858"/>
      <c r="AA2858" s="11">
        <v>3.1919647607090416E-3</v>
      </c>
      <c r="AB2858" s="11">
        <v>0.5</v>
      </c>
      <c r="AC2858" s="11" t="e">
        <v>#N/A</v>
      </c>
      <c r="AD2858" s="11" t="e">
        <v>#N/A</v>
      </c>
      <c r="AE2858" s="11" t="e">
        <v>#N/A</v>
      </c>
      <c r="AF2858" s="11" t="e">
        <v>#N/A</v>
      </c>
      <c r="AG2858" s="11" t="e">
        <v>#N/A</v>
      </c>
      <c r="AH2858" s="11" t="e">
        <v>#N/A</v>
      </c>
      <c r="AI2858" s="11" t="e">
        <v>#N/A</v>
      </c>
      <c r="AJ2858" s="11">
        <v>0.72620945477929844</v>
      </c>
      <c r="AK2858" s="11">
        <v>0.783579575637675</v>
      </c>
      <c r="AL2858" s="11">
        <v>0.52378401989425905</v>
      </c>
      <c r="AM2858" s="11">
        <v>0.13834349625940442</v>
      </c>
      <c r="AN2858" s="11" t="e">
        <v>#N/A</v>
      </c>
      <c r="AO2858" s="11">
        <v>0.82808413427616334</v>
      </c>
      <c r="AP2858" s="11" t="e">
        <v>#N/A</v>
      </c>
      <c r="AQ2858" s="11">
        <v>0.52378401989425905</v>
      </c>
      <c r="AS2858" s="11" t="e">
        <v>#DIV/0!</v>
      </c>
      <c r="AW2858" s="11" t="e">
        <v>#N/A</v>
      </c>
      <c r="AX2858" s="11">
        <v>-1.6509127824532732E-3</v>
      </c>
    </row>
    <row r="2859" spans="1:50">
      <c r="A2859"/>
      <c r="B2859"/>
      <c r="C2859"/>
      <c r="D2859"/>
      <c r="E2859"/>
      <c r="F2859"/>
      <c r="G2859"/>
      <c r="H2859"/>
      <c r="I2859"/>
      <c r="J2859"/>
      <c r="K2859"/>
      <c r="L2859"/>
      <c r="M2859"/>
      <c r="N2859"/>
      <c r="O2859"/>
      <c r="P2859"/>
      <c r="Q2859"/>
      <c r="R2859"/>
      <c r="S2859"/>
      <c r="T2859"/>
      <c r="U2859"/>
      <c r="V2859"/>
      <c r="W2859"/>
      <c r="X2859"/>
      <c r="Y2859"/>
      <c r="Z2859"/>
      <c r="AA2859" s="11">
        <v>3.1919647607090416E-3</v>
      </c>
      <c r="AB2859" s="11">
        <v>0.5</v>
      </c>
      <c r="AC2859" s="11" t="e">
        <v>#N/A</v>
      </c>
      <c r="AD2859" s="11" t="e">
        <v>#N/A</v>
      </c>
      <c r="AE2859" s="11" t="e">
        <v>#N/A</v>
      </c>
      <c r="AF2859" s="11" t="e">
        <v>#N/A</v>
      </c>
      <c r="AG2859" s="11" t="e">
        <v>#N/A</v>
      </c>
      <c r="AH2859" s="11" t="e">
        <v>#N/A</v>
      </c>
      <c r="AI2859" s="11" t="e">
        <v>#N/A</v>
      </c>
      <c r="AJ2859" s="11">
        <v>0.73112705150285184</v>
      </c>
      <c r="AK2859" s="11">
        <v>0.78204360257303596</v>
      </c>
      <c r="AL2859" s="11">
        <v>0.52426940804429578</v>
      </c>
      <c r="AM2859" s="11">
        <v>0.13834349625940442</v>
      </c>
      <c r="AN2859" s="11" t="e">
        <v>#N/A</v>
      </c>
      <c r="AO2859" s="11">
        <v>0.83477972870051542</v>
      </c>
      <c r="AP2859" s="11" t="e">
        <v>#N/A</v>
      </c>
      <c r="AQ2859" s="11">
        <v>0.52426940804429578</v>
      </c>
      <c r="AS2859" s="11" t="e">
        <v>#DIV/0!</v>
      </c>
      <c r="AW2859" s="11" t="e">
        <v>#N/A</v>
      </c>
      <c r="AX2859" s="11">
        <v>-2.0219528902957862E-2</v>
      </c>
    </row>
    <row r="2860" spans="1:50">
      <c r="A2860"/>
      <c r="B2860"/>
      <c r="C2860"/>
      <c r="D2860"/>
      <c r="E2860"/>
      <c r="F2860"/>
      <c r="G2860"/>
      <c r="H2860"/>
      <c r="I2860"/>
      <c r="J2860"/>
      <c r="K2860"/>
      <c r="L2860"/>
      <c r="M2860"/>
      <c r="N2860"/>
      <c r="O2860"/>
      <c r="P2860"/>
      <c r="Q2860"/>
      <c r="R2860"/>
      <c r="S2860"/>
      <c r="T2860"/>
      <c r="U2860"/>
      <c r="V2860"/>
      <c r="W2860"/>
      <c r="X2860"/>
      <c r="Y2860"/>
      <c r="Z2860"/>
      <c r="AA2860" s="11">
        <v>3.1919647607090416E-3</v>
      </c>
      <c r="AB2860" s="11">
        <v>0.5</v>
      </c>
      <c r="AC2860" s="11" t="e">
        <v>#N/A</v>
      </c>
      <c r="AD2860" s="11" t="e">
        <v>#N/A</v>
      </c>
      <c r="AE2860" s="11" t="e">
        <v>#N/A</v>
      </c>
      <c r="AF2860" s="11" t="e">
        <v>#N/A</v>
      </c>
      <c r="AG2860" s="11" t="e">
        <v>#N/A</v>
      </c>
      <c r="AH2860" s="11" t="e">
        <v>#N/A</v>
      </c>
      <c r="AI2860" s="11" t="e">
        <v>#N/A</v>
      </c>
      <c r="AJ2860" s="11">
        <v>0.73604464822640525</v>
      </c>
      <c r="AK2860" s="11">
        <v>0.756401833457926</v>
      </c>
      <c r="AL2860" s="11">
        <v>0.52785918404601084</v>
      </c>
      <c r="AM2860" s="11">
        <v>0.13834349625940442</v>
      </c>
      <c r="AN2860" s="11" t="e">
        <v>#N/A</v>
      </c>
      <c r="AO2860" s="11">
        <v>0.84023530662274981</v>
      </c>
      <c r="AP2860" s="11" t="e">
        <v>#N/A</v>
      </c>
      <c r="AQ2860" s="11">
        <v>0.52785918404601084</v>
      </c>
      <c r="AS2860" s="11" t="e">
        <v>#DIV/0!</v>
      </c>
      <c r="AW2860" s="11" t="e">
        <v>#N/A</v>
      </c>
      <c r="AX2860" s="11">
        <v>-4.1847220346795722E-2</v>
      </c>
    </row>
    <row r="2861" spans="1:50">
      <c r="A2861"/>
      <c r="B2861"/>
      <c r="C2861"/>
      <c r="D2861"/>
      <c r="E2861"/>
      <c r="F2861"/>
      <c r="G2861"/>
      <c r="H2861"/>
      <c r="I2861"/>
      <c r="J2861"/>
      <c r="K2861"/>
      <c r="L2861"/>
      <c r="M2861"/>
      <c r="N2861"/>
      <c r="O2861"/>
      <c r="P2861"/>
      <c r="Q2861"/>
      <c r="R2861"/>
      <c r="S2861"/>
      <c r="T2861"/>
      <c r="U2861"/>
      <c r="V2861"/>
      <c r="W2861"/>
      <c r="X2861"/>
      <c r="Y2861"/>
      <c r="Z2861"/>
      <c r="AA2861" s="11">
        <v>3.1919647607090416E-3</v>
      </c>
      <c r="AB2861" s="11">
        <v>0.5</v>
      </c>
      <c r="AC2861" s="11" t="e">
        <v>#N/A</v>
      </c>
      <c r="AD2861" s="11" t="e">
        <v>#N/A</v>
      </c>
      <c r="AE2861" s="11" t="e">
        <v>#N/A</v>
      </c>
      <c r="AF2861" s="11" t="e">
        <v>#N/A</v>
      </c>
      <c r="AG2861" s="11" t="e">
        <v>#N/A</v>
      </c>
      <c r="AH2861" s="11" t="e">
        <v>#N/A</v>
      </c>
      <c r="AI2861" s="11" t="e">
        <v>#N/A</v>
      </c>
      <c r="AJ2861" s="11">
        <v>0.74096224494995866</v>
      </c>
      <c r="AK2861" s="11">
        <v>0.73076006434281593</v>
      </c>
      <c r="AL2861" s="11">
        <v>0.53144896004772579</v>
      </c>
      <c r="AM2861" s="11">
        <v>0.13834349625940442</v>
      </c>
      <c r="AN2861" s="11" t="e">
        <v>#N/A</v>
      </c>
      <c r="AO2861" s="11">
        <v>0.84569088454498442</v>
      </c>
      <c r="AP2861" s="11" t="e">
        <v>#N/A</v>
      </c>
      <c r="AQ2861" s="11">
        <v>0.53144896004772579</v>
      </c>
      <c r="AS2861" s="11" t="e">
        <v>#DIV/0!</v>
      </c>
      <c r="AW2861" s="11" t="e">
        <v>#N/A</v>
      </c>
      <c r="AX2861" s="11">
        <v>-4.5862243353133492E-2</v>
      </c>
    </row>
    <row r="2862" spans="1:50">
      <c r="A2862"/>
      <c r="B2862"/>
      <c r="C2862"/>
      <c r="D2862"/>
      <c r="E2862"/>
      <c r="F2862"/>
      <c r="G2862"/>
      <c r="H2862"/>
      <c r="I2862"/>
      <c r="J2862"/>
      <c r="K2862"/>
      <c r="L2862"/>
      <c r="M2862"/>
      <c r="N2862"/>
      <c r="O2862"/>
      <c r="P2862"/>
      <c r="Q2862"/>
      <c r="R2862"/>
      <c r="S2862"/>
      <c r="T2862"/>
      <c r="U2862"/>
      <c r="V2862"/>
      <c r="W2862"/>
      <c r="X2862"/>
      <c r="Y2862"/>
      <c r="Z2862"/>
      <c r="AA2862" s="11">
        <v>3.1919647607090416E-3</v>
      </c>
      <c r="AB2862" s="11">
        <v>0.5</v>
      </c>
      <c r="AC2862" s="11" t="e">
        <v>#N/A</v>
      </c>
      <c r="AD2862" s="11" t="e">
        <v>#N/A</v>
      </c>
      <c r="AE2862" s="11" t="e">
        <v>#N/A</v>
      </c>
      <c r="AF2862" s="11" t="e">
        <v>#N/A</v>
      </c>
      <c r="AG2862" s="11" t="e">
        <v>#N/A</v>
      </c>
      <c r="AH2862" s="11" t="e">
        <v>#N/A</v>
      </c>
      <c r="AI2862" s="11" t="e">
        <v>#N/A</v>
      </c>
      <c r="AJ2862" s="11">
        <v>0.74587984167351196</v>
      </c>
      <c r="AK2862" s="11">
        <v>0.70859787806080399</v>
      </c>
      <c r="AL2862" s="11">
        <v>0.35508456134035338</v>
      </c>
      <c r="AM2862" s="11">
        <v>0.13834349625940442</v>
      </c>
      <c r="AN2862" s="11" t="e">
        <v>#N/A</v>
      </c>
      <c r="AO2862" s="11">
        <v>0.76070561814314919</v>
      </c>
      <c r="AP2862" s="11" t="e">
        <v>#N/A</v>
      </c>
      <c r="AQ2862" s="11">
        <v>0.35508456134035338</v>
      </c>
      <c r="AS2862" s="11" t="e">
        <v>#DIV/0!</v>
      </c>
      <c r="AW2862" s="11" t="e">
        <v>#N/A</v>
      </c>
      <c r="AX2862" s="11">
        <v>-2.5214450677657541E-2</v>
      </c>
    </row>
    <row r="2863" spans="1:50">
      <c r="A2863"/>
      <c r="B2863"/>
      <c r="C2863"/>
      <c r="D2863"/>
      <c r="E2863"/>
      <c r="F2863"/>
      <c r="G2863"/>
      <c r="H2863"/>
      <c r="I2863"/>
      <c r="J2863"/>
      <c r="K2863"/>
      <c r="L2863"/>
      <c r="M2863"/>
      <c r="N2863"/>
      <c r="O2863"/>
      <c r="P2863"/>
      <c r="Q2863"/>
      <c r="R2863"/>
      <c r="S2863"/>
      <c r="T2863"/>
      <c r="U2863"/>
      <c r="V2863"/>
      <c r="W2863"/>
      <c r="X2863"/>
      <c r="Y2863"/>
      <c r="Z2863"/>
      <c r="AA2863" s="11">
        <v>3.1919647607090416E-3</v>
      </c>
      <c r="AB2863" s="11">
        <v>0.5</v>
      </c>
      <c r="AC2863" s="11" t="e">
        <v>#N/A</v>
      </c>
      <c r="AD2863" s="11" t="e">
        <v>#N/A</v>
      </c>
      <c r="AE2863" s="11" t="e">
        <v>#N/A</v>
      </c>
      <c r="AF2863" s="11" t="e">
        <v>#N/A</v>
      </c>
      <c r="AG2863" s="11" t="e">
        <v>#N/A</v>
      </c>
      <c r="AH2863" s="11" t="e">
        <v>#N/A</v>
      </c>
      <c r="AI2863" s="11" t="e">
        <v>#N/A</v>
      </c>
      <c r="AJ2863" s="11">
        <v>0.76228993355130592</v>
      </c>
      <c r="AK2863" s="11">
        <v>0.61188601648208596</v>
      </c>
      <c r="AL2863" s="11">
        <v>0.62821778543745632</v>
      </c>
      <c r="AM2863" s="11">
        <v>0.13834349625940442</v>
      </c>
      <c r="AN2863" s="11" t="e">
        <v>#N/A</v>
      </c>
      <c r="AO2863" s="11">
        <v>0.66560513117877607</v>
      </c>
      <c r="AP2863" s="11" t="e">
        <v>#N/A</v>
      </c>
      <c r="AQ2863" s="11">
        <v>0.62821778543745632</v>
      </c>
      <c r="AS2863" s="11" t="e">
        <v>#DIV/0!</v>
      </c>
      <c r="AW2863" s="11" t="e">
        <v>#N/A</v>
      </c>
      <c r="AX2863" s="11">
        <v>-1.5693596656348285E-2</v>
      </c>
    </row>
    <row r="2864" spans="1:50">
      <c r="A2864"/>
      <c r="B2864"/>
      <c r="C2864"/>
      <c r="D2864"/>
      <c r="E2864"/>
      <c r="F2864"/>
      <c r="G2864"/>
      <c r="H2864"/>
      <c r="I2864"/>
      <c r="J2864"/>
      <c r="K2864"/>
      <c r="L2864"/>
      <c r="M2864"/>
      <c r="N2864"/>
      <c r="O2864"/>
      <c r="P2864"/>
      <c r="Q2864"/>
      <c r="R2864"/>
      <c r="S2864"/>
      <c r="T2864"/>
      <c r="U2864"/>
      <c r="V2864"/>
      <c r="W2864"/>
      <c r="X2864"/>
      <c r="Y2864"/>
      <c r="Z2864"/>
      <c r="AA2864" s="11">
        <v>3.1919647607090416E-3</v>
      </c>
      <c r="AB2864" s="11">
        <v>0.5</v>
      </c>
      <c r="AC2864" s="11" t="e">
        <v>#N/A</v>
      </c>
      <c r="AD2864" s="11" t="e">
        <v>#N/A</v>
      </c>
      <c r="AE2864" s="11" t="e">
        <v>#N/A</v>
      </c>
      <c r="AF2864" s="11" t="e">
        <v>#N/A</v>
      </c>
      <c r="AG2864" s="11" t="e">
        <v>#N/A</v>
      </c>
      <c r="AH2864" s="11" t="e">
        <v>#N/A</v>
      </c>
      <c r="AI2864" s="11" t="e">
        <v>#N/A</v>
      </c>
      <c r="AJ2864" s="11">
        <v>0.78148564283990996</v>
      </c>
      <c r="AK2864" s="11">
        <v>0.62854498777567591</v>
      </c>
      <c r="AL2864" s="11">
        <v>0.47528433610033838</v>
      </c>
      <c r="AM2864" s="11">
        <v>0.13834349625940442</v>
      </c>
      <c r="AN2864" s="11" t="e">
        <v>#N/A</v>
      </c>
      <c r="AO2864" s="11">
        <v>0.75423139809102113</v>
      </c>
      <c r="AP2864" s="11" t="e">
        <v>#N/A</v>
      </c>
      <c r="AQ2864" s="11">
        <v>0.47528433610033838</v>
      </c>
      <c r="AS2864" s="11" t="e">
        <v>#DIV/0!</v>
      </c>
      <c r="AT2864" s="11">
        <v>10441</v>
      </c>
      <c r="AW2864" s="11" t="e">
        <v>#N/A</v>
      </c>
      <c r="AX2864" s="11">
        <v>-2.4540641205872293E-2</v>
      </c>
    </row>
    <row r="2865" spans="1:50">
      <c r="A2865"/>
      <c r="B2865"/>
      <c r="C2865"/>
      <c r="D2865"/>
      <c r="E2865"/>
      <c r="F2865"/>
      <c r="G2865"/>
      <c r="H2865"/>
      <c r="I2865"/>
      <c r="J2865"/>
      <c r="K2865"/>
      <c r="L2865"/>
      <c r="M2865"/>
      <c r="N2865"/>
      <c r="O2865"/>
      <c r="P2865"/>
      <c r="Q2865"/>
      <c r="R2865"/>
      <c r="S2865"/>
      <c r="T2865"/>
      <c r="U2865"/>
      <c r="V2865"/>
      <c r="W2865"/>
      <c r="X2865"/>
      <c r="Y2865"/>
      <c r="Z2865"/>
      <c r="AA2865" s="11">
        <v>3.1919647607090416E-3</v>
      </c>
      <c r="AB2865" s="11">
        <v>0.5</v>
      </c>
      <c r="AC2865" s="11" t="e">
        <v>#N/A</v>
      </c>
      <c r="AD2865" s="11" t="e">
        <v>#N/A</v>
      </c>
      <c r="AE2865" s="11" t="e">
        <v>#N/A</v>
      </c>
      <c r="AF2865" s="11" t="e">
        <v>#N/A</v>
      </c>
      <c r="AG2865" s="11" t="e">
        <v>#N/A</v>
      </c>
      <c r="AH2865" s="11" t="e">
        <v>#N/A</v>
      </c>
      <c r="AI2865" s="11" t="e">
        <v>#N/A</v>
      </c>
      <c r="AJ2865" s="11">
        <v>0.77873268680478003</v>
      </c>
      <c r="AK2865" s="11">
        <v>0.65953689065121401</v>
      </c>
      <c r="AL2865" s="11">
        <v>0.48386990532205021</v>
      </c>
      <c r="AM2865" s="11">
        <v>0.13834349625940442</v>
      </c>
      <c r="AN2865" s="11" t="e">
        <v>#N/A</v>
      </c>
      <c r="AO2865" s="11">
        <v>0.71970565156622013</v>
      </c>
      <c r="AP2865" s="11" t="e">
        <v>#N/A</v>
      </c>
      <c r="AQ2865" s="11">
        <v>0.48386990532205021</v>
      </c>
      <c r="AS2865" s="11" t="e">
        <v>#DIV/0!</v>
      </c>
      <c r="AW2865" s="11" t="e">
        <v>#N/A</v>
      </c>
      <c r="AX2865" s="11">
        <v>-1.8350033156785239E-2</v>
      </c>
    </row>
    <row r="2866" spans="1:50">
      <c r="A2866"/>
      <c r="B2866"/>
      <c r="C2866"/>
      <c r="D2866"/>
      <c r="E2866"/>
      <c r="F2866"/>
      <c r="G2866"/>
      <c r="H2866"/>
      <c r="I2866"/>
      <c r="J2866"/>
      <c r="K2866"/>
      <c r="L2866"/>
      <c r="M2866"/>
      <c r="N2866"/>
      <c r="O2866"/>
      <c r="P2866"/>
      <c r="Q2866"/>
      <c r="R2866"/>
      <c r="S2866"/>
      <c r="T2866"/>
      <c r="U2866"/>
      <c r="V2866"/>
      <c r="W2866"/>
      <c r="X2866"/>
      <c r="Y2866"/>
      <c r="Z2866"/>
      <c r="AA2866" s="11">
        <v>3.1919647607090416E-3</v>
      </c>
      <c r="AB2866" s="11">
        <v>0.5</v>
      </c>
      <c r="AC2866" s="11" t="e">
        <v>#N/A</v>
      </c>
      <c r="AD2866" s="11" t="e">
        <v>#N/A</v>
      </c>
      <c r="AE2866" s="11" t="e">
        <v>#N/A</v>
      </c>
      <c r="AF2866" s="11" t="e">
        <v>#N/A</v>
      </c>
      <c r="AG2866" s="11" t="e">
        <v>#N/A</v>
      </c>
      <c r="AH2866" s="11" t="e">
        <v>#N/A</v>
      </c>
      <c r="AI2866" s="11" t="e">
        <v>#N/A</v>
      </c>
      <c r="AJ2866" s="11">
        <v>0.77688557970151795</v>
      </c>
      <c r="AK2866" s="11">
        <v>0.65629093261176397</v>
      </c>
      <c r="AL2866" s="11">
        <v>0.46328578263730674</v>
      </c>
      <c r="AM2866" s="11">
        <v>0.13834349625940442</v>
      </c>
      <c r="AN2866" s="11" t="e">
        <v>#N/A</v>
      </c>
      <c r="AO2866" s="11">
        <v>0.70513000622592359</v>
      </c>
      <c r="AP2866" s="11" t="e">
        <v>#N/A</v>
      </c>
      <c r="AQ2866" s="11">
        <v>0.46328578263730674</v>
      </c>
      <c r="AS2866" s="11" t="e">
        <v>#DIV/0!</v>
      </c>
      <c r="AW2866" s="11" t="e">
        <v>#N/A</v>
      </c>
      <c r="AX2866" s="11">
        <v>-1.5529334074364909E-2</v>
      </c>
    </row>
    <row r="2867" spans="1:50">
      <c r="A2867"/>
      <c r="B2867"/>
      <c r="C2867"/>
      <c r="D2867"/>
      <c r="E2867"/>
      <c r="F2867"/>
      <c r="G2867"/>
      <c r="H2867"/>
      <c r="I2867"/>
      <c r="J2867"/>
      <c r="K2867"/>
      <c r="L2867"/>
      <c r="M2867"/>
      <c r="N2867"/>
      <c r="O2867"/>
      <c r="P2867"/>
      <c r="Q2867"/>
      <c r="R2867"/>
      <c r="S2867"/>
      <c r="T2867"/>
      <c r="U2867"/>
      <c r="V2867"/>
      <c r="W2867"/>
      <c r="X2867"/>
      <c r="Y2867"/>
      <c r="Z2867"/>
      <c r="AA2867" s="11">
        <v>3.1919647607090416E-3</v>
      </c>
      <c r="AB2867" s="11">
        <v>0.5</v>
      </c>
      <c r="AC2867" s="11" t="e">
        <v>#N/A</v>
      </c>
      <c r="AD2867" s="11" t="e">
        <v>#N/A</v>
      </c>
      <c r="AE2867" s="11" t="e">
        <v>#N/A</v>
      </c>
      <c r="AF2867" s="11" t="e">
        <v>#N/A</v>
      </c>
      <c r="AG2867" s="11" t="e">
        <v>#N/A</v>
      </c>
      <c r="AH2867" s="11" t="e">
        <v>#N/A</v>
      </c>
      <c r="AI2867" s="11" t="e">
        <v>#N/A</v>
      </c>
      <c r="AJ2867" s="11">
        <v>0.77595620985522396</v>
      </c>
      <c r="AK2867" s="11">
        <v>0.66475465515991605</v>
      </c>
      <c r="AL2867" s="11">
        <v>0.46326549582440507</v>
      </c>
      <c r="AM2867" s="11">
        <v>0.13834349625940442</v>
      </c>
      <c r="AN2867" s="11" t="e">
        <v>#N/A</v>
      </c>
      <c r="AO2867" s="11">
        <v>0.69990230029845435</v>
      </c>
      <c r="AP2867" s="11" t="e">
        <v>#N/A</v>
      </c>
      <c r="AQ2867" s="11">
        <v>0.46326549582440507</v>
      </c>
      <c r="AS2867" s="11" t="e">
        <v>#DIV/0!</v>
      </c>
      <c r="AW2867" s="11" t="e">
        <v>#N/A</v>
      </c>
      <c r="AX2867" s="11">
        <v>-1.5484488823611031E-2</v>
      </c>
    </row>
    <row r="2868" spans="1:50">
      <c r="A2868"/>
      <c r="B2868"/>
      <c r="C2868"/>
      <c r="D2868"/>
      <c r="E2868"/>
      <c r="F2868"/>
      <c r="G2868"/>
      <c r="H2868"/>
      <c r="I2868"/>
      <c r="J2868"/>
      <c r="K2868"/>
      <c r="L2868"/>
      <c r="M2868"/>
      <c r="N2868"/>
      <c r="O2868"/>
      <c r="P2868"/>
      <c r="Q2868"/>
      <c r="R2868"/>
      <c r="S2868"/>
      <c r="T2868"/>
      <c r="U2868"/>
      <c r="V2868"/>
      <c r="W2868"/>
      <c r="X2868"/>
      <c r="Y2868"/>
      <c r="Z2868"/>
      <c r="AA2868" s="11">
        <v>3.1919647607090416E-3</v>
      </c>
      <c r="AB2868" s="11">
        <v>0.5</v>
      </c>
      <c r="AC2868" s="11" t="e">
        <v>#N/A</v>
      </c>
      <c r="AD2868" s="11" t="e">
        <v>#N/A</v>
      </c>
      <c r="AE2868" s="11" t="e">
        <v>#N/A</v>
      </c>
      <c r="AF2868" s="11" t="e">
        <v>#N/A</v>
      </c>
      <c r="AG2868" s="11" t="e">
        <v>#N/A</v>
      </c>
      <c r="AH2868" s="11" t="e">
        <v>#N/A</v>
      </c>
      <c r="AI2868" s="11" t="e">
        <v>#N/A</v>
      </c>
      <c r="AJ2868" s="11">
        <v>0.78997850158222405</v>
      </c>
      <c r="AK2868" s="11">
        <v>0.66174621424219793</v>
      </c>
      <c r="AL2868" s="11">
        <v>0.46490191677209447</v>
      </c>
      <c r="AM2868" s="11">
        <v>0.13834349625940442</v>
      </c>
      <c r="AN2868" s="11" t="e">
        <v>#N/A</v>
      </c>
      <c r="AO2868" s="11">
        <v>0.70433829243847534</v>
      </c>
      <c r="AP2868" s="11" t="e">
        <v>#N/A</v>
      </c>
      <c r="AQ2868" s="11">
        <v>0.46490191677209447</v>
      </c>
      <c r="AS2868" s="11" t="e">
        <v>#DIV/0!</v>
      </c>
      <c r="AW2868" s="11" t="e">
        <v>#N/A</v>
      </c>
      <c r="AX2868" s="11">
        <v>-2.4737957082754558E-2</v>
      </c>
    </row>
    <row r="2869" spans="1:50">
      <c r="A2869"/>
      <c r="B2869"/>
      <c r="C2869"/>
      <c r="D2869"/>
      <c r="E2869"/>
      <c r="F2869"/>
      <c r="G2869"/>
      <c r="H2869"/>
      <c r="I2869"/>
      <c r="J2869"/>
      <c r="K2869"/>
      <c r="L2869"/>
      <c r="M2869"/>
      <c r="N2869"/>
      <c r="O2869"/>
      <c r="P2869"/>
      <c r="Q2869"/>
      <c r="R2869"/>
      <c r="S2869"/>
      <c r="T2869"/>
      <c r="U2869"/>
      <c r="V2869"/>
      <c r="W2869"/>
      <c r="X2869"/>
      <c r="Y2869"/>
      <c r="Z2869"/>
      <c r="AA2869" s="11">
        <v>3.1919647607090416E-3</v>
      </c>
      <c r="AB2869" s="11">
        <v>0.5</v>
      </c>
      <c r="AC2869" s="11" t="e">
        <v>#N/A</v>
      </c>
      <c r="AD2869" s="11" t="e">
        <v>#N/A</v>
      </c>
      <c r="AE2869" s="11" t="e">
        <v>#N/A</v>
      </c>
      <c r="AF2869" s="11" t="e">
        <v>#N/A</v>
      </c>
      <c r="AG2869" s="11" t="e">
        <v>#N/A</v>
      </c>
      <c r="AH2869" s="11" t="e">
        <v>#N/A</v>
      </c>
      <c r="AI2869" s="11" t="e">
        <v>#N/A</v>
      </c>
      <c r="AJ2869" s="11">
        <v>0.78707871663121698</v>
      </c>
      <c r="AK2869" s="11">
        <v>0.66012875213592914</v>
      </c>
      <c r="AL2869" s="11">
        <v>0.46525289759652855</v>
      </c>
      <c r="AM2869" s="11">
        <v>0.13834349625940442</v>
      </c>
      <c r="AN2869" s="11" t="e">
        <v>#N/A</v>
      </c>
      <c r="AO2869" s="11">
        <v>0.7022949095597637</v>
      </c>
      <c r="AP2869" s="11" t="e">
        <v>#N/A</v>
      </c>
      <c r="AQ2869" s="11">
        <v>0.46525289759652855</v>
      </c>
      <c r="AS2869" s="11" t="e">
        <v>#DIV/0!</v>
      </c>
      <c r="AW2869" s="11" t="e">
        <v>#N/A</v>
      </c>
      <c r="AX2869" s="11">
        <v>-2.8759311482893513E-2</v>
      </c>
    </row>
    <row r="2870" spans="1:50">
      <c r="A2870"/>
      <c r="B2870"/>
      <c r="C2870"/>
      <c r="D2870"/>
      <c r="E2870"/>
      <c r="F2870"/>
      <c r="G2870"/>
      <c r="H2870"/>
      <c r="I2870"/>
      <c r="J2870"/>
      <c r="K2870"/>
      <c r="L2870"/>
      <c r="M2870"/>
      <c r="N2870"/>
      <c r="O2870"/>
      <c r="P2870"/>
      <c r="Q2870"/>
      <c r="R2870"/>
      <c r="S2870"/>
      <c r="T2870"/>
      <c r="U2870"/>
      <c r="V2870"/>
      <c r="W2870"/>
      <c r="X2870"/>
      <c r="Y2870"/>
      <c r="Z2870"/>
      <c r="AA2870" s="11">
        <v>6.8493150684931503E-2</v>
      </c>
      <c r="AB2870" s="11">
        <v>0.77</v>
      </c>
      <c r="AC2870" s="11">
        <v>0.7</v>
      </c>
      <c r="AD2870" s="11">
        <v>0.5</v>
      </c>
      <c r="AE2870" s="11">
        <v>0.81499999999999995</v>
      </c>
      <c r="AF2870" s="11">
        <v>0.89599999999999991</v>
      </c>
      <c r="AG2870" s="11">
        <v>0.7</v>
      </c>
      <c r="AH2870" s="11">
        <v>0.67099999999999993</v>
      </c>
      <c r="AI2870" s="11">
        <v>0.57799999999999996</v>
      </c>
      <c r="AJ2870" s="11">
        <v>0.26211955462020303</v>
      </c>
      <c r="AK2870" s="11">
        <v>0.40231530129304283</v>
      </c>
      <c r="AL2870" s="11">
        <v>0.4435712348756759</v>
      </c>
      <c r="AM2870" s="11">
        <v>9.2638598147133322E-5</v>
      </c>
      <c r="AN2870" s="11">
        <v>2.3210857142857144E-2</v>
      </c>
      <c r="AO2870" s="11">
        <v>0.39608427732965701</v>
      </c>
      <c r="AP2870" s="11">
        <v>0.70320000392943627</v>
      </c>
      <c r="AQ2870" s="11">
        <v>0.4435712348756759</v>
      </c>
      <c r="AR2870" s="11">
        <v>512.04731400780304</v>
      </c>
      <c r="AS2870" s="11">
        <v>510</v>
      </c>
      <c r="AT2870" s="11">
        <v>20953589</v>
      </c>
      <c r="AW2870" s="11">
        <v>0.12</v>
      </c>
      <c r="AX2870" s="11">
        <v>-2.7164944925194279E-2</v>
      </c>
    </row>
    <row r="2871" spans="1:50">
      <c r="A2871"/>
      <c r="B2871"/>
      <c r="C2871"/>
      <c r="D2871"/>
      <c r="E2871"/>
      <c r="F2871"/>
      <c r="G2871"/>
      <c r="H2871"/>
      <c r="I2871"/>
      <c r="J2871"/>
      <c r="K2871"/>
      <c r="L2871"/>
      <c r="M2871"/>
      <c r="N2871"/>
      <c r="O2871"/>
      <c r="P2871"/>
      <c r="Q2871"/>
      <c r="R2871"/>
      <c r="S2871"/>
      <c r="T2871"/>
      <c r="U2871"/>
      <c r="V2871"/>
      <c r="W2871"/>
      <c r="X2871"/>
      <c r="Y2871"/>
      <c r="Z2871"/>
      <c r="AA2871" s="11">
        <v>6.8493150684931503E-2</v>
      </c>
      <c r="AB2871" s="11">
        <v>0.77</v>
      </c>
      <c r="AC2871" s="11">
        <v>0.7</v>
      </c>
      <c r="AD2871" s="11">
        <v>0.5</v>
      </c>
      <c r="AE2871" s="11">
        <v>0.81299999999999994</v>
      </c>
      <c r="AF2871" s="11">
        <v>0.89599999999999991</v>
      </c>
      <c r="AG2871" s="11">
        <v>0.7</v>
      </c>
      <c r="AH2871" s="11">
        <v>0.77500000000000002</v>
      </c>
      <c r="AI2871" s="11">
        <v>0.57799999999999996</v>
      </c>
      <c r="AJ2871" s="11">
        <v>0.257264851763994</v>
      </c>
      <c r="AK2871" s="11">
        <v>0.40032173605877802</v>
      </c>
      <c r="AL2871" s="11">
        <v>0.4424196274504249</v>
      </c>
      <c r="AM2871" s="11">
        <v>2.055976953731889E-4</v>
      </c>
      <c r="AN2871" s="11">
        <v>2.576657142857143E-2</v>
      </c>
      <c r="AO2871" s="11">
        <v>0.39396354834393776</v>
      </c>
      <c r="AP2871" s="11">
        <v>0.72078000353649263</v>
      </c>
      <c r="AQ2871" s="11">
        <v>0.4424196274504249</v>
      </c>
      <c r="AR2871" s="11">
        <v>551.70775112197396</v>
      </c>
      <c r="AS2871" s="11">
        <v>550</v>
      </c>
      <c r="AT2871" s="11">
        <v>21617190</v>
      </c>
      <c r="AU2871" s="11">
        <v>37.130000000000003</v>
      </c>
      <c r="AV2871" s="11">
        <v>85.95</v>
      </c>
      <c r="AW2871" s="11">
        <v>0.12</v>
      </c>
      <c r="AX2871" s="11">
        <v>-3.0477016079851593E-2</v>
      </c>
    </row>
    <row r="2872" spans="1:50">
      <c r="A2872"/>
      <c r="B2872"/>
      <c r="C2872"/>
      <c r="D2872"/>
      <c r="E2872"/>
      <c r="F2872"/>
      <c r="G2872"/>
      <c r="H2872"/>
      <c r="I2872"/>
      <c r="J2872"/>
      <c r="K2872"/>
      <c r="L2872"/>
      <c r="M2872"/>
      <c r="N2872"/>
      <c r="O2872"/>
      <c r="P2872"/>
      <c r="Q2872"/>
      <c r="R2872"/>
      <c r="S2872"/>
      <c r="T2872"/>
      <c r="U2872"/>
      <c r="V2872"/>
      <c r="W2872"/>
      <c r="X2872"/>
      <c r="Y2872"/>
      <c r="Z2872"/>
      <c r="AA2872" s="11">
        <v>6.8493150684931503E-2</v>
      </c>
      <c r="AB2872" s="11">
        <v>0.77</v>
      </c>
      <c r="AC2872" s="11">
        <v>0.7</v>
      </c>
      <c r="AD2872" s="11">
        <v>0.5</v>
      </c>
      <c r="AE2872" s="11">
        <v>0.81</v>
      </c>
      <c r="AF2872" s="11">
        <v>0.89599999999999991</v>
      </c>
      <c r="AG2872" s="11">
        <v>0.7</v>
      </c>
      <c r="AH2872" s="11">
        <v>0.81400000000000006</v>
      </c>
      <c r="AI2872" s="11">
        <v>0.57200000000000006</v>
      </c>
      <c r="AJ2872" s="11">
        <v>0.25524955954600703</v>
      </c>
      <c r="AK2872" s="11">
        <v>0.361445760356923</v>
      </c>
      <c r="AL2872" s="11">
        <v>0.38460125579611343</v>
      </c>
      <c r="AM2872" s="11">
        <v>2.4925944396051114E-4</v>
      </c>
      <c r="AN2872" s="11">
        <v>2.6266047619047619E-2</v>
      </c>
      <c r="AO2872" s="11">
        <v>0.39070762796886249</v>
      </c>
      <c r="AP2872" s="11">
        <v>0.7383600031435491</v>
      </c>
      <c r="AQ2872" s="11">
        <v>0.38460125579611343</v>
      </c>
      <c r="AR2872" s="11">
        <v>572.35921789136603</v>
      </c>
      <c r="AS2872" s="11">
        <v>570</v>
      </c>
      <c r="AT2872" s="11">
        <v>22288245</v>
      </c>
      <c r="AW2872" s="11">
        <v>0.11</v>
      </c>
      <c r="AX2872" s="11">
        <v>-3.6668973648611658E-2</v>
      </c>
    </row>
    <row r="2873" spans="1:50">
      <c r="A2873"/>
      <c r="B2873"/>
      <c r="C2873"/>
      <c r="D2873"/>
      <c r="E2873"/>
      <c r="F2873"/>
      <c r="G2873"/>
      <c r="H2873"/>
      <c r="I2873"/>
      <c r="J2873"/>
      <c r="K2873"/>
      <c r="L2873"/>
      <c r="M2873"/>
      <c r="N2873"/>
      <c r="O2873"/>
      <c r="P2873"/>
      <c r="Q2873"/>
      <c r="R2873"/>
      <c r="S2873"/>
      <c r="T2873"/>
      <c r="U2873"/>
      <c r="V2873"/>
      <c r="W2873"/>
      <c r="X2873"/>
      <c r="Y2873"/>
      <c r="Z2873"/>
      <c r="AA2873" s="11">
        <v>6.8493150684931503E-2</v>
      </c>
      <c r="AB2873" s="11">
        <v>0.77</v>
      </c>
      <c r="AC2873" s="11">
        <v>0.85</v>
      </c>
      <c r="AD2873" s="11">
        <v>0.5</v>
      </c>
      <c r="AE2873" s="11">
        <v>0.80900000000000005</v>
      </c>
      <c r="AF2873" s="11">
        <v>0.91599999999999993</v>
      </c>
      <c r="AG2873" s="11">
        <v>0.7</v>
      </c>
      <c r="AH2873" s="11">
        <v>0.82400000000000007</v>
      </c>
      <c r="AI2873" s="11">
        <v>0.25</v>
      </c>
      <c r="AJ2873" s="11">
        <v>0.25323426732802001</v>
      </c>
      <c r="AK2873" s="11">
        <v>0.32256978465506803</v>
      </c>
      <c r="AL2873" s="11">
        <v>0.32678288414180195</v>
      </c>
      <c r="AM2873" s="11">
        <v>1.4508770043684443E-3</v>
      </c>
      <c r="AN2873" s="11">
        <v>2.6765523809523812E-2</v>
      </c>
      <c r="AO2873" s="11">
        <v>0.38745170759378722</v>
      </c>
      <c r="AP2873" s="11">
        <v>0.75594000275060536</v>
      </c>
      <c r="AQ2873" s="11">
        <v>0.32678288414180195</v>
      </c>
      <c r="AR2873" s="11">
        <v>589.08602737855801</v>
      </c>
      <c r="AS2873" s="11">
        <v>590</v>
      </c>
      <c r="AT2873" s="11">
        <v>22974610</v>
      </c>
      <c r="AW2873" s="11">
        <v>0.09</v>
      </c>
      <c r="AX2873" s="11">
        <v>-3.6304385270172046E-2</v>
      </c>
    </row>
    <row r="2874" spans="1:50">
      <c r="A2874"/>
      <c r="B2874"/>
      <c r="C2874"/>
      <c r="D2874"/>
      <c r="E2874"/>
      <c r="F2874"/>
      <c r="G2874"/>
      <c r="H2874"/>
      <c r="I2874"/>
      <c r="J2874"/>
      <c r="K2874"/>
      <c r="L2874"/>
      <c r="M2874"/>
      <c r="N2874"/>
      <c r="O2874"/>
      <c r="P2874"/>
      <c r="Q2874"/>
      <c r="R2874"/>
      <c r="S2874"/>
      <c r="T2874"/>
      <c r="U2874"/>
      <c r="V2874"/>
      <c r="W2874"/>
      <c r="X2874"/>
      <c r="Y2874"/>
      <c r="Z2874"/>
      <c r="AA2874" s="11">
        <v>6.8493150684931503E-2</v>
      </c>
      <c r="AB2874" s="11">
        <v>0.77</v>
      </c>
      <c r="AC2874" s="11">
        <v>0.85</v>
      </c>
      <c r="AD2874" s="11">
        <v>0.5</v>
      </c>
      <c r="AE2874" s="11">
        <v>0.80799999999999994</v>
      </c>
      <c r="AF2874" s="11">
        <v>0.92099999999999993</v>
      </c>
      <c r="AG2874" s="11">
        <v>0.7</v>
      </c>
      <c r="AH2874" s="11">
        <v>0.83099999999999996</v>
      </c>
      <c r="AI2874" s="11">
        <v>0.25</v>
      </c>
      <c r="AJ2874" s="11">
        <v>0.214818852478664</v>
      </c>
      <c r="AK2874" s="11">
        <v>0.30756736204123197</v>
      </c>
      <c r="AL2874" s="11">
        <v>0.30739569481508611</v>
      </c>
      <c r="AM2874" s="11">
        <v>2.6436646173269998E-3</v>
      </c>
      <c r="AN2874" s="11">
        <v>2.7265000000000001E-2</v>
      </c>
      <c r="AO2874" s="11">
        <v>0.36215398211060035</v>
      </c>
      <c r="AP2874" s="11">
        <v>0.77352000235766183</v>
      </c>
      <c r="AQ2874" s="11">
        <v>0.30739569481508611</v>
      </c>
      <c r="AR2874" s="11">
        <v>664.12610681515298</v>
      </c>
      <c r="AS2874" s="11">
        <v>660</v>
      </c>
      <c r="AT2874" s="11">
        <v>23686817</v>
      </c>
      <c r="AU2874" s="11">
        <v>43.07</v>
      </c>
      <c r="AV2874" s="11">
        <v>82.67</v>
      </c>
      <c r="AW2874" s="11">
        <v>0.08</v>
      </c>
      <c r="AX2874" s="11">
        <v>-3.9514290254430984E-2</v>
      </c>
    </row>
    <row r="2875" spans="1:50">
      <c r="A2875"/>
      <c r="B2875"/>
      <c r="C2875"/>
      <c r="D2875"/>
      <c r="E2875"/>
      <c r="F2875"/>
      <c r="G2875"/>
      <c r="H2875"/>
      <c r="I2875"/>
      <c r="J2875"/>
      <c r="K2875"/>
      <c r="L2875"/>
      <c r="M2875"/>
      <c r="N2875"/>
      <c r="O2875"/>
      <c r="P2875"/>
      <c r="Q2875"/>
      <c r="R2875"/>
      <c r="S2875"/>
      <c r="T2875"/>
      <c r="U2875"/>
      <c r="V2875"/>
      <c r="W2875"/>
      <c r="X2875"/>
      <c r="Y2875"/>
      <c r="Z2875"/>
      <c r="AA2875" s="11">
        <v>6.8493150684931503E-2</v>
      </c>
      <c r="AB2875" s="11">
        <v>0.77</v>
      </c>
      <c r="AC2875" s="11">
        <v>0.7</v>
      </c>
      <c r="AD2875" s="11">
        <v>0.5</v>
      </c>
      <c r="AE2875" s="11">
        <v>0.80799999999999994</v>
      </c>
      <c r="AF2875" s="11">
        <v>0.91299999999999992</v>
      </c>
      <c r="AG2875" s="11">
        <v>0.5</v>
      </c>
      <c r="AH2875" s="11">
        <v>0.80299999999999994</v>
      </c>
      <c r="AI2875" s="11">
        <v>0.25</v>
      </c>
      <c r="AJ2875" s="11">
        <v>0.17640343762930799</v>
      </c>
      <c r="AK2875" s="11">
        <v>0.29256493942739603</v>
      </c>
      <c r="AL2875" s="11">
        <v>0.28800850548837031</v>
      </c>
      <c r="AM2875" s="11">
        <v>5.771511913060778E-3</v>
      </c>
      <c r="AN2875" s="11">
        <v>3.6240571428571434E-2</v>
      </c>
      <c r="AO2875" s="11">
        <v>0.33685625662741348</v>
      </c>
      <c r="AP2875" s="11">
        <v>0.79110000196471819</v>
      </c>
      <c r="AQ2875" s="11">
        <v>0.28800850548837031</v>
      </c>
      <c r="AR2875" s="11">
        <v>678.44479790242201</v>
      </c>
      <c r="AS2875" s="11">
        <v>670</v>
      </c>
      <c r="AT2875" s="11">
        <v>24432843</v>
      </c>
      <c r="AW2875" s="11">
        <v>0.05</v>
      </c>
      <c r="AX2875" s="11">
        <v>-3.833016685644508E-2</v>
      </c>
    </row>
    <row r="2876" spans="1:50">
      <c r="A2876"/>
      <c r="B2876"/>
      <c r="C2876"/>
      <c r="D2876"/>
      <c r="E2876"/>
      <c r="F2876"/>
      <c r="G2876"/>
      <c r="H2876"/>
      <c r="I2876"/>
      <c r="J2876"/>
      <c r="K2876"/>
      <c r="L2876"/>
      <c r="M2876"/>
      <c r="N2876"/>
      <c r="O2876"/>
      <c r="P2876"/>
      <c r="Q2876"/>
      <c r="R2876"/>
      <c r="S2876"/>
      <c r="T2876"/>
      <c r="U2876"/>
      <c r="V2876"/>
      <c r="W2876"/>
      <c r="X2876"/>
      <c r="Y2876"/>
      <c r="Z2876"/>
      <c r="AA2876" s="11">
        <v>6.8493150684931503E-2</v>
      </c>
      <c r="AB2876" s="11">
        <v>0.77</v>
      </c>
      <c r="AC2876" s="11">
        <v>0.7</v>
      </c>
      <c r="AD2876" s="11">
        <v>0.3</v>
      </c>
      <c r="AE2876" s="11">
        <v>0.81</v>
      </c>
      <c r="AF2876" s="11">
        <v>0.92299999999999993</v>
      </c>
      <c r="AG2876" s="11">
        <v>0.5</v>
      </c>
      <c r="AH2876" s="11">
        <v>0.75800000000000001</v>
      </c>
      <c r="AI2876" s="11">
        <v>0.72199999999999998</v>
      </c>
      <c r="AJ2876" s="11">
        <v>0.17373191889179002</v>
      </c>
      <c r="AK2876" s="11">
        <v>0.30443479901509496</v>
      </c>
      <c r="AL2876" s="11">
        <v>0.29372116024671058</v>
      </c>
      <c r="AM2876" s="11">
        <v>1.2492998355649666E-2</v>
      </c>
      <c r="AN2876" s="11">
        <v>3.9303285714285714E-2</v>
      </c>
      <c r="AO2876" s="11">
        <v>0.34493578663396773</v>
      </c>
      <c r="AP2876" s="11">
        <v>0.80868000157177444</v>
      </c>
      <c r="AQ2876" s="11">
        <v>0.29372116024671058</v>
      </c>
      <c r="AR2876" s="11">
        <v>707.12860589255604</v>
      </c>
      <c r="AS2876" s="11">
        <v>700</v>
      </c>
      <c r="AT2876" s="11">
        <v>25215902</v>
      </c>
      <c r="AW2876" s="11">
        <v>0.06</v>
      </c>
      <c r="AX2876" s="11">
        <v>-3.3906437406449608E-2</v>
      </c>
    </row>
    <row r="2877" spans="1:50">
      <c r="A2877"/>
      <c r="B2877"/>
      <c r="C2877"/>
      <c r="D2877"/>
      <c r="E2877"/>
      <c r="F2877"/>
      <c r="G2877"/>
      <c r="H2877"/>
      <c r="I2877"/>
      <c r="J2877"/>
      <c r="K2877"/>
      <c r="L2877"/>
      <c r="M2877"/>
      <c r="N2877"/>
      <c r="O2877"/>
      <c r="P2877"/>
      <c r="Q2877"/>
      <c r="R2877"/>
      <c r="S2877"/>
      <c r="T2877"/>
      <c r="U2877"/>
      <c r="V2877"/>
      <c r="W2877"/>
      <c r="X2877"/>
      <c r="Y2877"/>
      <c r="Z2877"/>
      <c r="AA2877" s="11">
        <v>6.8493150684931503E-2</v>
      </c>
      <c r="AB2877" s="11">
        <v>0.77</v>
      </c>
      <c r="AC2877" s="11">
        <v>0.7</v>
      </c>
      <c r="AD2877" s="11">
        <v>0.3</v>
      </c>
      <c r="AE2877" s="11">
        <v>0.80700000000000005</v>
      </c>
      <c r="AF2877" s="11">
        <v>0.90300000000000002</v>
      </c>
      <c r="AG2877" s="11">
        <v>0.5</v>
      </c>
      <c r="AH2877" s="11">
        <v>0.83200000000000007</v>
      </c>
      <c r="AI2877" s="11">
        <v>0.72199999999999998</v>
      </c>
      <c r="AJ2877" s="11">
        <v>0.17106040015427201</v>
      </c>
      <c r="AK2877" s="11">
        <v>0.316304658602794</v>
      </c>
      <c r="AL2877" s="11">
        <v>0.2994338150050509</v>
      </c>
      <c r="AM2877" s="11">
        <v>1.6785312936960999E-2</v>
      </c>
      <c r="AN2877" s="11">
        <v>4.3360428571428571E-2</v>
      </c>
      <c r="AO2877" s="11">
        <v>0.35301531664052199</v>
      </c>
      <c r="AP2877" s="11">
        <v>0.82626000117883092</v>
      </c>
      <c r="AQ2877" s="11">
        <v>0.2994338150050509</v>
      </c>
      <c r="AR2877" s="11">
        <v>756.77835387439995</v>
      </c>
      <c r="AS2877" s="11">
        <v>740</v>
      </c>
      <c r="AT2877" s="11">
        <v>26035327</v>
      </c>
      <c r="AU2877" s="11">
        <v>45.77</v>
      </c>
      <c r="AV2877" s="11">
        <v>79.86</v>
      </c>
      <c r="AW2877" s="11">
        <v>0.06</v>
      </c>
      <c r="AX2877" s="11">
        <v>-3.4767535441324604E-2</v>
      </c>
    </row>
    <row r="2878" spans="1:50">
      <c r="A2878"/>
      <c r="B2878"/>
      <c r="C2878"/>
      <c r="D2878"/>
      <c r="E2878"/>
      <c r="F2878"/>
      <c r="G2878"/>
      <c r="H2878"/>
      <c r="I2878"/>
      <c r="J2878"/>
      <c r="K2878"/>
      <c r="L2878"/>
      <c r="M2878"/>
      <c r="N2878"/>
      <c r="O2878"/>
      <c r="P2878"/>
      <c r="Q2878"/>
      <c r="R2878"/>
      <c r="S2878"/>
      <c r="T2878"/>
      <c r="U2878"/>
      <c r="V2878"/>
      <c r="W2878"/>
      <c r="X2878"/>
      <c r="Y2878"/>
      <c r="Z2878"/>
      <c r="AA2878" s="11">
        <v>6.8493150684931503E-2</v>
      </c>
      <c r="AB2878" s="11">
        <v>0.77</v>
      </c>
      <c r="AC2878" s="11">
        <v>0.55000000000000004</v>
      </c>
      <c r="AD2878" s="11">
        <v>0.5</v>
      </c>
      <c r="AE2878" s="11">
        <v>0.80900000000000005</v>
      </c>
      <c r="AF2878" s="11">
        <v>0.78500000000000003</v>
      </c>
      <c r="AG2878" s="11">
        <v>0.5</v>
      </c>
      <c r="AH2878" s="11">
        <v>0.84799999999999998</v>
      </c>
      <c r="AI2878" s="11">
        <v>0.72799999999999998</v>
      </c>
      <c r="AJ2878" s="11">
        <v>0.19520193528729002</v>
      </c>
      <c r="AK2878" s="11">
        <v>0.35769686692918801</v>
      </c>
      <c r="AL2878" s="11">
        <v>0.34728007802129174</v>
      </c>
      <c r="AM2878" s="11">
        <v>3.2071292049015002E-2</v>
      </c>
      <c r="AN2878" s="11">
        <v>4.3293857142857141E-2</v>
      </c>
      <c r="AO2878" s="11">
        <v>0.3758131301803051</v>
      </c>
      <c r="AP2878" s="11">
        <v>0.84384000078588728</v>
      </c>
      <c r="AQ2878" s="11">
        <v>0.34728007802129174</v>
      </c>
      <c r="AR2878" s="11">
        <v>796.95937063499503</v>
      </c>
      <c r="AS2878" s="11">
        <v>780</v>
      </c>
      <c r="AT2878" s="11">
        <v>26890404</v>
      </c>
      <c r="AW2878" s="11">
        <v>7.0000000000000007E-2</v>
      </c>
      <c r="AX2878" s="11">
        <v>-3.2620512960954251E-2</v>
      </c>
    </row>
    <row r="2879" spans="1:50">
      <c r="A2879"/>
      <c r="B2879"/>
      <c r="C2879"/>
      <c r="D2879"/>
      <c r="E2879"/>
      <c r="F2879"/>
      <c r="G2879"/>
      <c r="H2879"/>
      <c r="I2879"/>
      <c r="J2879"/>
      <c r="K2879"/>
      <c r="L2879"/>
      <c r="M2879"/>
      <c r="N2879"/>
      <c r="O2879"/>
      <c r="P2879"/>
      <c r="Q2879"/>
      <c r="R2879"/>
      <c r="S2879"/>
      <c r="T2879"/>
      <c r="U2879"/>
      <c r="V2879"/>
      <c r="W2879"/>
      <c r="X2879"/>
      <c r="Y2879"/>
      <c r="Z2879"/>
      <c r="AA2879" s="11">
        <v>6.8493150684931503E-2</v>
      </c>
      <c r="AB2879" s="11">
        <v>0.77</v>
      </c>
      <c r="AC2879" s="11">
        <v>0.55000000000000004</v>
      </c>
      <c r="AD2879" s="11">
        <v>0.7</v>
      </c>
      <c r="AE2879" s="11">
        <v>0.80700000000000005</v>
      </c>
      <c r="AF2879" s="11">
        <v>0.88200000000000001</v>
      </c>
      <c r="AG2879" s="11">
        <v>0.5</v>
      </c>
      <c r="AH2879" s="11">
        <v>0.90300000000000002</v>
      </c>
      <c r="AI2879" s="11">
        <v>0.71200000000000008</v>
      </c>
      <c r="AJ2879" s="11">
        <v>0.23492835991274999</v>
      </c>
      <c r="AK2879" s="11">
        <v>0.37331474522381203</v>
      </c>
      <c r="AL2879" s="11">
        <v>0.35833520558822152</v>
      </c>
      <c r="AM2879" s="11">
        <v>4.6599502281869112E-2</v>
      </c>
      <c r="AN2879" s="11">
        <v>4.9761428571428568E-2</v>
      </c>
      <c r="AO2879" s="11">
        <v>0.35273984973854283</v>
      </c>
      <c r="AP2879" s="11">
        <v>0.86142000039294375</v>
      </c>
      <c r="AQ2879" s="11">
        <v>0.35833520558822152</v>
      </c>
      <c r="AR2879" s="11">
        <v>847.34080747393</v>
      </c>
      <c r="AS2879" s="11">
        <v>830</v>
      </c>
      <c r="AT2879" s="11">
        <v>27778909</v>
      </c>
      <c r="AW2879" s="11">
        <v>0.1</v>
      </c>
      <c r="AX2879" s="11">
        <v>-3.7230388572723982E-2</v>
      </c>
    </row>
    <row r="2880" spans="1:50">
      <c r="A2880"/>
      <c r="B2880"/>
      <c r="C2880"/>
      <c r="D2880"/>
      <c r="E2880"/>
      <c r="F2880"/>
      <c r="G2880"/>
      <c r="H2880"/>
      <c r="I2880"/>
      <c r="J2880"/>
      <c r="K2880"/>
      <c r="L2880"/>
      <c r="M2880"/>
      <c r="N2880"/>
      <c r="O2880"/>
      <c r="P2880"/>
      <c r="Q2880"/>
      <c r="R2880"/>
      <c r="S2880"/>
      <c r="T2880"/>
      <c r="U2880"/>
      <c r="V2880"/>
      <c r="W2880"/>
      <c r="X2880"/>
      <c r="Y2880"/>
      <c r="Z2880"/>
      <c r="AA2880" s="11">
        <v>6.8493150684931503E-2</v>
      </c>
      <c r="AB2880" s="11">
        <v>0.77</v>
      </c>
      <c r="AC2880" s="11">
        <v>0.55000000000000004</v>
      </c>
      <c r="AD2880" s="11">
        <v>0.7</v>
      </c>
      <c r="AE2880" s="11">
        <v>0.80700000000000005</v>
      </c>
      <c r="AF2880" s="11">
        <v>0.81099999999999994</v>
      </c>
      <c r="AG2880" s="11">
        <v>0.5</v>
      </c>
      <c r="AH2880" s="11">
        <v>0.80400000000000005</v>
      </c>
      <c r="AI2880" s="11">
        <v>0.71400000000000008</v>
      </c>
      <c r="AJ2880" s="11">
        <v>0.24330843851056999</v>
      </c>
      <c r="AK2880" s="11">
        <v>0.39503620152609803</v>
      </c>
      <c r="AL2880" s="11">
        <v>0.32827407960968458</v>
      </c>
      <c r="AM2880" s="11">
        <v>5.0922731075926674E-2</v>
      </c>
      <c r="AN2880" s="11">
        <v>4.913292857142857E-2</v>
      </c>
      <c r="AO2880" s="11">
        <v>0.3701337525000461</v>
      </c>
      <c r="AP2880" s="11">
        <v>0.879</v>
      </c>
      <c r="AQ2880" s="11">
        <v>0.32827407960968458</v>
      </c>
      <c r="AR2880" s="11">
        <v>901.18714572696695</v>
      </c>
      <c r="AS2880" s="11">
        <v>880</v>
      </c>
      <c r="AT2880" s="11">
        <v>28699255</v>
      </c>
      <c r="AU2880" s="11">
        <v>42.62</v>
      </c>
      <c r="AV2880" s="11">
        <v>75.599999999999994</v>
      </c>
      <c r="AW2880" s="11">
        <v>0.09</v>
      </c>
      <c r="AX2880" s="11">
        <v>-3.9148344736683827E-2</v>
      </c>
    </row>
    <row r="2881" spans="1:50">
      <c r="A2881"/>
      <c r="B2881"/>
      <c r="C2881"/>
      <c r="D2881"/>
      <c r="E2881"/>
      <c r="F2881"/>
      <c r="G2881"/>
      <c r="H2881"/>
      <c r="I2881"/>
      <c r="J2881"/>
      <c r="K2881"/>
      <c r="L2881"/>
      <c r="M2881"/>
      <c r="N2881"/>
      <c r="O2881"/>
      <c r="P2881"/>
      <c r="Q2881"/>
      <c r="R2881"/>
      <c r="S2881"/>
      <c r="T2881"/>
      <c r="U2881"/>
      <c r="V2881"/>
      <c r="W2881"/>
      <c r="X2881"/>
      <c r="Y2881"/>
      <c r="Z2881"/>
      <c r="AA2881" s="11">
        <v>6.8493150684931503E-2</v>
      </c>
      <c r="AB2881" s="11">
        <v>0.77</v>
      </c>
      <c r="AC2881" s="11">
        <v>0.55899999999999994</v>
      </c>
      <c r="AD2881" s="11">
        <v>0.7</v>
      </c>
      <c r="AE2881" s="11">
        <v>0.80599999999999994</v>
      </c>
      <c r="AF2881" s="11">
        <v>0.83700000000000008</v>
      </c>
      <c r="AG2881" s="11">
        <v>0.5</v>
      </c>
      <c r="AH2881" s="11">
        <v>0.80599999999999994</v>
      </c>
      <c r="AI2881" s="11">
        <v>0.74</v>
      </c>
      <c r="AJ2881" s="11">
        <v>0.251663985976606</v>
      </c>
      <c r="AK2881" s="11">
        <v>0.41016350212097796</v>
      </c>
      <c r="AL2881" s="11">
        <v>0.3495229906903462</v>
      </c>
      <c r="AM2881" s="11">
        <v>7.5274518515510772E-2</v>
      </c>
      <c r="AN2881" s="11">
        <v>4.8504428571428566E-2</v>
      </c>
      <c r="AO2881" s="11">
        <v>0.42061022276739629</v>
      </c>
      <c r="AP2881" s="11">
        <v>0.879</v>
      </c>
      <c r="AQ2881" s="11">
        <v>0.3495229906903462</v>
      </c>
      <c r="AR2881" s="11">
        <v>997.737228137329</v>
      </c>
      <c r="AS2881" s="11">
        <v>970</v>
      </c>
      <c r="AT2881" s="11">
        <v>29651734</v>
      </c>
      <c r="AW2881" s="11">
        <v>0.1</v>
      </c>
      <c r="AX2881" s="11">
        <v>-3.9055670669216003E-2</v>
      </c>
    </row>
    <row r="2882" spans="1:50">
      <c r="A2882"/>
      <c r="B2882"/>
      <c r="C2882"/>
      <c r="D2882"/>
      <c r="E2882"/>
      <c r="F2882"/>
      <c r="G2882"/>
      <c r="H2882"/>
      <c r="I2882"/>
      <c r="J2882"/>
      <c r="K2882"/>
      <c r="L2882"/>
      <c r="M2882"/>
      <c r="N2882"/>
      <c r="O2882"/>
      <c r="P2882"/>
      <c r="Q2882"/>
      <c r="R2882"/>
      <c r="S2882"/>
      <c r="T2882"/>
      <c r="U2882"/>
      <c r="V2882"/>
      <c r="W2882"/>
      <c r="X2882"/>
      <c r="Y2882"/>
      <c r="Z2882"/>
      <c r="AA2882" s="11">
        <v>6.8493150684931503E-2</v>
      </c>
      <c r="AB2882" s="11">
        <v>0.77</v>
      </c>
      <c r="AC2882" s="11">
        <v>0.57499999999999996</v>
      </c>
      <c r="AD2882" s="11">
        <v>0.7</v>
      </c>
      <c r="AE2882" s="11">
        <v>0.80599999999999994</v>
      </c>
      <c r="AF2882" s="11">
        <v>0.83</v>
      </c>
      <c r="AG2882" s="11">
        <v>0.5</v>
      </c>
      <c r="AH2882" s="11">
        <v>0.78</v>
      </c>
      <c r="AI2882" s="11">
        <v>0.68799999999999994</v>
      </c>
      <c r="AJ2882" s="11">
        <v>0.28715250933708003</v>
      </c>
      <c r="AK2882" s="11">
        <v>0.40085890957727199</v>
      </c>
      <c r="AL2882" s="11">
        <v>0.34007274349056515</v>
      </c>
      <c r="AM2882" s="11">
        <v>0.15214731311360999</v>
      </c>
      <c r="AN2882" s="11">
        <v>5.0573928571428568E-2</v>
      </c>
      <c r="AO2882" s="11">
        <v>0.40125931034508627</v>
      </c>
      <c r="AP2882" s="11">
        <v>0.878</v>
      </c>
      <c r="AQ2882" s="11">
        <v>0.34007274349056515</v>
      </c>
      <c r="AR2882" s="11">
        <v>1082.7395513778999</v>
      </c>
      <c r="AS2882" s="11">
        <v>1060</v>
      </c>
      <c r="AT2882" s="11">
        <v>30637544</v>
      </c>
      <c r="AW2882" s="11">
        <v>0.09</v>
      </c>
      <c r="AX2882" s="11">
        <v>-3.9921815216802936E-2</v>
      </c>
    </row>
    <row r="2883" spans="1:50">
      <c r="A2883"/>
      <c r="B2883"/>
      <c r="C2883"/>
      <c r="D2883"/>
      <c r="E2883"/>
      <c r="F2883"/>
      <c r="G2883"/>
      <c r="H2883"/>
      <c r="I2883"/>
      <c r="J2883"/>
      <c r="K2883"/>
      <c r="L2883"/>
      <c r="M2883"/>
      <c r="N2883"/>
      <c r="O2883"/>
      <c r="P2883"/>
      <c r="Q2883"/>
      <c r="R2883"/>
      <c r="S2883"/>
      <c r="T2883"/>
      <c r="U2883"/>
      <c r="V2883"/>
      <c r="W2883"/>
      <c r="X2883"/>
      <c r="Y2883"/>
      <c r="Z2883"/>
      <c r="AA2883" s="11">
        <v>6.8493150684931503E-2</v>
      </c>
      <c r="AB2883" s="11">
        <v>0.77</v>
      </c>
      <c r="AC2883" s="11">
        <v>0.56499999999999995</v>
      </c>
      <c r="AD2883" s="11">
        <v>0.7</v>
      </c>
      <c r="AE2883" s="11">
        <v>0.80500000000000005</v>
      </c>
      <c r="AF2883" s="11">
        <v>0.86</v>
      </c>
      <c r="AG2883" s="11">
        <v>0.5</v>
      </c>
      <c r="AH2883" s="11">
        <v>0.78500000000000003</v>
      </c>
      <c r="AI2883" s="11">
        <v>0.72</v>
      </c>
      <c r="AJ2883" s="11">
        <v>0.30162824407306604</v>
      </c>
      <c r="AK2883" s="11">
        <v>0.40101436990091199</v>
      </c>
      <c r="AL2883" s="11">
        <v>0.33659565574724376</v>
      </c>
      <c r="AM2883" s="11">
        <v>0.30026360615444553</v>
      </c>
      <c r="AN2883" s="11">
        <v>5.264342857142857E-2</v>
      </c>
      <c r="AO2883" s="11">
        <v>0.41659339385092675</v>
      </c>
      <c r="AP2883" s="11">
        <v>0.878</v>
      </c>
      <c r="AQ2883" s="11">
        <v>0.33659565574724376</v>
      </c>
      <c r="AR2883" s="11">
        <v>1164.0373267689499</v>
      </c>
      <c r="AS2883" s="11">
        <v>1140</v>
      </c>
      <c r="AT2883" s="11">
        <v>31656865</v>
      </c>
      <c r="AW2883" s="11">
        <v>0.1</v>
      </c>
      <c r="AX2883" s="11">
        <v>-4.0294759310340211E-2</v>
      </c>
    </row>
    <row r="2884" spans="1:50">
      <c r="A2884"/>
      <c r="B2884"/>
      <c r="C2884"/>
      <c r="D2884"/>
      <c r="E2884"/>
      <c r="F2884"/>
      <c r="G2884"/>
      <c r="H2884"/>
      <c r="I2884"/>
      <c r="J2884"/>
      <c r="K2884"/>
      <c r="L2884"/>
      <c r="M2884"/>
      <c r="N2884"/>
      <c r="O2884"/>
      <c r="P2884"/>
      <c r="Q2884"/>
      <c r="R2884"/>
      <c r="S2884"/>
      <c r="T2884"/>
      <c r="U2884"/>
      <c r="V2884"/>
      <c r="W2884"/>
      <c r="X2884"/>
      <c r="Y2884"/>
      <c r="Z2884"/>
      <c r="AA2884" s="11">
        <v>6.8493150684931503E-2</v>
      </c>
      <c r="AB2884" s="11">
        <v>0.77</v>
      </c>
      <c r="AC2884" s="11">
        <v>0.58700000000000008</v>
      </c>
      <c r="AD2884" s="11">
        <v>0.6</v>
      </c>
      <c r="AE2884" s="11">
        <v>0.80400000000000005</v>
      </c>
      <c r="AF2884" s="11">
        <v>0.86900000000000011</v>
      </c>
      <c r="AG2884" s="11">
        <v>0.5</v>
      </c>
      <c r="AH2884" s="11">
        <v>0.78400000000000003</v>
      </c>
      <c r="AI2884" s="11">
        <v>0.752</v>
      </c>
      <c r="AJ2884" s="11">
        <v>0.28785971949632999</v>
      </c>
      <c r="AK2884" s="11">
        <v>0.40271841703634603</v>
      </c>
      <c r="AL2884" s="11">
        <v>0.32578397519053209</v>
      </c>
      <c r="AM2884" s="11">
        <v>0.3187531073916422</v>
      </c>
      <c r="AN2884" s="11">
        <v>5.851E-2</v>
      </c>
      <c r="AO2884" s="11">
        <v>0.41353938449781957</v>
      </c>
      <c r="AP2884" s="11">
        <v>0.879</v>
      </c>
      <c r="AQ2884" s="11">
        <v>0.32578397519053209</v>
      </c>
      <c r="AR2884" s="11">
        <v>1217.17533645499</v>
      </c>
      <c r="AS2884" s="11">
        <v>1190</v>
      </c>
      <c r="AT2884" s="11">
        <v>32709865</v>
      </c>
      <c r="AU2884" s="11">
        <v>44.3</v>
      </c>
      <c r="AV2884" s="11">
        <v>55.32</v>
      </c>
      <c r="AW2884" s="11">
        <v>0.09</v>
      </c>
      <c r="AX2884" s="11">
        <v>-4.2961400002480499E-2</v>
      </c>
    </row>
    <row r="2885" spans="1:50">
      <c r="A2885"/>
      <c r="B2885"/>
      <c r="C2885"/>
      <c r="D2885"/>
      <c r="E2885"/>
      <c r="F2885"/>
      <c r="G2885"/>
      <c r="H2885"/>
      <c r="I2885"/>
      <c r="J2885"/>
      <c r="K2885"/>
      <c r="L2885"/>
      <c r="M2885"/>
      <c r="N2885"/>
      <c r="O2885"/>
      <c r="P2885"/>
      <c r="Q2885"/>
      <c r="R2885"/>
      <c r="S2885"/>
      <c r="T2885"/>
      <c r="U2885"/>
      <c r="V2885"/>
      <c r="W2885"/>
      <c r="X2885"/>
      <c r="Y2885"/>
      <c r="Z2885"/>
      <c r="AA2885" s="11">
        <v>6.8493150684931503E-2</v>
      </c>
      <c r="AB2885" s="11">
        <v>0.77</v>
      </c>
      <c r="AC2885" s="11">
        <v>0.56999999999999995</v>
      </c>
      <c r="AD2885" s="11">
        <v>0.6</v>
      </c>
      <c r="AE2885" s="11">
        <v>0.80500000000000005</v>
      </c>
      <c r="AF2885" s="11">
        <v>0.85499999999999998</v>
      </c>
      <c r="AG2885" s="11">
        <v>0.45</v>
      </c>
      <c r="AH2885" s="11">
        <v>0.78099999999999992</v>
      </c>
      <c r="AI2885" s="11">
        <v>0.72099999999999997</v>
      </c>
      <c r="AJ2885" s="11">
        <v>0.28998112225394962</v>
      </c>
      <c r="AK2885" s="11">
        <v>0.40369123284423847</v>
      </c>
      <c r="AL2885" s="11">
        <v>0.32752613539968645</v>
      </c>
      <c r="AM2885" s="11">
        <v>0.3155655763889727</v>
      </c>
      <c r="AN2885" s="11">
        <v>5.7924900013077998E-2</v>
      </c>
      <c r="AO2885" s="11">
        <v>0.41440399063351591</v>
      </c>
      <c r="AP2885" s="11">
        <v>0.88099999999999989</v>
      </c>
      <c r="AQ2885" s="11">
        <v>0.32752613539968645</v>
      </c>
      <c r="AS2885" s="11">
        <v>1228.6666666666715</v>
      </c>
      <c r="AW2885" s="11">
        <v>0.09</v>
      </c>
      <c r="AX2885" s="11">
        <v>-4.9315278010474639E-2</v>
      </c>
    </row>
    <row r="2886" spans="1:50">
      <c r="A2886"/>
      <c r="B2886"/>
      <c r="C2886"/>
      <c r="D2886"/>
      <c r="E2886"/>
      <c r="F2886"/>
      <c r="G2886"/>
      <c r="H2886"/>
      <c r="I2886"/>
      <c r="J2886"/>
      <c r="K2886"/>
      <c r="L2886"/>
      <c r="M2886"/>
      <c r="N2886"/>
      <c r="O2886"/>
      <c r="P2886"/>
      <c r="Q2886"/>
      <c r="R2886"/>
      <c r="S2886"/>
      <c r="T2886"/>
      <c r="U2886"/>
      <c r="V2886"/>
      <c r="W2886"/>
      <c r="X2886"/>
      <c r="Y2886"/>
      <c r="Z2886"/>
      <c r="AA2886" s="11">
        <v>1.5535187199005747E-2</v>
      </c>
      <c r="AB2886" s="11">
        <v>5.1999969499999965E-2</v>
      </c>
      <c r="AC2886" s="11">
        <v>0.55000000000000004</v>
      </c>
      <c r="AD2886" s="11">
        <v>0.5</v>
      </c>
      <c r="AE2886" s="11">
        <v>0.61799999999999999</v>
      </c>
      <c r="AF2886" s="11">
        <v>0.47100000000000003</v>
      </c>
      <c r="AG2886" s="11">
        <v>0.5</v>
      </c>
      <c r="AH2886" s="11">
        <v>0.36156000070273875</v>
      </c>
      <c r="AI2886" s="11">
        <v>0.55000000000000004</v>
      </c>
      <c r="AJ2886" s="11">
        <v>0.48351343664390284</v>
      </c>
      <c r="AK2886" s="11">
        <v>0.44042676772334072</v>
      </c>
      <c r="AL2886" s="11">
        <v>0.29895045741439397</v>
      </c>
      <c r="AM2886" s="11">
        <v>3.0197750783037778E-4</v>
      </c>
      <c r="AN2886" s="11">
        <v>0.60912114285714292</v>
      </c>
      <c r="AO2886" s="11">
        <v>0.3955316469368787</v>
      </c>
      <c r="AP2886" s="11">
        <v>0.44640000249445433</v>
      </c>
      <c r="AQ2886" s="11">
        <v>0.29895045741439397</v>
      </c>
      <c r="AR2886" s="11">
        <v>3178.1472800598699</v>
      </c>
      <c r="AS2886" s="11">
        <v>3130</v>
      </c>
      <c r="AT2886" s="11">
        <v>51512298.605672799</v>
      </c>
      <c r="AW2886" s="11">
        <v>-0.05</v>
      </c>
      <c r="AX2886" s="11">
        <v>0.10903101687855932</v>
      </c>
    </row>
    <row r="2887" spans="1:50">
      <c r="A2887"/>
      <c r="B2887"/>
      <c r="C2887"/>
      <c r="D2887"/>
      <c r="E2887"/>
      <c r="F2887"/>
      <c r="G2887"/>
      <c r="H2887"/>
      <c r="I2887"/>
      <c r="J2887"/>
      <c r="K2887"/>
      <c r="L2887"/>
      <c r="M2887"/>
      <c r="N2887"/>
      <c r="O2887"/>
      <c r="P2887"/>
      <c r="Q2887"/>
      <c r="R2887"/>
      <c r="S2887"/>
      <c r="T2887"/>
      <c r="U2887"/>
      <c r="V2887"/>
      <c r="W2887"/>
      <c r="X2887"/>
      <c r="Y2887"/>
      <c r="Z2887"/>
      <c r="AA2887" s="11">
        <v>1.5535187199005747E-2</v>
      </c>
      <c r="AB2887" s="11">
        <v>5.0000000000000044E-2</v>
      </c>
      <c r="AC2887" s="11">
        <v>0.55000000000000004</v>
      </c>
      <c r="AD2887" s="11">
        <v>0.3</v>
      </c>
      <c r="AE2887" s="11">
        <v>0.57700000000000007</v>
      </c>
      <c r="AF2887" s="11">
        <v>0.47100000000000003</v>
      </c>
      <c r="AG2887" s="11">
        <v>0.5</v>
      </c>
      <c r="AH2887" s="11">
        <v>0.36942000052705404</v>
      </c>
      <c r="AI2887" s="11">
        <v>0.66</v>
      </c>
      <c r="AJ2887" s="11">
        <v>0.48317697617492178</v>
      </c>
      <c r="AK2887" s="11">
        <v>0.43921098750052601</v>
      </c>
      <c r="AL2887" s="11">
        <v>0.29484740561847378</v>
      </c>
      <c r="AM2887" s="11">
        <v>6.5286268199661102E-4</v>
      </c>
      <c r="AN2887" s="11">
        <v>0.60811685714285713</v>
      </c>
      <c r="AO2887" s="11">
        <v>0.39339963978013548</v>
      </c>
      <c r="AP2887" s="11">
        <v>0.45756000224500892</v>
      </c>
      <c r="AQ2887" s="11">
        <v>0.29484740561847378</v>
      </c>
      <c r="AR2887" s="11">
        <v>2941.0109176543801</v>
      </c>
      <c r="AS2887" s="11">
        <v>2900</v>
      </c>
      <c r="AT2887" s="11">
        <v>51057188.9809848</v>
      </c>
      <c r="AU2887" s="11">
        <v>35.119999999999997</v>
      </c>
      <c r="AV2887" s="11">
        <v>8.41</v>
      </c>
      <c r="AW2887" s="11">
        <v>-0.05</v>
      </c>
      <c r="AX2887" s="11">
        <v>0.11701893400388713</v>
      </c>
    </row>
    <row r="2888" spans="1:50">
      <c r="A2888"/>
      <c r="B2888"/>
      <c r="C2888"/>
      <c r="D2888"/>
      <c r="E2888"/>
      <c r="F2888"/>
      <c r="G2888"/>
      <c r="H2888"/>
      <c r="I2888"/>
      <c r="J2888"/>
      <c r="K2888"/>
      <c r="L2888"/>
      <c r="M2888"/>
      <c r="N2888"/>
      <c r="O2888"/>
      <c r="P2888"/>
      <c r="Q2888"/>
      <c r="R2888"/>
      <c r="S2888"/>
      <c r="T2888"/>
      <c r="U2888"/>
      <c r="V2888"/>
      <c r="W2888"/>
      <c r="X2888"/>
      <c r="Y2888"/>
      <c r="Z2888"/>
      <c r="AA2888" s="11">
        <v>1.5535187199005747E-2</v>
      </c>
      <c r="AB2888" s="11">
        <v>5.0000000000000044E-2</v>
      </c>
      <c r="AC2888" s="11">
        <v>0.55000000000000004</v>
      </c>
      <c r="AD2888" s="11">
        <v>0.3</v>
      </c>
      <c r="AE2888" s="11">
        <v>0.61099999999999999</v>
      </c>
      <c r="AF2888" s="11">
        <v>0.49099999999999999</v>
      </c>
      <c r="AG2888" s="11">
        <v>0.5</v>
      </c>
      <c r="AH2888" s="11">
        <v>0.37728000035136938</v>
      </c>
      <c r="AI2888" s="11">
        <v>0.66</v>
      </c>
      <c r="AJ2888" s="11">
        <v>0.47824670615605192</v>
      </c>
      <c r="AK2888" s="11">
        <v>0.43705586956094999</v>
      </c>
      <c r="AL2888" s="11">
        <v>0.27987460041853796</v>
      </c>
      <c r="AM2888" s="11">
        <v>1.2561849948944444E-3</v>
      </c>
      <c r="AN2888" s="11">
        <v>0.62723142857142855</v>
      </c>
      <c r="AO2888" s="11">
        <v>0.34883392253359541</v>
      </c>
      <c r="AP2888" s="11">
        <v>0.46872000199556346</v>
      </c>
      <c r="AQ2888" s="11">
        <v>0.27987460041853796</v>
      </c>
      <c r="AR2888" s="11">
        <v>2929.9408924529098</v>
      </c>
      <c r="AS2888" s="11">
        <v>2890</v>
      </c>
      <c r="AT2888" s="11">
        <v>50594105.019458503</v>
      </c>
      <c r="AW2888" s="11">
        <v>-0.05</v>
      </c>
      <c r="AX2888" s="11">
        <v>0.11847456790302563</v>
      </c>
    </row>
    <row r="2889" spans="1:50">
      <c r="A2889"/>
      <c r="B2889"/>
      <c r="C2889"/>
      <c r="D2889"/>
      <c r="E2889"/>
      <c r="F2889"/>
      <c r="G2889"/>
      <c r="H2889"/>
      <c r="I2889"/>
      <c r="J2889"/>
      <c r="K2889"/>
      <c r="L2889"/>
      <c r="M2889"/>
      <c r="N2889"/>
      <c r="O2889"/>
      <c r="P2889"/>
      <c r="Q2889"/>
      <c r="R2889"/>
      <c r="S2889"/>
      <c r="T2889"/>
      <c r="U2889"/>
      <c r="V2889"/>
      <c r="W2889"/>
      <c r="X2889"/>
      <c r="Y2889"/>
      <c r="Z2889"/>
      <c r="AA2889" s="11">
        <v>1.5535187199005747E-2</v>
      </c>
      <c r="AB2889" s="11">
        <v>3.5000000000000031E-2</v>
      </c>
      <c r="AC2889" s="11">
        <v>0.55000000000000004</v>
      </c>
      <c r="AD2889" s="11">
        <v>0.3</v>
      </c>
      <c r="AE2889" s="11">
        <v>0.64400000000000002</v>
      </c>
      <c r="AF2889" s="11">
        <v>0.51</v>
      </c>
      <c r="AG2889" s="11">
        <v>0.5</v>
      </c>
      <c r="AH2889" s="11">
        <v>0.38514000017568462</v>
      </c>
      <c r="AI2889" s="11">
        <v>0.53</v>
      </c>
      <c r="AJ2889" s="11">
        <v>0.473316436137182</v>
      </c>
      <c r="AK2889" s="11">
        <v>0.43490075162137404</v>
      </c>
      <c r="AL2889" s="11">
        <v>0.26490179521860208</v>
      </c>
      <c r="AM2889" s="11">
        <v>2.5592990012302222E-3</v>
      </c>
      <c r="AN2889" s="11">
        <v>0.64634599999999998</v>
      </c>
      <c r="AO2889" s="11">
        <v>0.30426820528705534</v>
      </c>
      <c r="AP2889" s="11">
        <v>0.47988000174611806</v>
      </c>
      <c r="AQ2889" s="11">
        <v>0.26490179521860208</v>
      </c>
      <c r="AR2889" s="11">
        <v>2932.8804773544898</v>
      </c>
      <c r="AS2889" s="11">
        <v>2870</v>
      </c>
      <c r="AT2889" s="11">
        <v>50143939.130068399</v>
      </c>
      <c r="AW2889" s="11">
        <v>-0.06</v>
      </c>
      <c r="AX2889" s="11">
        <v>0.12053656443401006</v>
      </c>
    </row>
    <row r="2890" spans="1:50">
      <c r="A2890"/>
      <c r="B2890"/>
      <c r="C2890"/>
      <c r="D2890"/>
      <c r="E2890"/>
      <c r="F2890"/>
      <c r="G2890"/>
      <c r="H2890"/>
      <c r="I2890"/>
      <c r="J2890"/>
      <c r="K2890"/>
      <c r="L2890"/>
      <c r="M2890"/>
      <c r="N2890"/>
      <c r="O2890"/>
      <c r="P2890"/>
      <c r="Q2890"/>
      <c r="R2890"/>
      <c r="S2890"/>
      <c r="T2890"/>
      <c r="U2890"/>
      <c r="V2890"/>
      <c r="W2890"/>
      <c r="X2890"/>
      <c r="Y2890"/>
      <c r="Z2890"/>
      <c r="AA2890" s="11">
        <v>1.5535187199005747E-2</v>
      </c>
      <c r="AB2890" s="11">
        <v>3.4000015299999964E-2</v>
      </c>
      <c r="AC2890" s="11">
        <v>0.55000000000000004</v>
      </c>
      <c r="AD2890" s="11">
        <v>0.3</v>
      </c>
      <c r="AE2890" s="11">
        <v>0.63</v>
      </c>
      <c r="AF2890" s="11">
        <v>0.43</v>
      </c>
      <c r="AG2890" s="11">
        <v>0.5</v>
      </c>
      <c r="AH2890" s="11">
        <v>0.39299999999999996</v>
      </c>
      <c r="AI2890" s="11">
        <v>0.53</v>
      </c>
      <c r="AJ2890" s="11">
        <v>0.46416399624217597</v>
      </c>
      <c r="AK2890" s="11">
        <v>0.410423313303235</v>
      </c>
      <c r="AL2890" s="11">
        <v>0.27666854071877928</v>
      </c>
      <c r="AM2890" s="11">
        <v>4.8442474695401111E-3</v>
      </c>
      <c r="AN2890" s="11">
        <v>0.6741758571428571</v>
      </c>
      <c r="AO2890" s="11">
        <v>0.29489079113617322</v>
      </c>
      <c r="AP2890" s="11">
        <v>0.4910400014966726</v>
      </c>
      <c r="AQ2890" s="11">
        <v>0.27666854071877928</v>
      </c>
      <c r="AR2890" s="11">
        <v>2998.0481806685898</v>
      </c>
      <c r="AS2890" s="11">
        <v>2920</v>
      </c>
      <c r="AT2890" s="11">
        <v>49673349.9915196</v>
      </c>
      <c r="AU2890" s="11">
        <v>28.96</v>
      </c>
      <c r="AV2890" s="11">
        <v>13.48</v>
      </c>
      <c r="AW2890" s="11">
        <v>-0.06</v>
      </c>
      <c r="AX2890" s="11">
        <v>0.12025623362921428</v>
      </c>
    </row>
    <row r="2891" spans="1:50">
      <c r="A2891"/>
      <c r="B2891"/>
      <c r="C2891"/>
      <c r="D2891"/>
      <c r="E2891"/>
      <c r="F2891"/>
      <c r="G2891"/>
      <c r="H2891"/>
      <c r="I2891"/>
      <c r="J2891"/>
      <c r="K2891"/>
      <c r="L2891"/>
      <c r="M2891"/>
      <c r="N2891"/>
      <c r="O2891"/>
      <c r="P2891"/>
      <c r="Q2891"/>
      <c r="R2891"/>
      <c r="S2891"/>
      <c r="T2891"/>
      <c r="U2891"/>
      <c r="V2891"/>
      <c r="W2891"/>
      <c r="X2891"/>
      <c r="Y2891"/>
      <c r="Z2891"/>
      <c r="AA2891" s="11">
        <v>1.5535187199005747E-2</v>
      </c>
      <c r="AB2891" s="11">
        <v>3.3000030499999999E-2</v>
      </c>
      <c r="AC2891" s="11">
        <v>0.55000000000000004</v>
      </c>
      <c r="AD2891" s="11">
        <v>0.3</v>
      </c>
      <c r="AE2891" s="11">
        <v>0.623</v>
      </c>
      <c r="AF2891" s="11">
        <v>0.41899999999999998</v>
      </c>
      <c r="AG2891" s="11">
        <v>0.5</v>
      </c>
      <c r="AH2891" s="11">
        <v>0.63</v>
      </c>
      <c r="AI2891" s="11">
        <v>0.7</v>
      </c>
      <c r="AJ2891" s="11">
        <v>0.45501155634717005</v>
      </c>
      <c r="AK2891" s="11">
        <v>0.38594587498509603</v>
      </c>
      <c r="AL2891" s="11">
        <v>0.28843528621895642</v>
      </c>
      <c r="AM2891" s="11">
        <v>1.8494264048532667E-2</v>
      </c>
      <c r="AN2891" s="11">
        <v>0.69921328571428576</v>
      </c>
      <c r="AO2891" s="11">
        <v>0.28551337698529111</v>
      </c>
      <c r="AP2891" s="11">
        <v>0.50220000124722719</v>
      </c>
      <c r="AQ2891" s="11">
        <v>0.28843528621895642</v>
      </c>
      <c r="AR2891" s="11">
        <v>3276.4403735177998</v>
      </c>
      <c r="AS2891" s="11">
        <v>3180</v>
      </c>
      <c r="AT2891" s="11">
        <v>49175847.642516501</v>
      </c>
      <c r="AW2891" s="11">
        <v>-0.04</v>
      </c>
      <c r="AX2891" s="11">
        <v>0.11311072506260572</v>
      </c>
    </row>
    <row r="2892" spans="1:50">
      <c r="A2892"/>
      <c r="B2892"/>
      <c r="C2892"/>
      <c r="D2892"/>
      <c r="E2892"/>
      <c r="F2892"/>
      <c r="G2892"/>
      <c r="H2892"/>
      <c r="I2892"/>
      <c r="J2892"/>
      <c r="K2892"/>
      <c r="L2892"/>
      <c r="M2892"/>
      <c r="N2892"/>
      <c r="O2892"/>
      <c r="P2892"/>
      <c r="Q2892"/>
      <c r="R2892"/>
      <c r="S2892"/>
      <c r="T2892"/>
      <c r="U2892"/>
      <c r="V2892"/>
      <c r="W2892"/>
      <c r="X2892"/>
      <c r="Y2892"/>
      <c r="Z2892"/>
      <c r="AA2892" s="11">
        <v>1.5535187199005747E-2</v>
      </c>
      <c r="AB2892" s="11">
        <v>3.3000030499999999E-2</v>
      </c>
      <c r="AC2892" s="11">
        <v>0.55000000000000004</v>
      </c>
      <c r="AD2892" s="11">
        <v>0.3</v>
      </c>
      <c r="AE2892" s="11">
        <v>0.63800000000000001</v>
      </c>
      <c r="AF2892" s="11">
        <v>0.496</v>
      </c>
      <c r="AG2892" s="11">
        <v>0.5</v>
      </c>
      <c r="AH2892" s="11">
        <v>0.623</v>
      </c>
      <c r="AI2892" s="11">
        <v>0.7</v>
      </c>
      <c r="AJ2892" s="11">
        <v>0.46840217558827035</v>
      </c>
      <c r="AK2892" s="11">
        <v>0.384622378692689</v>
      </c>
      <c r="AL2892" s="11">
        <v>0.2941839882061858</v>
      </c>
      <c r="AM2892" s="11">
        <v>5.0772012435912443E-2</v>
      </c>
      <c r="AN2892" s="11">
        <v>0.74810285714285707</v>
      </c>
      <c r="AO2892" s="11">
        <v>0.30732743748908292</v>
      </c>
      <c r="AP2892" s="11">
        <v>0.51336000099778178</v>
      </c>
      <c r="AQ2892" s="11">
        <v>0.2941839882061858</v>
      </c>
      <c r="AR2892" s="11">
        <v>3695.9647973881602</v>
      </c>
      <c r="AS2892" s="11">
        <v>3630</v>
      </c>
      <c r="AT2892" s="11">
        <v>48683864.5779071</v>
      </c>
      <c r="AW2892" s="11">
        <v>-0.04</v>
      </c>
      <c r="AX2892" s="11">
        <v>0.10865371864692075</v>
      </c>
    </row>
    <row r="2893" spans="1:50">
      <c r="A2893"/>
      <c r="B2893"/>
      <c r="C2893"/>
      <c r="D2893"/>
      <c r="E2893"/>
      <c r="F2893"/>
      <c r="G2893"/>
      <c r="H2893"/>
      <c r="I2893"/>
      <c r="J2893"/>
      <c r="K2893"/>
      <c r="L2893"/>
      <c r="M2893"/>
      <c r="N2893"/>
      <c r="O2893"/>
      <c r="P2893"/>
      <c r="Q2893"/>
      <c r="R2893"/>
      <c r="S2893"/>
      <c r="T2893"/>
      <c r="U2893"/>
      <c r="V2893"/>
      <c r="W2893"/>
      <c r="X2893"/>
      <c r="Y2893"/>
      <c r="Z2893"/>
      <c r="AA2893" s="11">
        <v>1.5535187199005747E-2</v>
      </c>
      <c r="AB2893" s="11">
        <v>3.1999969499999947E-2</v>
      </c>
      <c r="AC2893" s="11">
        <v>0.55000000000000004</v>
      </c>
      <c r="AD2893" s="11">
        <v>0.3</v>
      </c>
      <c r="AE2893" s="11">
        <v>0.66099999999999992</v>
      </c>
      <c r="AF2893" s="11">
        <v>0.58899999999999997</v>
      </c>
      <c r="AG2893" s="11">
        <v>0.5</v>
      </c>
      <c r="AH2893" s="11">
        <v>0.58200000000000007</v>
      </c>
      <c r="AI2893" s="11">
        <v>0.71</v>
      </c>
      <c r="AJ2893" s="11">
        <v>0.48179279482937076</v>
      </c>
      <c r="AK2893" s="11">
        <v>0.38329888240028198</v>
      </c>
      <c r="AL2893" s="11">
        <v>0.29993269019341523</v>
      </c>
      <c r="AM2893" s="11">
        <v>8.512006638659822E-2</v>
      </c>
      <c r="AN2893" s="11">
        <v>0.81227571428571421</v>
      </c>
      <c r="AO2893" s="11">
        <v>0.32914149799287468</v>
      </c>
      <c r="AP2893" s="11">
        <v>0.52452000074833627</v>
      </c>
      <c r="AQ2893" s="11">
        <v>0.29993269019341523</v>
      </c>
      <c r="AR2893" s="11">
        <v>3990.7797203743999</v>
      </c>
      <c r="AS2893" s="11">
        <v>3930</v>
      </c>
      <c r="AT2893" s="11">
        <v>48202500</v>
      </c>
      <c r="AU2893" s="11">
        <v>28.28</v>
      </c>
      <c r="AV2893" s="11">
        <v>3.41</v>
      </c>
      <c r="AW2893" s="11">
        <v>-0.02</v>
      </c>
      <c r="AX2893" s="11">
        <v>0.10520741098059225</v>
      </c>
    </row>
    <row r="2894" spans="1:50">
      <c r="A2894"/>
      <c r="B2894"/>
      <c r="C2894"/>
      <c r="D2894"/>
      <c r="E2894"/>
      <c r="F2894"/>
      <c r="G2894"/>
      <c r="H2894"/>
      <c r="I2894"/>
      <c r="J2894"/>
      <c r="K2894"/>
      <c r="L2894"/>
      <c r="M2894"/>
      <c r="N2894"/>
      <c r="O2894"/>
      <c r="P2894"/>
      <c r="Q2894"/>
      <c r="R2894"/>
      <c r="S2894"/>
      <c r="T2894"/>
      <c r="U2894"/>
      <c r="V2894"/>
      <c r="W2894"/>
      <c r="X2894"/>
      <c r="Y2894"/>
      <c r="Z2894"/>
      <c r="AA2894" s="11">
        <v>1.5535187199005747E-2</v>
      </c>
      <c r="AB2894" s="11">
        <v>3.5999984699999987E-2</v>
      </c>
      <c r="AC2894" s="11">
        <v>0.55000000000000004</v>
      </c>
      <c r="AD2894" s="11">
        <v>0.5</v>
      </c>
      <c r="AE2894" s="11">
        <v>0.67099999999999993</v>
      </c>
      <c r="AF2894" s="11">
        <v>0.68099999999999994</v>
      </c>
      <c r="AG2894" s="11">
        <v>0.3</v>
      </c>
      <c r="AH2894" s="11">
        <v>0.64</v>
      </c>
      <c r="AI2894" s="11">
        <v>0.746</v>
      </c>
      <c r="AJ2894" s="11">
        <v>0.45787777263149598</v>
      </c>
      <c r="AK2894" s="11">
        <v>0.35730386854465801</v>
      </c>
      <c r="AL2894" s="11">
        <v>0.3166221610094806</v>
      </c>
      <c r="AM2894" s="11">
        <v>0.15101494469594556</v>
      </c>
      <c r="AN2894" s="11">
        <v>0.86670371428571436</v>
      </c>
      <c r="AO2894" s="11">
        <v>0.31764196191270672</v>
      </c>
      <c r="AP2894" s="11">
        <v>0.53568000049889086</v>
      </c>
      <c r="AQ2894" s="11">
        <v>0.3166221610094806</v>
      </c>
      <c r="AR2894" s="11">
        <v>4496.3522411894201</v>
      </c>
      <c r="AS2894" s="11">
        <v>4440</v>
      </c>
      <c r="AT2894" s="11">
        <v>47812950</v>
      </c>
      <c r="AW2894" s="11">
        <v>-0.02</v>
      </c>
      <c r="AX2894" s="11">
        <v>9.0543162092136309E-2</v>
      </c>
    </row>
    <row r="2895" spans="1:50">
      <c r="A2895"/>
      <c r="B2895"/>
      <c r="C2895"/>
      <c r="D2895"/>
      <c r="E2895"/>
      <c r="F2895"/>
      <c r="G2895"/>
      <c r="H2895"/>
      <c r="I2895"/>
      <c r="J2895"/>
      <c r="K2895"/>
      <c r="L2895"/>
      <c r="M2895"/>
      <c r="N2895"/>
      <c r="O2895"/>
      <c r="P2895"/>
      <c r="Q2895"/>
      <c r="R2895"/>
      <c r="S2895"/>
      <c r="T2895"/>
      <c r="U2895"/>
      <c r="V2895"/>
      <c r="W2895"/>
      <c r="X2895"/>
      <c r="Y2895"/>
      <c r="Z2895"/>
      <c r="AA2895" s="11">
        <v>1.5535187199005747E-2</v>
      </c>
      <c r="AB2895" s="11">
        <v>2.8000030499999995E-2</v>
      </c>
      <c r="AC2895" s="11">
        <v>0.55000000000000004</v>
      </c>
      <c r="AD2895" s="11">
        <v>0.5</v>
      </c>
      <c r="AE2895" s="11">
        <v>0.67500000000000004</v>
      </c>
      <c r="AF2895" s="11">
        <v>0.77800000000000002</v>
      </c>
      <c r="AG2895" s="11">
        <v>0.3</v>
      </c>
      <c r="AH2895" s="11">
        <v>0.745</v>
      </c>
      <c r="AI2895" s="11">
        <v>0.74400000000000011</v>
      </c>
      <c r="AJ2895" s="11">
        <v>0.43794437368009798</v>
      </c>
      <c r="AK2895" s="11">
        <v>0.37488778904733</v>
      </c>
      <c r="AL2895" s="11">
        <v>0.32156381697268638</v>
      </c>
      <c r="AM2895" s="11">
        <v>0.3216142577091422</v>
      </c>
      <c r="AN2895" s="11">
        <v>0.92531628571428559</v>
      </c>
      <c r="AO2895" s="11">
        <v>0.35142455210332135</v>
      </c>
      <c r="AP2895" s="11">
        <v>0.54684000024944535</v>
      </c>
      <c r="AQ2895" s="11">
        <v>0.32156381697268638</v>
      </c>
      <c r="AR2895" s="11">
        <v>5222.7561757210096</v>
      </c>
      <c r="AS2895" s="11">
        <v>5160</v>
      </c>
      <c r="AT2895" s="11">
        <v>47451600</v>
      </c>
      <c r="AW2895" s="11">
        <v>0</v>
      </c>
      <c r="AX2895" s="11">
        <v>8.7879238320044351E-2</v>
      </c>
    </row>
    <row r="2896" spans="1:50">
      <c r="A2896"/>
      <c r="B2896"/>
      <c r="C2896"/>
      <c r="D2896"/>
      <c r="E2896"/>
      <c r="F2896"/>
      <c r="G2896"/>
      <c r="H2896"/>
      <c r="I2896"/>
      <c r="J2896"/>
      <c r="K2896"/>
      <c r="L2896"/>
      <c r="M2896"/>
      <c r="N2896"/>
      <c r="O2896"/>
      <c r="P2896"/>
      <c r="Q2896"/>
      <c r="R2896"/>
      <c r="S2896"/>
      <c r="T2896"/>
      <c r="U2896"/>
      <c r="V2896"/>
      <c r="W2896"/>
      <c r="X2896"/>
      <c r="Y2896"/>
      <c r="Z2896"/>
      <c r="AA2896" s="11">
        <v>1.5535187199005747E-2</v>
      </c>
      <c r="AB2896" s="11">
        <v>2.5800018300000005E-2</v>
      </c>
      <c r="AC2896" s="11">
        <v>0.55000000000000004</v>
      </c>
      <c r="AD2896" s="11">
        <v>0.5</v>
      </c>
      <c r="AE2896" s="11">
        <v>0.83</v>
      </c>
      <c r="AF2896" s="11">
        <v>0.78599999999999992</v>
      </c>
      <c r="AG2896" s="11">
        <v>0.3</v>
      </c>
      <c r="AH2896" s="11">
        <v>0.76200000000000001</v>
      </c>
      <c r="AI2896" s="11">
        <v>0.76200000000000001</v>
      </c>
      <c r="AJ2896" s="11">
        <v>0.45280983465021202</v>
      </c>
      <c r="AK2896" s="11">
        <v>0.41631455974974596</v>
      </c>
      <c r="AL2896" s="11">
        <v>0.36913992785402894</v>
      </c>
      <c r="AM2896" s="11">
        <v>0.70795514573954887</v>
      </c>
      <c r="AN2896" s="11">
        <v>0.97859128571428577</v>
      </c>
      <c r="AO2896" s="11">
        <v>0.35492855721370209</v>
      </c>
      <c r="AP2896" s="11">
        <v>0.55799999999999994</v>
      </c>
      <c r="AQ2896" s="11">
        <v>0.36913992785402894</v>
      </c>
      <c r="AR2896" s="11">
        <v>5583.39917464071</v>
      </c>
      <c r="AS2896" s="11">
        <v>5520</v>
      </c>
      <c r="AT2896" s="11">
        <v>47105150</v>
      </c>
      <c r="AU2896" s="11">
        <v>28.21</v>
      </c>
      <c r="AV2896" s="11">
        <v>0.48</v>
      </c>
      <c r="AW2896" s="11">
        <v>0.05</v>
      </c>
      <c r="AX2896" s="11">
        <v>8.6620254790697099E-2</v>
      </c>
    </row>
    <row r="2897" spans="1:50">
      <c r="A2897"/>
      <c r="B2897"/>
      <c r="C2897"/>
      <c r="D2897"/>
      <c r="E2897"/>
      <c r="F2897"/>
      <c r="G2897"/>
      <c r="H2897"/>
      <c r="I2897"/>
      <c r="J2897"/>
      <c r="K2897"/>
      <c r="L2897"/>
      <c r="M2897"/>
      <c r="N2897"/>
      <c r="O2897"/>
      <c r="P2897"/>
      <c r="Q2897"/>
      <c r="R2897"/>
      <c r="S2897"/>
      <c r="T2897"/>
      <c r="U2897"/>
      <c r="V2897"/>
      <c r="W2897"/>
      <c r="X2897"/>
      <c r="Y2897"/>
      <c r="Z2897"/>
      <c r="AA2897" s="11">
        <v>1.5535187199005747E-2</v>
      </c>
      <c r="AB2897" s="11">
        <v>2.3352493099999982E-2</v>
      </c>
      <c r="AC2897" s="11">
        <v>0.43099999999999999</v>
      </c>
      <c r="AD2897" s="11">
        <v>0.5</v>
      </c>
      <c r="AE2897" s="11">
        <v>0.90200000000000002</v>
      </c>
      <c r="AF2897" s="11">
        <v>0.75800000000000001</v>
      </c>
      <c r="AG2897" s="11">
        <v>0.3</v>
      </c>
      <c r="AH2897" s="11">
        <v>0.72900000000000009</v>
      </c>
      <c r="AI2897" s="11">
        <v>0.77200000000000002</v>
      </c>
      <c r="AJ2897" s="11">
        <v>0.5100950587023656</v>
      </c>
      <c r="AK2897" s="11">
        <v>0.47944538758197403</v>
      </c>
      <c r="AL2897" s="11">
        <v>0.37528994645277541</v>
      </c>
      <c r="AM2897" s="11">
        <v>1</v>
      </c>
      <c r="AN2897" s="11">
        <v>1</v>
      </c>
      <c r="AO2897" s="11">
        <v>0.33759281295667981</v>
      </c>
      <c r="AP2897" s="11">
        <v>0.53200000000000003</v>
      </c>
      <c r="AQ2897" s="11">
        <v>0.37528994645277541</v>
      </c>
      <c r="AR2897" s="11">
        <v>6227.8096705722101</v>
      </c>
      <c r="AS2897" s="11">
        <v>6130</v>
      </c>
      <c r="AT2897" s="11">
        <v>46787750</v>
      </c>
      <c r="AW2897" s="11">
        <v>0.06</v>
      </c>
      <c r="AX2897" s="11">
        <v>8.1783132537561309E-2</v>
      </c>
    </row>
    <row r="2898" spans="1:50">
      <c r="A2898"/>
      <c r="B2898"/>
      <c r="C2898"/>
      <c r="D2898"/>
      <c r="E2898"/>
      <c r="F2898"/>
      <c r="G2898"/>
      <c r="H2898"/>
      <c r="I2898"/>
      <c r="J2898"/>
      <c r="K2898"/>
      <c r="L2898"/>
      <c r="M2898"/>
      <c r="N2898"/>
      <c r="O2898"/>
      <c r="P2898"/>
      <c r="Q2898"/>
      <c r="R2898"/>
      <c r="S2898"/>
      <c r="T2898"/>
      <c r="U2898"/>
      <c r="V2898"/>
      <c r="W2898"/>
      <c r="X2898"/>
      <c r="Y2898"/>
      <c r="Z2898"/>
      <c r="AA2898" s="11">
        <v>1.5535187199005747E-2</v>
      </c>
      <c r="AB2898" s="11">
        <v>2.2488224699999892E-2</v>
      </c>
      <c r="AC2898" s="11">
        <v>0.436</v>
      </c>
      <c r="AD2898" s="11">
        <v>0.5</v>
      </c>
      <c r="AE2898" s="11">
        <v>0.83599999999999997</v>
      </c>
      <c r="AF2898" s="11">
        <v>0.53200000000000003</v>
      </c>
      <c r="AG2898" s="11">
        <v>0.3</v>
      </c>
      <c r="AH2898" s="11">
        <v>0.68400000000000005</v>
      </c>
      <c r="AI2898" s="11">
        <v>0.77200000000000002</v>
      </c>
      <c r="AJ2898" s="11">
        <v>0.53514465924439003</v>
      </c>
      <c r="AK2898" s="11">
        <v>0.48749922556732478</v>
      </c>
      <c r="AL2898" s="11">
        <v>0.35881962288959623</v>
      </c>
      <c r="AM2898" s="11">
        <v>1</v>
      </c>
      <c r="AN2898" s="11">
        <v>1</v>
      </c>
      <c r="AO2898" s="11">
        <v>0.35600476069982812</v>
      </c>
      <c r="AP2898" s="11">
        <v>0.52800000000000002</v>
      </c>
      <c r="AQ2898" s="11">
        <v>0.35881962288959623</v>
      </c>
      <c r="AR2898" s="11">
        <v>6991.6758288331503</v>
      </c>
      <c r="AS2898" s="11">
        <v>6890</v>
      </c>
      <c r="AT2898" s="11">
        <v>46509350</v>
      </c>
      <c r="AW2898" s="11">
        <v>0.04</v>
      </c>
      <c r="AX2898" s="11">
        <v>7.5673275493620573E-2</v>
      </c>
    </row>
    <row r="2899" spans="1:50">
      <c r="A2899"/>
      <c r="B2899"/>
      <c r="C2899"/>
      <c r="D2899"/>
      <c r="E2899"/>
      <c r="F2899"/>
      <c r="G2899"/>
      <c r="H2899"/>
      <c r="I2899"/>
      <c r="J2899"/>
      <c r="K2899"/>
      <c r="L2899"/>
      <c r="M2899"/>
      <c r="N2899"/>
      <c r="O2899"/>
      <c r="P2899"/>
      <c r="Q2899"/>
      <c r="R2899"/>
      <c r="S2899"/>
      <c r="T2899"/>
      <c r="U2899"/>
      <c r="V2899"/>
      <c r="W2899"/>
      <c r="X2899"/>
      <c r="Y2899"/>
      <c r="Z2899"/>
      <c r="AA2899" s="11">
        <v>1.5535187199005747E-2</v>
      </c>
      <c r="AB2899" s="11">
        <v>2.1900000000000031E-2</v>
      </c>
      <c r="AC2899" s="11">
        <v>0.44400000000000001</v>
      </c>
      <c r="AD2899" s="11">
        <v>0.5</v>
      </c>
      <c r="AE2899" s="11">
        <v>0.79</v>
      </c>
      <c r="AF2899" s="11">
        <v>0.43</v>
      </c>
      <c r="AG2899" s="11">
        <v>0.3</v>
      </c>
      <c r="AH2899" s="11">
        <v>0.69900000000000007</v>
      </c>
      <c r="AI2899" s="11">
        <v>0.82200000000000006</v>
      </c>
      <c r="AJ2899" s="11">
        <v>0.51830147042529984</v>
      </c>
      <c r="AK2899" s="11">
        <v>0.49626589549633343</v>
      </c>
      <c r="AL2899" s="11">
        <v>0.3542573319206806</v>
      </c>
      <c r="AM2899" s="11">
        <v>1</v>
      </c>
      <c r="AN2899" s="11">
        <v>1</v>
      </c>
      <c r="AO2899" s="11">
        <v>0.36704363227777181</v>
      </c>
      <c r="AP2899" s="11">
        <v>0.53100000000000003</v>
      </c>
      <c r="AQ2899" s="11">
        <v>0.3542573319206806</v>
      </c>
      <c r="AR2899" s="11">
        <v>7334.1620223543796</v>
      </c>
      <c r="AS2899" s="11">
        <v>7270</v>
      </c>
      <c r="AT2899" s="11">
        <v>46258200</v>
      </c>
      <c r="AU2899" s="11">
        <v>27.51</v>
      </c>
      <c r="AW2899" s="11">
        <v>0.03</v>
      </c>
      <c r="AX2899" s="11">
        <v>7.4224161982800546E-2</v>
      </c>
    </row>
    <row r="2900" spans="1:50">
      <c r="A2900"/>
      <c r="B2900"/>
      <c r="C2900"/>
      <c r="D2900"/>
      <c r="E2900"/>
      <c r="F2900"/>
      <c r="G2900"/>
      <c r="H2900"/>
      <c r="I2900"/>
      <c r="J2900"/>
      <c r="K2900"/>
      <c r="L2900"/>
      <c r="M2900"/>
      <c r="N2900"/>
      <c r="O2900"/>
      <c r="P2900"/>
      <c r="Q2900"/>
      <c r="R2900"/>
      <c r="S2900"/>
      <c r="T2900"/>
      <c r="U2900"/>
      <c r="V2900"/>
      <c r="W2900"/>
      <c r="X2900"/>
      <c r="Y2900"/>
      <c r="Z2900"/>
      <c r="AA2900" s="11">
        <v>1.5535187199005747E-2</v>
      </c>
      <c r="AB2900" s="11">
        <v>4.1461999562755203E-2</v>
      </c>
      <c r="AC2900" s="11">
        <v>0.40500000000000003</v>
      </c>
      <c r="AD2900" s="11">
        <v>0.4</v>
      </c>
      <c r="AE2900" s="11">
        <v>0.77</v>
      </c>
      <c r="AF2900" s="11">
        <v>0.39</v>
      </c>
      <c r="AG2900" s="11">
        <v>0.3</v>
      </c>
      <c r="AH2900" s="11">
        <v>0.68099999999999994</v>
      </c>
      <c r="AI2900" s="11">
        <v>0.84</v>
      </c>
      <c r="AJ2900" s="11">
        <v>0.44597674721966196</v>
      </c>
      <c r="AK2900" s="11">
        <v>0.48740396261727464</v>
      </c>
      <c r="AL2900" s="11">
        <v>0.3195171550969807</v>
      </c>
      <c r="AM2900" s="11">
        <v>1</v>
      </c>
      <c r="AN2900" s="11">
        <v>1</v>
      </c>
      <c r="AO2900" s="11">
        <v>0.35336380824519142</v>
      </c>
      <c r="AP2900" s="11">
        <v>0.52400000000000002</v>
      </c>
      <c r="AQ2900" s="11">
        <v>0.3195171550969807</v>
      </c>
      <c r="AR2900" s="11">
        <v>6317.8376352998503</v>
      </c>
      <c r="AS2900" s="11">
        <v>6180</v>
      </c>
      <c r="AT2900" s="11">
        <v>46008406</v>
      </c>
      <c r="AW2900" s="11">
        <v>0.02</v>
      </c>
      <c r="AX2900" s="11">
        <v>7.8314414792472531E-2</v>
      </c>
    </row>
    <row r="2901" spans="1:50">
      <c r="A2901"/>
      <c r="B2901"/>
      <c r="C2901"/>
      <c r="D2901"/>
      <c r="E2901"/>
      <c r="F2901"/>
      <c r="G2901"/>
      <c r="H2901"/>
      <c r="I2901"/>
      <c r="J2901"/>
      <c r="K2901"/>
      <c r="L2901"/>
      <c r="M2901"/>
      <c r="N2901"/>
      <c r="O2901"/>
      <c r="P2901"/>
      <c r="Q2901"/>
      <c r="R2901"/>
      <c r="S2901"/>
      <c r="T2901"/>
      <c r="U2901"/>
      <c r="V2901"/>
      <c r="W2901"/>
      <c r="X2901"/>
      <c r="Y2901"/>
      <c r="Z2901"/>
      <c r="AA2901" s="11">
        <v>1.5535187199005747E-2</v>
      </c>
      <c r="AB2901" s="11">
        <v>6.1023999125510486E-2</v>
      </c>
      <c r="AC2901" s="11">
        <v>0.38700000000000001</v>
      </c>
      <c r="AD2901" s="11">
        <v>0.3</v>
      </c>
      <c r="AE2901" s="11">
        <v>0.77900000000000003</v>
      </c>
      <c r="AF2901" s="11">
        <v>0.41100000000000003</v>
      </c>
      <c r="AG2901" s="11">
        <v>0.2</v>
      </c>
      <c r="AH2901" s="11">
        <v>0.61199999999999999</v>
      </c>
      <c r="AI2901" s="11">
        <v>0.82599999999999996</v>
      </c>
      <c r="AJ2901" s="11">
        <v>0.44651697973539023</v>
      </c>
      <c r="AK2901" s="11">
        <v>0.4875299229882864</v>
      </c>
      <c r="AL2901" s="11">
        <v>0.32132198350566982</v>
      </c>
      <c r="AM2901" s="11">
        <v>1</v>
      </c>
      <c r="AN2901" s="11">
        <v>1</v>
      </c>
      <c r="AO2901" s="11">
        <v>0.35483017012996376</v>
      </c>
      <c r="AP2901" s="11">
        <v>0.57700000000000007</v>
      </c>
      <c r="AQ2901" s="11">
        <v>0.32132198350566982</v>
      </c>
      <c r="AS2901" s="11">
        <v>7656.6666666666279</v>
      </c>
      <c r="AW2901" s="11">
        <v>0.01</v>
      </c>
      <c r="AX2901" s="11">
        <v>7.073659647652264E-2</v>
      </c>
    </row>
    <row r="2902" spans="1:50">
      <c r="A2902"/>
      <c r="B2902"/>
      <c r="C2902"/>
      <c r="D2902"/>
      <c r="E2902"/>
      <c r="F2902"/>
      <c r="G2902"/>
      <c r="H2902"/>
      <c r="I2902"/>
      <c r="J2902"/>
      <c r="K2902"/>
      <c r="L2902"/>
      <c r="M2902"/>
      <c r="N2902"/>
      <c r="O2902"/>
      <c r="P2902"/>
      <c r="Q2902"/>
      <c r="R2902"/>
      <c r="S2902"/>
      <c r="T2902"/>
      <c r="U2902"/>
      <c r="V2902"/>
      <c r="W2902"/>
      <c r="X2902"/>
      <c r="Y2902"/>
      <c r="Z2902"/>
      <c r="AA2902" s="11">
        <v>0</v>
      </c>
      <c r="AB2902" s="11">
        <v>0</v>
      </c>
      <c r="AC2902" s="11">
        <v>0.83300000037997957</v>
      </c>
      <c r="AD2902" s="11">
        <v>0.49000000022351742</v>
      </c>
      <c r="AE2902" s="11">
        <v>0.97902000044658788</v>
      </c>
      <c r="AF2902" s="11">
        <v>0.46158000021055345</v>
      </c>
      <c r="AG2902" s="11">
        <v>0.29400000013411043</v>
      </c>
      <c r="AH2902" s="11">
        <v>0.73696000033617026</v>
      </c>
      <c r="AI2902" s="11">
        <v>0.75460000034421681</v>
      </c>
      <c r="AJ2902" s="11">
        <v>0.64416978143217107</v>
      </c>
      <c r="AK2902" s="11">
        <v>0.29943125315028662</v>
      </c>
      <c r="AL2902" s="11">
        <v>0.45114834781055163</v>
      </c>
      <c r="AM2902" s="11">
        <v>5.8933100137969666E-2</v>
      </c>
      <c r="AN2902" s="11">
        <v>0.23121045759224462</v>
      </c>
      <c r="AO2902" s="11">
        <v>0.62536160984619404</v>
      </c>
      <c r="AP2902" s="11">
        <v>0.59440000332146881</v>
      </c>
      <c r="AQ2902" s="11">
        <v>0.45114834781055163</v>
      </c>
      <c r="AR2902" s="11">
        <v>37635.671040540801</v>
      </c>
      <c r="AS2902" s="11">
        <v>40410</v>
      </c>
      <c r="AT2902" s="11">
        <v>2431533</v>
      </c>
      <c r="AW2902" s="11">
        <v>-0.19</v>
      </c>
      <c r="AX2902" s="11">
        <v>-0.10238554784577375</v>
      </c>
    </row>
    <row r="2903" spans="1:50">
      <c r="A2903"/>
      <c r="B2903"/>
      <c r="C2903"/>
      <c r="D2903"/>
      <c r="E2903"/>
      <c r="F2903"/>
      <c r="G2903"/>
      <c r="H2903"/>
      <c r="I2903"/>
      <c r="J2903"/>
      <c r="K2903"/>
      <c r="L2903"/>
      <c r="M2903"/>
      <c r="N2903"/>
      <c r="O2903"/>
      <c r="P2903"/>
      <c r="Q2903"/>
      <c r="R2903"/>
      <c r="S2903"/>
      <c r="T2903"/>
      <c r="U2903"/>
      <c r="V2903"/>
      <c r="W2903"/>
      <c r="X2903"/>
      <c r="Y2903"/>
      <c r="Z2903"/>
      <c r="AA2903" s="11">
        <v>0</v>
      </c>
      <c r="AB2903" s="11">
        <v>0</v>
      </c>
      <c r="AC2903" s="11">
        <v>0.85</v>
      </c>
      <c r="AD2903" s="11">
        <v>0.5</v>
      </c>
      <c r="AE2903" s="11">
        <v>0.99900000000000011</v>
      </c>
      <c r="AF2903" s="11">
        <v>0.47100000000000003</v>
      </c>
      <c r="AG2903" s="11">
        <v>0.3</v>
      </c>
      <c r="AH2903" s="11">
        <v>0.752</v>
      </c>
      <c r="AI2903" s="11">
        <v>0.77</v>
      </c>
      <c r="AJ2903" s="11">
        <v>0.64711202180245597</v>
      </c>
      <c r="AK2903" s="11">
        <v>0.29533801351201799</v>
      </c>
      <c r="AL2903" s="11">
        <v>0.45015137533962835</v>
      </c>
      <c r="AM2903" s="11">
        <v>8.3616633133132889E-2</v>
      </c>
      <c r="AN2903" s="11">
        <v>0.23623677176561203</v>
      </c>
      <c r="AO2903" s="11">
        <v>0.62792000998878506</v>
      </c>
      <c r="AP2903" s="11">
        <v>0.60926000298932192</v>
      </c>
      <c r="AQ2903" s="11">
        <v>0.45015137533962835</v>
      </c>
      <c r="AR2903" s="11">
        <v>38441.976336326101</v>
      </c>
      <c r="AS2903" s="11">
        <v>40770</v>
      </c>
      <c r="AT2903" s="11">
        <v>2575697</v>
      </c>
      <c r="AW2903" s="11">
        <v>-0.18</v>
      </c>
      <c r="AX2903" s="11">
        <v>-0.10226526757288762</v>
      </c>
    </row>
    <row r="2904" spans="1:50">
      <c r="A2904"/>
      <c r="B2904"/>
      <c r="C2904"/>
      <c r="D2904"/>
      <c r="E2904"/>
      <c r="F2904"/>
      <c r="G2904"/>
      <c r="H2904"/>
      <c r="I2904"/>
      <c r="J2904"/>
      <c r="K2904"/>
      <c r="L2904"/>
      <c r="M2904"/>
      <c r="N2904"/>
      <c r="O2904"/>
      <c r="P2904"/>
      <c r="Q2904"/>
      <c r="R2904"/>
      <c r="S2904"/>
      <c r="T2904"/>
      <c r="U2904"/>
      <c r="V2904"/>
      <c r="W2904"/>
      <c r="X2904"/>
      <c r="Y2904"/>
      <c r="Z2904"/>
      <c r="AA2904" s="11">
        <v>0</v>
      </c>
      <c r="AB2904" s="11">
        <v>0</v>
      </c>
      <c r="AC2904" s="11">
        <v>0.85</v>
      </c>
      <c r="AD2904" s="11">
        <v>0.5</v>
      </c>
      <c r="AE2904" s="11">
        <v>0.99900000000000011</v>
      </c>
      <c r="AF2904" s="11">
        <v>0.49099999999999999</v>
      </c>
      <c r="AG2904" s="11">
        <v>0.3</v>
      </c>
      <c r="AH2904" s="11">
        <v>0.7609999999999999</v>
      </c>
      <c r="AI2904" s="11">
        <v>0.77</v>
      </c>
      <c r="AJ2904" s="11">
        <v>0.646649295989701</v>
      </c>
      <c r="AK2904" s="11">
        <v>0.34202044982753699</v>
      </c>
      <c r="AL2904" s="11">
        <v>0.51374602035021721</v>
      </c>
      <c r="AM2904" s="11">
        <v>0.12587251833732888</v>
      </c>
      <c r="AN2904" s="11">
        <v>0.24126308593897947</v>
      </c>
      <c r="AO2904" s="11">
        <v>0.64651289626648301</v>
      </c>
      <c r="AP2904" s="11">
        <v>0.62412000265717504</v>
      </c>
      <c r="AQ2904" s="11">
        <v>0.51374602035021721</v>
      </c>
      <c r="AR2904" s="11">
        <v>39356.455981370498</v>
      </c>
      <c r="AS2904" s="11">
        <v>42520</v>
      </c>
      <c r="AT2904" s="11">
        <v>2730920</v>
      </c>
      <c r="AW2904" s="11">
        <v>-0.16</v>
      </c>
      <c r="AX2904" s="11">
        <v>-0.10246141822452348</v>
      </c>
    </row>
    <row r="2905" spans="1:50">
      <c r="A2905"/>
      <c r="B2905"/>
      <c r="C2905"/>
      <c r="D2905"/>
      <c r="E2905"/>
      <c r="F2905"/>
      <c r="G2905"/>
      <c r="H2905"/>
      <c r="I2905"/>
      <c r="J2905"/>
      <c r="K2905"/>
      <c r="L2905"/>
      <c r="M2905"/>
      <c r="N2905"/>
      <c r="O2905"/>
      <c r="P2905"/>
      <c r="Q2905"/>
      <c r="R2905"/>
      <c r="S2905"/>
      <c r="T2905"/>
      <c r="U2905"/>
      <c r="V2905"/>
      <c r="W2905"/>
      <c r="X2905"/>
      <c r="Y2905"/>
      <c r="Z2905"/>
      <c r="AA2905" s="11">
        <v>0</v>
      </c>
      <c r="AB2905" s="11">
        <v>0</v>
      </c>
      <c r="AC2905" s="11">
        <v>0.85</v>
      </c>
      <c r="AD2905" s="11">
        <v>0.5</v>
      </c>
      <c r="AE2905" s="11">
        <v>0.99900000000000011</v>
      </c>
      <c r="AF2905" s="11">
        <v>0.51</v>
      </c>
      <c r="AG2905" s="11">
        <v>0.3</v>
      </c>
      <c r="AH2905" s="11">
        <v>0.78</v>
      </c>
      <c r="AI2905" s="11">
        <v>0.76</v>
      </c>
      <c r="AJ2905" s="11">
        <v>0.64618657017694603</v>
      </c>
      <c r="AK2905" s="11">
        <v>0.38870288614305598</v>
      </c>
      <c r="AL2905" s="11">
        <v>0.57734066536080619</v>
      </c>
      <c r="AM2905" s="11">
        <v>0.18931743778871665</v>
      </c>
      <c r="AN2905" s="11">
        <v>0.24628940011234687</v>
      </c>
      <c r="AO2905" s="11">
        <v>0.66510578254418096</v>
      </c>
      <c r="AP2905" s="11">
        <v>0.63898000232502816</v>
      </c>
      <c r="AQ2905" s="11">
        <v>0.57734066536080619</v>
      </c>
      <c r="AR2905" s="11">
        <v>39147.638924948398</v>
      </c>
      <c r="AS2905" s="11">
        <v>43850</v>
      </c>
      <c r="AT2905" s="11">
        <v>2895067</v>
      </c>
      <c r="AW2905" s="11">
        <v>-0.14000000000000001</v>
      </c>
      <c r="AX2905" s="11">
        <v>-0.10063668880584159</v>
      </c>
    </row>
    <row r="2906" spans="1:50">
      <c r="A2906"/>
      <c r="B2906"/>
      <c r="C2906"/>
      <c r="D2906"/>
      <c r="E2906"/>
      <c r="F2906"/>
      <c r="G2906"/>
      <c r="H2906"/>
      <c r="I2906"/>
      <c r="J2906"/>
      <c r="K2906"/>
      <c r="L2906"/>
      <c r="M2906"/>
      <c r="N2906"/>
      <c r="O2906"/>
      <c r="P2906"/>
      <c r="Q2906"/>
      <c r="R2906"/>
      <c r="S2906"/>
      <c r="T2906"/>
      <c r="U2906"/>
      <c r="V2906"/>
      <c r="W2906"/>
      <c r="X2906"/>
      <c r="Y2906"/>
      <c r="Z2906"/>
      <c r="AA2906" s="11">
        <v>0</v>
      </c>
      <c r="AB2906" s="11">
        <v>0</v>
      </c>
      <c r="AC2906" s="11">
        <v>0.85</v>
      </c>
      <c r="AD2906" s="11">
        <v>0.5</v>
      </c>
      <c r="AE2906" s="11">
        <v>0.99900000000000011</v>
      </c>
      <c r="AF2906" s="11">
        <v>0.43</v>
      </c>
      <c r="AG2906" s="11">
        <v>0.3</v>
      </c>
      <c r="AH2906" s="11">
        <v>0.78900000000000003</v>
      </c>
      <c r="AI2906" s="11">
        <v>0.77</v>
      </c>
      <c r="AJ2906" s="11">
        <v>0.65286893531359902</v>
      </c>
      <c r="AK2906" s="11">
        <v>0.38676625621492999</v>
      </c>
      <c r="AL2906" s="11">
        <v>0.59143328079589474</v>
      </c>
      <c r="AM2906" s="11">
        <v>0.30170585300661779</v>
      </c>
      <c r="AN2906" s="11">
        <v>0.25131571428571425</v>
      </c>
      <c r="AO2906" s="11">
        <v>0.66274149762379586</v>
      </c>
      <c r="AP2906" s="11">
        <v>0.65384000199288128</v>
      </c>
      <c r="AQ2906" s="11">
        <v>0.59143328079589474</v>
      </c>
      <c r="AR2906" s="11">
        <v>38974.519506744</v>
      </c>
      <c r="AS2906" s="11">
        <v>40500</v>
      </c>
      <c r="AT2906" s="11">
        <v>3065042</v>
      </c>
      <c r="AW2906" s="11">
        <v>-0.14000000000000001</v>
      </c>
      <c r="AX2906" s="11">
        <v>-9.9260793350413934E-2</v>
      </c>
    </row>
    <row r="2907" spans="1:50">
      <c r="A2907"/>
      <c r="B2907"/>
      <c r="C2907"/>
      <c r="D2907"/>
      <c r="E2907"/>
      <c r="F2907"/>
      <c r="G2907"/>
      <c r="H2907"/>
      <c r="I2907"/>
      <c r="J2907"/>
      <c r="K2907"/>
      <c r="L2907"/>
      <c r="M2907"/>
      <c r="N2907"/>
      <c r="O2907"/>
      <c r="P2907"/>
      <c r="Q2907"/>
      <c r="R2907"/>
      <c r="S2907"/>
      <c r="T2907"/>
      <c r="U2907"/>
      <c r="V2907"/>
      <c r="W2907"/>
      <c r="X2907"/>
      <c r="Y2907"/>
      <c r="Z2907"/>
      <c r="AA2907" s="11">
        <v>0</v>
      </c>
      <c r="AB2907" s="11">
        <v>0</v>
      </c>
      <c r="AC2907" s="11">
        <v>0.85</v>
      </c>
      <c r="AD2907" s="11">
        <v>0.5</v>
      </c>
      <c r="AE2907" s="11">
        <v>0.99900000000000011</v>
      </c>
      <c r="AF2907" s="11">
        <v>0.65700000000000003</v>
      </c>
      <c r="AG2907" s="11">
        <v>0.3</v>
      </c>
      <c r="AH2907" s="11">
        <v>0.80400000000000005</v>
      </c>
      <c r="AI2907" s="11">
        <v>0.77</v>
      </c>
      <c r="AJ2907" s="11">
        <v>0.65955130045025201</v>
      </c>
      <c r="AK2907" s="11">
        <v>0.38482962628680395</v>
      </c>
      <c r="AL2907" s="11">
        <v>0.60552589623098341</v>
      </c>
      <c r="AM2907" s="11">
        <v>0.49004570166045552</v>
      </c>
      <c r="AN2907" s="11">
        <v>0.25449699999999997</v>
      </c>
      <c r="AO2907" s="11">
        <v>0.66037721270341065</v>
      </c>
      <c r="AP2907" s="11">
        <v>0.6687000016607344</v>
      </c>
      <c r="AQ2907" s="11">
        <v>0.60552589623098341</v>
      </c>
      <c r="AR2907" s="11">
        <v>39568.718669030597</v>
      </c>
      <c r="AS2907" s="11">
        <v>41690</v>
      </c>
      <c r="AT2907" s="11">
        <v>3238054</v>
      </c>
      <c r="AW2907" s="11">
        <v>-0.11</v>
      </c>
      <c r="AX2907" s="11">
        <v>-9.8639607995449241E-2</v>
      </c>
    </row>
    <row r="2908" spans="1:50">
      <c r="A2908"/>
      <c r="B2908"/>
      <c r="C2908"/>
      <c r="D2908"/>
      <c r="E2908"/>
      <c r="F2908"/>
      <c r="G2908"/>
      <c r="H2908"/>
      <c r="I2908"/>
      <c r="J2908"/>
      <c r="K2908"/>
      <c r="L2908"/>
      <c r="M2908"/>
      <c r="N2908"/>
      <c r="O2908"/>
      <c r="P2908"/>
      <c r="Q2908"/>
      <c r="R2908"/>
      <c r="S2908"/>
      <c r="T2908"/>
      <c r="U2908"/>
      <c r="V2908"/>
      <c r="W2908"/>
      <c r="X2908"/>
      <c r="Y2908"/>
      <c r="Z2908"/>
      <c r="AA2908" s="11">
        <v>0</v>
      </c>
      <c r="AB2908" s="11">
        <v>1.9999999552965164E-2</v>
      </c>
      <c r="AC2908" s="11">
        <v>0.85</v>
      </c>
      <c r="AD2908" s="11">
        <v>0.5</v>
      </c>
      <c r="AE2908" s="11">
        <v>0.99900000000000011</v>
      </c>
      <c r="AF2908" s="11">
        <v>0.51300000000000001</v>
      </c>
      <c r="AG2908" s="11">
        <v>0.5</v>
      </c>
      <c r="AH2908" s="11">
        <v>0.80700000000000005</v>
      </c>
      <c r="AI2908" s="11">
        <v>0.77</v>
      </c>
      <c r="AJ2908" s="11">
        <v>0.655270466544153</v>
      </c>
      <c r="AK2908" s="11">
        <v>0.370754849591104</v>
      </c>
      <c r="AL2908" s="11">
        <v>0.66625946196579511</v>
      </c>
      <c r="AM2908" s="11">
        <v>0.62146006659080777</v>
      </c>
      <c r="AN2908" s="11">
        <v>0.32230057142857138</v>
      </c>
      <c r="AO2908" s="11">
        <v>0.65821341094678376</v>
      </c>
      <c r="AP2908" s="11">
        <v>0.68356000132858752</v>
      </c>
      <c r="AQ2908" s="11">
        <v>0.66625946196579511</v>
      </c>
      <c r="AR2908" s="11">
        <v>39036.782839452899</v>
      </c>
      <c r="AS2908" s="11">
        <v>40690</v>
      </c>
      <c r="AT2908" s="11">
        <v>3413651</v>
      </c>
      <c r="AW2908" s="11">
        <v>-0.08</v>
      </c>
      <c r="AX2908" s="11">
        <v>-9.7915550800166617E-2</v>
      </c>
    </row>
    <row r="2909" spans="1:50">
      <c r="A2909"/>
      <c r="B2909"/>
      <c r="C2909"/>
      <c r="D2909"/>
      <c r="E2909"/>
      <c r="F2909"/>
      <c r="G2909"/>
      <c r="H2909"/>
      <c r="I2909"/>
      <c r="J2909"/>
      <c r="K2909"/>
      <c r="L2909"/>
      <c r="M2909"/>
      <c r="N2909"/>
      <c r="O2909"/>
      <c r="P2909"/>
      <c r="Q2909"/>
      <c r="R2909"/>
      <c r="S2909"/>
      <c r="T2909"/>
      <c r="U2909"/>
      <c r="V2909"/>
      <c r="W2909"/>
      <c r="X2909"/>
      <c r="Y2909"/>
      <c r="Z2909"/>
      <c r="AA2909" s="11">
        <v>0</v>
      </c>
      <c r="AB2909" s="11">
        <v>3.9999999105930328E-2</v>
      </c>
      <c r="AC2909" s="11">
        <v>0.85</v>
      </c>
      <c r="AD2909" s="11">
        <v>0.5</v>
      </c>
      <c r="AE2909" s="11">
        <v>0.99900000000000011</v>
      </c>
      <c r="AF2909" s="11">
        <v>0.58299999999999996</v>
      </c>
      <c r="AG2909" s="11">
        <v>0.5</v>
      </c>
      <c r="AH2909" s="11">
        <v>0.81900000000000006</v>
      </c>
      <c r="AI2909" s="11">
        <v>0.77</v>
      </c>
      <c r="AJ2909" s="11">
        <v>0.65098963263805398</v>
      </c>
      <c r="AK2909" s="11">
        <v>0.35668007289540399</v>
      </c>
      <c r="AL2909" s="11">
        <v>0.72699302770060681</v>
      </c>
      <c r="AM2909" s="11">
        <v>0.75131903226378449</v>
      </c>
      <c r="AN2909" s="11">
        <v>0.32520157142857142</v>
      </c>
      <c r="AO2909" s="11">
        <v>0.65604960919015687</v>
      </c>
      <c r="AP2909" s="11">
        <v>0.69842000099644064</v>
      </c>
      <c r="AQ2909" s="11">
        <v>0.72699302770060681</v>
      </c>
      <c r="AR2909" s="11">
        <v>38694.097713748299</v>
      </c>
      <c r="AS2909" s="11">
        <v>39110</v>
      </c>
      <c r="AT2909" s="11">
        <v>3590827</v>
      </c>
      <c r="AW2909" s="11">
        <v>-7.0000000000000007E-2</v>
      </c>
      <c r="AX2909" s="11">
        <v>-9.7831367780340961E-2</v>
      </c>
    </row>
    <row r="2910" spans="1:50">
      <c r="A2910"/>
      <c r="B2910"/>
      <c r="C2910"/>
      <c r="D2910"/>
      <c r="E2910"/>
      <c r="F2910"/>
      <c r="G2910"/>
      <c r="H2910"/>
      <c r="I2910"/>
      <c r="J2910"/>
      <c r="K2910"/>
      <c r="L2910"/>
      <c r="M2910"/>
      <c r="N2910"/>
      <c r="O2910"/>
      <c r="P2910"/>
      <c r="Q2910"/>
      <c r="R2910"/>
      <c r="S2910"/>
      <c r="T2910"/>
      <c r="U2910"/>
      <c r="V2910"/>
      <c r="W2910"/>
      <c r="X2910"/>
      <c r="Y2910"/>
      <c r="Z2910"/>
      <c r="AA2910" s="11">
        <v>0</v>
      </c>
      <c r="AB2910" s="11">
        <v>5.9999998658895493E-2</v>
      </c>
      <c r="AC2910" s="11">
        <v>0.7</v>
      </c>
      <c r="AD2910" s="11">
        <v>0.5</v>
      </c>
      <c r="AE2910" s="11">
        <v>0.99900000000000011</v>
      </c>
      <c r="AF2910" s="11">
        <v>0.68099999999999994</v>
      </c>
      <c r="AG2910" s="11">
        <v>0.5</v>
      </c>
      <c r="AH2910" s="11">
        <v>0.85199999999999998</v>
      </c>
      <c r="AI2910" s="11">
        <v>0.77</v>
      </c>
      <c r="AJ2910" s="11">
        <v>0.667606743387684</v>
      </c>
      <c r="AK2910" s="11">
        <v>0.33643397467178798</v>
      </c>
      <c r="AL2910" s="11">
        <v>0.73189170444242657</v>
      </c>
      <c r="AM2910" s="11">
        <v>0.87705940683984107</v>
      </c>
      <c r="AN2910" s="11">
        <v>0.32577514285714287</v>
      </c>
      <c r="AO2910" s="11">
        <v>0.64145730676754686</v>
      </c>
      <c r="AP2910" s="11">
        <v>0.71328000066429365</v>
      </c>
      <c r="AQ2910" s="11">
        <v>0.73189170444242657</v>
      </c>
      <c r="AR2910" s="11">
        <v>42179.834000692397</v>
      </c>
      <c r="AS2910" s="11">
        <v>42150</v>
      </c>
      <c r="AT2910" s="11">
        <v>3765526</v>
      </c>
      <c r="AW2910" s="11">
        <v>-7.0000000000000007E-2</v>
      </c>
      <c r="AX2910" s="11">
        <v>-0.10276784341345041</v>
      </c>
    </row>
    <row r="2911" spans="1:50">
      <c r="A2911"/>
      <c r="B2911"/>
      <c r="C2911"/>
      <c r="D2911"/>
      <c r="E2911"/>
      <c r="F2911"/>
      <c r="G2911"/>
      <c r="H2911"/>
      <c r="I2911"/>
      <c r="J2911"/>
      <c r="K2911"/>
      <c r="L2911"/>
      <c r="M2911"/>
      <c r="N2911"/>
      <c r="O2911"/>
      <c r="P2911"/>
      <c r="Q2911"/>
      <c r="R2911"/>
      <c r="S2911"/>
      <c r="T2911"/>
      <c r="U2911"/>
      <c r="V2911"/>
      <c r="W2911"/>
      <c r="X2911"/>
      <c r="Y2911"/>
      <c r="Z2911"/>
      <c r="AA2911" s="11">
        <v>0</v>
      </c>
      <c r="AB2911" s="11">
        <v>7.9999998211860657E-2</v>
      </c>
      <c r="AC2911" s="11">
        <v>0.7</v>
      </c>
      <c r="AD2911" s="11">
        <v>0.3</v>
      </c>
      <c r="AE2911" s="11">
        <v>0.99900000000000011</v>
      </c>
      <c r="AF2911" s="11">
        <v>0.57999999999999996</v>
      </c>
      <c r="AG2911" s="11">
        <v>0.5</v>
      </c>
      <c r="AH2911" s="11">
        <v>0.79500000000000004</v>
      </c>
      <c r="AI2911" s="11">
        <v>0.77</v>
      </c>
      <c r="AJ2911" s="11">
        <v>0.63860131836604206</v>
      </c>
      <c r="AK2911" s="11">
        <v>0.34322615095770603</v>
      </c>
      <c r="AL2911" s="11">
        <v>0.73500834466181642</v>
      </c>
      <c r="AM2911" s="11">
        <v>1</v>
      </c>
      <c r="AN2911" s="11">
        <v>0.34386757142857138</v>
      </c>
      <c r="AO2911" s="11">
        <v>0.63275784251555334</v>
      </c>
      <c r="AP2911" s="11">
        <v>0.72814000033214688</v>
      </c>
      <c r="AQ2911" s="11">
        <v>0.73500834466181642</v>
      </c>
      <c r="AR2911" s="11">
        <v>45559.163518715999</v>
      </c>
      <c r="AS2911" s="11">
        <v>45630</v>
      </c>
      <c r="AT2911" s="11">
        <v>3932788</v>
      </c>
      <c r="AW2911" s="11">
        <v>-0.09</v>
      </c>
      <c r="AX2911" s="11">
        <v>-0.10650374608227275</v>
      </c>
    </row>
    <row r="2912" spans="1:50">
      <c r="A2912"/>
      <c r="B2912"/>
      <c r="C2912"/>
      <c r="D2912"/>
      <c r="E2912"/>
      <c r="F2912"/>
      <c r="G2912"/>
      <c r="H2912"/>
      <c r="I2912"/>
      <c r="J2912"/>
      <c r="K2912"/>
      <c r="L2912"/>
      <c r="M2912"/>
      <c r="N2912"/>
      <c r="O2912"/>
      <c r="P2912"/>
      <c r="Q2912"/>
      <c r="R2912"/>
      <c r="S2912"/>
      <c r="T2912"/>
      <c r="U2912"/>
      <c r="V2912"/>
      <c r="W2912"/>
      <c r="X2912"/>
      <c r="Y2912"/>
      <c r="Z2912"/>
      <c r="AA2912" s="11">
        <v>0</v>
      </c>
      <c r="AB2912" s="11">
        <v>9.9999997764825821E-2</v>
      </c>
      <c r="AC2912" s="11">
        <v>0.7</v>
      </c>
      <c r="AD2912" s="11">
        <v>0.3</v>
      </c>
      <c r="AE2912" s="11">
        <v>0.99900000000000011</v>
      </c>
      <c r="AF2912" s="11">
        <v>0.70200000000000007</v>
      </c>
      <c r="AG2912" s="11">
        <v>0.5</v>
      </c>
      <c r="AH2912" s="11">
        <v>0.79</v>
      </c>
      <c r="AI2912" s="11">
        <v>0.77</v>
      </c>
      <c r="AJ2912" s="11">
        <v>0.63766332411414806</v>
      </c>
      <c r="AK2912" s="11">
        <v>0.36440498623315004</v>
      </c>
      <c r="AL2912" s="11">
        <v>0.70590270628777074</v>
      </c>
      <c r="AM2912" s="11">
        <v>1</v>
      </c>
      <c r="AN2912" s="11">
        <v>0.36196</v>
      </c>
      <c r="AO2912" s="11">
        <v>0.60452150409188177</v>
      </c>
      <c r="AP2912" s="11">
        <v>0.74299999999999999</v>
      </c>
      <c r="AQ2912" s="11">
        <v>0.70590270628777074</v>
      </c>
      <c r="AR2912" s="11">
        <v>48992.436983207001</v>
      </c>
      <c r="AS2912" s="11">
        <v>44656</v>
      </c>
      <c r="AT2912" s="11">
        <v>4089032</v>
      </c>
      <c r="AW2912" s="11">
        <v>-0.08</v>
      </c>
      <c r="AX2912" s="11">
        <v>-0.11537783577648858</v>
      </c>
    </row>
    <row r="2913" spans="1:50">
      <c r="A2913"/>
      <c r="B2913"/>
      <c r="C2913"/>
      <c r="D2913"/>
      <c r="E2913"/>
      <c r="F2913"/>
      <c r="G2913"/>
      <c r="H2913"/>
      <c r="I2913"/>
      <c r="J2913"/>
      <c r="K2913"/>
      <c r="L2913"/>
      <c r="M2913"/>
      <c r="N2913"/>
      <c r="O2913"/>
      <c r="P2913"/>
      <c r="Q2913"/>
      <c r="R2913"/>
      <c r="S2913"/>
      <c r="T2913"/>
      <c r="U2913"/>
      <c r="V2913"/>
      <c r="W2913"/>
      <c r="X2913"/>
      <c r="Y2913"/>
      <c r="Z2913"/>
      <c r="AA2913" s="11">
        <v>0</v>
      </c>
      <c r="AB2913" s="11">
        <v>0.11999999731779099</v>
      </c>
      <c r="AC2913" s="11">
        <v>0.49</v>
      </c>
      <c r="AD2913" s="11">
        <v>0.3</v>
      </c>
      <c r="AE2913" s="11">
        <v>0.99299999999999999</v>
      </c>
      <c r="AF2913" s="11">
        <v>0.7609999999999999</v>
      </c>
      <c r="AG2913" s="11">
        <v>0.3</v>
      </c>
      <c r="AH2913" s="11">
        <v>0.76800000000000002</v>
      </c>
      <c r="AI2913" s="11">
        <v>0.75</v>
      </c>
      <c r="AJ2913" s="11">
        <v>0.67031009797924601</v>
      </c>
      <c r="AK2913" s="11">
        <v>0.29751026970743399</v>
      </c>
      <c r="AL2913" s="11">
        <v>0.68800359527038435</v>
      </c>
      <c r="AM2913" s="11">
        <v>1</v>
      </c>
      <c r="AN2913" s="11">
        <v>0.38005242857142857</v>
      </c>
      <c r="AO2913" s="11">
        <v>0.58452798266317807</v>
      </c>
      <c r="AP2913" s="11">
        <v>0.74299999999999999</v>
      </c>
      <c r="AQ2913" s="11">
        <v>0.68800359527038435</v>
      </c>
      <c r="AR2913" s="11">
        <v>53122.564667365703</v>
      </c>
      <c r="AS2913" s="11">
        <v>45590</v>
      </c>
      <c r="AT2913" s="11">
        <v>4232537</v>
      </c>
      <c r="AW2913" s="11">
        <v>-0.12</v>
      </c>
      <c r="AX2913" s="11">
        <v>-0.11470231488364763</v>
      </c>
    </row>
    <row r="2914" spans="1:50">
      <c r="A2914"/>
      <c r="B2914"/>
      <c r="C2914"/>
      <c r="D2914"/>
      <c r="E2914"/>
      <c r="F2914"/>
      <c r="G2914"/>
      <c r="H2914"/>
      <c r="I2914"/>
      <c r="J2914"/>
      <c r="K2914"/>
      <c r="L2914"/>
      <c r="M2914"/>
      <c r="N2914"/>
      <c r="O2914"/>
      <c r="P2914"/>
      <c r="Q2914"/>
      <c r="R2914"/>
      <c r="S2914"/>
      <c r="T2914"/>
      <c r="U2914"/>
      <c r="V2914"/>
      <c r="W2914"/>
      <c r="X2914"/>
      <c r="Y2914"/>
      <c r="Z2914"/>
      <c r="AA2914" s="11">
        <v>0</v>
      </c>
      <c r="AB2914" s="11">
        <v>0.13999999687075615</v>
      </c>
      <c r="AC2914" s="11">
        <v>0.49299999999999999</v>
      </c>
      <c r="AD2914" s="11">
        <v>0.4</v>
      </c>
      <c r="AE2914" s="11">
        <v>0.99900000000000011</v>
      </c>
      <c r="AF2914" s="11">
        <v>0.82299999999999995</v>
      </c>
      <c r="AG2914" s="11">
        <v>0.3</v>
      </c>
      <c r="AH2914" s="11">
        <v>0.73599999999999999</v>
      </c>
      <c r="AI2914" s="11">
        <v>0.75</v>
      </c>
      <c r="AJ2914" s="11">
        <v>0.68050894548590801</v>
      </c>
      <c r="AK2914" s="11">
        <v>0.300492382780086</v>
      </c>
      <c r="AL2914" s="11">
        <v>0.70667130868127315</v>
      </c>
      <c r="AM2914" s="11">
        <v>1</v>
      </c>
      <c r="AN2914" s="11">
        <v>0.39814485714285713</v>
      </c>
      <c r="AO2914" s="11">
        <v>0.57548743802172386</v>
      </c>
      <c r="AP2914" s="11">
        <v>0.7390000000000001</v>
      </c>
      <c r="AQ2914" s="11">
        <v>0.70667130868127315</v>
      </c>
      <c r="AR2914" s="11">
        <v>56539.467145273797</v>
      </c>
      <c r="AS2914" s="11">
        <v>46524</v>
      </c>
      <c r="AT2914" s="11">
        <v>4363913</v>
      </c>
      <c r="AW2914" s="11">
        <v>-0.11</v>
      </c>
      <c r="AX2914" s="11">
        <v>-0.11718859099873508</v>
      </c>
    </row>
    <row r="2915" spans="1:50">
      <c r="A2915"/>
      <c r="B2915"/>
      <c r="C2915"/>
      <c r="D2915"/>
      <c r="E2915"/>
      <c r="F2915"/>
      <c r="G2915"/>
      <c r="H2915"/>
      <c r="I2915"/>
      <c r="J2915"/>
      <c r="K2915"/>
      <c r="L2915"/>
      <c r="M2915"/>
      <c r="N2915"/>
      <c r="O2915"/>
      <c r="P2915"/>
      <c r="Q2915"/>
      <c r="R2915"/>
      <c r="S2915"/>
      <c r="T2915"/>
      <c r="U2915"/>
      <c r="V2915"/>
      <c r="W2915"/>
      <c r="X2915"/>
      <c r="Y2915"/>
      <c r="Z2915"/>
      <c r="AA2915" s="11">
        <v>0</v>
      </c>
      <c r="AB2915" s="11">
        <v>0.15999999642372131</v>
      </c>
      <c r="AC2915" s="11">
        <v>0.48200000000000004</v>
      </c>
      <c r="AD2915" s="11">
        <v>0.4</v>
      </c>
      <c r="AE2915" s="11">
        <v>0.99900000000000011</v>
      </c>
      <c r="AF2915" s="11">
        <v>0.80200000000000005</v>
      </c>
      <c r="AG2915" s="11">
        <v>0.3</v>
      </c>
      <c r="AH2915" s="11">
        <v>0.70900000000000007</v>
      </c>
      <c r="AI2915" s="11">
        <v>0.80400000000000005</v>
      </c>
      <c r="AJ2915" s="11">
        <v>0.64188847493521395</v>
      </c>
      <c r="AK2915" s="11">
        <v>0.30983365848564798</v>
      </c>
      <c r="AL2915" s="11">
        <v>0.71642340182505659</v>
      </c>
      <c r="AM2915" s="11">
        <v>1</v>
      </c>
      <c r="AN2915" s="11">
        <v>0.4162372857142857</v>
      </c>
      <c r="AO2915" s="11">
        <v>0.60890041751255719</v>
      </c>
      <c r="AP2915" s="11">
        <v>0.74099999999999999</v>
      </c>
      <c r="AQ2915" s="11">
        <v>0.71642340182505659</v>
      </c>
      <c r="AR2915" s="11">
        <v>59083.510477570897</v>
      </c>
      <c r="AS2915" s="11">
        <v>47458</v>
      </c>
      <c r="AT2915" s="11">
        <v>4484935</v>
      </c>
      <c r="AW2915" s="11">
        <v>-0.11</v>
      </c>
      <c r="AX2915" s="11">
        <v>-0.11957239110699031</v>
      </c>
    </row>
    <row r="2916" spans="1:50">
      <c r="A2916"/>
      <c r="B2916"/>
      <c r="C2916"/>
      <c r="D2916"/>
      <c r="E2916"/>
      <c r="F2916"/>
      <c r="G2916"/>
      <c r="H2916"/>
      <c r="I2916"/>
      <c r="J2916"/>
      <c r="K2916"/>
      <c r="L2916"/>
      <c r="M2916"/>
      <c r="N2916"/>
      <c r="O2916"/>
      <c r="P2916"/>
      <c r="Q2916"/>
      <c r="R2916"/>
      <c r="S2916"/>
      <c r="T2916"/>
      <c r="U2916"/>
      <c r="V2916"/>
      <c r="W2916"/>
      <c r="X2916"/>
      <c r="Y2916"/>
      <c r="Z2916"/>
      <c r="AA2916" s="11">
        <v>0</v>
      </c>
      <c r="AB2916" s="11">
        <v>0.17999999597668648</v>
      </c>
      <c r="AC2916" s="11">
        <v>0.57399999999999995</v>
      </c>
      <c r="AD2916" s="11">
        <v>0.5</v>
      </c>
      <c r="AE2916" s="11">
        <v>0.99900000000000011</v>
      </c>
      <c r="AF2916" s="11">
        <v>0.86299999999999999</v>
      </c>
      <c r="AG2916" s="11">
        <v>0.3</v>
      </c>
      <c r="AH2916" s="11">
        <v>0.69799999999999995</v>
      </c>
      <c r="AI2916" s="11">
        <v>0.80799999999999994</v>
      </c>
      <c r="AJ2916" s="11">
        <v>0.681479636802934</v>
      </c>
      <c r="AK2916" s="11">
        <v>0.32571109866255804</v>
      </c>
      <c r="AL2916" s="11">
        <v>0.70744507307400983</v>
      </c>
      <c r="AM2916" s="11">
        <v>1</v>
      </c>
      <c r="AN2916" s="11">
        <v>0.43432971428571426</v>
      </c>
      <c r="AO2916" s="11">
        <v>0.60499929918160056</v>
      </c>
      <c r="AP2916" s="11">
        <v>0.76200000000000001</v>
      </c>
      <c r="AQ2916" s="11">
        <v>0.70744507307400983</v>
      </c>
      <c r="AR2916" s="11">
        <v>57743.723604377803</v>
      </c>
      <c r="AS2916" s="11">
        <v>48392</v>
      </c>
      <c r="AT2916" s="11">
        <v>4598600</v>
      </c>
      <c r="AW2916" s="11">
        <v>-0.08</v>
      </c>
      <c r="AX2916" s="11">
        <v>-0.12088718661443043</v>
      </c>
    </row>
    <row r="2917" spans="1:50">
      <c r="A2917"/>
      <c r="B2917"/>
      <c r="C2917"/>
      <c r="D2917"/>
      <c r="E2917"/>
      <c r="F2917"/>
      <c r="G2917"/>
      <c r="H2917"/>
      <c r="I2917"/>
      <c r="J2917"/>
      <c r="K2917"/>
      <c r="L2917"/>
      <c r="M2917"/>
      <c r="N2917"/>
      <c r="O2917"/>
      <c r="P2917"/>
      <c r="Q2917"/>
      <c r="R2917"/>
      <c r="S2917"/>
      <c r="T2917"/>
      <c r="U2917"/>
      <c r="V2917"/>
      <c r="W2917"/>
      <c r="X2917"/>
      <c r="Y2917"/>
      <c r="Z2917"/>
      <c r="AA2917" s="11">
        <v>0</v>
      </c>
      <c r="AB2917" s="11">
        <v>0.19999999552965164</v>
      </c>
      <c r="AC2917" s="11">
        <v>0.67400000000000004</v>
      </c>
      <c r="AD2917" s="11">
        <v>0.5</v>
      </c>
      <c r="AE2917" s="11">
        <v>0.99900000000000011</v>
      </c>
      <c r="AF2917" s="11">
        <v>0.80900000000000005</v>
      </c>
      <c r="AG2917" s="11">
        <v>0.35</v>
      </c>
      <c r="AH2917" s="11">
        <v>0.68799999999999994</v>
      </c>
      <c r="AI2917" s="11">
        <v>0.82799999999999996</v>
      </c>
      <c r="AJ2917" s="11">
        <v>0.67966484047546849</v>
      </c>
      <c r="AK2917" s="11">
        <v>0.32745398763697581</v>
      </c>
      <c r="AL2917" s="11">
        <v>0.70537062238963733</v>
      </c>
      <c r="AM2917" s="11">
        <v>1</v>
      </c>
      <c r="AN2917" s="11">
        <v>0.42998641723993741</v>
      </c>
      <c r="AO2917" s="11">
        <v>0.60394930621325371</v>
      </c>
      <c r="AP2917" s="11">
        <v>0.79299999999999993</v>
      </c>
      <c r="AQ2917" s="11">
        <v>0.70537062238963733</v>
      </c>
      <c r="AS2917" s="11">
        <v>49326</v>
      </c>
      <c r="AW2917" s="11">
        <v>-0.08</v>
      </c>
      <c r="AX2917" s="11">
        <v>-0.12569122199304372</v>
      </c>
    </row>
    <row r="2918" spans="1:50">
      <c r="A2918"/>
      <c r="B2918"/>
      <c r="C2918"/>
      <c r="D2918"/>
      <c r="E2918"/>
      <c r="F2918"/>
      <c r="G2918"/>
      <c r="H2918"/>
      <c r="I2918"/>
      <c r="J2918"/>
      <c r="K2918"/>
      <c r="L2918"/>
      <c r="M2918"/>
      <c r="N2918"/>
      <c r="O2918"/>
      <c r="P2918"/>
      <c r="Q2918"/>
      <c r="R2918"/>
      <c r="S2918"/>
      <c r="T2918"/>
      <c r="U2918"/>
      <c r="V2918"/>
      <c r="W2918"/>
      <c r="X2918"/>
      <c r="Y2918"/>
      <c r="Z2918"/>
      <c r="AA2918" s="11">
        <v>8.6801967511263581E-2</v>
      </c>
      <c r="AB2918" s="11">
        <v>0</v>
      </c>
      <c r="AC2918" s="11">
        <v>1</v>
      </c>
      <c r="AD2918" s="11">
        <v>0.9</v>
      </c>
      <c r="AE2918" s="11">
        <v>0.61299999999999999</v>
      </c>
      <c r="AF2918" s="11">
        <v>0.373</v>
      </c>
      <c r="AG2918" s="11">
        <v>0.7</v>
      </c>
      <c r="AH2918" s="11">
        <v>0.85</v>
      </c>
      <c r="AI2918" s="11">
        <v>0.77800000000000002</v>
      </c>
      <c r="AJ2918" s="11">
        <v>0.67241753458530429</v>
      </c>
      <c r="AK2918" s="11">
        <v>0.69919493376423447</v>
      </c>
      <c r="AL2918" s="11">
        <v>0.92544521343607877</v>
      </c>
      <c r="AM2918" s="11">
        <v>0.10984489820744066</v>
      </c>
      <c r="AN2918" s="11">
        <v>0.68707442857142864</v>
      </c>
      <c r="AO2918" s="11">
        <v>0.82582492263142804</v>
      </c>
      <c r="AP2918" s="11">
        <v>0.63200000353157515</v>
      </c>
      <c r="AQ2918" s="11">
        <v>0.92544521343607877</v>
      </c>
      <c r="AR2918" s="11">
        <v>19710.995877167599</v>
      </c>
      <c r="AS2918" s="11">
        <v>19560</v>
      </c>
      <c r="AT2918" s="11">
        <v>58019030</v>
      </c>
      <c r="AW2918" s="11">
        <v>0.06</v>
      </c>
      <c r="AX2918" s="11">
        <v>5.8809846831489099E-2</v>
      </c>
    </row>
    <row r="2919" spans="1:50">
      <c r="A2919"/>
      <c r="B2919"/>
      <c r="C2919"/>
      <c r="D2919"/>
      <c r="E2919"/>
      <c r="F2919"/>
      <c r="G2919"/>
      <c r="H2919"/>
      <c r="I2919"/>
      <c r="J2919"/>
      <c r="K2919"/>
      <c r="L2919"/>
      <c r="M2919"/>
      <c r="N2919"/>
      <c r="O2919"/>
      <c r="P2919"/>
      <c r="Q2919"/>
      <c r="R2919"/>
      <c r="S2919"/>
      <c r="T2919"/>
      <c r="U2919"/>
      <c r="V2919"/>
      <c r="W2919"/>
      <c r="X2919"/>
      <c r="Y2919"/>
      <c r="Z2919"/>
      <c r="AA2919" s="11">
        <v>8.6801967511263581E-2</v>
      </c>
      <c r="AB2919" s="11">
        <v>0</v>
      </c>
      <c r="AC2919" s="11">
        <v>0.85</v>
      </c>
      <c r="AD2919" s="11">
        <v>0.9</v>
      </c>
      <c r="AE2919" s="11">
        <v>0.621</v>
      </c>
      <c r="AF2919" s="11">
        <v>0.373</v>
      </c>
      <c r="AG2919" s="11">
        <v>0.7</v>
      </c>
      <c r="AH2919" s="11">
        <v>0.85199999999999998</v>
      </c>
      <c r="AI2919" s="11">
        <v>0.77800000000000002</v>
      </c>
      <c r="AJ2919" s="11">
        <v>0.67593625970066795</v>
      </c>
      <c r="AK2919" s="11">
        <v>0.70326013640139795</v>
      </c>
      <c r="AL2919" s="11">
        <v>0.93412776861429447</v>
      </c>
      <c r="AM2919" s="11">
        <v>0.13845882890159777</v>
      </c>
      <c r="AN2919" s="11">
        <v>0.70946342857142852</v>
      </c>
      <c r="AO2919" s="11">
        <v>0.83247441069673511</v>
      </c>
      <c r="AP2919" s="11">
        <v>0.64780000317841768</v>
      </c>
      <c r="AQ2919" s="11">
        <v>0.93412776861429447</v>
      </c>
      <c r="AR2919" s="11">
        <v>20935.778749462199</v>
      </c>
      <c r="AS2919" s="11">
        <v>20800</v>
      </c>
      <c r="AT2919" s="11">
        <v>58166950</v>
      </c>
      <c r="AW2919" s="11">
        <v>0.06</v>
      </c>
      <c r="AX2919" s="11">
        <v>5.8134071495826667E-2</v>
      </c>
    </row>
    <row r="2920" spans="1:50">
      <c r="A2920"/>
      <c r="B2920"/>
      <c r="C2920"/>
      <c r="D2920"/>
      <c r="E2920"/>
      <c r="F2920"/>
      <c r="G2920"/>
      <c r="H2920"/>
      <c r="I2920"/>
      <c r="J2920"/>
      <c r="K2920"/>
      <c r="L2920"/>
      <c r="M2920"/>
      <c r="N2920"/>
      <c r="O2920"/>
      <c r="P2920"/>
      <c r="Q2920"/>
      <c r="R2920"/>
      <c r="S2920"/>
      <c r="T2920"/>
      <c r="U2920"/>
      <c r="V2920"/>
      <c r="W2920"/>
      <c r="X2920"/>
      <c r="Y2920"/>
      <c r="Z2920"/>
      <c r="AA2920" s="11">
        <v>8.6801967511263581E-2</v>
      </c>
      <c r="AB2920" s="11">
        <v>0</v>
      </c>
      <c r="AC2920" s="11">
        <v>0.85</v>
      </c>
      <c r="AD2920" s="11">
        <v>0.9</v>
      </c>
      <c r="AE2920" s="11">
        <v>0.61699999999999999</v>
      </c>
      <c r="AF2920" s="11">
        <v>0.39299999999999996</v>
      </c>
      <c r="AG2920" s="11">
        <v>0.7</v>
      </c>
      <c r="AH2920" s="11">
        <v>0.84</v>
      </c>
      <c r="AI2920" s="11">
        <v>0.77800000000000002</v>
      </c>
      <c r="AJ2920" s="11">
        <v>0.66548192520840999</v>
      </c>
      <c r="AK2920" s="11">
        <v>0.731542406995626</v>
      </c>
      <c r="AL2920" s="11">
        <v>0.92967298757309536</v>
      </c>
      <c r="AM2920" s="11">
        <v>0.1684472951877089</v>
      </c>
      <c r="AN2920" s="11">
        <v>0.75395628571428575</v>
      </c>
      <c r="AO2920" s="11">
        <v>0.84022477457811762</v>
      </c>
      <c r="AP2920" s="11">
        <v>0.66360000282526022</v>
      </c>
      <c r="AQ2920" s="11">
        <v>0.92967298757309536</v>
      </c>
      <c r="AR2920" s="11">
        <v>22418.255443287901</v>
      </c>
      <c r="AS2920" s="11">
        <v>22350</v>
      </c>
      <c r="AT2920" s="11">
        <v>58316955</v>
      </c>
      <c r="AW2920" s="11">
        <v>0.06</v>
      </c>
      <c r="AX2920" s="11">
        <v>5.4126076148556496E-2</v>
      </c>
    </row>
    <row r="2921" spans="1:50">
      <c r="A2921"/>
      <c r="B2921"/>
      <c r="C2921"/>
      <c r="D2921"/>
      <c r="E2921"/>
      <c r="F2921"/>
      <c r="G2921"/>
      <c r="H2921"/>
      <c r="I2921"/>
      <c r="J2921"/>
      <c r="K2921"/>
      <c r="L2921"/>
      <c r="M2921"/>
      <c r="N2921"/>
      <c r="O2921"/>
      <c r="P2921"/>
      <c r="Q2921"/>
      <c r="R2921"/>
      <c r="S2921"/>
      <c r="T2921"/>
      <c r="U2921"/>
      <c r="V2921"/>
      <c r="W2921"/>
      <c r="X2921"/>
      <c r="Y2921"/>
      <c r="Z2921"/>
      <c r="AA2921" s="11">
        <v>8.6801967511263581E-2</v>
      </c>
      <c r="AB2921" s="11">
        <v>0</v>
      </c>
      <c r="AC2921" s="11">
        <v>0.85</v>
      </c>
      <c r="AD2921" s="11">
        <v>0.9</v>
      </c>
      <c r="AE2921" s="11">
        <v>0.60799999999999998</v>
      </c>
      <c r="AF2921" s="11">
        <v>0.40299999999999997</v>
      </c>
      <c r="AG2921" s="11">
        <v>0.7</v>
      </c>
      <c r="AH2921" s="11">
        <v>0.84699999999999998</v>
      </c>
      <c r="AI2921" s="11">
        <v>0.77800000000000002</v>
      </c>
      <c r="AJ2921" s="11">
        <v>0.65502759071615202</v>
      </c>
      <c r="AK2921" s="11">
        <v>0.75982467758985395</v>
      </c>
      <c r="AL2921" s="11">
        <v>0.92521820653189657</v>
      </c>
      <c r="AM2921" s="11">
        <v>0.28264522471890224</v>
      </c>
      <c r="AN2921" s="11">
        <v>0.78598242857142864</v>
      </c>
      <c r="AO2921" s="11">
        <v>0.84797513845950012</v>
      </c>
      <c r="AP2921" s="11">
        <v>0.67940000247210264</v>
      </c>
      <c r="AQ2921" s="11">
        <v>0.92521820653189657</v>
      </c>
      <c r="AR2921" s="11">
        <v>23299.347849784899</v>
      </c>
      <c r="AS2921" s="11">
        <v>23520</v>
      </c>
      <c r="AT2921" s="11">
        <v>58487141</v>
      </c>
      <c r="AW2921" s="11">
        <v>7.0000000000000007E-2</v>
      </c>
      <c r="AX2921" s="11">
        <v>4.7816729457857809E-2</v>
      </c>
    </row>
    <row r="2922" spans="1:50">
      <c r="A2922"/>
      <c r="B2922"/>
      <c r="C2922"/>
      <c r="D2922"/>
      <c r="E2922"/>
      <c r="F2922"/>
      <c r="G2922"/>
      <c r="H2922"/>
      <c r="I2922"/>
      <c r="J2922"/>
      <c r="K2922"/>
      <c r="L2922"/>
      <c r="M2922"/>
      <c r="N2922"/>
      <c r="O2922"/>
      <c r="P2922"/>
      <c r="Q2922"/>
      <c r="R2922"/>
      <c r="S2922"/>
      <c r="T2922"/>
      <c r="U2922"/>
      <c r="V2922"/>
      <c r="W2922"/>
      <c r="X2922"/>
      <c r="Y2922"/>
      <c r="Z2922"/>
      <c r="AA2922" s="11">
        <v>8.6801967511263581E-2</v>
      </c>
      <c r="AB2922" s="11">
        <v>0</v>
      </c>
      <c r="AC2922" s="11">
        <v>0.85</v>
      </c>
      <c r="AD2922" s="11">
        <v>0.9</v>
      </c>
      <c r="AE2922" s="11">
        <v>0.623</v>
      </c>
      <c r="AF2922" s="11">
        <v>0.44500000000000001</v>
      </c>
      <c r="AG2922" s="11">
        <v>0.7</v>
      </c>
      <c r="AH2922" s="11">
        <v>0.84099999999999997</v>
      </c>
      <c r="AI2922" s="11">
        <v>0.77800000000000002</v>
      </c>
      <c r="AJ2922" s="11">
        <v>0.67542654399356805</v>
      </c>
      <c r="AK2922" s="11">
        <v>0.76575785041588895</v>
      </c>
      <c r="AL2922" s="11">
        <v>0.91577278309014487</v>
      </c>
      <c r="AM2922" s="11">
        <v>0.51472880426592116</v>
      </c>
      <c r="AN2922" s="11">
        <v>0.85227800000000009</v>
      </c>
      <c r="AO2922" s="11">
        <v>0.83699718838246628</v>
      </c>
      <c r="AP2922" s="11">
        <v>0.69520000211894517</v>
      </c>
      <c r="AQ2922" s="11">
        <v>0.91577278309014487</v>
      </c>
      <c r="AR2922" s="11">
        <v>24249.597286148299</v>
      </c>
      <c r="AS2922" s="11">
        <v>24140</v>
      </c>
      <c r="AT2922" s="11">
        <v>58682466</v>
      </c>
      <c r="AU2922" s="11">
        <v>35.973684716500003</v>
      </c>
      <c r="AW2922" s="11">
        <v>0.09</v>
      </c>
      <c r="AX2922" s="11">
        <v>4.1682721253836402E-2</v>
      </c>
    </row>
    <row r="2923" spans="1:50">
      <c r="A2923"/>
      <c r="B2923"/>
      <c r="C2923"/>
      <c r="D2923"/>
      <c r="E2923"/>
      <c r="F2923"/>
      <c r="G2923"/>
      <c r="H2923"/>
      <c r="I2923"/>
      <c r="J2923"/>
      <c r="K2923"/>
      <c r="L2923"/>
      <c r="M2923"/>
      <c r="N2923"/>
      <c r="O2923"/>
      <c r="P2923"/>
      <c r="Q2923"/>
      <c r="R2923"/>
      <c r="S2923"/>
      <c r="T2923"/>
      <c r="U2923"/>
      <c r="V2923"/>
      <c r="W2923"/>
      <c r="X2923"/>
      <c r="Y2923"/>
      <c r="Z2923"/>
      <c r="AA2923" s="11">
        <v>8.6801967511263581E-2</v>
      </c>
      <c r="AB2923" s="11">
        <v>0</v>
      </c>
      <c r="AC2923" s="11">
        <v>0.85</v>
      </c>
      <c r="AD2923" s="11">
        <v>0.9</v>
      </c>
      <c r="AE2923" s="11">
        <v>0.625</v>
      </c>
      <c r="AF2923" s="11">
        <v>0.496</v>
      </c>
      <c r="AG2923" s="11">
        <v>0.7</v>
      </c>
      <c r="AH2923" s="11">
        <v>0.83599999999999997</v>
      </c>
      <c r="AI2923" s="11">
        <v>0.77800000000000002</v>
      </c>
      <c r="AJ2923" s="11">
        <v>0.69582549727098397</v>
      </c>
      <c r="AK2923" s="11">
        <v>0.77169102324192396</v>
      </c>
      <c r="AL2923" s="11">
        <v>0.90632735964839317</v>
      </c>
      <c r="AM2923" s="11">
        <v>0.81979859103994113</v>
      </c>
      <c r="AN2923" s="11">
        <v>0.83048642857142863</v>
      </c>
      <c r="AO2923" s="11">
        <v>0.82601923830543245</v>
      </c>
      <c r="AP2923" s="11">
        <v>0.71100000176578759</v>
      </c>
      <c r="AQ2923" s="11">
        <v>0.90632735964839317</v>
      </c>
      <c r="AR2923" s="11">
        <v>26068.4229856977</v>
      </c>
      <c r="AS2923" s="11">
        <v>26020</v>
      </c>
      <c r="AT2923" s="11">
        <v>58892514</v>
      </c>
      <c r="AW2923" s="11">
        <v>0.11</v>
      </c>
      <c r="AX2923" s="11">
        <v>3.5906007680961083E-2</v>
      </c>
    </row>
    <row r="2924" spans="1:50">
      <c r="A2924"/>
      <c r="B2924"/>
      <c r="C2924"/>
      <c r="D2924"/>
      <c r="E2924"/>
      <c r="F2924"/>
      <c r="G2924"/>
      <c r="H2924"/>
      <c r="I2924"/>
      <c r="J2924"/>
      <c r="K2924"/>
      <c r="L2924"/>
      <c r="M2924"/>
      <c r="N2924"/>
      <c r="O2924"/>
      <c r="P2924"/>
      <c r="Q2924"/>
      <c r="R2924"/>
      <c r="S2924"/>
      <c r="T2924"/>
      <c r="U2924"/>
      <c r="V2924"/>
      <c r="W2924"/>
      <c r="X2924"/>
      <c r="Y2924"/>
      <c r="Z2924"/>
      <c r="AA2924" s="11">
        <v>8.6801967511263581E-2</v>
      </c>
      <c r="AB2924" s="11">
        <v>0</v>
      </c>
      <c r="AC2924" s="11">
        <v>0.85</v>
      </c>
      <c r="AD2924" s="11">
        <v>0.9</v>
      </c>
      <c r="AE2924" s="11">
        <v>0.61699999999999999</v>
      </c>
      <c r="AF2924" s="11">
        <v>0.52</v>
      </c>
      <c r="AG2924" s="11">
        <v>0.7</v>
      </c>
      <c r="AH2924" s="11">
        <v>0.85699999999999998</v>
      </c>
      <c r="AI2924" s="11">
        <v>0.78</v>
      </c>
      <c r="AJ2924" s="11">
        <v>0.67458752230899399</v>
      </c>
      <c r="AK2924" s="11">
        <v>0.76335203160871201</v>
      </c>
      <c r="AL2924" s="11">
        <v>0.9097164863283943</v>
      </c>
      <c r="AM2924" s="11">
        <v>0.87001688187652659</v>
      </c>
      <c r="AN2924" s="11">
        <v>0.84243285714285721</v>
      </c>
      <c r="AO2924" s="11">
        <v>0.82630494221237549</v>
      </c>
      <c r="AP2924" s="11">
        <v>0.72680000141263013</v>
      </c>
      <c r="AQ2924" s="11">
        <v>0.9097164863283943</v>
      </c>
      <c r="AR2924" s="11">
        <v>27580.298016339799</v>
      </c>
      <c r="AS2924" s="11">
        <v>27740</v>
      </c>
      <c r="AT2924" s="11">
        <v>59108687</v>
      </c>
      <c r="AW2924" s="11">
        <v>0.11</v>
      </c>
      <c r="AX2924" s="11">
        <v>3.0689653745178819E-2</v>
      </c>
    </row>
    <row r="2925" spans="1:50">
      <c r="A2925"/>
      <c r="B2925"/>
      <c r="C2925"/>
      <c r="D2925"/>
      <c r="E2925"/>
      <c r="F2925"/>
      <c r="G2925"/>
      <c r="H2925"/>
      <c r="I2925"/>
      <c r="J2925"/>
      <c r="K2925"/>
      <c r="L2925"/>
      <c r="M2925"/>
      <c r="N2925"/>
      <c r="O2925"/>
      <c r="P2925"/>
      <c r="Q2925"/>
      <c r="R2925"/>
      <c r="S2925"/>
      <c r="T2925"/>
      <c r="U2925"/>
      <c r="V2925"/>
      <c r="W2925"/>
      <c r="X2925"/>
      <c r="Y2925"/>
      <c r="Z2925"/>
      <c r="AA2925" s="11">
        <v>8.6801967511263581E-2</v>
      </c>
      <c r="AB2925" s="11">
        <v>0</v>
      </c>
      <c r="AC2925" s="11">
        <v>0.85</v>
      </c>
      <c r="AD2925" s="11">
        <v>0.9</v>
      </c>
      <c r="AE2925" s="11">
        <v>0.61499999999999999</v>
      </c>
      <c r="AF2925" s="11">
        <v>0.58899999999999997</v>
      </c>
      <c r="AG2925" s="11">
        <v>0.7</v>
      </c>
      <c r="AH2925" s="11">
        <v>0.84699999999999998</v>
      </c>
      <c r="AI2925" s="11">
        <v>0.79599999999999993</v>
      </c>
      <c r="AJ2925" s="11">
        <v>0.65334954734700401</v>
      </c>
      <c r="AK2925" s="11">
        <v>0.75501303997549996</v>
      </c>
      <c r="AL2925" s="11">
        <v>0.91310561300839532</v>
      </c>
      <c r="AM2925" s="11">
        <v>0.92196084628484443</v>
      </c>
      <c r="AN2925" s="11">
        <v>0.89861057142857148</v>
      </c>
      <c r="AO2925" s="11">
        <v>0.82659064611931865</v>
      </c>
      <c r="AP2925" s="11">
        <v>0.74260000105947255</v>
      </c>
      <c r="AQ2925" s="11">
        <v>0.91310561300839532</v>
      </c>
      <c r="AR2925" s="11">
        <v>28885.317032784202</v>
      </c>
      <c r="AS2925" s="11">
        <v>29310</v>
      </c>
      <c r="AT2925" s="11">
        <v>59327658</v>
      </c>
      <c r="AW2925" s="11">
        <v>0.12</v>
      </c>
      <c r="AX2925" s="11">
        <v>2.6541413838193528E-2</v>
      </c>
    </row>
    <row r="2926" spans="1:50">
      <c r="A2926"/>
      <c r="B2926"/>
      <c r="C2926"/>
      <c r="D2926"/>
      <c r="E2926"/>
      <c r="F2926"/>
      <c r="G2926"/>
      <c r="H2926"/>
      <c r="I2926"/>
      <c r="J2926"/>
      <c r="K2926"/>
      <c r="L2926"/>
      <c r="M2926"/>
      <c r="N2926"/>
      <c r="O2926"/>
      <c r="P2926"/>
      <c r="Q2926"/>
      <c r="R2926"/>
      <c r="S2926"/>
      <c r="T2926"/>
      <c r="U2926"/>
      <c r="V2926"/>
      <c r="W2926"/>
      <c r="X2926"/>
      <c r="Y2926"/>
      <c r="Z2926"/>
      <c r="AA2926" s="11">
        <v>8.6801967511263581E-2</v>
      </c>
      <c r="AB2926" s="11">
        <v>0</v>
      </c>
      <c r="AC2926" s="11">
        <v>0.85</v>
      </c>
      <c r="AD2926" s="11">
        <v>0.9</v>
      </c>
      <c r="AE2926" s="11">
        <v>0.60899999999999999</v>
      </c>
      <c r="AF2926" s="11">
        <v>0.51</v>
      </c>
      <c r="AG2926" s="11">
        <v>0.7</v>
      </c>
      <c r="AH2926" s="11">
        <v>0.8590000000000001</v>
      </c>
      <c r="AI2926" s="11">
        <v>0.81400000000000006</v>
      </c>
      <c r="AJ2926" s="11">
        <v>0.60889391899144396</v>
      </c>
      <c r="AK2926" s="11">
        <v>0.75731184718460798</v>
      </c>
      <c r="AL2926" s="11">
        <v>0.90128273277801729</v>
      </c>
      <c r="AM2926" s="11">
        <v>1</v>
      </c>
      <c r="AN2926" s="11">
        <v>0.89608100000000002</v>
      </c>
      <c r="AO2926" s="11">
        <v>0.82726184641941691</v>
      </c>
      <c r="AP2926" s="11">
        <v>0.75840000070631508</v>
      </c>
      <c r="AQ2926" s="11">
        <v>0.90128273277801729</v>
      </c>
      <c r="AR2926" s="11">
        <v>29842.831216405099</v>
      </c>
      <c r="AS2926" s="11">
        <v>30250</v>
      </c>
      <c r="AT2926" s="11">
        <v>59568776</v>
      </c>
      <c r="AW2926" s="11">
        <v>0.11</v>
      </c>
      <c r="AX2926" s="11">
        <v>2.2341512924001022E-2</v>
      </c>
    </row>
    <row r="2927" spans="1:50">
      <c r="A2927"/>
      <c r="B2927"/>
      <c r="C2927"/>
      <c r="D2927"/>
      <c r="E2927"/>
      <c r="F2927"/>
      <c r="G2927"/>
      <c r="H2927"/>
      <c r="I2927"/>
      <c r="J2927"/>
      <c r="K2927"/>
      <c r="L2927"/>
      <c r="M2927"/>
      <c r="N2927"/>
      <c r="O2927"/>
      <c r="P2927"/>
      <c r="Q2927"/>
      <c r="R2927"/>
      <c r="S2927"/>
      <c r="T2927"/>
      <c r="U2927"/>
      <c r="V2927"/>
      <c r="W2927"/>
      <c r="X2927"/>
      <c r="Y2927"/>
      <c r="Z2927"/>
      <c r="AA2927" s="11">
        <v>8.6801967511263581E-2</v>
      </c>
      <c r="AB2927" s="11">
        <v>0</v>
      </c>
      <c r="AC2927" s="11">
        <v>0.85</v>
      </c>
      <c r="AD2927" s="11">
        <v>0.9</v>
      </c>
      <c r="AE2927" s="11">
        <v>0.61199999999999999</v>
      </c>
      <c r="AF2927" s="11">
        <v>0.501</v>
      </c>
      <c r="AG2927" s="11">
        <v>0.7</v>
      </c>
      <c r="AH2927" s="11">
        <v>0.86599999999999999</v>
      </c>
      <c r="AI2927" s="11">
        <v>0.79799999999999993</v>
      </c>
      <c r="AJ2927" s="11">
        <v>0.59179208551638607</v>
      </c>
      <c r="AK2927" s="11">
        <v>0.8202443793052121</v>
      </c>
      <c r="AL2927" s="11">
        <v>0.87645343258017294</v>
      </c>
      <c r="AM2927" s="11">
        <v>1</v>
      </c>
      <c r="AN2927" s="11">
        <v>0.85642742857142851</v>
      </c>
      <c r="AO2927" s="11">
        <v>0.81884918973385157</v>
      </c>
      <c r="AP2927" s="11">
        <v>0.7742000003531575</v>
      </c>
      <c r="AQ2927" s="11">
        <v>0.87645343258017294</v>
      </c>
      <c r="AR2927" s="11">
        <v>31773.0139369358</v>
      </c>
      <c r="AS2927" s="11">
        <v>32230</v>
      </c>
      <c r="AT2927" s="11">
        <v>59879865</v>
      </c>
      <c r="AW2927" s="11">
        <v>0.11</v>
      </c>
      <c r="AX2927" s="11">
        <v>2.4726261697263219E-2</v>
      </c>
    </row>
    <row r="2928" spans="1:50">
      <c r="A2928"/>
      <c r="B2928"/>
      <c r="C2928"/>
      <c r="D2928"/>
      <c r="E2928"/>
      <c r="F2928"/>
      <c r="G2928"/>
      <c r="H2928"/>
      <c r="I2928"/>
      <c r="J2928"/>
      <c r="K2928"/>
      <c r="L2928"/>
      <c r="M2928"/>
      <c r="N2928"/>
      <c r="O2928"/>
      <c r="P2928"/>
      <c r="Q2928"/>
      <c r="R2928"/>
      <c r="S2928"/>
      <c r="T2928"/>
      <c r="U2928"/>
      <c r="V2928"/>
      <c r="W2928"/>
      <c r="X2928"/>
      <c r="Y2928"/>
      <c r="Z2928"/>
      <c r="AA2928" s="11">
        <v>8.6801967511263581E-2</v>
      </c>
      <c r="AB2928" s="11">
        <v>0</v>
      </c>
      <c r="AC2928" s="11">
        <v>0.85</v>
      </c>
      <c r="AD2928" s="11">
        <v>0.9</v>
      </c>
      <c r="AE2928" s="11">
        <v>0.623</v>
      </c>
      <c r="AF2928" s="11">
        <v>0.435</v>
      </c>
      <c r="AG2928" s="11">
        <v>0.9</v>
      </c>
      <c r="AH2928" s="11">
        <v>0.85</v>
      </c>
      <c r="AI2928" s="11">
        <v>0.80200000000000005</v>
      </c>
      <c r="AJ2928" s="11">
        <v>0.57184385684662997</v>
      </c>
      <c r="AK2928" s="11">
        <v>0.79441822115991401</v>
      </c>
      <c r="AL2928" s="11">
        <v>0.87125760569041222</v>
      </c>
      <c r="AM2928" s="11">
        <v>1</v>
      </c>
      <c r="AN2928" s="11">
        <v>0.84889742857142858</v>
      </c>
      <c r="AO2928" s="11">
        <v>0.80336678701645514</v>
      </c>
      <c r="AP2928" s="11">
        <v>0.79</v>
      </c>
      <c r="AQ2928" s="11">
        <v>0.87125760569041222</v>
      </c>
      <c r="AR2928" s="11">
        <v>32730.654371283799</v>
      </c>
      <c r="AS2928" s="11">
        <v>33280</v>
      </c>
      <c r="AT2928" s="11">
        <v>60226500</v>
      </c>
      <c r="AW2928" s="11">
        <v>0.11</v>
      </c>
      <c r="AX2928" s="11">
        <v>2.5327642312106019E-2</v>
      </c>
    </row>
    <row r="2929" spans="1:50">
      <c r="A2929"/>
      <c r="B2929"/>
      <c r="C2929"/>
      <c r="D2929"/>
      <c r="E2929"/>
      <c r="F2929"/>
      <c r="G2929"/>
      <c r="H2929"/>
      <c r="I2929"/>
      <c r="J2929"/>
      <c r="K2929"/>
      <c r="L2929"/>
      <c r="M2929"/>
      <c r="N2929"/>
      <c r="O2929"/>
      <c r="P2929"/>
      <c r="Q2929"/>
      <c r="R2929"/>
      <c r="S2929"/>
      <c r="T2929"/>
      <c r="U2929"/>
      <c r="V2929"/>
      <c r="W2929"/>
      <c r="X2929"/>
      <c r="Y2929"/>
      <c r="Z2929"/>
      <c r="AA2929" s="11">
        <v>8.6801967511263581E-2</v>
      </c>
      <c r="AB2929" s="11">
        <v>0</v>
      </c>
      <c r="AC2929" s="11">
        <v>0.91500000000000004</v>
      </c>
      <c r="AD2929" s="11">
        <v>0.9</v>
      </c>
      <c r="AE2929" s="11">
        <v>0.623</v>
      </c>
      <c r="AF2929" s="11">
        <v>0.435</v>
      </c>
      <c r="AG2929" s="11">
        <v>0.9</v>
      </c>
      <c r="AH2929" s="11">
        <v>0.86699999999999999</v>
      </c>
      <c r="AI2929" s="11">
        <v>0.82400000000000007</v>
      </c>
      <c r="AJ2929" s="11">
        <v>0.62965742500851796</v>
      </c>
      <c r="AK2929" s="11">
        <v>0.77394896868218199</v>
      </c>
      <c r="AL2929" s="11">
        <v>0.85574753760149458</v>
      </c>
      <c r="AM2929" s="11">
        <v>1</v>
      </c>
      <c r="AN2929" s="11">
        <v>0.84773157142857136</v>
      </c>
      <c r="AO2929" s="11">
        <v>0.84060310823340423</v>
      </c>
      <c r="AP2929" s="11">
        <v>0.81099999999999994</v>
      </c>
      <c r="AQ2929" s="11">
        <v>0.85574753760149458</v>
      </c>
      <c r="AR2929" s="11">
        <v>34890.876992575497</v>
      </c>
      <c r="AS2929" s="11">
        <v>35110</v>
      </c>
      <c r="AT2929" s="11">
        <v>60604901</v>
      </c>
      <c r="AW2929" s="11">
        <v>0.12</v>
      </c>
      <c r="AX2929" s="11">
        <v>2.4785831116525103E-2</v>
      </c>
    </row>
    <row r="2930" spans="1:50">
      <c r="A2930"/>
      <c r="B2930"/>
      <c r="C2930"/>
      <c r="D2930"/>
      <c r="E2930"/>
      <c r="F2930"/>
      <c r="G2930"/>
      <c r="H2930"/>
      <c r="I2930"/>
      <c r="J2930"/>
      <c r="K2930"/>
      <c r="L2930"/>
      <c r="M2930"/>
      <c r="N2930"/>
      <c r="O2930"/>
      <c r="P2930"/>
      <c r="Q2930"/>
      <c r="R2930"/>
      <c r="S2930"/>
      <c r="T2930"/>
      <c r="U2930"/>
      <c r="V2930"/>
      <c r="W2930"/>
      <c r="X2930"/>
      <c r="Y2930"/>
      <c r="Z2930"/>
      <c r="AA2930" s="11">
        <v>8.6801967511263581E-2</v>
      </c>
      <c r="AB2930" s="11">
        <v>0</v>
      </c>
      <c r="AC2930" s="11">
        <v>0.91200000000000003</v>
      </c>
      <c r="AD2930" s="11">
        <v>0.9</v>
      </c>
      <c r="AE2930" s="11">
        <v>0.62</v>
      </c>
      <c r="AF2930" s="11">
        <v>0.42700000000000005</v>
      </c>
      <c r="AG2930" s="11">
        <v>0.9</v>
      </c>
      <c r="AH2930" s="11">
        <v>0.81299999999999994</v>
      </c>
      <c r="AI2930" s="11">
        <v>0.86599999999999999</v>
      </c>
      <c r="AJ2930" s="11">
        <v>0.61639919904195195</v>
      </c>
      <c r="AK2930" s="11">
        <v>0.76687697132445598</v>
      </c>
      <c r="AL2930" s="11">
        <v>0.84315186918893059</v>
      </c>
      <c r="AM2930" s="11">
        <v>1</v>
      </c>
      <c r="AN2930" s="11">
        <v>0.84270700000000009</v>
      </c>
      <c r="AO2930" s="11">
        <v>0.83162408851793346</v>
      </c>
      <c r="AP2930" s="11">
        <v>0.79</v>
      </c>
      <c r="AQ2930" s="11">
        <v>0.84315186918893059</v>
      </c>
      <c r="AR2930" s="11">
        <v>35570.914681732</v>
      </c>
      <c r="AS2930" s="11">
        <v>36050</v>
      </c>
      <c r="AT2930" s="11">
        <v>60980304</v>
      </c>
      <c r="AW2930" s="11">
        <v>0.11</v>
      </c>
      <c r="AX2930" s="11">
        <v>2.4948928899069744E-2</v>
      </c>
    </row>
    <row r="2931" spans="1:50">
      <c r="A2931"/>
      <c r="B2931"/>
      <c r="C2931"/>
      <c r="D2931"/>
      <c r="E2931"/>
      <c r="F2931"/>
      <c r="G2931"/>
      <c r="H2931"/>
      <c r="I2931"/>
      <c r="J2931"/>
      <c r="K2931"/>
      <c r="L2931"/>
      <c r="M2931"/>
      <c r="N2931"/>
      <c r="O2931"/>
      <c r="P2931"/>
      <c r="Q2931"/>
      <c r="R2931"/>
      <c r="S2931"/>
      <c r="T2931"/>
      <c r="U2931"/>
      <c r="V2931"/>
      <c r="W2931"/>
      <c r="X2931"/>
      <c r="Y2931"/>
      <c r="Z2931"/>
      <c r="AA2931" s="11">
        <v>8.6801967511263581E-2</v>
      </c>
      <c r="AB2931" s="11">
        <v>0</v>
      </c>
      <c r="AC2931" s="11">
        <v>0.90799999999999992</v>
      </c>
      <c r="AD2931" s="11">
        <v>0.9</v>
      </c>
      <c r="AE2931" s="11">
        <v>0.61199999999999999</v>
      </c>
      <c r="AF2931" s="11">
        <v>0.40100000000000002</v>
      </c>
      <c r="AG2931" s="11">
        <v>0.9</v>
      </c>
      <c r="AH2931" s="11">
        <v>0.80700000000000005</v>
      </c>
      <c r="AI2931" s="11">
        <v>0.86</v>
      </c>
      <c r="AJ2931" s="11">
        <v>0.59950330541938601</v>
      </c>
      <c r="AK2931" s="11">
        <v>0.7643601462656</v>
      </c>
      <c r="AL2931" s="11">
        <v>0.83517674261196506</v>
      </c>
      <c r="AM2931" s="11">
        <v>1</v>
      </c>
      <c r="AN2931" s="11">
        <v>0.82021700000000008</v>
      </c>
      <c r="AO2931" s="11">
        <v>0.82558547715992225</v>
      </c>
      <c r="AP2931" s="11">
        <v>0.79500000000000004</v>
      </c>
      <c r="AQ2931" s="11">
        <v>0.83517674261196506</v>
      </c>
      <c r="AR2931" s="11">
        <v>36883.748680090801</v>
      </c>
      <c r="AS2931" s="11">
        <v>37610</v>
      </c>
      <c r="AT2931" s="11">
        <v>61406928</v>
      </c>
      <c r="AW2931" s="11">
        <v>0.1</v>
      </c>
      <c r="AX2931" s="11">
        <v>2.4531891370038306E-2</v>
      </c>
    </row>
    <row r="2932" spans="1:50">
      <c r="A2932"/>
      <c r="B2932"/>
      <c r="C2932"/>
      <c r="D2932"/>
      <c r="E2932"/>
      <c r="F2932"/>
      <c r="G2932"/>
      <c r="H2932"/>
      <c r="I2932"/>
      <c r="J2932"/>
      <c r="K2932"/>
      <c r="L2932"/>
      <c r="M2932"/>
      <c r="N2932"/>
      <c r="O2932"/>
      <c r="P2932"/>
      <c r="Q2932"/>
      <c r="R2932"/>
      <c r="S2932"/>
      <c r="T2932"/>
      <c r="U2932"/>
      <c r="V2932"/>
      <c r="W2932"/>
      <c r="X2932"/>
      <c r="Y2932"/>
      <c r="Z2932"/>
      <c r="AA2932" s="11">
        <v>8.6801967511263581E-2</v>
      </c>
      <c r="AB2932" s="11">
        <v>1.9999999552965164E-2</v>
      </c>
      <c r="AC2932" s="11">
        <v>0.89800000000000002</v>
      </c>
      <c r="AD2932" s="11">
        <v>0.9</v>
      </c>
      <c r="AE2932" s="11">
        <v>0.61</v>
      </c>
      <c r="AF2932" s="11">
        <v>0.40299999999999997</v>
      </c>
      <c r="AG2932" s="11">
        <v>0.9</v>
      </c>
      <c r="AH2932" s="11">
        <v>0.80400000000000005</v>
      </c>
      <c r="AI2932" s="11">
        <v>0.85799999999999998</v>
      </c>
      <c r="AJ2932" s="11">
        <v>0.56077363452342199</v>
      </c>
      <c r="AK2932" s="11">
        <v>0.76110781219686596</v>
      </c>
      <c r="AL2932" s="11">
        <v>0.80880308891167607</v>
      </c>
      <c r="AM2932" s="11">
        <v>1</v>
      </c>
      <c r="AN2932" s="11">
        <v>0.80381266036666565</v>
      </c>
      <c r="AO2932" s="11">
        <v>0.84117483288795891</v>
      </c>
      <c r="AP2932" s="11">
        <v>0.78500000000000003</v>
      </c>
      <c r="AQ2932" s="11">
        <v>0.80880308891167607</v>
      </c>
      <c r="AR2932" s="11">
        <v>35154.797399998199</v>
      </c>
      <c r="AS2932" s="11">
        <v>35860</v>
      </c>
      <c r="AT2932" s="11">
        <v>61838154</v>
      </c>
      <c r="AW2932" s="11">
        <v>0.1</v>
      </c>
      <c r="AX2932" s="11">
        <v>2.791363228047436E-2</v>
      </c>
    </row>
    <row r="2933" spans="1:50">
      <c r="A2933"/>
      <c r="B2933"/>
      <c r="C2933"/>
      <c r="D2933"/>
      <c r="E2933"/>
      <c r="F2933"/>
      <c r="G2933"/>
      <c r="H2933"/>
      <c r="I2933"/>
      <c r="J2933"/>
      <c r="K2933"/>
      <c r="L2933"/>
      <c r="M2933"/>
      <c r="N2933"/>
      <c r="O2933"/>
      <c r="P2933"/>
      <c r="Q2933"/>
      <c r="R2933"/>
      <c r="S2933"/>
      <c r="T2933"/>
      <c r="U2933"/>
      <c r="V2933"/>
      <c r="W2933"/>
      <c r="X2933"/>
      <c r="Y2933"/>
      <c r="Z2933"/>
      <c r="AA2933" s="11">
        <v>8.6801967511263581E-2</v>
      </c>
      <c r="AB2933" s="11">
        <v>3.9999999105930328E-2</v>
      </c>
      <c r="AC2933" s="11">
        <v>0.94900000000000007</v>
      </c>
      <c r="AD2933" s="11">
        <v>0.8</v>
      </c>
      <c r="AE2933" s="11">
        <v>0.61799999999999999</v>
      </c>
      <c r="AF2933" s="11">
        <v>0.41899999999999998</v>
      </c>
      <c r="AG2933" s="11">
        <v>0.9</v>
      </c>
      <c r="AH2933" s="11">
        <v>0.73699999999999999</v>
      </c>
      <c r="AI2933" s="11">
        <v>0.875</v>
      </c>
      <c r="AJ2933" s="11">
        <v>0.56016589819177176</v>
      </c>
      <c r="AK2933" s="11">
        <v>0.75849673413325946</v>
      </c>
      <c r="AL2933" s="11">
        <v>0.80571505809158217</v>
      </c>
      <c r="AM2933" s="11">
        <v>1</v>
      </c>
      <c r="AN2933" s="11">
        <v>0.78740832073333122</v>
      </c>
      <c r="AO2933" s="11">
        <v>0.83776308463533788</v>
      </c>
      <c r="AP2933" s="11">
        <v>0.72799999999999998</v>
      </c>
      <c r="AQ2933" s="11">
        <v>0.80571505809158217</v>
      </c>
      <c r="AS2933" s="11">
        <v>39245.333333333489</v>
      </c>
      <c r="AW2933" s="11">
        <v>0.09</v>
      </c>
      <c r="AX2933" s="11">
        <v>2.2230627413756893E-2</v>
      </c>
    </row>
    <row r="2934" spans="1:50">
      <c r="A2934"/>
      <c r="B2934"/>
      <c r="C2934"/>
      <c r="D2934"/>
      <c r="E2934"/>
      <c r="F2934"/>
      <c r="G2934"/>
      <c r="H2934"/>
      <c r="I2934"/>
      <c r="J2934"/>
      <c r="K2934"/>
      <c r="L2934"/>
      <c r="M2934"/>
      <c r="N2934"/>
      <c r="O2934"/>
      <c r="P2934"/>
      <c r="Q2934"/>
      <c r="R2934"/>
      <c r="S2934"/>
      <c r="T2934"/>
      <c r="U2934"/>
      <c r="V2934"/>
      <c r="W2934"/>
      <c r="X2934"/>
      <c r="Y2934"/>
      <c r="Z2934"/>
      <c r="AA2934" s="11">
        <v>8.1860570710069504E-3</v>
      </c>
      <c r="AB2934" s="11">
        <v>0.44392002325250357</v>
      </c>
      <c r="AC2934" s="11">
        <v>0.85</v>
      </c>
      <c r="AD2934" s="11">
        <v>0.7</v>
      </c>
      <c r="AE2934" s="11">
        <v>0.64800000000000002</v>
      </c>
      <c r="AF2934" s="11">
        <v>0.57799999999999996</v>
      </c>
      <c r="AG2934" s="11">
        <v>0.7</v>
      </c>
      <c r="AH2934" s="11">
        <v>0.83799999999999997</v>
      </c>
      <c r="AI2934" s="11">
        <v>0.78400000000000003</v>
      </c>
      <c r="AJ2934" s="11">
        <v>0.67637953902069314</v>
      </c>
      <c r="AK2934" s="11">
        <v>0.75313971933551327</v>
      </c>
      <c r="AL2934" s="11">
        <v>0.78292507811031453</v>
      </c>
      <c r="AM2934" s="11">
        <v>0.14097906031374111</v>
      </c>
      <c r="AN2934" s="11">
        <v>1</v>
      </c>
      <c r="AO2934" s="11">
        <v>0.80626081974135888</v>
      </c>
      <c r="AP2934" s="11">
        <v>0.76320000426471235</v>
      </c>
      <c r="AQ2934" s="11">
        <v>0.78292507811031453</v>
      </c>
      <c r="AR2934" s="11">
        <v>27637.6568849098</v>
      </c>
      <c r="AS2934" s="11">
        <v>27550</v>
      </c>
      <c r="AT2934" s="11">
        <v>266278000</v>
      </c>
      <c r="AW2934" s="11">
        <v>0.06</v>
      </c>
      <c r="AX2934" s="11">
        <v>-1.1310191249232021E-2</v>
      </c>
    </row>
    <row r="2935" spans="1:50">
      <c r="A2935"/>
      <c r="B2935"/>
      <c r="C2935"/>
      <c r="D2935"/>
      <c r="E2935"/>
      <c r="F2935"/>
      <c r="G2935"/>
      <c r="H2935"/>
      <c r="I2935"/>
      <c r="J2935"/>
      <c r="K2935"/>
      <c r="L2935"/>
      <c r="M2935"/>
      <c r="N2935"/>
      <c r="O2935"/>
      <c r="P2935"/>
      <c r="Q2935"/>
      <c r="R2935"/>
      <c r="S2935"/>
      <c r="T2935"/>
      <c r="U2935"/>
      <c r="V2935"/>
      <c r="W2935"/>
      <c r="X2935"/>
      <c r="Y2935"/>
      <c r="Z2935"/>
      <c r="AA2935" s="11">
        <v>8.1860570710069504E-3</v>
      </c>
      <c r="AB2935" s="11">
        <v>0.43068002415844076</v>
      </c>
      <c r="AC2935" s="11">
        <v>0.85</v>
      </c>
      <c r="AD2935" s="11">
        <v>0.7</v>
      </c>
      <c r="AE2935" s="11">
        <v>0.64700000000000002</v>
      </c>
      <c r="AF2935" s="11">
        <v>0.57799999999999996</v>
      </c>
      <c r="AG2935" s="11">
        <v>0.7</v>
      </c>
      <c r="AH2935" s="11">
        <v>0.84499999999999997</v>
      </c>
      <c r="AI2935" s="11">
        <v>0.78400000000000003</v>
      </c>
      <c r="AJ2935" s="11">
        <v>0.67997912136758798</v>
      </c>
      <c r="AK2935" s="11">
        <v>0.75830583593881795</v>
      </c>
      <c r="AL2935" s="11">
        <v>0.78869905916454697</v>
      </c>
      <c r="AM2935" s="11">
        <v>0.1816545943034289</v>
      </c>
      <c r="AN2935" s="11">
        <v>1</v>
      </c>
      <c r="AO2935" s="11">
        <v>0.81251104040985245</v>
      </c>
      <c r="AP2935" s="11">
        <v>0.78228000383824114</v>
      </c>
      <c r="AQ2935" s="11">
        <v>0.78869905916454697</v>
      </c>
      <c r="AR2935" s="11">
        <v>28894.110485014498</v>
      </c>
      <c r="AS2935" s="11">
        <v>28920</v>
      </c>
      <c r="AT2935" s="11">
        <v>269394000</v>
      </c>
      <c r="AW2935" s="11">
        <v>0.06</v>
      </c>
      <c r="AX2935" s="11">
        <v>-1.1638619074843842E-2</v>
      </c>
    </row>
    <row r="2936" spans="1:50">
      <c r="A2936"/>
      <c r="B2936"/>
      <c r="C2936"/>
      <c r="D2936"/>
      <c r="E2936"/>
      <c r="F2936"/>
      <c r="G2936"/>
      <c r="H2936"/>
      <c r="I2936"/>
      <c r="J2936"/>
      <c r="K2936"/>
      <c r="L2936"/>
      <c r="M2936"/>
      <c r="N2936"/>
      <c r="O2936"/>
      <c r="P2936"/>
      <c r="Q2936"/>
      <c r="R2936"/>
      <c r="S2936"/>
      <c r="T2936"/>
      <c r="U2936"/>
      <c r="V2936"/>
      <c r="W2936"/>
      <c r="X2936"/>
      <c r="Y2936"/>
      <c r="Z2936"/>
      <c r="AA2936" s="11">
        <v>8.1860570710069504E-3</v>
      </c>
      <c r="AB2936" s="11">
        <v>0.41744002506437772</v>
      </c>
      <c r="AC2936" s="11">
        <v>0.85</v>
      </c>
      <c r="AD2936" s="11">
        <v>0.7</v>
      </c>
      <c r="AE2936" s="11">
        <v>0.64500000000000002</v>
      </c>
      <c r="AF2936" s="11">
        <v>0.6</v>
      </c>
      <c r="AG2936" s="11">
        <v>0.7</v>
      </c>
      <c r="AH2936" s="11">
        <v>0.84499999999999997</v>
      </c>
      <c r="AI2936" s="11">
        <v>0.78400000000000003</v>
      </c>
      <c r="AJ2936" s="11">
        <v>0.68243906369857998</v>
      </c>
      <c r="AK2936" s="11">
        <v>0.76643003659178799</v>
      </c>
      <c r="AL2936" s="11">
        <v>0.80676457488920872</v>
      </c>
      <c r="AM2936" s="11">
        <v>0.22540445402913667</v>
      </c>
      <c r="AN2936" s="11">
        <v>1</v>
      </c>
      <c r="AO2936" s="11">
        <v>0.81527177945090012</v>
      </c>
      <c r="AP2936" s="11">
        <v>0.80136000341176994</v>
      </c>
      <c r="AQ2936" s="11">
        <v>0.80676457488920872</v>
      </c>
      <c r="AR2936" s="11">
        <v>30363.790403327301</v>
      </c>
      <c r="AS2936" s="11">
        <v>30500</v>
      </c>
      <c r="AT2936" s="11">
        <v>272657000</v>
      </c>
      <c r="AW2936" s="11">
        <v>7.0000000000000007E-2</v>
      </c>
      <c r="AX2936" s="11">
        <v>-1.3537746210484897E-2</v>
      </c>
    </row>
    <row r="2937" spans="1:50">
      <c r="A2937"/>
      <c r="B2937"/>
      <c r="C2937"/>
      <c r="D2937"/>
      <c r="E2937"/>
      <c r="F2937"/>
      <c r="G2937"/>
      <c r="H2937"/>
      <c r="I2937"/>
      <c r="J2937"/>
      <c r="K2937"/>
      <c r="L2937"/>
      <c r="M2937"/>
      <c r="N2937"/>
      <c r="O2937"/>
      <c r="P2937"/>
      <c r="Q2937"/>
      <c r="R2937"/>
      <c r="S2937"/>
      <c r="T2937"/>
      <c r="U2937"/>
      <c r="V2937"/>
      <c r="W2937"/>
      <c r="X2937"/>
      <c r="Y2937"/>
      <c r="Z2937"/>
      <c r="AA2937" s="11">
        <v>8.1860570710069504E-3</v>
      </c>
      <c r="AB2937" s="11">
        <v>0.40420002597031479</v>
      </c>
      <c r="AC2937" s="11">
        <v>0.85</v>
      </c>
      <c r="AD2937" s="11">
        <v>0.7</v>
      </c>
      <c r="AE2937" s="11">
        <v>0.64300000000000002</v>
      </c>
      <c r="AF2937" s="11">
        <v>0.60299999999999998</v>
      </c>
      <c r="AG2937" s="11">
        <v>0.7</v>
      </c>
      <c r="AH2937" s="11">
        <v>0.84299999999999997</v>
      </c>
      <c r="AI2937" s="11">
        <v>0.78400000000000003</v>
      </c>
      <c r="AJ2937" s="11">
        <v>0.68489900602957199</v>
      </c>
      <c r="AK2937" s="11">
        <v>0.77455423724475803</v>
      </c>
      <c r="AL2937" s="11">
        <v>0.82483009061387058</v>
      </c>
      <c r="AM2937" s="11">
        <v>0.27876791507262666</v>
      </c>
      <c r="AN2937" s="11">
        <v>0.99930014285714286</v>
      </c>
      <c r="AO2937" s="11">
        <v>0.81803251849194769</v>
      </c>
      <c r="AP2937" s="11">
        <v>0.82044000298529862</v>
      </c>
      <c r="AQ2937" s="11">
        <v>0.82483009061387058</v>
      </c>
      <c r="AR2937" s="11">
        <v>31687.051846266499</v>
      </c>
      <c r="AS2937" s="11">
        <v>32060</v>
      </c>
      <c r="AT2937" s="11">
        <v>275854000</v>
      </c>
      <c r="AW2937" s="11">
        <v>7.0000000000000007E-2</v>
      </c>
      <c r="AX2937" s="11">
        <v>-1.4678183839640729E-2</v>
      </c>
    </row>
    <row r="2938" spans="1:50">
      <c r="A2938"/>
      <c r="B2938"/>
      <c r="C2938"/>
      <c r="D2938"/>
      <c r="E2938"/>
      <c r="F2938"/>
      <c r="G2938"/>
      <c r="H2938"/>
      <c r="I2938"/>
      <c r="J2938"/>
      <c r="K2938"/>
      <c r="L2938"/>
      <c r="M2938"/>
      <c r="N2938"/>
      <c r="O2938"/>
      <c r="P2938"/>
      <c r="Q2938"/>
      <c r="R2938"/>
      <c r="S2938"/>
      <c r="T2938"/>
      <c r="U2938"/>
      <c r="V2938"/>
      <c r="W2938"/>
      <c r="X2938"/>
      <c r="Y2938"/>
      <c r="Z2938"/>
      <c r="AA2938" s="11">
        <v>8.1860570710069504E-3</v>
      </c>
      <c r="AB2938" s="11">
        <v>0.39096002687625175</v>
      </c>
      <c r="AC2938" s="11">
        <v>0.85</v>
      </c>
      <c r="AD2938" s="11">
        <v>0.7</v>
      </c>
      <c r="AE2938" s="11">
        <v>0.6409999999999999</v>
      </c>
      <c r="AF2938" s="11">
        <v>0.61299999999999999</v>
      </c>
      <c r="AG2938" s="11">
        <v>0.7</v>
      </c>
      <c r="AH2938" s="11">
        <v>0.85</v>
      </c>
      <c r="AI2938" s="11">
        <v>0.78400000000000003</v>
      </c>
      <c r="AJ2938" s="11">
        <v>0.70392633312699693</v>
      </c>
      <c r="AK2938" s="11">
        <v>0.77443637845442004</v>
      </c>
      <c r="AL2938" s="11">
        <v>0.82855325408408598</v>
      </c>
      <c r="AM2938" s="11">
        <v>0.34263108435270112</v>
      </c>
      <c r="AN2938" s="11">
        <v>1</v>
      </c>
      <c r="AO2938" s="11">
        <v>0.81433482574098015</v>
      </c>
      <c r="AP2938" s="11">
        <v>0.83952000255882753</v>
      </c>
      <c r="AQ2938" s="11">
        <v>0.82855325408408598</v>
      </c>
      <c r="AR2938" s="11">
        <v>33332.138761467897</v>
      </c>
      <c r="AS2938" s="11">
        <v>33690</v>
      </c>
      <c r="AT2938" s="11">
        <v>279040000</v>
      </c>
      <c r="AW2938" s="11">
        <v>7.0000000000000007E-2</v>
      </c>
      <c r="AX2938" s="11">
        <v>-1.6246234687076533E-2</v>
      </c>
    </row>
    <row r="2939" spans="1:50">
      <c r="A2939"/>
      <c r="B2939"/>
      <c r="C2939"/>
      <c r="D2939"/>
      <c r="E2939"/>
      <c r="F2939"/>
      <c r="G2939"/>
      <c r="H2939"/>
      <c r="I2939"/>
      <c r="J2939"/>
      <c r="K2939"/>
      <c r="L2939"/>
      <c r="M2939"/>
      <c r="N2939"/>
      <c r="O2939"/>
      <c r="P2939"/>
      <c r="Q2939"/>
      <c r="R2939"/>
      <c r="S2939"/>
      <c r="T2939"/>
      <c r="U2939"/>
      <c r="V2939"/>
      <c r="W2939"/>
      <c r="X2939"/>
      <c r="Y2939"/>
      <c r="Z2939"/>
      <c r="AA2939" s="11">
        <v>8.1860570710069504E-3</v>
      </c>
      <c r="AB2939" s="11">
        <v>0.37772002778218883</v>
      </c>
      <c r="AC2939" s="11">
        <v>0.85</v>
      </c>
      <c r="AD2939" s="11">
        <v>0.7</v>
      </c>
      <c r="AE2939" s="11">
        <v>0.63800000000000001</v>
      </c>
      <c r="AF2939" s="11">
        <v>0.69299999999999995</v>
      </c>
      <c r="AG2939" s="11">
        <v>0.7</v>
      </c>
      <c r="AH2939" s="11">
        <v>0.86299999999999999</v>
      </c>
      <c r="AI2939" s="11">
        <v>0.78400000000000003</v>
      </c>
      <c r="AJ2939" s="11">
        <v>0.72295366022442198</v>
      </c>
      <c r="AK2939" s="11">
        <v>0.77431851966408194</v>
      </c>
      <c r="AL2939" s="11">
        <v>0.83227641755430137</v>
      </c>
      <c r="AM2939" s="11">
        <v>0.43109258812985668</v>
      </c>
      <c r="AN2939" s="11">
        <v>0.96429271428571428</v>
      </c>
      <c r="AO2939" s="11">
        <v>0.81063713299001283</v>
      </c>
      <c r="AP2939" s="11">
        <v>0.85860000213235621</v>
      </c>
      <c r="AQ2939" s="11">
        <v>0.83227641755430137</v>
      </c>
      <c r="AR2939" s="11">
        <v>35080.7309017195</v>
      </c>
      <c r="AS2939" s="11">
        <v>35690</v>
      </c>
      <c r="AT2939" s="11">
        <v>282172000</v>
      </c>
      <c r="AU2939" s="11">
        <v>40.81</v>
      </c>
      <c r="AW2939" s="11">
        <v>0.08</v>
      </c>
      <c r="AX2939" s="11">
        <v>-1.7581124850609253E-2</v>
      </c>
    </row>
    <row r="2940" spans="1:50">
      <c r="A2940"/>
      <c r="B2940"/>
      <c r="C2940"/>
      <c r="D2940"/>
      <c r="E2940"/>
      <c r="F2940"/>
      <c r="G2940"/>
      <c r="H2940"/>
      <c r="I2940"/>
      <c r="J2940"/>
      <c r="K2940"/>
      <c r="L2940"/>
      <c r="M2940"/>
      <c r="N2940"/>
      <c r="O2940"/>
      <c r="P2940"/>
      <c r="Q2940"/>
      <c r="R2940"/>
      <c r="S2940"/>
      <c r="T2940"/>
      <c r="U2940"/>
      <c r="V2940"/>
      <c r="W2940"/>
      <c r="X2940"/>
      <c r="Y2940"/>
      <c r="Z2940"/>
      <c r="AA2940" s="11">
        <v>8.1860570710069504E-3</v>
      </c>
      <c r="AB2940" s="11">
        <v>0.3644800286881259</v>
      </c>
      <c r="AC2940" s="11">
        <v>0.85</v>
      </c>
      <c r="AD2940" s="11">
        <v>0.9</v>
      </c>
      <c r="AE2940" s="11">
        <v>0.63500000000000001</v>
      </c>
      <c r="AF2940" s="11">
        <v>0.71200000000000008</v>
      </c>
      <c r="AG2940" s="11">
        <v>0.7</v>
      </c>
      <c r="AH2940" s="11">
        <v>0.8590000000000001</v>
      </c>
      <c r="AI2940" s="11">
        <v>0.81</v>
      </c>
      <c r="AJ2940" s="11">
        <v>0.64854387985084494</v>
      </c>
      <c r="AK2940" s="11">
        <v>0.76996013502244198</v>
      </c>
      <c r="AL2940" s="11">
        <v>0.86056629625531345</v>
      </c>
      <c r="AM2940" s="11">
        <v>0.50083056025205996</v>
      </c>
      <c r="AN2940" s="11">
        <v>0.97721742857142857</v>
      </c>
      <c r="AO2940" s="11">
        <v>0.80591113991348062</v>
      </c>
      <c r="AP2940" s="11">
        <v>0.87768000170588489</v>
      </c>
      <c r="AQ2940" s="11">
        <v>0.86056629625531345</v>
      </c>
      <c r="AR2940" s="11">
        <v>35898.092478655301</v>
      </c>
      <c r="AS2940" s="11">
        <v>36440</v>
      </c>
      <c r="AT2940" s="11">
        <v>285082000</v>
      </c>
      <c r="AW2940" s="11">
        <v>0.09</v>
      </c>
      <c r="AX2940" s="11">
        <v>-1.6694956846086989E-2</v>
      </c>
    </row>
    <row r="2941" spans="1:50">
      <c r="A2941"/>
      <c r="B2941"/>
      <c r="C2941"/>
      <c r="D2941"/>
      <c r="E2941"/>
      <c r="F2941"/>
      <c r="G2941"/>
      <c r="H2941"/>
      <c r="I2941"/>
      <c r="J2941"/>
      <c r="K2941"/>
      <c r="L2941"/>
      <c r="M2941"/>
      <c r="N2941"/>
      <c r="O2941"/>
      <c r="P2941"/>
      <c r="Q2941"/>
      <c r="R2941"/>
      <c r="S2941"/>
      <c r="T2941"/>
      <c r="U2941"/>
      <c r="V2941"/>
      <c r="W2941"/>
      <c r="X2941"/>
      <c r="Y2941"/>
      <c r="Z2941"/>
      <c r="AA2941" s="11">
        <v>8.1860570710069504E-3</v>
      </c>
      <c r="AB2941" s="11">
        <v>0.35124002959406297</v>
      </c>
      <c r="AC2941" s="11">
        <v>0.85</v>
      </c>
      <c r="AD2941" s="11">
        <v>0.9</v>
      </c>
      <c r="AE2941" s="11">
        <v>0.63400000000000001</v>
      </c>
      <c r="AF2941" s="11">
        <v>0.65300000000000002</v>
      </c>
      <c r="AG2941" s="11">
        <v>0.7</v>
      </c>
      <c r="AH2941" s="11">
        <v>0.84099999999999997</v>
      </c>
      <c r="AI2941" s="11">
        <v>0.79400000000000004</v>
      </c>
      <c r="AJ2941" s="11">
        <v>0.57413409947726801</v>
      </c>
      <c r="AK2941" s="11">
        <v>0.76560175038080192</v>
      </c>
      <c r="AL2941" s="11">
        <v>0.88885617495632552</v>
      </c>
      <c r="AM2941" s="11">
        <v>0.54744046488428111</v>
      </c>
      <c r="AN2941" s="11">
        <v>1</v>
      </c>
      <c r="AO2941" s="11">
        <v>0.80118514683694841</v>
      </c>
      <c r="AP2941" s="11">
        <v>0.8967600012794138</v>
      </c>
      <c r="AQ2941" s="11">
        <v>0.88885617495632552</v>
      </c>
      <c r="AR2941" s="11">
        <v>36796.569887840298</v>
      </c>
      <c r="AS2941" s="11">
        <v>37040</v>
      </c>
      <c r="AT2941" s="11">
        <v>287804000</v>
      </c>
      <c r="AW2941" s="11">
        <v>0.09</v>
      </c>
      <c r="AX2941" s="11">
        <v>-1.6264439309405659E-2</v>
      </c>
    </row>
    <row r="2942" spans="1:50">
      <c r="A2942"/>
      <c r="B2942"/>
      <c r="C2942"/>
      <c r="D2942"/>
      <c r="E2942"/>
      <c r="F2942"/>
      <c r="G2942"/>
      <c r="H2942"/>
      <c r="I2942"/>
      <c r="J2942"/>
      <c r="K2942"/>
      <c r="L2942"/>
      <c r="M2942"/>
      <c r="N2942"/>
      <c r="O2942"/>
      <c r="P2942"/>
      <c r="Q2942"/>
      <c r="R2942"/>
      <c r="S2942"/>
      <c r="T2942"/>
      <c r="U2942"/>
      <c r="V2942"/>
      <c r="W2942"/>
      <c r="X2942"/>
      <c r="Y2942"/>
      <c r="Z2942"/>
      <c r="AA2942" s="11">
        <v>8.1860570710069504E-3</v>
      </c>
      <c r="AB2942" s="11">
        <v>0.33800003050000005</v>
      </c>
      <c r="AC2942" s="11">
        <v>0.85</v>
      </c>
      <c r="AD2942" s="11">
        <v>0.9</v>
      </c>
      <c r="AE2942" s="11">
        <v>0.63500000000000001</v>
      </c>
      <c r="AF2942" s="11">
        <v>0.63500000000000001</v>
      </c>
      <c r="AG2942" s="11">
        <v>0.7</v>
      </c>
      <c r="AH2942" s="11">
        <v>0.84200000000000008</v>
      </c>
      <c r="AI2942" s="11">
        <v>0.81400000000000006</v>
      </c>
      <c r="AJ2942" s="11">
        <v>0.55798287517817402</v>
      </c>
      <c r="AK2942" s="11">
        <v>0.76087243844949204</v>
      </c>
      <c r="AL2942" s="11">
        <v>0.8414414613778064</v>
      </c>
      <c r="AM2942" s="11">
        <v>0.61477630893087998</v>
      </c>
      <c r="AN2942" s="11">
        <v>1</v>
      </c>
      <c r="AO2942" s="11">
        <v>0.80649853515152758</v>
      </c>
      <c r="AP2942" s="11">
        <v>0.91584000085294248</v>
      </c>
      <c r="AQ2942" s="11">
        <v>0.8414414613778064</v>
      </c>
      <c r="AR2942" s="11">
        <v>38195.683473061297</v>
      </c>
      <c r="AS2942" s="11">
        <v>38380</v>
      </c>
      <c r="AT2942" s="11">
        <v>290326000</v>
      </c>
      <c r="AW2942" s="11">
        <v>0.09</v>
      </c>
      <c r="AX2942" s="11">
        <v>-1.5945535192121052E-2</v>
      </c>
    </row>
    <row r="2943" spans="1:50">
      <c r="A2943"/>
      <c r="B2943"/>
      <c r="C2943"/>
      <c r="D2943"/>
      <c r="E2943"/>
      <c r="F2943"/>
      <c r="G2943"/>
      <c r="H2943"/>
      <c r="I2943"/>
      <c r="J2943"/>
      <c r="K2943"/>
      <c r="L2943"/>
      <c r="M2943"/>
      <c r="N2943"/>
      <c r="O2943"/>
      <c r="P2943"/>
      <c r="Q2943"/>
      <c r="R2943"/>
      <c r="S2943"/>
      <c r="T2943"/>
      <c r="U2943"/>
      <c r="V2943"/>
      <c r="W2943"/>
      <c r="X2943"/>
      <c r="Y2943"/>
      <c r="Z2943"/>
      <c r="AA2943" s="11">
        <v>8.1860570710069504E-3</v>
      </c>
      <c r="AB2943" s="11">
        <v>0.35499999999999998</v>
      </c>
      <c r="AC2943" s="11">
        <v>0.85</v>
      </c>
      <c r="AD2943" s="11">
        <v>0.9</v>
      </c>
      <c r="AE2943" s="11">
        <v>0.67200000000000004</v>
      </c>
      <c r="AF2943" s="11">
        <v>0.622</v>
      </c>
      <c r="AG2943" s="11">
        <v>0.7</v>
      </c>
      <c r="AH2943" s="11">
        <v>0.8590000000000001</v>
      </c>
      <c r="AI2943" s="11">
        <v>0.81400000000000006</v>
      </c>
      <c r="AJ2943" s="11">
        <v>0.52130276735793402</v>
      </c>
      <c r="AK2943" s="11">
        <v>0.76772010026509996</v>
      </c>
      <c r="AL2943" s="11">
        <v>0.84814366585628131</v>
      </c>
      <c r="AM2943" s="11">
        <v>0.70075842472967886</v>
      </c>
      <c r="AN2943" s="11">
        <v>1</v>
      </c>
      <c r="AO2943" s="11">
        <v>0.78247028933541229</v>
      </c>
      <c r="AP2943" s="11">
        <v>0.93492000042647139</v>
      </c>
      <c r="AQ2943" s="11">
        <v>0.84814366585628131</v>
      </c>
      <c r="AR2943" s="11">
        <v>40308.688738286801</v>
      </c>
      <c r="AS2943" s="11">
        <v>40650</v>
      </c>
      <c r="AT2943" s="11">
        <v>293046000</v>
      </c>
      <c r="AW2943" s="11">
        <v>0.09</v>
      </c>
      <c r="AX2943" s="11">
        <v>-1.7927790605841348E-2</v>
      </c>
    </row>
    <row r="2944" spans="1:50">
      <c r="A2944"/>
      <c r="B2944"/>
      <c r="C2944"/>
      <c r="D2944"/>
      <c r="E2944"/>
      <c r="F2944"/>
      <c r="G2944"/>
      <c r="H2944"/>
      <c r="I2944"/>
      <c r="J2944"/>
      <c r="K2944"/>
      <c r="L2944"/>
      <c r="M2944"/>
      <c r="N2944"/>
      <c r="O2944"/>
      <c r="P2944"/>
      <c r="Q2944"/>
      <c r="R2944"/>
      <c r="S2944"/>
      <c r="T2944"/>
      <c r="U2944"/>
      <c r="V2944"/>
      <c r="W2944"/>
      <c r="X2944"/>
      <c r="Y2944"/>
      <c r="Z2944"/>
      <c r="AA2944" s="11">
        <v>8.1860570710069504E-3</v>
      </c>
      <c r="AB2944" s="11">
        <v>0.34660003660000005</v>
      </c>
      <c r="AC2944" s="11">
        <v>0.85</v>
      </c>
      <c r="AD2944" s="11">
        <v>0.9</v>
      </c>
      <c r="AE2944" s="11">
        <v>0.68599999999999994</v>
      </c>
      <c r="AF2944" s="11">
        <v>0.6</v>
      </c>
      <c r="AG2944" s="11">
        <v>0.7</v>
      </c>
      <c r="AH2944" s="11">
        <v>0.85699999999999998</v>
      </c>
      <c r="AI2944" s="11">
        <v>0.79799999999999993</v>
      </c>
      <c r="AJ2944" s="11">
        <v>0.50777520938285359</v>
      </c>
      <c r="AK2944" s="11">
        <v>0.76535026646219606</v>
      </c>
      <c r="AL2944" s="11">
        <v>0.7975318879411043</v>
      </c>
      <c r="AM2944" s="11">
        <v>0.80021729844385892</v>
      </c>
      <c r="AN2944" s="11">
        <v>1</v>
      </c>
      <c r="AO2944" s="11">
        <v>0.79776361987662903</v>
      </c>
      <c r="AP2944" s="11">
        <v>0.95400000000000007</v>
      </c>
      <c r="AQ2944" s="11">
        <v>0.7975318879411043</v>
      </c>
      <c r="AR2944" s="11">
        <v>42534.479785496696</v>
      </c>
      <c r="AS2944" s="11">
        <v>43130</v>
      </c>
      <c r="AT2944" s="11">
        <v>295753000</v>
      </c>
      <c r="AW2944" s="11">
        <v>0.08</v>
      </c>
      <c r="AX2944" s="11">
        <v>-1.8948410469495025E-2</v>
      </c>
    </row>
    <row r="2945" spans="1:50">
      <c r="A2945"/>
      <c r="B2945"/>
      <c r="C2945"/>
      <c r="D2945"/>
      <c r="E2945"/>
      <c r="F2945"/>
      <c r="G2945"/>
      <c r="H2945"/>
      <c r="I2945"/>
      <c r="J2945"/>
      <c r="K2945"/>
      <c r="L2945"/>
      <c r="M2945"/>
      <c r="N2945"/>
      <c r="O2945"/>
      <c r="P2945"/>
      <c r="Q2945"/>
      <c r="R2945"/>
      <c r="S2945"/>
      <c r="T2945"/>
      <c r="U2945"/>
      <c r="V2945"/>
      <c r="W2945"/>
      <c r="X2945"/>
      <c r="Y2945"/>
      <c r="Z2945"/>
      <c r="AA2945" s="11">
        <v>8.1860570710069504E-3</v>
      </c>
      <c r="AB2945" s="11">
        <v>0.34770001829999997</v>
      </c>
      <c r="AC2945" s="11">
        <v>0.93200000000000005</v>
      </c>
      <c r="AD2945" s="11">
        <v>0.9</v>
      </c>
      <c r="AE2945" s="11">
        <v>0.68900000000000006</v>
      </c>
      <c r="AF2945" s="11">
        <v>0.61099999999999999</v>
      </c>
      <c r="AG2945" s="11">
        <v>0.7</v>
      </c>
      <c r="AH2945" s="11">
        <v>0.85</v>
      </c>
      <c r="AI2945" s="11">
        <v>0.81400000000000006</v>
      </c>
      <c r="AJ2945" s="11">
        <v>0.59047096900311802</v>
      </c>
      <c r="AK2945" s="11">
        <v>0.71757407470639401</v>
      </c>
      <c r="AL2945" s="11">
        <v>0.75205701798491931</v>
      </c>
      <c r="AM2945" s="11">
        <v>0.89977550266304562</v>
      </c>
      <c r="AN2945" s="11">
        <v>1</v>
      </c>
      <c r="AO2945" s="11">
        <v>0.81461079036469075</v>
      </c>
      <c r="AP2945" s="11">
        <v>0.97799999999999998</v>
      </c>
      <c r="AQ2945" s="11">
        <v>0.75205701798491931</v>
      </c>
      <c r="AR2945" s="11">
        <v>44663.471682189498</v>
      </c>
      <c r="AS2945" s="11">
        <v>45640</v>
      </c>
      <c r="AT2945" s="11">
        <v>298593000</v>
      </c>
      <c r="AW2945" s="11">
        <v>0.1</v>
      </c>
      <c r="AX2945" s="11">
        <v>-2.0119524738920647E-2</v>
      </c>
    </row>
    <row r="2946" spans="1:50">
      <c r="A2946"/>
      <c r="B2946"/>
      <c r="C2946"/>
      <c r="D2946"/>
      <c r="E2946"/>
      <c r="F2946"/>
      <c r="G2946"/>
      <c r="H2946"/>
      <c r="I2946"/>
      <c r="J2946"/>
      <c r="K2946"/>
      <c r="L2946"/>
      <c r="M2946"/>
      <c r="N2946"/>
      <c r="O2946"/>
      <c r="P2946"/>
      <c r="Q2946"/>
      <c r="R2946"/>
      <c r="S2946"/>
      <c r="T2946"/>
      <c r="U2946"/>
      <c r="V2946"/>
      <c r="W2946"/>
      <c r="X2946"/>
      <c r="Y2946"/>
      <c r="Z2946"/>
      <c r="AA2946" s="11">
        <v>8.1860570710069504E-3</v>
      </c>
      <c r="AB2946" s="11">
        <v>0.3488</v>
      </c>
      <c r="AC2946" s="11">
        <v>0.91400000000000003</v>
      </c>
      <c r="AD2946" s="11">
        <v>0.8</v>
      </c>
      <c r="AE2946" s="11">
        <v>0.69</v>
      </c>
      <c r="AF2946" s="11">
        <v>0.60299999999999998</v>
      </c>
      <c r="AG2946" s="11">
        <v>0.8</v>
      </c>
      <c r="AH2946" s="11">
        <v>0.83799999999999997</v>
      </c>
      <c r="AI2946" s="11">
        <v>0.86599999999999999</v>
      </c>
      <c r="AJ2946" s="11">
        <v>0.570196363293754</v>
      </c>
      <c r="AK2946" s="11">
        <v>0.71848746642669803</v>
      </c>
      <c r="AL2946" s="11">
        <v>0.75973612081361019</v>
      </c>
      <c r="AM2946" s="11">
        <v>0.9689708277147755</v>
      </c>
      <c r="AN2946" s="11">
        <v>1</v>
      </c>
      <c r="AO2946" s="11">
        <v>0.81432630490031577</v>
      </c>
      <c r="AP2946" s="11">
        <v>0.94700000000000006</v>
      </c>
      <c r="AQ2946" s="11">
        <v>0.75973612081361019</v>
      </c>
      <c r="AR2946" s="11">
        <v>46627.097287618497</v>
      </c>
      <c r="AS2946" s="11">
        <v>46740</v>
      </c>
      <c r="AT2946" s="11">
        <v>301580000</v>
      </c>
      <c r="AW2946" s="11">
        <v>0.1</v>
      </c>
      <c r="AX2946" s="11">
        <v>-2.088365177175866E-2</v>
      </c>
    </row>
    <row r="2947" spans="1:50">
      <c r="A2947"/>
      <c r="B2947"/>
      <c r="C2947"/>
      <c r="D2947"/>
      <c r="E2947"/>
      <c r="F2947"/>
      <c r="G2947"/>
      <c r="H2947"/>
      <c r="I2947"/>
      <c r="J2947"/>
      <c r="K2947"/>
      <c r="L2947"/>
      <c r="M2947"/>
      <c r="N2947"/>
      <c r="O2947"/>
      <c r="P2947"/>
      <c r="Q2947"/>
      <c r="R2947"/>
      <c r="S2947"/>
      <c r="T2947"/>
      <c r="U2947"/>
      <c r="V2947"/>
      <c r="W2947"/>
      <c r="X2947"/>
      <c r="Y2947"/>
      <c r="Z2947"/>
      <c r="AA2947" s="11">
        <v>8.1860570710069504E-3</v>
      </c>
      <c r="AB2947" s="11">
        <v>0.32629999999999992</v>
      </c>
      <c r="AC2947" s="11">
        <v>0.92599999999999993</v>
      </c>
      <c r="AD2947" s="11">
        <v>0.8</v>
      </c>
      <c r="AE2947" s="11">
        <v>0.68299999999999994</v>
      </c>
      <c r="AF2947" s="11">
        <v>0.59799999999999998</v>
      </c>
      <c r="AG2947" s="11">
        <v>0.8</v>
      </c>
      <c r="AH2947" s="11">
        <v>0.83700000000000008</v>
      </c>
      <c r="AI2947" s="11">
        <v>0.86799999999999999</v>
      </c>
      <c r="AJ2947" s="11">
        <v>0.60487501728733606</v>
      </c>
      <c r="AK2947" s="11">
        <v>0.71501434580273793</v>
      </c>
      <c r="AL2947" s="11">
        <v>0.79243990500021444</v>
      </c>
      <c r="AM2947" s="11">
        <v>0.9874515172256445</v>
      </c>
      <c r="AN2947" s="11">
        <v>1</v>
      </c>
      <c r="AO2947" s="11">
        <v>0.8264494849370394</v>
      </c>
      <c r="AP2947" s="11">
        <v>0.95400000000000007</v>
      </c>
      <c r="AQ2947" s="11">
        <v>0.79243990500021444</v>
      </c>
      <c r="AR2947" s="11">
        <v>47208.542094455799</v>
      </c>
      <c r="AS2947" s="11">
        <v>47100</v>
      </c>
      <c r="AT2947" s="11">
        <v>304375000</v>
      </c>
      <c r="AW2947" s="11">
        <v>0.11</v>
      </c>
      <c r="AX2947" s="11">
        <v>-2.5395739532798695E-2</v>
      </c>
    </row>
    <row r="2948" spans="1:50">
      <c r="A2948"/>
      <c r="B2948"/>
      <c r="C2948"/>
      <c r="D2948"/>
      <c r="E2948"/>
      <c r="F2948"/>
      <c r="G2948"/>
      <c r="H2948"/>
      <c r="I2948"/>
      <c r="J2948"/>
      <c r="K2948"/>
      <c r="L2948"/>
      <c r="M2948"/>
      <c r="N2948"/>
      <c r="O2948"/>
      <c r="P2948"/>
      <c r="Q2948"/>
      <c r="R2948"/>
      <c r="S2948"/>
      <c r="T2948"/>
      <c r="U2948"/>
      <c r="V2948"/>
      <c r="W2948"/>
      <c r="X2948"/>
      <c r="Y2948"/>
      <c r="Z2948"/>
      <c r="AA2948" s="11">
        <v>8.1860570710069504E-3</v>
      </c>
      <c r="AB2948" s="11">
        <v>0.33977399969883271</v>
      </c>
      <c r="AC2948" s="11">
        <v>0.91900000000000004</v>
      </c>
      <c r="AD2948" s="11">
        <v>0.8</v>
      </c>
      <c r="AE2948" s="11">
        <v>0.67500000000000004</v>
      </c>
      <c r="AF2948" s="11">
        <v>0.59599999999999997</v>
      </c>
      <c r="AG2948" s="11">
        <v>0.8</v>
      </c>
      <c r="AH2948" s="11">
        <v>0.84</v>
      </c>
      <c r="AI2948" s="11">
        <v>0.86799999999999999</v>
      </c>
      <c r="AJ2948" s="11">
        <v>0.581978678002532</v>
      </c>
      <c r="AK2948" s="11">
        <v>0.72299940528943196</v>
      </c>
      <c r="AL2948" s="11">
        <v>0.73634110151928633</v>
      </c>
      <c r="AM2948" s="11">
        <v>1</v>
      </c>
      <c r="AN2948" s="11">
        <v>1</v>
      </c>
      <c r="AO2948" s="11">
        <v>0.80500980574410119</v>
      </c>
      <c r="AP2948" s="11">
        <v>0.95099999999999996</v>
      </c>
      <c r="AQ2948" s="11">
        <v>0.73634110151928633</v>
      </c>
      <c r="AR2948" s="11">
        <v>45989.179399818197</v>
      </c>
      <c r="AS2948" s="11">
        <v>45640</v>
      </c>
      <c r="AT2948" s="11">
        <v>307007000</v>
      </c>
      <c r="AW2948" s="11">
        <v>0.1</v>
      </c>
      <c r="AX2948" s="11">
        <v>-2.6280856456678769E-2</v>
      </c>
    </row>
    <row r="2949" spans="1:50">
      <c r="A2949"/>
      <c r="B2949"/>
      <c r="C2949"/>
      <c r="D2949"/>
      <c r="E2949"/>
      <c r="F2949"/>
      <c r="G2949"/>
      <c r="H2949"/>
      <c r="I2949"/>
      <c r="J2949"/>
      <c r="K2949"/>
      <c r="L2949"/>
      <c r="M2949"/>
      <c r="N2949"/>
      <c r="O2949"/>
      <c r="P2949"/>
      <c r="Q2949"/>
      <c r="R2949"/>
      <c r="S2949"/>
      <c r="T2949"/>
      <c r="U2949"/>
      <c r="V2949"/>
      <c r="W2949"/>
      <c r="X2949"/>
      <c r="Y2949"/>
      <c r="Z2949"/>
      <c r="AA2949" s="11">
        <v>8.1860570710069504E-3</v>
      </c>
      <c r="AB2949" s="11">
        <v>0.35324799939766516</v>
      </c>
      <c r="AC2949" s="11">
        <v>0.91299999999999992</v>
      </c>
      <c r="AD2949" s="11">
        <v>0.7</v>
      </c>
      <c r="AE2949" s="11">
        <v>0.67500000000000004</v>
      </c>
      <c r="AF2949" s="11">
        <v>0.57999999999999996</v>
      </c>
      <c r="AG2949" s="11">
        <v>0.75</v>
      </c>
      <c r="AH2949" s="11">
        <v>0.78099999999999992</v>
      </c>
      <c r="AI2949" s="11">
        <v>0.86900000000000011</v>
      </c>
      <c r="AJ2949" s="11">
        <v>0.58115889124083031</v>
      </c>
      <c r="AK2949" s="11">
        <v>0.72076941128638194</v>
      </c>
      <c r="AL2949" s="11">
        <v>0.73397769055691986</v>
      </c>
      <c r="AM2949" s="11">
        <v>1</v>
      </c>
      <c r="AN2949" s="11">
        <v>1</v>
      </c>
      <c r="AO2949" s="11">
        <v>0.80195970775483505</v>
      </c>
      <c r="AP2949" s="11">
        <v>0.94799999999999995</v>
      </c>
      <c r="AQ2949" s="11">
        <v>0.73397769055691986</v>
      </c>
      <c r="AS2949" s="11">
        <v>49542.666666666977</v>
      </c>
      <c r="AW2949" s="11">
        <v>0.08</v>
      </c>
      <c r="AX2949" s="11">
        <v>-3.1314067611434709E-2</v>
      </c>
    </row>
    <row r="2950" spans="1:50">
      <c r="A2950"/>
      <c r="B2950"/>
      <c r="C2950"/>
      <c r="D2950"/>
      <c r="E2950"/>
      <c r="F2950"/>
      <c r="G2950"/>
      <c r="H2950"/>
      <c r="I2950"/>
      <c r="J2950"/>
      <c r="K2950"/>
      <c r="L2950"/>
      <c r="M2950"/>
      <c r="N2950"/>
      <c r="O2950"/>
      <c r="P2950"/>
      <c r="Q2950"/>
      <c r="R2950"/>
      <c r="S2950"/>
      <c r="T2950"/>
      <c r="U2950"/>
      <c r="V2950"/>
      <c r="W2950"/>
      <c r="X2950"/>
      <c r="Y2950"/>
      <c r="Z2950"/>
      <c r="AA2950" s="11">
        <v>4.2852245457661982E-2</v>
      </c>
      <c r="AB2950" s="11">
        <v>0.5</v>
      </c>
      <c r="AC2950" s="11">
        <v>0.7</v>
      </c>
      <c r="AD2950" s="11">
        <v>0.5</v>
      </c>
      <c r="AE2950" s="11">
        <v>0.84599999999999997</v>
      </c>
      <c r="AF2950" s="11">
        <v>0.79599999999999993</v>
      </c>
      <c r="AG2950" s="11">
        <v>0.7</v>
      </c>
      <c r="AH2950" s="11">
        <v>0.45200000000000001</v>
      </c>
      <c r="AI2950" s="11">
        <v>0.63</v>
      </c>
      <c r="AJ2950" s="11">
        <v>0.63245532859503051</v>
      </c>
      <c r="AK2950" s="11">
        <v>0.68421042088861428</v>
      </c>
      <c r="AL2950" s="11">
        <v>0.60555073618391386</v>
      </c>
      <c r="AM2950" s="11">
        <v>1.3777227710636889E-2</v>
      </c>
      <c r="AN2950" s="11">
        <v>0.41289150018834375</v>
      </c>
      <c r="AO2950" s="11">
        <v>0.62194058635421734</v>
      </c>
      <c r="AP2950" s="11">
        <v>0.60720000339299451</v>
      </c>
      <c r="AQ2950" s="11">
        <v>0.60555073618391386</v>
      </c>
      <c r="AR2950" s="11">
        <v>6974.7686915731001</v>
      </c>
      <c r="AS2950" s="11">
        <v>6860</v>
      </c>
      <c r="AT2950" s="11">
        <v>3218193</v>
      </c>
      <c r="AW2950" s="11">
        <v>0.03</v>
      </c>
      <c r="AX2950" s="11">
        <v>7.8613894534353607E-2</v>
      </c>
    </row>
    <row r="2951" spans="1:50">
      <c r="A2951"/>
      <c r="B2951"/>
      <c r="C2951"/>
      <c r="D2951"/>
      <c r="E2951"/>
      <c r="F2951"/>
      <c r="G2951"/>
      <c r="H2951"/>
      <c r="I2951"/>
      <c r="J2951"/>
      <c r="K2951"/>
      <c r="L2951"/>
      <c r="M2951"/>
      <c r="N2951"/>
      <c r="O2951"/>
      <c r="P2951"/>
      <c r="Q2951"/>
      <c r="R2951"/>
      <c r="S2951"/>
      <c r="T2951"/>
      <c r="U2951"/>
      <c r="V2951"/>
      <c r="W2951"/>
      <c r="X2951"/>
      <c r="Y2951"/>
      <c r="Z2951"/>
      <c r="AA2951" s="11">
        <v>4.2852245457661982E-2</v>
      </c>
      <c r="AB2951" s="11">
        <v>0.5</v>
      </c>
      <c r="AC2951" s="11">
        <v>0.7</v>
      </c>
      <c r="AD2951" s="11">
        <v>0.7</v>
      </c>
      <c r="AE2951" s="11">
        <v>0.83</v>
      </c>
      <c r="AF2951" s="11">
        <v>0.66900000000000004</v>
      </c>
      <c r="AG2951" s="11">
        <v>0.7</v>
      </c>
      <c r="AH2951" s="11">
        <v>0.50600000000000001</v>
      </c>
      <c r="AI2951" s="11">
        <v>0.63</v>
      </c>
      <c r="AJ2951" s="11">
        <v>0.63515849850470407</v>
      </c>
      <c r="AK2951" s="11">
        <v>0.68796981714753591</v>
      </c>
      <c r="AL2951" s="11">
        <v>0.60770483279159804</v>
      </c>
      <c r="AM2951" s="11">
        <v>2.6992156337129886E-2</v>
      </c>
      <c r="AN2951" s="11">
        <v>0.42131785714285713</v>
      </c>
      <c r="AO2951" s="11">
        <v>0.62442916969244211</v>
      </c>
      <c r="AP2951" s="11">
        <v>0.62238000305369501</v>
      </c>
      <c r="AQ2951" s="11">
        <v>0.60770483279159804</v>
      </c>
      <c r="AR2951" s="11">
        <v>7464.3715638746598</v>
      </c>
      <c r="AS2951" s="11">
        <v>7360</v>
      </c>
      <c r="AT2951" s="11">
        <v>3235549</v>
      </c>
      <c r="AU2951" s="11">
        <v>43.76</v>
      </c>
      <c r="AV2951" s="11">
        <v>3</v>
      </c>
      <c r="AW2951" s="11">
        <v>0.03</v>
      </c>
      <c r="AX2951" s="11">
        <v>7.361202408086498E-2</v>
      </c>
    </row>
    <row r="2952" spans="1:50">
      <c r="A2952"/>
      <c r="B2952"/>
      <c r="C2952"/>
      <c r="D2952"/>
      <c r="E2952"/>
      <c r="F2952"/>
      <c r="G2952"/>
      <c r="H2952"/>
      <c r="I2952"/>
      <c r="J2952"/>
      <c r="K2952"/>
      <c r="L2952"/>
      <c r="M2952"/>
      <c r="N2952"/>
      <c r="O2952"/>
      <c r="P2952"/>
      <c r="Q2952"/>
      <c r="R2952"/>
      <c r="S2952"/>
      <c r="T2952"/>
      <c r="U2952"/>
      <c r="V2952"/>
      <c r="W2952"/>
      <c r="X2952"/>
      <c r="Y2952"/>
      <c r="Z2952"/>
      <c r="AA2952" s="11">
        <v>4.2852245457661982E-2</v>
      </c>
      <c r="AB2952" s="11">
        <v>0.5</v>
      </c>
      <c r="AC2952" s="11">
        <v>0.7</v>
      </c>
      <c r="AD2952" s="11">
        <v>0.7</v>
      </c>
      <c r="AE2952" s="11">
        <v>0.88300000000000001</v>
      </c>
      <c r="AF2952" s="11">
        <v>0.67099999999999993</v>
      </c>
      <c r="AG2952" s="11">
        <v>0.7</v>
      </c>
      <c r="AH2952" s="11">
        <v>0.53100000000000003</v>
      </c>
      <c r="AI2952" s="11">
        <v>0.69</v>
      </c>
      <c r="AJ2952" s="11">
        <v>0.62062568221198711</v>
      </c>
      <c r="AK2952" s="11">
        <v>0.68160353281058794</v>
      </c>
      <c r="AL2952" s="11">
        <v>0.64077530021944396</v>
      </c>
      <c r="AM2952" s="11">
        <v>3.3862087399216444E-2</v>
      </c>
      <c r="AN2952" s="11">
        <v>0.45950449999999998</v>
      </c>
      <c r="AO2952" s="11">
        <v>0.62026576993857296</v>
      </c>
      <c r="AP2952" s="11">
        <v>0.63756000271439561</v>
      </c>
      <c r="AQ2952" s="11">
        <v>0.64077530021944396</v>
      </c>
      <c r="AR2952" s="11">
        <v>8193.82448327575</v>
      </c>
      <c r="AS2952" s="11">
        <v>8130</v>
      </c>
      <c r="AT2952" s="11">
        <v>3256181.7530971998</v>
      </c>
      <c r="AW2952" s="11">
        <v>0.04</v>
      </c>
      <c r="AX2952" s="11">
        <v>7.0023580089413784E-2</v>
      </c>
    </row>
    <row r="2953" spans="1:50">
      <c r="A2953"/>
      <c r="B2953"/>
      <c r="C2953"/>
      <c r="D2953"/>
      <c r="E2953"/>
      <c r="F2953"/>
      <c r="G2953"/>
      <c r="H2953"/>
      <c r="I2953"/>
      <c r="J2953"/>
      <c r="K2953"/>
      <c r="L2953"/>
      <c r="M2953"/>
      <c r="N2953"/>
      <c r="O2953"/>
      <c r="P2953"/>
      <c r="Q2953"/>
      <c r="R2953"/>
      <c r="S2953"/>
      <c r="T2953"/>
      <c r="U2953"/>
      <c r="V2953"/>
      <c r="W2953"/>
      <c r="X2953"/>
      <c r="Y2953"/>
      <c r="Z2953"/>
      <c r="AA2953" s="11">
        <v>4.2852245457661982E-2</v>
      </c>
      <c r="AB2953" s="11">
        <v>0.5</v>
      </c>
      <c r="AC2953" s="11">
        <v>0.7</v>
      </c>
      <c r="AD2953" s="11">
        <v>0.7</v>
      </c>
      <c r="AE2953" s="11">
        <v>0.8859999999999999</v>
      </c>
      <c r="AF2953" s="11">
        <v>0.69299999999999995</v>
      </c>
      <c r="AG2953" s="11">
        <v>0.7</v>
      </c>
      <c r="AH2953" s="11">
        <v>0.58499999999999996</v>
      </c>
      <c r="AI2953" s="11">
        <v>0.71</v>
      </c>
      <c r="AJ2953" s="11">
        <v>0.60609286591927003</v>
      </c>
      <c r="AK2953" s="11">
        <v>0.67523724847363997</v>
      </c>
      <c r="AL2953" s="11">
        <v>0.67384576764728976</v>
      </c>
      <c r="AM2953" s="11">
        <v>5.1364730088814002E-2</v>
      </c>
      <c r="AN2953" s="11">
        <v>0.49769114285714289</v>
      </c>
      <c r="AO2953" s="11">
        <v>0.61610237018470371</v>
      </c>
      <c r="AP2953" s="11">
        <v>0.65274000237509611</v>
      </c>
      <c r="AQ2953" s="11">
        <v>0.67384576764728976</v>
      </c>
      <c r="AR2953" s="11">
        <v>8614.4198124280501</v>
      </c>
      <c r="AS2953" s="11">
        <v>8540</v>
      </c>
      <c r="AT2953" s="11">
        <v>3273776.8966352898</v>
      </c>
      <c r="AU2953" s="11">
        <v>45.18</v>
      </c>
      <c r="AV2953" s="11">
        <v>3.09</v>
      </c>
      <c r="AW2953" s="11">
        <v>0.05</v>
      </c>
      <c r="AX2953" s="11">
        <v>6.6542529644393361E-2</v>
      </c>
    </row>
    <row r="2954" spans="1:50">
      <c r="A2954"/>
      <c r="B2954"/>
      <c r="C2954"/>
      <c r="D2954"/>
      <c r="E2954"/>
      <c r="F2954"/>
      <c r="G2954"/>
      <c r="H2954"/>
      <c r="I2954"/>
      <c r="J2954"/>
      <c r="K2954"/>
      <c r="L2954"/>
      <c r="M2954"/>
      <c r="N2954"/>
      <c r="O2954"/>
      <c r="P2954"/>
      <c r="Q2954"/>
      <c r="R2954"/>
      <c r="S2954"/>
      <c r="T2954"/>
      <c r="U2954"/>
      <c r="V2954"/>
      <c r="W2954"/>
      <c r="X2954"/>
      <c r="Y2954"/>
      <c r="Z2954"/>
      <c r="AA2954" s="11">
        <v>4.2852245457661982E-2</v>
      </c>
      <c r="AB2954" s="11">
        <v>0.5</v>
      </c>
      <c r="AC2954" s="11">
        <v>0.7</v>
      </c>
      <c r="AD2954" s="11">
        <v>0.7</v>
      </c>
      <c r="AE2954" s="11">
        <v>0.88400000000000001</v>
      </c>
      <c r="AF2954" s="11">
        <v>0.7</v>
      </c>
      <c r="AG2954" s="11">
        <v>0.7</v>
      </c>
      <c r="AH2954" s="11">
        <v>0.6409999999999999</v>
      </c>
      <c r="AI2954" s="11">
        <v>0.73</v>
      </c>
      <c r="AJ2954" s="11">
        <v>0.641906798773208</v>
      </c>
      <c r="AK2954" s="11">
        <v>0.67989810756653501</v>
      </c>
      <c r="AL2954" s="11">
        <v>0.66470447384550824</v>
      </c>
      <c r="AM2954" s="11">
        <v>0.10781681622899689</v>
      </c>
      <c r="AN2954" s="11">
        <v>0.4856435714285714</v>
      </c>
      <c r="AO2954" s="11">
        <v>0.61746200496746773</v>
      </c>
      <c r="AP2954" s="11">
        <v>0.66792000203579671</v>
      </c>
      <c r="AQ2954" s="11">
        <v>0.66470447384550824</v>
      </c>
      <c r="AR2954" s="11">
        <v>8531.9679295184196</v>
      </c>
      <c r="AS2954" s="11">
        <v>8520</v>
      </c>
      <c r="AT2954" s="11">
        <v>3288819.0581223499</v>
      </c>
      <c r="AW2954" s="11">
        <v>0.06</v>
      </c>
      <c r="AX2954" s="11">
        <v>7.0807395993261607E-2</v>
      </c>
    </row>
    <row r="2955" spans="1:50">
      <c r="A2955"/>
      <c r="B2955"/>
      <c r="C2955"/>
      <c r="D2955"/>
      <c r="E2955"/>
      <c r="F2955"/>
      <c r="G2955"/>
      <c r="H2955"/>
      <c r="I2955"/>
      <c r="J2955"/>
      <c r="K2955"/>
      <c r="L2955"/>
      <c r="M2955"/>
      <c r="N2955"/>
      <c r="O2955"/>
      <c r="P2955"/>
      <c r="Q2955"/>
      <c r="R2955"/>
      <c r="S2955"/>
      <c r="T2955"/>
      <c r="U2955"/>
      <c r="V2955"/>
      <c r="W2955"/>
      <c r="X2955"/>
      <c r="Y2955"/>
      <c r="Z2955"/>
      <c r="AA2955" s="11">
        <v>4.2852245457661982E-2</v>
      </c>
      <c r="AB2955" s="11">
        <v>0.5</v>
      </c>
      <c r="AC2955" s="11">
        <v>0.7</v>
      </c>
      <c r="AD2955" s="11">
        <v>0.7</v>
      </c>
      <c r="AE2955" s="11">
        <v>0.88200000000000001</v>
      </c>
      <c r="AF2955" s="11">
        <v>0.69299999999999995</v>
      </c>
      <c r="AG2955" s="11">
        <v>0.7</v>
      </c>
      <c r="AH2955" s="11">
        <v>0.70799999999999996</v>
      </c>
      <c r="AI2955" s="11">
        <v>0.72599999999999998</v>
      </c>
      <c r="AJ2955" s="11">
        <v>0.67772073162714597</v>
      </c>
      <c r="AK2955" s="11">
        <v>0.68455896665943006</v>
      </c>
      <c r="AL2955" s="11">
        <v>0.65556318004372671</v>
      </c>
      <c r="AM2955" s="11">
        <v>0.13827661312313777</v>
      </c>
      <c r="AN2955" s="11">
        <v>0.51085704081632655</v>
      </c>
      <c r="AO2955" s="11">
        <v>0.61882163975023174</v>
      </c>
      <c r="AP2955" s="11">
        <v>0.68310000169649721</v>
      </c>
      <c r="AQ2955" s="11">
        <v>0.65556318004372671</v>
      </c>
      <c r="AR2955" s="11">
        <v>8517.1899788343508</v>
      </c>
      <c r="AS2955" s="11">
        <v>8490</v>
      </c>
      <c r="AT2955" s="11">
        <v>3300847.4078949299</v>
      </c>
      <c r="AU2955" s="11">
        <v>44.56</v>
      </c>
      <c r="AV2955" s="11">
        <v>2.2599999999999998</v>
      </c>
      <c r="AW2955" s="11">
        <v>7.0000000000000007E-2</v>
      </c>
      <c r="AX2955" s="11">
        <v>6.2427341060614788E-2</v>
      </c>
    </row>
    <row r="2956" spans="1:50">
      <c r="A2956"/>
      <c r="B2956"/>
      <c r="C2956"/>
      <c r="D2956"/>
      <c r="E2956"/>
      <c r="F2956"/>
      <c r="G2956"/>
      <c r="H2956"/>
      <c r="I2956"/>
      <c r="J2956"/>
      <c r="K2956"/>
      <c r="L2956"/>
      <c r="M2956"/>
      <c r="N2956"/>
      <c r="O2956"/>
      <c r="P2956"/>
      <c r="Q2956"/>
      <c r="R2956"/>
      <c r="S2956"/>
      <c r="T2956"/>
      <c r="U2956"/>
      <c r="V2956"/>
      <c r="W2956"/>
      <c r="X2956"/>
      <c r="Y2956"/>
      <c r="Z2956"/>
      <c r="AA2956" s="11">
        <v>4.2852245457661982E-2</v>
      </c>
      <c r="AB2956" s="11">
        <v>0.5</v>
      </c>
      <c r="AC2956" s="11">
        <v>0.7</v>
      </c>
      <c r="AD2956" s="11">
        <v>0.7</v>
      </c>
      <c r="AE2956" s="11">
        <v>0.86499999999999999</v>
      </c>
      <c r="AF2956" s="11">
        <v>0.71200000000000008</v>
      </c>
      <c r="AG2956" s="11">
        <v>0.7</v>
      </c>
      <c r="AH2956" s="11">
        <v>0.76900000000000002</v>
      </c>
      <c r="AI2956" s="11">
        <v>0.77800000000000002</v>
      </c>
      <c r="AJ2956" s="11">
        <v>0.66246112929341794</v>
      </c>
      <c r="AK2956" s="11">
        <v>0.69187020584663494</v>
      </c>
      <c r="AL2956" s="11">
        <v>0.65981452598075463</v>
      </c>
      <c r="AM2956" s="11">
        <v>0.17463891539875445</v>
      </c>
      <c r="AN2956" s="11">
        <v>0.53607051020408159</v>
      </c>
      <c r="AO2956" s="11">
        <v>0.62421512865549</v>
      </c>
      <c r="AP2956" s="11">
        <v>0.69828000135719781</v>
      </c>
      <c r="AQ2956" s="11">
        <v>0.65981452598075463</v>
      </c>
      <c r="AR2956" s="11">
        <v>8356.4419855006199</v>
      </c>
      <c r="AS2956" s="11">
        <v>8330</v>
      </c>
      <c r="AT2956" s="11">
        <v>3308356.4247897202</v>
      </c>
      <c r="AU2956" s="11">
        <v>44.96</v>
      </c>
      <c r="AV2956" s="11">
        <v>1.62</v>
      </c>
      <c r="AW2956" s="11">
        <v>0.09</v>
      </c>
      <c r="AX2956" s="11">
        <v>7.7299317018293484E-2</v>
      </c>
    </row>
    <row r="2957" spans="1:50">
      <c r="A2957"/>
      <c r="B2957"/>
      <c r="C2957"/>
      <c r="D2957"/>
      <c r="E2957"/>
      <c r="F2957"/>
      <c r="G2957"/>
      <c r="H2957"/>
      <c r="I2957"/>
      <c r="J2957"/>
      <c r="K2957"/>
      <c r="L2957"/>
      <c r="M2957"/>
      <c r="N2957"/>
      <c r="O2957"/>
      <c r="P2957"/>
      <c r="Q2957"/>
      <c r="R2957"/>
      <c r="S2957"/>
      <c r="T2957"/>
      <c r="U2957"/>
      <c r="V2957"/>
      <c r="W2957"/>
      <c r="X2957"/>
      <c r="Y2957"/>
      <c r="Z2957"/>
      <c r="AA2957" s="11">
        <v>4.2852245457661982E-2</v>
      </c>
      <c r="AB2957" s="11">
        <v>0.5</v>
      </c>
      <c r="AC2957" s="11">
        <v>0.7</v>
      </c>
      <c r="AD2957" s="11">
        <v>0.7</v>
      </c>
      <c r="AE2957" s="11">
        <v>0.86900000000000011</v>
      </c>
      <c r="AF2957" s="11">
        <v>0.69299999999999995</v>
      </c>
      <c r="AG2957" s="11">
        <v>0.7</v>
      </c>
      <c r="AH2957" s="11">
        <v>0.80099999999999993</v>
      </c>
      <c r="AI2957" s="11">
        <v>0.57999999999999996</v>
      </c>
      <c r="AJ2957" s="11">
        <v>0.64720152695969002</v>
      </c>
      <c r="AK2957" s="11">
        <v>0.69918144503384005</v>
      </c>
      <c r="AL2957" s="11">
        <v>0.66406587191778266</v>
      </c>
      <c r="AM2957" s="11">
        <v>0.17245944270307112</v>
      </c>
      <c r="AN2957" s="11">
        <v>0.56128397959183662</v>
      </c>
      <c r="AO2957" s="11">
        <v>0.62960861756074826</v>
      </c>
      <c r="AP2957" s="11">
        <v>0.71346000101789842</v>
      </c>
      <c r="AQ2957" s="11">
        <v>0.66406587191778266</v>
      </c>
      <c r="AR2957" s="11">
        <v>7835.1774209816203</v>
      </c>
      <c r="AS2957" s="11">
        <v>7880</v>
      </c>
      <c r="AT2957" s="11">
        <v>3308526.6757417601</v>
      </c>
      <c r="AW2957" s="11">
        <v>0.09</v>
      </c>
      <c r="AX2957" s="11">
        <v>6.9991393951891551E-2</v>
      </c>
    </row>
    <row r="2958" spans="1:50">
      <c r="A2958"/>
      <c r="B2958"/>
      <c r="C2958"/>
      <c r="D2958"/>
      <c r="E2958"/>
      <c r="F2958"/>
      <c r="G2958"/>
      <c r="H2958"/>
      <c r="I2958"/>
      <c r="J2958"/>
      <c r="K2958"/>
      <c r="L2958"/>
      <c r="M2958"/>
      <c r="N2958"/>
      <c r="O2958"/>
      <c r="P2958"/>
      <c r="Q2958"/>
      <c r="R2958"/>
      <c r="S2958"/>
      <c r="T2958"/>
      <c r="U2958"/>
      <c r="V2958"/>
      <c r="W2958"/>
      <c r="X2958"/>
      <c r="Y2958"/>
      <c r="Z2958"/>
      <c r="AA2958" s="11">
        <v>4.2852245457661982E-2</v>
      </c>
      <c r="AB2958" s="11">
        <v>0.5</v>
      </c>
      <c r="AC2958" s="11">
        <v>0.7</v>
      </c>
      <c r="AD2958" s="11">
        <v>0.7</v>
      </c>
      <c r="AE2958" s="11">
        <v>0.87</v>
      </c>
      <c r="AF2958" s="11">
        <v>0.70200000000000007</v>
      </c>
      <c r="AG2958" s="11">
        <v>0.7</v>
      </c>
      <c r="AH2958" s="11">
        <v>0.81400000000000006</v>
      </c>
      <c r="AI2958" s="11">
        <v>0.59</v>
      </c>
      <c r="AJ2958" s="11">
        <v>0.64681539749419603</v>
      </c>
      <c r="AK2958" s="11">
        <v>0.70390648385421195</v>
      </c>
      <c r="AL2958" s="11">
        <v>0.68346793117229054</v>
      </c>
      <c r="AM2958" s="11">
        <v>0.16733903126487221</v>
      </c>
      <c r="AN2958" s="11">
        <v>0.58649744897959188</v>
      </c>
      <c r="AO2958" s="11">
        <v>0.62979256619616675</v>
      </c>
      <c r="AP2958" s="11">
        <v>0.72864000067859891</v>
      </c>
      <c r="AQ2958" s="11">
        <v>0.68346793117229054</v>
      </c>
      <c r="AR2958" s="11">
        <v>8080.6907064730503</v>
      </c>
      <c r="AS2958" s="11">
        <v>7750</v>
      </c>
      <c r="AT2958" s="11">
        <v>3303539.5683395299</v>
      </c>
      <c r="AU2958" s="11">
        <v>44.83</v>
      </c>
      <c r="AV2958" s="11">
        <v>4.16</v>
      </c>
      <c r="AW2958" s="11">
        <v>0.09</v>
      </c>
      <c r="AX2958" s="11">
        <v>7.6390885258312419E-2</v>
      </c>
    </row>
    <row r="2959" spans="1:50">
      <c r="A2959"/>
      <c r="B2959"/>
      <c r="C2959"/>
      <c r="D2959"/>
      <c r="E2959"/>
      <c r="F2959"/>
      <c r="G2959"/>
      <c r="H2959"/>
      <c r="I2959"/>
      <c r="J2959"/>
      <c r="K2959"/>
      <c r="L2959"/>
      <c r="M2959"/>
      <c r="N2959"/>
      <c r="O2959"/>
      <c r="P2959"/>
      <c r="Q2959"/>
      <c r="R2959"/>
      <c r="S2959"/>
      <c r="T2959"/>
      <c r="U2959"/>
      <c r="V2959"/>
      <c r="W2959"/>
      <c r="X2959"/>
      <c r="Y2959"/>
      <c r="Z2959"/>
      <c r="AA2959" s="11">
        <v>4.2852245457661982E-2</v>
      </c>
      <c r="AB2959" s="11">
        <v>0.5</v>
      </c>
      <c r="AC2959" s="11">
        <v>0.7</v>
      </c>
      <c r="AD2959" s="11">
        <v>0.5</v>
      </c>
      <c r="AE2959" s="11">
        <v>0.83499999999999996</v>
      </c>
      <c r="AF2959" s="11">
        <v>0.6</v>
      </c>
      <c r="AG2959" s="11">
        <v>0.7</v>
      </c>
      <c r="AH2959" s="11">
        <v>0.74199999999999999</v>
      </c>
      <c r="AI2959" s="11">
        <v>0.71799999999999997</v>
      </c>
      <c r="AJ2959" s="11">
        <v>0.62248650643095194</v>
      </c>
      <c r="AK2959" s="11">
        <v>0.67102694041727795</v>
      </c>
      <c r="AL2959" s="11">
        <v>0.66108975306869777</v>
      </c>
      <c r="AM2959" s="11">
        <v>0.20183615414239778</v>
      </c>
      <c r="AN2959" s="11">
        <v>0.61171091836734692</v>
      </c>
      <c r="AO2959" s="11">
        <v>0.59202140985119767</v>
      </c>
      <c r="AP2959" s="11">
        <v>0.74382000033929951</v>
      </c>
      <c r="AQ2959" s="11">
        <v>0.66108975306869777</v>
      </c>
      <c r="AR2959" s="11">
        <v>8730.3532801704496</v>
      </c>
      <c r="AS2959" s="11">
        <v>8350</v>
      </c>
      <c r="AT2959" s="11">
        <v>3301732</v>
      </c>
      <c r="AW2959" s="11">
        <v>7.0000000000000007E-2</v>
      </c>
      <c r="AX2959" s="11">
        <v>8.6965321452421557E-2</v>
      </c>
    </row>
    <row r="2960" spans="1:50">
      <c r="A2960"/>
      <c r="B2960"/>
      <c r="C2960"/>
      <c r="D2960"/>
      <c r="E2960"/>
      <c r="F2960"/>
      <c r="G2960"/>
      <c r="H2960"/>
      <c r="I2960"/>
      <c r="J2960"/>
      <c r="K2960"/>
      <c r="L2960"/>
      <c r="M2960"/>
      <c r="N2960"/>
      <c r="O2960"/>
      <c r="P2960"/>
      <c r="Q2960"/>
      <c r="R2960"/>
      <c r="S2960"/>
      <c r="T2960"/>
      <c r="U2960"/>
      <c r="V2960"/>
      <c r="W2960"/>
      <c r="X2960"/>
      <c r="Y2960"/>
      <c r="Z2960"/>
      <c r="AA2960" s="11">
        <v>4.2852245457661982E-2</v>
      </c>
      <c r="AB2960" s="11">
        <v>0.5</v>
      </c>
      <c r="AC2960" s="11">
        <v>0.7</v>
      </c>
      <c r="AD2960" s="11">
        <v>0.5</v>
      </c>
      <c r="AE2960" s="11">
        <v>0.86099999999999999</v>
      </c>
      <c r="AF2960" s="11">
        <v>0.51300000000000001</v>
      </c>
      <c r="AG2960" s="11">
        <v>0.7</v>
      </c>
      <c r="AH2960" s="11">
        <v>0.69099999999999995</v>
      </c>
      <c r="AI2960" s="11">
        <v>0.72</v>
      </c>
      <c r="AJ2960" s="11">
        <v>0.65797326848252591</v>
      </c>
      <c r="AK2960" s="11">
        <v>0.67612375178902595</v>
      </c>
      <c r="AL2960" s="11">
        <v>0.70878214774764614</v>
      </c>
      <c r="AM2960" s="11">
        <v>0.38818974783361443</v>
      </c>
      <c r="AN2960" s="11">
        <v>0.63692438775510196</v>
      </c>
      <c r="AO2960" s="11">
        <v>0.59006368034660484</v>
      </c>
      <c r="AP2960" s="11">
        <v>0.75900000000000001</v>
      </c>
      <c r="AQ2960" s="11">
        <v>0.70878214774764614</v>
      </c>
      <c r="AR2960" s="11">
        <v>9682.7910689830896</v>
      </c>
      <c r="AS2960" s="11">
        <v>9400</v>
      </c>
      <c r="AT2960" s="11">
        <v>3305723</v>
      </c>
      <c r="AU2960" s="11">
        <v>44.94</v>
      </c>
      <c r="AV2960" s="11">
        <v>4.47</v>
      </c>
      <c r="AW2960" s="11">
        <v>0.08</v>
      </c>
      <c r="AX2960" s="11">
        <v>8.5729770444455261E-2</v>
      </c>
    </row>
    <row r="2961" spans="1:50">
      <c r="A2961"/>
      <c r="B2961"/>
      <c r="C2961"/>
      <c r="D2961"/>
      <c r="E2961"/>
      <c r="F2961"/>
      <c r="G2961"/>
      <c r="H2961"/>
      <c r="I2961"/>
      <c r="J2961"/>
      <c r="K2961"/>
      <c r="L2961"/>
      <c r="M2961"/>
      <c r="N2961"/>
      <c r="O2961"/>
      <c r="P2961"/>
      <c r="Q2961"/>
      <c r="R2961"/>
      <c r="S2961"/>
      <c r="T2961"/>
      <c r="U2961"/>
      <c r="V2961"/>
      <c r="W2961"/>
      <c r="X2961"/>
      <c r="Y2961"/>
      <c r="Z2961"/>
      <c r="AA2961" s="11">
        <v>4.2852245457661982E-2</v>
      </c>
      <c r="AB2961" s="11">
        <v>0.5</v>
      </c>
      <c r="AC2961" s="11">
        <v>0.63900000000000001</v>
      </c>
      <c r="AD2961" s="11">
        <v>0.3</v>
      </c>
      <c r="AE2961" s="11">
        <v>0.86099999999999999</v>
      </c>
      <c r="AF2961" s="11">
        <v>0.45799999999999996</v>
      </c>
      <c r="AG2961" s="11">
        <v>0.7</v>
      </c>
      <c r="AH2961" s="11">
        <v>0.73</v>
      </c>
      <c r="AI2961" s="11">
        <v>0.76400000000000001</v>
      </c>
      <c r="AJ2961" s="11">
        <v>0.68262164566346595</v>
      </c>
      <c r="AK2961" s="11">
        <v>0.69260488894451799</v>
      </c>
      <c r="AL2961" s="11">
        <v>0.70126254596047133</v>
      </c>
      <c r="AM2961" s="11">
        <v>0.78109146725629774</v>
      </c>
      <c r="AN2961" s="11">
        <v>0.66213785714285711</v>
      </c>
      <c r="AO2961" s="11">
        <v>0.59674162912772921</v>
      </c>
      <c r="AP2961" s="11">
        <v>0.76300000000000001</v>
      </c>
      <c r="AQ2961" s="11">
        <v>0.70126254596047133</v>
      </c>
      <c r="AR2961" s="11">
        <v>10402.648057209901</v>
      </c>
      <c r="AS2961" s="11">
        <v>10170</v>
      </c>
      <c r="AT2961" s="11">
        <v>3314466</v>
      </c>
      <c r="AU2961" s="11">
        <v>46.24</v>
      </c>
      <c r="AV2961" s="11">
        <v>4.18</v>
      </c>
      <c r="AW2961" s="11">
        <v>0.09</v>
      </c>
      <c r="AX2961" s="11">
        <v>8.1471929567054957E-2</v>
      </c>
    </row>
    <row r="2962" spans="1:50">
      <c r="A2962"/>
      <c r="B2962"/>
      <c r="C2962"/>
      <c r="D2962"/>
      <c r="E2962"/>
      <c r="F2962"/>
      <c r="G2962"/>
      <c r="H2962"/>
      <c r="I2962"/>
      <c r="J2962"/>
      <c r="K2962"/>
      <c r="L2962"/>
      <c r="M2962"/>
      <c r="N2962"/>
      <c r="O2962"/>
      <c r="P2962"/>
      <c r="Q2962"/>
      <c r="R2962"/>
      <c r="S2962"/>
      <c r="T2962"/>
      <c r="U2962"/>
      <c r="V2962"/>
      <c r="W2962"/>
      <c r="X2962"/>
      <c r="Y2962"/>
      <c r="Z2962"/>
      <c r="AA2962" s="11">
        <v>4.2852245457661982E-2</v>
      </c>
      <c r="AB2962" s="11">
        <v>0.5</v>
      </c>
      <c r="AC2962" s="11">
        <v>0.622</v>
      </c>
      <c r="AD2962" s="11">
        <v>0.3</v>
      </c>
      <c r="AE2962" s="11">
        <v>0.86199999999999999</v>
      </c>
      <c r="AF2962" s="11">
        <v>0.77800000000000002</v>
      </c>
      <c r="AG2962" s="11">
        <v>0.7</v>
      </c>
      <c r="AH2962" s="11">
        <v>0.73099999999999998</v>
      </c>
      <c r="AI2962" s="11">
        <v>0.81599999999999995</v>
      </c>
      <c r="AJ2962" s="11">
        <v>0.67405162019790399</v>
      </c>
      <c r="AK2962" s="11">
        <v>0.69482183928828001</v>
      </c>
      <c r="AL2962" s="11">
        <v>0.71925125834338244</v>
      </c>
      <c r="AM2962" s="11">
        <v>1</v>
      </c>
      <c r="AN2962" s="11">
        <v>0.91811842857142845</v>
      </c>
      <c r="AO2962" s="11">
        <v>0.60634290809593883</v>
      </c>
      <c r="AP2962" s="11">
        <v>0.7390000000000001</v>
      </c>
      <c r="AQ2962" s="11">
        <v>0.71925125834338244</v>
      </c>
      <c r="AR2962" s="11">
        <v>11529.141194325801</v>
      </c>
      <c r="AS2962" s="11">
        <v>11270</v>
      </c>
      <c r="AT2962" s="11">
        <v>3323906</v>
      </c>
      <c r="AU2962" s="11">
        <v>47.06</v>
      </c>
      <c r="AW2962" s="11">
        <v>0.14000000000000001</v>
      </c>
      <c r="AX2962" s="11">
        <v>8.4000352459368793E-2</v>
      </c>
    </row>
    <row r="2963" spans="1:50">
      <c r="A2963"/>
      <c r="B2963"/>
      <c r="C2963"/>
      <c r="D2963"/>
      <c r="E2963"/>
      <c r="F2963"/>
      <c r="G2963"/>
      <c r="H2963"/>
      <c r="I2963"/>
      <c r="J2963"/>
      <c r="K2963"/>
      <c r="L2963"/>
      <c r="M2963"/>
      <c r="N2963"/>
      <c r="O2963"/>
      <c r="P2963"/>
      <c r="Q2963"/>
      <c r="R2963"/>
      <c r="S2963"/>
      <c r="T2963"/>
      <c r="U2963"/>
      <c r="V2963"/>
      <c r="W2963"/>
      <c r="X2963"/>
      <c r="Y2963"/>
      <c r="Z2963"/>
      <c r="AA2963" s="11">
        <v>4.2852245457661982E-2</v>
      </c>
      <c r="AB2963" s="11">
        <v>0.5</v>
      </c>
      <c r="AC2963" s="11">
        <v>0.60799999999999998</v>
      </c>
      <c r="AD2963" s="11">
        <v>0.3</v>
      </c>
      <c r="AE2963" s="11">
        <v>0.8590000000000001</v>
      </c>
      <c r="AF2963" s="11">
        <v>0.7659999999999999</v>
      </c>
      <c r="AG2963" s="11">
        <v>0.6</v>
      </c>
      <c r="AH2963" s="11">
        <v>0.74199999999999999</v>
      </c>
      <c r="AI2963" s="11">
        <v>0.83</v>
      </c>
      <c r="AJ2963" s="11">
        <v>0.67775053100895</v>
      </c>
      <c r="AK2963" s="11">
        <v>0.70437029849642807</v>
      </c>
      <c r="AL2963" s="11">
        <v>0.73918581752326218</v>
      </c>
      <c r="AM2963" s="11">
        <v>1</v>
      </c>
      <c r="AN2963" s="11">
        <v>0.92731014285714286</v>
      </c>
      <c r="AO2963" s="11">
        <v>0.61239661632296605</v>
      </c>
      <c r="AP2963" s="11">
        <v>0.74400000000000011</v>
      </c>
      <c r="AQ2963" s="11">
        <v>0.73918581752326218</v>
      </c>
      <c r="AR2963" s="11">
        <v>12747.8249534772</v>
      </c>
      <c r="AS2963" s="11">
        <v>12440</v>
      </c>
      <c r="AT2963" s="11">
        <v>3334052</v>
      </c>
      <c r="AW2963" s="11">
        <v>0.13</v>
      </c>
      <c r="AX2963" s="11">
        <v>7.3888018338611722E-2</v>
      </c>
    </row>
    <row r="2964" spans="1:50">
      <c r="A2964"/>
      <c r="B2964"/>
      <c r="C2964"/>
      <c r="D2964"/>
      <c r="E2964"/>
      <c r="F2964"/>
      <c r="G2964"/>
      <c r="H2964"/>
      <c r="I2964"/>
      <c r="J2964"/>
      <c r="K2964"/>
      <c r="L2964"/>
      <c r="M2964"/>
      <c r="N2964"/>
      <c r="O2964"/>
      <c r="P2964"/>
      <c r="Q2964"/>
      <c r="R2964"/>
      <c r="S2964"/>
      <c r="T2964"/>
      <c r="U2964"/>
      <c r="V2964"/>
      <c r="W2964"/>
      <c r="X2964"/>
      <c r="Y2964"/>
      <c r="Z2964"/>
      <c r="AA2964" s="11">
        <v>4.2852245457661982E-2</v>
      </c>
      <c r="AB2964" s="11">
        <v>0.5</v>
      </c>
      <c r="AC2964" s="11">
        <v>0.65599999999999992</v>
      </c>
      <c r="AD2964" s="11">
        <v>0.3</v>
      </c>
      <c r="AE2964" s="11">
        <v>0.82200000000000006</v>
      </c>
      <c r="AF2964" s="11">
        <v>0.76500000000000001</v>
      </c>
      <c r="AG2964" s="11">
        <v>0.7</v>
      </c>
      <c r="AH2964" s="11">
        <v>0.72799999999999998</v>
      </c>
      <c r="AI2964" s="11">
        <v>0.83400000000000007</v>
      </c>
      <c r="AJ2964" s="11">
        <v>0.67662758007689994</v>
      </c>
      <c r="AK2964" s="11">
        <v>0.71960966840491403</v>
      </c>
      <c r="AL2964" s="11">
        <v>0.74403237848755099</v>
      </c>
      <c r="AM2964" s="11">
        <v>1</v>
      </c>
      <c r="AN2964" s="11">
        <v>0.90876394041453989</v>
      </c>
      <c r="AO2964" s="11">
        <v>0.64463074798388953</v>
      </c>
      <c r="AP2964" s="11">
        <v>0.73699999999999999</v>
      </c>
      <c r="AQ2964" s="11">
        <v>0.74403237848755099</v>
      </c>
      <c r="AR2964" s="11">
        <v>13189.127706663699</v>
      </c>
      <c r="AS2964" s="11">
        <v>12900</v>
      </c>
      <c r="AT2964" s="11">
        <v>3344938</v>
      </c>
      <c r="AU2964" s="11">
        <v>42.42</v>
      </c>
      <c r="AV2964" s="11">
        <v>0.22</v>
      </c>
      <c r="AW2964" s="11">
        <v>0.14000000000000001</v>
      </c>
      <c r="AX2964" s="11">
        <v>6.3854335608271945E-2</v>
      </c>
    </row>
    <row r="2965" spans="1:50">
      <c r="A2965"/>
      <c r="B2965"/>
      <c r="C2965"/>
      <c r="D2965"/>
      <c r="E2965"/>
      <c r="F2965"/>
      <c r="G2965"/>
      <c r="H2965"/>
      <c r="I2965"/>
      <c r="J2965"/>
      <c r="K2965"/>
      <c r="L2965"/>
      <c r="M2965"/>
      <c r="N2965"/>
      <c r="O2965"/>
      <c r="P2965"/>
      <c r="Q2965"/>
      <c r="R2965"/>
      <c r="S2965"/>
      <c r="T2965"/>
      <c r="U2965"/>
      <c r="V2965"/>
      <c r="W2965"/>
      <c r="X2965"/>
      <c r="Y2965"/>
      <c r="Z2965"/>
      <c r="AA2965" s="11">
        <v>4.2852245457661982E-2</v>
      </c>
      <c r="AB2965" s="11">
        <v>0.5</v>
      </c>
      <c r="AC2965" s="11">
        <v>0.63100000000000001</v>
      </c>
      <c r="AD2965" s="11">
        <v>0.3</v>
      </c>
      <c r="AE2965" s="11">
        <v>0.81700000000000006</v>
      </c>
      <c r="AF2965" s="11">
        <v>0.72599999999999998</v>
      </c>
      <c r="AG2965" s="11">
        <v>0.75</v>
      </c>
      <c r="AH2965" s="11">
        <v>0.72299999999999998</v>
      </c>
      <c r="AI2965" s="11">
        <v>0.82799999999999996</v>
      </c>
      <c r="AJ2965" s="11">
        <v>0.67486130431561031</v>
      </c>
      <c r="AK2965" s="11">
        <v>0.71741357176995135</v>
      </c>
      <c r="AL2965" s="11">
        <v>0.74159205475722101</v>
      </c>
      <c r="AM2965" s="11">
        <v>1</v>
      </c>
      <c r="AN2965" s="11">
        <v>0.89021773797193704</v>
      </c>
      <c r="AO2965" s="11">
        <v>0.64318444053637813</v>
      </c>
      <c r="AP2965" s="11">
        <v>0.76200000000000001</v>
      </c>
      <c r="AQ2965" s="11">
        <v>0.74159205475722101</v>
      </c>
      <c r="AS2965" s="11">
        <v>12822</v>
      </c>
      <c r="AW2965" s="11">
        <v>0.13</v>
      </c>
      <c r="AX2965" s="11">
        <v>5.951249933129521E-2</v>
      </c>
    </row>
    <row r="2966" spans="1:50">
      <c r="A2966"/>
      <c r="B2966"/>
      <c r="C2966"/>
      <c r="D2966"/>
      <c r="E2966"/>
      <c r="F2966"/>
      <c r="G2966"/>
      <c r="H2966"/>
      <c r="I2966"/>
      <c r="J2966"/>
      <c r="K2966"/>
      <c r="L2966"/>
      <c r="M2966"/>
      <c r="N2966"/>
      <c r="O2966"/>
      <c r="P2966"/>
      <c r="Q2966"/>
      <c r="R2966"/>
      <c r="S2966"/>
      <c r="T2966"/>
      <c r="U2966"/>
      <c r="V2966"/>
      <c r="W2966"/>
      <c r="X2966"/>
      <c r="Y2966"/>
      <c r="Z2966"/>
      <c r="AA2966" s="11">
        <v>0</v>
      </c>
      <c r="AB2966" s="11">
        <v>0.12800003049999997</v>
      </c>
      <c r="AC2966" s="11">
        <v>0.37600000053644178</v>
      </c>
      <c r="AD2966" s="11">
        <v>9.4000000134110445E-2</v>
      </c>
      <c r="AE2966" s="11">
        <v>0.53956000076979405</v>
      </c>
      <c r="AF2966" s="11">
        <v>0.53110000075772401</v>
      </c>
      <c r="AG2966" s="11">
        <v>0.28200000040233136</v>
      </c>
      <c r="AH2966" s="11">
        <v>0.23644000045955182</v>
      </c>
      <c r="AI2966" s="11">
        <v>0.47000000067055225</v>
      </c>
      <c r="AJ2966" s="11">
        <v>0.46372620892354172</v>
      </c>
      <c r="AK2966" s="11">
        <v>0.20247864978344529</v>
      </c>
      <c r="AL2966" s="11">
        <v>0.29146390684786694</v>
      </c>
      <c r="AM2966" s="11">
        <v>1.819423109745667E-4</v>
      </c>
      <c r="AN2966" s="11">
        <v>0.16879884032808243</v>
      </c>
      <c r="AO2966" s="11">
        <v>0.32826989553458152</v>
      </c>
      <c r="AP2966" s="11">
        <v>0.53680000299960373</v>
      </c>
      <c r="AQ2966" s="11">
        <v>0.29146390684786694</v>
      </c>
      <c r="AR2966" s="11">
        <v>1191.6067937164901</v>
      </c>
      <c r="AS2966" s="11">
        <v>1190</v>
      </c>
      <c r="AT2966" s="11">
        <v>22785000</v>
      </c>
      <c r="AW2966" s="11">
        <v>-0.1</v>
      </c>
      <c r="AX2966" s="11">
        <v>0.17268772894628492</v>
      </c>
    </row>
    <row r="2967" spans="1:50">
      <c r="A2967"/>
      <c r="B2967"/>
      <c r="C2967"/>
      <c r="D2967"/>
      <c r="E2967"/>
      <c r="F2967"/>
      <c r="G2967"/>
      <c r="H2967"/>
      <c r="I2967"/>
      <c r="J2967"/>
      <c r="K2967"/>
      <c r="L2967"/>
      <c r="M2967"/>
      <c r="N2967"/>
      <c r="O2967"/>
      <c r="P2967"/>
      <c r="Q2967"/>
      <c r="R2967"/>
      <c r="S2967"/>
      <c r="T2967"/>
      <c r="U2967"/>
      <c r="V2967"/>
      <c r="W2967"/>
      <c r="X2967"/>
      <c r="Y2967"/>
      <c r="Z2967"/>
      <c r="AA2967" s="11">
        <v>0</v>
      </c>
      <c r="AB2967" s="11">
        <v>0.12699996950000003</v>
      </c>
      <c r="AC2967" s="11">
        <v>0.38400000035762788</v>
      </c>
      <c r="AD2967" s="11">
        <v>9.600000008940697E-2</v>
      </c>
      <c r="AE2967" s="11">
        <v>0.5510400005131959</v>
      </c>
      <c r="AF2967" s="11">
        <v>0.54240000050514936</v>
      </c>
      <c r="AG2967" s="11">
        <v>0.28800000026822092</v>
      </c>
      <c r="AH2967" s="11">
        <v>0.24158000034466387</v>
      </c>
      <c r="AI2967" s="11">
        <v>0.48000000044703484</v>
      </c>
      <c r="AJ2967" s="11">
        <v>0.46298592748988598</v>
      </c>
      <c r="AK2967" s="11">
        <v>0.196406785631798</v>
      </c>
      <c r="AL2967" s="11">
        <v>0.28720806830917589</v>
      </c>
      <c r="AM2967" s="11">
        <v>4.5496950125583334E-4</v>
      </c>
      <c r="AN2967" s="11">
        <v>0.17246838024606181</v>
      </c>
      <c r="AO2967" s="11">
        <v>0.32476519960501793</v>
      </c>
      <c r="AP2967" s="11">
        <v>0.55022000269964333</v>
      </c>
      <c r="AQ2967" s="11">
        <v>0.28720806830917589</v>
      </c>
      <c r="AR2967" s="11">
        <v>1211.6391921099701</v>
      </c>
      <c r="AS2967" s="11">
        <v>1210</v>
      </c>
      <c r="AT2967" s="11">
        <v>23225000</v>
      </c>
      <c r="AW2967" s="11">
        <v>-0.1</v>
      </c>
      <c r="AX2967" s="11">
        <v>0.17242198255610008</v>
      </c>
    </row>
    <row r="2968" spans="1:50">
      <c r="A2968"/>
      <c r="B2968"/>
      <c r="C2968"/>
      <c r="D2968"/>
      <c r="E2968"/>
      <c r="F2968"/>
      <c r="G2968"/>
      <c r="H2968"/>
      <c r="I2968"/>
      <c r="J2968"/>
      <c r="K2968"/>
      <c r="L2968"/>
      <c r="M2968"/>
      <c r="N2968"/>
      <c r="O2968"/>
      <c r="P2968"/>
      <c r="Q2968"/>
      <c r="R2968"/>
      <c r="S2968"/>
      <c r="T2968"/>
      <c r="U2968"/>
      <c r="V2968"/>
      <c r="W2968"/>
      <c r="X2968"/>
      <c r="Y2968"/>
      <c r="Z2968"/>
      <c r="AA2968" s="11">
        <v>0</v>
      </c>
      <c r="AB2968" s="11">
        <v>0.12699996950000003</v>
      </c>
      <c r="AC2968" s="11">
        <v>0.39200000017881392</v>
      </c>
      <c r="AD2968" s="11">
        <v>9.8000000044703481E-2</v>
      </c>
      <c r="AE2968" s="11">
        <v>0.56252000025659799</v>
      </c>
      <c r="AF2968" s="11">
        <v>0.55370000025257471</v>
      </c>
      <c r="AG2968" s="11">
        <v>0.29400000013411043</v>
      </c>
      <c r="AH2968" s="11">
        <v>0.24672000022977589</v>
      </c>
      <c r="AI2968" s="11">
        <v>0.49000000022351742</v>
      </c>
      <c r="AJ2968" s="11">
        <v>0.43394252488194096</v>
      </c>
      <c r="AK2968" s="11">
        <v>0.19166218431905602</v>
      </c>
      <c r="AL2968" s="11">
        <v>0.29445709233740774</v>
      </c>
      <c r="AM2968" s="11">
        <v>8.0900269010295554E-4</v>
      </c>
      <c r="AN2968" s="11">
        <v>0.1761379201640412</v>
      </c>
      <c r="AO2968" s="11">
        <v>0.31959244324539826</v>
      </c>
      <c r="AP2968" s="11">
        <v>0.56364000239968293</v>
      </c>
      <c r="AQ2968" s="11">
        <v>0.29445709233740774</v>
      </c>
      <c r="AR2968" s="11">
        <v>1273.0195405377699</v>
      </c>
      <c r="AS2968" s="11">
        <v>1260</v>
      </c>
      <c r="AT2968" s="11">
        <v>23667000</v>
      </c>
      <c r="AW2968" s="11">
        <v>-0.1</v>
      </c>
      <c r="AX2968" s="11">
        <v>0.1783062987155748</v>
      </c>
    </row>
    <row r="2969" spans="1:50">
      <c r="A2969"/>
      <c r="B2969"/>
      <c r="C2969"/>
      <c r="D2969"/>
      <c r="E2969"/>
      <c r="F2969"/>
      <c r="G2969"/>
      <c r="H2969"/>
      <c r="I2969"/>
      <c r="J2969"/>
      <c r="K2969"/>
      <c r="L2969"/>
      <c r="M2969"/>
      <c r="N2969"/>
      <c r="O2969"/>
      <c r="P2969"/>
      <c r="Q2969"/>
      <c r="R2969"/>
      <c r="S2969"/>
      <c r="T2969"/>
      <c r="U2969"/>
      <c r="V2969"/>
      <c r="W2969"/>
      <c r="X2969"/>
      <c r="Y2969"/>
      <c r="Z2969"/>
      <c r="AA2969" s="11">
        <v>0</v>
      </c>
      <c r="AB2969" s="11">
        <v>0.12699996950000003</v>
      </c>
      <c r="AC2969" s="11">
        <v>0.4</v>
      </c>
      <c r="AD2969" s="11">
        <v>0.1</v>
      </c>
      <c r="AE2969" s="11">
        <v>0.57399999999999995</v>
      </c>
      <c r="AF2969" s="11">
        <v>0.56499999999999995</v>
      </c>
      <c r="AG2969" s="11">
        <v>0.3</v>
      </c>
      <c r="AH2969" s="11">
        <v>0.25186000011488796</v>
      </c>
      <c r="AI2969" s="11">
        <v>0.5</v>
      </c>
      <c r="AJ2969" s="11">
        <v>0.40489912227399599</v>
      </c>
      <c r="AK2969" s="11">
        <v>0.18691758300631398</v>
      </c>
      <c r="AL2969" s="11">
        <v>0.30170611636563965</v>
      </c>
      <c r="AM2969" s="11">
        <v>1.2393109087633334E-3</v>
      </c>
      <c r="AN2969" s="11">
        <v>0.17980746008202061</v>
      </c>
      <c r="AO2969" s="11">
        <v>0.31441968688577854</v>
      </c>
      <c r="AP2969" s="11">
        <v>0.57706000209972264</v>
      </c>
      <c r="AQ2969" s="11">
        <v>0.30170611636563965</v>
      </c>
      <c r="AR2969" s="11">
        <v>1321.33968508713</v>
      </c>
      <c r="AS2969" s="11">
        <v>1310</v>
      </c>
      <c r="AT2969" s="11">
        <v>24051000</v>
      </c>
      <c r="AU2969" s="11">
        <v>45.35</v>
      </c>
      <c r="AV2969" s="11">
        <v>53.62</v>
      </c>
      <c r="AW2969" s="11">
        <v>-0.1</v>
      </c>
      <c r="AX2969" s="11">
        <v>0.18055098491413019</v>
      </c>
    </row>
    <row r="2970" spans="1:50">
      <c r="A2970"/>
      <c r="B2970"/>
      <c r="C2970"/>
      <c r="D2970"/>
      <c r="E2970"/>
      <c r="F2970"/>
      <c r="G2970"/>
      <c r="H2970"/>
      <c r="I2970"/>
      <c r="J2970"/>
      <c r="K2970"/>
      <c r="L2970"/>
      <c r="M2970"/>
      <c r="N2970"/>
      <c r="O2970"/>
      <c r="P2970"/>
      <c r="Q2970"/>
      <c r="R2970"/>
      <c r="S2970"/>
      <c r="T2970"/>
      <c r="U2970"/>
      <c r="V2970"/>
      <c r="W2970"/>
      <c r="X2970"/>
      <c r="Y2970"/>
      <c r="Z2970"/>
      <c r="AA2970" s="11">
        <v>0</v>
      </c>
      <c r="AB2970" s="11">
        <v>0.12699996950000003</v>
      </c>
      <c r="AC2970" s="11">
        <v>0.4</v>
      </c>
      <c r="AD2970" s="11">
        <v>0.1</v>
      </c>
      <c r="AE2970" s="11">
        <v>0.55899999999999994</v>
      </c>
      <c r="AF2970" s="11">
        <v>0.52500000000000002</v>
      </c>
      <c r="AG2970" s="11">
        <v>0.3</v>
      </c>
      <c r="AH2970" s="11">
        <v>0.25700000000000001</v>
      </c>
      <c r="AI2970" s="11">
        <v>0.5</v>
      </c>
      <c r="AJ2970" s="11">
        <v>0.32221280705983901</v>
      </c>
      <c r="AK2970" s="11">
        <v>0.17972745277007302</v>
      </c>
      <c r="AL2970" s="11">
        <v>0.309944877183988</v>
      </c>
      <c r="AM2970" s="11">
        <v>1.839207650273222E-3</v>
      </c>
      <c r="AN2970" s="11">
        <v>0.183477</v>
      </c>
      <c r="AO2970" s="11">
        <v>0.30348207796493326</v>
      </c>
      <c r="AP2970" s="11">
        <v>0.59048000179976223</v>
      </c>
      <c r="AQ2970" s="11">
        <v>0.309944877183988</v>
      </c>
      <c r="AR2970" s="11">
        <v>1378.35410363655</v>
      </c>
      <c r="AS2970" s="11">
        <v>1360</v>
      </c>
      <c r="AT2970" s="11">
        <v>24400000</v>
      </c>
      <c r="AW2970" s="11">
        <v>-0.11</v>
      </c>
      <c r="AX2970" s="11">
        <v>0.1716458580606891</v>
      </c>
    </row>
    <row r="2971" spans="1:50">
      <c r="A2971"/>
      <c r="B2971"/>
      <c r="C2971"/>
      <c r="D2971"/>
      <c r="E2971"/>
      <c r="F2971"/>
      <c r="G2971"/>
      <c r="H2971"/>
      <c r="I2971"/>
      <c r="J2971"/>
      <c r="K2971"/>
      <c r="L2971"/>
      <c r="M2971"/>
      <c r="N2971"/>
      <c r="O2971"/>
      <c r="P2971"/>
      <c r="Q2971"/>
      <c r="R2971"/>
      <c r="S2971"/>
      <c r="T2971"/>
      <c r="U2971"/>
      <c r="V2971"/>
      <c r="W2971"/>
      <c r="X2971"/>
      <c r="Y2971"/>
      <c r="Z2971"/>
      <c r="AA2971" s="11">
        <v>0</v>
      </c>
      <c r="AB2971" s="11">
        <v>0.12699996950000003</v>
      </c>
      <c r="AC2971" s="11">
        <v>0.4</v>
      </c>
      <c r="AD2971" s="11">
        <v>0.1</v>
      </c>
      <c r="AE2971" s="11">
        <v>0.59399999999999997</v>
      </c>
      <c r="AF2971" s="11">
        <v>0.65300000000000002</v>
      </c>
      <c r="AG2971" s="11">
        <v>0.3</v>
      </c>
      <c r="AH2971" s="11">
        <v>0.48499999999999999</v>
      </c>
      <c r="AI2971" s="11">
        <v>0.5</v>
      </c>
      <c r="AJ2971" s="11">
        <v>0.239526491845682</v>
      </c>
      <c r="AK2971" s="11">
        <v>0.17253732253383197</v>
      </c>
      <c r="AL2971" s="11">
        <v>0.31818363800233634</v>
      </c>
      <c r="AM2971" s="11">
        <v>2.394771241830111E-3</v>
      </c>
      <c r="AN2971" s="11">
        <v>0.18506657142857144</v>
      </c>
      <c r="AO2971" s="11">
        <v>0.29254446904408798</v>
      </c>
      <c r="AP2971" s="11">
        <v>0.60390000149980183</v>
      </c>
      <c r="AQ2971" s="11">
        <v>0.31818363800233634</v>
      </c>
      <c r="AR2971" s="11">
        <v>1446.86218172809</v>
      </c>
      <c r="AS2971" s="11">
        <v>1420</v>
      </c>
      <c r="AT2971" s="11">
        <v>24650000</v>
      </c>
      <c r="AW2971" s="11">
        <v>-0.1</v>
      </c>
      <c r="AX2971" s="11">
        <v>0.17836808223252604</v>
      </c>
    </row>
    <row r="2972" spans="1:50">
      <c r="A2972"/>
      <c r="B2972"/>
      <c r="C2972"/>
      <c r="D2972"/>
      <c r="E2972"/>
      <c r="F2972"/>
      <c r="G2972"/>
      <c r="H2972"/>
      <c r="I2972"/>
      <c r="J2972"/>
      <c r="K2972"/>
      <c r="L2972"/>
      <c r="M2972"/>
      <c r="N2972"/>
      <c r="O2972"/>
      <c r="P2972"/>
      <c r="Q2972"/>
      <c r="R2972"/>
      <c r="S2972"/>
      <c r="T2972"/>
      <c r="U2972"/>
      <c r="V2972"/>
      <c r="W2972"/>
      <c r="X2972"/>
      <c r="Y2972"/>
      <c r="Z2972"/>
      <c r="AA2972" s="11">
        <v>0</v>
      </c>
      <c r="AB2972" s="11">
        <v>0.12699996950000003</v>
      </c>
      <c r="AC2972" s="11">
        <v>0.4</v>
      </c>
      <c r="AD2972" s="11">
        <v>0.1</v>
      </c>
      <c r="AE2972" s="11">
        <v>0.55899999999999994</v>
      </c>
      <c r="AF2972" s="11">
        <v>0.65300000000000002</v>
      </c>
      <c r="AG2972" s="11">
        <v>0.3</v>
      </c>
      <c r="AH2972" s="11">
        <v>0.44900000000000001</v>
      </c>
      <c r="AI2972" s="11">
        <v>0.5</v>
      </c>
      <c r="AJ2972" s="11">
        <v>0.24665987790366001</v>
      </c>
      <c r="AK2972" s="11">
        <v>0.170380819851502</v>
      </c>
      <c r="AL2972" s="11">
        <v>0.30695932098957396</v>
      </c>
      <c r="AM2972" s="11">
        <v>5.6969421859076668E-3</v>
      </c>
      <c r="AN2972" s="11">
        <v>0.19067157142857141</v>
      </c>
      <c r="AO2972" s="11">
        <v>0.2568961674214697</v>
      </c>
      <c r="AP2972" s="11">
        <v>0.61732000119984143</v>
      </c>
      <c r="AQ2972" s="11">
        <v>0.30695932098957396</v>
      </c>
      <c r="AR2972" s="11">
        <v>1522.2344855107001</v>
      </c>
      <c r="AS2972" s="11">
        <v>1490</v>
      </c>
      <c r="AT2972" s="11">
        <v>24967000</v>
      </c>
      <c r="AW2972" s="11">
        <v>-0.11</v>
      </c>
      <c r="AX2972" s="11">
        <v>0.18080412557637771</v>
      </c>
    </row>
    <row r="2973" spans="1:50">
      <c r="A2973"/>
      <c r="B2973"/>
      <c r="C2973"/>
      <c r="D2973"/>
      <c r="E2973"/>
      <c r="F2973"/>
      <c r="G2973"/>
      <c r="H2973"/>
      <c r="I2973"/>
      <c r="J2973"/>
      <c r="K2973"/>
      <c r="L2973"/>
      <c r="M2973"/>
      <c r="N2973"/>
      <c r="O2973"/>
      <c r="P2973"/>
      <c r="Q2973"/>
      <c r="R2973"/>
      <c r="S2973"/>
      <c r="T2973"/>
      <c r="U2973"/>
      <c r="V2973"/>
      <c r="W2973"/>
      <c r="X2973"/>
      <c r="Y2973"/>
      <c r="Z2973"/>
      <c r="AA2973" s="11">
        <v>0</v>
      </c>
      <c r="AB2973" s="11">
        <v>0.14445996971973851</v>
      </c>
      <c r="AC2973" s="11">
        <v>0.4</v>
      </c>
      <c r="AD2973" s="11">
        <v>0.1</v>
      </c>
      <c r="AE2973" s="11">
        <v>0.50900000000000001</v>
      </c>
      <c r="AF2973" s="11">
        <v>0.69299999999999995</v>
      </c>
      <c r="AG2973" s="11">
        <v>0.3</v>
      </c>
      <c r="AH2973" s="11">
        <v>0.42399999999999999</v>
      </c>
      <c r="AI2973" s="11">
        <v>0.5</v>
      </c>
      <c r="AJ2973" s="11">
        <v>0.25379326396163798</v>
      </c>
      <c r="AK2973" s="11">
        <v>0.16822431716917202</v>
      </c>
      <c r="AL2973" s="11">
        <v>0.29573500397681157</v>
      </c>
      <c r="AM2973" s="11">
        <v>8.2173278779773332E-3</v>
      </c>
      <c r="AN2973" s="11">
        <v>0.19723628571428573</v>
      </c>
      <c r="AO2973" s="11">
        <v>0.22124786579885147</v>
      </c>
      <c r="AP2973" s="11">
        <v>0.63074000089988103</v>
      </c>
      <c r="AQ2973" s="11">
        <v>0.29573500397681157</v>
      </c>
      <c r="AR2973" s="11">
        <v>1589.4387231728899</v>
      </c>
      <c r="AS2973" s="11">
        <v>1570</v>
      </c>
      <c r="AT2973" s="11">
        <v>25271800</v>
      </c>
      <c r="AU2973" s="11">
        <v>34.549999999999997</v>
      </c>
      <c r="AV2973" s="11">
        <v>75.569999999999993</v>
      </c>
      <c r="AW2973" s="11">
        <v>-0.12</v>
      </c>
      <c r="AX2973" s="11">
        <v>0.18511925737222554</v>
      </c>
    </row>
    <row r="2974" spans="1:50">
      <c r="A2974"/>
      <c r="B2974"/>
      <c r="C2974"/>
      <c r="D2974"/>
      <c r="E2974"/>
      <c r="F2974"/>
      <c r="G2974"/>
      <c r="H2974"/>
      <c r="I2974"/>
      <c r="J2974"/>
      <c r="K2974"/>
      <c r="L2974"/>
      <c r="M2974"/>
      <c r="N2974"/>
      <c r="O2974"/>
      <c r="P2974"/>
      <c r="Q2974"/>
      <c r="R2974"/>
      <c r="S2974"/>
      <c r="T2974"/>
      <c r="U2974"/>
      <c r="V2974"/>
      <c r="W2974"/>
      <c r="X2974"/>
      <c r="Y2974"/>
      <c r="Z2974"/>
      <c r="AA2974" s="11">
        <v>0</v>
      </c>
      <c r="AB2974" s="11">
        <v>0.1619199699394771</v>
      </c>
      <c r="AC2974" s="11">
        <v>0.4</v>
      </c>
      <c r="AD2974" s="11">
        <v>0.1</v>
      </c>
      <c r="AE2974" s="11">
        <v>0.72</v>
      </c>
      <c r="AF2974" s="11">
        <v>0.72599999999999998</v>
      </c>
      <c r="AG2974" s="11">
        <v>0.3</v>
      </c>
      <c r="AH2974" s="11">
        <v>0.41299999999999998</v>
      </c>
      <c r="AI2974" s="11">
        <v>0.22</v>
      </c>
      <c r="AJ2974" s="11">
        <v>0.216910218787116</v>
      </c>
      <c r="AK2974" s="11">
        <v>0.14709153722010399</v>
      </c>
      <c r="AL2974" s="11">
        <v>0.28962579571562863</v>
      </c>
      <c r="AM2974" s="11">
        <v>1.3941852849928223E-2</v>
      </c>
      <c r="AN2974" s="11">
        <v>0.19933071428571431</v>
      </c>
      <c r="AO2974" s="11">
        <v>0.24588218602021525</v>
      </c>
      <c r="AP2974" s="11">
        <v>0.64416000059992073</v>
      </c>
      <c r="AQ2974" s="11">
        <v>0.28962579571562863</v>
      </c>
      <c r="AR2974" s="11">
        <v>1672.31177123727</v>
      </c>
      <c r="AS2974" s="11">
        <v>1650</v>
      </c>
      <c r="AT2974" s="11">
        <v>25567700</v>
      </c>
      <c r="AU2974" s="11">
        <v>36.72</v>
      </c>
      <c r="AV2974" s="11">
        <v>76.680000000000007</v>
      </c>
      <c r="AW2974" s="11">
        <v>-0.13</v>
      </c>
      <c r="AX2974" s="11">
        <v>0.18433464496695776</v>
      </c>
    </row>
    <row r="2975" spans="1:50">
      <c r="A2975"/>
      <c r="B2975"/>
      <c r="C2975"/>
      <c r="D2975"/>
      <c r="E2975"/>
      <c r="F2975"/>
      <c r="G2975"/>
      <c r="H2975"/>
      <c r="I2975"/>
      <c r="J2975"/>
      <c r="K2975"/>
      <c r="L2975"/>
      <c r="M2975"/>
      <c r="N2975"/>
      <c r="O2975"/>
      <c r="P2975"/>
      <c r="Q2975"/>
      <c r="R2975"/>
      <c r="S2975"/>
      <c r="T2975"/>
      <c r="U2975"/>
      <c r="V2975"/>
      <c r="W2975"/>
      <c r="X2975"/>
      <c r="Y2975"/>
      <c r="Z2975"/>
      <c r="AA2975" s="11">
        <v>0</v>
      </c>
      <c r="AB2975" s="11">
        <v>0.1793799701592157</v>
      </c>
      <c r="AC2975" s="11">
        <v>0.4</v>
      </c>
      <c r="AD2975" s="11">
        <v>0.1</v>
      </c>
      <c r="AE2975" s="11">
        <v>0.72199999999999998</v>
      </c>
      <c r="AF2975" s="11">
        <v>0.76300000000000001</v>
      </c>
      <c r="AG2975" s="11">
        <v>0.3</v>
      </c>
      <c r="AH2975" s="11">
        <v>0.42299999999999999</v>
      </c>
      <c r="AI2975" s="11">
        <v>0.22</v>
      </c>
      <c r="AJ2975" s="11">
        <v>0.18571378577772202</v>
      </c>
      <c r="AK2975" s="11">
        <v>0.15236205516532203</v>
      </c>
      <c r="AL2975" s="11">
        <v>0.26375315407636807</v>
      </c>
      <c r="AM2975" s="11">
        <v>2.3374054019900444E-2</v>
      </c>
      <c r="AN2975" s="11">
        <v>0.20203099999999999</v>
      </c>
      <c r="AO2975" s="11">
        <v>0.22683849904074865</v>
      </c>
      <c r="AP2975" s="11">
        <v>0.65758000029996022</v>
      </c>
      <c r="AQ2975" s="11">
        <v>0.26375315407636807</v>
      </c>
      <c r="AR2975" s="11">
        <v>1830.88713103489</v>
      </c>
      <c r="AS2975" s="11">
        <v>1820</v>
      </c>
      <c r="AT2975" s="11">
        <v>25864386</v>
      </c>
      <c r="AW2975" s="11">
        <v>-0.13</v>
      </c>
      <c r="AX2975" s="11">
        <v>0.18083064074492949</v>
      </c>
    </row>
    <row r="2976" spans="1:50">
      <c r="A2976"/>
      <c r="B2976"/>
      <c r="C2976"/>
      <c r="D2976"/>
      <c r="E2976"/>
      <c r="F2976"/>
      <c r="G2976"/>
      <c r="H2976"/>
      <c r="I2976"/>
      <c r="J2976"/>
      <c r="K2976"/>
      <c r="L2976"/>
      <c r="M2976"/>
      <c r="N2976"/>
      <c r="O2976"/>
      <c r="P2976"/>
      <c r="Q2976"/>
      <c r="R2976"/>
      <c r="S2976"/>
      <c r="T2976"/>
      <c r="U2976"/>
      <c r="V2976"/>
      <c r="W2976"/>
      <c r="X2976"/>
      <c r="Y2976"/>
      <c r="Z2976"/>
      <c r="AA2976" s="11">
        <v>0</v>
      </c>
      <c r="AB2976" s="11">
        <v>0.1968399703789544</v>
      </c>
      <c r="AC2976" s="11">
        <v>0.4</v>
      </c>
      <c r="AD2976" s="11">
        <v>0.1</v>
      </c>
      <c r="AE2976" s="11">
        <v>0.73199999999999998</v>
      </c>
      <c r="AF2976" s="11">
        <v>0.58499999999999996</v>
      </c>
      <c r="AG2976" s="11">
        <v>0.3</v>
      </c>
      <c r="AH2976" s="11">
        <v>0.53400000000000003</v>
      </c>
      <c r="AI2976" s="11">
        <v>0.71599999999999997</v>
      </c>
      <c r="AJ2976" s="11">
        <v>0.11156528452605401</v>
      </c>
      <c r="AK2976" s="11">
        <v>0.134960654753772</v>
      </c>
      <c r="AL2976" s="11">
        <v>0.25617707358577713</v>
      </c>
      <c r="AM2976" s="11">
        <v>3.0572427820313112E-2</v>
      </c>
      <c r="AN2976" s="11">
        <v>0.13797314285714285</v>
      </c>
      <c r="AO2976" s="11">
        <v>0.21578492107750696</v>
      </c>
      <c r="AP2976" s="11">
        <v>0.67099999999999993</v>
      </c>
      <c r="AQ2976" s="11">
        <v>0.25617707358577713</v>
      </c>
      <c r="AR2976" s="11">
        <v>2000.93728864697</v>
      </c>
      <c r="AS2976" s="11">
        <v>2000</v>
      </c>
      <c r="AT2976" s="11">
        <v>26167369</v>
      </c>
      <c r="AW2976" s="11">
        <v>-0.13</v>
      </c>
      <c r="AX2976" s="11">
        <v>0.1747977667483801</v>
      </c>
    </row>
    <row r="2977" spans="1:50">
      <c r="A2977"/>
      <c r="B2977"/>
      <c r="C2977"/>
      <c r="D2977"/>
      <c r="E2977"/>
      <c r="F2977"/>
      <c r="G2977"/>
      <c r="H2977"/>
      <c r="I2977"/>
      <c r="J2977"/>
      <c r="K2977"/>
      <c r="L2977"/>
      <c r="M2977"/>
      <c r="N2977"/>
      <c r="O2977"/>
      <c r="P2977"/>
      <c r="Q2977"/>
      <c r="R2977"/>
      <c r="S2977"/>
      <c r="T2977"/>
      <c r="U2977"/>
      <c r="V2977"/>
      <c r="W2977"/>
      <c r="X2977"/>
      <c r="Y2977"/>
      <c r="Z2977"/>
      <c r="AA2977" s="11">
        <v>0</v>
      </c>
      <c r="AB2977" s="11">
        <v>0.21429997059869299</v>
      </c>
      <c r="AC2977" s="11">
        <v>0.67</v>
      </c>
      <c r="AD2977" s="11">
        <v>0.1</v>
      </c>
      <c r="AE2977" s="11">
        <v>0.77300000000000002</v>
      </c>
      <c r="AF2977" s="11">
        <v>0.52200000000000002</v>
      </c>
      <c r="AG2977" s="11">
        <v>0.3</v>
      </c>
      <c r="AH2977" s="11">
        <v>0.61799999999999999</v>
      </c>
      <c r="AI2977" s="11">
        <v>0.68200000000000005</v>
      </c>
      <c r="AJ2977" s="11">
        <v>0.16328927843212399</v>
      </c>
      <c r="AK2977" s="11">
        <v>0.11544274011264602</v>
      </c>
      <c r="AL2977" s="11">
        <v>0.30973331793698489</v>
      </c>
      <c r="AM2977" s="11">
        <v>0.10615184992209667</v>
      </c>
      <c r="AN2977" s="11">
        <v>0.14124585714285715</v>
      </c>
      <c r="AO2977" s="11">
        <v>0.21873791223204048</v>
      </c>
      <c r="AP2977" s="11">
        <v>0.67099999999999993</v>
      </c>
      <c r="AQ2977" s="11">
        <v>0.30973331793698489</v>
      </c>
      <c r="AR2977" s="11">
        <v>2190.1853220346402</v>
      </c>
      <c r="AS2977" s="11">
        <v>2170</v>
      </c>
      <c r="AT2977" s="11">
        <v>26485800</v>
      </c>
      <c r="AW2977" s="11">
        <v>-0.11</v>
      </c>
      <c r="AX2977" s="11">
        <v>0.17015826990310209</v>
      </c>
    </row>
    <row r="2978" spans="1:50">
      <c r="A2978"/>
      <c r="B2978"/>
      <c r="C2978"/>
      <c r="D2978"/>
      <c r="E2978"/>
      <c r="F2978"/>
      <c r="G2978"/>
      <c r="H2978"/>
      <c r="I2978"/>
      <c r="J2978"/>
      <c r="K2978"/>
      <c r="L2978"/>
      <c r="M2978"/>
      <c r="N2978"/>
      <c r="O2978"/>
      <c r="P2978"/>
      <c r="Q2978"/>
      <c r="R2978"/>
      <c r="S2978"/>
      <c r="T2978"/>
      <c r="U2978"/>
      <c r="V2978"/>
      <c r="W2978"/>
      <c r="X2978"/>
      <c r="Y2978"/>
      <c r="Z2978"/>
      <c r="AA2978" s="11">
        <v>0</v>
      </c>
      <c r="AB2978" s="11">
        <v>0.23175997081843147</v>
      </c>
      <c r="AC2978" s="11">
        <v>0.65200000000000002</v>
      </c>
      <c r="AD2978" s="11">
        <v>0.2</v>
      </c>
      <c r="AE2978" s="11">
        <v>0.85</v>
      </c>
      <c r="AF2978" s="11">
        <v>0.69299999999999995</v>
      </c>
      <c r="AG2978" s="11">
        <v>0.3</v>
      </c>
      <c r="AH2978" s="11">
        <v>0.58599999999999997</v>
      </c>
      <c r="AI2978" s="11">
        <v>0.68200000000000005</v>
      </c>
      <c r="AJ2978" s="11">
        <v>0.23254844110276801</v>
      </c>
      <c r="AK2978" s="11">
        <v>0.11801047535584401</v>
      </c>
      <c r="AL2978" s="11">
        <v>0.32720082790637861</v>
      </c>
      <c r="AM2978" s="11">
        <v>0.23536881405333554</v>
      </c>
      <c r="AN2978" s="11">
        <v>0.14093299999999997</v>
      </c>
      <c r="AO2978" s="11">
        <v>0.29406860951726677</v>
      </c>
      <c r="AP2978" s="11">
        <v>0.66799999999999993</v>
      </c>
      <c r="AQ2978" s="11">
        <v>0.32720082790637861</v>
      </c>
      <c r="AR2978" s="11">
        <v>2445.1673363848499</v>
      </c>
      <c r="AS2978" s="11">
        <v>2410</v>
      </c>
      <c r="AT2978" s="11">
        <v>26867800</v>
      </c>
      <c r="AW2978" s="11">
        <v>-7.0000000000000007E-2</v>
      </c>
      <c r="AX2978" s="11">
        <v>0.16199524224013107</v>
      </c>
    </row>
    <row r="2979" spans="1:50">
      <c r="A2979"/>
      <c r="B2979"/>
      <c r="C2979"/>
      <c r="D2979"/>
      <c r="E2979"/>
      <c r="F2979"/>
      <c r="G2979"/>
      <c r="H2979"/>
      <c r="I2979"/>
      <c r="J2979"/>
      <c r="K2979"/>
      <c r="L2979"/>
      <c r="M2979"/>
      <c r="N2979"/>
      <c r="O2979"/>
      <c r="P2979"/>
      <c r="Q2979"/>
      <c r="R2979"/>
      <c r="S2979"/>
      <c r="T2979"/>
      <c r="U2979"/>
      <c r="V2979"/>
      <c r="W2979"/>
      <c r="X2979"/>
      <c r="Y2979"/>
      <c r="Z2979"/>
      <c r="AA2979" s="11">
        <v>0</v>
      </c>
      <c r="AB2979" s="11">
        <v>0.24921997103817006</v>
      </c>
      <c r="AC2979" s="11">
        <v>0.68500000000000005</v>
      </c>
      <c r="AD2979" s="11">
        <v>0.2</v>
      </c>
      <c r="AE2979" s="11">
        <v>0.88</v>
      </c>
      <c r="AF2979" s="11">
        <v>0.68299999999999994</v>
      </c>
      <c r="AG2979" s="11">
        <v>0.3</v>
      </c>
      <c r="AH2979" s="11">
        <v>0.57499999999999996</v>
      </c>
      <c r="AI2979" s="11">
        <v>0.68400000000000005</v>
      </c>
      <c r="AJ2979" s="11">
        <v>0.27425846853149199</v>
      </c>
      <c r="AK2979" s="11">
        <v>0.1106714790457</v>
      </c>
      <c r="AL2979" s="11">
        <v>0.28789740118716078</v>
      </c>
      <c r="AM2979" s="11">
        <v>0.50342152269536666</v>
      </c>
      <c r="AN2979" s="11">
        <v>0.14211499999999999</v>
      </c>
      <c r="AO2979" s="11">
        <v>0.27364974509590378</v>
      </c>
      <c r="AP2979" s="11">
        <v>0.66900000000000004</v>
      </c>
      <c r="AQ2979" s="11">
        <v>0.28789740118716078</v>
      </c>
      <c r="AR2979" s="11">
        <v>2679.0362422936</v>
      </c>
      <c r="AS2979" s="11">
        <v>2650</v>
      </c>
      <c r="AT2979" s="11">
        <v>27313700</v>
      </c>
      <c r="AW2979" s="11">
        <v>-0.06</v>
      </c>
      <c r="AX2979" s="11">
        <v>0.15591840833367468</v>
      </c>
    </row>
    <row r="2980" spans="1:50">
      <c r="A2980"/>
      <c r="B2980"/>
      <c r="C2980"/>
      <c r="D2980"/>
      <c r="E2980"/>
      <c r="F2980"/>
      <c r="G2980"/>
      <c r="H2980"/>
      <c r="I2980"/>
      <c r="J2980"/>
      <c r="K2980"/>
      <c r="L2980"/>
      <c r="M2980"/>
      <c r="N2980"/>
      <c r="O2980"/>
      <c r="P2980"/>
      <c r="Q2980"/>
      <c r="R2980"/>
      <c r="S2980"/>
      <c r="T2980"/>
      <c r="U2980"/>
      <c r="V2980"/>
      <c r="W2980"/>
      <c r="X2980"/>
      <c r="Y2980"/>
      <c r="Z2980"/>
      <c r="AA2980" s="11">
        <v>0</v>
      </c>
      <c r="AB2980" s="11">
        <v>0.26667997125790865</v>
      </c>
      <c r="AC2980" s="11">
        <v>0.68400000000000005</v>
      </c>
      <c r="AD2980" s="11">
        <v>0.2</v>
      </c>
      <c r="AE2980" s="11">
        <v>0.88300000000000001</v>
      </c>
      <c r="AF2980" s="11">
        <v>0.68099999999999994</v>
      </c>
      <c r="AG2980" s="11">
        <v>0.3</v>
      </c>
      <c r="AH2980" s="11">
        <v>0.626</v>
      </c>
      <c r="AI2980" s="11">
        <v>0.65400000000000003</v>
      </c>
      <c r="AJ2980" s="11">
        <v>0.31851724658700797</v>
      </c>
      <c r="AK2980" s="11">
        <v>0.11411365434882401</v>
      </c>
      <c r="AL2980" s="11">
        <v>0.24721246771634861</v>
      </c>
      <c r="AM2980" s="11">
        <v>0.65696909892162547</v>
      </c>
      <c r="AN2980" s="11">
        <v>0.13965057142857143</v>
      </c>
      <c r="AO2980" s="11">
        <v>0.25630431763178313</v>
      </c>
      <c r="AP2980" s="11">
        <v>0.64900000000000002</v>
      </c>
      <c r="AQ2980" s="11">
        <v>0.24721246771634861</v>
      </c>
      <c r="AR2980" s="11">
        <v>2874.8356477433299</v>
      </c>
      <c r="AS2980" s="11">
        <v>2910</v>
      </c>
      <c r="AT2980" s="11">
        <v>27767100</v>
      </c>
      <c r="AW2980" s="11">
        <v>-0.06</v>
      </c>
      <c r="AX2980" s="11">
        <v>0.14786928405566716</v>
      </c>
    </row>
    <row r="2981" spans="1:50">
      <c r="A2981"/>
      <c r="B2981"/>
      <c r="C2981"/>
      <c r="D2981"/>
      <c r="E2981"/>
      <c r="F2981"/>
      <c r="G2981"/>
      <c r="H2981"/>
      <c r="I2981"/>
      <c r="J2981"/>
      <c r="K2981"/>
      <c r="L2981"/>
      <c r="M2981"/>
      <c r="N2981"/>
      <c r="O2981"/>
      <c r="P2981"/>
      <c r="Q2981"/>
      <c r="R2981"/>
      <c r="S2981"/>
      <c r="T2981"/>
      <c r="U2981"/>
      <c r="V2981"/>
      <c r="W2981"/>
      <c r="X2981"/>
      <c r="Y2981"/>
      <c r="Z2981"/>
      <c r="AA2981" s="11">
        <v>0</v>
      </c>
      <c r="AB2981" s="11">
        <v>0.28413997147764714</v>
      </c>
      <c r="AC2981" s="11">
        <v>0.67799999999999994</v>
      </c>
      <c r="AD2981" s="11">
        <v>0.1</v>
      </c>
      <c r="AE2981" s="11">
        <v>0.88400000000000001</v>
      </c>
      <c r="AF2981" s="11">
        <v>0.72599999999999998</v>
      </c>
      <c r="AG2981" s="11">
        <v>0.1</v>
      </c>
      <c r="AH2981" s="11">
        <v>0.624</v>
      </c>
      <c r="AI2981" s="11">
        <v>0.65099999999999991</v>
      </c>
      <c r="AJ2981" s="11">
        <v>0.3203320740805734</v>
      </c>
      <c r="AK2981" s="11">
        <v>0.11797251771908349</v>
      </c>
      <c r="AL2981" s="11">
        <v>0.24974034298268269</v>
      </c>
      <c r="AM2981" s="11">
        <v>0.65039940807925334</v>
      </c>
      <c r="AN2981" s="11">
        <v>0.13825406574550003</v>
      </c>
      <c r="AO2981" s="11">
        <v>0.25874127440099509</v>
      </c>
      <c r="AP2981" s="11">
        <v>0.61099999999999999</v>
      </c>
      <c r="AQ2981" s="11">
        <v>0.24974034298268269</v>
      </c>
      <c r="AS2981" s="11">
        <v>2924.6666666666279</v>
      </c>
      <c r="AW2981" s="11">
        <v>-0.08</v>
      </c>
      <c r="AX2981" s="11">
        <v>0.1408007510202752</v>
      </c>
    </row>
    <row r="2982" spans="1:50">
      <c r="A2982"/>
      <c r="B2982"/>
      <c r="C2982"/>
      <c r="D2982"/>
      <c r="E2982"/>
      <c r="F2982"/>
      <c r="G2982"/>
      <c r="H2982"/>
      <c r="I2982"/>
      <c r="J2982"/>
      <c r="K2982"/>
      <c r="L2982"/>
      <c r="M2982"/>
      <c r="N2982"/>
      <c r="O2982"/>
      <c r="P2982"/>
      <c r="Q2982"/>
      <c r="R2982"/>
      <c r="S2982"/>
      <c r="T2982"/>
      <c r="U2982"/>
      <c r="V2982"/>
      <c r="W2982"/>
      <c r="X2982"/>
      <c r="Y2982"/>
      <c r="Z2982"/>
      <c r="AA2982" s="11">
        <v>0.12305168170631665</v>
      </c>
      <c r="AB2982" s="11">
        <v>0.76200000759999997</v>
      </c>
      <c r="AC2982" s="11">
        <v>0.49680000431835653</v>
      </c>
      <c r="AD2982" s="11">
        <v>0.28800000250339508</v>
      </c>
      <c r="AE2982" s="11">
        <v>0.68616000596433879</v>
      </c>
      <c r="AF2982" s="11">
        <v>0.60480000525712962</v>
      </c>
      <c r="AG2982" s="11">
        <v>0.21600000187754631</v>
      </c>
      <c r="AH2982" s="11">
        <v>0.56664000492542987</v>
      </c>
      <c r="AI2982" s="11">
        <v>0.45360000394284727</v>
      </c>
      <c r="AJ2982" s="11">
        <v>0.70364289715227546</v>
      </c>
      <c r="AK2982" s="11">
        <v>0.59187814473066347</v>
      </c>
      <c r="AL2982" s="11">
        <v>0.45693234165648755</v>
      </c>
      <c r="AM2982" s="11">
        <v>7.8065523426108893E-4</v>
      </c>
      <c r="AN2982" s="11">
        <v>5.2738737245361725E-2</v>
      </c>
      <c r="AO2982" s="11">
        <v>0.3719040417376851</v>
      </c>
      <c r="AP2982" s="11">
        <v>0.37872000329196454</v>
      </c>
      <c r="AQ2982" s="11">
        <v>0.45693234165648755</v>
      </c>
      <c r="AR2982" s="11">
        <v>2883.3338557861498</v>
      </c>
      <c r="AS2982" s="11">
        <v>2670</v>
      </c>
      <c r="AT2982" s="11">
        <v>172220</v>
      </c>
      <c r="AW2982" s="11">
        <v>-7.0000000000000007E-2</v>
      </c>
      <c r="AX2982" s="11">
        <v>-8.258486002196086E-2</v>
      </c>
    </row>
    <row r="2983" spans="1:50">
      <c r="A2983"/>
      <c r="B2983"/>
      <c r="C2983"/>
      <c r="D2983"/>
      <c r="E2983"/>
      <c r="F2983"/>
      <c r="G2983"/>
      <c r="H2983"/>
      <c r="I2983"/>
      <c r="J2983"/>
      <c r="K2983"/>
      <c r="L2983"/>
      <c r="M2983"/>
      <c r="N2983"/>
      <c r="O2983"/>
      <c r="P2983"/>
      <c r="Q2983"/>
      <c r="R2983"/>
      <c r="S2983"/>
      <c r="T2983"/>
      <c r="U2983"/>
      <c r="V2983"/>
      <c r="W2983"/>
      <c r="X2983"/>
      <c r="Y2983"/>
      <c r="Z2983"/>
      <c r="AA2983" s="11">
        <v>0.12305168170631665</v>
      </c>
      <c r="AB2983" s="11">
        <v>0.76100000379999999</v>
      </c>
      <c r="AC2983" s="11">
        <v>0.51060000400990246</v>
      </c>
      <c r="AD2983" s="11">
        <v>0.29600000232458112</v>
      </c>
      <c r="AE2983" s="11">
        <v>0.70522000553831465</v>
      </c>
      <c r="AF2983" s="11">
        <v>0.62160000488162037</v>
      </c>
      <c r="AG2983" s="11">
        <v>0.22200000174343587</v>
      </c>
      <c r="AH2983" s="11">
        <v>0.58238000457361339</v>
      </c>
      <c r="AI2983" s="11">
        <v>0.46620000366121528</v>
      </c>
      <c r="AJ2983" s="11">
        <v>0.70779887455039003</v>
      </c>
      <c r="AK2983" s="11">
        <v>0.59375320886607397</v>
      </c>
      <c r="AL2983" s="11">
        <v>0.45601600852203161</v>
      </c>
      <c r="AM2983" s="11">
        <v>9.7269198823926671E-4</v>
      </c>
      <c r="AN2983" s="11">
        <v>5.3885231505449861E-2</v>
      </c>
      <c r="AO2983" s="11">
        <v>0.36917859588201718</v>
      </c>
      <c r="AP2983" s="11">
        <v>0.38924000305682421</v>
      </c>
      <c r="AQ2983" s="11">
        <v>0.45601600852203161</v>
      </c>
      <c r="AR2983" s="11">
        <v>2943.7311320274298</v>
      </c>
      <c r="AS2983" s="11">
        <v>2650</v>
      </c>
      <c r="AT2983" s="11">
        <v>175915</v>
      </c>
      <c r="AW2983" s="11">
        <v>-0.06</v>
      </c>
      <c r="AX2983" s="11">
        <v>-5.2719448990864282E-2</v>
      </c>
    </row>
    <row r="2984" spans="1:50">
      <c r="A2984"/>
      <c r="B2984"/>
      <c r="C2984"/>
      <c r="D2984"/>
      <c r="E2984"/>
      <c r="F2984"/>
      <c r="G2984"/>
      <c r="H2984"/>
      <c r="I2984"/>
      <c r="J2984"/>
      <c r="K2984"/>
      <c r="L2984"/>
      <c r="M2984"/>
      <c r="N2984"/>
      <c r="O2984"/>
      <c r="P2984"/>
      <c r="Q2984"/>
      <c r="R2984"/>
      <c r="S2984"/>
      <c r="T2984"/>
      <c r="U2984"/>
      <c r="V2984"/>
      <c r="W2984"/>
      <c r="X2984"/>
      <c r="Y2984"/>
      <c r="Z2984"/>
      <c r="AA2984" s="11">
        <v>0.12305168170631665</v>
      </c>
      <c r="AB2984" s="11">
        <v>0.76100000379999999</v>
      </c>
      <c r="AC2984" s="11">
        <v>0.52440000370144846</v>
      </c>
      <c r="AD2984" s="11">
        <v>0.30400000214576722</v>
      </c>
      <c r="AE2984" s="11">
        <v>0.7242800051122904</v>
      </c>
      <c r="AF2984" s="11">
        <v>0.63840000450611112</v>
      </c>
      <c r="AG2984" s="11">
        <v>0.2280000016093254</v>
      </c>
      <c r="AH2984" s="11">
        <v>0.59812000422179701</v>
      </c>
      <c r="AI2984" s="11">
        <v>0.47880000337958334</v>
      </c>
      <c r="AJ2984" s="11">
        <v>0.70841843512698899</v>
      </c>
      <c r="AK2984" s="11">
        <v>0.59100872680060701</v>
      </c>
      <c r="AL2984" s="11">
        <v>0.45509967538757568</v>
      </c>
      <c r="AM2984" s="11">
        <v>1.2834534943416667E-3</v>
      </c>
      <c r="AN2984" s="11">
        <v>5.5031725765538005E-2</v>
      </c>
      <c r="AO2984" s="11">
        <v>0.36645315002634932</v>
      </c>
      <c r="AP2984" s="11">
        <v>0.39976000282168384</v>
      </c>
      <c r="AQ2984" s="11">
        <v>0.45509967538757568</v>
      </c>
      <c r="AR2984" s="11">
        <v>3085.44008841098</v>
      </c>
      <c r="AS2984" s="11">
        <v>2750</v>
      </c>
      <c r="AT2984" s="11">
        <v>179204</v>
      </c>
      <c r="AW2984" s="11">
        <v>-0.06</v>
      </c>
      <c r="AX2984" s="11">
        <v>-5.462085570666414E-2</v>
      </c>
    </row>
    <row r="2985" spans="1:50">
      <c r="A2985"/>
      <c r="B2985"/>
      <c r="C2985"/>
      <c r="D2985"/>
      <c r="E2985"/>
      <c r="F2985"/>
      <c r="G2985"/>
      <c r="H2985"/>
      <c r="I2985"/>
      <c r="J2985"/>
      <c r="K2985"/>
      <c r="L2985"/>
      <c r="M2985"/>
      <c r="N2985"/>
      <c r="O2985"/>
      <c r="P2985"/>
      <c r="Q2985"/>
      <c r="R2985"/>
      <c r="S2985"/>
      <c r="T2985"/>
      <c r="U2985"/>
      <c r="V2985"/>
      <c r="W2985"/>
      <c r="X2985"/>
      <c r="Y2985"/>
      <c r="Z2985"/>
      <c r="AA2985" s="11">
        <v>0.12305168170631665</v>
      </c>
      <c r="AB2985" s="11">
        <v>0.76100000379999999</v>
      </c>
      <c r="AC2985" s="11">
        <v>0.53820000339299445</v>
      </c>
      <c r="AD2985" s="11">
        <v>0.31200000196695327</v>
      </c>
      <c r="AE2985" s="11">
        <v>0.74334000468626615</v>
      </c>
      <c r="AF2985" s="11">
        <v>0.65520000413060187</v>
      </c>
      <c r="AG2985" s="11">
        <v>0.23400000147521496</v>
      </c>
      <c r="AH2985" s="11">
        <v>0.61386000386998063</v>
      </c>
      <c r="AI2985" s="11">
        <v>0.4914000030979514</v>
      </c>
      <c r="AJ2985" s="11">
        <v>0.70903799570358805</v>
      </c>
      <c r="AK2985" s="11">
        <v>0.58826424473514005</v>
      </c>
      <c r="AL2985" s="11">
        <v>0.45418334225311974</v>
      </c>
      <c r="AM2985" s="11">
        <v>1.3404646050321112E-3</v>
      </c>
      <c r="AN2985" s="11">
        <v>5.6178220025626148E-2</v>
      </c>
      <c r="AO2985" s="11">
        <v>0.3637277041706814</v>
      </c>
      <c r="AP2985" s="11">
        <v>0.41028000258654357</v>
      </c>
      <c r="AQ2985" s="11">
        <v>0.45418334225311974</v>
      </c>
      <c r="AR2985" s="11">
        <v>3198.2723083325</v>
      </c>
      <c r="AS2985" s="11">
        <v>3100</v>
      </c>
      <c r="AT2985" s="11">
        <v>182358</v>
      </c>
      <c r="AW2985" s="11">
        <v>-0.05</v>
      </c>
      <c r="AX2985" s="11">
        <v>-5.9217924616528306E-2</v>
      </c>
    </row>
    <row r="2986" spans="1:50">
      <c r="A2986"/>
      <c r="B2986"/>
      <c r="C2986"/>
      <c r="D2986"/>
      <c r="E2986"/>
      <c r="F2986"/>
      <c r="G2986"/>
      <c r="H2986"/>
      <c r="I2986"/>
      <c r="J2986"/>
      <c r="K2986"/>
      <c r="L2986"/>
      <c r="M2986"/>
      <c r="N2986"/>
      <c r="O2986"/>
      <c r="P2986"/>
      <c r="Q2986"/>
      <c r="R2986"/>
      <c r="S2986"/>
      <c r="T2986"/>
      <c r="U2986"/>
      <c r="V2986"/>
      <c r="W2986"/>
      <c r="X2986"/>
      <c r="Y2986"/>
      <c r="Z2986"/>
      <c r="AA2986" s="11">
        <v>0.12305168170631665</v>
      </c>
      <c r="AB2986" s="11">
        <v>0.76100000379999999</v>
      </c>
      <c r="AC2986" s="11">
        <v>0.55200000308454034</v>
      </c>
      <c r="AD2986" s="11">
        <v>0.32000000178813937</v>
      </c>
      <c r="AE2986" s="11">
        <v>0.7624000042602419</v>
      </c>
      <c r="AF2986" s="11">
        <v>0.67200000375509261</v>
      </c>
      <c r="AG2986" s="11">
        <v>0.2400000013411045</v>
      </c>
      <c r="AH2986" s="11">
        <v>0.62960000351816414</v>
      </c>
      <c r="AI2986" s="11">
        <v>0.50400000281631951</v>
      </c>
      <c r="AJ2986" s="11">
        <v>0.7125866936342129</v>
      </c>
      <c r="AK2986" s="11">
        <v>0.59464320825894101</v>
      </c>
      <c r="AL2986" s="11">
        <v>0.39935706786901343</v>
      </c>
      <c r="AM2986" s="11">
        <v>1.7943334948233333E-3</v>
      </c>
      <c r="AN2986" s="11">
        <v>5.7324714285714291E-2</v>
      </c>
      <c r="AO2986" s="11">
        <v>0.41176340933915256</v>
      </c>
      <c r="AP2986" s="11">
        <v>0.42080000235140325</v>
      </c>
      <c r="AQ2986" s="11">
        <v>0.39935706786901343</v>
      </c>
      <c r="AR2986" s="11">
        <v>3199.2602414642502</v>
      </c>
      <c r="AS2986" s="11">
        <v>3140</v>
      </c>
      <c r="AT2986" s="11">
        <v>185770</v>
      </c>
      <c r="AW2986" s="11">
        <v>-0.05</v>
      </c>
      <c r="AX2986" s="11">
        <v>-7.6185625428407178E-2</v>
      </c>
    </row>
    <row r="2987" spans="1:50">
      <c r="A2987"/>
      <c r="B2987"/>
      <c r="C2987"/>
      <c r="D2987"/>
      <c r="E2987"/>
      <c r="F2987"/>
      <c r="G2987"/>
      <c r="H2987"/>
      <c r="I2987"/>
      <c r="J2987"/>
      <c r="K2987"/>
      <c r="L2987"/>
      <c r="M2987"/>
      <c r="N2987"/>
      <c r="O2987"/>
      <c r="P2987"/>
      <c r="Q2987"/>
      <c r="R2987"/>
      <c r="S2987"/>
      <c r="T2987"/>
      <c r="U2987"/>
      <c r="V2987"/>
      <c r="W2987"/>
      <c r="X2987"/>
      <c r="Y2987"/>
      <c r="Z2987"/>
      <c r="AA2987" s="11">
        <v>0.12305168170631665</v>
      </c>
      <c r="AB2987" s="11">
        <v>0.76100000379999999</v>
      </c>
      <c r="AC2987" s="11">
        <v>0.56580000277608633</v>
      </c>
      <c r="AD2987" s="11">
        <v>0.32800000160932541</v>
      </c>
      <c r="AE2987" s="11">
        <v>0.78146000383421776</v>
      </c>
      <c r="AF2987" s="11">
        <v>0.68880000337958336</v>
      </c>
      <c r="AG2987" s="11">
        <v>0.24600000120699406</v>
      </c>
      <c r="AH2987" s="11">
        <v>0.64534000316634776</v>
      </c>
      <c r="AI2987" s="11">
        <v>0.51660000253468752</v>
      </c>
      <c r="AJ2987" s="11">
        <v>0.71613539156483808</v>
      </c>
      <c r="AK2987" s="11">
        <v>0.60102217178274198</v>
      </c>
      <c r="AL2987" s="11">
        <v>0.34453079348490723</v>
      </c>
      <c r="AM2987" s="11">
        <v>2.1376193479734442E-3</v>
      </c>
      <c r="AN2987" s="11">
        <v>5.6868857142857145E-2</v>
      </c>
      <c r="AO2987" s="11">
        <v>0.45979911450762367</v>
      </c>
      <c r="AP2987" s="11">
        <v>0.43132000211626292</v>
      </c>
      <c r="AQ2987" s="11">
        <v>0.34453079348490723</v>
      </c>
      <c r="AR2987" s="11">
        <v>3386.36266005776</v>
      </c>
      <c r="AS2987" s="11">
        <v>3230</v>
      </c>
      <c r="AT2987" s="11">
        <v>189723</v>
      </c>
      <c r="AW2987" s="11">
        <v>-0.04</v>
      </c>
      <c r="AX2987" s="11">
        <v>-5.3340561971580935E-2</v>
      </c>
    </row>
    <row r="2988" spans="1:50">
      <c r="A2988"/>
      <c r="B2988"/>
      <c r="C2988"/>
      <c r="D2988"/>
      <c r="E2988"/>
      <c r="F2988"/>
      <c r="G2988"/>
      <c r="H2988"/>
      <c r="I2988"/>
      <c r="J2988"/>
      <c r="K2988"/>
      <c r="L2988"/>
      <c r="M2988"/>
      <c r="N2988"/>
      <c r="O2988"/>
      <c r="P2988"/>
      <c r="Q2988"/>
      <c r="R2988"/>
      <c r="S2988"/>
      <c r="T2988"/>
      <c r="U2988"/>
      <c r="V2988"/>
      <c r="W2988"/>
      <c r="X2988"/>
      <c r="Y2988"/>
      <c r="Z2988"/>
      <c r="AA2988" s="11">
        <v>0.12305168170631665</v>
      </c>
      <c r="AB2988" s="11">
        <v>0.76100000379999999</v>
      </c>
      <c r="AC2988" s="11">
        <v>0.57960000246763232</v>
      </c>
      <c r="AD2988" s="11">
        <v>0.33600000143051145</v>
      </c>
      <c r="AE2988" s="11">
        <v>0.80052000340819363</v>
      </c>
      <c r="AF2988" s="11">
        <v>0.70560000300407411</v>
      </c>
      <c r="AG2988" s="11">
        <v>0.25200000107288362</v>
      </c>
      <c r="AH2988" s="11">
        <v>0.66108000281453128</v>
      </c>
      <c r="AI2988" s="11">
        <v>0.52920000225305552</v>
      </c>
      <c r="AJ2988" s="11">
        <v>0.72143422636531296</v>
      </c>
      <c r="AK2988" s="11">
        <v>0.64271702302067102</v>
      </c>
      <c r="AL2988" s="11">
        <v>0.34780177336772861</v>
      </c>
      <c r="AM2988" s="11">
        <v>2.0014147142866667E-3</v>
      </c>
      <c r="AN2988" s="11">
        <v>5.6183999999999998E-2</v>
      </c>
      <c r="AO2988" s="11">
        <v>0.45539135215596077</v>
      </c>
      <c r="AP2988" s="11">
        <v>0.4418400018811226</v>
      </c>
      <c r="AQ2988" s="11">
        <v>0.34780177336772861</v>
      </c>
      <c r="AR2988" s="11">
        <v>3268.9813016533899</v>
      </c>
      <c r="AS2988" s="11">
        <v>3220</v>
      </c>
      <c r="AT2988" s="11">
        <v>194307</v>
      </c>
      <c r="AW2988" s="11">
        <v>-0.03</v>
      </c>
      <c r="AX2988" s="11">
        <v>-5.286752419994617E-2</v>
      </c>
    </row>
    <row r="2989" spans="1:50">
      <c r="A2989"/>
      <c r="B2989"/>
      <c r="C2989"/>
      <c r="D2989"/>
      <c r="E2989"/>
      <c r="F2989"/>
      <c r="G2989"/>
      <c r="H2989"/>
      <c r="I2989"/>
      <c r="J2989"/>
      <c r="K2989"/>
      <c r="L2989"/>
      <c r="M2989"/>
      <c r="N2989"/>
      <c r="O2989"/>
      <c r="P2989"/>
      <c r="Q2989"/>
      <c r="R2989"/>
      <c r="S2989"/>
      <c r="T2989"/>
      <c r="U2989"/>
      <c r="V2989"/>
      <c r="W2989"/>
      <c r="X2989"/>
      <c r="Y2989"/>
      <c r="Z2989"/>
      <c r="AA2989" s="11">
        <v>0.12305168170631665</v>
      </c>
      <c r="AB2989" s="11">
        <v>0.7657800036171587</v>
      </c>
      <c r="AC2989" s="11">
        <v>0.59340000215917821</v>
      </c>
      <c r="AD2989" s="11">
        <v>0.34400000125169755</v>
      </c>
      <c r="AE2989" s="11">
        <v>0.81958000298216926</v>
      </c>
      <c r="AF2989" s="11">
        <v>0.72240000262856485</v>
      </c>
      <c r="AG2989" s="11">
        <v>0.25800000093877318</v>
      </c>
      <c r="AH2989" s="11">
        <v>0.67682000246271501</v>
      </c>
      <c r="AI2989" s="11">
        <v>0.54180000197142364</v>
      </c>
      <c r="AJ2989" s="11">
        <v>0.72673306116578806</v>
      </c>
      <c r="AK2989" s="11">
        <v>0.68441187425859995</v>
      </c>
      <c r="AL2989" s="11">
        <v>0.35107275325054998</v>
      </c>
      <c r="AM2989" s="11">
        <v>2.7300301083320554E-2</v>
      </c>
      <c r="AN2989" s="11">
        <v>7.0886000000000005E-2</v>
      </c>
      <c r="AO2989" s="11">
        <v>0.45098358980429792</v>
      </c>
      <c r="AP2989" s="11">
        <v>0.45236000164598222</v>
      </c>
      <c r="AQ2989" s="11">
        <v>0.35107275325054998</v>
      </c>
      <c r="AR2989" s="11">
        <v>3100.49808905904</v>
      </c>
      <c r="AS2989" s="11">
        <v>2970</v>
      </c>
      <c r="AT2989" s="11">
        <v>199428</v>
      </c>
      <c r="AW2989" s="11">
        <v>-0.01</v>
      </c>
      <c r="AX2989" s="11">
        <v>-4.5517568216934312E-2</v>
      </c>
    </row>
    <row r="2990" spans="1:50">
      <c r="A2990"/>
      <c r="B2990"/>
      <c r="C2990"/>
      <c r="D2990"/>
      <c r="E2990"/>
      <c r="F2990"/>
      <c r="G2990"/>
      <c r="H2990"/>
      <c r="I2990"/>
      <c r="J2990"/>
      <c r="K2990"/>
      <c r="L2990"/>
      <c r="M2990"/>
      <c r="N2990"/>
      <c r="O2990"/>
      <c r="P2990"/>
      <c r="Q2990"/>
      <c r="R2990"/>
      <c r="S2990"/>
      <c r="T2990"/>
      <c r="U2990"/>
      <c r="V2990"/>
      <c r="W2990"/>
      <c r="X2990"/>
      <c r="Y2990"/>
      <c r="Z2990"/>
      <c r="AA2990" s="11">
        <v>0.12305168170631665</v>
      </c>
      <c r="AB2990" s="11">
        <v>0.7705600034343173</v>
      </c>
      <c r="AC2990" s="11">
        <v>0.6072000018507242</v>
      </c>
      <c r="AD2990" s="11">
        <v>0.35200000107288359</v>
      </c>
      <c r="AE2990" s="11">
        <v>0.83864000255614513</v>
      </c>
      <c r="AF2990" s="11">
        <v>0.7392000022530556</v>
      </c>
      <c r="AG2990" s="11">
        <v>0.26400000080466268</v>
      </c>
      <c r="AH2990" s="11">
        <v>0.69256000211089852</v>
      </c>
      <c r="AI2990" s="11">
        <v>0.55440000168979164</v>
      </c>
      <c r="AJ2990" s="11">
        <v>0.68835806879896</v>
      </c>
      <c r="AK2990" s="11">
        <v>0.67177251720780995</v>
      </c>
      <c r="AL2990" s="11">
        <v>0.36980878832383313</v>
      </c>
      <c r="AM2990" s="11">
        <v>4.2285704992152777E-2</v>
      </c>
      <c r="AN2990" s="11">
        <v>6.8624285714285721E-2</v>
      </c>
      <c r="AO2990" s="11">
        <v>0.49181219163207129</v>
      </c>
      <c r="AP2990" s="11">
        <v>0.46288000141084196</v>
      </c>
      <c r="AQ2990" s="11">
        <v>0.36980878832383313</v>
      </c>
      <c r="AR2990" s="11">
        <v>3195.1533200988301</v>
      </c>
      <c r="AS2990" s="11">
        <v>3050</v>
      </c>
      <c r="AT2990" s="11">
        <v>204955</v>
      </c>
      <c r="AW2990" s="11">
        <v>0</v>
      </c>
      <c r="AX2990" s="11">
        <v>-4.7491726967808512E-2</v>
      </c>
    </row>
    <row r="2991" spans="1:50">
      <c r="A2991"/>
      <c r="B2991"/>
      <c r="C2991"/>
      <c r="D2991"/>
      <c r="E2991"/>
      <c r="F2991"/>
      <c r="G2991"/>
      <c r="H2991"/>
      <c r="I2991"/>
      <c r="J2991"/>
      <c r="K2991"/>
      <c r="L2991"/>
      <c r="M2991"/>
      <c r="N2991"/>
      <c r="O2991"/>
      <c r="P2991"/>
      <c r="Q2991"/>
      <c r="R2991"/>
      <c r="S2991"/>
      <c r="T2991"/>
      <c r="U2991"/>
      <c r="V2991"/>
      <c r="W2991"/>
      <c r="X2991"/>
      <c r="Y2991"/>
      <c r="Z2991"/>
      <c r="AA2991" s="11">
        <v>0.12305168170631665</v>
      </c>
      <c r="AB2991" s="11">
        <v>0.77534000325147601</v>
      </c>
      <c r="AC2991" s="11">
        <v>0.6210000015422702</v>
      </c>
      <c r="AD2991" s="11">
        <v>0.36000000089406969</v>
      </c>
      <c r="AE2991" s="11">
        <v>0.85770000213012099</v>
      </c>
      <c r="AF2991" s="11">
        <v>0.75600000187754635</v>
      </c>
      <c r="AG2991" s="11">
        <v>0.27000000067055224</v>
      </c>
      <c r="AH2991" s="11">
        <v>0.70830000175908214</v>
      </c>
      <c r="AI2991" s="11">
        <v>0.56700000140815976</v>
      </c>
      <c r="AJ2991" s="11">
        <v>0.64982010844009197</v>
      </c>
      <c r="AK2991" s="11">
        <v>0.56981799141134204</v>
      </c>
      <c r="AL2991" s="11">
        <v>0.38750366792636248</v>
      </c>
      <c r="AM2991" s="11">
        <v>5.5398126568686222E-2</v>
      </c>
      <c r="AN2991" s="11">
        <v>6.8091714285714283E-2</v>
      </c>
      <c r="AO2991" s="11">
        <v>0.50489943136268456</v>
      </c>
      <c r="AP2991" s="11">
        <v>0.47340000117570163</v>
      </c>
      <c r="AQ2991" s="11">
        <v>0.38750366792636248</v>
      </c>
      <c r="AR2991" s="11">
        <v>3337.0551826803899</v>
      </c>
      <c r="AS2991" s="11">
        <v>3170</v>
      </c>
      <c r="AT2991" s="11">
        <v>210677</v>
      </c>
      <c r="AW2991" s="11">
        <v>-0.01</v>
      </c>
      <c r="AX2991" s="11">
        <v>-5.0797220299368673E-2</v>
      </c>
    </row>
    <row r="2992" spans="1:50">
      <c r="A2992"/>
      <c r="B2992"/>
      <c r="C2992"/>
      <c r="D2992"/>
      <c r="E2992"/>
      <c r="F2992"/>
      <c r="G2992"/>
      <c r="H2992"/>
      <c r="I2992"/>
      <c r="J2992"/>
      <c r="K2992"/>
      <c r="L2992"/>
      <c r="M2992"/>
      <c r="N2992"/>
      <c r="O2992"/>
      <c r="P2992"/>
      <c r="Q2992"/>
      <c r="R2992"/>
      <c r="S2992"/>
      <c r="T2992"/>
      <c r="U2992"/>
      <c r="V2992"/>
      <c r="W2992"/>
      <c r="X2992"/>
      <c r="Y2992"/>
      <c r="Z2992"/>
      <c r="AA2992" s="11">
        <v>0.12305168170631665</v>
      </c>
      <c r="AB2992" s="11">
        <v>0.78012000306863472</v>
      </c>
      <c r="AC2992" s="11">
        <v>0.63480000123381619</v>
      </c>
      <c r="AD2992" s="11">
        <v>0.36800000071525574</v>
      </c>
      <c r="AE2992" s="11">
        <v>0.87676000170409685</v>
      </c>
      <c r="AF2992" s="11">
        <v>0.77280000150203709</v>
      </c>
      <c r="AG2992" s="11">
        <v>0.2760000005364418</v>
      </c>
      <c r="AH2992" s="11">
        <v>0.72404000140726565</v>
      </c>
      <c r="AI2992" s="11">
        <v>0.57960000112652776</v>
      </c>
      <c r="AJ2992" s="11">
        <v>0.78148564283990996</v>
      </c>
      <c r="AK2992" s="11">
        <v>0.572255671056346</v>
      </c>
      <c r="AL2992" s="11">
        <v>0.58659962111267328</v>
      </c>
      <c r="AM2992" s="11">
        <v>6.5156546148617669E-2</v>
      </c>
      <c r="AN2992" s="11">
        <v>6.6729880030439365E-2</v>
      </c>
      <c r="AO2992" s="11">
        <v>0.600690106680417</v>
      </c>
      <c r="AP2992" s="11">
        <v>0.48392000094056131</v>
      </c>
      <c r="AQ2992" s="11">
        <v>0.58659962111267328</v>
      </c>
      <c r="AR2992" s="11">
        <v>3528.90885910524</v>
      </c>
      <c r="AS2992" s="11">
        <v>3300</v>
      </c>
      <c r="AT2992" s="11">
        <v>216436</v>
      </c>
      <c r="AW2992" s="11">
        <v>0.04</v>
      </c>
      <c r="AX2992" s="11">
        <v>-4.7679383141804199E-2</v>
      </c>
    </row>
    <row r="2993" spans="1:50">
      <c r="A2993"/>
      <c r="B2993"/>
      <c r="C2993"/>
      <c r="D2993"/>
      <c r="E2993"/>
      <c r="F2993"/>
      <c r="G2993"/>
      <c r="H2993"/>
      <c r="I2993"/>
      <c r="J2993"/>
      <c r="K2993"/>
      <c r="L2993"/>
      <c r="M2993"/>
      <c r="N2993"/>
      <c r="O2993"/>
      <c r="P2993"/>
      <c r="Q2993"/>
      <c r="R2993"/>
      <c r="S2993"/>
      <c r="T2993"/>
      <c r="U2993"/>
      <c r="V2993"/>
      <c r="W2993"/>
      <c r="X2993"/>
      <c r="Y2993"/>
      <c r="Z2993"/>
      <c r="AA2993" s="11">
        <v>0.12305168170631665</v>
      </c>
      <c r="AB2993" s="11">
        <v>0.78490000288579342</v>
      </c>
      <c r="AC2993" s="11">
        <v>0.64860000092536207</v>
      </c>
      <c r="AD2993" s="11">
        <v>0.37600000053644178</v>
      </c>
      <c r="AE2993" s="11">
        <v>0.8958200012780726</v>
      </c>
      <c r="AF2993" s="11">
        <v>0.78960000112652784</v>
      </c>
      <c r="AG2993" s="11">
        <v>0.28200000040233136</v>
      </c>
      <c r="AH2993" s="11">
        <v>0.73978000105544917</v>
      </c>
      <c r="AI2993" s="11">
        <v>0.59220000084489588</v>
      </c>
      <c r="AJ2993" s="11">
        <v>0.77873268680478003</v>
      </c>
      <c r="AK2993" s="11">
        <v>0.62730106167715205</v>
      </c>
      <c r="AL2993" s="11">
        <v>0.54830287055614879</v>
      </c>
      <c r="AM2993" s="11">
        <v>7.5007500750074993E-2</v>
      </c>
      <c r="AN2993" s="11">
        <v>6.536804577516446E-2</v>
      </c>
      <c r="AO2993" s="11">
        <v>0.59676648156621304</v>
      </c>
      <c r="AP2993" s="11">
        <v>0.49444000070542093</v>
      </c>
      <c r="AQ2993" s="11">
        <v>0.54830287055614879</v>
      </c>
      <c r="AR2993" s="11">
        <v>3804.3033183204602</v>
      </c>
      <c r="AS2993" s="11">
        <v>3630</v>
      </c>
      <c r="AT2993" s="11">
        <v>222200</v>
      </c>
      <c r="AW2993" s="11">
        <v>0.04</v>
      </c>
      <c r="AX2993" s="11">
        <v>-5.2240965023894359E-2</v>
      </c>
    </row>
    <row r="2994" spans="1:50">
      <c r="A2994"/>
      <c r="B2994"/>
      <c r="C2994"/>
      <c r="D2994"/>
      <c r="E2994"/>
      <c r="F2994"/>
      <c r="G2994"/>
      <c r="H2994"/>
      <c r="I2994"/>
      <c r="J2994"/>
      <c r="K2994"/>
      <c r="L2994"/>
      <c r="M2994"/>
      <c r="N2994"/>
      <c r="O2994"/>
      <c r="P2994"/>
      <c r="Q2994"/>
      <c r="R2994"/>
      <c r="S2994"/>
      <c r="T2994"/>
      <c r="U2994"/>
      <c r="V2994"/>
      <c r="W2994"/>
      <c r="X2994"/>
      <c r="Y2994"/>
      <c r="Z2994"/>
      <c r="AA2994" s="11">
        <v>0.12305168170631665</v>
      </c>
      <c r="AB2994" s="11">
        <v>0.78968000270295202</v>
      </c>
      <c r="AC2994" s="11">
        <v>0.66240000061690807</v>
      </c>
      <c r="AD2994" s="11">
        <v>0.38400000035762788</v>
      </c>
      <c r="AE2994" s="11">
        <v>0.91488000085204835</v>
      </c>
      <c r="AF2994" s="11">
        <v>0.80640000075101848</v>
      </c>
      <c r="AG2994" s="11">
        <v>0.28800000026822092</v>
      </c>
      <c r="AH2994" s="11">
        <v>0.7555200007036329</v>
      </c>
      <c r="AI2994" s="11">
        <v>0.60480000056326388</v>
      </c>
      <c r="AJ2994" s="11">
        <v>0.756664937478852</v>
      </c>
      <c r="AK2994" s="11">
        <v>0.60276676845422195</v>
      </c>
      <c r="AL2994" s="11">
        <v>0.56184432986521704</v>
      </c>
      <c r="AM2994" s="11">
        <v>0.12670065167992889</v>
      </c>
      <c r="AN2994" s="11">
        <v>6.4006211519889541E-2</v>
      </c>
      <c r="AO2994" s="11">
        <v>0.61035688140036504</v>
      </c>
      <c r="AP2994" s="11">
        <v>0.50496000047028067</v>
      </c>
      <c r="AQ2994" s="11">
        <v>0.56184432986521704</v>
      </c>
      <c r="AR2994" s="11">
        <v>4092.8826237865201</v>
      </c>
      <c r="AS2994" s="11">
        <v>3880</v>
      </c>
      <c r="AT2994" s="11">
        <v>228009</v>
      </c>
      <c r="AW2994" s="11">
        <v>0.05</v>
      </c>
      <c r="AX2994" s="11">
        <v>-4.8179125646063525E-2</v>
      </c>
    </row>
    <row r="2995" spans="1:50">
      <c r="A2995"/>
      <c r="B2995"/>
      <c r="C2995"/>
      <c r="D2995"/>
      <c r="E2995"/>
      <c r="F2995"/>
      <c r="G2995"/>
      <c r="H2995"/>
      <c r="I2995"/>
      <c r="J2995"/>
      <c r="K2995"/>
      <c r="L2995"/>
      <c r="M2995"/>
      <c r="N2995"/>
      <c r="O2995"/>
      <c r="P2995"/>
      <c r="Q2995"/>
      <c r="R2995"/>
      <c r="S2995"/>
      <c r="T2995"/>
      <c r="U2995"/>
      <c r="V2995"/>
      <c r="W2995"/>
      <c r="X2995"/>
      <c r="Y2995"/>
      <c r="Z2995"/>
      <c r="AA2995" s="11">
        <v>0.12305168170631665</v>
      </c>
      <c r="AB2995" s="11">
        <v>0.79446000252011073</v>
      </c>
      <c r="AC2995" s="11">
        <v>0.67620000030845406</v>
      </c>
      <c r="AD2995" s="11">
        <v>0.39200000017881392</v>
      </c>
      <c r="AE2995" s="11">
        <v>0.9339400004260241</v>
      </c>
      <c r="AF2995" s="11">
        <v>0.82320000037550922</v>
      </c>
      <c r="AG2995" s="11">
        <v>0.29400000013411043</v>
      </c>
      <c r="AH2995" s="11">
        <v>0.77126000035181652</v>
      </c>
      <c r="AI2995" s="11">
        <v>0.617400000281632</v>
      </c>
      <c r="AJ2995" s="11">
        <v>0.73214691539221199</v>
      </c>
      <c r="AK2995" s="11">
        <v>0.61214496016194997</v>
      </c>
      <c r="AL2995" s="11">
        <v>0.56911914522850271</v>
      </c>
      <c r="AM2995" s="11">
        <v>0.17103811584411557</v>
      </c>
      <c r="AN2995" s="11">
        <v>6.2644377264614609E-2</v>
      </c>
      <c r="AO2995" s="11">
        <v>0.59577234781928201</v>
      </c>
      <c r="AP2995" s="11">
        <v>0.5154800002351404</v>
      </c>
      <c r="AQ2995" s="11">
        <v>0.56911914522850271</v>
      </c>
      <c r="AR2995" s="11">
        <v>4336.0302000203501</v>
      </c>
      <c r="AS2995" s="11">
        <v>4290</v>
      </c>
      <c r="AT2995" s="11">
        <v>233866</v>
      </c>
      <c r="AW2995" s="11">
        <v>0.05</v>
      </c>
      <c r="AX2995" s="11">
        <v>-4.8872648282213549E-2</v>
      </c>
    </row>
    <row r="2996" spans="1:50">
      <c r="A2996"/>
      <c r="B2996"/>
      <c r="C2996"/>
      <c r="D2996"/>
      <c r="E2996"/>
      <c r="F2996"/>
      <c r="G2996"/>
      <c r="H2996"/>
      <c r="I2996"/>
      <c r="J2996"/>
      <c r="K2996"/>
      <c r="L2996"/>
      <c r="M2996"/>
      <c r="N2996"/>
      <c r="O2996"/>
      <c r="P2996"/>
      <c r="Q2996"/>
      <c r="R2996"/>
      <c r="S2996"/>
      <c r="T2996"/>
      <c r="U2996"/>
      <c r="V2996"/>
      <c r="W2996"/>
      <c r="X2996"/>
      <c r="Y2996"/>
      <c r="Z2996"/>
      <c r="AA2996" s="11">
        <v>0.12305168170631665</v>
      </c>
      <c r="AB2996" s="11">
        <v>0.79924000233726944</v>
      </c>
      <c r="AC2996" s="11">
        <v>0.69</v>
      </c>
      <c r="AD2996" s="11">
        <v>0.4</v>
      </c>
      <c r="AE2996" s="11">
        <v>0.95299999999999996</v>
      </c>
      <c r="AF2996" s="11">
        <v>0.84</v>
      </c>
      <c r="AG2996" s="11">
        <v>0.3</v>
      </c>
      <c r="AH2996" s="11">
        <v>0.78700000000000003</v>
      </c>
      <c r="AI2996" s="11">
        <v>0.63</v>
      </c>
      <c r="AJ2996" s="11">
        <v>0.75303695508955404</v>
      </c>
      <c r="AK2996" s="11">
        <v>0.61613896646204003</v>
      </c>
      <c r="AL2996" s="11">
        <v>0.57973273271004411</v>
      </c>
      <c r="AM2996" s="11">
        <v>0.58594350935919337</v>
      </c>
      <c r="AN2996" s="11">
        <v>6.1282543009339704E-2</v>
      </c>
      <c r="AO2996" s="11">
        <v>0.5809867347189106</v>
      </c>
      <c r="AP2996" s="11">
        <v>0.52600000000000002</v>
      </c>
      <c r="AQ2996" s="11">
        <v>0.57973273271004411</v>
      </c>
      <c r="AR2996" s="11">
        <v>4438.3751503439798</v>
      </c>
      <c r="AS2996" s="11">
        <v>4290</v>
      </c>
      <c r="AT2996" s="11">
        <v>239788</v>
      </c>
      <c r="AW2996" s="11">
        <v>0.08</v>
      </c>
      <c r="AX2996" s="11">
        <v>-5.3828199478119509E-2</v>
      </c>
    </row>
    <row r="2997" spans="1:50">
      <c r="A2997"/>
      <c r="B2997"/>
      <c r="C2997"/>
      <c r="D2997"/>
      <c r="E2997"/>
      <c r="F2997"/>
      <c r="G2997"/>
      <c r="H2997"/>
      <c r="I2997"/>
      <c r="J2997"/>
      <c r="K2997"/>
      <c r="L2997"/>
      <c r="M2997"/>
      <c r="N2997"/>
      <c r="O2997"/>
      <c r="P2997"/>
      <c r="Q2997"/>
      <c r="R2997"/>
      <c r="S2997"/>
      <c r="T2997"/>
      <c r="U2997"/>
      <c r="V2997"/>
      <c r="W2997"/>
      <c r="X2997"/>
      <c r="Y2997"/>
      <c r="Z2997"/>
      <c r="AA2997" s="11">
        <v>0.12305168170631665</v>
      </c>
      <c r="AB2997" s="11">
        <v>0.80402000215442804</v>
      </c>
      <c r="AC2997" s="11">
        <v>0.68700000000000006</v>
      </c>
      <c r="AD2997" s="11">
        <v>0.4</v>
      </c>
      <c r="AE2997" s="11">
        <v>0.94900000000000007</v>
      </c>
      <c r="AF2997" s="11">
        <v>0.84299999999999997</v>
      </c>
      <c r="AG2997" s="11">
        <v>0.2</v>
      </c>
      <c r="AH2997" s="11">
        <v>0.76800000000000002</v>
      </c>
      <c r="AI2997" s="11">
        <v>0.55100000000000005</v>
      </c>
      <c r="AJ2997" s="11">
        <v>0.75050658559521666</v>
      </c>
      <c r="AK2997" s="11">
        <v>0.61497757682337872</v>
      </c>
      <c r="AL2997" s="11">
        <v>0.57893540540076527</v>
      </c>
      <c r="AM2997" s="11">
        <v>0.58008407439656995</v>
      </c>
      <c r="AN2997" s="11">
        <v>5.9920708754064779E-2</v>
      </c>
      <c r="AO2997" s="11">
        <v>0.58017686738982355</v>
      </c>
      <c r="AP2997" s="11">
        <v>0.55000000000000004</v>
      </c>
      <c r="AQ2997" s="11">
        <v>0.57893540540076527</v>
      </c>
      <c r="AS2997" s="11">
        <v>4284.6666666666279</v>
      </c>
      <c r="AW2997" s="11">
        <v>0.06</v>
      </c>
      <c r="AX2997" s="11">
        <v>-5.7869511647186012E-2</v>
      </c>
    </row>
    <row r="2998" spans="1:50">
      <c r="A2998"/>
      <c r="B2998"/>
      <c r="C2998"/>
      <c r="D2998"/>
      <c r="E2998"/>
      <c r="F2998"/>
      <c r="G2998"/>
      <c r="H2998"/>
      <c r="I2998"/>
      <c r="J2998"/>
      <c r="K2998"/>
      <c r="L2998"/>
      <c r="M2998"/>
      <c r="N2998"/>
      <c r="O2998"/>
      <c r="P2998"/>
      <c r="Q2998"/>
      <c r="R2998"/>
      <c r="S2998"/>
      <c r="T2998"/>
      <c r="U2998"/>
      <c r="V2998"/>
      <c r="W2998"/>
      <c r="X2998"/>
      <c r="Y2998"/>
      <c r="Z2998"/>
      <c r="AA2998" s="11">
        <v>2.0407006405532564E-2</v>
      </c>
      <c r="AB2998" s="11">
        <v>0.64599998469999997</v>
      </c>
      <c r="AC2998" s="11">
        <v>0.85</v>
      </c>
      <c r="AD2998" s="11">
        <v>0.7</v>
      </c>
      <c r="AE2998" s="11">
        <v>0.8</v>
      </c>
      <c r="AF2998" s="11">
        <v>0.7609999999999999</v>
      </c>
      <c r="AG2998" s="11">
        <v>0.5</v>
      </c>
      <c r="AH2998" s="11">
        <v>0.52</v>
      </c>
      <c r="AI2998" s="11">
        <v>0.65</v>
      </c>
      <c r="AJ2998" s="11">
        <v>0.35236156932099777</v>
      </c>
      <c r="AK2998" s="11">
        <v>0.51539250479147114</v>
      </c>
      <c r="AL2998" s="11">
        <v>0.30494453483993417</v>
      </c>
      <c r="AM2998" s="11">
        <v>2.0354156270320112E-2</v>
      </c>
      <c r="AN2998" s="11">
        <v>0.36546942947908168</v>
      </c>
      <c r="AO2998" s="11">
        <v>0.38220278919349299</v>
      </c>
      <c r="AP2998" s="11">
        <v>0.2584000014439225</v>
      </c>
      <c r="AQ2998" s="11">
        <v>0.30494453483993417</v>
      </c>
      <c r="AR2998" s="11">
        <v>8283.7310676590096</v>
      </c>
      <c r="AS2998" s="11">
        <v>8070</v>
      </c>
      <c r="AT2998" s="11">
        <v>22043000</v>
      </c>
      <c r="AU2998" s="11">
        <v>46.84</v>
      </c>
      <c r="AV2998" s="11">
        <v>21.09</v>
      </c>
      <c r="AW2998" s="11">
        <v>-0.1</v>
      </c>
      <c r="AX2998" s="11">
        <v>4.1628119623189047E-2</v>
      </c>
    </row>
    <row r="2999" spans="1:50">
      <c r="A2999"/>
      <c r="B2999"/>
      <c r="C2999"/>
      <c r="D2999"/>
      <c r="E2999"/>
      <c r="F2999"/>
      <c r="G2999"/>
      <c r="H2999"/>
      <c r="I2999"/>
      <c r="J2999"/>
      <c r="K2999"/>
      <c r="L2999"/>
      <c r="M2999"/>
      <c r="N2999"/>
      <c r="O2999"/>
      <c r="P2999"/>
      <c r="Q2999"/>
      <c r="R2999"/>
      <c r="S2999"/>
      <c r="T2999"/>
      <c r="U2999"/>
      <c r="V2999"/>
      <c r="W2999"/>
      <c r="X2999"/>
      <c r="Y2999"/>
      <c r="Z2999"/>
      <c r="AA2999" s="11">
        <v>2.0407006405532564E-2</v>
      </c>
      <c r="AB2999" s="11">
        <v>0.64599998469999997</v>
      </c>
      <c r="AC2999" s="11">
        <v>0.7</v>
      </c>
      <c r="AD2999" s="11">
        <v>0.5</v>
      </c>
      <c r="AE2999" s="11">
        <v>0.752</v>
      </c>
      <c r="AF2999" s="11">
        <v>0.7609999999999999</v>
      </c>
      <c r="AG2999" s="11">
        <v>0.5</v>
      </c>
      <c r="AH2999" s="11">
        <v>0.441</v>
      </c>
      <c r="AI2999" s="11">
        <v>0.65</v>
      </c>
      <c r="AJ2999" s="11">
        <v>0.34934854019218797</v>
      </c>
      <c r="AK2999" s="11">
        <v>0.51570663753515278</v>
      </c>
      <c r="AL2999" s="11">
        <v>0.30096381115194926</v>
      </c>
      <c r="AM2999" s="11">
        <v>2.8723372737238219E-2</v>
      </c>
      <c r="AN2999" s="11">
        <v>0.37359097215469395</v>
      </c>
      <c r="AO2999" s="11">
        <v>0.37979876453798689</v>
      </c>
      <c r="AP2999" s="11">
        <v>0.26486000129953025</v>
      </c>
      <c r="AQ2999" s="11">
        <v>0.30096381115194926</v>
      </c>
      <c r="AR2999" s="11">
        <v>8253.56550495384</v>
      </c>
      <c r="AS2999" s="11">
        <v>8040</v>
      </c>
      <c r="AT2999" s="11">
        <v>22502000</v>
      </c>
      <c r="AU2999" s="11">
        <v>48.79</v>
      </c>
      <c r="AV2999" s="11">
        <v>28.1</v>
      </c>
      <c r="AW2999" s="11">
        <v>-0.12</v>
      </c>
      <c r="AX2999" s="11">
        <v>4.3290832026107728E-2</v>
      </c>
    </row>
    <row r="3000" spans="1:50">
      <c r="A3000"/>
      <c r="B3000"/>
      <c r="C3000"/>
      <c r="D3000"/>
      <c r="E3000"/>
      <c r="F3000"/>
      <c r="G3000"/>
      <c r="H3000"/>
      <c r="I3000"/>
      <c r="J3000"/>
      <c r="K3000"/>
      <c r="L3000"/>
      <c r="M3000"/>
      <c r="N3000"/>
      <c r="O3000"/>
      <c r="P3000"/>
      <c r="Q3000"/>
      <c r="R3000"/>
      <c r="S3000"/>
      <c r="T3000"/>
      <c r="U3000"/>
      <c r="V3000"/>
      <c r="W3000"/>
      <c r="X3000"/>
      <c r="Y3000"/>
      <c r="Z3000"/>
      <c r="AA3000" s="11">
        <v>2.0407006405532564E-2</v>
      </c>
      <c r="AB3000" s="11">
        <v>0.66400001529999997</v>
      </c>
      <c r="AC3000" s="11">
        <v>0.7</v>
      </c>
      <c r="AD3000" s="11">
        <v>0.5</v>
      </c>
      <c r="AE3000" s="11">
        <v>0.75</v>
      </c>
      <c r="AF3000" s="11">
        <v>0.47100000000000003</v>
      </c>
      <c r="AG3000" s="11">
        <v>0.5</v>
      </c>
      <c r="AH3000" s="11">
        <v>0.41700000000000004</v>
      </c>
      <c r="AI3000" s="11">
        <v>0.65</v>
      </c>
      <c r="AJ3000" s="11">
        <v>0.39303152558889698</v>
      </c>
      <c r="AK3000" s="11">
        <v>0.50756209749670689</v>
      </c>
      <c r="AL3000" s="11">
        <v>0.32401257619297696</v>
      </c>
      <c r="AM3000" s="11">
        <v>5.1875081667320001E-2</v>
      </c>
      <c r="AN3000" s="11">
        <v>0.38171251483030616</v>
      </c>
      <c r="AO3000" s="11">
        <v>0.36997203546216972</v>
      </c>
      <c r="AP3000" s="11">
        <v>0.27132000115513799</v>
      </c>
      <c r="AQ3000" s="11">
        <v>0.32401257619297696</v>
      </c>
      <c r="AR3000" s="11">
        <v>8757.2192453625903</v>
      </c>
      <c r="AS3000" s="11">
        <v>8500</v>
      </c>
      <c r="AT3000" s="11">
        <v>22959000</v>
      </c>
      <c r="AU3000" s="11">
        <v>48.8</v>
      </c>
      <c r="AV3000" s="11">
        <v>21.09</v>
      </c>
      <c r="AW3000" s="11">
        <v>-0.14000000000000001</v>
      </c>
      <c r="AX3000" s="11">
        <v>4.1738725776143876E-2</v>
      </c>
    </row>
    <row r="3001" spans="1:50">
      <c r="A3001"/>
      <c r="B3001"/>
      <c r="C3001"/>
      <c r="D3001"/>
      <c r="E3001"/>
      <c r="F3001"/>
      <c r="G3001"/>
      <c r="H3001"/>
      <c r="I3001"/>
      <c r="J3001"/>
      <c r="K3001"/>
      <c r="L3001"/>
      <c r="M3001"/>
      <c r="N3001"/>
      <c r="O3001"/>
      <c r="P3001"/>
      <c r="Q3001"/>
      <c r="R3001"/>
      <c r="S3001"/>
      <c r="T3001"/>
      <c r="U3001"/>
      <c r="V3001"/>
      <c r="W3001"/>
      <c r="X3001"/>
      <c r="Y3001"/>
      <c r="Z3001"/>
      <c r="AA3001" s="11">
        <v>2.0407006405532564E-2</v>
      </c>
      <c r="AB3001" s="11">
        <v>0.66400001529999997</v>
      </c>
      <c r="AC3001" s="11">
        <v>0.7</v>
      </c>
      <c r="AD3001" s="11">
        <v>0.5</v>
      </c>
      <c r="AE3001" s="11">
        <v>0.754</v>
      </c>
      <c r="AF3001" s="11">
        <v>0.67900000000000005</v>
      </c>
      <c r="AG3001" s="11">
        <v>0.5</v>
      </c>
      <c r="AH3001" s="11">
        <v>0.311</v>
      </c>
      <c r="AI3001" s="11">
        <v>0.67</v>
      </c>
      <c r="AJ3001" s="11">
        <v>0.43671451098560599</v>
      </c>
      <c r="AK3001" s="11">
        <v>0.499417557458261</v>
      </c>
      <c r="AL3001" s="11">
        <v>0.34706134123400456</v>
      </c>
      <c r="AM3001" s="11">
        <v>9.5377069719101884E-2</v>
      </c>
      <c r="AN3001" s="11">
        <v>0.38983405750591843</v>
      </c>
      <c r="AO3001" s="11">
        <v>0.36014530638635261</v>
      </c>
      <c r="AP3001" s="11">
        <v>0.27778000101074574</v>
      </c>
      <c r="AQ3001" s="11">
        <v>0.34706134123400456</v>
      </c>
      <c r="AR3001" s="11">
        <v>8710.0840325234003</v>
      </c>
      <c r="AS3001" s="11">
        <v>8470</v>
      </c>
      <c r="AT3001" s="11">
        <v>23413000</v>
      </c>
      <c r="AU3001" s="11">
        <v>49.53</v>
      </c>
      <c r="AV3001" s="11">
        <v>23.95</v>
      </c>
      <c r="AW3001" s="11">
        <v>-0.12</v>
      </c>
      <c r="AX3001" s="11">
        <v>4.1509371604827372E-2</v>
      </c>
    </row>
    <row r="3002" spans="1:50">
      <c r="A3002"/>
      <c r="B3002"/>
      <c r="C3002"/>
      <c r="D3002"/>
      <c r="E3002"/>
      <c r="F3002"/>
      <c r="G3002"/>
      <c r="H3002"/>
      <c r="I3002"/>
      <c r="J3002"/>
      <c r="K3002"/>
      <c r="L3002"/>
      <c r="M3002"/>
      <c r="N3002"/>
      <c r="O3002"/>
      <c r="P3002"/>
      <c r="Q3002"/>
      <c r="R3002"/>
      <c r="S3002"/>
      <c r="T3002"/>
      <c r="U3002"/>
      <c r="V3002"/>
      <c r="W3002"/>
      <c r="X3002"/>
      <c r="Y3002"/>
      <c r="Z3002"/>
      <c r="AA3002" s="11">
        <v>2.0407006405532564E-2</v>
      </c>
      <c r="AB3002" s="11">
        <v>0.66400001529999997</v>
      </c>
      <c r="AC3002" s="11">
        <v>0.7</v>
      </c>
      <c r="AD3002" s="11">
        <v>0.5</v>
      </c>
      <c r="AE3002" s="11">
        <v>0.75099999999999989</v>
      </c>
      <c r="AF3002" s="11">
        <v>0.77099999999999991</v>
      </c>
      <c r="AG3002" s="11">
        <v>0.5</v>
      </c>
      <c r="AH3002" s="11">
        <v>0.39700000000000002</v>
      </c>
      <c r="AI3002" s="11">
        <v>0.65400000000000003</v>
      </c>
      <c r="AJ3002" s="11">
        <v>0.41958148075317103</v>
      </c>
      <c r="AK3002" s="11">
        <v>0.48678094372555147</v>
      </c>
      <c r="AL3002" s="11">
        <v>0.36729397852757961</v>
      </c>
      <c r="AM3002" s="11">
        <v>0.17619563041484557</v>
      </c>
      <c r="AN3002" s="11">
        <v>0.39795560018153059</v>
      </c>
      <c r="AO3002" s="11">
        <v>0.34998484638841809</v>
      </c>
      <c r="AP3002" s="11">
        <v>0.28424000086635348</v>
      </c>
      <c r="AQ3002" s="11">
        <v>0.36729397852757961</v>
      </c>
      <c r="AR3002" s="11">
        <v>8152.0080799538</v>
      </c>
      <c r="AS3002" s="11">
        <v>8030</v>
      </c>
      <c r="AT3002" s="11">
        <v>23867000</v>
      </c>
      <c r="AW3002" s="11">
        <v>-0.1</v>
      </c>
      <c r="AX3002" s="11">
        <v>4.779650109922462E-2</v>
      </c>
    </row>
    <row r="3003" spans="1:50">
      <c r="A3003"/>
      <c r="B3003"/>
      <c r="C3003"/>
      <c r="D3003"/>
      <c r="E3003"/>
      <c r="F3003"/>
      <c r="G3003"/>
      <c r="H3003"/>
      <c r="I3003"/>
      <c r="J3003"/>
      <c r="K3003"/>
      <c r="L3003"/>
      <c r="M3003"/>
      <c r="N3003"/>
      <c r="O3003"/>
      <c r="P3003"/>
      <c r="Q3003"/>
      <c r="R3003"/>
      <c r="S3003"/>
      <c r="T3003"/>
      <c r="U3003"/>
      <c r="V3003"/>
      <c r="W3003"/>
      <c r="X3003"/>
      <c r="Y3003"/>
      <c r="Z3003"/>
      <c r="AA3003" s="11">
        <v>2.0407006405532564E-2</v>
      </c>
      <c r="AB3003" s="11">
        <v>0.66400001529999997</v>
      </c>
      <c r="AC3003" s="11">
        <v>0.7</v>
      </c>
      <c r="AD3003" s="11">
        <v>0.5</v>
      </c>
      <c r="AE3003" s="11">
        <v>0.74</v>
      </c>
      <c r="AF3003" s="11">
        <v>0.86799999999999999</v>
      </c>
      <c r="AG3003" s="11">
        <v>0.5</v>
      </c>
      <c r="AH3003" s="11">
        <v>0.47499999999999998</v>
      </c>
      <c r="AI3003" s="11">
        <v>0.65599999999999992</v>
      </c>
      <c r="AJ3003" s="11">
        <v>0.40244845052073597</v>
      </c>
      <c r="AK3003" s="11">
        <v>0.47414432999284201</v>
      </c>
      <c r="AL3003" s="11">
        <v>0.38752661582115466</v>
      </c>
      <c r="AM3003" s="11">
        <v>0.24895781059328442</v>
      </c>
      <c r="AN3003" s="11">
        <v>0.40607714285714286</v>
      </c>
      <c r="AO3003" s="11">
        <v>0.33982438639048357</v>
      </c>
      <c r="AP3003" s="11">
        <v>0.29070000072196123</v>
      </c>
      <c r="AQ3003" s="11">
        <v>0.38752661582115466</v>
      </c>
      <c r="AR3003" s="11">
        <v>8477.7341161790591</v>
      </c>
      <c r="AS3003" s="11">
        <v>8380</v>
      </c>
      <c r="AT3003" s="11">
        <v>24311000</v>
      </c>
      <c r="AW3003" s="11">
        <v>-0.09</v>
      </c>
      <c r="AX3003" s="11">
        <v>4.671197863254975E-2</v>
      </c>
    </row>
    <row r="3004" spans="1:50">
      <c r="A3004"/>
      <c r="B3004"/>
      <c r="C3004"/>
      <c r="D3004"/>
      <c r="E3004"/>
      <c r="F3004"/>
      <c r="G3004"/>
      <c r="H3004"/>
      <c r="I3004"/>
      <c r="J3004"/>
      <c r="K3004"/>
      <c r="L3004"/>
      <c r="M3004"/>
      <c r="N3004"/>
      <c r="O3004"/>
      <c r="P3004"/>
      <c r="Q3004"/>
      <c r="R3004"/>
      <c r="S3004"/>
      <c r="T3004"/>
      <c r="U3004"/>
      <c r="V3004"/>
      <c r="W3004"/>
      <c r="X3004"/>
      <c r="Y3004"/>
      <c r="Z3004"/>
      <c r="AA3004" s="11">
        <v>2.0407006405532564E-2</v>
      </c>
      <c r="AB3004" s="11">
        <v>0.66400001529999997</v>
      </c>
      <c r="AC3004" s="11">
        <v>0.55000000000000004</v>
      </c>
      <c r="AD3004" s="11">
        <v>0.5</v>
      </c>
      <c r="AE3004" s="11">
        <v>0.755</v>
      </c>
      <c r="AF3004" s="11">
        <v>0.88</v>
      </c>
      <c r="AG3004" s="11">
        <v>0.5</v>
      </c>
      <c r="AH3004" s="11">
        <v>0.55899999999999994</v>
      </c>
      <c r="AI3004" s="11">
        <v>0.61399999999999999</v>
      </c>
      <c r="AJ3004" s="11">
        <v>0.30395152370573503</v>
      </c>
      <c r="AK3004" s="11">
        <v>0.43118626143753697</v>
      </c>
      <c r="AL3004" s="11">
        <v>0.33736766264460749</v>
      </c>
      <c r="AM3004" s="11">
        <v>0.29040016151827219</v>
      </c>
      <c r="AN3004" s="11">
        <v>0.47335042857142856</v>
      </c>
      <c r="AO3004" s="11">
        <v>0.30390871713025902</v>
      </c>
      <c r="AP3004" s="11">
        <v>0.29716000057756897</v>
      </c>
      <c r="AQ3004" s="11">
        <v>0.33736766264460749</v>
      </c>
      <c r="AR3004" s="11">
        <v>8799.8794298536595</v>
      </c>
      <c r="AS3004" s="11">
        <v>8660</v>
      </c>
      <c r="AT3004" s="11">
        <v>24765000</v>
      </c>
      <c r="AW3004" s="11">
        <v>-0.11</v>
      </c>
      <c r="AX3004" s="11">
        <v>5.0832888131258719E-2</v>
      </c>
    </row>
    <row r="3005" spans="1:50">
      <c r="A3005"/>
      <c r="B3005"/>
      <c r="C3005"/>
      <c r="D3005"/>
      <c r="E3005"/>
      <c r="F3005"/>
      <c r="G3005"/>
      <c r="H3005"/>
      <c r="I3005"/>
      <c r="J3005"/>
      <c r="K3005"/>
      <c r="L3005"/>
      <c r="M3005"/>
      <c r="N3005"/>
      <c r="O3005"/>
      <c r="P3005"/>
      <c r="Q3005"/>
      <c r="R3005"/>
      <c r="S3005"/>
      <c r="T3005"/>
      <c r="U3005"/>
      <c r="V3005"/>
      <c r="W3005"/>
      <c r="X3005"/>
      <c r="Y3005"/>
      <c r="Z3005"/>
      <c r="AA3005" s="11">
        <v>2.0407006405532564E-2</v>
      </c>
      <c r="AB3005" s="11">
        <v>0.67072001484379629</v>
      </c>
      <c r="AC3005" s="11">
        <v>0.55000000000000004</v>
      </c>
      <c r="AD3005" s="11">
        <v>0.5</v>
      </c>
      <c r="AE3005" s="11">
        <v>0.75</v>
      </c>
      <c r="AF3005" s="11">
        <v>0.89200000000000002</v>
      </c>
      <c r="AG3005" s="11">
        <v>0.5</v>
      </c>
      <c r="AH3005" s="11">
        <v>0.56899999999999995</v>
      </c>
      <c r="AI3005" s="11">
        <v>0.58799999999999997</v>
      </c>
      <c r="AJ3005" s="11">
        <v>0.20545459689073403</v>
      </c>
      <c r="AK3005" s="11">
        <v>0.38822819288223204</v>
      </c>
      <c r="AL3005" s="11">
        <v>0.28720870946806026</v>
      </c>
      <c r="AM3005" s="11">
        <v>0.28821455634857668</v>
      </c>
      <c r="AN3005" s="11">
        <v>0.54062371428571432</v>
      </c>
      <c r="AO3005" s="11">
        <v>0.26799304787003442</v>
      </c>
      <c r="AP3005" s="11">
        <v>0.30362000043317672</v>
      </c>
      <c r="AQ3005" s="11">
        <v>0.28720870946806026</v>
      </c>
      <c r="AR3005" s="11">
        <v>8003.8408583324499</v>
      </c>
      <c r="AS3005" s="11">
        <v>7770</v>
      </c>
      <c r="AT3005" s="11">
        <v>25220000</v>
      </c>
      <c r="AW3005" s="11">
        <v>-0.12</v>
      </c>
      <c r="AX3005" s="11">
        <v>6.2321451951002804E-2</v>
      </c>
    </row>
    <row r="3006" spans="1:50">
      <c r="A3006"/>
      <c r="B3006"/>
      <c r="C3006"/>
      <c r="D3006"/>
      <c r="E3006"/>
      <c r="F3006"/>
      <c r="G3006"/>
      <c r="H3006"/>
      <c r="I3006"/>
      <c r="J3006"/>
      <c r="K3006"/>
      <c r="L3006"/>
      <c r="M3006"/>
      <c r="N3006"/>
      <c r="O3006"/>
      <c r="P3006"/>
      <c r="Q3006"/>
      <c r="R3006"/>
      <c r="S3006"/>
      <c r="T3006"/>
      <c r="U3006"/>
      <c r="V3006"/>
      <c r="W3006"/>
      <c r="X3006"/>
      <c r="Y3006"/>
      <c r="Z3006"/>
      <c r="AA3006" s="11">
        <v>2.0407006405532564E-2</v>
      </c>
      <c r="AB3006" s="11">
        <v>0.67744001438759249</v>
      </c>
      <c r="AC3006" s="11">
        <v>0.55000000000000004</v>
      </c>
      <c r="AD3006" s="11">
        <v>0.5</v>
      </c>
      <c r="AE3006" s="11">
        <v>0.75</v>
      </c>
      <c r="AF3006" s="11">
        <v>0.86299999999999999</v>
      </c>
      <c r="AG3006" s="11">
        <v>0.5</v>
      </c>
      <c r="AH3006" s="11">
        <v>0.61</v>
      </c>
      <c r="AI3006" s="11">
        <v>0.58200000000000007</v>
      </c>
      <c r="AJ3006" s="11">
        <v>0.21843062215812198</v>
      </c>
      <c r="AK3006" s="11">
        <v>0.39433634288282404</v>
      </c>
      <c r="AL3006" s="11">
        <v>0.27978030997815034</v>
      </c>
      <c r="AM3006" s="11">
        <v>0.30359814944647889</v>
      </c>
      <c r="AN3006" s="11">
        <v>0.56150357142857144</v>
      </c>
      <c r="AO3006" s="11">
        <v>0.24950655371785224</v>
      </c>
      <c r="AP3006" s="11">
        <v>0.31008000028878446</v>
      </c>
      <c r="AQ3006" s="11">
        <v>0.27978030997815034</v>
      </c>
      <c r="AR3006" s="11">
        <v>7408.88130339903</v>
      </c>
      <c r="AS3006" s="11">
        <v>7200</v>
      </c>
      <c r="AT3006" s="11">
        <v>25674000</v>
      </c>
      <c r="AU3006" s="11">
        <v>48.2</v>
      </c>
      <c r="AV3006" s="11">
        <v>31.66</v>
      </c>
      <c r="AW3006" s="11">
        <v>-0.11</v>
      </c>
      <c r="AX3006" s="11">
        <v>6.9807451895426004E-2</v>
      </c>
    </row>
    <row r="3007" spans="1:50">
      <c r="A3007"/>
      <c r="B3007"/>
      <c r="C3007"/>
      <c r="D3007"/>
      <c r="E3007"/>
      <c r="F3007"/>
      <c r="G3007"/>
      <c r="H3007"/>
      <c r="I3007"/>
      <c r="J3007"/>
      <c r="K3007"/>
      <c r="L3007"/>
      <c r="M3007"/>
      <c r="N3007"/>
      <c r="O3007"/>
      <c r="P3007"/>
      <c r="Q3007"/>
      <c r="R3007"/>
      <c r="S3007"/>
      <c r="T3007"/>
      <c r="U3007"/>
      <c r="V3007"/>
      <c r="W3007"/>
      <c r="X3007"/>
      <c r="Y3007"/>
      <c r="Z3007"/>
      <c r="AA3007" s="11">
        <v>2.0407006405532564E-2</v>
      </c>
      <c r="AB3007" s="11">
        <v>0.68416001393138881</v>
      </c>
      <c r="AC3007" s="11">
        <v>0.55000000000000004</v>
      </c>
      <c r="AD3007" s="11">
        <v>0.3</v>
      </c>
      <c r="AE3007" s="11">
        <v>0.75599999999999989</v>
      </c>
      <c r="AF3007" s="11">
        <v>0.79200000000000004</v>
      </c>
      <c r="AG3007" s="11">
        <v>0.1</v>
      </c>
      <c r="AH3007" s="11">
        <v>0.57100000000000006</v>
      </c>
      <c r="AI3007" s="11">
        <v>0.57999999999999996</v>
      </c>
      <c r="AJ3007" s="11">
        <v>0.22987162703193401</v>
      </c>
      <c r="AK3007" s="11">
        <v>0.38131740126903602</v>
      </c>
      <c r="AL3007" s="11">
        <v>0.30741485534443619</v>
      </c>
      <c r="AM3007" s="11">
        <v>0.35812165363204557</v>
      </c>
      <c r="AN3007" s="11">
        <v>0.5884165714285714</v>
      </c>
      <c r="AO3007" s="11">
        <v>0.25063455654959288</v>
      </c>
      <c r="AP3007" s="11">
        <v>0.31654000014439221</v>
      </c>
      <c r="AQ3007" s="11">
        <v>0.30741485534443619</v>
      </c>
      <c r="AR3007" s="11">
        <v>8855.8720914855003</v>
      </c>
      <c r="AS3007" s="11">
        <v>8570</v>
      </c>
      <c r="AT3007" s="11">
        <v>26127000</v>
      </c>
      <c r="AW3007" s="11">
        <v>-0.15</v>
      </c>
      <c r="AX3007" s="11">
        <v>6.3113188898524769E-2</v>
      </c>
    </row>
    <row r="3008" spans="1:50">
      <c r="A3008"/>
      <c r="B3008"/>
      <c r="C3008"/>
      <c r="D3008"/>
      <c r="E3008"/>
      <c r="F3008"/>
      <c r="G3008"/>
      <c r="H3008"/>
      <c r="I3008"/>
      <c r="J3008"/>
      <c r="K3008"/>
      <c r="L3008"/>
      <c r="M3008"/>
      <c r="N3008"/>
      <c r="O3008"/>
      <c r="P3008"/>
      <c r="Q3008"/>
      <c r="R3008"/>
      <c r="S3008"/>
      <c r="T3008"/>
      <c r="U3008"/>
      <c r="V3008"/>
      <c r="W3008"/>
      <c r="X3008"/>
      <c r="Y3008"/>
      <c r="Z3008"/>
      <c r="AA3008" s="11">
        <v>2.0407006405532564E-2</v>
      </c>
      <c r="AB3008" s="11">
        <v>0.69088001347518513</v>
      </c>
      <c r="AC3008" s="11">
        <v>0.55000000000000004</v>
      </c>
      <c r="AD3008" s="11">
        <v>0.3</v>
      </c>
      <c r="AE3008" s="11">
        <v>0.75800000000000001</v>
      </c>
      <c r="AF3008" s="11">
        <v>0.80200000000000005</v>
      </c>
      <c r="AG3008" s="11">
        <v>0.1</v>
      </c>
      <c r="AH3008" s="11">
        <v>0.51900000000000002</v>
      </c>
      <c r="AI3008" s="11">
        <v>0.624</v>
      </c>
      <c r="AJ3008" s="11">
        <v>0.25207045303815601</v>
      </c>
      <c r="AK3008" s="11">
        <v>0.37828391660707</v>
      </c>
      <c r="AL3008" s="11">
        <v>0.29489094308134545</v>
      </c>
      <c r="AM3008" s="11">
        <v>0.52241165084262442</v>
      </c>
      <c r="AN3008" s="11">
        <v>0.72218528571428575</v>
      </c>
      <c r="AO3008" s="11">
        <v>0.23874809710565228</v>
      </c>
      <c r="AP3008" s="11">
        <v>0.32299999999999995</v>
      </c>
      <c r="AQ3008" s="11">
        <v>0.29489094308134545</v>
      </c>
      <c r="AR3008" s="11">
        <v>9924.4621088899603</v>
      </c>
      <c r="AS3008" s="11">
        <v>9770</v>
      </c>
      <c r="AT3008" s="11">
        <v>26577000</v>
      </c>
      <c r="AU3008" s="11">
        <v>47.61</v>
      </c>
      <c r="AV3008" s="11">
        <v>19.829999999999998</v>
      </c>
      <c r="AW3008" s="11">
        <v>-0.14000000000000001</v>
      </c>
      <c r="AX3008" s="11">
        <v>5.5251834459229987E-2</v>
      </c>
    </row>
    <row r="3009" spans="1:50">
      <c r="A3009"/>
      <c r="B3009"/>
      <c r="C3009"/>
      <c r="D3009"/>
      <c r="E3009"/>
      <c r="F3009"/>
      <c r="G3009"/>
      <c r="H3009"/>
      <c r="I3009"/>
      <c r="J3009"/>
      <c r="K3009"/>
      <c r="L3009"/>
      <c r="M3009"/>
      <c r="N3009"/>
      <c r="O3009"/>
      <c r="P3009"/>
      <c r="Q3009"/>
      <c r="R3009"/>
      <c r="S3009"/>
      <c r="T3009"/>
      <c r="U3009"/>
      <c r="V3009"/>
      <c r="W3009"/>
      <c r="X3009"/>
      <c r="Y3009"/>
      <c r="Z3009"/>
      <c r="AA3009" s="11">
        <v>2.0407006405532564E-2</v>
      </c>
      <c r="AB3009" s="11">
        <v>0.69760001301898145</v>
      </c>
      <c r="AC3009" s="11">
        <v>0.48899999999999999</v>
      </c>
      <c r="AD3009" s="11">
        <v>0.3</v>
      </c>
      <c r="AE3009" s="11">
        <v>0.75599999999999989</v>
      </c>
      <c r="AF3009" s="11">
        <v>0.76800000000000002</v>
      </c>
      <c r="AG3009" s="11">
        <v>0.1</v>
      </c>
      <c r="AH3009" s="11">
        <v>0.53900000000000003</v>
      </c>
      <c r="AI3009" s="11">
        <v>0.63</v>
      </c>
      <c r="AJ3009" s="11">
        <v>0.25435824773840598</v>
      </c>
      <c r="AK3009" s="11">
        <v>0.41041350190141401</v>
      </c>
      <c r="AL3009" s="11">
        <v>0.30738896504570923</v>
      </c>
      <c r="AM3009" s="11">
        <v>0.77234229012779554</v>
      </c>
      <c r="AN3009" s="11">
        <v>0.85595399999999999</v>
      </c>
      <c r="AO3009" s="11">
        <v>0.22088028891462669</v>
      </c>
      <c r="AP3009" s="11">
        <v>0.35</v>
      </c>
      <c r="AQ3009" s="11">
        <v>0.30738896504570923</v>
      </c>
      <c r="AR3009" s="11">
        <v>11069.783889055499</v>
      </c>
      <c r="AS3009" s="11">
        <v>11010</v>
      </c>
      <c r="AT3009" s="11">
        <v>27031000</v>
      </c>
      <c r="AU3009" s="11">
        <v>43.5</v>
      </c>
      <c r="AV3009" s="11">
        <v>10.130000000000001</v>
      </c>
      <c r="AW3009" s="11">
        <v>-0.12</v>
      </c>
      <c r="AX3009" s="11">
        <v>4.7350549264118885E-2</v>
      </c>
    </row>
    <row r="3010" spans="1:50">
      <c r="A3010"/>
      <c r="B3010"/>
      <c r="C3010"/>
      <c r="D3010"/>
      <c r="E3010"/>
      <c r="F3010"/>
      <c r="G3010"/>
      <c r="H3010"/>
      <c r="I3010"/>
      <c r="J3010"/>
      <c r="K3010"/>
      <c r="L3010"/>
      <c r="M3010"/>
      <c r="N3010"/>
      <c r="O3010"/>
      <c r="P3010"/>
      <c r="Q3010"/>
      <c r="R3010"/>
      <c r="S3010"/>
      <c r="T3010"/>
      <c r="U3010"/>
      <c r="V3010"/>
      <c r="W3010"/>
      <c r="X3010"/>
      <c r="Y3010"/>
      <c r="Z3010"/>
      <c r="AA3010" s="11">
        <v>2.0407006405532564E-2</v>
      </c>
      <c r="AB3010" s="11">
        <v>0.70432001256277776</v>
      </c>
      <c r="AC3010" s="11">
        <v>0.504</v>
      </c>
      <c r="AD3010" s="11">
        <v>0.4</v>
      </c>
      <c r="AE3010" s="11">
        <v>0.75599999999999989</v>
      </c>
      <c r="AF3010" s="11">
        <v>0.79900000000000004</v>
      </c>
      <c r="AG3010" s="11">
        <v>0.2</v>
      </c>
      <c r="AH3010" s="11">
        <v>0.57600000000000007</v>
      </c>
      <c r="AI3010" s="11">
        <v>0.61199999999999999</v>
      </c>
      <c r="AJ3010" s="11">
        <v>0.24655689227510602</v>
      </c>
      <c r="AK3010" s="11">
        <v>0.38057880736636995</v>
      </c>
      <c r="AL3010" s="11">
        <v>0.29224407936590313</v>
      </c>
      <c r="AM3010" s="11">
        <v>0.96302490024136111</v>
      </c>
      <c r="AN3010" s="11">
        <v>0.98972271428571434</v>
      </c>
      <c r="AO3010" s="11">
        <v>0.18571073304681138</v>
      </c>
      <c r="AP3010" s="11">
        <v>0.40899999999999997</v>
      </c>
      <c r="AQ3010" s="11">
        <v>0.29224407936590313</v>
      </c>
      <c r="AR3010" s="11">
        <v>12178.7832957071</v>
      </c>
      <c r="AS3010" s="11">
        <v>12310</v>
      </c>
      <c r="AT3010" s="11">
        <v>27483000</v>
      </c>
      <c r="AW3010" s="11">
        <v>-0.09</v>
      </c>
      <c r="AX3010" s="11">
        <v>4.4346127688564801E-2</v>
      </c>
    </row>
    <row r="3011" spans="1:50">
      <c r="A3011"/>
      <c r="B3011"/>
      <c r="C3011"/>
      <c r="D3011"/>
      <c r="E3011"/>
      <c r="F3011"/>
      <c r="G3011"/>
      <c r="H3011"/>
      <c r="I3011"/>
      <c r="J3011"/>
      <c r="K3011"/>
      <c r="L3011"/>
      <c r="M3011"/>
      <c r="N3011"/>
      <c r="O3011"/>
      <c r="P3011"/>
      <c r="Q3011"/>
      <c r="R3011"/>
      <c r="S3011"/>
      <c r="T3011"/>
      <c r="U3011"/>
      <c r="V3011"/>
      <c r="W3011"/>
      <c r="X3011"/>
      <c r="Y3011"/>
      <c r="Z3011"/>
      <c r="AA3011" s="11">
        <v>2.0407006405532564E-2</v>
      </c>
      <c r="AB3011" s="11">
        <v>0.71104001210657408</v>
      </c>
      <c r="AC3011" s="11">
        <v>0.51600000000000001</v>
      </c>
      <c r="AD3011" s="11">
        <v>0.4</v>
      </c>
      <c r="AE3011" s="11">
        <v>0.745</v>
      </c>
      <c r="AF3011" s="11">
        <v>0.79700000000000004</v>
      </c>
      <c r="AG3011" s="11">
        <v>0.2</v>
      </c>
      <c r="AH3011" s="11">
        <v>0.60599999999999998</v>
      </c>
      <c r="AI3011" s="11">
        <v>0.54600000000000004</v>
      </c>
      <c r="AJ3011" s="11">
        <v>0.236899521779042</v>
      </c>
      <c r="AK3011" s="11">
        <v>0.38200297930635602</v>
      </c>
      <c r="AL3011" s="11">
        <v>0.28309177767626797</v>
      </c>
      <c r="AM3011" s="11">
        <v>1</v>
      </c>
      <c r="AN3011" s="11">
        <v>1</v>
      </c>
      <c r="AO3011" s="11">
        <v>0.18091014603984928</v>
      </c>
      <c r="AP3011" s="11">
        <v>0.33</v>
      </c>
      <c r="AQ3011" s="11">
        <v>0.28309177767626797</v>
      </c>
      <c r="AR3011" s="11">
        <v>12829.1172372438</v>
      </c>
      <c r="AS3011" s="11">
        <v>12860</v>
      </c>
      <c r="AT3011" s="11">
        <v>27935000</v>
      </c>
      <c r="AW3011" s="11">
        <v>-0.1</v>
      </c>
      <c r="AX3011" s="11">
        <v>4.2744705866855887E-2</v>
      </c>
    </row>
    <row r="3012" spans="1:50">
      <c r="A3012"/>
      <c r="B3012"/>
      <c r="C3012"/>
      <c r="D3012"/>
      <c r="E3012"/>
      <c r="F3012"/>
      <c r="G3012"/>
      <c r="H3012"/>
      <c r="I3012"/>
      <c r="J3012"/>
      <c r="K3012"/>
      <c r="L3012"/>
      <c r="M3012"/>
      <c r="N3012"/>
      <c r="O3012"/>
      <c r="P3012"/>
      <c r="Q3012"/>
      <c r="R3012"/>
      <c r="S3012"/>
      <c r="T3012"/>
      <c r="U3012"/>
      <c r="V3012"/>
      <c r="W3012"/>
      <c r="X3012"/>
      <c r="Y3012"/>
      <c r="Z3012"/>
      <c r="AA3012" s="11">
        <v>2.0407006405532564E-2</v>
      </c>
      <c r="AB3012" s="11">
        <v>0.7177600116503704</v>
      </c>
      <c r="AC3012" s="11">
        <v>0.50800000000000001</v>
      </c>
      <c r="AD3012" s="11">
        <v>0.3</v>
      </c>
      <c r="AE3012" s="11">
        <v>0.70599999999999996</v>
      </c>
      <c r="AF3012" s="11">
        <v>0.69299999999999995</v>
      </c>
      <c r="AG3012" s="11">
        <v>0.1</v>
      </c>
      <c r="AH3012" s="11">
        <v>0.53700000000000003</v>
      </c>
      <c r="AI3012" s="11">
        <v>0.59599999999999997</v>
      </c>
      <c r="AJ3012" s="11">
        <v>0.21789217774837799</v>
      </c>
      <c r="AK3012" s="11">
        <v>0.34146576562244801</v>
      </c>
      <c r="AL3012" s="11">
        <v>0.26070471805385426</v>
      </c>
      <c r="AM3012" s="11">
        <v>1</v>
      </c>
      <c r="AN3012" s="11">
        <v>1</v>
      </c>
      <c r="AO3012" s="11">
        <v>0.18284424654530759</v>
      </c>
      <c r="AP3012" s="11">
        <v>0.30099999999999999</v>
      </c>
      <c r="AQ3012" s="11">
        <v>0.26070471805385426</v>
      </c>
      <c r="AR3012" s="11">
        <v>12322.9249256975</v>
      </c>
      <c r="AS3012" s="11">
        <v>12220</v>
      </c>
      <c r="AT3012" s="11">
        <v>28384000</v>
      </c>
      <c r="AW3012" s="11">
        <v>-0.13</v>
      </c>
      <c r="AX3012" s="11">
        <v>4.3169751262639472E-2</v>
      </c>
    </row>
    <row r="3013" spans="1:50">
      <c r="A3013"/>
      <c r="B3013"/>
      <c r="C3013"/>
      <c r="D3013"/>
      <c r="E3013"/>
      <c r="F3013"/>
      <c r="G3013"/>
      <c r="H3013"/>
      <c r="I3013"/>
      <c r="J3013"/>
      <c r="K3013"/>
      <c r="L3013"/>
      <c r="M3013"/>
      <c r="N3013"/>
      <c r="O3013"/>
      <c r="P3013"/>
      <c r="Q3013"/>
      <c r="R3013"/>
      <c r="S3013"/>
      <c r="T3013"/>
      <c r="U3013"/>
      <c r="V3013"/>
      <c r="W3013"/>
      <c r="X3013"/>
      <c r="Y3013"/>
      <c r="Z3013"/>
      <c r="AA3013" s="11">
        <v>2.0407006405532564E-2</v>
      </c>
      <c r="AB3013" s="11">
        <v>0.72448001119416672</v>
      </c>
      <c r="AC3013" s="11">
        <v>0.503</v>
      </c>
      <c r="AD3013" s="11">
        <v>0.2</v>
      </c>
      <c r="AE3013" s="11">
        <v>0.74</v>
      </c>
      <c r="AF3013" s="11">
        <v>0.61799999999999999</v>
      </c>
      <c r="AG3013" s="11">
        <v>0.05</v>
      </c>
      <c r="AH3013" s="11">
        <v>0.47700000000000004</v>
      </c>
      <c r="AI3013" s="11">
        <v>0.57200000000000006</v>
      </c>
      <c r="AJ3013" s="11">
        <v>0.22071325590783819</v>
      </c>
      <c r="AK3013" s="11">
        <v>0.34305110793078836</v>
      </c>
      <c r="AL3013" s="11">
        <v>0.26309767081982904</v>
      </c>
      <c r="AM3013" s="11">
        <v>1</v>
      </c>
      <c r="AN3013" s="11">
        <v>1</v>
      </c>
      <c r="AO3013" s="11">
        <v>0.1860158040089647</v>
      </c>
      <c r="AP3013" s="11">
        <v>0.36200000000000004</v>
      </c>
      <c r="AQ3013" s="11">
        <v>0.26309767081982904</v>
      </c>
      <c r="AS3013" s="11">
        <v>13184.666666666744</v>
      </c>
      <c r="AW3013" s="11">
        <v>-0.14000000000000001</v>
      </c>
      <c r="AX3013" s="11">
        <v>3.9013575438295228E-2</v>
      </c>
    </row>
    <row r="3014" spans="1:50">
      <c r="A3014"/>
      <c r="B3014"/>
      <c r="C3014"/>
      <c r="D3014"/>
      <c r="E3014"/>
      <c r="F3014"/>
      <c r="G3014"/>
      <c r="H3014"/>
      <c r="I3014"/>
      <c r="J3014"/>
      <c r="K3014"/>
      <c r="L3014"/>
      <c r="M3014"/>
      <c r="N3014"/>
      <c r="O3014"/>
      <c r="P3014"/>
      <c r="Q3014"/>
      <c r="R3014"/>
      <c r="S3014"/>
      <c r="T3014"/>
      <c r="U3014"/>
      <c r="V3014"/>
      <c r="W3014"/>
      <c r="X3014"/>
      <c r="Y3014"/>
      <c r="Z3014"/>
      <c r="AA3014" s="11">
        <v>0.10158996355661624</v>
      </c>
      <c r="AB3014" s="11">
        <v>0.74100000379999997</v>
      </c>
      <c r="AC3014" s="11">
        <v>0.4</v>
      </c>
      <c r="AD3014" s="11">
        <v>0.3</v>
      </c>
      <c r="AE3014" s="11">
        <v>0.68799999999999994</v>
      </c>
      <c r="AF3014" s="11">
        <v>0.871</v>
      </c>
      <c r="AG3014" s="11">
        <v>0.3</v>
      </c>
      <c r="AH3014" s="11">
        <v>0.55200000000000005</v>
      </c>
      <c r="AI3014" s="11">
        <v>0.44600000000000001</v>
      </c>
      <c r="AJ3014" s="11">
        <v>0.57660673971015031</v>
      </c>
      <c r="AK3014" s="11">
        <v>0.20529115441645751</v>
      </c>
      <c r="AL3014" s="11">
        <v>0.44055563644867385</v>
      </c>
      <c r="AM3014" s="11">
        <v>3.5778447672116665E-4</v>
      </c>
      <c r="AN3014" s="11">
        <v>4.1280000000000004E-2</v>
      </c>
      <c r="AO3014" s="11">
        <v>0.40585485537830313</v>
      </c>
      <c r="AP3014" s="11">
        <v>0.51280000286549321</v>
      </c>
      <c r="AQ3014" s="11">
        <v>0.44055563644867385</v>
      </c>
      <c r="AR3014" s="11">
        <v>989.75287757158299</v>
      </c>
      <c r="AS3014" s="11">
        <v>980</v>
      </c>
      <c r="AT3014" s="11">
        <v>72980000</v>
      </c>
      <c r="AW3014" s="11">
        <v>-0.01</v>
      </c>
      <c r="AX3014" s="11">
        <v>0.10541692202674086</v>
      </c>
    </row>
    <row r="3015" spans="1:50">
      <c r="A3015"/>
      <c r="B3015"/>
      <c r="C3015"/>
      <c r="D3015"/>
      <c r="E3015"/>
      <c r="F3015"/>
      <c r="G3015"/>
      <c r="H3015"/>
      <c r="I3015"/>
      <c r="J3015"/>
      <c r="K3015"/>
      <c r="L3015"/>
      <c r="M3015"/>
      <c r="N3015"/>
      <c r="O3015"/>
      <c r="P3015"/>
      <c r="Q3015"/>
      <c r="R3015"/>
      <c r="S3015"/>
      <c r="T3015"/>
      <c r="U3015"/>
      <c r="V3015"/>
      <c r="W3015"/>
      <c r="X3015"/>
      <c r="Y3015"/>
      <c r="Z3015"/>
      <c r="AA3015" s="11">
        <v>0.10158996355661624</v>
      </c>
      <c r="AB3015" s="11">
        <v>0.74899999620000002</v>
      </c>
      <c r="AC3015" s="11">
        <v>0.4</v>
      </c>
      <c r="AD3015" s="11">
        <v>0.3</v>
      </c>
      <c r="AE3015" s="11">
        <v>0.54799999999999993</v>
      </c>
      <c r="AF3015" s="11">
        <v>0.79099999999999993</v>
      </c>
      <c r="AG3015" s="11">
        <v>0.3</v>
      </c>
      <c r="AH3015" s="11">
        <v>0.63300000000000001</v>
      </c>
      <c r="AI3015" s="11">
        <v>0.44600000000000001</v>
      </c>
      <c r="AJ3015" s="11">
        <v>0.57817014252571997</v>
      </c>
      <c r="AK3015" s="11">
        <v>0.19927668831723602</v>
      </c>
      <c r="AL3015" s="11">
        <v>0.43934248619978555</v>
      </c>
      <c r="AM3015" s="11">
        <v>1.0305069537909332E-3</v>
      </c>
      <c r="AN3015" s="11">
        <v>5.9428714285714279E-2</v>
      </c>
      <c r="AO3015" s="11">
        <v>0.40393352594004917</v>
      </c>
      <c r="AP3015" s="11">
        <v>0.52562000257894392</v>
      </c>
      <c r="AQ3015" s="11">
        <v>0.43934248619978555</v>
      </c>
      <c r="AR3015" s="11">
        <v>1083.2957426026101</v>
      </c>
      <c r="AS3015" s="11">
        <v>1070</v>
      </c>
      <c r="AT3015" s="11">
        <v>74300000</v>
      </c>
      <c r="AW3015" s="11">
        <v>-0.02</v>
      </c>
      <c r="AX3015" s="11">
        <v>0.10495356788379318</v>
      </c>
    </row>
    <row r="3016" spans="1:50">
      <c r="A3016"/>
      <c r="B3016"/>
      <c r="C3016"/>
      <c r="D3016"/>
      <c r="E3016"/>
      <c r="F3016"/>
      <c r="G3016"/>
      <c r="H3016"/>
      <c r="I3016"/>
      <c r="J3016"/>
      <c r="K3016"/>
      <c r="L3016"/>
      <c r="M3016"/>
      <c r="N3016"/>
      <c r="O3016"/>
      <c r="P3016"/>
      <c r="Q3016"/>
      <c r="R3016"/>
      <c r="S3016"/>
      <c r="T3016"/>
      <c r="U3016"/>
      <c r="V3016"/>
      <c r="W3016"/>
      <c r="X3016"/>
      <c r="Y3016"/>
      <c r="Z3016"/>
      <c r="AA3016" s="11">
        <v>0.10158996355661624</v>
      </c>
      <c r="AB3016" s="11">
        <v>0.74899999620000002</v>
      </c>
      <c r="AC3016" s="11">
        <v>0.4</v>
      </c>
      <c r="AD3016" s="11">
        <v>0.3</v>
      </c>
      <c r="AE3016" s="11">
        <v>0.42799999999999999</v>
      </c>
      <c r="AF3016" s="11">
        <v>0.78900000000000003</v>
      </c>
      <c r="AG3016" s="11">
        <v>0.3</v>
      </c>
      <c r="AH3016" s="11">
        <v>0.61</v>
      </c>
      <c r="AI3016" s="11">
        <v>0.44600000000000001</v>
      </c>
      <c r="AJ3016" s="11">
        <v>0.57500271788649304</v>
      </c>
      <c r="AK3016" s="11">
        <v>0.213577373941955</v>
      </c>
      <c r="AL3016" s="11">
        <v>0.41656789839512748</v>
      </c>
      <c r="AM3016" s="11">
        <v>2.3626498218334447E-3</v>
      </c>
      <c r="AN3016" s="11">
        <v>9.9915714285714288E-2</v>
      </c>
      <c r="AO3016" s="11">
        <v>0.41325941216955975</v>
      </c>
      <c r="AP3016" s="11">
        <v>0.53844000229239453</v>
      </c>
      <c r="AQ3016" s="11">
        <v>0.41656789839512748</v>
      </c>
      <c r="AR3016" s="11">
        <v>1174.0523110428001</v>
      </c>
      <c r="AS3016" s="11">
        <v>1150</v>
      </c>
      <c r="AT3016" s="11">
        <v>75460000</v>
      </c>
      <c r="AW3016" s="11">
        <v>-0.03</v>
      </c>
      <c r="AX3016" s="11">
        <v>0.10215504578610946</v>
      </c>
    </row>
    <row r="3017" spans="1:50">
      <c r="A3017"/>
      <c r="B3017"/>
      <c r="C3017"/>
      <c r="D3017"/>
      <c r="E3017"/>
      <c r="F3017"/>
      <c r="G3017"/>
      <c r="H3017"/>
      <c r="I3017"/>
      <c r="J3017"/>
      <c r="K3017"/>
      <c r="L3017"/>
      <c r="M3017"/>
      <c r="N3017"/>
      <c r="O3017"/>
      <c r="P3017"/>
      <c r="Q3017"/>
      <c r="R3017"/>
      <c r="S3017"/>
      <c r="T3017"/>
      <c r="U3017"/>
      <c r="V3017"/>
      <c r="W3017"/>
      <c r="X3017"/>
      <c r="Y3017"/>
      <c r="Z3017"/>
      <c r="AA3017" s="11">
        <v>0.10158996355661624</v>
      </c>
      <c r="AB3017" s="11">
        <v>0.74899999620000002</v>
      </c>
      <c r="AC3017" s="11">
        <v>0.4</v>
      </c>
      <c r="AD3017" s="11">
        <v>0.3</v>
      </c>
      <c r="AE3017" s="11">
        <v>0.434</v>
      </c>
      <c r="AF3017" s="11">
        <v>0.83</v>
      </c>
      <c r="AG3017" s="11">
        <v>0.3</v>
      </c>
      <c r="AH3017" s="11">
        <v>0.66200000000000003</v>
      </c>
      <c r="AI3017" s="11">
        <v>0.51</v>
      </c>
      <c r="AJ3017" s="11">
        <v>0.57183529324726601</v>
      </c>
      <c r="AK3017" s="11">
        <v>0.22787805956667401</v>
      </c>
      <c r="AL3017" s="11">
        <v>0.3937933105904694</v>
      </c>
      <c r="AM3017" s="11">
        <v>3.2337224835917778E-3</v>
      </c>
      <c r="AN3017" s="11">
        <v>0.14019314285714288</v>
      </c>
      <c r="AO3017" s="11">
        <v>0.42258529839907039</v>
      </c>
      <c r="AP3017" s="11">
        <v>0.55126000200584524</v>
      </c>
      <c r="AQ3017" s="11">
        <v>0.3937933105904694</v>
      </c>
      <c r="AR3017" s="11">
        <v>1238.38035185187</v>
      </c>
      <c r="AS3017" s="11">
        <v>1220</v>
      </c>
      <c r="AT3017" s="11">
        <v>76520000</v>
      </c>
      <c r="AU3017" s="11">
        <v>35.520000000000003</v>
      </c>
      <c r="AV3017" s="11">
        <v>78.25</v>
      </c>
      <c r="AW3017" s="11">
        <v>-0.02</v>
      </c>
      <c r="AX3017" s="11">
        <v>0.1098115547805158</v>
      </c>
    </row>
    <row r="3018" spans="1:50">
      <c r="A3018"/>
      <c r="B3018"/>
      <c r="C3018"/>
      <c r="D3018"/>
      <c r="E3018"/>
      <c r="F3018"/>
      <c r="G3018"/>
      <c r="H3018"/>
      <c r="I3018"/>
      <c r="J3018"/>
      <c r="K3018"/>
      <c r="L3018"/>
      <c r="M3018"/>
      <c r="N3018"/>
      <c r="O3018"/>
      <c r="P3018"/>
      <c r="Q3018"/>
      <c r="R3018"/>
      <c r="S3018"/>
      <c r="T3018"/>
      <c r="U3018"/>
      <c r="V3018"/>
      <c r="W3018"/>
      <c r="X3018"/>
      <c r="Y3018"/>
      <c r="Z3018"/>
      <c r="AA3018" s="11">
        <v>0.10158996355661624</v>
      </c>
      <c r="AB3018" s="11">
        <v>0.71767831301666662</v>
      </c>
      <c r="AC3018" s="11">
        <v>0.4</v>
      </c>
      <c r="AD3018" s="11">
        <v>0.3</v>
      </c>
      <c r="AE3018" s="11">
        <v>0.43</v>
      </c>
      <c r="AF3018" s="11">
        <v>0.81400000000000006</v>
      </c>
      <c r="AG3018" s="11">
        <v>0.3</v>
      </c>
      <c r="AH3018" s="11">
        <v>0.70799999999999996</v>
      </c>
      <c r="AI3018" s="11">
        <v>0.51</v>
      </c>
      <c r="AJ3018" s="11">
        <v>0.557643681007297</v>
      </c>
      <c r="AK3018" s="11">
        <v>0.23656255812021804</v>
      </c>
      <c r="AL3018" s="11">
        <v>0.37919516812958448</v>
      </c>
      <c r="AM3018" s="11">
        <v>4.7112171837708893E-3</v>
      </c>
      <c r="AN3018" s="11">
        <v>0.153945</v>
      </c>
      <c r="AO3018" s="11">
        <v>0.42495093308173815</v>
      </c>
      <c r="AP3018" s="11">
        <v>0.56408000171929595</v>
      </c>
      <c r="AQ3018" s="11">
        <v>0.37919516812958448</v>
      </c>
      <c r="AR3018" s="11">
        <v>1299.6121991278301</v>
      </c>
      <c r="AS3018" s="11">
        <v>1280</v>
      </c>
      <c r="AT3018" s="11">
        <v>77515000</v>
      </c>
      <c r="AW3018" s="11">
        <v>-0.02</v>
      </c>
      <c r="AX3018" s="11">
        <v>0.11372890671780561</v>
      </c>
    </row>
    <row r="3019" spans="1:50">
      <c r="A3019"/>
      <c r="B3019"/>
      <c r="C3019"/>
      <c r="D3019"/>
      <c r="E3019"/>
      <c r="F3019"/>
      <c r="G3019"/>
      <c r="H3019"/>
      <c r="I3019"/>
      <c r="J3019"/>
      <c r="K3019"/>
      <c r="L3019"/>
      <c r="M3019"/>
      <c r="N3019"/>
      <c r="O3019"/>
      <c r="P3019"/>
      <c r="Q3019"/>
      <c r="R3019"/>
      <c r="S3019"/>
      <c r="T3019"/>
      <c r="U3019"/>
      <c r="V3019"/>
      <c r="W3019"/>
      <c r="X3019"/>
      <c r="Y3019"/>
      <c r="Z3019"/>
      <c r="AA3019" s="11">
        <v>0.10158996355661624</v>
      </c>
      <c r="AB3019" s="11">
        <v>0.68635662983333334</v>
      </c>
      <c r="AC3019" s="11">
        <v>0.4</v>
      </c>
      <c r="AD3019" s="11">
        <v>0.3</v>
      </c>
      <c r="AE3019" s="11">
        <v>0.53900000000000003</v>
      </c>
      <c r="AF3019" s="11">
        <v>0.84099999999999997</v>
      </c>
      <c r="AG3019" s="11">
        <v>0.3</v>
      </c>
      <c r="AH3019" s="11">
        <v>0.69299999999999995</v>
      </c>
      <c r="AI3019" s="11">
        <v>0.51</v>
      </c>
      <c r="AJ3019" s="11">
        <v>0.54345206876732799</v>
      </c>
      <c r="AK3019" s="11">
        <v>0.24524705667376198</v>
      </c>
      <c r="AL3019" s="11">
        <v>0.36459702566869956</v>
      </c>
      <c r="AM3019" s="11">
        <v>1.1285788012513221E-2</v>
      </c>
      <c r="AN3019" s="11">
        <v>0.13709642857142856</v>
      </c>
      <c r="AO3019" s="11">
        <v>0.42731656776440585</v>
      </c>
      <c r="AP3019" s="11">
        <v>0.57690000143274656</v>
      </c>
      <c r="AQ3019" s="11">
        <v>0.36459702566869956</v>
      </c>
      <c r="AR3019" s="11">
        <v>1415.64876293578</v>
      </c>
      <c r="AS3019" s="11">
        <v>1400</v>
      </c>
      <c r="AT3019" s="11">
        <v>77635400</v>
      </c>
      <c r="AW3019" s="11">
        <v>-0.02</v>
      </c>
      <c r="AX3019" s="11">
        <v>0.11519749092509335</v>
      </c>
    </row>
    <row r="3020" spans="1:50">
      <c r="A3020"/>
      <c r="B3020"/>
      <c r="C3020"/>
      <c r="D3020"/>
      <c r="E3020"/>
      <c r="F3020"/>
      <c r="G3020"/>
      <c r="H3020"/>
      <c r="I3020"/>
      <c r="J3020"/>
      <c r="K3020"/>
      <c r="L3020"/>
      <c r="M3020"/>
      <c r="N3020"/>
      <c r="O3020"/>
      <c r="P3020"/>
      <c r="Q3020"/>
      <c r="R3020"/>
      <c r="S3020"/>
      <c r="T3020"/>
      <c r="U3020"/>
      <c r="V3020"/>
      <c r="W3020"/>
      <c r="X3020"/>
      <c r="Y3020"/>
      <c r="Z3020"/>
      <c r="AA3020" s="11">
        <v>0.10158996355661624</v>
      </c>
      <c r="AB3020" s="11">
        <v>0.65503494665000006</v>
      </c>
      <c r="AC3020" s="11">
        <v>0.4</v>
      </c>
      <c r="AD3020" s="11">
        <v>0.3</v>
      </c>
      <c r="AE3020" s="11">
        <v>0.54100000000000004</v>
      </c>
      <c r="AF3020" s="11">
        <v>0.86799999999999999</v>
      </c>
      <c r="AG3020" s="11">
        <v>0.3</v>
      </c>
      <c r="AH3020" s="11">
        <v>0.71099999999999997</v>
      </c>
      <c r="AI3020" s="11">
        <v>0.51</v>
      </c>
      <c r="AJ3020" s="11">
        <v>0.55209965628195801</v>
      </c>
      <c r="AK3020" s="11">
        <v>0.22224402742732902</v>
      </c>
      <c r="AL3020" s="11">
        <v>0.37340860333044346</v>
      </c>
      <c r="AM3020" s="11">
        <v>1.7667948558274332E-2</v>
      </c>
      <c r="AN3020" s="11">
        <v>0.13833871428571429</v>
      </c>
      <c r="AO3020" s="11">
        <v>0.41862808718713235</v>
      </c>
      <c r="AP3020" s="11">
        <v>0.58972000114619727</v>
      </c>
      <c r="AQ3020" s="11">
        <v>0.37340860333044346</v>
      </c>
      <c r="AR3020" s="11">
        <v>1526.90502692377</v>
      </c>
      <c r="AS3020" s="11">
        <v>1510</v>
      </c>
      <c r="AT3020" s="11">
        <v>78685800</v>
      </c>
      <c r="AW3020" s="11">
        <v>-0.02</v>
      </c>
      <c r="AX3020" s="11">
        <v>0.11138655063166003</v>
      </c>
    </row>
    <row r="3021" spans="1:50">
      <c r="A3021"/>
      <c r="B3021"/>
      <c r="C3021"/>
      <c r="D3021"/>
      <c r="E3021"/>
      <c r="F3021"/>
      <c r="G3021"/>
      <c r="H3021"/>
      <c r="I3021"/>
      <c r="J3021"/>
      <c r="K3021"/>
      <c r="L3021"/>
      <c r="M3021"/>
      <c r="N3021"/>
      <c r="O3021"/>
      <c r="P3021"/>
      <c r="Q3021"/>
      <c r="R3021"/>
      <c r="S3021"/>
      <c r="T3021"/>
      <c r="U3021"/>
      <c r="V3021"/>
      <c r="W3021"/>
      <c r="X3021"/>
      <c r="Y3021"/>
      <c r="Z3021"/>
      <c r="AA3021" s="11">
        <v>0.10158996355661624</v>
      </c>
      <c r="AB3021" s="11">
        <v>0.62371326346666667</v>
      </c>
      <c r="AC3021" s="11">
        <v>0.4</v>
      </c>
      <c r="AD3021" s="11">
        <v>0.3</v>
      </c>
      <c r="AE3021" s="11">
        <v>0.54100000000000004</v>
      </c>
      <c r="AF3021" s="11">
        <v>0.90300000000000002</v>
      </c>
      <c r="AG3021" s="11">
        <v>0.3</v>
      </c>
      <c r="AH3021" s="11">
        <v>0.80400000000000005</v>
      </c>
      <c r="AI3021" s="11">
        <v>0.51</v>
      </c>
      <c r="AJ3021" s="11">
        <v>0.56074724379658802</v>
      </c>
      <c r="AK3021" s="11">
        <v>0.19924099818089597</v>
      </c>
      <c r="AL3021" s="11">
        <v>0.38222018099218741</v>
      </c>
      <c r="AM3021" s="11">
        <v>2.6512396546788775E-2</v>
      </c>
      <c r="AN3021" s="11">
        <v>0.1355719400618422</v>
      </c>
      <c r="AO3021" s="11">
        <v>0.40993960660985884</v>
      </c>
      <c r="AP3021" s="11">
        <v>0.60254000085964787</v>
      </c>
      <c r="AQ3021" s="11">
        <v>0.38222018099218741</v>
      </c>
      <c r="AR3021" s="11">
        <v>1639.86690617352</v>
      </c>
      <c r="AS3021" s="11">
        <v>1610</v>
      </c>
      <c r="AT3021" s="11">
        <v>79727400</v>
      </c>
      <c r="AU3021" s="11">
        <v>37.549999999999997</v>
      </c>
      <c r="AV3021" s="11">
        <v>68.709999999999994</v>
      </c>
      <c r="AW3021" s="11">
        <v>-0.02</v>
      </c>
      <c r="AX3021" s="11">
        <v>0.11234595163112099</v>
      </c>
    </row>
    <row r="3022" spans="1:50">
      <c r="A3022"/>
      <c r="B3022"/>
      <c r="C3022"/>
      <c r="D3022"/>
      <c r="E3022"/>
      <c r="F3022"/>
      <c r="G3022"/>
      <c r="H3022"/>
      <c r="I3022"/>
      <c r="J3022"/>
      <c r="K3022"/>
      <c r="L3022"/>
      <c r="M3022"/>
      <c r="N3022"/>
      <c r="O3022"/>
      <c r="P3022"/>
      <c r="Q3022"/>
      <c r="R3022"/>
      <c r="S3022"/>
      <c r="T3022"/>
      <c r="U3022"/>
      <c r="V3022"/>
      <c r="W3022"/>
      <c r="X3022"/>
      <c r="Y3022"/>
      <c r="Z3022"/>
      <c r="AA3022" s="11">
        <v>0.10158996355661624</v>
      </c>
      <c r="AB3022" s="11">
        <v>0.59239158028333327</v>
      </c>
      <c r="AC3022" s="11">
        <v>0.4</v>
      </c>
      <c r="AD3022" s="11">
        <v>0.3</v>
      </c>
      <c r="AE3022" s="11">
        <v>0.625</v>
      </c>
      <c r="AF3022" s="11">
        <v>0.83</v>
      </c>
      <c r="AG3022" s="11">
        <v>0.3</v>
      </c>
      <c r="AH3022" s="11">
        <v>0.86499999999999999</v>
      </c>
      <c r="AI3022" s="11">
        <v>0.47600000000000003</v>
      </c>
      <c r="AJ3022" s="11">
        <v>0.52601598017303397</v>
      </c>
      <c r="AK3022" s="11">
        <v>0.19090827595387</v>
      </c>
      <c r="AL3022" s="11">
        <v>0.39211785049103298</v>
      </c>
      <c r="AM3022" s="11">
        <v>3.7658544946338662E-2</v>
      </c>
      <c r="AN3022" s="11">
        <v>0.13280516583797017</v>
      </c>
      <c r="AO3022" s="11">
        <v>0.42419630643005607</v>
      </c>
      <c r="AP3022" s="11">
        <v>0.61536000057309859</v>
      </c>
      <c r="AQ3022" s="11">
        <v>0.39211785049103298</v>
      </c>
      <c r="AR3022" s="11">
        <v>1772.0760393589601</v>
      </c>
      <c r="AS3022" s="11">
        <v>1740</v>
      </c>
      <c r="AT3022" s="11">
        <v>80902400</v>
      </c>
      <c r="AW3022" s="11">
        <v>-0.02</v>
      </c>
      <c r="AX3022" s="11">
        <v>0.11469308798561828</v>
      </c>
    </row>
    <row r="3023" spans="1:50">
      <c r="A3023"/>
      <c r="B3023"/>
      <c r="C3023"/>
      <c r="D3023"/>
      <c r="E3023"/>
      <c r="F3023"/>
      <c r="G3023"/>
      <c r="H3023"/>
      <c r="I3023"/>
      <c r="J3023"/>
      <c r="K3023"/>
      <c r="L3023"/>
      <c r="M3023"/>
      <c r="N3023"/>
      <c r="O3023"/>
      <c r="P3023"/>
      <c r="Q3023"/>
      <c r="R3023"/>
      <c r="S3023"/>
      <c r="T3023"/>
      <c r="U3023"/>
      <c r="V3023"/>
      <c r="W3023"/>
      <c r="X3023"/>
      <c r="Y3023"/>
      <c r="Z3023"/>
      <c r="AA3023" s="11">
        <v>0.10158996355661624</v>
      </c>
      <c r="AB3023" s="11">
        <v>0.56106989709999999</v>
      </c>
      <c r="AC3023" s="11">
        <v>0.4</v>
      </c>
      <c r="AD3023" s="11">
        <v>0.3</v>
      </c>
      <c r="AE3023" s="11">
        <v>0.63400000000000001</v>
      </c>
      <c r="AF3023" s="11">
        <v>0.82099999999999995</v>
      </c>
      <c r="AG3023" s="11">
        <v>0.3</v>
      </c>
      <c r="AH3023" s="11">
        <v>0.80400000000000005</v>
      </c>
      <c r="AI3023" s="11">
        <v>0.54799999999999993</v>
      </c>
      <c r="AJ3023" s="11">
        <v>0.52531773792575198</v>
      </c>
      <c r="AK3023" s="11">
        <v>0.222798380550498</v>
      </c>
      <c r="AL3023" s="11">
        <v>0.34857089059611379</v>
      </c>
      <c r="AM3023" s="11">
        <v>6.7182700237970336E-2</v>
      </c>
      <c r="AN3023" s="11">
        <v>0.13003839161409811</v>
      </c>
      <c r="AO3023" s="11">
        <v>0.43026272925837861</v>
      </c>
      <c r="AP3023" s="11">
        <v>0.6281800002865493</v>
      </c>
      <c r="AQ3023" s="11">
        <v>0.34857089059611379</v>
      </c>
      <c r="AR3023" s="11">
        <v>1937.2160510510801</v>
      </c>
      <c r="AS3023" s="11">
        <v>1900</v>
      </c>
      <c r="AT3023" s="11">
        <v>82031700</v>
      </c>
      <c r="AU3023" s="11">
        <v>39.159999999999997</v>
      </c>
      <c r="AV3023" s="11">
        <v>52.54</v>
      </c>
      <c r="AW3023" s="11">
        <v>-0.03</v>
      </c>
      <c r="AX3023" s="11">
        <v>0.11696587910299672</v>
      </c>
    </row>
    <row r="3024" spans="1:50">
      <c r="A3024"/>
      <c r="B3024"/>
      <c r="C3024"/>
      <c r="D3024"/>
      <c r="E3024"/>
      <c r="F3024"/>
      <c r="G3024"/>
      <c r="H3024"/>
      <c r="I3024"/>
      <c r="J3024"/>
      <c r="K3024"/>
      <c r="L3024"/>
      <c r="M3024"/>
      <c r="N3024"/>
      <c r="O3024"/>
      <c r="P3024"/>
      <c r="Q3024"/>
      <c r="R3024"/>
      <c r="S3024"/>
      <c r="T3024"/>
      <c r="U3024"/>
      <c r="V3024"/>
      <c r="W3024"/>
      <c r="X3024"/>
      <c r="Y3024"/>
      <c r="Z3024"/>
      <c r="AA3024" s="11">
        <v>0.10158996355661624</v>
      </c>
      <c r="AB3024" s="11">
        <v>0.54572303550000001</v>
      </c>
      <c r="AC3024" s="11">
        <v>0.4</v>
      </c>
      <c r="AD3024" s="11">
        <v>0.3</v>
      </c>
      <c r="AE3024" s="11">
        <v>0.745</v>
      </c>
      <c r="AF3024" s="11">
        <v>0.79099999999999993</v>
      </c>
      <c r="AG3024" s="11">
        <v>0.3</v>
      </c>
      <c r="AH3024" s="11">
        <v>0.79099999999999993</v>
      </c>
      <c r="AI3024" s="11">
        <v>0.502</v>
      </c>
      <c r="AJ3024" s="11">
        <v>0.56709406485925007</v>
      </c>
      <c r="AK3024" s="11">
        <v>0.21408176998900599</v>
      </c>
      <c r="AL3024" s="11">
        <v>0.34663089736433511</v>
      </c>
      <c r="AM3024" s="11">
        <v>0.12825876150317223</v>
      </c>
      <c r="AN3024" s="11">
        <v>0.12727161739022602</v>
      </c>
      <c r="AO3024" s="11">
        <v>0.45444690392631559</v>
      </c>
      <c r="AP3024" s="11">
        <v>0.6409999999999999</v>
      </c>
      <c r="AQ3024" s="11">
        <v>0.34663089736433511</v>
      </c>
      <c r="AR3024" s="11">
        <v>2142.7352419577501</v>
      </c>
      <c r="AS3024" s="11">
        <v>2100</v>
      </c>
      <c r="AT3024" s="11">
        <v>83106300</v>
      </c>
      <c r="AW3024" s="11">
        <v>-0.02</v>
      </c>
      <c r="AX3024" s="11">
        <v>0.11610926319055354</v>
      </c>
    </row>
    <row r="3025" spans="1:50">
      <c r="A3025"/>
      <c r="B3025"/>
      <c r="C3025"/>
      <c r="D3025"/>
      <c r="E3025"/>
      <c r="F3025"/>
      <c r="G3025"/>
      <c r="H3025"/>
      <c r="I3025"/>
      <c r="J3025"/>
      <c r="K3025"/>
      <c r="L3025"/>
      <c r="M3025"/>
      <c r="N3025"/>
      <c r="O3025"/>
      <c r="P3025"/>
      <c r="Q3025"/>
      <c r="R3025"/>
      <c r="S3025"/>
      <c r="T3025"/>
      <c r="U3025"/>
      <c r="V3025"/>
      <c r="W3025"/>
      <c r="X3025"/>
      <c r="Y3025"/>
      <c r="Z3025"/>
      <c r="AA3025" s="11">
        <v>0.10158996355661624</v>
      </c>
      <c r="AB3025" s="11">
        <v>0.53037617390000003</v>
      </c>
      <c r="AC3025" s="11">
        <v>0.6</v>
      </c>
      <c r="AD3025" s="11">
        <v>0.3</v>
      </c>
      <c r="AE3025" s="11">
        <v>0.74299999999999999</v>
      </c>
      <c r="AF3025" s="11">
        <v>0.748</v>
      </c>
      <c r="AG3025" s="11">
        <v>0.3</v>
      </c>
      <c r="AH3025" s="11">
        <v>0.74199999999999999</v>
      </c>
      <c r="AI3025" s="11">
        <v>0.57600000000000007</v>
      </c>
      <c r="AJ3025" s="11">
        <v>0.57805280515789792</v>
      </c>
      <c r="AK3025" s="11">
        <v>0.182878248896444</v>
      </c>
      <c r="AL3025" s="11">
        <v>0.36014966455453307</v>
      </c>
      <c r="AM3025" s="11">
        <v>0.20476450257200224</v>
      </c>
      <c r="AN3025" s="11">
        <v>0.12450484316635398</v>
      </c>
      <c r="AO3025" s="11">
        <v>0.41964527508175775</v>
      </c>
      <c r="AP3025" s="11">
        <v>0.67700000000000005</v>
      </c>
      <c r="AQ3025" s="11">
        <v>0.36014966455453307</v>
      </c>
      <c r="AR3025" s="11">
        <v>2365.1586878510798</v>
      </c>
      <c r="AS3025" s="11">
        <v>2310</v>
      </c>
      <c r="AT3025" s="11">
        <v>84136800</v>
      </c>
      <c r="AU3025" s="11">
        <v>37.770000000000003</v>
      </c>
      <c r="AV3025" s="11">
        <v>48.24</v>
      </c>
      <c r="AW3025" s="11">
        <v>-0.02</v>
      </c>
      <c r="AX3025" s="11">
        <v>0.10690755070877339</v>
      </c>
    </row>
    <row r="3026" spans="1:50">
      <c r="A3026"/>
      <c r="B3026"/>
      <c r="C3026"/>
      <c r="D3026"/>
      <c r="E3026"/>
      <c r="F3026"/>
      <c r="G3026"/>
      <c r="H3026"/>
      <c r="I3026"/>
      <c r="J3026"/>
      <c r="K3026"/>
      <c r="L3026"/>
      <c r="M3026"/>
      <c r="N3026"/>
      <c r="O3026"/>
      <c r="P3026"/>
      <c r="Q3026"/>
      <c r="R3026"/>
      <c r="S3026"/>
      <c r="T3026"/>
      <c r="U3026"/>
      <c r="V3026"/>
      <c r="W3026"/>
      <c r="X3026"/>
      <c r="Y3026"/>
      <c r="Z3026"/>
      <c r="AA3026" s="11">
        <v>0.10158996355661624</v>
      </c>
      <c r="AB3026" s="11">
        <v>0.52375865920000009</v>
      </c>
      <c r="AC3026" s="11">
        <v>0.59599999999999997</v>
      </c>
      <c r="AD3026" s="11">
        <v>0.3</v>
      </c>
      <c r="AE3026" s="11">
        <v>0.74299999999999999</v>
      </c>
      <c r="AF3026" s="11">
        <v>0.78599999999999992</v>
      </c>
      <c r="AG3026" s="11">
        <v>0.3</v>
      </c>
      <c r="AH3026" s="11">
        <v>0.67500000000000004</v>
      </c>
      <c r="AI3026" s="11">
        <v>0.56000000000000005</v>
      </c>
      <c r="AJ3026" s="11">
        <v>0.55620684499692796</v>
      </c>
      <c r="AK3026" s="11">
        <v>0.17938015108813202</v>
      </c>
      <c r="AL3026" s="11">
        <v>0.37785803528266759</v>
      </c>
      <c r="AM3026" s="11">
        <v>0.30963453398192886</v>
      </c>
      <c r="AN3026" s="11">
        <v>0.1217380689424819</v>
      </c>
      <c r="AO3026" s="11">
        <v>0.41897378709259414</v>
      </c>
      <c r="AP3026" s="11">
        <v>0.66299999999999992</v>
      </c>
      <c r="AQ3026" s="11">
        <v>0.37785803528266759</v>
      </c>
      <c r="AR3026" s="11">
        <v>2621.3451156955998</v>
      </c>
      <c r="AS3026" s="11">
        <v>2540</v>
      </c>
      <c r="AT3026" s="11">
        <v>85154900</v>
      </c>
      <c r="AW3026" s="11">
        <v>-0.02</v>
      </c>
      <c r="AX3026" s="11">
        <v>0.10406522170181376</v>
      </c>
    </row>
    <row r="3027" spans="1:50">
      <c r="A3027"/>
      <c r="B3027"/>
      <c r="C3027"/>
      <c r="D3027"/>
      <c r="E3027"/>
      <c r="F3027"/>
      <c r="G3027"/>
      <c r="H3027"/>
      <c r="I3027"/>
      <c r="J3027"/>
      <c r="K3027"/>
      <c r="L3027"/>
      <c r="M3027"/>
      <c r="N3027"/>
      <c r="O3027"/>
      <c r="P3027"/>
      <c r="Q3027"/>
      <c r="R3027"/>
      <c r="S3027"/>
      <c r="T3027"/>
      <c r="U3027"/>
      <c r="V3027"/>
      <c r="W3027"/>
      <c r="X3027"/>
      <c r="Y3027"/>
      <c r="Z3027"/>
      <c r="AA3027" s="11">
        <v>0.10158996355661624</v>
      </c>
      <c r="AB3027" s="11">
        <v>0.53328348580310347</v>
      </c>
      <c r="AC3027" s="11">
        <v>0.60399999999999998</v>
      </c>
      <c r="AD3027" s="11">
        <v>0.3</v>
      </c>
      <c r="AE3027" s="11">
        <v>0.74299999999999999</v>
      </c>
      <c r="AF3027" s="11">
        <v>0.78</v>
      </c>
      <c r="AG3027" s="11">
        <v>0.3</v>
      </c>
      <c r="AH3027" s="11">
        <v>0.67400000000000004</v>
      </c>
      <c r="AI3027" s="11">
        <v>0.628</v>
      </c>
      <c r="AJ3027" s="11">
        <v>0.54225949760759995</v>
      </c>
      <c r="AK3027" s="11">
        <v>0.183203337430942</v>
      </c>
      <c r="AL3027" s="11">
        <v>0.36301295791902694</v>
      </c>
      <c r="AM3027" s="11">
        <v>0.90218157028153767</v>
      </c>
      <c r="AN3027" s="11">
        <v>0.11897129471860986</v>
      </c>
      <c r="AO3027" s="11">
        <v>0.42488744174607634</v>
      </c>
      <c r="AP3027" s="11">
        <v>0.65200000000000002</v>
      </c>
      <c r="AQ3027" s="11">
        <v>0.36301295791902694</v>
      </c>
      <c r="AR3027" s="11">
        <v>2812.8148451460802</v>
      </c>
      <c r="AS3027" s="11">
        <v>2720</v>
      </c>
      <c r="AT3027" s="11">
        <v>86210781</v>
      </c>
      <c r="AU3027" s="11">
        <v>37.57</v>
      </c>
      <c r="AV3027" s="11">
        <v>38.450000000000003</v>
      </c>
      <c r="AW3027" s="11">
        <v>0.01</v>
      </c>
      <c r="AX3027" s="11">
        <v>0.10101047560073728</v>
      </c>
    </row>
    <row r="3028" spans="1:50">
      <c r="A3028"/>
      <c r="B3028"/>
      <c r="C3028"/>
      <c r="D3028"/>
      <c r="E3028"/>
      <c r="F3028"/>
      <c r="G3028"/>
      <c r="H3028"/>
      <c r="I3028"/>
      <c r="J3028"/>
      <c r="K3028"/>
      <c r="L3028"/>
      <c r="M3028"/>
      <c r="N3028"/>
      <c r="O3028"/>
      <c r="P3028"/>
      <c r="Q3028"/>
      <c r="R3028"/>
      <c r="S3028"/>
      <c r="T3028"/>
      <c r="U3028"/>
      <c r="V3028"/>
      <c r="W3028"/>
      <c r="X3028"/>
      <c r="Y3028"/>
      <c r="Z3028"/>
      <c r="AA3028" s="11">
        <v>0.10158996355661624</v>
      </c>
      <c r="AB3028" s="11">
        <v>0.54280831240620708</v>
      </c>
      <c r="AC3028" s="11">
        <v>0.61699999999999999</v>
      </c>
      <c r="AD3028" s="11">
        <v>0.3</v>
      </c>
      <c r="AE3028" s="11">
        <v>0.74299999999999999</v>
      </c>
      <c r="AF3028" s="11">
        <v>0.77300000000000002</v>
      </c>
      <c r="AG3028" s="11">
        <v>0.3</v>
      </c>
      <c r="AH3028" s="11">
        <v>0.67</v>
      </c>
      <c r="AI3028" s="11">
        <v>0.63400000000000001</v>
      </c>
      <c r="AJ3028" s="11">
        <v>0.53851803500282802</v>
      </c>
      <c r="AK3028" s="11">
        <v>0.19531565122880998</v>
      </c>
      <c r="AL3028" s="11">
        <v>0.39622005924442966</v>
      </c>
      <c r="AM3028" s="11">
        <v>1</v>
      </c>
      <c r="AN3028" s="11">
        <v>0.11620452049473778</v>
      </c>
      <c r="AO3028" s="11">
        <v>0.41483386495997765</v>
      </c>
      <c r="AP3028" s="11">
        <v>0.7</v>
      </c>
      <c r="AQ3028" s="11">
        <v>0.39622005924442966</v>
      </c>
      <c r="AR3028" s="11">
        <v>2953.0691299201198</v>
      </c>
      <c r="AS3028" s="11">
        <v>2790</v>
      </c>
      <c r="AT3028" s="11">
        <v>87279754.431394607</v>
      </c>
      <c r="AW3028" s="11">
        <v>0.01</v>
      </c>
      <c r="AX3028" s="11">
        <v>9.4643141872284786E-2</v>
      </c>
    </row>
    <row r="3029" spans="1:50">
      <c r="A3029"/>
      <c r="B3029"/>
      <c r="C3029"/>
      <c r="D3029"/>
      <c r="E3029"/>
      <c r="F3029"/>
      <c r="G3029"/>
      <c r="H3029"/>
      <c r="I3029"/>
      <c r="J3029"/>
      <c r="K3029"/>
      <c r="L3029"/>
      <c r="M3029"/>
      <c r="N3029"/>
      <c r="O3029"/>
      <c r="P3029"/>
      <c r="Q3029"/>
      <c r="R3029"/>
      <c r="S3029"/>
      <c r="T3029"/>
      <c r="U3029"/>
      <c r="V3029"/>
      <c r="W3029"/>
      <c r="X3029"/>
      <c r="Y3029"/>
      <c r="Z3029"/>
      <c r="AA3029" s="11">
        <v>0.10158996355661624</v>
      </c>
      <c r="AB3029" s="11">
        <v>0.55233313900931058</v>
      </c>
      <c r="AC3029" s="11">
        <v>0.60699999999999998</v>
      </c>
      <c r="AD3029" s="11">
        <v>0.3</v>
      </c>
      <c r="AE3029" s="11">
        <v>0.7609999999999999</v>
      </c>
      <c r="AF3029" s="11">
        <v>0.7340000000000001</v>
      </c>
      <c r="AG3029" s="11">
        <v>0.2</v>
      </c>
      <c r="AH3029" s="11">
        <v>0.58099999999999996</v>
      </c>
      <c r="AI3029" s="11">
        <v>0.68900000000000006</v>
      </c>
      <c r="AJ3029" s="11">
        <v>0.53813285466140914</v>
      </c>
      <c r="AK3029" s="11">
        <v>0.19836249464841962</v>
      </c>
      <c r="AL3029" s="11">
        <v>0.39725785862878871</v>
      </c>
      <c r="AM3029" s="11">
        <v>1</v>
      </c>
      <c r="AN3029" s="11">
        <v>0.11343774627086572</v>
      </c>
      <c r="AO3029" s="11">
        <v>0.41568552629134176</v>
      </c>
      <c r="AP3029" s="11">
        <v>0.68400000000000005</v>
      </c>
      <c r="AQ3029" s="11">
        <v>0.39725785862878871</v>
      </c>
      <c r="AS3029" s="11">
        <v>2980</v>
      </c>
      <c r="AW3029" s="11">
        <v>0</v>
      </c>
      <c r="AX3029" s="11">
        <v>8.6588156669183791E-2</v>
      </c>
    </row>
    <row r="3030" spans="1:50">
      <c r="A3030"/>
      <c r="B3030"/>
      <c r="C3030"/>
      <c r="D3030"/>
      <c r="E3030"/>
      <c r="F3030"/>
      <c r="G3030"/>
      <c r="H3030"/>
      <c r="I3030"/>
      <c r="J3030"/>
      <c r="K3030"/>
      <c r="L3030"/>
      <c r="M3030"/>
      <c r="N3030"/>
      <c r="O3030"/>
      <c r="P3030"/>
      <c r="Q3030"/>
      <c r="R3030"/>
      <c r="S3030"/>
      <c r="T3030"/>
      <c r="U3030"/>
      <c r="V3030"/>
      <c r="W3030"/>
      <c r="X3030"/>
      <c r="Y3030"/>
      <c r="Z3030"/>
      <c r="AA3030" s="11">
        <v>3.1251775669072106E-2</v>
      </c>
      <c r="AB3030" s="11">
        <v>0.92099999904999996</v>
      </c>
      <c r="AC3030" s="11">
        <v>0.7</v>
      </c>
      <c r="AD3030" s="11">
        <v>0.3</v>
      </c>
      <c r="AE3030" s="11">
        <v>0.78200000000000003</v>
      </c>
      <c r="AF3030" s="11">
        <v>0.7340000000000001</v>
      </c>
      <c r="AG3030" s="11">
        <v>0.7</v>
      </c>
      <c r="AH3030" s="11">
        <v>0.41799999999999998</v>
      </c>
      <c r="AI3030" s="11">
        <v>0.45</v>
      </c>
      <c r="AJ3030" s="11">
        <v>0.27683261571642342</v>
      </c>
      <c r="AK3030" s="11">
        <v>0.31532136257253607</v>
      </c>
      <c r="AL3030" s="11">
        <v>0.44831038079228547</v>
      </c>
      <c r="AM3030" s="11">
        <v>5.9052315133131111E-4</v>
      </c>
      <c r="AN3030" s="11">
        <v>6.1145691485517795E-2</v>
      </c>
      <c r="AO3030" s="11">
        <v>0.24043611752587268</v>
      </c>
      <c r="AP3030" s="11">
        <v>0.61440000343322754</v>
      </c>
      <c r="AQ3030" s="11">
        <v>0.44831038079228547</v>
      </c>
      <c r="AR3030" s="11">
        <v>1506.2138994481099</v>
      </c>
      <c r="AS3030" s="11">
        <v>1310</v>
      </c>
      <c r="AT3030" s="11">
        <v>15522959</v>
      </c>
      <c r="AW3030" s="11">
        <v>-0.04</v>
      </c>
      <c r="AX3030" s="11">
        <v>-8.2456286598036277E-2</v>
      </c>
    </row>
    <row r="3031" spans="1:50">
      <c r="A3031"/>
      <c r="B3031"/>
      <c r="C3031"/>
      <c r="D3031"/>
      <c r="E3031"/>
      <c r="F3031"/>
      <c r="G3031"/>
      <c r="H3031"/>
      <c r="I3031"/>
      <c r="J3031"/>
      <c r="K3031"/>
      <c r="L3031"/>
      <c r="M3031"/>
      <c r="N3031"/>
      <c r="O3031"/>
      <c r="P3031"/>
      <c r="Q3031"/>
      <c r="R3031"/>
      <c r="S3031"/>
      <c r="T3031"/>
      <c r="U3031"/>
      <c r="V3031"/>
      <c r="W3031"/>
      <c r="X3031"/>
      <c r="Y3031"/>
      <c r="Z3031"/>
      <c r="AA3031" s="11">
        <v>3.1251775669072106E-2</v>
      </c>
      <c r="AB3031" s="11">
        <v>0.91899999618999995</v>
      </c>
      <c r="AC3031" s="11">
        <v>0.7</v>
      </c>
      <c r="AD3031" s="11">
        <v>0.3</v>
      </c>
      <c r="AE3031" s="11">
        <v>0.78400000000000003</v>
      </c>
      <c r="AF3031" s="11">
        <v>0.753</v>
      </c>
      <c r="AG3031" s="11">
        <v>0.7</v>
      </c>
      <c r="AH3031" s="11">
        <v>0.38100000000000001</v>
      </c>
      <c r="AI3031" s="11">
        <v>0.45</v>
      </c>
      <c r="AJ3031" s="11">
        <v>0.27227817940635002</v>
      </c>
      <c r="AK3031" s="11">
        <v>0.311552410874264</v>
      </c>
      <c r="AL3031" s="11">
        <v>0.44725549062843273</v>
      </c>
      <c r="AM3031" s="11">
        <v>6.0796904290642221E-4</v>
      </c>
      <c r="AN3031" s="11">
        <v>6.2419560028473181E-2</v>
      </c>
      <c r="AO3031" s="11">
        <v>0.23513889555538245</v>
      </c>
      <c r="AP3031" s="11">
        <v>0.62976000308990476</v>
      </c>
      <c r="AQ3031" s="11">
        <v>0.44725549062843273</v>
      </c>
      <c r="AR3031" s="11">
        <v>1569.32473298846</v>
      </c>
      <c r="AS3031" s="11">
        <v>1400</v>
      </c>
      <c r="AT3031" s="11">
        <v>16100966</v>
      </c>
      <c r="AW3031" s="11">
        <v>-0.04</v>
      </c>
      <c r="AX3031" s="11">
        <v>-8.6165580706052514E-2</v>
      </c>
    </row>
    <row r="3032" spans="1:50">
      <c r="A3032"/>
      <c r="B3032"/>
      <c r="C3032"/>
      <c r="D3032"/>
      <c r="E3032"/>
      <c r="F3032"/>
      <c r="G3032"/>
      <c r="H3032"/>
      <c r="I3032"/>
      <c r="J3032"/>
      <c r="K3032"/>
      <c r="L3032"/>
      <c r="M3032"/>
      <c r="N3032"/>
      <c r="O3032"/>
      <c r="P3032"/>
      <c r="Q3032"/>
      <c r="R3032"/>
      <c r="S3032"/>
      <c r="T3032"/>
      <c r="U3032"/>
      <c r="V3032"/>
      <c r="W3032"/>
      <c r="X3032"/>
      <c r="Y3032"/>
      <c r="Z3032"/>
      <c r="AA3032" s="11">
        <v>3.1251775669072106E-2</v>
      </c>
      <c r="AB3032" s="11">
        <v>0.91833333015888896</v>
      </c>
      <c r="AC3032" s="11">
        <v>0.55000000000000004</v>
      </c>
      <c r="AD3032" s="11">
        <v>0.3</v>
      </c>
      <c r="AE3032" s="11">
        <v>0.81400000000000006</v>
      </c>
      <c r="AF3032" s="11">
        <v>0.748</v>
      </c>
      <c r="AG3032" s="11">
        <v>0.7</v>
      </c>
      <c r="AH3032" s="11">
        <v>0.39100000000000001</v>
      </c>
      <c r="AI3032" s="11">
        <v>0.45</v>
      </c>
      <c r="AJ3032" s="11">
        <v>0.23797447957023099</v>
      </c>
      <c r="AK3032" s="11">
        <v>0.32862274964363702</v>
      </c>
      <c r="AL3032" s="11">
        <v>0.39748550703475738</v>
      </c>
      <c r="AM3032" s="11">
        <v>8.1770996441262226E-4</v>
      </c>
      <c r="AN3032" s="11">
        <v>6.3693428571428568E-2</v>
      </c>
      <c r="AO3032" s="11">
        <v>0.2498432194687516</v>
      </c>
      <c r="AP3032" s="11">
        <v>0.6451200027465821</v>
      </c>
      <c r="AQ3032" s="11">
        <v>0.39748550703475738</v>
      </c>
      <c r="AR3032" s="11">
        <v>1668.4579252348799</v>
      </c>
      <c r="AS3032" s="11">
        <v>1520</v>
      </c>
      <c r="AT3032" s="11">
        <v>16638608</v>
      </c>
      <c r="AW3032" s="11">
        <v>-0.06</v>
      </c>
      <c r="AX3032" s="11">
        <v>-8.8584844564996379E-2</v>
      </c>
    </row>
    <row r="3033" spans="1:50">
      <c r="A3033"/>
      <c r="B3033"/>
      <c r="C3033"/>
      <c r="D3033"/>
      <c r="E3033"/>
      <c r="F3033"/>
      <c r="G3033"/>
      <c r="H3033"/>
      <c r="I3033"/>
      <c r="J3033"/>
      <c r="K3033"/>
      <c r="L3033"/>
      <c r="M3033"/>
      <c r="N3033"/>
      <c r="O3033"/>
      <c r="P3033"/>
      <c r="Q3033"/>
      <c r="R3033"/>
      <c r="S3033"/>
      <c r="T3033"/>
      <c r="U3033"/>
      <c r="V3033"/>
      <c r="W3033"/>
      <c r="X3033"/>
      <c r="Y3033"/>
      <c r="Z3033"/>
      <c r="AA3033" s="11">
        <v>3.1251775669072106E-2</v>
      </c>
      <c r="AB3033" s="11">
        <v>0.91766666412777775</v>
      </c>
      <c r="AC3033" s="11">
        <v>0.55000000000000004</v>
      </c>
      <c r="AD3033" s="11">
        <v>0.3</v>
      </c>
      <c r="AE3033" s="11">
        <v>0.81200000000000006</v>
      </c>
      <c r="AF3033" s="11">
        <v>0.80299999999999994</v>
      </c>
      <c r="AG3033" s="11">
        <v>0.3</v>
      </c>
      <c r="AH3033" s="11">
        <v>0.46</v>
      </c>
      <c r="AI3033" s="11">
        <v>0.52600000000000002</v>
      </c>
      <c r="AJ3033" s="11">
        <v>0.20367077973411202</v>
      </c>
      <c r="AK3033" s="11">
        <v>0.34569308841301</v>
      </c>
      <c r="AL3033" s="11">
        <v>0.34771552344108198</v>
      </c>
      <c r="AM3033" s="11">
        <v>1.0460474275804555E-3</v>
      </c>
      <c r="AN3033" s="11">
        <v>0.10407050000000001</v>
      </c>
      <c r="AO3033" s="11">
        <v>0.26454754338212083</v>
      </c>
      <c r="AP3033" s="11">
        <v>0.66048000240325921</v>
      </c>
      <c r="AQ3033" s="11">
        <v>0.34771552344108198</v>
      </c>
      <c r="AR3033" s="11">
        <v>1742.91984199287</v>
      </c>
      <c r="AS3033" s="11">
        <v>1690</v>
      </c>
      <c r="AT3033" s="11">
        <v>17150274</v>
      </c>
      <c r="AU3033" s="11">
        <v>33.44</v>
      </c>
      <c r="AV3033" s="11">
        <v>36.35</v>
      </c>
      <c r="AW3033" s="11">
        <v>-7.0000000000000007E-2</v>
      </c>
      <c r="AX3033" s="11">
        <v>-9.0413918775919755E-2</v>
      </c>
    </row>
    <row r="3034" spans="1:50">
      <c r="A3034"/>
      <c r="B3034"/>
      <c r="C3034"/>
      <c r="D3034"/>
      <c r="E3034"/>
      <c r="F3034"/>
      <c r="G3034"/>
      <c r="H3034"/>
      <c r="I3034"/>
      <c r="J3034"/>
      <c r="K3034"/>
      <c r="L3034"/>
      <c r="M3034"/>
      <c r="N3034"/>
      <c r="O3034"/>
      <c r="P3034"/>
      <c r="Q3034"/>
      <c r="R3034"/>
      <c r="S3034"/>
      <c r="T3034"/>
      <c r="U3034"/>
      <c r="V3034"/>
      <c r="W3034"/>
      <c r="X3034"/>
      <c r="Y3034"/>
      <c r="Z3034"/>
      <c r="AA3034" s="11">
        <v>3.1251775669072106E-2</v>
      </c>
      <c r="AB3034" s="11">
        <v>0.91699999809666666</v>
      </c>
      <c r="AC3034" s="11">
        <v>0.55000000000000004</v>
      </c>
      <c r="AD3034" s="11">
        <v>0.3</v>
      </c>
      <c r="AE3034" s="11">
        <v>0.74099999999999999</v>
      </c>
      <c r="AF3034" s="11">
        <v>0.52500000000000002</v>
      </c>
      <c r="AG3034" s="11">
        <v>0.3</v>
      </c>
      <c r="AH3034" s="11">
        <v>0.628</v>
      </c>
      <c r="AI3034" s="11">
        <v>0.45</v>
      </c>
      <c r="AJ3034" s="11">
        <v>0.217778564372166</v>
      </c>
      <c r="AK3034" s="11">
        <v>0.33076611935134104</v>
      </c>
      <c r="AL3034" s="11">
        <v>0.33424810782007575</v>
      </c>
      <c r="AM3034" s="11">
        <v>1.7414576052380002E-3</v>
      </c>
      <c r="AN3034" s="11">
        <v>0.14444757142857143</v>
      </c>
      <c r="AO3034" s="11">
        <v>0.24917384649076837</v>
      </c>
      <c r="AP3034" s="11">
        <v>0.67584000205993644</v>
      </c>
      <c r="AQ3034" s="11">
        <v>0.33424810782007575</v>
      </c>
      <c r="AR3034" s="11">
        <v>1764.59203851288</v>
      </c>
      <c r="AS3034" s="11">
        <v>1650</v>
      </c>
      <c r="AT3034" s="11">
        <v>17658898</v>
      </c>
      <c r="AW3034" s="11">
        <v>-0.08</v>
      </c>
      <c r="AX3034" s="11">
        <v>-8.700200480114767E-2</v>
      </c>
    </row>
    <row r="3035" spans="1:50">
      <c r="A3035"/>
      <c r="B3035"/>
      <c r="C3035"/>
      <c r="D3035"/>
      <c r="E3035"/>
      <c r="F3035"/>
      <c r="G3035"/>
      <c r="H3035"/>
      <c r="I3035"/>
      <c r="J3035"/>
      <c r="K3035"/>
      <c r="L3035"/>
      <c r="M3035"/>
      <c r="N3035"/>
      <c r="O3035"/>
      <c r="P3035"/>
      <c r="Q3035"/>
      <c r="R3035"/>
      <c r="S3035"/>
      <c r="T3035"/>
      <c r="U3035"/>
      <c r="V3035"/>
      <c r="W3035"/>
      <c r="X3035"/>
      <c r="Y3035"/>
      <c r="Z3035"/>
      <c r="AA3035" s="11">
        <v>3.1251775669072106E-2</v>
      </c>
      <c r="AB3035" s="11">
        <v>0.91633333206555556</v>
      </c>
      <c r="AC3035" s="11">
        <v>0.55000000000000004</v>
      </c>
      <c r="AD3035" s="11">
        <v>0.3</v>
      </c>
      <c r="AE3035" s="11">
        <v>0.748</v>
      </c>
      <c r="AF3035" s="11">
        <v>0.41899999999999998</v>
      </c>
      <c r="AG3035" s="11">
        <v>0.3</v>
      </c>
      <c r="AH3035" s="11">
        <v>0.67700000000000005</v>
      </c>
      <c r="AI3035" s="11">
        <v>0.61</v>
      </c>
      <c r="AJ3035" s="11">
        <v>0.23188634901022001</v>
      </c>
      <c r="AK3035" s="11">
        <v>0.31583915028967197</v>
      </c>
      <c r="AL3035" s="11">
        <v>0.32078069219906941</v>
      </c>
      <c r="AM3035" s="11">
        <v>1.9581313960677776E-3</v>
      </c>
      <c r="AN3035" s="11">
        <v>0.14503914285714284</v>
      </c>
      <c r="AO3035" s="11">
        <v>0.23380014959941589</v>
      </c>
      <c r="AP3035" s="11">
        <v>0.69120000171661378</v>
      </c>
      <c r="AQ3035" s="11">
        <v>0.32078069219906941</v>
      </c>
      <c r="AR3035" s="11">
        <v>1827.9707478627399</v>
      </c>
      <c r="AS3035" s="11">
        <v>1710</v>
      </c>
      <c r="AT3035" s="11">
        <v>18181733</v>
      </c>
      <c r="AW3035" s="11">
        <v>-0.08</v>
      </c>
      <c r="AX3035" s="11">
        <v>-8.5584088523211865E-2</v>
      </c>
    </row>
    <row r="3036" spans="1:50">
      <c r="A3036"/>
      <c r="B3036"/>
      <c r="C3036"/>
      <c r="D3036"/>
      <c r="E3036"/>
      <c r="F3036"/>
      <c r="G3036"/>
      <c r="H3036"/>
      <c r="I3036"/>
      <c r="J3036"/>
      <c r="K3036"/>
      <c r="L3036"/>
      <c r="M3036"/>
      <c r="N3036"/>
      <c r="O3036"/>
      <c r="P3036"/>
      <c r="Q3036"/>
      <c r="R3036"/>
      <c r="S3036"/>
      <c r="T3036"/>
      <c r="U3036"/>
      <c r="V3036"/>
      <c r="W3036"/>
      <c r="X3036"/>
      <c r="Y3036"/>
      <c r="Z3036"/>
      <c r="AA3036" s="11">
        <v>3.1251775669072106E-2</v>
      </c>
      <c r="AB3036" s="11">
        <v>0.91566666603444447</v>
      </c>
      <c r="AC3036" s="11">
        <v>0.55000000000000004</v>
      </c>
      <c r="AD3036" s="11">
        <v>0.3</v>
      </c>
      <c r="AE3036" s="11">
        <v>0.747</v>
      </c>
      <c r="AF3036" s="11">
        <v>0.33700000000000002</v>
      </c>
      <c r="AG3036" s="11">
        <v>0.3</v>
      </c>
      <c r="AH3036" s="11">
        <v>0.71499999999999997</v>
      </c>
      <c r="AI3036" s="11">
        <v>0.64200000000000002</v>
      </c>
      <c r="AJ3036" s="11">
        <v>0.22818274276202805</v>
      </c>
      <c r="AK3036" s="11">
        <v>0.28732355924121999</v>
      </c>
      <c r="AL3036" s="11">
        <v>0.32253106700643946</v>
      </c>
      <c r="AM3036" s="11">
        <v>8.7738320845324441E-3</v>
      </c>
      <c r="AN3036" s="11">
        <v>0.14221592857142856</v>
      </c>
      <c r="AO3036" s="11">
        <v>0.22335145878761295</v>
      </c>
      <c r="AP3036" s="11">
        <v>0.706560001373291</v>
      </c>
      <c r="AQ3036" s="11">
        <v>0.32253106700643946</v>
      </c>
      <c r="AR3036" s="11">
        <v>1898.98265939321</v>
      </c>
      <c r="AS3036" s="11">
        <v>1750</v>
      </c>
      <c r="AT3036" s="11">
        <v>18721960</v>
      </c>
      <c r="AW3036" s="11">
        <v>-0.09</v>
      </c>
      <c r="AX3036" s="11">
        <v>-8.2824917577458412E-2</v>
      </c>
    </row>
    <row r="3037" spans="1:50">
      <c r="A3037"/>
      <c r="B3037"/>
      <c r="C3037"/>
      <c r="D3037"/>
      <c r="E3037"/>
      <c r="F3037"/>
      <c r="G3037"/>
      <c r="H3037"/>
      <c r="I3037"/>
      <c r="J3037"/>
      <c r="K3037"/>
      <c r="L3037"/>
      <c r="M3037"/>
      <c r="N3037"/>
      <c r="O3037"/>
      <c r="P3037"/>
      <c r="Q3037"/>
      <c r="R3037"/>
      <c r="S3037"/>
      <c r="T3037"/>
      <c r="U3037"/>
      <c r="V3037"/>
      <c r="W3037"/>
      <c r="X3037"/>
      <c r="Y3037"/>
      <c r="Z3037"/>
      <c r="AA3037" s="11">
        <v>3.1251775669072106E-2</v>
      </c>
      <c r="AB3037" s="11">
        <v>0.91500000000333337</v>
      </c>
      <c r="AC3037" s="11">
        <v>0.55000000000000004</v>
      </c>
      <c r="AD3037" s="11">
        <v>0.3</v>
      </c>
      <c r="AE3037" s="11">
        <v>0.74900000000000011</v>
      </c>
      <c r="AF3037" s="11">
        <v>0.69299999999999995</v>
      </c>
      <c r="AG3037" s="11">
        <v>0.3</v>
      </c>
      <c r="AH3037" s="11">
        <v>0.69700000000000006</v>
      </c>
      <c r="AI3037" s="11">
        <v>0.68599999999999994</v>
      </c>
      <c r="AJ3037" s="11">
        <v>0.22447913651383603</v>
      </c>
      <c r="AK3037" s="11">
        <v>0.25880796819276802</v>
      </c>
      <c r="AL3037" s="11">
        <v>0.32428144181380947</v>
      </c>
      <c r="AM3037" s="11">
        <v>2.8053434285046221E-2</v>
      </c>
      <c r="AN3037" s="11">
        <v>0.13939271428571429</v>
      </c>
      <c r="AO3037" s="11">
        <v>0.21290276797581006</v>
      </c>
      <c r="AP3037" s="11">
        <v>0.72192000102996834</v>
      </c>
      <c r="AQ3037" s="11">
        <v>0.32428144181380947</v>
      </c>
      <c r="AR3037" s="11">
        <v>1947.5257731429799</v>
      </c>
      <c r="AS3037" s="11">
        <v>1780</v>
      </c>
      <c r="AT3037" s="11">
        <v>19275398</v>
      </c>
      <c r="AW3037" s="11">
        <v>-7.0000000000000007E-2</v>
      </c>
      <c r="AX3037" s="11">
        <v>-8.077885544613489E-2</v>
      </c>
    </row>
    <row r="3038" spans="1:50">
      <c r="A3038"/>
      <c r="B3038"/>
      <c r="C3038"/>
      <c r="D3038"/>
      <c r="E3038"/>
      <c r="F3038"/>
      <c r="G3038"/>
      <c r="H3038"/>
      <c r="I3038"/>
      <c r="J3038"/>
      <c r="K3038"/>
      <c r="L3038"/>
      <c r="M3038"/>
      <c r="N3038"/>
      <c r="O3038"/>
      <c r="P3038"/>
      <c r="Q3038"/>
      <c r="R3038"/>
      <c r="S3038"/>
      <c r="T3038"/>
      <c r="U3038"/>
      <c r="V3038"/>
      <c r="W3038"/>
      <c r="X3038"/>
      <c r="Y3038"/>
      <c r="Z3038"/>
      <c r="AA3038" s="11">
        <v>3.1251775669072106E-2</v>
      </c>
      <c r="AB3038" s="11">
        <v>0.91433333397222216</v>
      </c>
      <c r="AC3038" s="11">
        <v>0.55000000000000004</v>
      </c>
      <c r="AD3038" s="11">
        <v>0.3</v>
      </c>
      <c r="AE3038" s="11">
        <v>0.75</v>
      </c>
      <c r="AF3038" s="11">
        <v>0.63500000000000001</v>
      </c>
      <c r="AG3038" s="11">
        <v>0.5</v>
      </c>
      <c r="AH3038" s="11">
        <v>0.68700000000000006</v>
      </c>
      <c r="AI3038" s="11">
        <v>0.70200000000000007</v>
      </c>
      <c r="AJ3038" s="11">
        <v>0.227173861322222</v>
      </c>
      <c r="AK3038" s="11">
        <v>0.29000977277256001</v>
      </c>
      <c r="AL3038" s="11">
        <v>0.35071649145446815</v>
      </c>
      <c r="AM3038" s="11">
        <v>3.7804952288495224E-2</v>
      </c>
      <c r="AN3038" s="11">
        <v>0.13656950000000001</v>
      </c>
      <c r="AO3038" s="11">
        <v>0.24921836072310516</v>
      </c>
      <c r="AP3038" s="11">
        <v>0.73728000068664545</v>
      </c>
      <c r="AQ3038" s="11">
        <v>0.35071649145446815</v>
      </c>
      <c r="AR3038" s="11">
        <v>1992.4602696996999</v>
      </c>
      <c r="AS3038" s="11">
        <v>1790</v>
      </c>
      <c r="AT3038" s="11">
        <v>19843432</v>
      </c>
      <c r="AW3038" s="11">
        <v>-0.05</v>
      </c>
      <c r="AX3038" s="11">
        <v>-7.9697134140088333E-2</v>
      </c>
    </row>
    <row r="3039" spans="1:50">
      <c r="A3039"/>
      <c r="B3039"/>
      <c r="C3039"/>
      <c r="D3039"/>
      <c r="E3039"/>
      <c r="F3039"/>
      <c r="G3039"/>
      <c r="H3039"/>
      <c r="I3039"/>
      <c r="J3039"/>
      <c r="K3039"/>
      <c r="L3039"/>
      <c r="M3039"/>
      <c r="N3039"/>
      <c r="O3039"/>
      <c r="P3039"/>
      <c r="Q3039"/>
      <c r="R3039"/>
      <c r="S3039"/>
      <c r="T3039"/>
      <c r="U3039"/>
      <c r="V3039"/>
      <c r="W3039"/>
      <c r="X3039"/>
      <c r="Y3039"/>
      <c r="Z3039"/>
      <c r="AA3039" s="11">
        <v>3.1251775669072106E-2</v>
      </c>
      <c r="AB3039" s="11">
        <v>0.91366666794111118</v>
      </c>
      <c r="AC3039" s="11">
        <v>0.55000000000000004</v>
      </c>
      <c r="AD3039" s="11">
        <v>0.3</v>
      </c>
      <c r="AE3039" s="11">
        <v>0.75</v>
      </c>
      <c r="AF3039" s="11">
        <v>0.66500000000000004</v>
      </c>
      <c r="AG3039" s="11">
        <v>0.5</v>
      </c>
      <c r="AH3039" s="11">
        <v>0.68099999999999994</v>
      </c>
      <c r="AI3039" s="11">
        <v>0.70200000000000007</v>
      </c>
      <c r="AJ3039" s="11">
        <v>0.16618401605748598</v>
      </c>
      <c r="AK3039" s="11">
        <v>0.32242370038906804</v>
      </c>
      <c r="AL3039" s="11">
        <v>0.29946048192566954</v>
      </c>
      <c r="AM3039" s="11">
        <v>8.0682655380745885E-2</v>
      </c>
      <c r="AN3039" s="11">
        <v>0.13374628571428571</v>
      </c>
      <c r="AO3039" s="11">
        <v>0.26103740105577944</v>
      </c>
      <c r="AP3039" s="11">
        <v>0.75264000034332268</v>
      </c>
      <c r="AQ3039" s="11">
        <v>0.29946048192566954</v>
      </c>
      <c r="AR3039" s="11">
        <v>2069.5649531105501</v>
      </c>
      <c r="AS3039" s="11">
        <v>1870</v>
      </c>
      <c r="AT3039" s="11">
        <v>20426158</v>
      </c>
      <c r="AW3039" s="11">
        <v>-0.05</v>
      </c>
      <c r="AX3039" s="11">
        <v>-7.7627053632527865E-2</v>
      </c>
    </row>
    <row r="3040" spans="1:50">
      <c r="A3040"/>
      <c r="B3040"/>
      <c r="C3040"/>
      <c r="D3040"/>
      <c r="E3040"/>
      <c r="F3040"/>
      <c r="G3040"/>
      <c r="H3040"/>
      <c r="I3040"/>
      <c r="J3040"/>
      <c r="K3040"/>
      <c r="L3040"/>
      <c r="M3040"/>
      <c r="N3040"/>
      <c r="O3040"/>
      <c r="P3040"/>
      <c r="Q3040"/>
      <c r="R3040"/>
      <c r="S3040"/>
      <c r="T3040"/>
      <c r="U3040"/>
      <c r="V3040"/>
      <c r="W3040"/>
      <c r="X3040"/>
      <c r="Y3040"/>
      <c r="Z3040"/>
      <c r="AA3040" s="11">
        <v>3.1251775669072106E-2</v>
      </c>
      <c r="AB3040" s="11">
        <v>0.91300000190999997</v>
      </c>
      <c r="AC3040" s="11">
        <v>0.55000000000000004</v>
      </c>
      <c r="AD3040" s="11">
        <v>0.3</v>
      </c>
      <c r="AE3040" s="11">
        <v>0.74900000000000011</v>
      </c>
      <c r="AF3040" s="11">
        <v>0.66500000000000004</v>
      </c>
      <c r="AG3040" s="11">
        <v>0.5</v>
      </c>
      <c r="AH3040" s="11">
        <v>0.68799999999999994</v>
      </c>
      <c r="AI3040" s="11">
        <v>0.59799999999999998</v>
      </c>
      <c r="AJ3040" s="11">
        <v>0.206832473280918</v>
      </c>
      <c r="AK3040" s="11">
        <v>0.30149303440280201</v>
      </c>
      <c r="AL3040" s="11">
        <v>0.33774423812640025</v>
      </c>
      <c r="AM3040" s="11">
        <v>0.12036996694544</v>
      </c>
      <c r="AN3040" s="11">
        <v>0.13417171428571428</v>
      </c>
      <c r="AO3040" s="11">
        <v>0.25103541868194312</v>
      </c>
      <c r="AP3040" s="11">
        <v>0.76800000000000002</v>
      </c>
      <c r="AQ3040" s="11">
        <v>0.33774423812640025</v>
      </c>
      <c r="AR3040" s="11">
        <v>2193.9649191130402</v>
      </c>
      <c r="AS3040" s="11">
        <v>1980</v>
      </c>
      <c r="AT3040" s="11">
        <v>21023692</v>
      </c>
      <c r="AU3040" s="11">
        <v>37.69</v>
      </c>
      <c r="AV3040" s="11">
        <v>46.6</v>
      </c>
      <c r="AW3040" s="11">
        <v>-0.05</v>
      </c>
      <c r="AX3040" s="11">
        <v>-7.6733659321118808E-2</v>
      </c>
    </row>
    <row r="3041" spans="1:50">
      <c r="A3041"/>
      <c r="B3041"/>
      <c r="C3041"/>
      <c r="D3041"/>
      <c r="E3041"/>
      <c r="F3041"/>
      <c r="G3041"/>
      <c r="H3041"/>
      <c r="I3041"/>
      <c r="J3041"/>
      <c r="K3041"/>
      <c r="L3041"/>
      <c r="M3041"/>
      <c r="N3041"/>
      <c r="O3041"/>
      <c r="P3041"/>
      <c r="Q3041"/>
      <c r="R3041"/>
      <c r="S3041"/>
      <c r="T3041"/>
      <c r="U3041"/>
      <c r="V3041"/>
      <c r="W3041"/>
      <c r="X3041"/>
      <c r="Y3041"/>
      <c r="Z3041"/>
      <c r="AA3041" s="11">
        <v>3.1251775669072106E-2</v>
      </c>
      <c r="AB3041" s="11">
        <v>0.91474000183290793</v>
      </c>
      <c r="AC3041" s="11">
        <v>0.54899999999999993</v>
      </c>
      <c r="AD3041" s="11">
        <v>0.3</v>
      </c>
      <c r="AE3041" s="11">
        <v>0.75</v>
      </c>
      <c r="AF3041" s="11">
        <v>0.56200000000000006</v>
      </c>
      <c r="AG3041" s="11">
        <v>0.5</v>
      </c>
      <c r="AH3041" s="11">
        <v>0.68</v>
      </c>
      <c r="AI3041" s="11">
        <v>0.61599999999999999</v>
      </c>
      <c r="AJ3041" s="11">
        <v>0.23337414065217002</v>
      </c>
      <c r="AK3041" s="11">
        <v>0.28585772927919201</v>
      </c>
      <c r="AL3041" s="11">
        <v>0.34982522759586343</v>
      </c>
      <c r="AM3041" s="11">
        <v>0.15291138866620665</v>
      </c>
      <c r="AN3041" s="11">
        <v>0.12871000000000002</v>
      </c>
      <c r="AO3041" s="11">
        <v>0.28589349637322048</v>
      </c>
      <c r="AP3041" s="11">
        <v>0.76700000000000002</v>
      </c>
      <c r="AQ3041" s="11">
        <v>0.34982522759586343</v>
      </c>
      <c r="AR3041" s="11">
        <v>2271.4785334408002</v>
      </c>
      <c r="AS3041" s="11">
        <v>2120</v>
      </c>
      <c r="AT3041" s="11">
        <v>21637666</v>
      </c>
      <c r="AW3041" s="11">
        <v>-0.05</v>
      </c>
      <c r="AX3041" s="11">
        <v>-7.9296859712757073E-2</v>
      </c>
    </row>
    <row r="3042" spans="1:50">
      <c r="A3042"/>
      <c r="B3042"/>
      <c r="C3042"/>
      <c r="D3042"/>
      <c r="E3042"/>
      <c r="F3042"/>
      <c r="G3042"/>
      <c r="H3042"/>
      <c r="I3042"/>
      <c r="J3042"/>
      <c r="K3042"/>
      <c r="L3042"/>
      <c r="M3042"/>
      <c r="N3042"/>
      <c r="O3042"/>
      <c r="P3042"/>
      <c r="Q3042"/>
      <c r="R3042"/>
      <c r="S3042"/>
      <c r="T3042"/>
      <c r="U3042"/>
      <c r="V3042"/>
      <c r="W3042"/>
      <c r="X3042"/>
      <c r="Y3042"/>
      <c r="Z3042"/>
      <c r="AA3042" s="11">
        <v>3.1251775669072106E-2</v>
      </c>
      <c r="AB3042" s="11">
        <v>0.9164800017558159</v>
      </c>
      <c r="AC3042" s="11">
        <v>0.53500000000000003</v>
      </c>
      <c r="AD3042" s="11">
        <v>0.3</v>
      </c>
      <c r="AE3042" s="11">
        <v>0.83200000000000007</v>
      </c>
      <c r="AF3042" s="11">
        <v>0.56200000000000006</v>
      </c>
      <c r="AG3042" s="11">
        <v>0.5</v>
      </c>
      <c r="AH3042" s="11">
        <v>0.68200000000000005</v>
      </c>
      <c r="AI3042" s="11">
        <v>0.66400000000000003</v>
      </c>
      <c r="AJ3042" s="11">
        <v>0.19007465582834401</v>
      </c>
      <c r="AK3042" s="11">
        <v>0.28416214061287998</v>
      </c>
      <c r="AL3042" s="11">
        <v>0.35222128207036013</v>
      </c>
      <c r="AM3042" s="11">
        <v>0.17143676492557891</v>
      </c>
      <c r="AN3042" s="11">
        <v>0.1460944285714286</v>
      </c>
      <c r="AO3042" s="11">
        <v>0.30333017102779819</v>
      </c>
      <c r="AP3042" s="11">
        <v>0.76300000000000001</v>
      </c>
      <c r="AQ3042" s="11">
        <v>0.35222128207036013</v>
      </c>
      <c r="AR3042" s="11">
        <v>2358.0081516095302</v>
      </c>
      <c r="AS3042" s="11">
        <v>2210</v>
      </c>
      <c r="AT3042" s="11">
        <v>22269306</v>
      </c>
      <c r="AW3042" s="11">
        <v>-0.04</v>
      </c>
      <c r="AX3042" s="11">
        <v>-7.0068212999786827E-2</v>
      </c>
    </row>
    <row r="3043" spans="1:50">
      <c r="A3043"/>
      <c r="B3043"/>
      <c r="C3043"/>
      <c r="D3043"/>
      <c r="E3043"/>
      <c r="F3043"/>
      <c r="G3043"/>
      <c r="H3043"/>
      <c r="I3043"/>
      <c r="J3043"/>
      <c r="K3043"/>
      <c r="L3043"/>
      <c r="M3043"/>
      <c r="N3043"/>
      <c r="O3043"/>
      <c r="P3043"/>
      <c r="Q3043"/>
      <c r="R3043"/>
      <c r="S3043"/>
      <c r="T3043"/>
      <c r="U3043"/>
      <c r="V3043"/>
      <c r="W3043"/>
      <c r="X3043"/>
      <c r="Y3043"/>
      <c r="Z3043"/>
      <c r="AA3043" s="11">
        <v>3.1251775669072106E-2</v>
      </c>
      <c r="AB3043" s="11">
        <v>0.91822000167872386</v>
      </c>
      <c r="AC3043" s="11">
        <v>0.54799999999999993</v>
      </c>
      <c r="AD3043" s="11">
        <v>0.3</v>
      </c>
      <c r="AE3043" s="11">
        <v>0.83200000000000007</v>
      </c>
      <c r="AF3043" s="11">
        <v>0.58499999999999996</v>
      </c>
      <c r="AG3043" s="11">
        <v>0.5</v>
      </c>
      <c r="AH3043" s="11">
        <v>0.629</v>
      </c>
      <c r="AI3043" s="11">
        <v>0.66400000000000003</v>
      </c>
      <c r="AJ3043" s="11">
        <v>0.11403812957277201</v>
      </c>
      <c r="AK3043" s="11">
        <v>0.26242424608978399</v>
      </c>
      <c r="AL3043" s="11">
        <v>0.35675407850798058</v>
      </c>
      <c r="AM3043" s="11">
        <v>0.17938753362819332</v>
      </c>
      <c r="AN3043" s="11">
        <v>0.1431725400653093</v>
      </c>
      <c r="AO3043" s="11">
        <v>0.29556295582347331</v>
      </c>
      <c r="AP3043" s="11">
        <v>0.76500000000000001</v>
      </c>
      <c r="AQ3043" s="11">
        <v>0.35675407850798058</v>
      </c>
      <c r="AR3043" s="11">
        <v>2426.7983942575102</v>
      </c>
      <c r="AS3043" s="11">
        <v>2230</v>
      </c>
      <c r="AT3043" s="11">
        <v>22917485</v>
      </c>
      <c r="AW3043" s="11">
        <v>-0.06</v>
      </c>
      <c r="AX3043" s="11">
        <v>-6.9460926438097481E-2</v>
      </c>
    </row>
    <row r="3044" spans="1:50">
      <c r="A3044"/>
      <c r="B3044"/>
      <c r="C3044"/>
      <c r="D3044"/>
      <c r="E3044"/>
      <c r="F3044"/>
      <c r="G3044"/>
      <c r="H3044"/>
      <c r="I3044"/>
      <c r="J3044"/>
      <c r="K3044"/>
      <c r="L3044"/>
      <c r="M3044"/>
      <c r="N3044"/>
      <c r="O3044"/>
      <c r="P3044"/>
      <c r="Q3044"/>
      <c r="R3044"/>
      <c r="S3044"/>
      <c r="T3044"/>
      <c r="U3044"/>
      <c r="V3044"/>
      <c r="W3044"/>
      <c r="X3044"/>
      <c r="Y3044"/>
      <c r="Z3044"/>
      <c r="AA3044" s="11">
        <v>3.1251775669072106E-2</v>
      </c>
      <c r="AB3044" s="11">
        <v>0.91996000160163183</v>
      </c>
      <c r="AC3044" s="11">
        <v>0.74900000000000011</v>
      </c>
      <c r="AD3044" s="11">
        <v>0.3</v>
      </c>
      <c r="AE3044" s="11">
        <v>0.83200000000000007</v>
      </c>
      <c r="AF3044" s="11">
        <v>0.57100000000000006</v>
      </c>
      <c r="AG3044" s="11">
        <v>0.5</v>
      </c>
      <c r="AH3044" s="11">
        <v>0.66500000000000004</v>
      </c>
      <c r="AI3044" s="11">
        <v>0.76200000000000001</v>
      </c>
      <c r="AJ3044" s="11">
        <v>3.8754580789576033E-2</v>
      </c>
      <c r="AK3044" s="11">
        <v>0.24643192311564999</v>
      </c>
      <c r="AL3044" s="11">
        <v>0.29461539413308474</v>
      </c>
      <c r="AM3044" s="11">
        <v>0.18103685584311333</v>
      </c>
      <c r="AN3044" s="11">
        <v>0.14025065155919006</v>
      </c>
      <c r="AO3044" s="11">
        <v>0.26964085709332164</v>
      </c>
      <c r="AP3044" s="11">
        <v>0.75800000000000001</v>
      </c>
      <c r="AQ3044" s="11">
        <v>0.29461539413308474</v>
      </c>
      <c r="AR3044" s="11">
        <v>2469.58938892163</v>
      </c>
      <c r="AS3044" s="11">
        <v>2330</v>
      </c>
      <c r="AT3044" s="11">
        <v>23580220</v>
      </c>
      <c r="AW3044" s="11">
        <v>-0.06</v>
      </c>
      <c r="AX3044" s="11">
        <v>-7.3121931683981234E-2</v>
      </c>
    </row>
    <row r="3045" spans="1:50">
      <c r="A3045"/>
      <c r="B3045"/>
      <c r="C3045"/>
      <c r="D3045"/>
      <c r="E3045"/>
      <c r="F3045"/>
      <c r="G3045"/>
      <c r="H3045"/>
      <c r="I3045"/>
      <c r="J3045"/>
      <c r="K3045"/>
      <c r="L3045"/>
      <c r="M3045"/>
      <c r="N3045"/>
      <c r="O3045"/>
      <c r="P3045"/>
      <c r="Q3045"/>
      <c r="R3045"/>
      <c r="S3045"/>
      <c r="T3045"/>
      <c r="U3045"/>
      <c r="V3045"/>
      <c r="W3045"/>
      <c r="X3045"/>
      <c r="Y3045"/>
      <c r="Z3045"/>
      <c r="AA3045" s="11">
        <v>3.1251775669072106E-2</v>
      </c>
      <c r="AB3045" s="11">
        <v>0.92170000152453979</v>
      </c>
      <c r="AC3045" s="11">
        <v>0.74400000000000011</v>
      </c>
      <c r="AD3045" s="11">
        <v>0.3</v>
      </c>
      <c r="AE3045" s="11">
        <v>0.83200000000000007</v>
      </c>
      <c r="AF3045" s="11">
        <v>0.51300000000000001</v>
      </c>
      <c r="AG3045" s="11">
        <v>0.45</v>
      </c>
      <c r="AH3045" s="11">
        <v>0.65099999999999991</v>
      </c>
      <c r="AI3045" s="11">
        <v>0.7609999999999999</v>
      </c>
      <c r="AJ3045" s="11">
        <v>4.3367034878583864E-2</v>
      </c>
      <c r="AK3045" s="11">
        <v>0.24896760382781657</v>
      </c>
      <c r="AL3045" s="11">
        <v>0.29666924014584684</v>
      </c>
      <c r="AM3045" s="11">
        <v>0.17922648732514707</v>
      </c>
      <c r="AN3045" s="11">
        <v>0.13732876305307076</v>
      </c>
      <c r="AO3045" s="11">
        <v>0.27194444847089916</v>
      </c>
      <c r="AP3045" s="11">
        <v>0.65400000000000003</v>
      </c>
      <c r="AQ3045" s="11">
        <v>0.29666924014584684</v>
      </c>
      <c r="AS3045" s="11">
        <v>2383.3333333333139</v>
      </c>
      <c r="AW3045" s="11">
        <v>-7.0000000000000007E-2</v>
      </c>
      <c r="AX3045" s="11">
        <v>-7.7341055131371905E-2</v>
      </c>
    </row>
    <row r="3046" spans="1:50">
      <c r="A3046"/>
      <c r="B3046"/>
      <c r="C3046"/>
      <c r="D3046"/>
      <c r="E3046"/>
      <c r="F3046"/>
      <c r="G3046"/>
      <c r="H3046"/>
      <c r="I3046"/>
      <c r="J3046"/>
      <c r="K3046"/>
      <c r="L3046"/>
      <c r="M3046"/>
      <c r="N3046"/>
      <c r="O3046"/>
      <c r="P3046"/>
      <c r="Q3046"/>
      <c r="R3046"/>
      <c r="S3046"/>
      <c r="T3046"/>
      <c r="U3046"/>
      <c r="V3046"/>
      <c r="W3046"/>
      <c r="X3046"/>
      <c r="Y3046"/>
      <c r="Z3046"/>
      <c r="AA3046" s="11">
        <v>1</v>
      </c>
      <c r="AB3046" s="11">
        <v>0.78</v>
      </c>
      <c r="AC3046" s="11">
        <v>0.55000000000000004</v>
      </c>
      <c r="AD3046" s="11">
        <v>0.7</v>
      </c>
      <c r="AE3046" s="11">
        <v>0.72400000000000009</v>
      </c>
      <c r="AF3046" s="11">
        <v>0.748</v>
      </c>
      <c r="AG3046" s="11">
        <v>0.7</v>
      </c>
      <c r="AH3046" s="11">
        <v>0.122</v>
      </c>
      <c r="AI3046" s="11">
        <v>0.61199999999999999</v>
      </c>
      <c r="AJ3046" s="11">
        <v>0.40191399278571727</v>
      </c>
      <c r="AK3046" s="11">
        <v>0.40324260772227366</v>
      </c>
      <c r="AL3046" s="11">
        <v>0.29030570143670115</v>
      </c>
      <c r="AM3046" s="11">
        <v>1.8872590022406667E-4</v>
      </c>
      <c r="AN3046" s="11">
        <v>3.1648994330868124E-2</v>
      </c>
      <c r="AO3046" s="11">
        <v>0.40392983031464275</v>
      </c>
      <c r="AP3046" s="11">
        <v>0.42080000235140325</v>
      </c>
      <c r="AQ3046" s="11">
        <v>0.29030570143670115</v>
      </c>
      <c r="AR3046" s="11">
        <v>816.74690496878998</v>
      </c>
      <c r="AS3046" s="11">
        <v>760</v>
      </c>
      <c r="AT3046" s="11">
        <v>9107859</v>
      </c>
      <c r="AW3046" s="11">
        <v>0.03</v>
      </c>
      <c r="AX3046" s="11">
        <v>-7.8302317678390465E-2</v>
      </c>
    </row>
    <row r="3047" spans="1:50">
      <c r="A3047"/>
      <c r="B3047"/>
      <c r="C3047"/>
      <c r="D3047"/>
      <c r="E3047"/>
      <c r="F3047"/>
      <c r="G3047"/>
      <c r="H3047"/>
      <c r="I3047"/>
      <c r="J3047"/>
      <c r="K3047"/>
      <c r="L3047"/>
      <c r="M3047"/>
      <c r="N3047"/>
      <c r="O3047"/>
      <c r="P3047"/>
      <c r="Q3047"/>
      <c r="R3047"/>
      <c r="S3047"/>
      <c r="T3047"/>
      <c r="U3047"/>
      <c r="V3047"/>
      <c r="W3047"/>
      <c r="X3047"/>
      <c r="Y3047"/>
      <c r="Z3047"/>
      <c r="AA3047" s="11">
        <v>1</v>
      </c>
      <c r="AB3047" s="11">
        <v>0.78</v>
      </c>
      <c r="AC3047" s="11">
        <v>0.55000000000000004</v>
      </c>
      <c r="AD3047" s="11">
        <v>0.7</v>
      </c>
      <c r="AE3047" s="11">
        <v>0.73199999999999998</v>
      </c>
      <c r="AF3047" s="11">
        <v>0.74099999999999999</v>
      </c>
      <c r="AG3047" s="11">
        <v>0.7</v>
      </c>
      <c r="AH3047" s="11">
        <v>0.32899999999999996</v>
      </c>
      <c r="AI3047" s="11">
        <v>0.61199999999999999</v>
      </c>
      <c r="AJ3047" s="11">
        <v>0.39991223758210198</v>
      </c>
      <c r="AK3047" s="11">
        <v>0.40126796710858204</v>
      </c>
      <c r="AL3047" s="11">
        <v>0.28602622605342332</v>
      </c>
      <c r="AM3047" s="11">
        <v>3.2257814411084447E-4</v>
      </c>
      <c r="AN3047" s="11">
        <v>3.2322377172959701E-2</v>
      </c>
      <c r="AO3047" s="11">
        <v>0.40196921465149582</v>
      </c>
      <c r="AP3047" s="11">
        <v>0.43132000211626292</v>
      </c>
      <c r="AQ3047" s="11">
        <v>0.28602622605342332</v>
      </c>
      <c r="AR3047" s="11">
        <v>865.05146582247903</v>
      </c>
      <c r="AS3047" s="11">
        <v>810</v>
      </c>
      <c r="AT3047" s="11">
        <v>9372406</v>
      </c>
      <c r="AU3047" s="11">
        <v>49.79</v>
      </c>
      <c r="AV3047" s="11">
        <v>80.790000000000006</v>
      </c>
      <c r="AW3047" s="11">
        <v>0.03</v>
      </c>
      <c r="AX3047" s="11">
        <v>-6.8885925008285387E-2</v>
      </c>
    </row>
    <row r="3048" spans="1:50">
      <c r="A3048"/>
      <c r="B3048"/>
      <c r="C3048"/>
      <c r="D3048"/>
      <c r="E3048"/>
      <c r="F3048"/>
      <c r="G3048"/>
      <c r="H3048"/>
      <c r="I3048"/>
      <c r="J3048"/>
      <c r="K3048"/>
      <c r="L3048"/>
      <c r="M3048"/>
      <c r="N3048"/>
      <c r="O3048"/>
      <c r="P3048"/>
      <c r="Q3048"/>
      <c r="R3048"/>
      <c r="S3048"/>
      <c r="T3048"/>
      <c r="U3048"/>
      <c r="V3048"/>
      <c r="W3048"/>
      <c r="X3048"/>
      <c r="Y3048"/>
      <c r="Z3048"/>
      <c r="AA3048" s="11">
        <v>1</v>
      </c>
      <c r="AB3048" s="11">
        <v>0.78</v>
      </c>
      <c r="AC3048" s="11">
        <v>0.55000000000000004</v>
      </c>
      <c r="AD3048" s="11">
        <v>0.7</v>
      </c>
      <c r="AE3048" s="11">
        <v>0.71599999999999997</v>
      </c>
      <c r="AF3048" s="11">
        <v>0.69499999999999995</v>
      </c>
      <c r="AG3048" s="11">
        <v>0.7</v>
      </c>
      <c r="AH3048" s="11">
        <v>0.48899999999999999</v>
      </c>
      <c r="AI3048" s="11">
        <v>0.74</v>
      </c>
      <c r="AJ3048" s="11">
        <v>0.448545006137122</v>
      </c>
      <c r="AK3048" s="11">
        <v>0.40168068160341602</v>
      </c>
      <c r="AL3048" s="11">
        <v>0.30618684458159817</v>
      </c>
      <c r="AM3048" s="11">
        <v>5.2407337377383329E-4</v>
      </c>
      <c r="AN3048" s="11">
        <v>3.2995760015051279E-2</v>
      </c>
      <c r="AO3048" s="11">
        <v>0.40135219078750894</v>
      </c>
      <c r="AP3048" s="11">
        <v>0.4418400018811226</v>
      </c>
      <c r="AQ3048" s="11">
        <v>0.30618684458159817</v>
      </c>
      <c r="AR3048" s="11">
        <v>883.57843763249002</v>
      </c>
      <c r="AS3048" s="11">
        <v>830</v>
      </c>
      <c r="AT3048" s="11">
        <v>9646656</v>
      </c>
      <c r="AW3048" s="11">
        <v>0.05</v>
      </c>
      <c r="AX3048" s="11">
        <v>-7.3051806271137831E-2</v>
      </c>
    </row>
    <row r="3049" spans="1:50">
      <c r="A3049"/>
      <c r="B3049"/>
      <c r="C3049"/>
      <c r="D3049"/>
      <c r="E3049"/>
      <c r="F3049"/>
      <c r="G3049"/>
      <c r="H3049"/>
      <c r="I3049"/>
      <c r="J3049"/>
      <c r="K3049"/>
      <c r="L3049"/>
      <c r="M3049"/>
      <c r="N3049"/>
      <c r="O3049"/>
      <c r="P3049"/>
      <c r="Q3049"/>
      <c r="R3049"/>
      <c r="S3049"/>
      <c r="T3049"/>
      <c r="U3049"/>
      <c r="V3049"/>
      <c r="W3049"/>
      <c r="X3049"/>
      <c r="Y3049"/>
      <c r="Z3049"/>
      <c r="AA3049" s="11">
        <v>1</v>
      </c>
      <c r="AB3049" s="11">
        <v>0.78</v>
      </c>
      <c r="AC3049" s="11">
        <v>0.55000000000000004</v>
      </c>
      <c r="AD3049" s="11">
        <v>0.7</v>
      </c>
      <c r="AE3049" s="11">
        <v>0.72199999999999998</v>
      </c>
      <c r="AF3049" s="11">
        <v>0.74199999999999999</v>
      </c>
      <c r="AG3049" s="11">
        <v>0.7</v>
      </c>
      <c r="AH3049" s="11">
        <v>0.53900000000000003</v>
      </c>
      <c r="AI3049" s="11">
        <v>0.69</v>
      </c>
      <c r="AJ3049" s="11">
        <v>0.49717777469214203</v>
      </c>
      <c r="AK3049" s="11">
        <v>0.40209339609825001</v>
      </c>
      <c r="AL3049" s="11">
        <v>0.32634746310977308</v>
      </c>
      <c r="AM3049" s="11">
        <v>9.2469728758074452E-4</v>
      </c>
      <c r="AN3049" s="11">
        <v>3.3669142857142856E-2</v>
      </c>
      <c r="AO3049" s="11">
        <v>0.40073516692352218</v>
      </c>
      <c r="AP3049" s="11">
        <v>0.45236000164598222</v>
      </c>
      <c r="AQ3049" s="11">
        <v>0.32634746310977308</v>
      </c>
      <c r="AR3049" s="11">
        <v>852.35547729437997</v>
      </c>
      <c r="AS3049" s="11">
        <v>790</v>
      </c>
      <c r="AT3049" s="11">
        <v>9925170</v>
      </c>
      <c r="AU3049" s="11">
        <v>53.44</v>
      </c>
      <c r="AV3049" s="11">
        <v>74.84</v>
      </c>
      <c r="AW3049" s="11">
        <v>7.0000000000000007E-2</v>
      </c>
      <c r="AX3049" s="11">
        <v>-8.3321954516497709E-2</v>
      </c>
    </row>
    <row r="3050" spans="1:50">
      <c r="A3050"/>
      <c r="B3050"/>
      <c r="C3050"/>
      <c r="D3050"/>
      <c r="E3050"/>
      <c r="F3050"/>
      <c r="G3050"/>
      <c r="H3050"/>
      <c r="I3050"/>
      <c r="J3050"/>
      <c r="K3050"/>
      <c r="L3050"/>
      <c r="M3050"/>
      <c r="N3050"/>
      <c r="O3050"/>
      <c r="P3050"/>
      <c r="Q3050"/>
      <c r="R3050"/>
      <c r="S3050"/>
      <c r="T3050"/>
      <c r="U3050"/>
      <c r="V3050"/>
      <c r="W3050"/>
      <c r="X3050"/>
      <c r="Y3050"/>
      <c r="Z3050"/>
      <c r="AA3050" s="11">
        <v>1</v>
      </c>
      <c r="AB3050" s="11">
        <v>0.78</v>
      </c>
      <c r="AC3050" s="11">
        <v>0.55000000000000004</v>
      </c>
      <c r="AD3050" s="11">
        <v>0.7</v>
      </c>
      <c r="AE3050" s="11">
        <v>0.71900000000000008</v>
      </c>
      <c r="AF3050" s="11">
        <v>0.77599999999999991</v>
      </c>
      <c r="AG3050" s="11">
        <v>0.7</v>
      </c>
      <c r="AH3050" s="11">
        <v>0.60399999999999998</v>
      </c>
      <c r="AI3050" s="11">
        <v>0.73</v>
      </c>
      <c r="AJ3050" s="11">
        <v>0.460440856477837</v>
      </c>
      <c r="AK3050" s="11">
        <v>0.40150650783858799</v>
      </c>
      <c r="AL3050" s="11">
        <v>0.32355258693422473</v>
      </c>
      <c r="AM3050" s="11">
        <v>3.0706880894598885E-3</v>
      </c>
      <c r="AN3050" s="11">
        <v>3.3274857142857141E-2</v>
      </c>
      <c r="AO3050" s="11">
        <v>0.40079366733544514</v>
      </c>
      <c r="AP3050" s="11">
        <v>0.46288000141084196</v>
      </c>
      <c r="AQ3050" s="11">
        <v>0.32355258693422473</v>
      </c>
      <c r="AR3050" s="11">
        <v>860.23100208047003</v>
      </c>
      <c r="AS3050" s="11">
        <v>820</v>
      </c>
      <c r="AT3050" s="11">
        <v>10200392</v>
      </c>
      <c r="AW3050" s="11">
        <v>7.0000000000000007E-2</v>
      </c>
      <c r="AX3050" s="11">
        <v>-6.8412070573378947E-2</v>
      </c>
    </row>
    <row r="3051" spans="1:50">
      <c r="A3051"/>
      <c r="B3051"/>
      <c r="C3051"/>
      <c r="D3051"/>
      <c r="E3051"/>
      <c r="F3051"/>
      <c r="G3051"/>
      <c r="H3051"/>
      <c r="I3051"/>
      <c r="J3051"/>
      <c r="K3051"/>
      <c r="L3051"/>
      <c r="M3051"/>
      <c r="N3051"/>
      <c r="O3051"/>
      <c r="P3051"/>
      <c r="Q3051"/>
      <c r="R3051"/>
      <c r="S3051"/>
      <c r="T3051"/>
      <c r="U3051"/>
      <c r="V3051"/>
      <c r="W3051"/>
      <c r="X3051"/>
      <c r="Y3051"/>
      <c r="Z3051"/>
      <c r="AA3051" s="11">
        <v>1</v>
      </c>
      <c r="AB3051" s="11">
        <v>0.78</v>
      </c>
      <c r="AC3051" s="11">
        <v>0.55000000000000004</v>
      </c>
      <c r="AD3051" s="11">
        <v>0.7</v>
      </c>
      <c r="AE3051" s="11">
        <v>0.72</v>
      </c>
      <c r="AF3051" s="11">
        <v>0.81299999999999994</v>
      </c>
      <c r="AG3051" s="11">
        <v>0.7</v>
      </c>
      <c r="AH3051" s="11">
        <v>0.626</v>
      </c>
      <c r="AI3051" s="11">
        <v>0.69</v>
      </c>
      <c r="AJ3051" s="11">
        <v>0.42370393826353203</v>
      </c>
      <c r="AK3051" s="11">
        <v>0.40091961957892597</v>
      </c>
      <c r="AL3051" s="11">
        <v>0.32075771075867632</v>
      </c>
      <c r="AM3051" s="11">
        <v>1.0493336153550779E-2</v>
      </c>
      <c r="AN3051" s="11">
        <v>3.4341428571428571E-2</v>
      </c>
      <c r="AO3051" s="11">
        <v>0.40085216774736809</v>
      </c>
      <c r="AP3051" s="11">
        <v>0.47340000117570163</v>
      </c>
      <c r="AQ3051" s="11">
        <v>0.32075771075867632</v>
      </c>
      <c r="AR3051" s="11">
        <v>887.08443368508802</v>
      </c>
      <c r="AS3051" s="11">
        <v>840</v>
      </c>
      <c r="AT3051" s="11">
        <v>10467278</v>
      </c>
      <c r="AW3051" s="11">
        <v>7.0000000000000007E-2</v>
      </c>
      <c r="AX3051" s="11">
        <v>-7.5053729145173387E-2</v>
      </c>
    </row>
    <row r="3052" spans="1:50">
      <c r="A3052"/>
      <c r="B3052"/>
      <c r="C3052"/>
      <c r="D3052"/>
      <c r="E3052"/>
      <c r="F3052"/>
      <c r="G3052"/>
      <c r="H3052"/>
      <c r="I3052"/>
      <c r="J3052"/>
      <c r="K3052"/>
      <c r="L3052"/>
      <c r="M3052"/>
      <c r="N3052"/>
      <c r="O3052"/>
      <c r="P3052"/>
      <c r="Q3052"/>
      <c r="R3052"/>
      <c r="S3052"/>
      <c r="T3052"/>
      <c r="U3052"/>
      <c r="V3052"/>
      <c r="W3052"/>
      <c r="X3052"/>
      <c r="Y3052"/>
      <c r="Z3052"/>
      <c r="AA3052" s="11">
        <v>1</v>
      </c>
      <c r="AB3052" s="11">
        <v>0.78</v>
      </c>
      <c r="AC3052" s="11">
        <v>0.55000000000000004</v>
      </c>
      <c r="AD3052" s="11">
        <v>0.5</v>
      </c>
      <c r="AE3052" s="11">
        <v>0.68500000000000005</v>
      </c>
      <c r="AF3052" s="11">
        <v>0.748</v>
      </c>
      <c r="AG3052" s="11">
        <v>0.7</v>
      </c>
      <c r="AH3052" s="11">
        <v>0.627</v>
      </c>
      <c r="AI3052" s="11">
        <v>0.69400000000000006</v>
      </c>
      <c r="AJ3052" s="11">
        <v>0.42841501966439799</v>
      </c>
      <c r="AK3052" s="11">
        <v>0.41047231598877804</v>
      </c>
      <c r="AL3052" s="11">
        <v>0.31488379432132885</v>
      </c>
      <c r="AM3052" s="11">
        <v>1.2557912101640221E-2</v>
      </c>
      <c r="AN3052" s="11">
        <v>3.3654600015351817E-2</v>
      </c>
      <c r="AO3052" s="11">
        <v>0.40902766516517364</v>
      </c>
      <c r="AP3052" s="11">
        <v>0.48392000094056131</v>
      </c>
      <c r="AQ3052" s="11">
        <v>0.31488379432132885</v>
      </c>
      <c r="AR3052" s="11">
        <v>928.89717883279695</v>
      </c>
      <c r="AS3052" s="11">
        <v>890</v>
      </c>
      <c r="AT3052" s="11">
        <v>10723651</v>
      </c>
      <c r="AW3052" s="11">
        <v>0.05</v>
      </c>
      <c r="AX3052" s="11">
        <v>-7.7069965103572891E-2</v>
      </c>
    </row>
    <row r="3053" spans="1:50">
      <c r="A3053"/>
      <c r="B3053"/>
      <c r="C3053"/>
      <c r="D3053"/>
      <c r="E3053"/>
      <c r="F3053"/>
      <c r="G3053"/>
      <c r="H3053"/>
      <c r="I3053"/>
      <c r="J3053"/>
      <c r="K3053"/>
      <c r="L3053"/>
      <c r="M3053"/>
      <c r="N3053"/>
      <c r="O3053"/>
      <c r="P3053"/>
      <c r="Q3053"/>
      <c r="R3053"/>
      <c r="S3053"/>
      <c r="T3053"/>
      <c r="U3053"/>
      <c r="V3053"/>
      <c r="W3053"/>
      <c r="X3053"/>
      <c r="Y3053"/>
      <c r="Z3053"/>
      <c r="AA3053" s="11">
        <v>1</v>
      </c>
      <c r="AB3053" s="11">
        <v>0.78</v>
      </c>
      <c r="AC3053" s="11">
        <v>0.55000000000000004</v>
      </c>
      <c r="AD3053" s="11">
        <v>0.5</v>
      </c>
      <c r="AE3053" s="11">
        <v>0.75800000000000001</v>
      </c>
      <c r="AF3053" s="11">
        <v>0.76500000000000001</v>
      </c>
      <c r="AG3053" s="11">
        <v>0.7</v>
      </c>
      <c r="AH3053" s="11">
        <v>0.57700000000000007</v>
      </c>
      <c r="AI3053" s="11">
        <v>0.67599999999999993</v>
      </c>
      <c r="AJ3053" s="11">
        <v>0.433126101065264</v>
      </c>
      <c r="AK3053" s="11">
        <v>0.42002501239862999</v>
      </c>
      <c r="AL3053" s="11">
        <v>0.30900987788398143</v>
      </c>
      <c r="AM3053" s="11">
        <v>1.4085236582546888E-2</v>
      </c>
      <c r="AN3053" s="11">
        <v>3.2967771459275062E-2</v>
      </c>
      <c r="AO3053" s="11">
        <v>0.41720316258297929</v>
      </c>
      <c r="AP3053" s="11">
        <v>0.49444000070542093</v>
      </c>
      <c r="AQ3053" s="11">
        <v>0.30900987788398143</v>
      </c>
      <c r="AR3053" s="11">
        <v>953.04596895576196</v>
      </c>
      <c r="AS3053" s="11">
        <v>910</v>
      </c>
      <c r="AT3053" s="11">
        <v>10972245</v>
      </c>
      <c r="AW3053" s="11">
        <v>0.06</v>
      </c>
      <c r="AX3053" s="11">
        <v>-8.6975500398554173E-2</v>
      </c>
    </row>
    <row r="3054" spans="1:50">
      <c r="A3054"/>
      <c r="B3054"/>
      <c r="C3054"/>
      <c r="D3054"/>
      <c r="E3054"/>
      <c r="F3054"/>
      <c r="G3054"/>
      <c r="H3054"/>
      <c r="I3054"/>
      <c r="J3054"/>
      <c r="K3054"/>
      <c r="L3054"/>
      <c r="M3054"/>
      <c r="N3054"/>
      <c r="O3054"/>
      <c r="P3054"/>
      <c r="Q3054"/>
      <c r="R3054"/>
      <c r="S3054"/>
      <c r="T3054"/>
      <c r="U3054"/>
      <c r="V3054"/>
      <c r="W3054"/>
      <c r="X3054"/>
      <c r="Y3054"/>
      <c r="Z3054"/>
      <c r="AA3054" s="11">
        <v>1</v>
      </c>
      <c r="AB3054" s="11">
        <v>0.78</v>
      </c>
      <c r="AC3054" s="11">
        <v>0.55000000000000004</v>
      </c>
      <c r="AD3054" s="11">
        <v>0.5</v>
      </c>
      <c r="AE3054" s="11">
        <v>0.75099999999999989</v>
      </c>
      <c r="AF3054" s="11">
        <v>0.72799999999999998</v>
      </c>
      <c r="AG3054" s="11">
        <v>0.5</v>
      </c>
      <c r="AH3054" s="11">
        <v>0.59599999999999997</v>
      </c>
      <c r="AI3054" s="11">
        <v>0.58799999999999997</v>
      </c>
      <c r="AJ3054" s="11">
        <v>0.48543218132190374</v>
      </c>
      <c r="AK3054" s="11">
        <v>0.42647635771524606</v>
      </c>
      <c r="AL3054" s="11">
        <v>0.31948250740125905</v>
      </c>
      <c r="AM3054" s="11">
        <v>2.3868324495120555E-2</v>
      </c>
      <c r="AN3054" s="11">
        <v>3.2280942903198308E-2</v>
      </c>
      <c r="AO3054" s="11">
        <v>0.38336913736828582</v>
      </c>
      <c r="AP3054" s="11">
        <v>0.50496000047028067</v>
      </c>
      <c r="AQ3054" s="11">
        <v>0.31948250740125905</v>
      </c>
      <c r="AR3054" s="11">
        <v>1000.73867926746</v>
      </c>
      <c r="AS3054" s="11">
        <v>970</v>
      </c>
      <c r="AT3054" s="11">
        <v>11218960</v>
      </c>
      <c r="AU3054" s="11">
        <v>42.08</v>
      </c>
      <c r="AV3054" s="11">
        <v>85.15</v>
      </c>
      <c r="AW3054" s="11">
        <v>0.04</v>
      </c>
      <c r="AX3054" s="11">
        <v>-8.6829149535720962E-2</v>
      </c>
    </row>
    <row r="3055" spans="1:50">
      <c r="A3055"/>
      <c r="B3055"/>
      <c r="C3055"/>
      <c r="D3055"/>
      <c r="E3055"/>
      <c r="F3055"/>
      <c r="G3055"/>
      <c r="H3055"/>
      <c r="I3055"/>
      <c r="J3055"/>
      <c r="K3055"/>
      <c r="L3055"/>
      <c r="M3055"/>
      <c r="N3055"/>
      <c r="O3055"/>
      <c r="P3055"/>
      <c r="Q3055"/>
      <c r="R3055"/>
      <c r="S3055"/>
      <c r="T3055"/>
      <c r="U3055"/>
      <c r="V3055"/>
      <c r="W3055"/>
      <c r="X3055"/>
      <c r="Y3055"/>
      <c r="Z3055"/>
      <c r="AA3055" s="11">
        <v>1</v>
      </c>
      <c r="AB3055" s="11">
        <v>0.78</v>
      </c>
      <c r="AC3055" s="11">
        <v>0.55000000000000004</v>
      </c>
      <c r="AD3055" s="11">
        <v>0.5</v>
      </c>
      <c r="AE3055" s="11">
        <v>0.753</v>
      </c>
      <c r="AF3055" s="11">
        <v>0.69099999999999995</v>
      </c>
      <c r="AG3055" s="11">
        <v>0.5</v>
      </c>
      <c r="AH3055" s="11">
        <v>0.60099999999999998</v>
      </c>
      <c r="AI3055" s="11">
        <v>0.58799999999999997</v>
      </c>
      <c r="AJ3055" s="11">
        <v>0.50098609753109946</v>
      </c>
      <c r="AK3055" s="11">
        <v>0.42003350268266393</v>
      </c>
      <c r="AL3055" s="11">
        <v>0.32771312094061783</v>
      </c>
      <c r="AM3055" s="11">
        <v>4.4973534365963672E-2</v>
      </c>
      <c r="AN3055" s="11">
        <v>3.1594114347121546E-2</v>
      </c>
      <c r="AO3055" s="11">
        <v>0.38958682441743153</v>
      </c>
      <c r="AP3055" s="11">
        <v>0.5154800002351404</v>
      </c>
      <c r="AQ3055" s="11">
        <v>0.32771312094061783</v>
      </c>
      <c r="AR3055" s="11">
        <v>1060.7263738276399</v>
      </c>
      <c r="AS3055" s="11">
        <v>980</v>
      </c>
      <c r="AT3055" s="11">
        <v>11472278</v>
      </c>
      <c r="AU3055" s="11">
        <v>50.74</v>
      </c>
      <c r="AV3055" s="11">
        <v>81.52</v>
      </c>
      <c r="AW3055" s="11">
        <v>0.04</v>
      </c>
      <c r="AX3055" s="11">
        <v>-8.3109961872984917E-2</v>
      </c>
    </row>
    <row r="3056" spans="1:50">
      <c r="A3056"/>
      <c r="B3056"/>
      <c r="C3056"/>
      <c r="D3056"/>
      <c r="E3056"/>
      <c r="F3056"/>
      <c r="G3056"/>
      <c r="H3056"/>
      <c r="I3056"/>
      <c r="J3056"/>
      <c r="K3056"/>
      <c r="L3056"/>
      <c r="M3056"/>
      <c r="N3056"/>
      <c r="O3056"/>
      <c r="P3056"/>
      <c r="Q3056"/>
      <c r="R3056"/>
      <c r="S3056"/>
      <c r="T3056"/>
      <c r="U3056"/>
      <c r="V3056"/>
      <c r="W3056"/>
      <c r="X3056"/>
      <c r="Y3056"/>
      <c r="Z3056"/>
      <c r="AA3056" s="11">
        <v>1</v>
      </c>
      <c r="AB3056" s="11">
        <v>0.78</v>
      </c>
      <c r="AC3056" s="11">
        <v>0.55000000000000004</v>
      </c>
      <c r="AD3056" s="11">
        <v>0.5</v>
      </c>
      <c r="AE3056" s="11">
        <v>0.68700000000000006</v>
      </c>
      <c r="AF3056" s="11">
        <v>0.69700000000000006</v>
      </c>
      <c r="AG3056" s="11">
        <v>0.5</v>
      </c>
      <c r="AH3056" s="11">
        <v>0.60599999999999998</v>
      </c>
      <c r="AI3056" s="11">
        <v>0.68200000000000005</v>
      </c>
      <c r="AJ3056" s="11">
        <v>0.50025405577064741</v>
      </c>
      <c r="AK3056" s="11">
        <v>0.40026324100628202</v>
      </c>
      <c r="AL3056" s="11">
        <v>0.33894051575099232</v>
      </c>
      <c r="AM3056" s="11">
        <v>8.9881302337105673E-2</v>
      </c>
      <c r="AN3056" s="11">
        <v>3.0907285791044792E-2</v>
      </c>
      <c r="AO3056" s="11">
        <v>0.39451792219072562</v>
      </c>
      <c r="AP3056" s="11">
        <v>0.52600000000000002</v>
      </c>
      <c r="AQ3056" s="11">
        <v>0.33894051575099232</v>
      </c>
      <c r="AR3056" s="11">
        <v>1126.95012084984</v>
      </c>
      <c r="AS3056" s="11">
        <v>1060</v>
      </c>
      <c r="AT3056" s="11">
        <v>11738432</v>
      </c>
      <c r="AW3056" s="11">
        <v>0.04</v>
      </c>
      <c r="AX3056" s="11">
        <v>-8.6536026597729077E-2</v>
      </c>
    </row>
    <row r="3057" spans="1:50">
      <c r="A3057"/>
      <c r="B3057"/>
      <c r="C3057"/>
      <c r="D3057"/>
      <c r="E3057"/>
      <c r="F3057"/>
      <c r="G3057"/>
      <c r="H3057"/>
      <c r="I3057"/>
      <c r="J3057"/>
      <c r="K3057"/>
      <c r="L3057"/>
      <c r="M3057"/>
      <c r="N3057"/>
      <c r="O3057"/>
      <c r="P3057"/>
      <c r="Q3057"/>
      <c r="R3057"/>
      <c r="S3057"/>
      <c r="T3057"/>
      <c r="U3057"/>
      <c r="V3057"/>
      <c r="W3057"/>
      <c r="X3057"/>
      <c r="Y3057"/>
      <c r="Z3057"/>
      <c r="AA3057" s="11">
        <v>1</v>
      </c>
      <c r="AB3057" s="11">
        <v>0.78</v>
      </c>
      <c r="AC3057" s="11">
        <v>0.64400000000000002</v>
      </c>
      <c r="AD3057" s="11">
        <v>0.5</v>
      </c>
      <c r="AE3057" s="11">
        <v>0.70700000000000007</v>
      </c>
      <c r="AF3057" s="11">
        <v>0.71</v>
      </c>
      <c r="AG3057" s="11">
        <v>0.5</v>
      </c>
      <c r="AH3057" s="11">
        <v>0.623</v>
      </c>
      <c r="AI3057" s="11">
        <v>0.66200000000000003</v>
      </c>
      <c r="AJ3057" s="11">
        <v>0.56801841296519995</v>
      </c>
      <c r="AK3057" s="11">
        <v>0.43694850908168004</v>
      </c>
      <c r="AL3057" s="11">
        <v>0.35623941900209444</v>
      </c>
      <c r="AM3057" s="11">
        <v>0.15376223168223555</v>
      </c>
      <c r="AN3057" s="11">
        <v>3.0220457234968037E-2</v>
      </c>
      <c r="AO3057" s="11">
        <v>0.3855102242929872</v>
      </c>
      <c r="AP3057" s="11">
        <v>0.57200000000000006</v>
      </c>
      <c r="AQ3057" s="11">
        <v>0.35623941900209444</v>
      </c>
      <c r="AR3057" s="11">
        <v>1206.8527532062401</v>
      </c>
      <c r="AS3057" s="11">
        <v>1070</v>
      </c>
      <c r="AT3057" s="11">
        <v>12019481</v>
      </c>
      <c r="AW3057" s="11">
        <v>0.06</v>
      </c>
      <c r="AX3057" s="11">
        <v>-8.7025572280985952E-2</v>
      </c>
    </row>
    <row r="3058" spans="1:50">
      <c r="A3058"/>
      <c r="B3058"/>
      <c r="C3058"/>
      <c r="D3058"/>
      <c r="E3058"/>
      <c r="F3058"/>
      <c r="G3058"/>
      <c r="H3058"/>
      <c r="I3058"/>
      <c r="J3058"/>
      <c r="K3058"/>
      <c r="L3058"/>
      <c r="M3058"/>
      <c r="N3058"/>
      <c r="O3058"/>
      <c r="P3058"/>
      <c r="Q3058"/>
      <c r="R3058"/>
      <c r="S3058"/>
      <c r="T3058"/>
      <c r="U3058"/>
      <c r="V3058"/>
      <c r="W3058"/>
      <c r="X3058"/>
      <c r="Y3058"/>
      <c r="Z3058"/>
      <c r="AA3058" s="11">
        <v>1</v>
      </c>
      <c r="AB3058" s="11">
        <v>0.78</v>
      </c>
      <c r="AC3058" s="11">
        <v>0.63600000000000001</v>
      </c>
      <c r="AD3058" s="11">
        <v>0.5</v>
      </c>
      <c r="AE3058" s="11">
        <v>0.70599999999999996</v>
      </c>
      <c r="AF3058" s="11">
        <v>0.78500000000000003</v>
      </c>
      <c r="AG3058" s="11">
        <v>0.5</v>
      </c>
      <c r="AH3058" s="11">
        <v>0.57799999999999996</v>
      </c>
      <c r="AI3058" s="11">
        <v>0.70799999999999996</v>
      </c>
      <c r="AJ3058" s="11">
        <v>0.57097160615537002</v>
      </c>
      <c r="AK3058" s="11">
        <v>0.453230112242622</v>
      </c>
      <c r="AL3058" s="11">
        <v>0.39520070483265568</v>
      </c>
      <c r="AM3058" s="11">
        <v>0.23812448614027223</v>
      </c>
      <c r="AN3058" s="11">
        <v>2.9533628678891276E-2</v>
      </c>
      <c r="AO3058" s="11">
        <v>0.39283958286822246</v>
      </c>
      <c r="AP3058" s="11">
        <v>0.54799999999999993</v>
      </c>
      <c r="AQ3058" s="11">
        <v>0.39520070483265568</v>
      </c>
      <c r="AR3058" s="11">
        <v>1293.8979588802499</v>
      </c>
      <c r="AS3058" s="11">
        <v>1140</v>
      </c>
      <c r="AT3058" s="11">
        <v>12313942</v>
      </c>
      <c r="AW3058" s="11">
        <v>7.0000000000000007E-2</v>
      </c>
      <c r="AX3058" s="11">
        <v>-7.7862153896178676E-2</v>
      </c>
    </row>
    <row r="3059" spans="1:50">
      <c r="A3059"/>
      <c r="B3059"/>
      <c r="C3059"/>
      <c r="D3059"/>
      <c r="E3059"/>
      <c r="F3059"/>
      <c r="G3059"/>
      <c r="H3059"/>
      <c r="I3059"/>
      <c r="J3059"/>
      <c r="K3059"/>
      <c r="L3059"/>
      <c r="M3059"/>
      <c r="N3059"/>
      <c r="O3059"/>
      <c r="P3059"/>
      <c r="Q3059"/>
      <c r="R3059"/>
      <c r="S3059"/>
      <c r="T3059"/>
      <c r="U3059"/>
      <c r="V3059"/>
      <c r="W3059"/>
      <c r="X3059"/>
      <c r="Y3059"/>
      <c r="Z3059"/>
      <c r="AA3059" s="11">
        <v>1</v>
      </c>
      <c r="AB3059" s="11">
        <v>0.78</v>
      </c>
      <c r="AC3059" s="11">
        <v>0.63500000000000001</v>
      </c>
      <c r="AD3059" s="11">
        <v>0.5</v>
      </c>
      <c r="AE3059" s="11">
        <v>0.72599999999999998</v>
      </c>
      <c r="AF3059" s="11">
        <v>0.80299999999999994</v>
      </c>
      <c r="AG3059" s="11">
        <v>0.5</v>
      </c>
      <c r="AH3059" s="11">
        <v>0.629</v>
      </c>
      <c r="AI3059" s="11">
        <v>0.71200000000000008</v>
      </c>
      <c r="AJ3059" s="11">
        <v>0.58254988660881002</v>
      </c>
      <c r="AK3059" s="11">
        <v>0.46309123067774599</v>
      </c>
      <c r="AL3059" s="11">
        <v>0.40959660567090567</v>
      </c>
      <c r="AM3059" s="11">
        <v>0.3115814040592767</v>
      </c>
      <c r="AN3059" s="11">
        <v>2.8846800122814521E-2</v>
      </c>
      <c r="AO3059" s="11">
        <v>0.40571594808300204</v>
      </c>
      <c r="AP3059" s="11">
        <v>0.45799999999999996</v>
      </c>
      <c r="AQ3059" s="11">
        <v>0.40959660567090567</v>
      </c>
      <c r="AR3059" s="11">
        <v>1365.2152368681</v>
      </c>
      <c r="AS3059" s="11">
        <v>1230</v>
      </c>
      <c r="AT3059" s="11">
        <v>12620219</v>
      </c>
      <c r="AW3059" s="11">
        <v>0.08</v>
      </c>
      <c r="AX3059" s="11">
        <v>-8.0162425544726301E-2</v>
      </c>
    </row>
    <row r="3060" spans="1:50">
      <c r="A3060"/>
      <c r="B3060"/>
      <c r="C3060"/>
      <c r="D3060"/>
      <c r="E3060"/>
      <c r="F3060"/>
      <c r="G3060"/>
      <c r="H3060"/>
      <c r="I3060"/>
      <c r="J3060"/>
      <c r="K3060"/>
      <c r="L3060"/>
      <c r="M3060"/>
      <c r="N3060"/>
      <c r="O3060"/>
      <c r="P3060"/>
      <c r="Q3060"/>
      <c r="R3060"/>
      <c r="S3060"/>
      <c r="T3060"/>
      <c r="U3060"/>
      <c r="V3060"/>
      <c r="W3060"/>
      <c r="X3060"/>
      <c r="Y3060"/>
      <c r="Z3060"/>
      <c r="AA3060" s="11">
        <v>1</v>
      </c>
      <c r="AB3060" s="11">
        <v>0.78</v>
      </c>
      <c r="AC3060" s="11">
        <v>0.68799999999999994</v>
      </c>
      <c r="AD3060" s="11">
        <v>0.5</v>
      </c>
      <c r="AE3060" s="11">
        <v>0.72900000000000009</v>
      </c>
      <c r="AF3060" s="11">
        <v>0.82099999999999995</v>
      </c>
      <c r="AG3060" s="11">
        <v>0.5</v>
      </c>
      <c r="AH3060" s="11">
        <v>0.6409999999999999</v>
      </c>
      <c r="AI3060" s="11">
        <v>0.71200000000000008</v>
      </c>
      <c r="AJ3060" s="11">
        <v>0.60160262223886196</v>
      </c>
      <c r="AK3060" s="11">
        <v>0.44606079594107795</v>
      </c>
      <c r="AL3060" s="11">
        <v>0.39888054606323531</v>
      </c>
      <c r="AM3060" s="11">
        <v>0.37852137900779775</v>
      </c>
      <c r="AN3060" s="11">
        <v>2.8159971566737763E-2</v>
      </c>
      <c r="AO3060" s="11">
        <v>0.40403317536669581</v>
      </c>
      <c r="AP3060" s="11">
        <v>0.51</v>
      </c>
      <c r="AQ3060" s="11">
        <v>0.39888054606323531</v>
      </c>
      <c r="AR3060" s="11">
        <v>1430.2170162018899</v>
      </c>
      <c r="AS3060" s="11">
        <v>1280</v>
      </c>
      <c r="AT3060" s="11">
        <v>12935368</v>
      </c>
      <c r="AW3060" s="11">
        <v>0.09</v>
      </c>
      <c r="AX3060" s="11">
        <v>-9.0524403676289777E-2</v>
      </c>
    </row>
    <row r="3061" spans="1:50">
      <c r="A3061"/>
      <c r="B3061"/>
      <c r="C3061"/>
      <c r="D3061"/>
      <c r="E3061"/>
      <c r="F3061"/>
      <c r="G3061"/>
      <c r="H3061"/>
      <c r="I3061"/>
      <c r="J3061"/>
      <c r="K3061"/>
      <c r="L3061"/>
      <c r="M3061"/>
      <c r="N3061"/>
      <c r="O3061"/>
      <c r="P3061"/>
      <c r="Q3061"/>
      <c r="R3061"/>
      <c r="S3061"/>
      <c r="T3061"/>
      <c r="U3061"/>
      <c r="V3061"/>
      <c r="W3061"/>
      <c r="X3061"/>
      <c r="Y3061"/>
      <c r="Z3061"/>
      <c r="AA3061" s="11">
        <v>1</v>
      </c>
      <c r="AB3061" s="11">
        <v>0.78</v>
      </c>
      <c r="AC3061" s="11">
        <v>0.66400000000000003</v>
      </c>
      <c r="AD3061" s="11">
        <v>0.5</v>
      </c>
      <c r="AE3061" s="11">
        <v>0.72400000000000009</v>
      </c>
      <c r="AF3061" s="11">
        <v>0.82599999999999996</v>
      </c>
      <c r="AG3061" s="11">
        <v>0.5</v>
      </c>
      <c r="AH3061" s="11">
        <v>0.63300000000000001</v>
      </c>
      <c r="AI3061" s="11">
        <v>0.79900000000000004</v>
      </c>
      <c r="AJ3061" s="11">
        <v>0.60058659603918341</v>
      </c>
      <c r="AK3061" s="11">
        <v>0.44660018796961082</v>
      </c>
      <c r="AL3061" s="11">
        <v>0.39989174058000099</v>
      </c>
      <c r="AM3061" s="11">
        <v>0.3747361653023259</v>
      </c>
      <c r="AN3061" s="11">
        <v>2.7473143010661005E-2</v>
      </c>
      <c r="AO3061" s="11">
        <v>0.40499284359157867</v>
      </c>
      <c r="AP3061" s="11">
        <v>0.56999999999999995</v>
      </c>
      <c r="AQ3061" s="11">
        <v>0.39989174058000099</v>
      </c>
      <c r="AS3061" s="11">
        <v>1299.3333333333285</v>
      </c>
      <c r="AW3061" s="11">
        <v>0.09</v>
      </c>
      <c r="AX3061" s="11">
        <v>-9.4990789379146068E-2</v>
      </c>
    </row>
    <row r="3062" spans="1:50">
      <c r="A3062"/>
      <c r="B3062"/>
      <c r="C3062"/>
      <c r="D3062"/>
      <c r="E3062"/>
      <c r="F3062"/>
      <c r="G3062"/>
      <c r="H3062"/>
      <c r="I3062"/>
      <c r="J3062"/>
      <c r="K3062"/>
      <c r="L3062"/>
      <c r="M3062"/>
      <c r="N3062"/>
      <c r="O3062"/>
      <c r="P3062"/>
      <c r="Q3062"/>
      <c r="R3062"/>
      <c r="S3062"/>
      <c r="T3062"/>
      <c r="U3062"/>
      <c r="V3062"/>
      <c r="W3062"/>
      <c r="X3062"/>
      <c r="Y3062"/>
      <c r="Z3062"/>
      <c r="AA3062" s="11">
        <v>1.5509887553315237E-2</v>
      </c>
      <c r="AB3062" s="11">
        <v>0.52</v>
      </c>
      <c r="AC3062" s="11">
        <v>0.55000000000000004</v>
      </c>
      <c r="AD3062" s="11">
        <v>0.5</v>
      </c>
      <c r="AE3062" s="11">
        <v>0.501</v>
      </c>
      <c r="AF3062" s="11">
        <v>0.65300000000000002</v>
      </c>
      <c r="AG3062" s="11">
        <v>0.3</v>
      </c>
      <c r="AH3062" s="11">
        <v>0.54700000000000004</v>
      </c>
      <c r="AI3062" s="11">
        <v>0.51800000000000002</v>
      </c>
      <c r="AJ3062" s="11">
        <v>0.37915256352869753</v>
      </c>
      <c r="AK3062" s="11">
        <v>0.37586686604872382</v>
      </c>
      <c r="AL3062" s="11">
        <v>0.45054904070777457</v>
      </c>
      <c r="AM3062" s="11">
        <v>5.058202496392738E-4</v>
      </c>
      <c r="AN3062" s="11">
        <v>5.6556571428571428E-2</v>
      </c>
      <c r="AO3062" s="11">
        <v>0.3219937844231982</v>
      </c>
      <c r="AP3062" s="11">
        <v>0.34240000191330905</v>
      </c>
      <c r="AQ3062" s="11">
        <v>0.45054904070777457</v>
      </c>
      <c r="AS3062" s="11" t="e">
        <v>#DIV/0!</v>
      </c>
      <c r="AT3062" s="11">
        <v>11713351</v>
      </c>
      <c r="AU3062" s="11">
        <v>50.1</v>
      </c>
      <c r="AW3062" s="11">
        <v>0.09</v>
      </c>
      <c r="AX3062" s="11">
        <v>0.13292735263890887</v>
      </c>
    </row>
    <row r="3063" spans="1:50">
      <c r="A3063"/>
      <c r="B3063"/>
      <c r="C3063"/>
      <c r="D3063"/>
      <c r="E3063"/>
      <c r="F3063"/>
      <c r="G3063"/>
      <c r="H3063"/>
      <c r="I3063"/>
      <c r="J3063"/>
      <c r="K3063"/>
      <c r="L3063"/>
      <c r="M3063"/>
      <c r="N3063"/>
      <c r="O3063"/>
      <c r="P3063"/>
      <c r="Q3063"/>
      <c r="R3063"/>
      <c r="S3063"/>
      <c r="T3063"/>
      <c r="U3063"/>
      <c r="V3063"/>
      <c r="W3063"/>
      <c r="X3063"/>
      <c r="Y3063"/>
      <c r="Z3063"/>
      <c r="AA3063" s="11">
        <v>1.5509887553315237E-2</v>
      </c>
      <c r="AB3063" s="11">
        <v>0.52599998470000009</v>
      </c>
      <c r="AC3063" s="11">
        <v>0.55000000000000004</v>
      </c>
      <c r="AD3063" s="11">
        <v>0.5</v>
      </c>
      <c r="AE3063" s="11">
        <v>0.58399999999999996</v>
      </c>
      <c r="AF3063" s="11">
        <v>0.63700000000000001</v>
      </c>
      <c r="AG3063" s="11">
        <v>0.3</v>
      </c>
      <c r="AH3063" s="11">
        <v>0.58099999999999996</v>
      </c>
      <c r="AI3063" s="11">
        <v>0.25</v>
      </c>
      <c r="AJ3063" s="11">
        <v>0.37668628937124798</v>
      </c>
      <c r="AK3063" s="11">
        <v>0.373333536842192</v>
      </c>
      <c r="AL3063" s="11">
        <v>0.44953983747993059</v>
      </c>
      <c r="AM3063" s="11">
        <v>5.1635817126140357E-4</v>
      </c>
      <c r="AN3063" s="11">
        <v>5.5885285714285714E-2</v>
      </c>
      <c r="AO3063" s="11">
        <v>0.3183610045963236</v>
      </c>
      <c r="AP3063" s="11">
        <v>0.35096000172197817</v>
      </c>
      <c r="AQ3063" s="11">
        <v>0.44953983747993059</v>
      </c>
      <c r="AS3063" s="11" t="e">
        <v>#DIV/0!</v>
      </c>
      <c r="AT3063" s="11">
        <v>11911509</v>
      </c>
      <c r="AW3063" s="11">
        <v>0.08</v>
      </c>
      <c r="AX3063" s="11">
        <v>0.12421507005644922</v>
      </c>
    </row>
    <row r="3064" spans="1:50">
      <c r="A3064"/>
      <c r="B3064"/>
      <c r="C3064"/>
      <c r="D3064"/>
      <c r="E3064"/>
      <c r="F3064"/>
      <c r="G3064"/>
      <c r="H3064"/>
      <c r="I3064"/>
      <c r="J3064"/>
      <c r="K3064"/>
      <c r="L3064"/>
      <c r="M3064"/>
      <c r="N3064"/>
      <c r="O3064"/>
      <c r="P3064"/>
      <c r="Q3064"/>
      <c r="R3064"/>
      <c r="S3064"/>
      <c r="T3064"/>
      <c r="U3064"/>
      <c r="V3064"/>
      <c r="W3064"/>
      <c r="X3064"/>
      <c r="Y3064"/>
      <c r="Z3064"/>
      <c r="AA3064" s="11">
        <v>1.5509887553315237E-2</v>
      </c>
      <c r="AB3064" s="11">
        <v>0.52599998470000009</v>
      </c>
      <c r="AC3064" s="11">
        <v>0.55000000000000004</v>
      </c>
      <c r="AD3064" s="11">
        <v>0.5</v>
      </c>
      <c r="AE3064" s="11">
        <v>0.64700000000000002</v>
      </c>
      <c r="AF3064" s="11">
        <v>0.67099999999999993</v>
      </c>
      <c r="AG3064" s="11">
        <v>0.3</v>
      </c>
      <c r="AH3064" s="11">
        <v>0.59699999999999998</v>
      </c>
      <c r="AI3064" s="11">
        <v>0.25</v>
      </c>
      <c r="AJ3064" s="11">
        <v>0.357884915010591</v>
      </c>
      <c r="AK3064" s="11">
        <v>0.35544517912725598</v>
      </c>
      <c r="AL3064" s="11">
        <v>0.41768626789064023</v>
      </c>
      <c r="AM3064" s="11">
        <v>5.2689609288353333E-4</v>
      </c>
      <c r="AN3064" s="11">
        <v>5.2599870976355143E-2</v>
      </c>
      <c r="AO3064" s="11">
        <v>0.34881609313417028</v>
      </c>
      <c r="AP3064" s="11">
        <v>0.35952000153064723</v>
      </c>
      <c r="AQ3064" s="11">
        <v>0.41768626789064023</v>
      </c>
      <c r="AS3064" s="11" t="e">
        <v>#DIV/0!</v>
      </c>
      <c r="AT3064" s="11">
        <v>12091779</v>
      </c>
      <c r="AW3064" s="11">
        <v>0.08</v>
      </c>
      <c r="AX3064" s="11">
        <v>0.12381968066601406</v>
      </c>
    </row>
    <row r="3065" spans="1:50">
      <c r="A3065"/>
      <c r="B3065"/>
      <c r="C3065"/>
      <c r="D3065"/>
      <c r="E3065"/>
      <c r="F3065"/>
      <c r="G3065"/>
      <c r="H3065"/>
      <c r="I3065"/>
      <c r="J3065"/>
      <c r="K3065"/>
      <c r="L3065"/>
      <c r="M3065"/>
      <c r="N3065"/>
      <c r="O3065"/>
      <c r="P3065"/>
      <c r="Q3065"/>
      <c r="R3065"/>
      <c r="S3065"/>
      <c r="T3065"/>
      <c r="U3065"/>
      <c r="V3065"/>
      <c r="W3065"/>
      <c r="X3065"/>
      <c r="Y3065"/>
      <c r="Z3065"/>
      <c r="AA3065" s="11">
        <v>1.5509887553315237E-2</v>
      </c>
      <c r="AB3065" s="11">
        <v>0.52599998470000009</v>
      </c>
      <c r="AC3065" s="11">
        <v>0.55000000000000004</v>
      </c>
      <c r="AD3065" s="11">
        <v>0.5</v>
      </c>
      <c r="AE3065" s="11">
        <v>0.65400000000000003</v>
      </c>
      <c r="AF3065" s="11">
        <v>0.55299999999999994</v>
      </c>
      <c r="AG3065" s="11">
        <v>0.3</v>
      </c>
      <c r="AH3065" s="11">
        <v>0.60399999999999998</v>
      </c>
      <c r="AI3065" s="11">
        <v>0.25</v>
      </c>
      <c r="AJ3065" s="11">
        <v>0.33908354064993401</v>
      </c>
      <c r="AK3065" s="11">
        <v>0.33755682141232002</v>
      </c>
      <c r="AL3065" s="11">
        <v>0.38583269830134992</v>
      </c>
      <c r="AM3065" s="11">
        <v>1.7236900531671111E-3</v>
      </c>
      <c r="AN3065" s="11">
        <v>4.9314456238424571E-2</v>
      </c>
      <c r="AO3065" s="11">
        <v>0.37927118167201695</v>
      </c>
      <c r="AP3065" s="11">
        <v>0.36808000133931634</v>
      </c>
      <c r="AQ3065" s="11">
        <v>0.38583269830134992</v>
      </c>
      <c r="AS3065" s="11" t="e">
        <v>#DIV/0!</v>
      </c>
      <c r="AT3065" s="11">
        <v>12247626</v>
      </c>
      <c r="AW3065" s="11">
        <v>7.0000000000000007E-2</v>
      </c>
      <c r="AX3065" s="11">
        <v>0.11850506633532526</v>
      </c>
    </row>
    <row r="3066" spans="1:50">
      <c r="A3066"/>
      <c r="B3066"/>
      <c r="C3066"/>
      <c r="D3066"/>
      <c r="E3066"/>
      <c r="F3066"/>
      <c r="G3066"/>
      <c r="H3066"/>
      <c r="I3066"/>
      <c r="J3066"/>
      <c r="K3066"/>
      <c r="L3066"/>
      <c r="M3066"/>
      <c r="N3066"/>
      <c r="O3066"/>
      <c r="P3066"/>
      <c r="Q3066"/>
      <c r="R3066"/>
      <c r="S3066"/>
      <c r="T3066"/>
      <c r="U3066"/>
      <c r="V3066"/>
      <c r="W3066"/>
      <c r="X3066"/>
      <c r="Y3066"/>
      <c r="Z3066"/>
      <c r="AA3066" s="11">
        <v>1.5509887553315237E-2</v>
      </c>
      <c r="AB3066" s="11">
        <v>0.59699998852500002</v>
      </c>
      <c r="AC3066" s="11">
        <v>0.55000000000000004</v>
      </c>
      <c r="AD3066" s="11">
        <v>0.5</v>
      </c>
      <c r="AE3066" s="11">
        <v>0.65400000000000003</v>
      </c>
      <c r="AF3066" s="11">
        <v>0.64300000000000002</v>
      </c>
      <c r="AG3066" s="11">
        <v>0.3</v>
      </c>
      <c r="AH3066" s="11">
        <v>0.61799999999999999</v>
      </c>
      <c r="AI3066" s="11">
        <v>0.38200000000000001</v>
      </c>
      <c r="AJ3066" s="11">
        <v>0.278572273074432</v>
      </c>
      <c r="AK3066" s="11">
        <v>0.300675804234174</v>
      </c>
      <c r="AL3066" s="11">
        <v>0.32924151231569082</v>
      </c>
      <c r="AM3066" s="11">
        <v>1.5628634331130001E-2</v>
      </c>
      <c r="AN3066" s="11">
        <v>4.6029041500494E-2</v>
      </c>
      <c r="AO3066" s="11">
        <v>0.30513493916609913</v>
      </c>
      <c r="AP3066" s="11">
        <v>0.3766400011479854</v>
      </c>
      <c r="AQ3066" s="11">
        <v>0.32924151231569082</v>
      </c>
      <c r="AS3066" s="11" t="e">
        <v>#DIV/0!</v>
      </c>
      <c r="AT3066" s="11">
        <v>12370456</v>
      </c>
      <c r="AW3066" s="11">
        <v>0.06</v>
      </c>
      <c r="AX3066" s="11">
        <v>0.11413656360911778</v>
      </c>
    </row>
    <row r="3067" spans="1:50">
      <c r="A3067"/>
      <c r="B3067"/>
      <c r="C3067"/>
      <c r="D3067"/>
      <c r="E3067"/>
      <c r="F3067"/>
      <c r="G3067"/>
      <c r="H3067"/>
      <c r="I3067"/>
      <c r="J3067"/>
      <c r="K3067"/>
      <c r="L3067"/>
      <c r="M3067"/>
      <c r="N3067"/>
      <c r="O3067"/>
      <c r="P3067"/>
      <c r="Q3067"/>
      <c r="R3067"/>
      <c r="S3067"/>
      <c r="T3067"/>
      <c r="U3067"/>
      <c r="V3067"/>
      <c r="W3067"/>
      <c r="X3067"/>
      <c r="Y3067"/>
      <c r="Z3067"/>
      <c r="AA3067" s="11">
        <v>1.5509887553315237E-2</v>
      </c>
      <c r="AB3067" s="11">
        <v>0.66799999234999996</v>
      </c>
      <c r="AC3067" s="11">
        <v>0.55000000000000004</v>
      </c>
      <c r="AD3067" s="11">
        <v>0.5</v>
      </c>
      <c r="AE3067" s="11">
        <v>0.65799999999999992</v>
      </c>
      <c r="AF3067" s="11">
        <v>0.58899999999999997</v>
      </c>
      <c r="AG3067" s="11">
        <v>0.3</v>
      </c>
      <c r="AH3067" s="11">
        <v>0.56899999999999995</v>
      </c>
      <c r="AI3067" s="11">
        <v>0.49399999999999999</v>
      </c>
      <c r="AJ3067" s="11">
        <v>0.21806100549892998</v>
      </c>
      <c r="AK3067" s="11">
        <v>0.26379478705602799</v>
      </c>
      <c r="AL3067" s="11">
        <v>0.27265032633003178</v>
      </c>
      <c r="AM3067" s="11">
        <v>2.376852279006867E-2</v>
      </c>
      <c r="AN3067" s="11">
        <v>5.1053448556346567E-2</v>
      </c>
      <c r="AO3067" s="11">
        <v>0.2309986966601813</v>
      </c>
      <c r="AP3067" s="11">
        <v>0.38520000095665452</v>
      </c>
      <c r="AQ3067" s="11">
        <v>0.27265032633003178</v>
      </c>
      <c r="AS3067" s="11" t="e">
        <v>#DIV/0!</v>
      </c>
      <c r="AT3067" s="11">
        <v>12455362</v>
      </c>
      <c r="AW3067" s="11">
        <v>0.03</v>
      </c>
      <c r="AX3067" s="11">
        <v>0.11125989326031888</v>
      </c>
    </row>
    <row r="3068" spans="1:50">
      <c r="A3068"/>
      <c r="B3068"/>
      <c r="C3068"/>
      <c r="D3068"/>
      <c r="E3068"/>
      <c r="F3068"/>
      <c r="G3068"/>
      <c r="H3068"/>
      <c r="I3068"/>
      <c r="J3068"/>
      <c r="K3068"/>
      <c r="L3068"/>
      <c r="M3068"/>
      <c r="N3068"/>
      <c r="O3068"/>
      <c r="P3068"/>
      <c r="Q3068"/>
      <c r="R3068"/>
      <c r="S3068"/>
      <c r="T3068"/>
      <c r="U3068"/>
      <c r="V3068"/>
      <c r="W3068"/>
      <c r="X3068"/>
      <c r="Y3068"/>
      <c r="Z3068"/>
      <c r="AA3068" s="11">
        <v>1.5509887553315237E-2</v>
      </c>
      <c r="AB3068" s="11">
        <v>0.73899999617500001</v>
      </c>
      <c r="AC3068" s="11">
        <v>0.55000000000000004</v>
      </c>
      <c r="AD3068" s="11">
        <v>0.3</v>
      </c>
      <c r="AE3068" s="11">
        <v>0.47799999999999998</v>
      </c>
      <c r="AF3068" s="11">
        <v>0.61099999999999999</v>
      </c>
      <c r="AG3068" s="11">
        <v>0.1</v>
      </c>
      <c r="AH3068" s="11">
        <v>0.41200000000000003</v>
      </c>
      <c r="AI3068" s="11">
        <v>0.53400000000000003</v>
      </c>
      <c r="AJ3068" s="11">
        <v>0.18735225433195701</v>
      </c>
      <c r="AK3068" s="11">
        <v>0.23855113839464198</v>
      </c>
      <c r="AL3068" s="11">
        <v>0.25581792430324918</v>
      </c>
      <c r="AM3068" s="11">
        <v>2.7905917557877333E-2</v>
      </c>
      <c r="AN3068" s="11">
        <v>6.0591774032608278E-2</v>
      </c>
      <c r="AO3068" s="11">
        <v>0.21174795291840426</v>
      </c>
      <c r="AP3068" s="11">
        <v>0.39376000076532364</v>
      </c>
      <c r="AQ3068" s="11">
        <v>0.25581792430324918</v>
      </c>
      <c r="AS3068" s="11" t="e">
        <v>#DIV/0!</v>
      </c>
      <c r="AT3068" s="11">
        <v>12502406</v>
      </c>
      <c r="AW3068" s="11">
        <v>-0.02</v>
      </c>
      <c r="AX3068" s="11">
        <v>0.10165743474903005</v>
      </c>
    </row>
    <row r="3069" spans="1:50">
      <c r="A3069"/>
      <c r="B3069"/>
      <c r="C3069"/>
      <c r="D3069"/>
      <c r="E3069"/>
      <c r="F3069"/>
      <c r="G3069"/>
      <c r="H3069"/>
      <c r="I3069"/>
      <c r="J3069"/>
      <c r="K3069"/>
      <c r="L3069"/>
      <c r="M3069"/>
      <c r="N3069"/>
      <c r="O3069"/>
      <c r="P3069"/>
      <c r="Q3069"/>
      <c r="R3069"/>
      <c r="S3069"/>
      <c r="T3069"/>
      <c r="U3069"/>
      <c r="V3069"/>
      <c r="W3069"/>
      <c r="X3069"/>
      <c r="Y3069"/>
      <c r="Z3069"/>
      <c r="AA3069" s="11">
        <v>1.5509887553315237E-2</v>
      </c>
      <c r="AB3069" s="11">
        <v>0.81</v>
      </c>
      <c r="AC3069" s="11">
        <v>0.55000000000000004</v>
      </c>
      <c r="AD3069" s="11">
        <v>0.1</v>
      </c>
      <c r="AE3069" s="11">
        <v>0.64800000000000002</v>
      </c>
      <c r="AF3069" s="11">
        <v>0.52</v>
      </c>
      <c r="AG3069" s="11">
        <v>0.1</v>
      </c>
      <c r="AH3069" s="11">
        <v>0.38500000000000001</v>
      </c>
      <c r="AI3069" s="11">
        <v>0.59799999999999998</v>
      </c>
      <c r="AJ3069" s="11">
        <v>0.15664350316498399</v>
      </c>
      <c r="AK3069" s="11">
        <v>0.213307489733256</v>
      </c>
      <c r="AL3069" s="11">
        <v>0.23898552227646666</v>
      </c>
      <c r="AM3069" s="11">
        <v>3.0071199486861887E-2</v>
      </c>
      <c r="AN3069" s="11">
        <v>5.9836758256853563E-2</v>
      </c>
      <c r="AO3069" s="11">
        <v>0.19249720917662727</v>
      </c>
      <c r="AP3069" s="11">
        <v>0.4023200005739927</v>
      </c>
      <c r="AQ3069" s="11">
        <v>0.23898552227646666</v>
      </c>
      <c r="AS3069" s="11" t="e">
        <v>#DIV/0!</v>
      </c>
      <c r="AT3069" s="11">
        <v>12517662</v>
      </c>
      <c r="AW3069" s="11">
        <v>-0.03</v>
      </c>
      <c r="AX3069" s="11">
        <v>8.2001037394701271E-2</v>
      </c>
    </row>
    <row r="3070" spans="1:50">
      <c r="A3070"/>
      <c r="B3070"/>
      <c r="C3070"/>
      <c r="D3070"/>
      <c r="E3070"/>
      <c r="F3070"/>
      <c r="G3070"/>
      <c r="H3070"/>
      <c r="I3070"/>
      <c r="J3070"/>
      <c r="K3070"/>
      <c r="L3070"/>
      <c r="M3070"/>
      <c r="N3070"/>
      <c r="O3070"/>
      <c r="P3070"/>
      <c r="Q3070"/>
      <c r="R3070"/>
      <c r="S3070"/>
      <c r="T3070"/>
      <c r="U3070"/>
      <c r="V3070"/>
      <c r="W3070"/>
      <c r="X3070"/>
      <c r="Y3070"/>
      <c r="Z3070"/>
      <c r="AA3070" s="11">
        <v>1.5509887553315237E-2</v>
      </c>
      <c r="AB3070" s="11">
        <v>0.81379999991506335</v>
      </c>
      <c r="AC3070" s="11">
        <v>0.55000000000000004</v>
      </c>
      <c r="AD3070" s="11">
        <v>0.1</v>
      </c>
      <c r="AE3070" s="11">
        <v>0.68099999999999994</v>
      </c>
      <c r="AF3070" s="11">
        <v>0.63500000000000001</v>
      </c>
      <c r="AG3070" s="11">
        <v>0.1</v>
      </c>
      <c r="AH3070" s="11">
        <v>0.32899999999999996</v>
      </c>
      <c r="AI3070" s="11">
        <v>0.52200000000000002</v>
      </c>
      <c r="AJ3070" s="11">
        <v>0.20285969588122202</v>
      </c>
      <c r="AK3070" s="11">
        <v>0.220875902357416</v>
      </c>
      <c r="AL3070" s="11">
        <v>0.23715199130596668</v>
      </c>
      <c r="AM3070" s="11">
        <v>3.2298201255813445E-2</v>
      </c>
      <c r="AN3070" s="11">
        <v>5.4246366699360567E-2</v>
      </c>
      <c r="AO3070" s="11">
        <v>0.15032739873698117</v>
      </c>
      <c r="AP3070" s="11">
        <v>0.41088000038266181</v>
      </c>
      <c r="AQ3070" s="11">
        <v>0.23715199130596668</v>
      </c>
      <c r="AS3070" s="11" t="e">
        <v>#DIV/0!</v>
      </c>
      <c r="AT3070" s="11">
        <v>12510191</v>
      </c>
      <c r="AW3070" s="11">
        <v>-0.03</v>
      </c>
      <c r="AX3070" s="11">
        <v>7.9540861409246599E-2</v>
      </c>
    </row>
    <row r="3071" spans="1:50">
      <c r="A3071"/>
      <c r="B3071"/>
      <c r="C3071"/>
      <c r="D3071"/>
      <c r="E3071"/>
      <c r="F3071"/>
      <c r="G3071"/>
      <c r="H3071"/>
      <c r="I3071"/>
      <c r="J3071"/>
      <c r="K3071"/>
      <c r="L3071"/>
      <c r="M3071"/>
      <c r="N3071"/>
      <c r="O3071"/>
      <c r="P3071"/>
      <c r="Q3071"/>
      <c r="R3071"/>
      <c r="S3071"/>
      <c r="T3071"/>
      <c r="U3071"/>
      <c r="V3071"/>
      <c r="W3071"/>
      <c r="X3071"/>
      <c r="Y3071"/>
      <c r="Z3071"/>
      <c r="AA3071" s="11">
        <v>1.5509887553315237E-2</v>
      </c>
      <c r="AB3071" s="11">
        <v>0.81759999983012677</v>
      </c>
      <c r="AC3071" s="11">
        <v>0.55000000000000004</v>
      </c>
      <c r="AD3071" s="11">
        <v>0.1</v>
      </c>
      <c r="AE3071" s="11">
        <v>0.67500000000000004</v>
      </c>
      <c r="AF3071" s="11">
        <v>0.63500000000000001</v>
      </c>
      <c r="AG3071" s="11">
        <v>0.1</v>
      </c>
      <c r="AH3071" s="11">
        <v>0.13100000000000001</v>
      </c>
      <c r="AI3071" s="11">
        <v>0.53799999999999992</v>
      </c>
      <c r="AJ3071" s="11">
        <v>0.19572968475248201</v>
      </c>
      <c r="AK3071" s="11">
        <v>0.20247155899707198</v>
      </c>
      <c r="AL3071" s="11">
        <v>0.22052459560800264</v>
      </c>
      <c r="AM3071" s="11">
        <v>3.7867335366746441E-2</v>
      </c>
      <c r="AN3071" s="11">
        <v>5.2840294634523E-2</v>
      </c>
      <c r="AO3071" s="11">
        <v>0.14915730947857378</v>
      </c>
      <c r="AP3071" s="11">
        <v>0.41944000019133088</v>
      </c>
      <c r="AQ3071" s="11">
        <v>0.22052459560800264</v>
      </c>
      <c r="AS3071" s="11" t="e">
        <v>#DIV/0!</v>
      </c>
      <c r="AT3071" s="11">
        <v>12492297</v>
      </c>
      <c r="AW3071" s="11">
        <v>-0.05</v>
      </c>
      <c r="AX3071" s="11">
        <v>7.4490766874943215E-2</v>
      </c>
    </row>
    <row r="3072" spans="1:50">
      <c r="A3072"/>
      <c r="B3072"/>
      <c r="C3072"/>
      <c r="D3072"/>
      <c r="E3072"/>
      <c r="F3072"/>
      <c r="G3072"/>
      <c r="H3072"/>
      <c r="I3072"/>
      <c r="J3072"/>
      <c r="K3072"/>
      <c r="L3072"/>
      <c r="M3072"/>
      <c r="N3072"/>
      <c r="O3072"/>
      <c r="P3072"/>
      <c r="Q3072"/>
      <c r="R3072"/>
      <c r="S3072"/>
      <c r="T3072"/>
      <c r="U3072"/>
      <c r="V3072"/>
      <c r="W3072"/>
      <c r="X3072"/>
      <c r="Y3072"/>
      <c r="Z3072"/>
      <c r="AA3072" s="11">
        <v>1.5509887553315237E-2</v>
      </c>
      <c r="AB3072" s="11">
        <v>0.82139999974519018</v>
      </c>
      <c r="AC3072" s="11">
        <v>0.55000000000000004</v>
      </c>
      <c r="AD3072" s="11">
        <v>0.1</v>
      </c>
      <c r="AE3072" s="11">
        <v>0.66099999999999992</v>
      </c>
      <c r="AF3072" s="11">
        <v>0.74400000000000011</v>
      </c>
      <c r="AG3072" s="11">
        <v>0.1</v>
      </c>
      <c r="AH3072" s="11">
        <v>0.12838000005856157</v>
      </c>
      <c r="AI3072" s="11">
        <v>0.61</v>
      </c>
      <c r="AJ3072" s="11">
        <v>0.17830930758314398</v>
      </c>
      <c r="AK3072" s="11">
        <v>0.17726806947039001</v>
      </c>
      <c r="AL3072" s="11">
        <v>0.22922373528991896</v>
      </c>
      <c r="AM3072" s="11">
        <v>5.7635773122739001E-2</v>
      </c>
      <c r="AN3072" s="11">
        <v>5.1434222569685432E-2</v>
      </c>
      <c r="AO3072" s="11">
        <v>0.15273448272761617</v>
      </c>
      <c r="AP3072" s="11">
        <v>0.42799999999999999</v>
      </c>
      <c r="AQ3072" s="11">
        <v>0.22922373528991896</v>
      </c>
      <c r="AS3072" s="11" t="e">
        <v>#DIV/0!</v>
      </c>
      <c r="AT3072" s="11">
        <v>12475084</v>
      </c>
      <c r="AW3072" s="11">
        <v>-0.04</v>
      </c>
      <c r="AX3072" s="11">
        <v>7.9720453290940185E-2</v>
      </c>
    </row>
    <row r="3073" spans="1:50">
      <c r="A3073"/>
      <c r="B3073"/>
      <c r="C3073"/>
      <c r="D3073"/>
      <c r="E3073"/>
      <c r="F3073"/>
      <c r="G3073"/>
      <c r="H3073"/>
      <c r="I3073"/>
      <c r="J3073"/>
      <c r="K3073"/>
      <c r="L3073"/>
      <c r="M3073"/>
      <c r="N3073"/>
      <c r="O3073"/>
      <c r="P3073"/>
      <c r="Q3073"/>
      <c r="R3073"/>
      <c r="S3073"/>
      <c r="T3073"/>
      <c r="U3073"/>
      <c r="V3073"/>
      <c r="W3073"/>
      <c r="X3073"/>
      <c r="Y3073"/>
      <c r="Z3073"/>
      <c r="AA3073" s="11">
        <v>1.5509887553315237E-2</v>
      </c>
      <c r="AB3073" s="11">
        <v>0.82519999966025348</v>
      </c>
      <c r="AC3073" s="11">
        <v>0.43200000000000005</v>
      </c>
      <c r="AD3073" s="11">
        <v>0.1</v>
      </c>
      <c r="AE3073" s="11">
        <v>0.67599999999999993</v>
      </c>
      <c r="AF3073" s="11">
        <v>0.82700000000000007</v>
      </c>
      <c r="AG3073" s="11">
        <v>0.1</v>
      </c>
      <c r="AH3073" s="11">
        <v>0.12576000011712313</v>
      </c>
      <c r="AI3073" s="11">
        <v>0.47200000000000003</v>
      </c>
      <c r="AJ3073" s="11">
        <v>0.29496145364910997</v>
      </c>
      <c r="AK3073" s="11">
        <v>0.201496277890968</v>
      </c>
      <c r="AL3073" s="11">
        <v>0.22850270407707315</v>
      </c>
      <c r="AM3073" s="11">
        <v>7.5725892932116776E-2</v>
      </c>
      <c r="AN3073" s="11">
        <v>5.0028150504847851E-2</v>
      </c>
      <c r="AO3073" s="11">
        <v>0.16991747548711769</v>
      </c>
      <c r="AP3073" s="11">
        <v>0.41700000000000004</v>
      </c>
      <c r="AQ3073" s="11">
        <v>0.22850270407707315</v>
      </c>
      <c r="AS3073" s="11" t="e">
        <v>#DIV/0!</v>
      </c>
      <c r="AT3073" s="11">
        <v>12459352</v>
      </c>
      <c r="AW3073" s="11">
        <v>-0.04</v>
      </c>
      <c r="AX3073" s="11">
        <v>6.6224102230135917E-2</v>
      </c>
    </row>
    <row r="3074" spans="1:50">
      <c r="A3074"/>
      <c r="B3074"/>
      <c r="C3074"/>
      <c r="D3074"/>
      <c r="E3074"/>
      <c r="F3074"/>
      <c r="G3074"/>
      <c r="H3074"/>
      <c r="I3074"/>
      <c r="J3074"/>
      <c r="K3074"/>
      <c r="L3074"/>
      <c r="M3074"/>
      <c r="N3074"/>
      <c r="O3074"/>
      <c r="P3074"/>
      <c r="Q3074"/>
      <c r="R3074"/>
      <c r="S3074"/>
      <c r="T3074"/>
      <c r="U3074"/>
      <c r="V3074"/>
      <c r="W3074"/>
      <c r="X3074"/>
      <c r="Y3074"/>
      <c r="Z3074"/>
      <c r="AA3074" s="11">
        <v>1.5509887553315237E-2</v>
      </c>
      <c r="AB3074" s="11">
        <v>0.82899999957531689</v>
      </c>
      <c r="AC3074" s="11">
        <v>0.42</v>
      </c>
      <c r="AD3074" s="11">
        <v>0.2</v>
      </c>
      <c r="AE3074" s="11">
        <v>0.68799999999999994</v>
      </c>
      <c r="AF3074" s="11">
        <v>0.496</v>
      </c>
      <c r="AG3074" s="11">
        <v>0.1</v>
      </c>
      <c r="AH3074" s="11">
        <v>0.12314000017568467</v>
      </c>
      <c r="AI3074" s="11">
        <v>0.52600000000000002</v>
      </c>
      <c r="AJ3074" s="11">
        <v>0.24321048796525399</v>
      </c>
      <c r="AK3074" s="11">
        <v>0.194178521505774</v>
      </c>
      <c r="AL3074" s="11">
        <v>0.22604616929484389</v>
      </c>
      <c r="AM3074" s="11">
        <v>0.10939142268906811</v>
      </c>
      <c r="AN3074" s="11">
        <v>4.8622078440010284E-2</v>
      </c>
      <c r="AO3074" s="11">
        <v>0.15048077118917441</v>
      </c>
      <c r="AP3074" s="11">
        <v>0.41100000000000003</v>
      </c>
      <c r="AQ3074" s="11">
        <v>0.22604616929484389</v>
      </c>
      <c r="AS3074" s="11" t="e">
        <v>#DIV/0!</v>
      </c>
      <c r="AT3074" s="11">
        <v>12449219</v>
      </c>
      <c r="AW3074" s="11">
        <v>-0.06</v>
      </c>
      <c r="AX3074" s="11">
        <v>6.9501001936281781E-2</v>
      </c>
    </row>
    <row r="3075" spans="1:50">
      <c r="A3075"/>
      <c r="B3075"/>
      <c r="C3075"/>
      <c r="D3075"/>
      <c r="E3075"/>
      <c r="F3075"/>
      <c r="G3075"/>
      <c r="H3075"/>
      <c r="I3075"/>
      <c r="J3075"/>
      <c r="K3075"/>
      <c r="L3075"/>
      <c r="M3075"/>
      <c r="N3075"/>
      <c r="O3075"/>
      <c r="P3075"/>
      <c r="Q3075"/>
      <c r="R3075"/>
      <c r="S3075"/>
      <c r="T3075"/>
      <c r="U3075"/>
      <c r="V3075"/>
      <c r="W3075"/>
      <c r="X3075"/>
      <c r="Y3075"/>
      <c r="Z3075"/>
      <c r="AA3075" s="11">
        <v>1.5509887553315237E-2</v>
      </c>
      <c r="AB3075" s="11">
        <v>0.8327999994903803</v>
      </c>
      <c r="AC3075" s="11">
        <v>0.41100000000000003</v>
      </c>
      <c r="AD3075" s="11">
        <v>0.2</v>
      </c>
      <c r="AE3075" s="11">
        <v>0.57799999999999996</v>
      </c>
      <c r="AF3075" s="11">
        <v>0.24100000000000002</v>
      </c>
      <c r="AG3075" s="11">
        <v>0.1</v>
      </c>
      <c r="AH3075" s="11">
        <v>0.12052000023424625</v>
      </c>
      <c r="AI3075" s="11">
        <v>0.55399999999999994</v>
      </c>
      <c r="AJ3075" s="11">
        <v>0.223663409120788</v>
      </c>
      <c r="AK3075" s="11">
        <v>0.19247285158543401</v>
      </c>
      <c r="AL3075" s="11">
        <v>0.23197877995338706</v>
      </c>
      <c r="AM3075" s="11">
        <v>0.14752441140517333</v>
      </c>
      <c r="AN3075" s="11">
        <v>4.7216006375172717E-2</v>
      </c>
      <c r="AO3075" s="11">
        <v>0.13276399269510594</v>
      </c>
      <c r="AP3075" s="11">
        <v>0.52100000000000002</v>
      </c>
      <c r="AQ3075" s="11">
        <v>0.23197877995338706</v>
      </c>
      <c r="AS3075" s="11" t="e">
        <v>#DIV/0!</v>
      </c>
      <c r="AT3075" s="11">
        <v>12462879</v>
      </c>
      <c r="AW3075" s="11">
        <v>-0.08</v>
      </c>
      <c r="AX3075" s="11">
        <v>6.7586680645773889E-2</v>
      </c>
    </row>
    <row r="3076" spans="1:50">
      <c r="A3076"/>
      <c r="B3076"/>
      <c r="C3076"/>
      <c r="D3076"/>
      <c r="E3076"/>
      <c r="F3076"/>
      <c r="G3076"/>
      <c r="H3076"/>
      <c r="I3076"/>
      <c r="J3076"/>
      <c r="K3076"/>
      <c r="L3076"/>
      <c r="M3076"/>
      <c r="N3076"/>
      <c r="O3076"/>
      <c r="P3076"/>
      <c r="Q3076"/>
      <c r="R3076"/>
      <c r="S3076"/>
      <c r="T3076"/>
      <c r="U3076"/>
      <c r="V3076"/>
      <c r="W3076"/>
      <c r="X3076"/>
      <c r="Y3076"/>
      <c r="Z3076"/>
      <c r="AA3076" s="11">
        <v>1.5509887553315237E-2</v>
      </c>
      <c r="AB3076" s="11">
        <v>0.83659999940544361</v>
      </c>
      <c r="AC3076" s="11">
        <v>0.308</v>
      </c>
      <c r="AD3076" s="11">
        <v>0.1</v>
      </c>
      <c r="AE3076" s="11">
        <v>0.441</v>
      </c>
      <c r="AF3076" s="11">
        <v>4.5999999999999999E-2</v>
      </c>
      <c r="AG3076" s="11">
        <v>0.1</v>
      </c>
      <c r="AH3076" s="11">
        <v>0.11790000029280781</v>
      </c>
      <c r="AI3076" s="11">
        <v>0.504</v>
      </c>
      <c r="AJ3076" s="11">
        <v>0.21276248985528001</v>
      </c>
      <c r="AK3076" s="11">
        <v>0.18926727012312</v>
      </c>
      <c r="AL3076" s="11">
        <v>0.20212772406622773</v>
      </c>
      <c r="AM3076" s="11">
        <v>0.26538294785994332</v>
      </c>
      <c r="AN3076" s="11">
        <v>4.5809934310335143E-2</v>
      </c>
      <c r="AO3076" s="11">
        <v>0.11724917215160965</v>
      </c>
      <c r="AP3076" s="11">
        <v>0.51200000000000001</v>
      </c>
      <c r="AQ3076" s="11">
        <v>0.20212772406622773</v>
      </c>
      <c r="AS3076" s="11" t="e">
        <v>#DIV/0!</v>
      </c>
      <c r="AT3076" s="11">
        <v>12522784</v>
      </c>
      <c r="AW3076" s="11">
        <v>-0.12</v>
      </c>
      <c r="AX3076" s="11">
        <v>6.2487835868163255E-2</v>
      </c>
    </row>
    <row r="3077" spans="1:50">
      <c r="A3077"/>
      <c r="B3077"/>
      <c r="C3077"/>
      <c r="D3077"/>
      <c r="E3077"/>
      <c r="F3077"/>
      <c r="G3077"/>
      <c r="H3077"/>
      <c r="I3077"/>
      <c r="J3077"/>
      <c r="K3077"/>
      <c r="L3077"/>
      <c r="M3077"/>
      <c r="N3077"/>
      <c r="O3077"/>
      <c r="P3077"/>
      <c r="Q3077"/>
      <c r="R3077"/>
      <c r="S3077"/>
      <c r="T3077"/>
      <c r="U3077"/>
      <c r="V3077"/>
      <c r="W3077"/>
      <c r="X3077"/>
      <c r="Y3077"/>
      <c r="Z3077"/>
      <c r="AA3077" s="11">
        <v>1.5509887553315237E-2</v>
      </c>
      <c r="AB3077" s="11">
        <v>0.84039999932050702</v>
      </c>
      <c r="AC3077" s="11">
        <v>0.3</v>
      </c>
      <c r="AD3077" s="11">
        <v>0.1</v>
      </c>
      <c r="AE3077" s="11">
        <v>0.58399999999999996</v>
      </c>
      <c r="AF3077" s="11">
        <v>4.5540000010281793E-2</v>
      </c>
      <c r="AG3077" s="11">
        <v>9.9000000022351736E-2</v>
      </c>
      <c r="AH3077" s="11">
        <v>0.11528000035136937</v>
      </c>
      <c r="AI3077" s="11">
        <v>0.44799999999999995</v>
      </c>
      <c r="AJ3077" s="11">
        <v>0.21563486489252465</v>
      </c>
      <c r="AK3077" s="11">
        <v>0.19237459735243459</v>
      </c>
      <c r="AL3077" s="11">
        <v>0.20510644675898576</v>
      </c>
      <c r="AM3077" s="11">
        <v>0.2627291184406616</v>
      </c>
      <c r="AN3077" s="11">
        <v>4.5351834977471119E-2</v>
      </c>
      <c r="AO3077" s="11">
        <v>0.12107668034454208</v>
      </c>
      <c r="AP3077" s="11">
        <v>0.48200000000000004</v>
      </c>
      <c r="AQ3077" s="11">
        <v>0.20510644675898576</v>
      </c>
      <c r="AS3077" s="11" t="e">
        <v>#DIV/0!</v>
      </c>
      <c r="AW3077" s="11">
        <v>-0.11</v>
      </c>
      <c r="AX3077" s="11">
        <v>5.6881922914525651E-2</v>
      </c>
    </row>
    <row r="3078" spans="1:50">
      <c r="A3078"/>
      <c r="B3078"/>
      <c r="C3078"/>
      <c r="D3078"/>
      <c r="E3078"/>
      <c r="F3078"/>
      <c r="G3078"/>
      <c r="H3078"/>
      <c r="I3078"/>
      <c r="J3078"/>
      <c r="K3078"/>
      <c r="L3078"/>
      <c r="M3078"/>
      <c r="N3078"/>
      <c r="O3078"/>
      <c r="P3078"/>
      <c r="Q3078"/>
      <c r="R3078"/>
      <c r="S3078"/>
      <c r="T3078"/>
      <c r="U3078"/>
      <c r="V3078"/>
      <c r="W3078"/>
      <c r="X3078"/>
      <c r="Y3078"/>
      <c r="Z3078"/>
    </row>
    <row r="3079" spans="1:50">
      <c r="A3079"/>
      <c r="B3079"/>
      <c r="C3079"/>
      <c r="D3079"/>
      <c r="E3079"/>
      <c r="F3079"/>
      <c r="G3079"/>
      <c r="H3079"/>
      <c r="I3079"/>
      <c r="J3079"/>
      <c r="K3079"/>
      <c r="L3079"/>
      <c r="M3079"/>
      <c r="N3079"/>
      <c r="O3079"/>
      <c r="P3079"/>
      <c r="Q3079"/>
      <c r="R3079"/>
      <c r="S3079"/>
      <c r="T3079"/>
      <c r="U3079"/>
      <c r="V3079"/>
      <c r="W3079"/>
      <c r="X3079"/>
      <c r="Y3079"/>
      <c r="Z3079"/>
    </row>
    <row r="3080" spans="1:50">
      <c r="A3080"/>
      <c r="B3080"/>
      <c r="C3080"/>
      <c r="D3080"/>
      <c r="E3080"/>
      <c r="F3080"/>
      <c r="G3080"/>
      <c r="H3080"/>
      <c r="I3080"/>
      <c r="J3080"/>
      <c r="K3080"/>
      <c r="L3080"/>
      <c r="M3080"/>
      <c r="N3080"/>
      <c r="O3080"/>
      <c r="P3080"/>
      <c r="Q3080"/>
      <c r="R3080"/>
      <c r="S3080"/>
      <c r="T3080"/>
      <c r="U3080"/>
      <c r="V3080"/>
      <c r="W3080"/>
      <c r="X3080"/>
      <c r="Y3080"/>
      <c r="Z3080"/>
    </row>
    <row r="3081" spans="1:50">
      <c r="A3081"/>
      <c r="B3081"/>
      <c r="C3081"/>
      <c r="D3081"/>
      <c r="E3081"/>
      <c r="F3081"/>
      <c r="G3081"/>
      <c r="H3081"/>
      <c r="I3081"/>
      <c r="J3081"/>
      <c r="K3081"/>
      <c r="L3081"/>
      <c r="M3081"/>
      <c r="N3081"/>
      <c r="O3081"/>
      <c r="P3081"/>
      <c r="Q3081"/>
      <c r="R3081"/>
      <c r="S3081"/>
      <c r="T3081"/>
      <c r="U3081"/>
      <c r="V3081"/>
      <c r="W3081"/>
      <c r="X3081"/>
      <c r="Y3081"/>
      <c r="Z3081"/>
    </row>
    <row r="3082" spans="1:50">
      <c r="A3082"/>
      <c r="B3082"/>
      <c r="C3082"/>
      <c r="D3082"/>
      <c r="E3082"/>
      <c r="F3082"/>
      <c r="G3082"/>
      <c r="H3082"/>
      <c r="I3082"/>
      <c r="J3082"/>
      <c r="K3082"/>
      <c r="L3082"/>
      <c r="M3082"/>
      <c r="N3082"/>
      <c r="O3082"/>
      <c r="P3082"/>
      <c r="Q3082"/>
      <c r="R3082"/>
      <c r="S3082"/>
      <c r="T3082"/>
      <c r="U3082"/>
      <c r="V3082"/>
      <c r="W3082"/>
      <c r="X3082"/>
      <c r="Y3082"/>
      <c r="Z3082"/>
    </row>
    <row r="3083" spans="1:50">
      <c r="A3083"/>
      <c r="B3083"/>
      <c r="C3083"/>
      <c r="D3083"/>
      <c r="E3083"/>
      <c r="F3083"/>
      <c r="G3083"/>
      <c r="H3083"/>
      <c r="I3083"/>
      <c r="J3083"/>
      <c r="K3083"/>
      <c r="L3083"/>
      <c r="M3083"/>
      <c r="N3083"/>
      <c r="O3083"/>
      <c r="P3083"/>
      <c r="Q3083"/>
      <c r="R3083"/>
      <c r="S3083"/>
      <c r="T3083"/>
      <c r="U3083"/>
      <c r="V3083"/>
      <c r="W3083"/>
      <c r="X3083"/>
      <c r="Y3083"/>
      <c r="Z3083"/>
    </row>
    <row r="3084" spans="1:50">
      <c r="A3084"/>
      <c r="B3084"/>
      <c r="C3084"/>
      <c r="D3084"/>
      <c r="E3084"/>
      <c r="F3084"/>
      <c r="G3084"/>
      <c r="H3084"/>
      <c r="I3084"/>
      <c r="J3084"/>
      <c r="K3084"/>
      <c r="L3084"/>
      <c r="M3084"/>
      <c r="N3084"/>
      <c r="O3084"/>
      <c r="P3084"/>
      <c r="Q3084"/>
      <c r="R3084"/>
      <c r="S3084"/>
      <c r="T3084"/>
      <c r="U3084"/>
      <c r="V3084"/>
      <c r="W3084"/>
      <c r="X3084"/>
      <c r="Y3084"/>
      <c r="Z3084"/>
    </row>
    <row r="3085" spans="1:50">
      <c r="A3085"/>
      <c r="B3085"/>
      <c r="C3085"/>
      <c r="D3085"/>
      <c r="E3085"/>
      <c r="F3085"/>
      <c r="G3085"/>
      <c r="H3085"/>
      <c r="I3085"/>
      <c r="J3085"/>
      <c r="K3085"/>
      <c r="L3085"/>
      <c r="M3085"/>
      <c r="N3085"/>
      <c r="O3085"/>
      <c r="P3085"/>
      <c r="Q3085"/>
      <c r="R3085"/>
      <c r="S3085"/>
      <c r="T3085"/>
      <c r="U3085"/>
      <c r="V3085"/>
      <c r="W3085"/>
      <c r="X3085"/>
      <c r="Y3085"/>
      <c r="Z3085"/>
    </row>
    <row r="3086" spans="1:50">
      <c r="A3086"/>
      <c r="B3086"/>
      <c r="C3086"/>
      <c r="D3086"/>
      <c r="E3086"/>
      <c r="F3086"/>
      <c r="G3086"/>
      <c r="H3086"/>
      <c r="I3086"/>
      <c r="J3086"/>
      <c r="K3086"/>
      <c r="L3086"/>
      <c r="M3086"/>
      <c r="N3086"/>
      <c r="O3086"/>
      <c r="P3086"/>
      <c r="Q3086"/>
      <c r="R3086"/>
      <c r="S3086"/>
      <c r="T3086"/>
      <c r="U3086"/>
      <c r="V3086"/>
      <c r="W3086"/>
      <c r="X3086"/>
      <c r="Y3086"/>
      <c r="Z3086"/>
    </row>
    <row r="3087" spans="1:50">
      <c r="A3087"/>
      <c r="B3087"/>
      <c r="C3087"/>
      <c r="D3087"/>
      <c r="E3087"/>
      <c r="F3087"/>
      <c r="G3087"/>
      <c r="H3087"/>
      <c r="I3087"/>
      <c r="J3087"/>
      <c r="K3087"/>
      <c r="L3087"/>
      <c r="M3087"/>
      <c r="N3087"/>
      <c r="O3087"/>
      <c r="P3087"/>
      <c r="Q3087"/>
      <c r="R3087"/>
      <c r="S3087"/>
      <c r="T3087"/>
      <c r="U3087"/>
      <c r="V3087"/>
      <c r="W3087"/>
      <c r="X3087"/>
      <c r="Y3087"/>
      <c r="Z3087"/>
    </row>
    <row r="3088" spans="1:50">
      <c r="A3088"/>
      <c r="B3088"/>
      <c r="C3088"/>
      <c r="D3088"/>
      <c r="E3088"/>
      <c r="F3088"/>
      <c r="G3088"/>
      <c r="H3088"/>
      <c r="I3088"/>
      <c r="J3088"/>
      <c r="K3088"/>
      <c r="L3088"/>
      <c r="M3088"/>
      <c r="N3088"/>
      <c r="O3088"/>
      <c r="P3088"/>
      <c r="Q3088"/>
      <c r="R3088"/>
      <c r="S3088"/>
      <c r="T3088"/>
      <c r="U3088"/>
      <c r="V3088"/>
      <c r="W3088"/>
      <c r="X3088"/>
      <c r="Y3088"/>
      <c r="Z3088"/>
    </row>
    <row r="3089" spans="1:26">
      <c r="A3089"/>
      <c r="B3089"/>
      <c r="C3089"/>
      <c r="D3089"/>
      <c r="E3089"/>
      <c r="F3089"/>
      <c r="G3089"/>
      <c r="H3089"/>
      <c r="I3089"/>
      <c r="J3089"/>
      <c r="K3089"/>
      <c r="L3089"/>
      <c r="M3089"/>
      <c r="N3089"/>
      <c r="O3089"/>
      <c r="P3089"/>
      <c r="Q3089"/>
      <c r="R3089"/>
      <c r="S3089"/>
      <c r="T3089"/>
      <c r="U3089"/>
      <c r="V3089"/>
      <c r="W3089"/>
      <c r="X3089"/>
      <c r="Y3089"/>
      <c r="Z3089"/>
    </row>
    <row r="3090" spans="1:26">
      <c r="A3090"/>
      <c r="B3090"/>
      <c r="C3090"/>
      <c r="D3090"/>
      <c r="E3090"/>
      <c r="F3090"/>
      <c r="G3090"/>
      <c r="H3090"/>
      <c r="I3090"/>
      <c r="J3090"/>
      <c r="K3090"/>
      <c r="L3090"/>
      <c r="M3090"/>
      <c r="N3090"/>
      <c r="O3090"/>
      <c r="P3090"/>
      <c r="Q3090"/>
      <c r="R3090"/>
      <c r="S3090"/>
      <c r="T3090"/>
      <c r="U3090"/>
      <c r="V3090"/>
      <c r="W3090"/>
      <c r="X3090"/>
      <c r="Y3090"/>
      <c r="Z3090"/>
    </row>
    <row r="3091" spans="1:26">
      <c r="A3091"/>
      <c r="B3091"/>
      <c r="C3091"/>
      <c r="D3091"/>
      <c r="E3091"/>
      <c r="F3091"/>
      <c r="G3091"/>
      <c r="H3091"/>
      <c r="I3091"/>
      <c r="J3091"/>
      <c r="K3091"/>
      <c r="L3091"/>
      <c r="M3091"/>
      <c r="N3091"/>
      <c r="O3091"/>
      <c r="P3091"/>
      <c r="Q3091"/>
      <c r="R3091"/>
      <c r="S3091"/>
      <c r="T3091"/>
      <c r="U3091"/>
      <c r="V3091"/>
      <c r="W3091"/>
      <c r="X3091"/>
      <c r="Y3091"/>
      <c r="Z3091"/>
    </row>
    <row r="3092" spans="1:26">
      <c r="A3092"/>
      <c r="B3092"/>
      <c r="C3092"/>
      <c r="D3092"/>
      <c r="E3092"/>
      <c r="F3092"/>
      <c r="G3092"/>
      <c r="H3092"/>
      <c r="I3092"/>
      <c r="J3092"/>
      <c r="K3092"/>
      <c r="L3092"/>
      <c r="M3092"/>
      <c r="N3092"/>
      <c r="O3092"/>
      <c r="P3092"/>
      <c r="Q3092"/>
      <c r="R3092"/>
      <c r="S3092"/>
      <c r="T3092"/>
      <c r="U3092"/>
      <c r="V3092"/>
      <c r="W3092"/>
      <c r="X3092"/>
      <c r="Y3092"/>
      <c r="Z3092"/>
    </row>
    <row r="3093" spans="1:26">
      <c r="A3093"/>
      <c r="B3093"/>
      <c r="C3093"/>
      <c r="D3093"/>
      <c r="E3093"/>
      <c r="F3093"/>
      <c r="G3093"/>
      <c r="H3093"/>
      <c r="I3093"/>
      <c r="J3093"/>
      <c r="K3093"/>
      <c r="L3093"/>
      <c r="M3093"/>
      <c r="N3093"/>
      <c r="O3093"/>
      <c r="P3093"/>
      <c r="Q3093"/>
      <c r="R3093"/>
      <c r="S3093"/>
      <c r="T3093"/>
      <c r="U3093"/>
      <c r="V3093"/>
      <c r="W3093"/>
      <c r="X3093"/>
      <c r="Y3093"/>
      <c r="Z3093"/>
    </row>
    <row r="3094" spans="1:26">
      <c r="A3094"/>
      <c r="B3094"/>
      <c r="C3094"/>
      <c r="D3094"/>
      <c r="E3094"/>
      <c r="F3094"/>
      <c r="G3094"/>
      <c r="H3094"/>
      <c r="I3094"/>
      <c r="J3094"/>
      <c r="K3094"/>
      <c r="L3094"/>
      <c r="M3094"/>
      <c r="N3094"/>
      <c r="O3094"/>
      <c r="P3094"/>
      <c r="Q3094"/>
      <c r="R3094"/>
      <c r="S3094"/>
      <c r="T3094"/>
      <c r="U3094"/>
      <c r="V3094"/>
      <c r="W3094"/>
      <c r="X3094"/>
      <c r="Y3094"/>
      <c r="Z3094"/>
    </row>
    <row r="3095" spans="1:26">
      <c r="A3095"/>
      <c r="B3095"/>
      <c r="C3095"/>
      <c r="D3095"/>
      <c r="E3095"/>
      <c r="F3095"/>
      <c r="G3095"/>
      <c r="H3095"/>
      <c r="I3095"/>
      <c r="J3095"/>
      <c r="K3095"/>
      <c r="L3095"/>
      <c r="M3095"/>
      <c r="N3095"/>
      <c r="O3095"/>
      <c r="P3095"/>
      <c r="Q3095"/>
      <c r="R3095"/>
      <c r="S3095"/>
      <c r="T3095"/>
      <c r="U3095"/>
      <c r="V3095"/>
      <c r="W3095"/>
      <c r="X3095"/>
      <c r="Y3095"/>
      <c r="Z3095"/>
    </row>
    <row r="3096" spans="1:26">
      <c r="A3096"/>
      <c r="B3096"/>
      <c r="C3096"/>
      <c r="D3096"/>
      <c r="E3096"/>
      <c r="F3096"/>
      <c r="G3096"/>
      <c r="H3096"/>
      <c r="I3096"/>
      <c r="J3096"/>
      <c r="K3096"/>
      <c r="L3096"/>
      <c r="M3096"/>
      <c r="N3096"/>
      <c r="O3096"/>
      <c r="P3096"/>
      <c r="Q3096"/>
      <c r="R3096"/>
      <c r="S3096"/>
      <c r="T3096"/>
      <c r="U3096"/>
      <c r="V3096"/>
      <c r="W3096"/>
      <c r="X3096"/>
      <c r="Y3096"/>
      <c r="Z3096"/>
    </row>
    <row r="3097" spans="1:26">
      <c r="A3097"/>
      <c r="B3097"/>
      <c r="C3097"/>
      <c r="D3097"/>
      <c r="E3097"/>
      <c r="F3097"/>
      <c r="G3097"/>
      <c r="H3097"/>
      <c r="I3097"/>
      <c r="J3097"/>
      <c r="K3097"/>
      <c r="L3097"/>
      <c r="M3097"/>
      <c r="N3097"/>
      <c r="O3097"/>
      <c r="P3097"/>
      <c r="Q3097"/>
      <c r="R3097"/>
      <c r="S3097"/>
      <c r="T3097"/>
      <c r="U3097"/>
      <c r="V3097"/>
      <c r="W3097"/>
      <c r="X3097"/>
      <c r="Y3097"/>
      <c r="Z3097"/>
    </row>
    <row r="3098" spans="1:26">
      <c r="A3098"/>
      <c r="B3098"/>
      <c r="C3098"/>
      <c r="D3098"/>
      <c r="E3098"/>
      <c r="F3098"/>
      <c r="G3098"/>
      <c r="H3098"/>
      <c r="I3098"/>
      <c r="J3098"/>
      <c r="K3098"/>
      <c r="L3098"/>
      <c r="M3098"/>
      <c r="N3098"/>
      <c r="O3098"/>
      <c r="P3098"/>
      <c r="Q3098"/>
      <c r="R3098"/>
      <c r="S3098"/>
      <c r="T3098"/>
      <c r="U3098"/>
      <c r="V3098"/>
      <c r="W3098"/>
      <c r="X3098"/>
      <c r="Y3098"/>
      <c r="Z3098"/>
    </row>
    <row r="3099" spans="1:26">
      <c r="A3099"/>
      <c r="B3099"/>
      <c r="C3099"/>
      <c r="D3099"/>
      <c r="E3099"/>
      <c r="F3099"/>
      <c r="G3099"/>
      <c r="H3099"/>
      <c r="I3099"/>
      <c r="J3099"/>
      <c r="K3099"/>
      <c r="L3099"/>
      <c r="M3099"/>
      <c r="N3099"/>
      <c r="O3099"/>
      <c r="P3099"/>
      <c r="Q3099"/>
      <c r="R3099"/>
      <c r="S3099"/>
      <c r="T3099"/>
      <c r="U3099"/>
      <c r="V3099"/>
      <c r="W3099"/>
      <c r="X3099"/>
      <c r="Y3099"/>
      <c r="Z3099"/>
    </row>
    <row r="3100" spans="1:26">
      <c r="A3100"/>
      <c r="B3100"/>
      <c r="C3100"/>
      <c r="D3100"/>
      <c r="E3100"/>
      <c r="F3100"/>
      <c r="G3100"/>
      <c r="H3100"/>
      <c r="I3100"/>
      <c r="J3100"/>
      <c r="K3100"/>
      <c r="L3100"/>
      <c r="M3100"/>
      <c r="N3100"/>
      <c r="O3100"/>
      <c r="P3100"/>
      <c r="Q3100"/>
      <c r="R3100"/>
      <c r="S3100"/>
      <c r="T3100"/>
      <c r="U3100"/>
      <c r="V3100"/>
      <c r="W3100"/>
      <c r="X3100"/>
      <c r="Y3100"/>
      <c r="Z3100"/>
    </row>
    <row r="3101" spans="1:26">
      <c r="A3101"/>
      <c r="B3101"/>
      <c r="C3101"/>
      <c r="D3101"/>
      <c r="E3101"/>
      <c r="F3101"/>
      <c r="G3101"/>
      <c r="H3101"/>
      <c r="I3101"/>
      <c r="J3101"/>
      <c r="K3101"/>
      <c r="L3101"/>
      <c r="M3101"/>
      <c r="N3101"/>
      <c r="O3101"/>
      <c r="P3101"/>
      <c r="Q3101"/>
      <c r="R3101"/>
      <c r="S3101"/>
      <c r="T3101"/>
      <c r="U3101"/>
      <c r="V3101"/>
      <c r="W3101"/>
      <c r="X3101"/>
      <c r="Y3101"/>
      <c r="Z3101"/>
    </row>
    <row r="3102" spans="1:26">
      <c r="A3102"/>
      <c r="B3102"/>
      <c r="C3102"/>
      <c r="D3102"/>
      <c r="E3102"/>
      <c r="F3102"/>
      <c r="G3102"/>
      <c r="H3102"/>
      <c r="I3102"/>
      <c r="J3102"/>
      <c r="K3102"/>
      <c r="L3102"/>
      <c r="M3102"/>
      <c r="N3102"/>
      <c r="O3102"/>
      <c r="P3102"/>
      <c r="Q3102"/>
      <c r="R3102"/>
      <c r="S3102"/>
      <c r="T3102"/>
      <c r="U3102"/>
      <c r="V3102"/>
      <c r="W3102"/>
      <c r="X3102"/>
      <c r="Y3102"/>
      <c r="Z3102"/>
    </row>
    <row r="3103" spans="1:26">
      <c r="A3103"/>
      <c r="B3103"/>
      <c r="C3103"/>
      <c r="D3103"/>
      <c r="E3103"/>
      <c r="F3103"/>
      <c r="G3103"/>
      <c r="H3103"/>
      <c r="I3103"/>
      <c r="J3103"/>
      <c r="K3103"/>
      <c r="L3103"/>
      <c r="M3103"/>
      <c r="N3103"/>
      <c r="O3103"/>
      <c r="P3103"/>
      <c r="Q3103"/>
      <c r="R3103"/>
      <c r="S3103"/>
      <c r="T3103"/>
      <c r="U3103"/>
      <c r="V3103"/>
      <c r="W3103"/>
      <c r="X3103"/>
      <c r="Y3103"/>
      <c r="Z3103"/>
    </row>
    <row r="3104" spans="1:26">
      <c r="A3104"/>
      <c r="B3104"/>
      <c r="C3104"/>
      <c r="D3104"/>
      <c r="E3104"/>
      <c r="F3104"/>
      <c r="G3104"/>
      <c r="H3104"/>
      <c r="I3104"/>
      <c r="J3104"/>
      <c r="K3104"/>
      <c r="L3104"/>
      <c r="M3104"/>
      <c r="N3104"/>
      <c r="O3104"/>
      <c r="P3104"/>
      <c r="Q3104"/>
      <c r="R3104"/>
      <c r="S3104"/>
      <c r="T3104"/>
      <c r="U3104"/>
      <c r="V3104"/>
      <c r="W3104"/>
      <c r="X3104"/>
      <c r="Y3104"/>
      <c r="Z3104"/>
    </row>
    <row r="3105" spans="1:26">
      <c r="A3105"/>
      <c r="B3105"/>
      <c r="C3105"/>
      <c r="D3105"/>
      <c r="E3105"/>
      <c r="F3105"/>
      <c r="G3105"/>
      <c r="H3105"/>
      <c r="I3105"/>
      <c r="J3105"/>
      <c r="K3105"/>
      <c r="L3105"/>
      <c r="M3105"/>
      <c r="N3105"/>
      <c r="O3105"/>
      <c r="P3105"/>
      <c r="Q3105"/>
      <c r="R3105"/>
      <c r="S3105"/>
      <c r="T3105"/>
      <c r="U3105"/>
      <c r="V3105"/>
      <c r="W3105"/>
      <c r="X3105"/>
      <c r="Y3105"/>
      <c r="Z3105"/>
    </row>
    <row r="3106" spans="1:26">
      <c r="A3106"/>
      <c r="B3106"/>
      <c r="C3106"/>
      <c r="D3106"/>
      <c r="E3106"/>
      <c r="F3106"/>
      <c r="G3106"/>
      <c r="H3106"/>
      <c r="I3106"/>
      <c r="J3106"/>
      <c r="K3106"/>
      <c r="L3106"/>
      <c r="M3106"/>
      <c r="N3106"/>
      <c r="O3106"/>
      <c r="P3106"/>
      <c r="Q3106"/>
      <c r="R3106"/>
      <c r="S3106"/>
      <c r="T3106"/>
      <c r="U3106"/>
      <c r="V3106"/>
      <c r="W3106"/>
      <c r="X3106"/>
      <c r="Y3106"/>
      <c r="Z3106"/>
    </row>
    <row r="3107" spans="1:26">
      <c r="A3107"/>
      <c r="B3107"/>
      <c r="C3107"/>
      <c r="D3107"/>
      <c r="E3107"/>
      <c r="F3107"/>
      <c r="G3107"/>
      <c r="H3107"/>
      <c r="I3107"/>
      <c r="J3107"/>
      <c r="K3107"/>
      <c r="L3107"/>
      <c r="M3107"/>
      <c r="N3107"/>
      <c r="O3107"/>
      <c r="P3107"/>
      <c r="Q3107"/>
      <c r="R3107"/>
      <c r="S3107"/>
      <c r="T3107"/>
      <c r="U3107"/>
      <c r="V3107"/>
      <c r="W3107"/>
      <c r="X3107"/>
      <c r="Y3107"/>
      <c r="Z3107"/>
    </row>
    <row r="3108" spans="1:26">
      <c r="A3108"/>
      <c r="B3108"/>
      <c r="C3108"/>
      <c r="D3108"/>
      <c r="E3108"/>
      <c r="F3108"/>
      <c r="G3108"/>
      <c r="H3108"/>
      <c r="I3108"/>
      <c r="J3108"/>
      <c r="K3108"/>
      <c r="L3108"/>
      <c r="M3108"/>
      <c r="N3108"/>
      <c r="O3108"/>
      <c r="P3108"/>
      <c r="Q3108"/>
      <c r="R3108"/>
      <c r="S3108"/>
      <c r="T3108"/>
      <c r="U3108"/>
      <c r="V3108"/>
      <c r="W3108"/>
      <c r="X3108"/>
      <c r="Y3108"/>
      <c r="Z3108"/>
    </row>
    <row r="3109" spans="1:26">
      <c r="A3109"/>
      <c r="B3109"/>
      <c r="C3109"/>
      <c r="D3109"/>
      <c r="E3109"/>
      <c r="F3109"/>
      <c r="G3109"/>
      <c r="H3109"/>
      <c r="I3109"/>
      <c r="J3109"/>
      <c r="K3109"/>
      <c r="L3109"/>
      <c r="M3109"/>
      <c r="N3109"/>
      <c r="O3109"/>
      <c r="P3109"/>
      <c r="Q3109"/>
      <c r="R3109"/>
      <c r="S3109"/>
      <c r="T3109"/>
      <c r="U3109"/>
      <c r="V3109"/>
      <c r="W3109"/>
      <c r="X3109"/>
      <c r="Y3109"/>
      <c r="Z3109"/>
    </row>
    <row r="3110" spans="1:26">
      <c r="A3110"/>
      <c r="B3110"/>
      <c r="C3110"/>
      <c r="D3110"/>
      <c r="E3110"/>
      <c r="F3110"/>
      <c r="G3110"/>
      <c r="H3110"/>
      <c r="I3110"/>
      <c r="J3110"/>
      <c r="K3110"/>
      <c r="L3110"/>
      <c r="M3110"/>
      <c r="N3110"/>
      <c r="O3110"/>
      <c r="P3110"/>
      <c r="Q3110"/>
      <c r="R3110"/>
      <c r="S3110"/>
      <c r="T3110"/>
      <c r="U3110"/>
      <c r="V3110"/>
      <c r="W3110"/>
      <c r="X3110"/>
      <c r="Y3110"/>
      <c r="Z3110"/>
    </row>
    <row r="3111" spans="1:26">
      <c r="A3111"/>
      <c r="B3111"/>
      <c r="C3111"/>
      <c r="D3111"/>
      <c r="E3111"/>
      <c r="F3111"/>
      <c r="G3111"/>
      <c r="H3111"/>
      <c r="I3111"/>
      <c r="J3111"/>
      <c r="K3111"/>
      <c r="L3111"/>
      <c r="M3111"/>
      <c r="N3111"/>
      <c r="O3111"/>
      <c r="P3111"/>
      <c r="Q3111"/>
      <c r="R3111"/>
      <c r="S3111"/>
      <c r="T3111"/>
      <c r="U3111"/>
      <c r="V3111"/>
      <c r="W3111"/>
      <c r="X3111"/>
      <c r="Y3111"/>
      <c r="Z3111"/>
    </row>
    <row r="3112" spans="1:26">
      <c r="A3112"/>
      <c r="B3112"/>
      <c r="C3112"/>
      <c r="D3112"/>
      <c r="E3112"/>
      <c r="F3112"/>
      <c r="G3112"/>
      <c r="H3112"/>
      <c r="I3112"/>
      <c r="J3112"/>
      <c r="K3112"/>
      <c r="L3112"/>
      <c r="M3112"/>
      <c r="N3112"/>
      <c r="O3112"/>
      <c r="P3112"/>
      <c r="Q3112"/>
      <c r="R3112"/>
      <c r="S3112"/>
      <c r="T3112"/>
      <c r="U3112"/>
      <c r="V3112"/>
      <c r="W3112"/>
      <c r="X3112"/>
      <c r="Y3112"/>
      <c r="Z3112"/>
    </row>
    <row r="3113" spans="1:26">
      <c r="A3113"/>
      <c r="B3113"/>
      <c r="C3113"/>
      <c r="D3113"/>
      <c r="E3113"/>
      <c r="F3113"/>
      <c r="G3113"/>
      <c r="H3113"/>
      <c r="I3113"/>
      <c r="J3113"/>
      <c r="K3113"/>
      <c r="L3113"/>
      <c r="M3113"/>
      <c r="N3113"/>
      <c r="O3113"/>
      <c r="P3113"/>
      <c r="Q3113"/>
      <c r="R3113"/>
      <c r="S3113"/>
      <c r="T3113"/>
      <c r="U3113"/>
      <c r="V3113"/>
      <c r="W3113"/>
      <c r="X3113"/>
      <c r="Y3113"/>
      <c r="Z3113"/>
    </row>
    <row r="3114" spans="1:26">
      <c r="A3114"/>
      <c r="B3114"/>
      <c r="C3114"/>
      <c r="D3114"/>
      <c r="E3114"/>
      <c r="F3114"/>
      <c r="G3114"/>
      <c r="H3114"/>
      <c r="I3114"/>
      <c r="J3114"/>
      <c r="K3114"/>
      <c r="L3114"/>
      <c r="M3114"/>
      <c r="N3114"/>
      <c r="O3114"/>
      <c r="P3114"/>
      <c r="Q3114"/>
      <c r="R3114"/>
      <c r="S3114"/>
      <c r="T3114"/>
      <c r="U3114"/>
      <c r="V3114"/>
      <c r="W3114"/>
      <c r="X3114"/>
      <c r="Y3114"/>
      <c r="Z3114"/>
    </row>
    <row r="3115" spans="1:26">
      <c r="A3115"/>
      <c r="B3115"/>
      <c r="C3115"/>
      <c r="D3115"/>
      <c r="E3115"/>
      <c r="F3115"/>
      <c r="G3115"/>
      <c r="H3115"/>
      <c r="I3115"/>
      <c r="J3115"/>
      <c r="K3115"/>
      <c r="L3115"/>
      <c r="M3115"/>
      <c r="N3115"/>
      <c r="O3115"/>
      <c r="P3115"/>
      <c r="Q3115"/>
      <c r="R3115"/>
      <c r="S3115"/>
      <c r="T3115"/>
      <c r="U3115"/>
      <c r="V3115"/>
      <c r="W3115"/>
      <c r="X3115"/>
      <c r="Y3115"/>
      <c r="Z3115"/>
    </row>
    <row r="3116" spans="1:26">
      <c r="A3116"/>
      <c r="B3116"/>
      <c r="C3116"/>
      <c r="D3116"/>
      <c r="E3116"/>
      <c r="F3116"/>
      <c r="G3116"/>
      <c r="H3116"/>
      <c r="I3116"/>
      <c r="J3116"/>
      <c r="K3116"/>
      <c r="L3116"/>
      <c r="M3116"/>
      <c r="N3116"/>
      <c r="O3116"/>
      <c r="P3116"/>
      <c r="Q3116"/>
      <c r="R3116"/>
      <c r="S3116"/>
      <c r="T3116"/>
      <c r="U3116"/>
      <c r="V3116"/>
      <c r="W3116"/>
      <c r="X3116"/>
      <c r="Y3116"/>
      <c r="Z3116"/>
    </row>
    <row r="3117" spans="1:26">
      <c r="A3117"/>
      <c r="B3117"/>
      <c r="C3117"/>
      <c r="D3117"/>
      <c r="E3117"/>
      <c r="F3117"/>
      <c r="G3117"/>
      <c r="H3117"/>
      <c r="I3117"/>
      <c r="J3117"/>
      <c r="K3117"/>
      <c r="L3117"/>
      <c r="M3117"/>
      <c r="N3117"/>
      <c r="O3117"/>
      <c r="P3117"/>
      <c r="Q3117"/>
      <c r="R3117"/>
      <c r="S3117"/>
      <c r="T3117"/>
      <c r="U3117"/>
      <c r="V3117"/>
      <c r="W3117"/>
      <c r="X3117"/>
      <c r="Y3117"/>
      <c r="Z3117"/>
    </row>
    <row r="3118" spans="1:26">
      <c r="A3118"/>
      <c r="B3118"/>
      <c r="C3118"/>
      <c r="D3118"/>
      <c r="E3118"/>
      <c r="F3118"/>
      <c r="G3118"/>
      <c r="H3118"/>
      <c r="I3118"/>
      <c r="J3118"/>
      <c r="K3118"/>
      <c r="L3118"/>
      <c r="M3118"/>
      <c r="N3118"/>
      <c r="O3118"/>
      <c r="P3118"/>
      <c r="Q3118"/>
      <c r="R3118"/>
      <c r="S3118"/>
      <c r="T3118"/>
      <c r="U3118"/>
      <c r="V3118"/>
      <c r="W3118"/>
      <c r="X3118"/>
      <c r="Y3118"/>
      <c r="Z3118"/>
    </row>
    <row r="3119" spans="1:26">
      <c r="A3119"/>
      <c r="B3119"/>
      <c r="C3119"/>
      <c r="D3119"/>
      <c r="E3119"/>
      <c r="F3119"/>
      <c r="G3119"/>
      <c r="H3119"/>
      <c r="I3119"/>
      <c r="J3119"/>
      <c r="K3119"/>
      <c r="L3119"/>
      <c r="M3119"/>
      <c r="N3119"/>
      <c r="O3119"/>
      <c r="P3119"/>
      <c r="Q3119"/>
      <c r="R3119"/>
      <c r="S3119"/>
      <c r="T3119"/>
      <c r="U3119"/>
      <c r="V3119"/>
      <c r="W3119"/>
      <c r="X3119"/>
      <c r="Y3119"/>
      <c r="Z3119"/>
    </row>
    <row r="3120" spans="1:26">
      <c r="A3120"/>
      <c r="B3120"/>
      <c r="C3120"/>
      <c r="D3120"/>
      <c r="E3120"/>
      <c r="F3120"/>
      <c r="G3120"/>
      <c r="H3120"/>
      <c r="I3120"/>
      <c r="J3120"/>
      <c r="K3120"/>
      <c r="L3120"/>
      <c r="M3120"/>
      <c r="N3120"/>
      <c r="O3120"/>
      <c r="P3120"/>
      <c r="Q3120"/>
      <c r="R3120"/>
      <c r="S3120"/>
      <c r="T3120"/>
      <c r="U3120"/>
      <c r="V3120"/>
      <c r="W3120"/>
      <c r="X3120"/>
      <c r="Y3120"/>
      <c r="Z3120"/>
    </row>
    <row r="3121" spans="1:26">
      <c r="A3121"/>
      <c r="B3121"/>
      <c r="C3121"/>
      <c r="D3121"/>
      <c r="E3121"/>
      <c r="F3121"/>
      <c r="G3121"/>
      <c r="H3121"/>
      <c r="I3121"/>
      <c r="J3121"/>
      <c r="K3121"/>
      <c r="L3121"/>
      <c r="M3121"/>
      <c r="N3121"/>
      <c r="O3121"/>
      <c r="P3121"/>
      <c r="Q3121"/>
      <c r="R3121"/>
      <c r="S3121"/>
      <c r="T3121"/>
      <c r="U3121"/>
      <c r="V3121"/>
      <c r="W3121"/>
      <c r="X3121"/>
      <c r="Y3121"/>
      <c r="Z3121"/>
    </row>
    <row r="3122" spans="1:26">
      <c r="A3122"/>
      <c r="B3122"/>
      <c r="C3122"/>
      <c r="D3122"/>
      <c r="E3122"/>
      <c r="F3122"/>
      <c r="G3122"/>
      <c r="H3122"/>
      <c r="I3122"/>
      <c r="J3122"/>
      <c r="K3122"/>
      <c r="L3122"/>
      <c r="M3122"/>
      <c r="N3122"/>
      <c r="O3122"/>
      <c r="P3122"/>
      <c r="Q3122"/>
      <c r="R3122"/>
      <c r="S3122"/>
      <c r="T3122"/>
      <c r="U3122"/>
      <c r="V3122"/>
      <c r="W3122"/>
      <c r="X3122"/>
      <c r="Y3122"/>
      <c r="Z3122"/>
    </row>
    <row r="3123" spans="1:26">
      <c r="A3123"/>
      <c r="B3123"/>
      <c r="C3123"/>
      <c r="D3123"/>
      <c r="E3123"/>
      <c r="F3123"/>
      <c r="G3123"/>
      <c r="H3123"/>
      <c r="I3123"/>
      <c r="J3123"/>
      <c r="K3123"/>
      <c r="L3123"/>
      <c r="M3123"/>
      <c r="N3123"/>
      <c r="O3123"/>
      <c r="P3123"/>
      <c r="Q3123"/>
      <c r="R3123"/>
      <c r="S3123"/>
      <c r="T3123"/>
      <c r="U3123"/>
      <c r="V3123"/>
      <c r="W3123"/>
      <c r="X3123"/>
      <c r="Y3123"/>
      <c r="Z3123"/>
    </row>
    <row r="3124" spans="1:26">
      <c r="A3124"/>
      <c r="B3124"/>
      <c r="C3124"/>
      <c r="D3124"/>
      <c r="E3124"/>
      <c r="F3124"/>
      <c r="G3124"/>
      <c r="H3124"/>
      <c r="I3124"/>
      <c r="J3124"/>
      <c r="K3124"/>
      <c r="L3124"/>
      <c r="M3124"/>
      <c r="N3124"/>
      <c r="O3124"/>
      <c r="P3124"/>
      <c r="Q3124"/>
      <c r="R3124"/>
      <c r="S3124"/>
      <c r="T3124"/>
      <c r="U3124"/>
      <c r="V3124"/>
      <c r="W3124"/>
      <c r="X3124"/>
      <c r="Y3124"/>
      <c r="Z3124"/>
    </row>
    <row r="3125" spans="1:26">
      <c r="A3125"/>
      <c r="B3125"/>
      <c r="C3125"/>
      <c r="D3125"/>
      <c r="E3125"/>
      <c r="F3125"/>
      <c r="G3125"/>
      <c r="H3125"/>
      <c r="I3125"/>
      <c r="J3125"/>
      <c r="K3125"/>
      <c r="L3125"/>
      <c r="M3125"/>
      <c r="N3125"/>
      <c r="O3125"/>
      <c r="P3125"/>
      <c r="Q3125"/>
      <c r="R3125"/>
      <c r="S3125"/>
      <c r="T3125"/>
      <c r="U3125"/>
      <c r="V3125"/>
      <c r="W3125"/>
      <c r="X3125"/>
      <c r="Y3125"/>
      <c r="Z3125"/>
    </row>
    <row r="3126" spans="1:26">
      <c r="A3126"/>
      <c r="B3126"/>
      <c r="C3126"/>
      <c r="D3126"/>
      <c r="E3126"/>
      <c r="F3126"/>
      <c r="G3126"/>
      <c r="H3126"/>
      <c r="I3126"/>
      <c r="J3126"/>
      <c r="K3126"/>
      <c r="L3126"/>
      <c r="M3126"/>
      <c r="N3126"/>
      <c r="O3126"/>
      <c r="P3126"/>
      <c r="Q3126"/>
      <c r="R3126"/>
      <c r="S3126"/>
      <c r="T3126"/>
      <c r="U3126"/>
      <c r="V3126"/>
      <c r="W3126"/>
      <c r="X3126"/>
      <c r="Y3126"/>
      <c r="Z3126"/>
    </row>
    <row r="3127" spans="1:26">
      <c r="A3127"/>
      <c r="B3127"/>
      <c r="C3127"/>
      <c r="D3127"/>
      <c r="E3127"/>
      <c r="F3127"/>
      <c r="G3127"/>
      <c r="H3127"/>
      <c r="I3127"/>
      <c r="J3127"/>
      <c r="K3127"/>
      <c r="L3127"/>
      <c r="M3127"/>
      <c r="N3127"/>
      <c r="O3127"/>
      <c r="P3127"/>
      <c r="Q3127"/>
      <c r="R3127"/>
      <c r="S3127"/>
      <c r="T3127"/>
      <c r="U3127"/>
      <c r="V3127"/>
      <c r="W3127"/>
      <c r="X3127"/>
      <c r="Y3127"/>
      <c r="Z3127"/>
    </row>
    <row r="3128" spans="1:26">
      <c r="A3128"/>
      <c r="B3128"/>
      <c r="C3128"/>
      <c r="D3128"/>
      <c r="E3128"/>
      <c r="F3128"/>
      <c r="G3128"/>
      <c r="H3128"/>
      <c r="I3128"/>
      <c r="J3128"/>
      <c r="K3128"/>
      <c r="L3128"/>
      <c r="M3128"/>
      <c r="N3128"/>
      <c r="O3128"/>
      <c r="P3128"/>
      <c r="Q3128"/>
      <c r="R3128"/>
      <c r="S3128"/>
      <c r="T3128"/>
      <c r="U3128"/>
      <c r="V3128"/>
      <c r="W3128"/>
      <c r="X3128"/>
      <c r="Y3128"/>
      <c r="Z3128"/>
    </row>
    <row r="3129" spans="1:26">
      <c r="A3129"/>
      <c r="B3129"/>
      <c r="C3129"/>
      <c r="D3129"/>
      <c r="E3129"/>
      <c r="F3129"/>
      <c r="G3129"/>
      <c r="H3129"/>
      <c r="I3129"/>
      <c r="J3129"/>
      <c r="K3129"/>
      <c r="L3129"/>
      <c r="M3129"/>
      <c r="N3129"/>
      <c r="O3129"/>
      <c r="P3129"/>
      <c r="Q3129"/>
      <c r="R3129"/>
      <c r="S3129"/>
      <c r="T3129"/>
      <c r="U3129"/>
      <c r="V3129"/>
      <c r="W3129"/>
      <c r="X3129"/>
      <c r="Y3129"/>
      <c r="Z3129"/>
    </row>
    <row r="3130" spans="1:26">
      <c r="A3130"/>
      <c r="B3130"/>
      <c r="C3130"/>
      <c r="D3130"/>
      <c r="E3130"/>
      <c r="F3130"/>
      <c r="G3130"/>
      <c r="H3130"/>
      <c r="I3130"/>
      <c r="J3130"/>
      <c r="K3130"/>
      <c r="L3130"/>
      <c r="M3130"/>
      <c r="N3130"/>
      <c r="O3130"/>
      <c r="P3130"/>
      <c r="Q3130"/>
      <c r="R3130"/>
      <c r="S3130"/>
      <c r="T3130"/>
      <c r="U3130"/>
      <c r="V3130"/>
      <c r="W3130"/>
      <c r="X3130"/>
      <c r="Y3130"/>
      <c r="Z3130"/>
    </row>
    <row r="3131" spans="1:26">
      <c r="A3131"/>
      <c r="B3131"/>
      <c r="C3131"/>
      <c r="D3131"/>
      <c r="E3131"/>
      <c r="F3131"/>
      <c r="G3131"/>
      <c r="H3131"/>
      <c r="I3131"/>
      <c r="J3131"/>
      <c r="K3131"/>
      <c r="L3131"/>
      <c r="M3131"/>
      <c r="N3131"/>
      <c r="O3131"/>
      <c r="P3131"/>
      <c r="Q3131"/>
      <c r="R3131"/>
      <c r="S3131"/>
      <c r="T3131"/>
      <c r="U3131"/>
      <c r="V3131"/>
      <c r="W3131"/>
      <c r="X3131"/>
      <c r="Y3131"/>
      <c r="Z3131"/>
    </row>
    <row r="3132" spans="1:26">
      <c r="A3132"/>
      <c r="B3132"/>
      <c r="C3132"/>
      <c r="D3132"/>
      <c r="E3132"/>
      <c r="F3132"/>
      <c r="G3132"/>
      <c r="H3132"/>
      <c r="I3132"/>
      <c r="J3132"/>
      <c r="K3132"/>
      <c r="L3132"/>
      <c r="M3132"/>
      <c r="N3132"/>
      <c r="O3132"/>
      <c r="P3132"/>
      <c r="Q3132"/>
      <c r="R3132"/>
      <c r="S3132"/>
      <c r="T3132"/>
      <c r="U3132"/>
      <c r="V3132"/>
      <c r="W3132"/>
      <c r="X3132"/>
      <c r="Y3132"/>
      <c r="Z3132"/>
    </row>
    <row r="3133" spans="1:26">
      <c r="A3133"/>
      <c r="B3133"/>
      <c r="C3133"/>
      <c r="D3133"/>
      <c r="E3133"/>
      <c r="F3133"/>
      <c r="G3133"/>
      <c r="H3133"/>
      <c r="I3133"/>
      <c r="J3133"/>
      <c r="K3133"/>
      <c r="L3133"/>
      <c r="M3133"/>
      <c r="N3133"/>
      <c r="O3133"/>
      <c r="P3133"/>
      <c r="Q3133"/>
      <c r="R3133"/>
      <c r="S3133"/>
      <c r="T3133"/>
      <c r="U3133"/>
      <c r="V3133"/>
      <c r="W3133"/>
      <c r="X3133"/>
      <c r="Y3133"/>
      <c r="Z3133"/>
    </row>
    <row r="3134" spans="1:26">
      <c r="A3134"/>
      <c r="B3134"/>
      <c r="C3134"/>
      <c r="D3134"/>
      <c r="E3134"/>
      <c r="F3134"/>
      <c r="G3134"/>
      <c r="H3134"/>
      <c r="I3134"/>
      <c r="J3134"/>
      <c r="K3134"/>
      <c r="L3134"/>
      <c r="M3134"/>
      <c r="N3134"/>
      <c r="O3134"/>
      <c r="P3134"/>
      <c r="Q3134"/>
      <c r="R3134"/>
      <c r="S3134"/>
      <c r="T3134"/>
      <c r="U3134"/>
      <c r="V3134"/>
      <c r="W3134"/>
      <c r="X3134"/>
      <c r="Y3134"/>
      <c r="Z3134"/>
    </row>
    <row r="3135" spans="1:26">
      <c r="A3135"/>
      <c r="B3135"/>
      <c r="C3135"/>
      <c r="D3135"/>
      <c r="E3135"/>
      <c r="F3135"/>
      <c r="G3135"/>
      <c r="H3135"/>
      <c r="I3135"/>
      <c r="J3135"/>
      <c r="K3135"/>
      <c r="L3135"/>
      <c r="M3135"/>
      <c r="N3135"/>
      <c r="O3135"/>
      <c r="P3135"/>
      <c r="Q3135"/>
      <c r="R3135"/>
      <c r="S3135"/>
      <c r="T3135"/>
      <c r="U3135"/>
      <c r="V3135"/>
      <c r="W3135"/>
      <c r="X3135"/>
      <c r="Y3135"/>
      <c r="Z3135"/>
    </row>
    <row r="3136" spans="1:26">
      <c r="A3136"/>
      <c r="B3136"/>
      <c r="C3136"/>
      <c r="D3136"/>
      <c r="E3136"/>
      <c r="F3136"/>
      <c r="G3136"/>
      <c r="H3136"/>
      <c r="I3136"/>
      <c r="J3136"/>
      <c r="K3136"/>
      <c r="L3136"/>
      <c r="M3136"/>
      <c r="N3136"/>
      <c r="O3136"/>
      <c r="P3136"/>
      <c r="Q3136"/>
      <c r="R3136"/>
      <c r="S3136"/>
      <c r="T3136"/>
      <c r="U3136"/>
      <c r="V3136"/>
      <c r="W3136"/>
      <c r="X3136"/>
      <c r="Y3136"/>
      <c r="Z3136"/>
    </row>
    <row r="3137" spans="1:26">
      <c r="A3137"/>
      <c r="B3137"/>
      <c r="C3137"/>
      <c r="D3137"/>
      <c r="E3137"/>
      <c r="F3137"/>
      <c r="G3137"/>
      <c r="H3137"/>
      <c r="I3137"/>
      <c r="J3137"/>
      <c r="K3137"/>
      <c r="L3137"/>
      <c r="M3137"/>
      <c r="N3137"/>
      <c r="O3137"/>
      <c r="P3137"/>
      <c r="Q3137"/>
      <c r="R3137"/>
      <c r="S3137"/>
      <c r="T3137"/>
      <c r="U3137"/>
      <c r="V3137"/>
      <c r="W3137"/>
      <c r="X3137"/>
      <c r="Y3137"/>
      <c r="Z3137"/>
    </row>
    <row r="3138" spans="1:26">
      <c r="A3138"/>
      <c r="B3138"/>
      <c r="C3138"/>
      <c r="D3138"/>
      <c r="E3138"/>
      <c r="F3138"/>
      <c r="G3138"/>
      <c r="H3138"/>
      <c r="I3138"/>
      <c r="J3138"/>
      <c r="K3138"/>
      <c r="L3138"/>
      <c r="M3138"/>
      <c r="N3138"/>
      <c r="O3138"/>
      <c r="P3138"/>
      <c r="Q3138"/>
      <c r="R3138"/>
      <c r="S3138"/>
      <c r="T3138"/>
      <c r="U3138"/>
      <c r="V3138"/>
      <c r="W3138"/>
      <c r="X3138"/>
      <c r="Y3138"/>
      <c r="Z3138"/>
    </row>
    <row r="3139" spans="1:26">
      <c r="A3139"/>
      <c r="B3139"/>
      <c r="C3139"/>
      <c r="D3139"/>
      <c r="E3139"/>
      <c r="F3139"/>
      <c r="G3139"/>
      <c r="H3139"/>
      <c r="I3139"/>
      <c r="J3139"/>
      <c r="K3139"/>
      <c r="L3139"/>
      <c r="M3139"/>
      <c r="N3139"/>
      <c r="O3139"/>
      <c r="P3139"/>
      <c r="Q3139"/>
      <c r="R3139"/>
      <c r="S3139"/>
      <c r="T3139"/>
      <c r="U3139"/>
      <c r="V3139"/>
      <c r="W3139"/>
      <c r="X3139"/>
      <c r="Y3139"/>
      <c r="Z3139"/>
    </row>
    <row r="3140" spans="1:26">
      <c r="A3140"/>
      <c r="B3140"/>
      <c r="C3140"/>
      <c r="D3140"/>
      <c r="E3140"/>
      <c r="F3140"/>
      <c r="G3140"/>
      <c r="H3140"/>
      <c r="I3140"/>
      <c r="J3140"/>
      <c r="K3140"/>
      <c r="L3140"/>
      <c r="M3140"/>
      <c r="N3140"/>
      <c r="O3140"/>
      <c r="P3140"/>
      <c r="Q3140"/>
      <c r="R3140"/>
      <c r="S3140"/>
      <c r="T3140"/>
      <c r="U3140"/>
      <c r="V3140"/>
      <c r="W3140"/>
      <c r="X3140"/>
      <c r="Y3140"/>
      <c r="Z3140"/>
    </row>
    <row r="3141" spans="1:26">
      <c r="A3141"/>
      <c r="B3141"/>
      <c r="C3141"/>
      <c r="D3141"/>
      <c r="E3141"/>
      <c r="F3141"/>
      <c r="G3141"/>
      <c r="H3141"/>
      <c r="I3141"/>
      <c r="J3141"/>
      <c r="K3141"/>
      <c r="L3141"/>
      <c r="M3141"/>
      <c r="N3141"/>
      <c r="O3141"/>
      <c r="P3141"/>
      <c r="Q3141"/>
      <c r="R3141"/>
      <c r="S3141"/>
      <c r="T3141"/>
      <c r="U3141"/>
      <c r="V3141"/>
      <c r="W3141"/>
      <c r="X3141"/>
      <c r="Y3141"/>
      <c r="Z3141"/>
    </row>
    <row r="3142" spans="1:26">
      <c r="A3142"/>
      <c r="B3142"/>
      <c r="C3142"/>
      <c r="D3142"/>
      <c r="E3142"/>
      <c r="F3142"/>
      <c r="G3142"/>
      <c r="H3142"/>
      <c r="I3142"/>
      <c r="J3142"/>
      <c r="K3142"/>
      <c r="L3142"/>
      <c r="M3142"/>
      <c r="N3142"/>
      <c r="O3142"/>
      <c r="P3142"/>
      <c r="Q3142"/>
      <c r="R3142"/>
      <c r="S3142"/>
      <c r="T3142"/>
      <c r="U3142"/>
      <c r="V3142"/>
      <c r="W3142"/>
      <c r="X3142"/>
      <c r="Y3142"/>
      <c r="Z3142"/>
    </row>
    <row r="3143" spans="1:26">
      <c r="A3143"/>
      <c r="B3143"/>
      <c r="C3143"/>
      <c r="D3143"/>
      <c r="E3143"/>
      <c r="F3143"/>
      <c r="G3143"/>
      <c r="H3143"/>
      <c r="I3143"/>
      <c r="J3143"/>
      <c r="K3143"/>
      <c r="L3143"/>
      <c r="M3143"/>
      <c r="N3143"/>
      <c r="O3143"/>
      <c r="P3143"/>
      <c r="Q3143"/>
      <c r="R3143"/>
      <c r="S3143"/>
      <c r="T3143"/>
      <c r="U3143"/>
      <c r="V3143"/>
      <c r="W3143"/>
      <c r="X3143"/>
      <c r="Y3143"/>
      <c r="Z3143"/>
    </row>
    <row r="3144" spans="1:26">
      <c r="A3144"/>
      <c r="B3144"/>
      <c r="C3144"/>
      <c r="D3144"/>
      <c r="E3144"/>
      <c r="F3144"/>
      <c r="G3144"/>
      <c r="H3144"/>
      <c r="I3144"/>
      <c r="J3144"/>
      <c r="K3144"/>
      <c r="L3144"/>
      <c r="M3144"/>
      <c r="N3144"/>
      <c r="O3144"/>
      <c r="P3144"/>
      <c r="Q3144"/>
      <c r="R3144"/>
      <c r="S3144"/>
      <c r="T3144"/>
      <c r="U3144"/>
      <c r="V3144"/>
      <c r="W3144"/>
      <c r="X3144"/>
      <c r="Y3144"/>
      <c r="Z3144"/>
    </row>
    <row r="3145" spans="1:26">
      <c r="A3145"/>
      <c r="B3145"/>
      <c r="C3145"/>
      <c r="D3145"/>
      <c r="E3145"/>
      <c r="F3145"/>
      <c r="G3145"/>
      <c r="H3145"/>
      <c r="I3145"/>
      <c r="J3145"/>
      <c r="K3145"/>
      <c r="L3145"/>
      <c r="M3145"/>
      <c r="N3145"/>
      <c r="O3145"/>
      <c r="P3145"/>
      <c r="Q3145"/>
      <c r="R3145"/>
      <c r="S3145"/>
      <c r="T3145"/>
      <c r="U3145"/>
      <c r="V3145"/>
      <c r="W3145"/>
      <c r="X3145"/>
      <c r="Y3145"/>
      <c r="Z3145"/>
    </row>
    <row r="3146" spans="1:26">
      <c r="A3146"/>
      <c r="B3146"/>
      <c r="C3146"/>
      <c r="D3146"/>
      <c r="E3146"/>
      <c r="F3146"/>
      <c r="G3146"/>
      <c r="H3146"/>
      <c r="I3146"/>
      <c r="J3146"/>
      <c r="K3146"/>
      <c r="L3146"/>
      <c r="M3146"/>
      <c r="N3146"/>
      <c r="O3146"/>
      <c r="P3146"/>
      <c r="Q3146"/>
      <c r="R3146"/>
      <c r="S3146"/>
      <c r="T3146"/>
      <c r="U3146"/>
      <c r="V3146"/>
      <c r="W3146"/>
      <c r="X3146"/>
      <c r="Y3146"/>
      <c r="Z3146"/>
    </row>
    <row r="3147" spans="1:26">
      <c r="A3147"/>
      <c r="B3147"/>
      <c r="C3147"/>
      <c r="D3147"/>
      <c r="E3147"/>
      <c r="F3147"/>
      <c r="G3147"/>
      <c r="H3147"/>
      <c r="I3147"/>
      <c r="J3147"/>
      <c r="K3147"/>
      <c r="L3147"/>
      <c r="M3147"/>
      <c r="N3147"/>
      <c r="O3147"/>
      <c r="P3147"/>
      <c r="Q3147"/>
      <c r="R3147"/>
      <c r="S3147"/>
      <c r="T3147"/>
      <c r="U3147"/>
      <c r="V3147"/>
      <c r="W3147"/>
      <c r="X3147"/>
      <c r="Y3147"/>
      <c r="Z3147"/>
    </row>
    <row r="3148" spans="1:26">
      <c r="A3148"/>
      <c r="B3148"/>
      <c r="C3148"/>
      <c r="D3148"/>
      <c r="E3148"/>
      <c r="F3148"/>
      <c r="G3148"/>
      <c r="H3148"/>
      <c r="I3148"/>
      <c r="J3148"/>
      <c r="K3148"/>
      <c r="L3148"/>
      <c r="M3148"/>
      <c r="N3148"/>
      <c r="O3148"/>
      <c r="P3148"/>
      <c r="Q3148"/>
      <c r="R3148"/>
      <c r="S3148"/>
      <c r="T3148"/>
      <c r="U3148"/>
      <c r="V3148"/>
      <c r="W3148"/>
      <c r="X3148"/>
      <c r="Y3148"/>
      <c r="Z3148"/>
    </row>
    <row r="3149" spans="1:26">
      <c r="A3149"/>
      <c r="B3149"/>
      <c r="C3149"/>
      <c r="D3149"/>
      <c r="E3149"/>
      <c r="F3149"/>
      <c r="G3149"/>
      <c r="H3149"/>
      <c r="I3149"/>
      <c r="J3149"/>
      <c r="K3149"/>
      <c r="L3149"/>
      <c r="M3149"/>
      <c r="N3149"/>
      <c r="O3149"/>
      <c r="P3149"/>
      <c r="Q3149"/>
      <c r="R3149"/>
      <c r="S3149"/>
      <c r="T3149"/>
      <c r="U3149"/>
      <c r="V3149"/>
      <c r="W3149"/>
      <c r="X3149"/>
      <c r="Y3149"/>
      <c r="Z3149"/>
    </row>
    <row r="3150" spans="1:26">
      <c r="A3150"/>
      <c r="B3150"/>
      <c r="C3150"/>
      <c r="D3150"/>
      <c r="E3150"/>
      <c r="F3150"/>
      <c r="G3150"/>
      <c r="H3150"/>
      <c r="I3150"/>
      <c r="J3150"/>
      <c r="K3150"/>
      <c r="L3150"/>
      <c r="M3150"/>
      <c r="N3150"/>
      <c r="O3150"/>
      <c r="P3150"/>
      <c r="Q3150"/>
      <c r="R3150"/>
      <c r="S3150"/>
      <c r="T3150"/>
      <c r="U3150"/>
      <c r="V3150"/>
      <c r="W3150"/>
      <c r="X3150"/>
      <c r="Y3150"/>
      <c r="Z3150"/>
    </row>
    <row r="3151" spans="1:26">
      <c r="A3151"/>
      <c r="B3151"/>
      <c r="C3151"/>
      <c r="D3151"/>
      <c r="E3151"/>
      <c r="F3151"/>
      <c r="G3151"/>
      <c r="H3151"/>
      <c r="I3151"/>
      <c r="J3151"/>
      <c r="K3151"/>
      <c r="L3151"/>
      <c r="M3151"/>
      <c r="N3151"/>
      <c r="O3151"/>
      <c r="P3151"/>
      <c r="Q3151"/>
      <c r="R3151"/>
      <c r="S3151"/>
      <c r="T3151"/>
      <c r="U3151"/>
      <c r="V3151"/>
      <c r="W3151"/>
      <c r="X3151"/>
      <c r="Y3151"/>
      <c r="Z3151"/>
    </row>
    <row r="3152" spans="1:26">
      <c r="A3152"/>
      <c r="B3152"/>
      <c r="C3152"/>
      <c r="D3152"/>
      <c r="E3152"/>
      <c r="F3152"/>
      <c r="G3152"/>
      <c r="H3152"/>
      <c r="I3152"/>
      <c r="J3152"/>
      <c r="K3152"/>
      <c r="L3152"/>
      <c r="M3152"/>
      <c r="N3152"/>
      <c r="O3152"/>
      <c r="P3152"/>
      <c r="Q3152"/>
      <c r="R3152"/>
      <c r="S3152"/>
      <c r="T3152"/>
      <c r="U3152"/>
      <c r="V3152"/>
      <c r="W3152"/>
      <c r="X3152"/>
      <c r="Y3152"/>
      <c r="Z3152"/>
    </row>
    <row r="3153" spans="1:26">
      <c r="A3153"/>
      <c r="B3153"/>
      <c r="C3153"/>
      <c r="D3153"/>
      <c r="E3153"/>
      <c r="F3153"/>
      <c r="G3153"/>
      <c r="H3153"/>
      <c r="I3153"/>
      <c r="J3153"/>
      <c r="K3153"/>
      <c r="L3153"/>
      <c r="M3153"/>
      <c r="N3153"/>
      <c r="O3153"/>
      <c r="P3153"/>
      <c r="Q3153"/>
      <c r="R3153"/>
      <c r="S3153"/>
      <c r="T3153"/>
      <c r="U3153"/>
      <c r="V3153"/>
      <c r="W3153"/>
      <c r="X3153"/>
      <c r="Y3153"/>
      <c r="Z3153"/>
    </row>
    <row r="3154" spans="1:26">
      <c r="A3154"/>
      <c r="B3154"/>
      <c r="C3154"/>
      <c r="D3154"/>
      <c r="E3154"/>
      <c r="F3154"/>
      <c r="G3154"/>
      <c r="H3154"/>
      <c r="I3154"/>
      <c r="J3154"/>
      <c r="K3154"/>
      <c r="L3154"/>
      <c r="M3154"/>
      <c r="N3154"/>
      <c r="O3154"/>
      <c r="P3154"/>
      <c r="Q3154"/>
      <c r="R3154"/>
      <c r="S3154"/>
      <c r="T3154"/>
      <c r="U3154"/>
      <c r="V3154"/>
      <c r="W3154"/>
      <c r="X3154"/>
      <c r="Y3154"/>
      <c r="Z3154"/>
    </row>
    <row r="3155" spans="1:26">
      <c r="A3155"/>
      <c r="B3155"/>
      <c r="C3155"/>
      <c r="D3155"/>
      <c r="E3155"/>
      <c r="F3155"/>
      <c r="G3155"/>
      <c r="H3155"/>
      <c r="I3155"/>
      <c r="J3155"/>
      <c r="K3155"/>
      <c r="L3155"/>
      <c r="M3155"/>
      <c r="N3155"/>
      <c r="O3155"/>
      <c r="P3155"/>
      <c r="Q3155"/>
      <c r="R3155"/>
      <c r="S3155"/>
      <c r="T3155"/>
      <c r="U3155"/>
      <c r="V3155"/>
      <c r="W3155"/>
      <c r="X3155"/>
      <c r="Y3155"/>
      <c r="Z3155"/>
    </row>
    <row r="3156" spans="1:26">
      <c r="A3156"/>
      <c r="B3156"/>
      <c r="C3156"/>
      <c r="D3156"/>
      <c r="E3156"/>
      <c r="F3156"/>
      <c r="G3156"/>
      <c r="H3156"/>
      <c r="I3156"/>
      <c r="J3156"/>
      <c r="K3156"/>
      <c r="L3156"/>
      <c r="M3156"/>
      <c r="N3156"/>
      <c r="O3156"/>
      <c r="P3156"/>
      <c r="Q3156"/>
      <c r="R3156"/>
      <c r="S3156"/>
      <c r="T3156"/>
      <c r="U3156"/>
      <c r="V3156"/>
      <c r="W3156"/>
      <c r="X3156"/>
      <c r="Y3156"/>
      <c r="Z3156"/>
    </row>
    <row r="3157" spans="1:26">
      <c r="A3157"/>
      <c r="B3157"/>
      <c r="C3157"/>
      <c r="D3157"/>
      <c r="E3157"/>
      <c r="F3157"/>
      <c r="G3157"/>
      <c r="H3157"/>
      <c r="I3157"/>
      <c r="J3157"/>
      <c r="K3157"/>
      <c r="L3157"/>
      <c r="M3157"/>
      <c r="N3157"/>
      <c r="O3157"/>
      <c r="P3157"/>
      <c r="Q3157"/>
      <c r="R3157"/>
      <c r="S3157"/>
      <c r="T3157"/>
      <c r="U3157"/>
      <c r="V3157"/>
      <c r="W3157"/>
      <c r="X3157"/>
      <c r="Y3157"/>
      <c r="Z3157"/>
    </row>
    <row r="3158" spans="1:26">
      <c r="A3158"/>
      <c r="B3158"/>
      <c r="C3158"/>
      <c r="D3158"/>
      <c r="E3158"/>
      <c r="F3158"/>
      <c r="G3158"/>
      <c r="H3158"/>
      <c r="I3158"/>
      <c r="J3158"/>
      <c r="K3158"/>
      <c r="L3158"/>
      <c r="M3158"/>
      <c r="N3158"/>
      <c r="O3158"/>
      <c r="P3158"/>
      <c r="Q3158"/>
      <c r="R3158"/>
      <c r="S3158"/>
      <c r="T3158"/>
      <c r="U3158"/>
      <c r="V3158"/>
      <c r="W3158"/>
      <c r="X3158"/>
      <c r="Y3158"/>
      <c r="Z3158"/>
    </row>
    <row r="3159" spans="1:26">
      <c r="A3159"/>
      <c r="B3159"/>
      <c r="C3159"/>
      <c r="D3159"/>
      <c r="E3159"/>
      <c r="F3159"/>
      <c r="G3159"/>
      <c r="H3159"/>
      <c r="I3159"/>
      <c r="J3159"/>
      <c r="K3159"/>
      <c r="L3159"/>
      <c r="M3159"/>
      <c r="N3159"/>
      <c r="O3159"/>
      <c r="P3159"/>
      <c r="Q3159"/>
      <c r="R3159"/>
      <c r="S3159"/>
      <c r="T3159"/>
      <c r="U3159"/>
      <c r="V3159"/>
      <c r="W3159"/>
      <c r="X3159"/>
      <c r="Y3159"/>
      <c r="Z3159"/>
    </row>
    <row r="3160" spans="1:26">
      <c r="A3160"/>
      <c r="B3160"/>
      <c r="C3160"/>
      <c r="D3160"/>
      <c r="E3160"/>
      <c r="F3160"/>
      <c r="G3160"/>
      <c r="H3160"/>
      <c r="I3160"/>
      <c r="J3160"/>
      <c r="K3160"/>
      <c r="L3160"/>
      <c r="M3160"/>
      <c r="N3160"/>
      <c r="O3160"/>
      <c r="P3160"/>
      <c r="Q3160"/>
      <c r="R3160"/>
      <c r="S3160"/>
      <c r="T3160"/>
      <c r="U3160"/>
      <c r="V3160"/>
      <c r="W3160"/>
      <c r="X3160"/>
      <c r="Y3160"/>
      <c r="Z3160"/>
    </row>
    <row r="3161" spans="1:26">
      <c r="A3161"/>
      <c r="B3161"/>
      <c r="C3161"/>
      <c r="D3161"/>
      <c r="E3161"/>
      <c r="F3161"/>
      <c r="G3161"/>
      <c r="H3161"/>
      <c r="I3161"/>
      <c r="J3161"/>
      <c r="K3161"/>
      <c r="L3161"/>
      <c r="M3161"/>
      <c r="N3161"/>
      <c r="O3161"/>
      <c r="P3161"/>
      <c r="Q3161"/>
      <c r="R3161"/>
      <c r="S3161"/>
      <c r="T3161"/>
      <c r="U3161"/>
      <c r="V3161"/>
      <c r="W3161"/>
      <c r="X3161"/>
      <c r="Y3161"/>
      <c r="Z3161"/>
    </row>
    <row r="3162" spans="1:26">
      <c r="A3162"/>
      <c r="B3162"/>
      <c r="C3162"/>
      <c r="D3162"/>
      <c r="E3162"/>
      <c r="F3162"/>
      <c r="G3162"/>
      <c r="H3162"/>
      <c r="I3162"/>
      <c r="J3162"/>
      <c r="K3162"/>
      <c r="L3162"/>
      <c r="M3162"/>
      <c r="N3162"/>
      <c r="O3162"/>
      <c r="P3162"/>
      <c r="Q3162"/>
      <c r="R3162"/>
      <c r="S3162"/>
      <c r="T3162"/>
      <c r="U3162"/>
      <c r="V3162"/>
      <c r="W3162"/>
      <c r="X3162"/>
      <c r="Y3162"/>
      <c r="Z3162"/>
    </row>
    <row r="3163" spans="1:26">
      <c r="A3163"/>
      <c r="B3163"/>
      <c r="C3163"/>
      <c r="D3163"/>
      <c r="E3163"/>
      <c r="F3163"/>
      <c r="G3163"/>
      <c r="H3163"/>
      <c r="I3163"/>
      <c r="J3163"/>
      <c r="K3163"/>
      <c r="L3163"/>
      <c r="M3163"/>
      <c r="N3163"/>
      <c r="O3163"/>
      <c r="P3163"/>
      <c r="Q3163"/>
      <c r="R3163"/>
      <c r="S3163"/>
      <c r="T3163"/>
      <c r="U3163"/>
      <c r="V3163"/>
      <c r="W3163"/>
      <c r="X3163"/>
      <c r="Y3163"/>
      <c r="Z3163"/>
    </row>
    <row r="3164" spans="1:26">
      <c r="A3164"/>
      <c r="B3164"/>
      <c r="C3164"/>
      <c r="D3164"/>
      <c r="E3164"/>
      <c r="F3164"/>
      <c r="G3164"/>
      <c r="H3164"/>
      <c r="I3164"/>
      <c r="J3164"/>
      <c r="K3164"/>
      <c r="L3164"/>
      <c r="M3164"/>
      <c r="N3164"/>
      <c r="O3164"/>
      <c r="P3164"/>
      <c r="Q3164"/>
      <c r="R3164"/>
      <c r="S3164"/>
      <c r="T3164"/>
      <c r="U3164"/>
      <c r="V3164"/>
      <c r="W3164"/>
      <c r="X3164"/>
      <c r="Y3164"/>
      <c r="Z3164"/>
    </row>
    <row r="3165" spans="1:26">
      <c r="A3165"/>
      <c r="B3165"/>
      <c r="C3165"/>
      <c r="D3165"/>
      <c r="E3165"/>
      <c r="F3165"/>
      <c r="G3165"/>
      <c r="H3165"/>
      <c r="I3165"/>
      <c r="J3165"/>
      <c r="K3165"/>
      <c r="L3165"/>
      <c r="M3165"/>
      <c r="N3165"/>
      <c r="O3165"/>
      <c r="P3165"/>
      <c r="Q3165"/>
      <c r="R3165"/>
      <c r="S3165"/>
      <c r="T3165"/>
      <c r="U3165"/>
      <c r="V3165"/>
      <c r="W3165"/>
      <c r="X3165"/>
      <c r="Y3165"/>
      <c r="Z3165"/>
    </row>
    <row r="3166" spans="1:26">
      <c r="A3166"/>
      <c r="B3166"/>
      <c r="C3166"/>
      <c r="D3166"/>
      <c r="E3166"/>
      <c r="F3166"/>
      <c r="G3166"/>
      <c r="H3166"/>
      <c r="I3166"/>
      <c r="J3166"/>
      <c r="K3166"/>
      <c r="L3166"/>
      <c r="M3166"/>
      <c r="N3166"/>
      <c r="O3166"/>
      <c r="P3166"/>
      <c r="Q3166"/>
      <c r="R3166"/>
      <c r="S3166"/>
      <c r="T3166"/>
      <c r="U3166"/>
      <c r="V3166"/>
      <c r="W3166"/>
      <c r="X3166"/>
      <c r="Y3166"/>
      <c r="Z3166"/>
    </row>
    <row r="3167" spans="1:26">
      <c r="A3167"/>
      <c r="B3167"/>
      <c r="C3167"/>
      <c r="D3167"/>
      <c r="E3167"/>
      <c r="F3167"/>
      <c r="G3167"/>
      <c r="H3167"/>
      <c r="I3167"/>
      <c r="J3167"/>
      <c r="K3167"/>
      <c r="L3167"/>
      <c r="M3167"/>
      <c r="N3167"/>
      <c r="O3167"/>
      <c r="P3167"/>
      <c r="Q3167"/>
      <c r="R3167"/>
      <c r="S3167"/>
      <c r="T3167"/>
      <c r="U3167"/>
      <c r="V3167"/>
      <c r="W3167"/>
      <c r="X3167"/>
      <c r="Y3167"/>
      <c r="Z3167"/>
    </row>
    <row r="3168" spans="1:26">
      <c r="A3168"/>
      <c r="B3168"/>
      <c r="C3168"/>
      <c r="D3168"/>
      <c r="E3168"/>
      <c r="F3168"/>
      <c r="G3168"/>
      <c r="H3168"/>
      <c r="I3168"/>
      <c r="J3168"/>
      <c r="K3168"/>
      <c r="L3168"/>
      <c r="M3168"/>
      <c r="N3168"/>
      <c r="O3168"/>
      <c r="P3168"/>
      <c r="Q3168"/>
      <c r="R3168"/>
      <c r="S3168"/>
      <c r="T3168"/>
      <c r="U3168"/>
      <c r="V3168"/>
      <c r="W3168"/>
      <c r="X3168"/>
      <c r="Y3168"/>
      <c r="Z3168"/>
    </row>
    <row r="3169" spans="1:26">
      <c r="A3169"/>
      <c r="B3169"/>
      <c r="C3169"/>
      <c r="D3169"/>
      <c r="E3169"/>
      <c r="F3169"/>
      <c r="G3169"/>
      <c r="H3169"/>
      <c r="I3169"/>
      <c r="J3169"/>
      <c r="K3169"/>
      <c r="L3169"/>
      <c r="M3169"/>
      <c r="N3169"/>
      <c r="O3169"/>
      <c r="P3169"/>
      <c r="Q3169"/>
      <c r="R3169"/>
      <c r="S3169"/>
      <c r="T3169"/>
      <c r="U3169"/>
      <c r="V3169"/>
      <c r="W3169"/>
      <c r="X3169"/>
      <c r="Y3169"/>
      <c r="Z3169"/>
    </row>
    <row r="3170" spans="1:26">
      <c r="A3170"/>
      <c r="B3170"/>
      <c r="C3170"/>
      <c r="D3170"/>
      <c r="E3170"/>
      <c r="F3170"/>
      <c r="G3170"/>
      <c r="H3170"/>
      <c r="I3170"/>
      <c r="J3170"/>
      <c r="K3170"/>
      <c r="L3170"/>
      <c r="M3170"/>
      <c r="N3170"/>
      <c r="O3170"/>
      <c r="P3170"/>
      <c r="Q3170"/>
      <c r="R3170"/>
      <c r="S3170"/>
      <c r="T3170"/>
      <c r="U3170"/>
      <c r="V3170"/>
      <c r="W3170"/>
      <c r="X3170"/>
      <c r="Y3170"/>
      <c r="Z3170"/>
    </row>
    <row r="3171" spans="1:26">
      <c r="A3171"/>
      <c r="B3171"/>
      <c r="C3171"/>
      <c r="D3171"/>
      <c r="E3171"/>
      <c r="F3171"/>
      <c r="G3171"/>
      <c r="H3171"/>
      <c r="I3171"/>
      <c r="J3171"/>
      <c r="K3171"/>
      <c r="L3171"/>
      <c r="M3171"/>
      <c r="N3171"/>
      <c r="O3171"/>
      <c r="P3171"/>
      <c r="Q3171"/>
      <c r="R3171"/>
      <c r="S3171"/>
      <c r="T3171"/>
      <c r="U3171"/>
      <c r="V3171"/>
      <c r="W3171"/>
      <c r="X3171"/>
      <c r="Y3171"/>
      <c r="Z3171"/>
    </row>
    <row r="3172" spans="1:26">
      <c r="A3172"/>
      <c r="B3172"/>
      <c r="C3172"/>
      <c r="D3172"/>
      <c r="E3172"/>
      <c r="F3172"/>
      <c r="G3172"/>
      <c r="H3172"/>
      <c r="I3172"/>
      <c r="J3172"/>
      <c r="K3172"/>
      <c r="L3172"/>
      <c r="M3172"/>
      <c r="N3172"/>
      <c r="O3172"/>
      <c r="P3172"/>
      <c r="Q3172"/>
      <c r="R3172"/>
      <c r="S3172"/>
      <c r="T3172"/>
      <c r="U3172"/>
      <c r="V3172"/>
      <c r="W3172"/>
      <c r="X3172"/>
      <c r="Y3172"/>
      <c r="Z3172"/>
    </row>
    <row r="3173" spans="1:26">
      <c r="A3173"/>
      <c r="B3173"/>
      <c r="C3173"/>
      <c r="D3173"/>
      <c r="E3173"/>
      <c r="F3173"/>
      <c r="G3173"/>
      <c r="H3173"/>
      <c r="I3173"/>
      <c r="J3173"/>
      <c r="K3173"/>
      <c r="L3173"/>
      <c r="M3173"/>
      <c r="N3173"/>
      <c r="O3173"/>
      <c r="P3173"/>
      <c r="Q3173"/>
      <c r="R3173"/>
      <c r="S3173"/>
      <c r="T3173"/>
      <c r="U3173"/>
      <c r="V3173"/>
      <c r="W3173"/>
      <c r="X3173"/>
      <c r="Y3173"/>
      <c r="Z3173"/>
    </row>
    <row r="3174" spans="1:26">
      <c r="A3174"/>
      <c r="B3174"/>
      <c r="C3174"/>
      <c r="D3174"/>
      <c r="E3174"/>
      <c r="F3174"/>
      <c r="G3174"/>
      <c r="H3174"/>
      <c r="I3174"/>
      <c r="J3174"/>
      <c r="K3174"/>
      <c r="L3174"/>
      <c r="M3174"/>
      <c r="N3174"/>
      <c r="O3174"/>
      <c r="P3174"/>
      <c r="Q3174"/>
      <c r="R3174"/>
      <c r="S3174"/>
      <c r="T3174"/>
      <c r="U3174"/>
      <c r="V3174"/>
      <c r="W3174"/>
      <c r="X3174"/>
      <c r="Y3174"/>
      <c r="Z3174"/>
    </row>
    <row r="3175" spans="1:26">
      <c r="A3175"/>
      <c r="B3175"/>
      <c r="C3175"/>
      <c r="D3175"/>
      <c r="E3175"/>
      <c r="F3175"/>
      <c r="G3175"/>
      <c r="H3175"/>
      <c r="I3175"/>
      <c r="J3175"/>
      <c r="K3175"/>
      <c r="L3175"/>
      <c r="M3175"/>
      <c r="N3175"/>
      <c r="O3175"/>
      <c r="P3175"/>
      <c r="Q3175"/>
      <c r="R3175"/>
      <c r="S3175"/>
      <c r="T3175"/>
      <c r="U3175"/>
      <c r="V3175"/>
      <c r="W3175"/>
      <c r="X3175"/>
      <c r="Y3175"/>
      <c r="Z3175"/>
    </row>
    <row r="3176" spans="1:26">
      <c r="A3176"/>
      <c r="B3176"/>
      <c r="C3176"/>
      <c r="D3176"/>
      <c r="E3176"/>
      <c r="F3176"/>
      <c r="G3176"/>
      <c r="H3176"/>
      <c r="I3176"/>
      <c r="J3176"/>
      <c r="K3176"/>
      <c r="L3176"/>
      <c r="M3176"/>
      <c r="N3176"/>
      <c r="O3176"/>
      <c r="P3176"/>
      <c r="Q3176"/>
      <c r="R3176"/>
      <c r="S3176"/>
      <c r="T3176"/>
      <c r="U3176"/>
      <c r="V3176"/>
      <c r="W3176"/>
      <c r="X3176"/>
      <c r="Y3176"/>
      <c r="Z3176"/>
    </row>
    <row r="3177" spans="1:26">
      <c r="A3177"/>
      <c r="B3177"/>
      <c r="C3177"/>
      <c r="D3177"/>
      <c r="E3177"/>
      <c r="F3177"/>
      <c r="G3177"/>
      <c r="H3177"/>
      <c r="I3177"/>
      <c r="J3177"/>
      <c r="K3177"/>
      <c r="L3177"/>
      <c r="M3177"/>
      <c r="N3177"/>
      <c r="O3177"/>
      <c r="P3177"/>
      <c r="Q3177"/>
      <c r="R3177"/>
      <c r="S3177"/>
      <c r="T3177"/>
      <c r="U3177"/>
      <c r="V3177"/>
      <c r="W3177"/>
      <c r="X3177"/>
      <c r="Y3177"/>
      <c r="Z3177"/>
    </row>
    <row r="3178" spans="1:26">
      <c r="A3178"/>
      <c r="B3178"/>
      <c r="C3178"/>
      <c r="D3178"/>
      <c r="E3178"/>
      <c r="F3178"/>
      <c r="G3178"/>
      <c r="H3178"/>
      <c r="I3178"/>
      <c r="J3178"/>
      <c r="K3178"/>
      <c r="L3178"/>
      <c r="M3178"/>
      <c r="N3178"/>
      <c r="O3178"/>
      <c r="P3178"/>
      <c r="Q3178"/>
      <c r="R3178"/>
      <c r="S3178"/>
      <c r="T3178"/>
      <c r="U3178"/>
      <c r="V3178"/>
      <c r="W3178"/>
      <c r="X3178"/>
      <c r="Y3178"/>
      <c r="Z3178"/>
    </row>
    <row r="3179" spans="1:26">
      <c r="A3179"/>
      <c r="B3179"/>
      <c r="C3179"/>
      <c r="D3179"/>
      <c r="E3179"/>
      <c r="F3179"/>
      <c r="G3179"/>
      <c r="H3179"/>
      <c r="I3179"/>
      <c r="J3179"/>
      <c r="K3179"/>
      <c r="L3179"/>
      <c r="M3179"/>
      <c r="N3179"/>
      <c r="O3179"/>
      <c r="P3179"/>
      <c r="Q3179"/>
      <c r="R3179"/>
      <c r="S3179"/>
      <c r="T3179"/>
      <c r="U3179"/>
      <c r="V3179"/>
      <c r="W3179"/>
      <c r="X3179"/>
      <c r="Y3179"/>
      <c r="Z3179"/>
    </row>
    <row r="3180" spans="1:26">
      <c r="A3180"/>
      <c r="B3180"/>
      <c r="C3180"/>
      <c r="D3180"/>
      <c r="E3180"/>
      <c r="F3180"/>
      <c r="G3180"/>
      <c r="H3180"/>
      <c r="I3180"/>
      <c r="J3180"/>
      <c r="K3180"/>
      <c r="L3180"/>
      <c r="M3180"/>
      <c r="N3180"/>
      <c r="O3180"/>
      <c r="P3180"/>
      <c r="Q3180"/>
      <c r="R3180"/>
      <c r="S3180"/>
      <c r="T3180"/>
      <c r="U3180"/>
      <c r="V3180"/>
      <c r="W3180"/>
      <c r="X3180"/>
      <c r="Y3180"/>
      <c r="Z3180"/>
    </row>
    <row r="3181" spans="1:26">
      <c r="A3181"/>
      <c r="B3181"/>
      <c r="C3181"/>
      <c r="D3181"/>
      <c r="E3181"/>
      <c r="F3181"/>
      <c r="G3181"/>
      <c r="H3181"/>
      <c r="I3181"/>
      <c r="J3181"/>
      <c r="K3181"/>
      <c r="L3181"/>
      <c r="M3181"/>
      <c r="N3181"/>
      <c r="O3181"/>
      <c r="P3181"/>
      <c r="Q3181"/>
      <c r="R3181"/>
      <c r="S3181"/>
      <c r="T3181"/>
      <c r="U3181"/>
      <c r="V3181"/>
      <c r="W3181"/>
      <c r="X3181"/>
      <c r="Y3181"/>
      <c r="Z3181"/>
    </row>
    <row r="3182" spans="1:26">
      <c r="A3182"/>
      <c r="B3182"/>
      <c r="C3182"/>
      <c r="D3182"/>
      <c r="E3182"/>
      <c r="F3182"/>
      <c r="G3182"/>
      <c r="H3182"/>
      <c r="I3182"/>
      <c r="J3182"/>
      <c r="K3182"/>
      <c r="L3182"/>
      <c r="M3182"/>
      <c r="N3182"/>
      <c r="O3182"/>
      <c r="P3182"/>
      <c r="Q3182"/>
      <c r="R3182"/>
      <c r="S3182"/>
      <c r="T3182"/>
      <c r="U3182"/>
      <c r="V3182"/>
      <c r="W3182"/>
      <c r="X3182"/>
      <c r="Y3182"/>
      <c r="Z3182"/>
    </row>
    <row r="3183" spans="1:26">
      <c r="A3183"/>
      <c r="B3183"/>
      <c r="C3183"/>
      <c r="D3183"/>
      <c r="E3183"/>
      <c r="F3183"/>
      <c r="G3183"/>
      <c r="H3183"/>
      <c r="I3183"/>
      <c r="J3183"/>
      <c r="K3183"/>
      <c r="L3183"/>
      <c r="M3183"/>
      <c r="N3183"/>
      <c r="O3183"/>
      <c r="P3183"/>
      <c r="Q3183"/>
      <c r="R3183"/>
      <c r="S3183"/>
      <c r="T3183"/>
      <c r="U3183"/>
      <c r="V3183"/>
      <c r="W3183"/>
      <c r="X3183"/>
      <c r="Y3183"/>
      <c r="Z3183"/>
    </row>
    <row r="3184" spans="1:26">
      <c r="A3184"/>
      <c r="B3184"/>
      <c r="C3184"/>
      <c r="D3184"/>
      <c r="E3184"/>
      <c r="F3184"/>
      <c r="G3184"/>
      <c r="H3184"/>
      <c r="I3184"/>
      <c r="J3184"/>
      <c r="K3184"/>
      <c r="L3184"/>
      <c r="M3184"/>
      <c r="N3184"/>
      <c r="O3184"/>
      <c r="P3184"/>
      <c r="Q3184"/>
      <c r="R3184"/>
      <c r="S3184"/>
      <c r="T3184"/>
      <c r="U3184"/>
      <c r="V3184"/>
      <c r="W3184"/>
      <c r="X3184"/>
      <c r="Y3184"/>
      <c r="Z3184"/>
    </row>
    <row r="3185" spans="1:26">
      <c r="A3185"/>
      <c r="B3185"/>
      <c r="C3185"/>
      <c r="D3185"/>
      <c r="E3185"/>
      <c r="F3185"/>
      <c r="G3185"/>
      <c r="H3185"/>
      <c r="I3185"/>
      <c r="J3185"/>
      <c r="K3185"/>
      <c r="L3185"/>
      <c r="M3185"/>
      <c r="N3185"/>
      <c r="O3185"/>
      <c r="P3185"/>
      <c r="Q3185"/>
      <c r="R3185"/>
      <c r="S3185"/>
      <c r="T3185"/>
      <c r="U3185"/>
      <c r="V3185"/>
      <c r="W3185"/>
      <c r="X3185"/>
      <c r="Y3185"/>
      <c r="Z3185"/>
    </row>
    <row r="3186" spans="1:26">
      <c r="A3186"/>
      <c r="B3186"/>
      <c r="C3186"/>
      <c r="D3186"/>
      <c r="E3186"/>
      <c r="F3186"/>
      <c r="G3186"/>
      <c r="H3186"/>
      <c r="I3186"/>
      <c r="J3186"/>
      <c r="K3186"/>
      <c r="L3186"/>
      <c r="M3186"/>
      <c r="N3186"/>
      <c r="O3186"/>
      <c r="P3186"/>
      <c r="Q3186"/>
      <c r="R3186"/>
      <c r="S3186"/>
      <c r="T3186"/>
      <c r="U3186"/>
      <c r="V3186"/>
      <c r="W3186"/>
      <c r="X3186"/>
      <c r="Y3186"/>
      <c r="Z3186"/>
    </row>
    <row r="3187" spans="1:26">
      <c r="A3187"/>
      <c r="B3187"/>
      <c r="C3187"/>
      <c r="D3187"/>
      <c r="E3187"/>
      <c r="F3187"/>
      <c r="G3187"/>
      <c r="H3187"/>
      <c r="I3187"/>
      <c r="J3187"/>
      <c r="K3187"/>
      <c r="L3187"/>
      <c r="M3187"/>
      <c r="N3187"/>
      <c r="O3187"/>
      <c r="P3187"/>
      <c r="Q3187"/>
      <c r="R3187"/>
      <c r="S3187"/>
      <c r="T3187"/>
      <c r="U3187"/>
      <c r="V3187"/>
      <c r="W3187"/>
      <c r="X3187"/>
      <c r="Y3187"/>
      <c r="Z3187"/>
    </row>
    <row r="3188" spans="1:26">
      <c r="A3188"/>
      <c r="B3188"/>
      <c r="C3188"/>
      <c r="D3188"/>
      <c r="E3188"/>
      <c r="F3188"/>
      <c r="G3188"/>
      <c r="H3188"/>
      <c r="I3188"/>
      <c r="J3188"/>
      <c r="K3188"/>
      <c r="L3188"/>
      <c r="M3188"/>
      <c r="N3188"/>
      <c r="O3188"/>
      <c r="P3188"/>
      <c r="Q3188"/>
      <c r="R3188"/>
      <c r="S3188"/>
      <c r="T3188"/>
      <c r="U3188"/>
      <c r="V3188"/>
      <c r="W3188"/>
      <c r="X3188"/>
      <c r="Y3188"/>
      <c r="Z3188"/>
    </row>
    <row r="3189" spans="1:26">
      <c r="A3189"/>
      <c r="B3189"/>
      <c r="C3189"/>
      <c r="D3189"/>
      <c r="E3189"/>
      <c r="F3189"/>
      <c r="G3189"/>
      <c r="H3189"/>
      <c r="I3189"/>
      <c r="J3189"/>
      <c r="K3189"/>
      <c r="L3189"/>
      <c r="M3189"/>
      <c r="N3189"/>
      <c r="O3189"/>
      <c r="P3189"/>
      <c r="Q3189"/>
      <c r="R3189"/>
      <c r="S3189"/>
      <c r="T3189"/>
      <c r="U3189"/>
      <c r="V3189"/>
      <c r="W3189"/>
      <c r="X3189"/>
      <c r="Y3189"/>
      <c r="Z3189"/>
    </row>
    <row r="3190" spans="1:26">
      <c r="A3190"/>
      <c r="B3190"/>
      <c r="C3190"/>
      <c r="D3190"/>
      <c r="E3190"/>
      <c r="F3190"/>
      <c r="G3190"/>
      <c r="H3190"/>
      <c r="I3190"/>
      <c r="J3190"/>
      <c r="K3190"/>
      <c r="L3190"/>
      <c r="M3190"/>
      <c r="N3190"/>
      <c r="O3190"/>
      <c r="P3190"/>
      <c r="Q3190"/>
      <c r="R3190"/>
      <c r="S3190"/>
      <c r="T3190"/>
      <c r="U3190"/>
      <c r="V3190"/>
      <c r="W3190"/>
      <c r="X3190"/>
      <c r="Y3190"/>
      <c r="Z3190"/>
    </row>
    <row r="3191" spans="1:26">
      <c r="A3191"/>
      <c r="B3191"/>
      <c r="C3191"/>
      <c r="D3191"/>
      <c r="E3191"/>
      <c r="F3191"/>
      <c r="G3191"/>
      <c r="H3191"/>
      <c r="I3191"/>
      <c r="J3191"/>
      <c r="K3191"/>
      <c r="L3191"/>
      <c r="M3191"/>
      <c r="N3191"/>
      <c r="O3191"/>
      <c r="P3191"/>
      <c r="Q3191"/>
      <c r="R3191"/>
      <c r="S3191"/>
      <c r="T3191"/>
      <c r="U3191"/>
      <c r="V3191"/>
      <c r="W3191"/>
      <c r="X3191"/>
      <c r="Y3191"/>
      <c r="Z3191"/>
    </row>
    <row r="3192" spans="1:26">
      <c r="A3192"/>
      <c r="B3192"/>
      <c r="C3192"/>
      <c r="D3192"/>
      <c r="E3192"/>
      <c r="F3192"/>
      <c r="G3192"/>
      <c r="H3192"/>
      <c r="I3192"/>
      <c r="J3192"/>
      <c r="K3192"/>
      <c r="L3192"/>
      <c r="M3192"/>
      <c r="N3192"/>
      <c r="O3192"/>
      <c r="P3192"/>
      <c r="Q3192"/>
      <c r="R3192"/>
      <c r="S3192"/>
      <c r="T3192"/>
      <c r="U3192"/>
      <c r="V3192"/>
      <c r="W3192"/>
      <c r="X3192"/>
      <c r="Y3192"/>
      <c r="Z3192"/>
    </row>
    <row r="3193" spans="1:26">
      <c r="A3193"/>
      <c r="B3193"/>
      <c r="C3193"/>
      <c r="D3193"/>
      <c r="E3193"/>
      <c r="F3193"/>
      <c r="G3193"/>
      <c r="H3193"/>
      <c r="I3193"/>
      <c r="J3193"/>
      <c r="K3193"/>
      <c r="L3193"/>
      <c r="M3193"/>
      <c r="N3193"/>
      <c r="O3193"/>
      <c r="P3193"/>
      <c r="Q3193"/>
      <c r="R3193"/>
      <c r="S3193"/>
      <c r="T3193"/>
      <c r="U3193"/>
      <c r="V3193"/>
      <c r="W3193"/>
      <c r="X3193"/>
      <c r="Y3193"/>
      <c r="Z3193"/>
    </row>
    <row r="3194" spans="1:26">
      <c r="A3194"/>
      <c r="B3194"/>
      <c r="C3194"/>
      <c r="D3194"/>
      <c r="E3194"/>
      <c r="F3194"/>
      <c r="G3194"/>
      <c r="H3194"/>
      <c r="I3194"/>
      <c r="J3194"/>
      <c r="K3194"/>
      <c r="L3194"/>
      <c r="M3194"/>
      <c r="N3194"/>
      <c r="O3194"/>
      <c r="P3194"/>
      <c r="Q3194"/>
      <c r="R3194"/>
      <c r="S3194"/>
      <c r="T3194"/>
      <c r="U3194"/>
      <c r="V3194"/>
      <c r="W3194"/>
      <c r="X3194"/>
      <c r="Y3194"/>
      <c r="Z3194"/>
    </row>
    <row r="3195" spans="1:26">
      <c r="A3195"/>
      <c r="B3195"/>
      <c r="C3195"/>
      <c r="D3195"/>
      <c r="E3195"/>
      <c r="F3195"/>
      <c r="G3195"/>
      <c r="H3195"/>
      <c r="I3195"/>
      <c r="J3195"/>
      <c r="K3195"/>
      <c r="L3195"/>
      <c r="M3195"/>
      <c r="N3195"/>
      <c r="O3195"/>
      <c r="P3195"/>
      <c r="Q3195"/>
      <c r="R3195"/>
      <c r="S3195"/>
      <c r="T3195"/>
      <c r="U3195"/>
      <c r="V3195"/>
      <c r="W3195"/>
      <c r="X3195"/>
      <c r="Y3195"/>
      <c r="Z3195"/>
    </row>
    <row r="3196" spans="1:26">
      <c r="A3196"/>
      <c r="B3196"/>
      <c r="C3196"/>
      <c r="D3196"/>
      <c r="E3196"/>
      <c r="F3196"/>
      <c r="G3196"/>
      <c r="H3196"/>
      <c r="I3196"/>
      <c r="J3196"/>
      <c r="K3196"/>
      <c r="L3196"/>
      <c r="M3196"/>
      <c r="N3196"/>
      <c r="O3196"/>
      <c r="P3196"/>
      <c r="Q3196"/>
      <c r="R3196"/>
      <c r="S3196"/>
      <c r="T3196"/>
      <c r="U3196"/>
      <c r="V3196"/>
      <c r="W3196"/>
      <c r="X3196"/>
      <c r="Y3196"/>
      <c r="Z3196"/>
    </row>
    <row r="3197" spans="1:26">
      <c r="A3197"/>
      <c r="B3197"/>
      <c r="C3197"/>
      <c r="D3197"/>
      <c r="E3197"/>
      <c r="F3197"/>
      <c r="G3197"/>
      <c r="H3197"/>
      <c r="I3197"/>
      <c r="J3197"/>
      <c r="K3197"/>
      <c r="L3197"/>
      <c r="M3197"/>
      <c r="N3197"/>
      <c r="O3197"/>
      <c r="P3197"/>
      <c r="Q3197"/>
      <c r="R3197"/>
      <c r="S3197"/>
      <c r="T3197"/>
      <c r="U3197"/>
      <c r="V3197"/>
      <c r="W3197"/>
      <c r="X3197"/>
      <c r="Y3197"/>
      <c r="Z3197"/>
    </row>
    <row r="3198" spans="1:26">
      <c r="A3198"/>
      <c r="B3198"/>
      <c r="C3198"/>
      <c r="D3198"/>
      <c r="E3198"/>
      <c r="F3198"/>
      <c r="G3198"/>
      <c r="H3198"/>
      <c r="I3198"/>
      <c r="J3198"/>
      <c r="K3198"/>
      <c r="L3198"/>
      <c r="M3198"/>
      <c r="N3198"/>
      <c r="O3198"/>
      <c r="P3198"/>
      <c r="Q3198"/>
      <c r="R3198"/>
      <c r="S3198"/>
      <c r="T3198"/>
      <c r="U3198"/>
      <c r="V3198"/>
      <c r="W3198"/>
      <c r="X3198"/>
      <c r="Y3198"/>
      <c r="Z3198"/>
    </row>
    <row r="3199" spans="1:26">
      <c r="A3199"/>
      <c r="B3199"/>
      <c r="C3199"/>
      <c r="D3199"/>
      <c r="E3199"/>
      <c r="F3199"/>
      <c r="G3199"/>
      <c r="H3199"/>
      <c r="I3199"/>
      <c r="J3199"/>
      <c r="K3199"/>
      <c r="L3199"/>
      <c r="M3199"/>
      <c r="N3199"/>
      <c r="O3199"/>
      <c r="P3199"/>
      <c r="Q3199"/>
      <c r="R3199"/>
      <c r="S3199"/>
      <c r="T3199"/>
      <c r="U3199"/>
      <c r="V3199"/>
      <c r="W3199"/>
      <c r="X3199"/>
      <c r="Y3199"/>
      <c r="Z3199"/>
    </row>
    <row r="3200" spans="1:26">
      <c r="A3200"/>
      <c r="B3200"/>
      <c r="C3200"/>
      <c r="D3200"/>
      <c r="E3200"/>
      <c r="F3200"/>
      <c r="G3200"/>
      <c r="H3200"/>
      <c r="I3200"/>
      <c r="J3200"/>
      <c r="K3200"/>
      <c r="L3200"/>
      <c r="M3200"/>
      <c r="N3200"/>
      <c r="O3200"/>
      <c r="P3200"/>
      <c r="Q3200"/>
      <c r="R3200"/>
      <c r="S3200"/>
      <c r="T3200"/>
      <c r="U3200"/>
      <c r="V3200"/>
      <c r="W3200"/>
      <c r="X3200"/>
      <c r="Y3200"/>
      <c r="Z3200"/>
    </row>
    <row r="3201" spans="1:26">
      <c r="A3201"/>
      <c r="B3201"/>
      <c r="C3201"/>
      <c r="D3201"/>
      <c r="E3201"/>
      <c r="F3201"/>
      <c r="G3201"/>
      <c r="H3201"/>
      <c r="I3201"/>
      <c r="J3201"/>
      <c r="K3201"/>
      <c r="L3201"/>
      <c r="M3201"/>
      <c r="N3201"/>
      <c r="O3201"/>
      <c r="P3201"/>
      <c r="Q3201"/>
      <c r="R3201"/>
      <c r="S3201"/>
      <c r="T3201"/>
      <c r="U3201"/>
      <c r="V3201"/>
      <c r="W3201"/>
      <c r="X3201"/>
      <c r="Y3201"/>
      <c r="Z3201"/>
    </row>
    <row r="3202" spans="1:26">
      <c r="A3202"/>
      <c r="B3202"/>
      <c r="C3202"/>
      <c r="D3202"/>
      <c r="E3202"/>
      <c r="F3202"/>
      <c r="G3202"/>
      <c r="H3202"/>
      <c r="I3202"/>
      <c r="J3202"/>
      <c r="K3202"/>
      <c r="L3202"/>
      <c r="M3202"/>
      <c r="N3202"/>
      <c r="O3202"/>
      <c r="P3202"/>
      <c r="Q3202"/>
      <c r="R3202"/>
      <c r="S3202"/>
      <c r="T3202"/>
      <c r="U3202"/>
      <c r="V3202"/>
      <c r="W3202"/>
      <c r="X3202"/>
      <c r="Y3202"/>
      <c r="Z3202"/>
    </row>
    <row r="3203" spans="1:26">
      <c r="A3203"/>
      <c r="B3203"/>
      <c r="C3203"/>
      <c r="D3203"/>
      <c r="E3203"/>
      <c r="F3203"/>
      <c r="G3203"/>
      <c r="H3203"/>
      <c r="I3203"/>
      <c r="J3203"/>
      <c r="K3203"/>
      <c r="L3203"/>
      <c r="M3203"/>
      <c r="N3203"/>
      <c r="O3203"/>
      <c r="P3203"/>
      <c r="Q3203"/>
      <c r="R3203"/>
      <c r="S3203"/>
      <c r="T3203"/>
      <c r="U3203"/>
      <c r="V3203"/>
      <c r="W3203"/>
      <c r="X3203"/>
      <c r="Y3203"/>
      <c r="Z3203"/>
    </row>
    <row r="3204" spans="1:26">
      <c r="A3204"/>
      <c r="B3204"/>
      <c r="C3204"/>
      <c r="D3204"/>
      <c r="E3204"/>
      <c r="F3204"/>
      <c r="G3204"/>
      <c r="H3204"/>
      <c r="I3204"/>
      <c r="J3204"/>
      <c r="K3204"/>
      <c r="L3204"/>
      <c r="M3204"/>
      <c r="N3204"/>
      <c r="O3204"/>
      <c r="P3204"/>
      <c r="Q3204"/>
      <c r="R3204"/>
      <c r="S3204"/>
      <c r="T3204"/>
      <c r="U3204"/>
      <c r="V3204"/>
      <c r="W3204"/>
      <c r="X3204"/>
      <c r="Y3204"/>
      <c r="Z3204"/>
    </row>
    <row r="3205" spans="1:26">
      <c r="A3205"/>
      <c r="B3205"/>
      <c r="C3205"/>
      <c r="D3205"/>
      <c r="E3205"/>
      <c r="F3205"/>
      <c r="G3205"/>
      <c r="H3205"/>
      <c r="I3205"/>
      <c r="J3205"/>
      <c r="K3205"/>
      <c r="L3205"/>
      <c r="M3205"/>
      <c r="N3205"/>
      <c r="O3205"/>
      <c r="P3205"/>
      <c r="Q3205"/>
      <c r="R3205"/>
      <c r="S3205"/>
      <c r="T3205"/>
      <c r="U3205"/>
      <c r="V3205"/>
      <c r="W3205"/>
      <c r="X3205"/>
      <c r="Y3205"/>
      <c r="Z3205"/>
    </row>
    <row r="3206" spans="1:26">
      <c r="A3206"/>
      <c r="B3206"/>
      <c r="C3206"/>
      <c r="D3206"/>
      <c r="E3206"/>
      <c r="F3206"/>
      <c r="G3206"/>
      <c r="H3206"/>
      <c r="I3206"/>
      <c r="J3206"/>
      <c r="K3206"/>
      <c r="L3206"/>
      <c r="M3206"/>
      <c r="N3206"/>
      <c r="O3206"/>
      <c r="P3206"/>
      <c r="Q3206"/>
      <c r="R3206"/>
      <c r="S3206"/>
      <c r="T3206"/>
      <c r="U3206"/>
      <c r="V3206"/>
      <c r="W3206"/>
      <c r="X3206"/>
      <c r="Y3206"/>
      <c r="Z3206"/>
    </row>
    <row r="3207" spans="1:26">
      <c r="A3207"/>
      <c r="B3207"/>
      <c r="C3207"/>
      <c r="D3207"/>
      <c r="E3207"/>
      <c r="F3207"/>
      <c r="G3207"/>
      <c r="H3207"/>
      <c r="I3207"/>
      <c r="J3207"/>
      <c r="K3207"/>
      <c r="L3207"/>
      <c r="M3207"/>
      <c r="N3207"/>
      <c r="O3207"/>
      <c r="P3207"/>
      <c r="Q3207"/>
      <c r="R3207"/>
      <c r="S3207"/>
      <c r="T3207"/>
      <c r="U3207"/>
      <c r="V3207"/>
      <c r="W3207"/>
      <c r="X3207"/>
      <c r="Y3207"/>
      <c r="Z3207"/>
    </row>
    <row r="3208" spans="1:26">
      <c r="A3208"/>
      <c r="B3208"/>
      <c r="C3208"/>
      <c r="D3208"/>
      <c r="E3208"/>
      <c r="F3208"/>
      <c r="G3208"/>
      <c r="H3208"/>
      <c r="I3208"/>
      <c r="J3208"/>
      <c r="K3208"/>
      <c r="L3208"/>
      <c r="M3208"/>
      <c r="N3208"/>
      <c r="O3208"/>
      <c r="P3208"/>
      <c r="Q3208"/>
      <c r="R3208"/>
      <c r="S3208"/>
      <c r="T3208"/>
      <c r="U3208"/>
      <c r="V3208"/>
      <c r="W3208"/>
      <c r="X3208"/>
      <c r="Y3208"/>
      <c r="Z3208"/>
    </row>
    <row r="3209" spans="1:26">
      <c r="A3209"/>
      <c r="B3209"/>
      <c r="C3209"/>
      <c r="D3209"/>
      <c r="E3209"/>
      <c r="F3209"/>
      <c r="G3209"/>
      <c r="H3209"/>
      <c r="I3209"/>
      <c r="J3209"/>
      <c r="K3209"/>
      <c r="L3209"/>
      <c r="M3209"/>
      <c r="N3209"/>
      <c r="O3209"/>
      <c r="P3209"/>
      <c r="Q3209"/>
      <c r="R3209"/>
      <c r="S3209"/>
      <c r="T3209"/>
      <c r="U3209"/>
      <c r="V3209"/>
      <c r="W3209"/>
      <c r="X3209"/>
      <c r="Y3209"/>
      <c r="Z3209"/>
    </row>
    <row r="3210" spans="1:26">
      <c r="A3210"/>
      <c r="B3210"/>
      <c r="C3210"/>
      <c r="D3210"/>
      <c r="E3210"/>
      <c r="F3210"/>
      <c r="G3210"/>
      <c r="H3210"/>
      <c r="I3210"/>
      <c r="J3210"/>
      <c r="K3210"/>
      <c r="L3210"/>
      <c r="M3210"/>
      <c r="N3210"/>
      <c r="O3210"/>
      <c r="P3210"/>
      <c r="Q3210"/>
      <c r="R3210"/>
      <c r="S3210"/>
      <c r="T3210"/>
      <c r="U3210"/>
      <c r="V3210"/>
      <c r="W3210"/>
      <c r="X3210"/>
      <c r="Y3210"/>
      <c r="Z3210"/>
    </row>
    <row r="3211" spans="1:26">
      <c r="A3211"/>
      <c r="B3211"/>
      <c r="C3211"/>
      <c r="D3211"/>
      <c r="E3211"/>
      <c r="F3211"/>
      <c r="G3211"/>
      <c r="H3211"/>
      <c r="I3211"/>
      <c r="J3211"/>
      <c r="K3211"/>
      <c r="L3211"/>
      <c r="M3211"/>
      <c r="N3211"/>
      <c r="O3211"/>
      <c r="P3211"/>
      <c r="Q3211"/>
      <c r="R3211"/>
      <c r="S3211"/>
      <c r="T3211"/>
      <c r="U3211"/>
      <c r="V3211"/>
      <c r="W3211"/>
      <c r="X3211"/>
      <c r="Y3211"/>
      <c r="Z3211"/>
    </row>
    <row r="3212" spans="1:26">
      <c r="A3212"/>
      <c r="B3212"/>
      <c r="C3212"/>
      <c r="D3212"/>
      <c r="E3212"/>
      <c r="F3212"/>
      <c r="G3212"/>
      <c r="H3212"/>
      <c r="I3212"/>
      <c r="J3212"/>
      <c r="K3212"/>
      <c r="L3212"/>
      <c r="M3212"/>
      <c r="N3212"/>
      <c r="O3212"/>
      <c r="P3212"/>
      <c r="Q3212"/>
      <c r="R3212"/>
      <c r="S3212"/>
      <c r="T3212"/>
      <c r="U3212"/>
      <c r="V3212"/>
      <c r="W3212"/>
      <c r="X3212"/>
      <c r="Y3212"/>
      <c r="Z3212"/>
    </row>
    <row r="3213" spans="1:26">
      <c r="A3213"/>
      <c r="B3213"/>
      <c r="C3213"/>
      <c r="D3213"/>
      <c r="E3213"/>
      <c r="F3213"/>
      <c r="G3213"/>
      <c r="H3213"/>
      <c r="I3213"/>
      <c r="J3213"/>
      <c r="K3213"/>
      <c r="L3213"/>
      <c r="M3213"/>
      <c r="N3213"/>
      <c r="O3213"/>
      <c r="P3213"/>
      <c r="Q3213"/>
      <c r="R3213"/>
      <c r="S3213"/>
      <c r="T3213"/>
      <c r="U3213"/>
      <c r="V3213"/>
      <c r="W3213"/>
      <c r="X3213"/>
      <c r="Y3213"/>
      <c r="Z3213"/>
    </row>
    <row r="3214" spans="1:26">
      <c r="A3214"/>
      <c r="B3214"/>
      <c r="C3214"/>
      <c r="D3214"/>
      <c r="E3214"/>
      <c r="F3214"/>
      <c r="G3214"/>
      <c r="H3214"/>
      <c r="I3214"/>
      <c r="J3214"/>
      <c r="K3214"/>
      <c r="L3214"/>
      <c r="M3214"/>
      <c r="N3214"/>
      <c r="O3214"/>
      <c r="P3214"/>
      <c r="Q3214"/>
      <c r="R3214"/>
      <c r="S3214"/>
      <c r="T3214"/>
      <c r="U3214"/>
      <c r="V3214"/>
      <c r="W3214"/>
      <c r="X3214"/>
      <c r="Y3214"/>
      <c r="Z3214"/>
    </row>
    <row r="3215" spans="1:26">
      <c r="A3215"/>
      <c r="B3215"/>
      <c r="C3215"/>
      <c r="D3215"/>
      <c r="E3215"/>
      <c r="F3215"/>
      <c r="G3215"/>
      <c r="H3215"/>
      <c r="I3215"/>
      <c r="J3215"/>
      <c r="K3215"/>
      <c r="L3215"/>
      <c r="M3215"/>
      <c r="N3215"/>
      <c r="O3215"/>
      <c r="P3215"/>
      <c r="Q3215"/>
      <c r="R3215"/>
      <c r="S3215"/>
      <c r="T3215"/>
      <c r="U3215"/>
      <c r="V3215"/>
      <c r="W3215"/>
      <c r="X3215"/>
      <c r="Y3215"/>
      <c r="Z3215"/>
    </row>
    <row r="3216" spans="1:26">
      <c r="A3216"/>
      <c r="B3216"/>
      <c r="C3216"/>
      <c r="D3216"/>
      <c r="E3216"/>
      <c r="F3216"/>
      <c r="G3216"/>
      <c r="H3216"/>
      <c r="I3216"/>
      <c r="J3216"/>
      <c r="K3216"/>
      <c r="L3216"/>
      <c r="M3216"/>
      <c r="N3216"/>
      <c r="O3216"/>
      <c r="P3216"/>
      <c r="Q3216"/>
      <c r="R3216"/>
      <c r="S3216"/>
      <c r="T3216"/>
      <c r="U3216"/>
      <c r="V3216"/>
      <c r="W3216"/>
      <c r="X3216"/>
      <c r="Y3216"/>
      <c r="Z3216"/>
    </row>
    <row r="3217" spans="1:26">
      <c r="A3217"/>
      <c r="B3217"/>
      <c r="C3217"/>
      <c r="D3217"/>
      <c r="E3217"/>
      <c r="F3217"/>
      <c r="G3217"/>
      <c r="H3217"/>
      <c r="I3217"/>
      <c r="J3217"/>
      <c r="K3217"/>
      <c r="L3217"/>
      <c r="M3217"/>
      <c r="N3217"/>
      <c r="O3217"/>
      <c r="P3217"/>
      <c r="Q3217"/>
      <c r="R3217"/>
      <c r="S3217"/>
      <c r="T3217"/>
      <c r="U3217"/>
      <c r="V3217"/>
      <c r="W3217"/>
      <c r="X3217"/>
      <c r="Y3217"/>
      <c r="Z3217"/>
    </row>
    <row r="3218" spans="1:26">
      <c r="A3218"/>
      <c r="B3218"/>
      <c r="C3218"/>
      <c r="D3218"/>
      <c r="E3218"/>
      <c r="F3218"/>
      <c r="G3218"/>
      <c r="H3218"/>
      <c r="I3218"/>
      <c r="J3218"/>
      <c r="K3218"/>
      <c r="L3218"/>
      <c r="M3218"/>
      <c r="N3218"/>
      <c r="O3218"/>
      <c r="P3218"/>
      <c r="Q3218"/>
      <c r="R3218"/>
      <c r="S3218"/>
      <c r="T3218"/>
      <c r="U3218"/>
      <c r="V3218"/>
      <c r="W3218"/>
      <c r="X3218"/>
      <c r="Y3218"/>
      <c r="Z3218"/>
    </row>
    <row r="3219" spans="1:26">
      <c r="A3219"/>
      <c r="B3219"/>
      <c r="C3219"/>
      <c r="D3219"/>
      <c r="E3219"/>
      <c r="F3219"/>
      <c r="G3219"/>
      <c r="H3219"/>
      <c r="I3219"/>
      <c r="J3219"/>
      <c r="K3219"/>
      <c r="L3219"/>
      <c r="M3219"/>
      <c r="N3219"/>
      <c r="O3219"/>
      <c r="P3219"/>
      <c r="Q3219"/>
      <c r="R3219"/>
      <c r="S3219"/>
      <c r="T3219"/>
      <c r="U3219"/>
      <c r="V3219"/>
      <c r="W3219"/>
      <c r="X3219"/>
      <c r="Y3219"/>
      <c r="Z3219"/>
    </row>
    <row r="3220" spans="1:26">
      <c r="A3220"/>
      <c r="B3220"/>
      <c r="C3220"/>
      <c r="D3220"/>
      <c r="E3220"/>
      <c r="F3220"/>
      <c r="G3220"/>
      <c r="H3220"/>
      <c r="I3220"/>
      <c r="J3220"/>
      <c r="K3220"/>
      <c r="L3220"/>
      <c r="M3220"/>
      <c r="N3220"/>
      <c r="O3220"/>
      <c r="P3220"/>
      <c r="Q3220"/>
      <c r="R3220"/>
      <c r="S3220"/>
      <c r="T3220"/>
      <c r="U3220"/>
      <c r="V3220"/>
      <c r="W3220"/>
      <c r="X3220"/>
      <c r="Y3220"/>
      <c r="Z3220"/>
    </row>
    <row r="3221" spans="1:26">
      <c r="A3221"/>
      <c r="B3221"/>
      <c r="C3221"/>
      <c r="D3221"/>
      <c r="E3221"/>
      <c r="F3221"/>
      <c r="G3221"/>
      <c r="H3221"/>
      <c r="I3221"/>
      <c r="J3221"/>
      <c r="K3221"/>
      <c r="L3221"/>
      <c r="M3221"/>
      <c r="N3221"/>
      <c r="O3221"/>
      <c r="P3221"/>
      <c r="Q3221"/>
      <c r="R3221"/>
      <c r="S3221"/>
      <c r="T3221"/>
      <c r="U3221"/>
      <c r="V3221"/>
      <c r="W3221"/>
      <c r="X3221"/>
      <c r="Y3221"/>
      <c r="Z3221"/>
    </row>
    <row r="3222" spans="1:26">
      <c r="A3222"/>
      <c r="B3222"/>
      <c r="C3222"/>
      <c r="D3222"/>
      <c r="E3222"/>
      <c r="F3222"/>
      <c r="G3222"/>
      <c r="H3222"/>
      <c r="I3222"/>
      <c r="J3222"/>
      <c r="K3222"/>
      <c r="L3222"/>
      <c r="M3222"/>
      <c r="N3222"/>
      <c r="O3222"/>
      <c r="P3222"/>
      <c r="Q3222"/>
      <c r="R3222"/>
      <c r="S3222"/>
      <c r="T3222"/>
      <c r="U3222"/>
      <c r="V3222"/>
      <c r="W3222"/>
      <c r="X3222"/>
      <c r="Y3222"/>
      <c r="Z3222"/>
    </row>
    <row r="3223" spans="1:26">
      <c r="A3223"/>
      <c r="B3223"/>
      <c r="C3223"/>
      <c r="D3223"/>
      <c r="E3223"/>
      <c r="F3223"/>
      <c r="G3223"/>
      <c r="H3223"/>
      <c r="I3223"/>
      <c r="J3223"/>
      <c r="K3223"/>
      <c r="L3223"/>
      <c r="M3223"/>
      <c r="N3223"/>
      <c r="O3223"/>
      <c r="P3223"/>
      <c r="Q3223"/>
      <c r="R3223"/>
      <c r="S3223"/>
      <c r="T3223"/>
      <c r="U3223"/>
      <c r="V3223"/>
      <c r="W3223"/>
      <c r="X3223"/>
      <c r="Y3223"/>
      <c r="Z3223"/>
    </row>
    <row r="3224" spans="1:26">
      <c r="A3224"/>
      <c r="B3224"/>
      <c r="C3224"/>
      <c r="D3224"/>
      <c r="E3224"/>
      <c r="F3224"/>
      <c r="G3224"/>
      <c r="H3224"/>
      <c r="I3224"/>
      <c r="J3224"/>
      <c r="K3224"/>
      <c r="L3224"/>
      <c r="M3224"/>
      <c r="N3224"/>
      <c r="O3224"/>
      <c r="P3224"/>
      <c r="Q3224"/>
      <c r="R3224"/>
      <c r="S3224"/>
      <c r="T3224"/>
      <c r="U3224"/>
      <c r="V3224"/>
      <c r="W3224"/>
      <c r="X3224"/>
      <c r="Y3224"/>
      <c r="Z3224"/>
    </row>
    <row r="3225" spans="1:26">
      <c r="A3225"/>
      <c r="B3225"/>
      <c r="C3225"/>
      <c r="D3225"/>
      <c r="E3225"/>
      <c r="F3225"/>
      <c r="G3225"/>
      <c r="H3225"/>
      <c r="I3225"/>
      <c r="J3225"/>
      <c r="K3225"/>
      <c r="L3225"/>
      <c r="M3225"/>
      <c r="N3225"/>
      <c r="O3225"/>
      <c r="P3225"/>
      <c r="Q3225"/>
      <c r="R3225"/>
      <c r="S3225"/>
      <c r="T3225"/>
      <c r="U3225"/>
      <c r="V3225"/>
      <c r="W3225"/>
      <c r="X3225"/>
      <c r="Y3225"/>
      <c r="Z3225"/>
    </row>
    <row r="3226" spans="1:26">
      <c r="A3226"/>
      <c r="B3226"/>
      <c r="C3226"/>
      <c r="D3226"/>
      <c r="E3226"/>
      <c r="F3226"/>
      <c r="G3226"/>
      <c r="H3226"/>
      <c r="I3226"/>
      <c r="J3226"/>
      <c r="K3226"/>
      <c r="L3226"/>
      <c r="M3226"/>
      <c r="N3226"/>
      <c r="O3226"/>
      <c r="P3226"/>
      <c r="Q3226"/>
      <c r="R3226"/>
      <c r="S3226"/>
      <c r="T3226"/>
      <c r="U3226"/>
      <c r="V3226"/>
      <c r="W3226"/>
      <c r="X3226"/>
      <c r="Y3226"/>
      <c r="Z3226"/>
    </row>
    <row r="3227" spans="1:26">
      <c r="A3227"/>
      <c r="B3227"/>
      <c r="C3227"/>
      <c r="D3227"/>
      <c r="E3227"/>
      <c r="F3227"/>
      <c r="G3227"/>
      <c r="H3227"/>
      <c r="I3227"/>
      <c r="J3227"/>
      <c r="K3227"/>
      <c r="L3227"/>
      <c r="M3227"/>
      <c r="N3227"/>
      <c r="O3227"/>
      <c r="P3227"/>
      <c r="Q3227"/>
      <c r="R3227"/>
      <c r="S3227"/>
      <c r="T3227"/>
      <c r="U3227"/>
      <c r="V3227"/>
      <c r="W3227"/>
      <c r="X3227"/>
      <c r="Y3227"/>
      <c r="Z3227"/>
    </row>
    <row r="3228" spans="1:26">
      <c r="A3228"/>
      <c r="B3228"/>
      <c r="C3228"/>
      <c r="D3228"/>
      <c r="E3228"/>
      <c r="F3228"/>
      <c r="G3228"/>
      <c r="H3228"/>
      <c r="I3228"/>
      <c r="J3228"/>
      <c r="K3228"/>
      <c r="L3228"/>
      <c r="M3228"/>
      <c r="N3228"/>
      <c r="O3228"/>
      <c r="P3228"/>
      <c r="Q3228"/>
      <c r="R3228"/>
      <c r="S3228"/>
      <c r="T3228"/>
      <c r="U3228"/>
      <c r="V3228"/>
      <c r="W3228"/>
      <c r="X3228"/>
      <c r="Y3228"/>
      <c r="Z3228"/>
    </row>
    <row r="3229" spans="1:26">
      <c r="A3229"/>
      <c r="B3229"/>
      <c r="C3229"/>
      <c r="D3229"/>
      <c r="E3229"/>
      <c r="F3229"/>
      <c r="G3229"/>
      <c r="H3229"/>
      <c r="I3229"/>
      <c r="J3229"/>
      <c r="K3229"/>
      <c r="L3229"/>
      <c r="M3229"/>
      <c r="N3229"/>
      <c r="O3229"/>
      <c r="P3229"/>
      <c r="Q3229"/>
      <c r="R3229"/>
      <c r="S3229"/>
      <c r="T3229"/>
      <c r="U3229"/>
      <c r="V3229"/>
      <c r="W3229"/>
      <c r="X3229"/>
      <c r="Y3229"/>
      <c r="Z3229"/>
    </row>
    <row r="3230" spans="1:26">
      <c r="A3230"/>
      <c r="B3230"/>
      <c r="C3230"/>
      <c r="D3230"/>
      <c r="E3230"/>
      <c r="F3230"/>
      <c r="G3230"/>
      <c r="H3230"/>
      <c r="I3230"/>
      <c r="J3230"/>
      <c r="K3230"/>
      <c r="L3230"/>
      <c r="M3230"/>
      <c r="N3230"/>
      <c r="O3230"/>
      <c r="P3230"/>
      <c r="Q3230"/>
      <c r="R3230"/>
      <c r="S3230"/>
      <c r="T3230"/>
      <c r="U3230"/>
      <c r="V3230"/>
      <c r="W3230"/>
      <c r="X3230"/>
      <c r="Y3230"/>
      <c r="Z3230"/>
    </row>
    <row r="3231" spans="1:26">
      <c r="A3231"/>
      <c r="B3231"/>
      <c r="C3231"/>
      <c r="D3231"/>
      <c r="E3231"/>
      <c r="F3231"/>
      <c r="G3231"/>
      <c r="H3231"/>
      <c r="I3231"/>
      <c r="J3231"/>
      <c r="K3231"/>
      <c r="L3231"/>
      <c r="M3231"/>
      <c r="N3231"/>
      <c r="O3231"/>
      <c r="P3231"/>
      <c r="Q3231"/>
      <c r="R3231"/>
      <c r="S3231"/>
      <c r="T3231"/>
      <c r="U3231"/>
      <c r="V3231"/>
      <c r="W3231"/>
      <c r="X3231"/>
      <c r="Y3231"/>
      <c r="Z3231"/>
    </row>
    <row r="3232" spans="1:26">
      <c r="A3232"/>
      <c r="B3232"/>
      <c r="C3232"/>
      <c r="D3232"/>
      <c r="E3232"/>
      <c r="F3232"/>
      <c r="G3232"/>
      <c r="H3232"/>
      <c r="I3232"/>
      <c r="J3232"/>
      <c r="K3232"/>
      <c r="L3232"/>
      <c r="M3232"/>
      <c r="N3232"/>
      <c r="O3232"/>
      <c r="P3232"/>
      <c r="Q3232"/>
      <c r="R3232"/>
      <c r="S3232"/>
      <c r="T3232"/>
      <c r="U3232"/>
      <c r="V3232"/>
      <c r="W3232"/>
      <c r="X3232"/>
      <c r="Y3232"/>
      <c r="Z3232"/>
    </row>
    <row r="3233" spans="1:26">
      <c r="A3233"/>
      <c r="B3233"/>
      <c r="C3233"/>
      <c r="D3233"/>
      <c r="E3233"/>
      <c r="F3233"/>
      <c r="G3233"/>
      <c r="H3233"/>
      <c r="I3233"/>
      <c r="J3233"/>
      <c r="K3233"/>
      <c r="L3233"/>
      <c r="M3233"/>
      <c r="N3233"/>
      <c r="O3233"/>
      <c r="P3233"/>
      <c r="Q3233"/>
      <c r="R3233"/>
      <c r="S3233"/>
      <c r="T3233"/>
      <c r="U3233"/>
      <c r="V3233"/>
      <c r="W3233"/>
      <c r="X3233"/>
      <c r="Y3233"/>
      <c r="Z3233"/>
    </row>
    <row r="3234" spans="1:26">
      <c r="A3234"/>
      <c r="B3234"/>
      <c r="C3234"/>
      <c r="D3234"/>
      <c r="E3234"/>
      <c r="F3234"/>
      <c r="G3234"/>
      <c r="H3234"/>
      <c r="I3234"/>
      <c r="J3234"/>
      <c r="K3234"/>
      <c r="L3234"/>
      <c r="M3234"/>
      <c r="N3234"/>
      <c r="O3234"/>
      <c r="P3234"/>
      <c r="Q3234"/>
      <c r="R3234"/>
      <c r="S3234"/>
      <c r="T3234"/>
      <c r="U3234"/>
      <c r="V3234"/>
      <c r="W3234"/>
      <c r="X3234"/>
      <c r="Y3234"/>
      <c r="Z3234"/>
    </row>
    <row r="3235" spans="1:26">
      <c r="A3235"/>
      <c r="B3235"/>
      <c r="C3235"/>
      <c r="D3235"/>
      <c r="E3235"/>
      <c r="F3235"/>
      <c r="G3235"/>
      <c r="H3235"/>
      <c r="I3235"/>
      <c r="J3235"/>
      <c r="K3235"/>
      <c r="L3235"/>
      <c r="M3235"/>
      <c r="N3235"/>
      <c r="O3235"/>
      <c r="P3235"/>
      <c r="Q3235"/>
      <c r="R3235"/>
      <c r="S3235"/>
      <c r="T3235"/>
      <c r="U3235"/>
      <c r="V3235"/>
      <c r="W3235"/>
      <c r="X3235"/>
      <c r="Y3235"/>
      <c r="Z3235"/>
    </row>
    <row r="3236" spans="1:26">
      <c r="A3236"/>
      <c r="B3236"/>
      <c r="C3236"/>
      <c r="D3236"/>
      <c r="E3236"/>
      <c r="F3236"/>
      <c r="G3236"/>
      <c r="H3236"/>
      <c r="I3236"/>
      <c r="J3236"/>
      <c r="K3236"/>
      <c r="L3236"/>
      <c r="M3236"/>
      <c r="N3236"/>
      <c r="O3236"/>
      <c r="P3236"/>
      <c r="Q3236"/>
      <c r="R3236"/>
      <c r="S3236"/>
      <c r="T3236"/>
      <c r="U3236"/>
      <c r="V3236"/>
      <c r="W3236"/>
      <c r="X3236"/>
      <c r="Y3236"/>
      <c r="Z3236"/>
    </row>
    <row r="3237" spans="1:26">
      <c r="A3237"/>
      <c r="B3237"/>
      <c r="C3237"/>
      <c r="D3237"/>
      <c r="E3237"/>
      <c r="F3237"/>
      <c r="G3237"/>
      <c r="H3237"/>
      <c r="I3237"/>
      <c r="J3237"/>
      <c r="K3237"/>
      <c r="L3237"/>
      <c r="M3237"/>
      <c r="N3237"/>
      <c r="O3237"/>
      <c r="P3237"/>
      <c r="Q3237"/>
      <c r="R3237"/>
      <c r="S3237"/>
      <c r="T3237"/>
      <c r="U3237"/>
      <c r="V3237"/>
      <c r="W3237"/>
      <c r="X3237"/>
      <c r="Y3237"/>
      <c r="Z3237"/>
    </row>
    <row r="3238" spans="1:26">
      <c r="A3238"/>
      <c r="B3238"/>
      <c r="C3238"/>
      <c r="D3238"/>
      <c r="E3238"/>
      <c r="F3238"/>
      <c r="G3238"/>
      <c r="H3238"/>
      <c r="I3238"/>
      <c r="J3238"/>
      <c r="K3238"/>
      <c r="L3238"/>
      <c r="M3238"/>
      <c r="N3238"/>
      <c r="O3238"/>
      <c r="P3238"/>
      <c r="Q3238"/>
      <c r="R3238"/>
      <c r="S3238"/>
      <c r="T3238"/>
      <c r="U3238"/>
      <c r="V3238"/>
      <c r="W3238"/>
      <c r="X3238"/>
      <c r="Y3238"/>
      <c r="Z3238"/>
    </row>
    <row r="3239" spans="1:26">
      <c r="A3239"/>
      <c r="B3239"/>
      <c r="C3239"/>
      <c r="D3239"/>
      <c r="E3239"/>
      <c r="F3239"/>
      <c r="G3239"/>
      <c r="H3239"/>
      <c r="I3239"/>
      <c r="J3239"/>
      <c r="K3239"/>
      <c r="L3239"/>
      <c r="M3239"/>
      <c r="N3239"/>
      <c r="O3239"/>
      <c r="P3239"/>
      <c r="Q3239"/>
      <c r="R3239"/>
      <c r="S3239"/>
      <c r="T3239"/>
      <c r="U3239"/>
      <c r="V3239"/>
      <c r="W3239"/>
      <c r="X3239"/>
      <c r="Y3239"/>
      <c r="Z3239"/>
    </row>
    <row r="3240" spans="1:26">
      <c r="A3240"/>
      <c r="B3240"/>
      <c r="C3240"/>
      <c r="D3240"/>
      <c r="E3240"/>
      <c r="F3240"/>
      <c r="G3240"/>
      <c r="H3240"/>
      <c r="I3240"/>
      <c r="J3240"/>
      <c r="K3240"/>
      <c r="L3240"/>
      <c r="M3240"/>
      <c r="N3240"/>
      <c r="O3240"/>
      <c r="P3240"/>
      <c r="Q3240"/>
      <c r="R3240"/>
      <c r="S3240"/>
      <c r="T3240"/>
      <c r="U3240"/>
      <c r="V3240"/>
      <c r="W3240"/>
      <c r="X3240"/>
      <c r="Y3240"/>
      <c r="Z3240"/>
    </row>
    <row r="3241" spans="1:26">
      <c r="A3241"/>
      <c r="B3241"/>
      <c r="C3241"/>
      <c r="D3241"/>
      <c r="E3241"/>
      <c r="F3241"/>
      <c r="G3241"/>
      <c r="H3241"/>
      <c r="I3241"/>
      <c r="J3241"/>
      <c r="K3241"/>
      <c r="L3241"/>
      <c r="M3241"/>
      <c r="N3241"/>
      <c r="O3241"/>
      <c r="P3241"/>
      <c r="Q3241"/>
      <c r="R3241"/>
      <c r="S3241"/>
      <c r="T3241"/>
      <c r="U3241"/>
      <c r="V3241"/>
      <c r="W3241"/>
      <c r="X3241"/>
      <c r="Y3241"/>
      <c r="Z3241"/>
    </row>
    <row r="3242" spans="1:26">
      <c r="A3242"/>
      <c r="B3242"/>
      <c r="C3242"/>
      <c r="D3242"/>
      <c r="E3242"/>
      <c r="F3242"/>
      <c r="G3242"/>
      <c r="H3242"/>
      <c r="I3242"/>
      <c r="J3242"/>
      <c r="K3242"/>
      <c r="L3242"/>
      <c r="M3242"/>
      <c r="N3242"/>
      <c r="O3242"/>
      <c r="P3242"/>
      <c r="Q3242"/>
      <c r="R3242"/>
      <c r="S3242"/>
      <c r="T3242"/>
      <c r="U3242"/>
      <c r="V3242"/>
      <c r="W3242"/>
      <c r="X3242"/>
      <c r="Y3242"/>
      <c r="Z3242"/>
    </row>
    <row r="3243" spans="1:26">
      <c r="A3243"/>
      <c r="B3243"/>
      <c r="C3243"/>
      <c r="D3243"/>
      <c r="E3243"/>
      <c r="F3243"/>
      <c r="G3243"/>
      <c r="H3243"/>
      <c r="I3243"/>
      <c r="J3243"/>
      <c r="K3243"/>
      <c r="L3243"/>
      <c r="M3243"/>
      <c r="N3243"/>
      <c r="O3243"/>
      <c r="P3243"/>
      <c r="Q3243"/>
      <c r="R3243"/>
      <c r="S3243"/>
      <c r="T3243"/>
      <c r="U3243"/>
      <c r="V3243"/>
      <c r="W3243"/>
      <c r="X3243"/>
      <c r="Y3243"/>
      <c r="Z3243"/>
    </row>
    <row r="3244" spans="1:26">
      <c r="A3244"/>
      <c r="B3244"/>
      <c r="C3244"/>
      <c r="D3244"/>
      <c r="E3244"/>
      <c r="F3244"/>
      <c r="G3244"/>
      <c r="H3244"/>
      <c r="I3244"/>
      <c r="J3244"/>
      <c r="K3244"/>
      <c r="L3244"/>
      <c r="M3244"/>
      <c r="N3244"/>
      <c r="O3244"/>
      <c r="P3244"/>
      <c r="Q3244"/>
      <c r="R3244"/>
      <c r="S3244"/>
      <c r="T3244"/>
      <c r="U3244"/>
      <c r="V3244"/>
      <c r="W3244"/>
      <c r="X3244"/>
      <c r="Y3244"/>
      <c r="Z3244"/>
    </row>
    <row r="3245" spans="1:26">
      <c r="A3245"/>
      <c r="B3245"/>
      <c r="C3245"/>
      <c r="D3245"/>
      <c r="E3245"/>
      <c r="F3245"/>
      <c r="G3245"/>
      <c r="H3245"/>
      <c r="I3245"/>
      <c r="J3245"/>
      <c r="K3245"/>
      <c r="L3245"/>
      <c r="M3245"/>
      <c r="N3245"/>
      <c r="O3245"/>
      <c r="P3245"/>
      <c r="Q3245"/>
      <c r="R3245"/>
      <c r="S3245"/>
      <c r="T3245"/>
      <c r="U3245"/>
      <c r="V3245"/>
      <c r="W3245"/>
      <c r="X3245"/>
      <c r="Y3245"/>
      <c r="Z3245"/>
    </row>
    <row r="3246" spans="1:26">
      <c r="A3246"/>
      <c r="B3246"/>
      <c r="C3246"/>
      <c r="D3246"/>
      <c r="E3246"/>
      <c r="F3246"/>
      <c r="G3246"/>
      <c r="H3246"/>
      <c r="I3246"/>
      <c r="J3246"/>
      <c r="K3246"/>
      <c r="L3246"/>
      <c r="M3246"/>
      <c r="N3246"/>
      <c r="O3246"/>
      <c r="P3246"/>
      <c r="Q3246"/>
      <c r="R3246"/>
      <c r="S3246"/>
      <c r="T3246"/>
      <c r="U3246"/>
      <c r="V3246"/>
      <c r="W3246"/>
      <c r="X3246"/>
      <c r="Y3246"/>
      <c r="Z3246"/>
    </row>
    <row r="3247" spans="1:26">
      <c r="A3247"/>
      <c r="B3247"/>
      <c r="C3247"/>
      <c r="D3247"/>
      <c r="E3247"/>
      <c r="F3247"/>
      <c r="G3247"/>
      <c r="H3247"/>
      <c r="I3247"/>
      <c r="J3247"/>
      <c r="K3247"/>
      <c r="L3247"/>
      <c r="M3247"/>
      <c r="N3247"/>
      <c r="O3247"/>
      <c r="P3247"/>
      <c r="Q3247"/>
      <c r="R3247"/>
      <c r="S3247"/>
      <c r="T3247"/>
      <c r="U3247"/>
      <c r="V3247"/>
      <c r="W3247"/>
      <c r="X3247"/>
      <c r="Y3247"/>
      <c r="Z3247"/>
    </row>
    <row r="3248" spans="1:26">
      <c r="A3248"/>
      <c r="B3248"/>
      <c r="C3248"/>
      <c r="D3248"/>
      <c r="E3248"/>
      <c r="F3248"/>
      <c r="G3248"/>
      <c r="H3248"/>
      <c r="I3248"/>
      <c r="J3248"/>
      <c r="K3248"/>
      <c r="L3248"/>
      <c r="M3248"/>
      <c r="N3248"/>
      <c r="O3248"/>
      <c r="P3248"/>
      <c r="Q3248"/>
      <c r="R3248"/>
      <c r="S3248"/>
      <c r="T3248"/>
      <c r="U3248"/>
      <c r="V3248"/>
      <c r="W3248"/>
      <c r="X3248"/>
      <c r="Y3248"/>
      <c r="Z3248"/>
    </row>
    <row r="3249" spans="1:26">
      <c r="A3249"/>
      <c r="B3249"/>
      <c r="C3249"/>
      <c r="D3249"/>
      <c r="E3249"/>
      <c r="F3249"/>
      <c r="G3249"/>
      <c r="H3249"/>
      <c r="I3249"/>
      <c r="J3249"/>
      <c r="K3249"/>
      <c r="L3249"/>
      <c r="M3249"/>
      <c r="N3249"/>
      <c r="O3249"/>
      <c r="P3249"/>
      <c r="Q3249"/>
      <c r="R3249"/>
      <c r="S3249"/>
      <c r="T3249"/>
      <c r="U3249"/>
      <c r="V3249"/>
      <c r="W3249"/>
      <c r="X3249"/>
      <c r="Y3249"/>
      <c r="Z3249"/>
    </row>
    <row r="3250" spans="1:26">
      <c r="A3250"/>
      <c r="B3250"/>
      <c r="C3250"/>
      <c r="D3250"/>
      <c r="E3250"/>
      <c r="F3250"/>
      <c r="G3250"/>
      <c r="H3250"/>
      <c r="I3250"/>
      <c r="J3250"/>
      <c r="K3250"/>
      <c r="L3250"/>
      <c r="M3250"/>
      <c r="N3250"/>
      <c r="O3250"/>
      <c r="P3250"/>
      <c r="Q3250"/>
      <c r="R3250"/>
      <c r="S3250"/>
      <c r="T3250"/>
      <c r="U3250"/>
      <c r="V3250"/>
      <c r="W3250"/>
      <c r="X3250"/>
      <c r="Y3250"/>
      <c r="Z3250"/>
    </row>
    <row r="3251" spans="1:26">
      <c r="A3251"/>
      <c r="B3251"/>
      <c r="C3251"/>
      <c r="D3251"/>
      <c r="E3251"/>
      <c r="F3251"/>
      <c r="G3251"/>
      <c r="H3251"/>
      <c r="I3251"/>
      <c r="J3251"/>
      <c r="K3251"/>
      <c r="L3251"/>
      <c r="M3251"/>
      <c r="N3251"/>
      <c r="O3251"/>
      <c r="P3251"/>
      <c r="Q3251"/>
      <c r="R3251"/>
      <c r="S3251"/>
      <c r="T3251"/>
      <c r="U3251"/>
      <c r="V3251"/>
      <c r="W3251"/>
      <c r="X3251"/>
      <c r="Y3251"/>
      <c r="Z3251"/>
    </row>
    <row r="3252" spans="1:26">
      <c r="A3252"/>
      <c r="B3252"/>
      <c r="C3252"/>
      <c r="D3252"/>
      <c r="E3252"/>
      <c r="F3252"/>
      <c r="G3252"/>
      <c r="H3252"/>
      <c r="I3252"/>
      <c r="J3252"/>
      <c r="K3252"/>
      <c r="L3252"/>
      <c r="M3252"/>
      <c r="N3252"/>
      <c r="O3252"/>
      <c r="P3252"/>
      <c r="Q3252"/>
      <c r="R3252"/>
      <c r="S3252"/>
      <c r="T3252"/>
      <c r="U3252"/>
      <c r="V3252"/>
      <c r="W3252"/>
      <c r="X3252"/>
      <c r="Y3252"/>
      <c r="Z3252"/>
    </row>
    <row r="3253" spans="1:26">
      <c r="A3253"/>
      <c r="B3253"/>
      <c r="C3253"/>
      <c r="D3253"/>
      <c r="E3253"/>
      <c r="F3253"/>
      <c r="G3253"/>
      <c r="H3253"/>
      <c r="I3253"/>
      <c r="J3253"/>
      <c r="K3253"/>
      <c r="L3253"/>
      <c r="M3253"/>
      <c r="N3253"/>
      <c r="O3253"/>
      <c r="P3253"/>
      <c r="Q3253"/>
      <c r="R3253"/>
      <c r="S3253"/>
      <c r="T3253"/>
      <c r="U3253"/>
      <c r="V3253"/>
      <c r="W3253"/>
      <c r="X3253"/>
      <c r="Y3253"/>
      <c r="Z3253"/>
    </row>
    <row r="3254" spans="1:26">
      <c r="A3254"/>
      <c r="B3254"/>
      <c r="C3254"/>
      <c r="D3254"/>
      <c r="E3254"/>
      <c r="F3254"/>
      <c r="G3254"/>
      <c r="H3254"/>
      <c r="I3254"/>
      <c r="J3254"/>
      <c r="K3254"/>
      <c r="L3254"/>
      <c r="M3254"/>
      <c r="N3254"/>
      <c r="O3254"/>
      <c r="P3254"/>
      <c r="Q3254"/>
      <c r="R3254"/>
      <c r="S3254"/>
      <c r="T3254"/>
      <c r="U3254"/>
      <c r="V3254"/>
      <c r="W3254"/>
      <c r="X3254"/>
      <c r="Y3254"/>
      <c r="Z3254"/>
    </row>
    <row r="3255" spans="1:26">
      <c r="A3255"/>
      <c r="B3255"/>
      <c r="C3255"/>
      <c r="D3255"/>
      <c r="E3255"/>
      <c r="F3255"/>
      <c r="G3255"/>
      <c r="H3255"/>
      <c r="I3255"/>
      <c r="J3255"/>
      <c r="K3255"/>
      <c r="L3255"/>
      <c r="M3255"/>
      <c r="N3255"/>
      <c r="O3255"/>
      <c r="P3255"/>
      <c r="Q3255"/>
      <c r="R3255"/>
      <c r="S3255"/>
      <c r="T3255"/>
      <c r="U3255"/>
      <c r="V3255"/>
      <c r="W3255"/>
      <c r="X3255"/>
      <c r="Y3255"/>
      <c r="Z3255"/>
    </row>
    <row r="3256" spans="1:26">
      <c r="A3256"/>
      <c r="B3256"/>
      <c r="C3256"/>
      <c r="D3256"/>
      <c r="E3256"/>
      <c r="F3256"/>
      <c r="G3256"/>
      <c r="H3256"/>
      <c r="I3256"/>
      <c r="J3256"/>
      <c r="K3256"/>
      <c r="L3256"/>
      <c r="M3256"/>
      <c r="N3256"/>
      <c r="O3256"/>
      <c r="P3256"/>
      <c r="Q3256"/>
      <c r="R3256"/>
      <c r="S3256"/>
      <c r="T3256"/>
      <c r="U3256"/>
      <c r="V3256"/>
      <c r="W3256"/>
      <c r="X3256"/>
      <c r="Y3256"/>
      <c r="Z3256"/>
    </row>
    <row r="3257" spans="1:26">
      <c r="A3257"/>
      <c r="B3257"/>
      <c r="C3257"/>
      <c r="D3257"/>
      <c r="E3257"/>
      <c r="F3257"/>
      <c r="G3257"/>
      <c r="H3257"/>
      <c r="I3257"/>
      <c r="J3257"/>
      <c r="K3257"/>
      <c r="L3257"/>
      <c r="M3257"/>
      <c r="N3257"/>
      <c r="O3257"/>
      <c r="P3257"/>
      <c r="Q3257"/>
      <c r="R3257"/>
      <c r="S3257"/>
      <c r="T3257"/>
      <c r="U3257"/>
      <c r="V3257"/>
      <c r="W3257"/>
      <c r="X3257"/>
      <c r="Y3257"/>
      <c r="Z3257"/>
    </row>
    <row r="3258" spans="1:26">
      <c r="A3258"/>
      <c r="B3258"/>
      <c r="C3258"/>
      <c r="D3258"/>
      <c r="E3258"/>
      <c r="F3258"/>
      <c r="G3258"/>
      <c r="H3258"/>
      <c r="I3258"/>
      <c r="J3258"/>
      <c r="K3258"/>
      <c r="L3258"/>
      <c r="M3258"/>
      <c r="N3258"/>
      <c r="O3258"/>
      <c r="P3258"/>
      <c r="Q3258"/>
      <c r="R3258"/>
      <c r="S3258"/>
      <c r="T3258"/>
      <c r="U3258"/>
      <c r="V3258"/>
      <c r="W3258"/>
      <c r="X3258"/>
      <c r="Y3258"/>
      <c r="Z3258"/>
    </row>
    <row r="3259" spans="1:26">
      <c r="A3259"/>
      <c r="B3259"/>
      <c r="C3259"/>
      <c r="D3259"/>
      <c r="E3259"/>
      <c r="F3259"/>
      <c r="G3259"/>
      <c r="H3259"/>
      <c r="I3259"/>
      <c r="J3259"/>
      <c r="K3259"/>
      <c r="L3259"/>
      <c r="M3259"/>
      <c r="N3259"/>
      <c r="O3259"/>
      <c r="P3259"/>
      <c r="Q3259"/>
      <c r="R3259"/>
      <c r="S3259"/>
      <c r="T3259"/>
      <c r="U3259"/>
      <c r="V3259"/>
      <c r="W3259"/>
      <c r="X3259"/>
      <c r="Y3259"/>
      <c r="Z3259"/>
    </row>
    <row r="3260" spans="1:26">
      <c r="A3260"/>
      <c r="B3260"/>
      <c r="C3260"/>
      <c r="D3260"/>
      <c r="E3260"/>
      <c r="F3260"/>
      <c r="G3260"/>
      <c r="H3260"/>
      <c r="I3260"/>
      <c r="J3260"/>
      <c r="K3260"/>
      <c r="L3260"/>
      <c r="M3260"/>
      <c r="N3260"/>
      <c r="O3260"/>
      <c r="P3260"/>
      <c r="Q3260"/>
      <c r="R3260"/>
      <c r="S3260"/>
      <c r="T3260"/>
      <c r="U3260"/>
      <c r="V3260"/>
      <c r="W3260"/>
      <c r="X3260"/>
      <c r="Y3260"/>
      <c r="Z3260"/>
    </row>
    <row r="3261" spans="1:26">
      <c r="A3261"/>
      <c r="B3261"/>
      <c r="C3261"/>
      <c r="D3261"/>
      <c r="E3261"/>
      <c r="F3261"/>
      <c r="G3261"/>
      <c r="H3261"/>
      <c r="I3261"/>
      <c r="J3261"/>
      <c r="K3261"/>
      <c r="L3261"/>
      <c r="M3261"/>
      <c r="N3261"/>
      <c r="O3261"/>
      <c r="P3261"/>
      <c r="Q3261"/>
      <c r="R3261"/>
      <c r="S3261"/>
      <c r="T3261"/>
      <c r="U3261"/>
      <c r="V3261"/>
      <c r="W3261"/>
      <c r="X3261"/>
      <c r="Y3261"/>
      <c r="Z3261"/>
    </row>
    <row r="3262" spans="1:26">
      <c r="A3262"/>
      <c r="B3262"/>
      <c r="C3262"/>
      <c r="D3262"/>
      <c r="E3262"/>
      <c r="F3262"/>
      <c r="G3262"/>
      <c r="H3262"/>
      <c r="I3262"/>
      <c r="J3262"/>
      <c r="K3262"/>
      <c r="L3262"/>
      <c r="M3262"/>
      <c r="N3262"/>
      <c r="O3262"/>
      <c r="P3262"/>
      <c r="Q3262"/>
      <c r="R3262"/>
      <c r="S3262"/>
      <c r="T3262"/>
      <c r="U3262"/>
      <c r="V3262"/>
      <c r="W3262"/>
      <c r="X3262"/>
      <c r="Y3262"/>
      <c r="Z3262"/>
    </row>
    <row r="3263" spans="1:26">
      <c r="A3263"/>
      <c r="B3263"/>
      <c r="C3263"/>
      <c r="D3263"/>
      <c r="E3263"/>
      <c r="F3263"/>
      <c r="G3263"/>
      <c r="H3263"/>
      <c r="I3263"/>
      <c r="J3263"/>
      <c r="K3263"/>
      <c r="L3263"/>
      <c r="M3263"/>
      <c r="N3263"/>
      <c r="O3263"/>
      <c r="P3263"/>
      <c r="Q3263"/>
      <c r="R3263"/>
      <c r="S3263"/>
      <c r="T3263"/>
      <c r="U3263"/>
      <c r="V3263"/>
      <c r="W3263"/>
      <c r="X3263"/>
      <c r="Y3263"/>
      <c r="Z3263"/>
    </row>
    <row r="3264" spans="1:26">
      <c r="A3264"/>
      <c r="B3264"/>
      <c r="C3264"/>
      <c r="D3264"/>
      <c r="E3264"/>
      <c r="F3264"/>
      <c r="G3264"/>
      <c r="H3264"/>
      <c r="I3264"/>
      <c r="J3264"/>
      <c r="K3264"/>
      <c r="L3264"/>
      <c r="M3264"/>
      <c r="N3264"/>
      <c r="O3264"/>
      <c r="P3264"/>
      <c r="Q3264"/>
      <c r="R3264"/>
      <c r="S3264"/>
      <c r="T3264"/>
      <c r="U3264"/>
      <c r="V3264"/>
      <c r="W3264"/>
      <c r="X3264"/>
      <c r="Y3264"/>
      <c r="Z3264"/>
    </row>
    <row r="3265" spans="1:26">
      <c r="A3265"/>
      <c r="B3265"/>
      <c r="C3265"/>
      <c r="D3265"/>
      <c r="E3265"/>
      <c r="F3265"/>
      <c r="G3265"/>
      <c r="H3265"/>
      <c r="I3265"/>
      <c r="J3265"/>
      <c r="K3265"/>
      <c r="L3265"/>
      <c r="M3265"/>
      <c r="N3265"/>
      <c r="O3265"/>
      <c r="P3265"/>
      <c r="Q3265"/>
      <c r="R3265"/>
      <c r="S3265"/>
      <c r="T3265"/>
      <c r="U3265"/>
      <c r="V3265"/>
      <c r="W3265"/>
      <c r="X3265"/>
      <c r="Y3265"/>
      <c r="Z3265"/>
    </row>
    <row r="3266" spans="1:26">
      <c r="A3266"/>
      <c r="B3266"/>
      <c r="C3266"/>
      <c r="D3266"/>
      <c r="E3266"/>
      <c r="F3266"/>
      <c r="G3266"/>
      <c r="H3266"/>
      <c r="I3266"/>
      <c r="J3266"/>
      <c r="K3266"/>
      <c r="L3266"/>
      <c r="M3266"/>
      <c r="N3266"/>
      <c r="O3266"/>
      <c r="P3266"/>
      <c r="Q3266"/>
      <c r="R3266"/>
      <c r="S3266"/>
      <c r="T3266"/>
      <c r="U3266"/>
      <c r="V3266"/>
      <c r="W3266"/>
      <c r="X3266"/>
      <c r="Y3266"/>
      <c r="Z3266"/>
    </row>
    <row r="3267" spans="1:26">
      <c r="A3267"/>
      <c r="B3267"/>
      <c r="C3267"/>
      <c r="D3267"/>
      <c r="E3267"/>
      <c r="F3267"/>
      <c r="G3267"/>
      <c r="H3267"/>
      <c r="I3267"/>
      <c r="J3267"/>
      <c r="K3267"/>
      <c r="L3267"/>
      <c r="M3267"/>
      <c r="N3267"/>
      <c r="O3267"/>
      <c r="P3267"/>
      <c r="Q3267"/>
      <c r="R3267"/>
      <c r="S3267"/>
      <c r="T3267"/>
      <c r="U3267"/>
      <c r="V3267"/>
      <c r="W3267"/>
      <c r="X3267"/>
      <c r="Y3267"/>
      <c r="Z3267"/>
    </row>
    <row r="3268" spans="1:26">
      <c r="A3268"/>
      <c r="B3268"/>
      <c r="C3268"/>
      <c r="D3268"/>
      <c r="E3268"/>
      <c r="F3268"/>
      <c r="G3268"/>
      <c r="H3268"/>
      <c r="I3268"/>
      <c r="J3268"/>
      <c r="K3268"/>
      <c r="L3268"/>
      <c r="M3268"/>
      <c r="N3268"/>
      <c r="O3268"/>
      <c r="P3268"/>
      <c r="Q3268"/>
      <c r="R3268"/>
      <c r="S3268"/>
      <c r="T3268"/>
      <c r="U3268"/>
      <c r="V3268"/>
      <c r="W3268"/>
      <c r="X3268"/>
      <c r="Y3268"/>
      <c r="Z3268"/>
    </row>
    <row r="3269" spans="1:26">
      <c r="A3269"/>
      <c r="B3269"/>
      <c r="C3269"/>
      <c r="D3269"/>
      <c r="E3269"/>
      <c r="F3269"/>
      <c r="G3269"/>
      <c r="H3269"/>
      <c r="I3269"/>
      <c r="J3269"/>
      <c r="K3269"/>
      <c r="L3269"/>
      <c r="M3269"/>
      <c r="N3269"/>
      <c r="O3269"/>
      <c r="P3269"/>
      <c r="Q3269"/>
      <c r="R3269"/>
      <c r="S3269"/>
      <c r="T3269"/>
      <c r="U3269"/>
      <c r="V3269"/>
      <c r="W3269"/>
      <c r="X3269"/>
      <c r="Y3269"/>
      <c r="Z3269"/>
    </row>
    <row r="3270" spans="1:26">
      <c r="A3270"/>
      <c r="B3270"/>
      <c r="C3270"/>
      <c r="D3270"/>
      <c r="E3270"/>
      <c r="F3270"/>
      <c r="G3270"/>
      <c r="H3270"/>
      <c r="I3270"/>
      <c r="J3270"/>
      <c r="K3270"/>
      <c r="L3270"/>
      <c r="M3270"/>
      <c r="N3270"/>
      <c r="O3270"/>
      <c r="P3270"/>
      <c r="Q3270"/>
      <c r="R3270"/>
      <c r="S3270"/>
      <c r="T3270"/>
      <c r="U3270"/>
      <c r="V3270"/>
      <c r="W3270"/>
      <c r="X3270"/>
      <c r="Y3270"/>
      <c r="Z3270"/>
    </row>
    <row r="3271" spans="1:26">
      <c r="A3271"/>
      <c r="B3271"/>
      <c r="C3271"/>
      <c r="D3271"/>
      <c r="E3271"/>
      <c r="F3271"/>
      <c r="G3271"/>
      <c r="H3271"/>
      <c r="I3271"/>
      <c r="J3271"/>
      <c r="K3271"/>
      <c r="L3271"/>
      <c r="M3271"/>
      <c r="N3271"/>
      <c r="O3271"/>
      <c r="P3271"/>
      <c r="Q3271"/>
      <c r="R3271"/>
      <c r="S3271"/>
      <c r="T3271"/>
      <c r="U3271"/>
      <c r="V3271"/>
      <c r="W3271"/>
      <c r="X3271"/>
      <c r="Y3271"/>
      <c r="Z3271"/>
    </row>
    <row r="3272" spans="1:26">
      <c r="A3272"/>
      <c r="B3272"/>
      <c r="C3272"/>
      <c r="D3272"/>
      <c r="E3272"/>
      <c r="F3272"/>
      <c r="G3272"/>
      <c r="H3272"/>
      <c r="I3272"/>
      <c r="J3272"/>
      <c r="K3272"/>
      <c r="L3272"/>
      <c r="M3272"/>
      <c r="N3272"/>
      <c r="O3272"/>
      <c r="P3272"/>
      <c r="Q3272"/>
      <c r="R3272"/>
      <c r="S3272"/>
      <c r="T3272"/>
      <c r="U3272"/>
      <c r="V3272"/>
      <c r="W3272"/>
      <c r="X3272"/>
      <c r="Y3272"/>
      <c r="Z3272"/>
    </row>
    <row r="3273" spans="1:26">
      <c r="A3273"/>
      <c r="B3273"/>
      <c r="C3273"/>
      <c r="D3273"/>
      <c r="E3273"/>
      <c r="F3273"/>
      <c r="G3273"/>
      <c r="H3273"/>
      <c r="I3273"/>
      <c r="J3273"/>
      <c r="K3273"/>
      <c r="L3273"/>
      <c r="M3273"/>
      <c r="N3273"/>
      <c r="O3273"/>
      <c r="P3273"/>
      <c r="Q3273"/>
      <c r="R3273"/>
      <c r="S3273"/>
      <c r="T3273"/>
      <c r="U3273"/>
      <c r="V3273"/>
      <c r="W3273"/>
      <c r="X3273"/>
      <c r="Y3273"/>
      <c r="Z3273"/>
    </row>
    <row r="3274" spans="1:26">
      <c r="A3274"/>
      <c r="B3274"/>
      <c r="C3274"/>
      <c r="D3274"/>
      <c r="E3274"/>
      <c r="F3274"/>
      <c r="G3274"/>
      <c r="H3274"/>
      <c r="I3274"/>
      <c r="J3274"/>
      <c r="K3274"/>
      <c r="L3274"/>
      <c r="M3274"/>
      <c r="N3274"/>
      <c r="O3274"/>
      <c r="P3274"/>
      <c r="Q3274"/>
      <c r="R3274"/>
      <c r="S3274"/>
      <c r="T3274"/>
      <c r="U3274"/>
      <c r="V3274"/>
      <c r="W3274"/>
      <c r="X3274"/>
      <c r="Y3274"/>
      <c r="Z3274"/>
    </row>
    <row r="3275" spans="1:26">
      <c r="A3275"/>
      <c r="B3275"/>
      <c r="C3275"/>
      <c r="D3275"/>
      <c r="E3275"/>
      <c r="F3275"/>
      <c r="G3275"/>
      <c r="H3275"/>
      <c r="I3275"/>
      <c r="J3275"/>
      <c r="K3275"/>
      <c r="L3275"/>
      <c r="M3275"/>
      <c r="N3275"/>
      <c r="O3275"/>
      <c r="P3275"/>
      <c r="Q3275"/>
      <c r="R3275"/>
      <c r="S3275"/>
      <c r="T3275"/>
      <c r="U3275"/>
      <c r="V3275"/>
      <c r="W3275"/>
      <c r="X3275"/>
      <c r="Y3275"/>
      <c r="Z3275"/>
    </row>
    <row r="3276" spans="1:26">
      <c r="A3276"/>
      <c r="B3276"/>
      <c r="C3276"/>
      <c r="D3276"/>
      <c r="E3276"/>
      <c r="F3276"/>
      <c r="G3276"/>
      <c r="H3276"/>
      <c r="I3276"/>
      <c r="J3276"/>
      <c r="K3276"/>
      <c r="L3276"/>
      <c r="M3276"/>
      <c r="N3276"/>
      <c r="O3276"/>
      <c r="P3276"/>
      <c r="Q3276"/>
      <c r="R3276"/>
      <c r="S3276"/>
      <c r="T3276"/>
      <c r="U3276"/>
      <c r="V3276"/>
      <c r="W3276"/>
      <c r="X3276"/>
      <c r="Y3276"/>
      <c r="Z3276"/>
    </row>
    <row r="3277" spans="1:26">
      <c r="A3277"/>
      <c r="B3277"/>
      <c r="C3277"/>
      <c r="D3277"/>
      <c r="E3277"/>
      <c r="F3277"/>
      <c r="G3277"/>
      <c r="H3277"/>
      <c r="I3277"/>
      <c r="J3277"/>
      <c r="K3277"/>
      <c r="L3277"/>
      <c r="M3277"/>
      <c r="N3277"/>
      <c r="O3277"/>
      <c r="P3277"/>
      <c r="Q3277"/>
      <c r="R3277"/>
      <c r="S3277"/>
      <c r="T3277"/>
      <c r="U3277"/>
      <c r="V3277"/>
      <c r="W3277"/>
      <c r="X3277"/>
      <c r="Y3277"/>
      <c r="Z3277"/>
    </row>
    <row r="3278" spans="1:26">
      <c r="A3278"/>
      <c r="B3278"/>
      <c r="C3278"/>
      <c r="D3278"/>
      <c r="E3278"/>
      <c r="F3278"/>
      <c r="G3278"/>
      <c r="H3278"/>
      <c r="I3278"/>
      <c r="J3278"/>
      <c r="K3278"/>
      <c r="L3278"/>
      <c r="M3278"/>
      <c r="N3278"/>
      <c r="O3278"/>
      <c r="P3278"/>
      <c r="Q3278"/>
      <c r="R3278"/>
      <c r="S3278"/>
      <c r="T3278"/>
      <c r="U3278"/>
      <c r="V3278"/>
      <c r="W3278"/>
      <c r="X3278"/>
      <c r="Y3278"/>
      <c r="Z3278"/>
    </row>
    <row r="3279" spans="1:26">
      <c r="A3279"/>
      <c r="B3279"/>
      <c r="C3279"/>
      <c r="D3279"/>
      <c r="E3279"/>
      <c r="F3279"/>
      <c r="G3279"/>
      <c r="H3279"/>
      <c r="I3279"/>
      <c r="J3279"/>
      <c r="K3279"/>
      <c r="L3279"/>
      <c r="M3279"/>
      <c r="N3279"/>
      <c r="O3279"/>
      <c r="P3279"/>
      <c r="Q3279"/>
      <c r="R3279"/>
      <c r="S3279"/>
      <c r="T3279"/>
      <c r="U3279"/>
      <c r="V3279"/>
      <c r="W3279"/>
      <c r="X3279"/>
      <c r="Y3279"/>
      <c r="Z3279"/>
    </row>
    <row r="3280" spans="1:26">
      <c r="A3280"/>
      <c r="B3280"/>
      <c r="C3280"/>
      <c r="D3280"/>
      <c r="E3280"/>
      <c r="F3280"/>
      <c r="G3280"/>
      <c r="H3280"/>
      <c r="I3280"/>
      <c r="J3280"/>
      <c r="K3280"/>
      <c r="L3280"/>
      <c r="M3280"/>
      <c r="N3280"/>
      <c r="O3280"/>
      <c r="P3280"/>
      <c r="Q3280"/>
      <c r="R3280"/>
      <c r="S3280"/>
      <c r="T3280"/>
      <c r="U3280"/>
      <c r="V3280"/>
      <c r="W3280"/>
      <c r="X3280"/>
      <c r="Y3280"/>
      <c r="Z3280"/>
    </row>
    <row r="3281" spans="1:26">
      <c r="A3281"/>
      <c r="B3281"/>
      <c r="C3281"/>
      <c r="D3281"/>
      <c r="E3281"/>
      <c r="F3281"/>
      <c r="G3281"/>
      <c r="H3281"/>
      <c r="I3281"/>
      <c r="J3281"/>
      <c r="K3281"/>
      <c r="L3281"/>
      <c r="M3281"/>
      <c r="N3281"/>
      <c r="O3281"/>
      <c r="P3281"/>
      <c r="Q3281"/>
      <c r="R3281"/>
      <c r="S3281"/>
      <c r="T3281"/>
      <c r="U3281"/>
      <c r="V3281"/>
      <c r="W3281"/>
      <c r="X3281"/>
      <c r="Y3281"/>
      <c r="Z3281"/>
    </row>
    <row r="3282" spans="1:26">
      <c r="A3282"/>
      <c r="B3282"/>
      <c r="C3282"/>
      <c r="D3282"/>
      <c r="E3282"/>
      <c r="F3282"/>
      <c r="G3282"/>
      <c r="H3282"/>
      <c r="I3282"/>
      <c r="J3282"/>
      <c r="K3282"/>
      <c r="L3282"/>
      <c r="M3282"/>
      <c r="N3282"/>
      <c r="O3282"/>
      <c r="P3282"/>
      <c r="Q3282"/>
      <c r="R3282"/>
      <c r="S3282"/>
      <c r="T3282"/>
      <c r="U3282"/>
      <c r="V3282"/>
      <c r="W3282"/>
      <c r="X3282"/>
      <c r="Y3282"/>
      <c r="Z3282"/>
    </row>
    <row r="3283" spans="1:26">
      <c r="A3283"/>
      <c r="B3283"/>
      <c r="C3283"/>
      <c r="D3283"/>
      <c r="E3283"/>
      <c r="F3283"/>
      <c r="G3283"/>
      <c r="H3283"/>
      <c r="I3283"/>
      <c r="J3283"/>
      <c r="K3283"/>
      <c r="L3283"/>
      <c r="M3283"/>
      <c r="N3283"/>
      <c r="O3283"/>
      <c r="P3283"/>
      <c r="Q3283"/>
      <c r="R3283"/>
      <c r="S3283"/>
      <c r="T3283"/>
      <c r="U3283"/>
      <c r="V3283"/>
      <c r="W3283"/>
      <c r="X3283"/>
      <c r="Y3283"/>
      <c r="Z3283"/>
    </row>
    <row r="3284" spans="1:26">
      <c r="A3284"/>
      <c r="B3284"/>
      <c r="C3284"/>
      <c r="D3284"/>
      <c r="E3284"/>
      <c r="F3284"/>
      <c r="G3284"/>
      <c r="H3284"/>
      <c r="I3284"/>
      <c r="J3284"/>
      <c r="K3284"/>
      <c r="L3284"/>
      <c r="M3284"/>
      <c r="N3284"/>
      <c r="O3284"/>
      <c r="P3284"/>
      <c r="Q3284"/>
      <c r="R3284"/>
      <c r="S3284"/>
      <c r="T3284"/>
      <c r="U3284"/>
      <c r="V3284"/>
      <c r="W3284"/>
      <c r="X3284"/>
      <c r="Y3284"/>
      <c r="Z3284"/>
    </row>
    <row r="3285" spans="1:26">
      <c r="A3285"/>
      <c r="B3285"/>
      <c r="C3285"/>
      <c r="D3285"/>
      <c r="E3285"/>
      <c r="F3285"/>
      <c r="G3285"/>
      <c r="H3285"/>
      <c r="I3285"/>
      <c r="J3285"/>
      <c r="K3285"/>
      <c r="L3285"/>
      <c r="M3285"/>
      <c r="N3285"/>
      <c r="O3285"/>
      <c r="P3285"/>
      <c r="Q3285"/>
      <c r="R3285"/>
      <c r="S3285"/>
      <c r="T3285"/>
      <c r="U3285"/>
      <c r="V3285"/>
      <c r="W3285"/>
      <c r="X3285"/>
      <c r="Y3285"/>
      <c r="Z3285"/>
    </row>
    <row r="3286" spans="1:26">
      <c r="A3286"/>
      <c r="B3286"/>
      <c r="C3286"/>
      <c r="D3286"/>
      <c r="E3286"/>
      <c r="F3286"/>
      <c r="G3286"/>
      <c r="H3286"/>
      <c r="I3286"/>
      <c r="J3286"/>
      <c r="K3286"/>
      <c r="L3286"/>
      <c r="M3286"/>
      <c r="N3286"/>
      <c r="O3286"/>
      <c r="P3286"/>
      <c r="Q3286"/>
      <c r="R3286"/>
      <c r="S3286"/>
      <c r="T3286"/>
      <c r="U3286"/>
      <c r="V3286"/>
      <c r="W3286"/>
      <c r="X3286"/>
      <c r="Y3286"/>
      <c r="Z3286"/>
    </row>
    <row r="3287" spans="1:26">
      <c r="A3287"/>
      <c r="B3287"/>
      <c r="C3287"/>
      <c r="D3287"/>
      <c r="E3287"/>
      <c r="F3287"/>
      <c r="G3287"/>
      <c r="H3287"/>
      <c r="I3287"/>
      <c r="J3287"/>
      <c r="K3287"/>
      <c r="L3287"/>
      <c r="M3287"/>
      <c r="N3287"/>
      <c r="O3287"/>
      <c r="P3287"/>
      <c r="Q3287"/>
      <c r="R3287"/>
      <c r="S3287"/>
      <c r="T3287"/>
      <c r="U3287"/>
      <c r="V3287"/>
      <c r="W3287"/>
      <c r="X3287"/>
      <c r="Y3287"/>
      <c r="Z3287"/>
    </row>
    <row r="3288" spans="1:26">
      <c r="A3288"/>
      <c r="B3288"/>
      <c r="C3288"/>
      <c r="D3288"/>
      <c r="E3288"/>
      <c r="F3288"/>
      <c r="G3288"/>
      <c r="H3288"/>
      <c r="I3288"/>
      <c r="J3288"/>
      <c r="K3288"/>
      <c r="L3288"/>
      <c r="M3288"/>
      <c r="N3288"/>
      <c r="O3288"/>
      <c r="P3288"/>
      <c r="Q3288"/>
      <c r="R3288"/>
      <c r="S3288"/>
      <c r="T3288"/>
      <c r="U3288"/>
      <c r="V3288"/>
      <c r="W3288"/>
      <c r="X3288"/>
      <c r="Y3288"/>
      <c r="Z3288"/>
    </row>
    <row r="3289" spans="1:26">
      <c r="A3289"/>
      <c r="B3289"/>
      <c r="C3289"/>
      <c r="D3289"/>
      <c r="E3289"/>
      <c r="F3289"/>
      <c r="G3289"/>
      <c r="H3289"/>
      <c r="I3289"/>
      <c r="J3289"/>
      <c r="K3289"/>
      <c r="L3289"/>
      <c r="M3289"/>
      <c r="N3289"/>
      <c r="O3289"/>
      <c r="P3289"/>
      <c r="Q3289"/>
      <c r="R3289"/>
      <c r="S3289"/>
      <c r="T3289"/>
      <c r="U3289"/>
      <c r="V3289"/>
      <c r="W3289"/>
      <c r="X3289"/>
      <c r="Y3289"/>
      <c r="Z3289"/>
    </row>
    <row r="3290" spans="1:26">
      <c r="A3290"/>
      <c r="B3290"/>
      <c r="C3290"/>
      <c r="D3290"/>
      <c r="E3290"/>
      <c r="F3290"/>
      <c r="G3290"/>
      <c r="H3290"/>
      <c r="I3290"/>
      <c r="J3290"/>
      <c r="K3290"/>
      <c r="L3290"/>
      <c r="M3290"/>
      <c r="N3290"/>
      <c r="O3290"/>
      <c r="P3290"/>
      <c r="Q3290"/>
      <c r="R3290"/>
      <c r="S3290"/>
      <c r="T3290"/>
      <c r="U3290"/>
      <c r="V3290"/>
      <c r="W3290"/>
      <c r="X3290"/>
      <c r="Y3290"/>
      <c r="Z3290"/>
    </row>
    <row r="3291" spans="1:26">
      <c r="A3291"/>
      <c r="B3291"/>
      <c r="C3291"/>
      <c r="D3291"/>
      <c r="E3291"/>
      <c r="F3291"/>
      <c r="G3291"/>
      <c r="H3291"/>
      <c r="I3291"/>
      <c r="J3291"/>
      <c r="K3291"/>
      <c r="L3291"/>
      <c r="M3291"/>
      <c r="N3291"/>
      <c r="O3291"/>
      <c r="P3291"/>
      <c r="Q3291"/>
      <c r="R3291"/>
      <c r="S3291"/>
      <c r="T3291"/>
      <c r="U3291"/>
      <c r="V3291"/>
      <c r="W3291"/>
      <c r="X3291"/>
      <c r="Y3291"/>
      <c r="Z3291"/>
    </row>
    <row r="3292" spans="1:26">
      <c r="A3292"/>
      <c r="B3292"/>
      <c r="C3292"/>
      <c r="D3292"/>
      <c r="E3292"/>
      <c r="F3292"/>
      <c r="G3292"/>
      <c r="H3292"/>
      <c r="I3292"/>
      <c r="J3292"/>
      <c r="K3292"/>
      <c r="L3292"/>
      <c r="M3292"/>
      <c r="N3292"/>
      <c r="O3292"/>
      <c r="P3292"/>
      <c r="Q3292"/>
      <c r="R3292"/>
      <c r="S3292"/>
      <c r="T3292"/>
      <c r="U3292"/>
      <c r="V3292"/>
      <c r="W3292"/>
      <c r="X3292"/>
      <c r="Y3292"/>
      <c r="Z3292"/>
    </row>
    <row r="3293" spans="1:26">
      <c r="A3293"/>
      <c r="B3293"/>
      <c r="C3293"/>
      <c r="D3293"/>
      <c r="E3293"/>
      <c r="F3293"/>
      <c r="G3293"/>
      <c r="H3293"/>
      <c r="I3293"/>
      <c r="J3293"/>
      <c r="K3293"/>
      <c r="L3293"/>
      <c r="M3293"/>
      <c r="N3293"/>
      <c r="O3293"/>
      <c r="P3293"/>
      <c r="Q3293"/>
      <c r="R3293"/>
      <c r="S3293"/>
      <c r="T3293"/>
      <c r="U3293"/>
      <c r="V3293"/>
      <c r="W3293"/>
      <c r="X3293"/>
      <c r="Y3293"/>
      <c r="Z3293"/>
    </row>
    <row r="3294" spans="1:26">
      <c r="A3294"/>
      <c r="B3294"/>
      <c r="C3294"/>
      <c r="D3294"/>
      <c r="E3294"/>
      <c r="F3294"/>
      <c r="G3294"/>
      <c r="H3294"/>
      <c r="I3294"/>
      <c r="J3294"/>
      <c r="K3294"/>
      <c r="L3294"/>
      <c r="M3294"/>
      <c r="N3294"/>
      <c r="O3294"/>
      <c r="P3294"/>
      <c r="Q3294"/>
      <c r="R3294"/>
      <c r="S3294"/>
      <c r="T3294"/>
      <c r="U3294"/>
      <c r="V3294"/>
      <c r="W3294"/>
      <c r="X3294"/>
      <c r="Y3294"/>
      <c r="Z3294"/>
    </row>
    <row r="3295" spans="1:26">
      <c r="A3295"/>
      <c r="B3295"/>
      <c r="C3295"/>
      <c r="D3295"/>
      <c r="E3295"/>
      <c r="F3295"/>
      <c r="G3295"/>
      <c r="H3295"/>
      <c r="I3295"/>
      <c r="J3295"/>
      <c r="K3295"/>
      <c r="L3295"/>
      <c r="M3295"/>
      <c r="N3295"/>
      <c r="O3295"/>
      <c r="P3295"/>
      <c r="Q3295"/>
      <c r="R3295"/>
      <c r="S3295"/>
      <c r="T3295"/>
      <c r="U3295"/>
      <c r="V3295"/>
      <c r="W3295"/>
      <c r="X3295"/>
      <c r="Y3295"/>
      <c r="Z3295"/>
    </row>
    <row r="3296" spans="1:26">
      <c r="A3296"/>
      <c r="B3296"/>
      <c r="C3296"/>
      <c r="D3296"/>
      <c r="E3296"/>
      <c r="F3296"/>
      <c r="G3296"/>
      <c r="H3296"/>
      <c r="I3296"/>
      <c r="J3296"/>
      <c r="K3296"/>
      <c r="L3296"/>
      <c r="M3296"/>
      <c r="N3296"/>
      <c r="O3296"/>
      <c r="P3296"/>
      <c r="Q3296"/>
      <c r="R3296"/>
      <c r="S3296"/>
      <c r="T3296"/>
      <c r="U3296"/>
      <c r="V3296"/>
      <c r="W3296"/>
      <c r="X3296"/>
      <c r="Y3296"/>
      <c r="Z3296"/>
    </row>
    <row r="3297" spans="1:26">
      <c r="A3297"/>
      <c r="B3297"/>
      <c r="C3297"/>
      <c r="D3297"/>
      <c r="E3297"/>
      <c r="F3297"/>
      <c r="G3297"/>
      <c r="H3297"/>
      <c r="I3297"/>
      <c r="J3297"/>
      <c r="K3297"/>
      <c r="L3297"/>
      <c r="M3297"/>
      <c r="N3297"/>
      <c r="O3297"/>
      <c r="P3297"/>
      <c r="Q3297"/>
      <c r="R3297"/>
      <c r="S3297"/>
      <c r="T3297"/>
      <c r="U3297"/>
      <c r="V3297"/>
      <c r="W3297"/>
      <c r="X3297"/>
      <c r="Y3297"/>
      <c r="Z3297"/>
    </row>
    <row r="3298" spans="1:26">
      <c r="A3298"/>
      <c r="B3298"/>
      <c r="C3298"/>
      <c r="D3298"/>
      <c r="E3298"/>
      <c r="F3298"/>
      <c r="G3298"/>
      <c r="H3298"/>
      <c r="I3298"/>
      <c r="J3298"/>
      <c r="K3298"/>
      <c r="L3298"/>
      <c r="M3298"/>
      <c r="N3298"/>
      <c r="O3298"/>
      <c r="P3298"/>
      <c r="Q3298"/>
      <c r="R3298"/>
      <c r="S3298"/>
      <c r="T3298"/>
      <c r="U3298"/>
      <c r="V3298"/>
      <c r="W3298"/>
      <c r="X3298"/>
      <c r="Y3298"/>
      <c r="Z3298"/>
    </row>
    <row r="3299" spans="1:26">
      <c r="A3299"/>
      <c r="B3299"/>
      <c r="C3299"/>
      <c r="D3299"/>
      <c r="E3299"/>
      <c r="F3299"/>
      <c r="G3299"/>
      <c r="H3299"/>
      <c r="I3299"/>
      <c r="J3299"/>
      <c r="K3299"/>
      <c r="L3299"/>
      <c r="M3299"/>
      <c r="N3299"/>
      <c r="O3299"/>
      <c r="P3299"/>
      <c r="Q3299"/>
      <c r="R3299"/>
      <c r="S3299"/>
      <c r="T3299"/>
      <c r="U3299"/>
      <c r="V3299"/>
      <c r="W3299"/>
      <c r="X3299"/>
      <c r="Y3299"/>
      <c r="Z3299"/>
    </row>
    <row r="3300" spans="1:26">
      <c r="A3300"/>
      <c r="B3300"/>
      <c r="C3300"/>
      <c r="D3300"/>
      <c r="E3300"/>
      <c r="F3300"/>
      <c r="G3300"/>
      <c r="H3300"/>
      <c r="I3300"/>
      <c r="J3300"/>
      <c r="K3300"/>
      <c r="L3300"/>
      <c r="M3300"/>
      <c r="N3300"/>
      <c r="O3300"/>
      <c r="P3300"/>
      <c r="Q3300"/>
      <c r="R3300"/>
      <c r="S3300"/>
      <c r="T3300"/>
      <c r="U3300"/>
      <c r="V3300"/>
      <c r="W3300"/>
      <c r="X3300"/>
      <c r="Y3300"/>
      <c r="Z3300"/>
    </row>
    <row r="3301" spans="1:26">
      <c r="A3301"/>
      <c r="B3301"/>
      <c r="C3301"/>
      <c r="D3301"/>
      <c r="E3301"/>
      <c r="F3301"/>
      <c r="G3301"/>
      <c r="H3301"/>
      <c r="I3301"/>
      <c r="J3301"/>
      <c r="K3301"/>
      <c r="L3301"/>
      <c r="M3301"/>
      <c r="N3301"/>
      <c r="O3301"/>
      <c r="P3301"/>
      <c r="Q3301"/>
      <c r="R3301"/>
      <c r="S3301"/>
      <c r="T3301"/>
      <c r="U3301"/>
      <c r="V3301"/>
      <c r="W3301"/>
      <c r="X3301"/>
      <c r="Y3301"/>
      <c r="Z3301"/>
    </row>
    <row r="3302" spans="1:26">
      <c r="A3302"/>
      <c r="B3302"/>
      <c r="C3302"/>
      <c r="D3302"/>
      <c r="E3302"/>
      <c r="F3302"/>
      <c r="G3302"/>
      <c r="H3302"/>
      <c r="I3302"/>
      <c r="J3302"/>
      <c r="K3302"/>
      <c r="L3302"/>
      <c r="M3302"/>
      <c r="N3302"/>
      <c r="O3302"/>
      <c r="P3302"/>
      <c r="Q3302"/>
      <c r="R3302"/>
      <c r="S3302"/>
      <c r="T3302"/>
      <c r="U3302"/>
      <c r="V3302"/>
      <c r="W3302"/>
      <c r="X3302"/>
      <c r="Y3302"/>
      <c r="Z3302"/>
    </row>
    <row r="3303" spans="1:26">
      <c r="A3303"/>
      <c r="B3303"/>
      <c r="C3303"/>
      <c r="D3303"/>
      <c r="E3303"/>
      <c r="F3303"/>
      <c r="G3303"/>
      <c r="H3303"/>
      <c r="I3303"/>
      <c r="J3303"/>
      <c r="K3303"/>
      <c r="L3303"/>
      <c r="M3303"/>
      <c r="N3303"/>
      <c r="O3303"/>
      <c r="P3303"/>
      <c r="Q3303"/>
      <c r="R3303"/>
      <c r="S3303"/>
      <c r="T3303"/>
      <c r="U3303"/>
      <c r="V3303"/>
      <c r="W3303"/>
      <c r="X3303"/>
      <c r="Y3303"/>
      <c r="Z3303"/>
    </row>
    <row r="3304" spans="1:26">
      <c r="A3304"/>
      <c r="B3304"/>
      <c r="C3304"/>
      <c r="D3304"/>
      <c r="E3304"/>
      <c r="F3304"/>
      <c r="G3304"/>
      <c r="H3304"/>
      <c r="I3304"/>
      <c r="J3304"/>
      <c r="K3304"/>
      <c r="L3304"/>
      <c r="M3304"/>
      <c r="N3304"/>
      <c r="O3304"/>
      <c r="P3304"/>
      <c r="Q3304"/>
      <c r="R3304"/>
      <c r="S3304"/>
      <c r="T3304"/>
      <c r="U3304"/>
      <c r="V3304"/>
      <c r="W3304"/>
      <c r="X3304"/>
      <c r="Y3304"/>
      <c r="Z3304"/>
    </row>
    <row r="3305" spans="1:26">
      <c r="A3305"/>
      <c r="B3305"/>
      <c r="C3305"/>
      <c r="D3305"/>
      <c r="E3305"/>
      <c r="F3305"/>
      <c r="G3305"/>
      <c r="H3305"/>
      <c r="I3305"/>
      <c r="J3305"/>
      <c r="K3305"/>
      <c r="L3305"/>
      <c r="M3305"/>
      <c r="N3305"/>
      <c r="O3305"/>
      <c r="P3305"/>
      <c r="Q3305"/>
      <c r="R3305"/>
      <c r="S3305"/>
      <c r="T3305"/>
      <c r="U3305"/>
      <c r="V3305"/>
      <c r="W3305"/>
      <c r="X3305"/>
      <c r="Y3305"/>
      <c r="Z3305"/>
    </row>
    <row r="3306" spans="1:26">
      <c r="A3306"/>
      <c r="B3306"/>
      <c r="C3306"/>
      <c r="D3306"/>
      <c r="E3306"/>
      <c r="F3306"/>
      <c r="G3306"/>
      <c r="H3306"/>
      <c r="I3306"/>
      <c r="J3306"/>
      <c r="K3306"/>
      <c r="L3306"/>
      <c r="M3306"/>
      <c r="N3306"/>
      <c r="O3306"/>
      <c r="P3306"/>
      <c r="Q3306"/>
      <c r="R3306"/>
      <c r="S3306"/>
      <c r="T3306"/>
      <c r="U3306"/>
      <c r="V3306"/>
      <c r="W3306"/>
      <c r="X3306"/>
      <c r="Y3306"/>
      <c r="Z3306"/>
    </row>
    <row r="3307" spans="1:26">
      <c r="A3307"/>
      <c r="B3307"/>
      <c r="C3307"/>
      <c r="D3307"/>
      <c r="E3307"/>
      <c r="F3307"/>
      <c r="G3307"/>
      <c r="H3307"/>
      <c r="I3307"/>
      <c r="J3307"/>
      <c r="K3307"/>
      <c r="L3307"/>
      <c r="M3307"/>
      <c r="N3307"/>
      <c r="O3307"/>
      <c r="P3307"/>
      <c r="Q3307"/>
      <c r="R3307"/>
      <c r="S3307"/>
      <c r="T3307"/>
      <c r="U3307"/>
      <c r="V3307"/>
      <c r="W3307"/>
      <c r="X3307"/>
      <c r="Y3307"/>
      <c r="Z3307"/>
    </row>
    <row r="3308" spans="1:26">
      <c r="A3308"/>
      <c r="B3308"/>
      <c r="C3308"/>
      <c r="D3308"/>
      <c r="E3308"/>
      <c r="F3308"/>
      <c r="G3308"/>
      <c r="H3308"/>
      <c r="I3308"/>
      <c r="J3308"/>
      <c r="K3308"/>
      <c r="L3308"/>
      <c r="M3308"/>
      <c r="N3308"/>
      <c r="O3308"/>
      <c r="P3308"/>
      <c r="Q3308"/>
      <c r="R3308"/>
      <c r="S3308"/>
      <c r="T3308"/>
      <c r="U3308"/>
      <c r="V3308"/>
      <c r="W3308"/>
      <c r="X3308"/>
      <c r="Y3308"/>
      <c r="Z3308"/>
    </row>
    <row r="3309" spans="1:26">
      <c r="A3309"/>
      <c r="B3309"/>
      <c r="C3309"/>
      <c r="D3309"/>
      <c r="E3309"/>
      <c r="F3309"/>
      <c r="G3309"/>
      <c r="H3309"/>
      <c r="I3309"/>
      <c r="J3309"/>
      <c r="K3309"/>
      <c r="L3309"/>
      <c r="M3309"/>
      <c r="N3309"/>
      <c r="O3309"/>
      <c r="P3309"/>
      <c r="Q3309"/>
      <c r="R3309"/>
      <c r="S3309"/>
      <c r="T3309"/>
      <c r="U3309"/>
      <c r="V3309"/>
      <c r="W3309"/>
      <c r="X3309"/>
      <c r="Y3309"/>
      <c r="Z3309"/>
    </row>
    <row r="3310" spans="1:26">
      <c r="A3310"/>
      <c r="B3310"/>
      <c r="C3310"/>
      <c r="D3310"/>
      <c r="E3310"/>
      <c r="F3310"/>
      <c r="G3310"/>
      <c r="H3310"/>
      <c r="I3310"/>
      <c r="J3310"/>
      <c r="K3310"/>
      <c r="L3310"/>
      <c r="M3310"/>
      <c r="N3310"/>
      <c r="O3310"/>
      <c r="P3310"/>
      <c r="Q3310"/>
      <c r="R3310"/>
      <c r="S3310"/>
      <c r="T3310"/>
      <c r="U3310"/>
      <c r="V3310"/>
      <c r="W3310"/>
      <c r="X3310"/>
      <c r="Y3310"/>
      <c r="Z3310"/>
    </row>
    <row r="3311" spans="1:26">
      <c r="A3311"/>
      <c r="B3311"/>
      <c r="C3311"/>
      <c r="D3311"/>
      <c r="E3311"/>
      <c r="F3311"/>
      <c r="G3311"/>
      <c r="H3311"/>
      <c r="I3311"/>
      <c r="J3311"/>
      <c r="K3311"/>
      <c r="L3311"/>
      <c r="M3311"/>
      <c r="N3311"/>
      <c r="O3311"/>
      <c r="P3311"/>
      <c r="Q3311"/>
      <c r="R3311"/>
      <c r="S3311"/>
      <c r="T3311"/>
      <c r="U3311"/>
      <c r="V3311"/>
      <c r="W3311"/>
      <c r="X3311"/>
      <c r="Y3311"/>
      <c r="Z3311"/>
    </row>
    <row r="3312" spans="1:26">
      <c r="A3312"/>
      <c r="B3312"/>
      <c r="C3312"/>
      <c r="D3312"/>
      <c r="E3312"/>
      <c r="F3312"/>
      <c r="G3312"/>
      <c r="H3312"/>
      <c r="I3312"/>
      <c r="J3312"/>
      <c r="K3312"/>
      <c r="L3312"/>
      <c r="M3312"/>
      <c r="N3312"/>
      <c r="O3312"/>
      <c r="P3312"/>
      <c r="Q3312"/>
      <c r="R3312"/>
      <c r="S3312"/>
      <c r="T3312"/>
      <c r="U3312"/>
      <c r="V3312"/>
      <c r="W3312"/>
      <c r="X3312"/>
      <c r="Y3312"/>
      <c r="Z3312"/>
    </row>
    <row r="3313" spans="1:26">
      <c r="A3313"/>
      <c r="B3313"/>
      <c r="C3313"/>
      <c r="D3313"/>
      <c r="E3313"/>
      <c r="F3313"/>
      <c r="G3313"/>
      <c r="H3313"/>
      <c r="I3313"/>
      <c r="J3313"/>
      <c r="K3313"/>
      <c r="L3313"/>
      <c r="M3313"/>
      <c r="N3313"/>
      <c r="O3313"/>
      <c r="P3313"/>
      <c r="Q3313"/>
      <c r="R3313"/>
      <c r="S3313"/>
      <c r="T3313"/>
      <c r="U3313"/>
      <c r="V3313"/>
      <c r="W3313"/>
      <c r="X3313"/>
      <c r="Y3313"/>
      <c r="Z3313"/>
    </row>
    <row r="3314" spans="1:26">
      <c r="A3314"/>
      <c r="B3314"/>
      <c r="C3314"/>
      <c r="D3314"/>
      <c r="E3314"/>
      <c r="F3314"/>
      <c r="G3314"/>
      <c r="H3314"/>
      <c r="I3314"/>
      <c r="J3314"/>
      <c r="K3314"/>
      <c r="L3314"/>
      <c r="M3314"/>
      <c r="N3314"/>
      <c r="O3314"/>
      <c r="P3314"/>
      <c r="Q3314"/>
      <c r="R3314"/>
      <c r="S3314"/>
      <c r="T3314"/>
      <c r="U3314"/>
      <c r="V3314"/>
      <c r="W3314"/>
      <c r="X3314"/>
      <c r="Y3314"/>
      <c r="Z3314"/>
    </row>
    <row r="3315" spans="1:26">
      <c r="A3315"/>
      <c r="B3315"/>
      <c r="C3315"/>
      <c r="D3315"/>
      <c r="E3315"/>
      <c r="F3315"/>
      <c r="G3315"/>
      <c r="H3315"/>
      <c r="I3315"/>
      <c r="J3315"/>
      <c r="K3315"/>
      <c r="L3315"/>
      <c r="M3315"/>
      <c r="N3315"/>
      <c r="O3315"/>
      <c r="P3315"/>
      <c r="Q3315"/>
      <c r="R3315"/>
      <c r="S3315"/>
      <c r="T3315"/>
      <c r="U3315"/>
      <c r="V3315"/>
      <c r="W3315"/>
      <c r="X3315"/>
      <c r="Y3315"/>
      <c r="Z3315"/>
    </row>
    <row r="3316" spans="1:26">
      <c r="A3316"/>
      <c r="B3316"/>
      <c r="C3316"/>
      <c r="D3316"/>
      <c r="E3316"/>
      <c r="F3316"/>
      <c r="G3316"/>
      <c r="H3316"/>
      <c r="I3316"/>
      <c r="J3316"/>
      <c r="K3316"/>
      <c r="L3316"/>
      <c r="M3316"/>
      <c r="N3316"/>
      <c r="O3316"/>
      <c r="P3316"/>
      <c r="Q3316"/>
      <c r="R3316"/>
      <c r="S3316"/>
      <c r="T3316"/>
      <c r="U3316"/>
      <c r="V3316"/>
      <c r="W3316"/>
      <c r="X3316"/>
      <c r="Y3316"/>
      <c r="Z3316"/>
    </row>
    <row r="3317" spans="1:26">
      <c r="A3317"/>
      <c r="B3317"/>
      <c r="C3317"/>
      <c r="D3317"/>
      <c r="E3317"/>
      <c r="F3317"/>
      <c r="G3317"/>
      <c r="H3317"/>
      <c r="I3317"/>
      <c r="J3317"/>
      <c r="K3317"/>
      <c r="L3317"/>
      <c r="M3317"/>
      <c r="N3317"/>
      <c r="O3317"/>
      <c r="P3317"/>
      <c r="Q3317"/>
      <c r="R3317"/>
      <c r="S3317"/>
      <c r="T3317"/>
      <c r="U3317"/>
      <c r="V3317"/>
      <c r="W3317"/>
      <c r="X3317"/>
      <c r="Y3317"/>
      <c r="Z3317"/>
    </row>
    <row r="3318" spans="1:26">
      <c r="A3318"/>
      <c r="B3318"/>
      <c r="C3318"/>
      <c r="D3318"/>
      <c r="E3318"/>
      <c r="F3318"/>
      <c r="G3318"/>
      <c r="H3318"/>
      <c r="I3318"/>
      <c r="J3318"/>
      <c r="K3318"/>
      <c r="L3318"/>
      <c r="M3318"/>
      <c r="N3318"/>
      <c r="O3318"/>
      <c r="P3318"/>
      <c r="Q3318"/>
      <c r="R3318"/>
      <c r="S3318"/>
      <c r="T3318"/>
      <c r="U3318"/>
      <c r="V3318"/>
      <c r="W3318"/>
      <c r="X3318"/>
      <c r="Y3318"/>
      <c r="Z3318"/>
    </row>
    <row r="3319" spans="1:26">
      <c r="A3319"/>
      <c r="B3319"/>
      <c r="C3319"/>
      <c r="D3319"/>
      <c r="E3319"/>
      <c r="F3319"/>
      <c r="G3319"/>
      <c r="H3319"/>
      <c r="I3319"/>
      <c r="J3319"/>
      <c r="K3319"/>
      <c r="L3319"/>
      <c r="M3319"/>
      <c r="N3319"/>
      <c r="O3319"/>
      <c r="P3319"/>
      <c r="Q3319"/>
      <c r="R3319"/>
      <c r="S3319"/>
      <c r="T3319"/>
      <c r="U3319"/>
      <c r="V3319"/>
      <c r="W3319"/>
      <c r="X3319"/>
      <c r="Y3319"/>
      <c r="Z3319"/>
    </row>
    <row r="3320" spans="1:26">
      <c r="A3320"/>
      <c r="B3320"/>
      <c r="C3320"/>
      <c r="D3320"/>
      <c r="E3320"/>
      <c r="F3320"/>
      <c r="G3320"/>
      <c r="H3320"/>
      <c r="I3320"/>
      <c r="J3320"/>
      <c r="K3320"/>
      <c r="L3320"/>
      <c r="M3320"/>
      <c r="N3320"/>
      <c r="O3320"/>
      <c r="P3320"/>
      <c r="Q3320"/>
      <c r="R3320"/>
      <c r="S3320"/>
      <c r="T3320"/>
      <c r="U3320"/>
      <c r="V3320"/>
      <c r="W3320"/>
      <c r="X3320"/>
      <c r="Y3320"/>
      <c r="Z3320"/>
    </row>
    <row r="3321" spans="1:26">
      <c r="A3321"/>
      <c r="B3321"/>
      <c r="C3321"/>
      <c r="D3321"/>
      <c r="E3321"/>
      <c r="F3321"/>
      <c r="G3321"/>
      <c r="H3321"/>
      <c r="I3321"/>
      <c r="J3321"/>
      <c r="K3321"/>
      <c r="L3321"/>
      <c r="M3321"/>
      <c r="N3321"/>
      <c r="O3321"/>
      <c r="P3321"/>
      <c r="Q3321"/>
      <c r="R3321"/>
      <c r="S3321"/>
      <c r="T3321"/>
      <c r="U3321"/>
      <c r="V3321"/>
      <c r="W3321"/>
      <c r="X3321"/>
      <c r="Y3321"/>
      <c r="Z3321"/>
    </row>
    <row r="3322" spans="1:26">
      <c r="A3322"/>
      <c r="B3322"/>
      <c r="C3322"/>
      <c r="D3322"/>
      <c r="E3322"/>
      <c r="F3322"/>
      <c r="G3322"/>
      <c r="H3322"/>
      <c r="I3322"/>
      <c r="J3322"/>
      <c r="K3322"/>
      <c r="L3322"/>
      <c r="M3322"/>
      <c r="N3322"/>
      <c r="O3322"/>
      <c r="P3322"/>
      <c r="Q3322"/>
      <c r="R3322"/>
      <c r="S3322"/>
      <c r="T3322"/>
      <c r="U3322"/>
      <c r="V3322"/>
      <c r="W3322"/>
      <c r="X3322"/>
      <c r="Y3322"/>
      <c r="Z3322"/>
    </row>
    <row r="3323" spans="1:26">
      <c r="A3323"/>
      <c r="B3323"/>
      <c r="C3323"/>
      <c r="D3323"/>
      <c r="E3323"/>
      <c r="F3323"/>
      <c r="G3323"/>
      <c r="H3323"/>
      <c r="I3323"/>
      <c r="J3323"/>
      <c r="K3323"/>
      <c r="L3323"/>
      <c r="M3323"/>
      <c r="N3323"/>
      <c r="O3323"/>
      <c r="P3323"/>
      <c r="Q3323"/>
      <c r="R3323"/>
      <c r="S3323"/>
      <c r="T3323"/>
      <c r="U3323"/>
      <c r="V3323"/>
      <c r="W3323"/>
      <c r="X3323"/>
      <c r="Y3323"/>
      <c r="Z3323"/>
    </row>
    <row r="3324" spans="1:26">
      <c r="A3324"/>
      <c r="B3324"/>
      <c r="C3324"/>
      <c r="D3324"/>
      <c r="E3324"/>
      <c r="F3324"/>
      <c r="G3324"/>
      <c r="H3324"/>
      <c r="I3324"/>
      <c r="J3324"/>
      <c r="K3324"/>
      <c r="L3324"/>
      <c r="M3324"/>
      <c r="N3324"/>
      <c r="O3324"/>
      <c r="P3324"/>
      <c r="Q3324"/>
      <c r="R3324"/>
      <c r="S3324"/>
      <c r="T3324"/>
      <c r="U3324"/>
      <c r="V3324"/>
      <c r="W3324"/>
      <c r="X3324"/>
      <c r="Y3324"/>
      <c r="Z3324"/>
    </row>
    <row r="3325" spans="1:26">
      <c r="A3325"/>
      <c r="B3325"/>
      <c r="C3325"/>
      <c r="D3325"/>
      <c r="E3325"/>
      <c r="F3325"/>
      <c r="G3325"/>
      <c r="H3325"/>
      <c r="I3325"/>
      <c r="J3325"/>
      <c r="K3325"/>
      <c r="L3325"/>
      <c r="M3325"/>
      <c r="N3325"/>
      <c r="O3325"/>
      <c r="P3325"/>
      <c r="Q3325"/>
      <c r="R3325"/>
      <c r="S3325"/>
      <c r="T3325"/>
      <c r="U3325"/>
      <c r="V3325"/>
      <c r="W3325"/>
      <c r="X3325"/>
      <c r="Y3325"/>
      <c r="Z3325"/>
    </row>
    <row r="3326" spans="1:26">
      <c r="A3326"/>
      <c r="B3326"/>
      <c r="C3326"/>
      <c r="D3326"/>
      <c r="E3326"/>
      <c r="F3326"/>
      <c r="G3326"/>
      <c r="H3326"/>
      <c r="I3326"/>
      <c r="J3326"/>
      <c r="K3326"/>
      <c r="L3326"/>
      <c r="M3326"/>
      <c r="N3326"/>
      <c r="O3326"/>
      <c r="P3326"/>
      <c r="Q3326"/>
      <c r="R3326"/>
      <c r="S3326"/>
      <c r="T3326"/>
      <c r="U3326"/>
      <c r="V3326"/>
      <c r="W3326"/>
      <c r="X3326"/>
      <c r="Y3326"/>
      <c r="Z3326"/>
    </row>
    <row r="3327" spans="1:26">
      <c r="A3327"/>
      <c r="B3327"/>
      <c r="C3327"/>
      <c r="D3327"/>
      <c r="E3327"/>
      <c r="F3327"/>
      <c r="G3327"/>
      <c r="H3327"/>
      <c r="I3327"/>
      <c r="J3327"/>
      <c r="K3327"/>
      <c r="L3327"/>
      <c r="M3327"/>
      <c r="N3327"/>
      <c r="O3327"/>
      <c r="P3327"/>
      <c r="Q3327"/>
      <c r="R3327"/>
      <c r="S3327"/>
      <c r="T3327"/>
      <c r="U3327"/>
      <c r="V3327"/>
      <c r="W3327"/>
      <c r="X3327"/>
      <c r="Y3327"/>
      <c r="Z3327"/>
    </row>
    <row r="3328" spans="1:26">
      <c r="A3328"/>
      <c r="B3328"/>
      <c r="C3328"/>
      <c r="D3328"/>
      <c r="E3328"/>
      <c r="F3328"/>
      <c r="G3328"/>
      <c r="H3328"/>
      <c r="I3328"/>
      <c r="J3328"/>
      <c r="K3328"/>
      <c r="L3328"/>
      <c r="M3328"/>
      <c r="N3328"/>
      <c r="O3328"/>
      <c r="P3328"/>
      <c r="Q3328"/>
      <c r="R3328"/>
      <c r="S3328"/>
      <c r="T3328"/>
      <c r="U3328"/>
      <c r="V3328"/>
      <c r="W3328"/>
      <c r="X3328"/>
      <c r="Y3328"/>
      <c r="Z3328"/>
    </row>
    <row r="3329" spans="1:26">
      <c r="A3329"/>
      <c r="B3329"/>
      <c r="C3329"/>
      <c r="D3329"/>
      <c r="E3329"/>
      <c r="F3329"/>
      <c r="G3329"/>
      <c r="H3329"/>
      <c r="I3329"/>
      <c r="J3329"/>
      <c r="K3329"/>
      <c r="L3329"/>
      <c r="M3329"/>
      <c r="N3329"/>
      <c r="O3329"/>
      <c r="P3329"/>
      <c r="Q3329"/>
      <c r="R3329"/>
      <c r="S3329"/>
      <c r="T3329"/>
      <c r="U3329"/>
      <c r="V3329"/>
      <c r="W3329"/>
      <c r="X3329"/>
      <c r="Y3329"/>
      <c r="Z3329"/>
    </row>
    <row r="3330" spans="1:26">
      <c r="A3330"/>
      <c r="B3330"/>
      <c r="C3330"/>
      <c r="D3330"/>
      <c r="E3330"/>
      <c r="F3330"/>
      <c r="G3330"/>
      <c r="H3330"/>
      <c r="I3330"/>
      <c r="J3330"/>
      <c r="K3330"/>
      <c r="L3330"/>
      <c r="M3330"/>
      <c r="N3330"/>
      <c r="O3330"/>
      <c r="P3330"/>
      <c r="Q3330"/>
      <c r="R3330"/>
      <c r="S3330"/>
      <c r="T3330"/>
      <c r="U3330"/>
      <c r="V3330"/>
      <c r="W3330"/>
      <c r="X3330"/>
      <c r="Y3330"/>
      <c r="Z3330"/>
    </row>
    <row r="3331" spans="1:26">
      <c r="A3331"/>
      <c r="B3331"/>
      <c r="C3331"/>
      <c r="D3331"/>
      <c r="E3331"/>
      <c r="F3331"/>
      <c r="G3331"/>
      <c r="H3331"/>
      <c r="I3331"/>
      <c r="J3331"/>
      <c r="K3331"/>
      <c r="L3331"/>
      <c r="M3331"/>
      <c r="N3331"/>
      <c r="O3331"/>
      <c r="P3331"/>
      <c r="Q3331"/>
      <c r="R3331"/>
      <c r="S3331"/>
      <c r="T3331"/>
      <c r="U3331"/>
      <c r="V3331"/>
      <c r="W3331"/>
      <c r="X3331"/>
      <c r="Y3331"/>
      <c r="Z3331"/>
    </row>
    <row r="3332" spans="1:26">
      <c r="A3332"/>
      <c r="B3332"/>
      <c r="C3332"/>
      <c r="D3332"/>
      <c r="E3332"/>
      <c r="F3332"/>
      <c r="G3332"/>
      <c r="H3332"/>
      <c r="I3332"/>
      <c r="J3332"/>
      <c r="K3332"/>
      <c r="L3332"/>
      <c r="M3332"/>
      <c r="N3332"/>
      <c r="O3332"/>
      <c r="P3332"/>
      <c r="Q3332"/>
      <c r="R3332"/>
      <c r="S3332"/>
      <c r="T3332"/>
      <c r="U3332"/>
      <c r="V3332"/>
      <c r="W3332"/>
      <c r="X3332"/>
      <c r="Y3332"/>
      <c r="Z3332"/>
    </row>
    <row r="3333" spans="1:26">
      <c r="A3333"/>
      <c r="B3333"/>
      <c r="C3333"/>
      <c r="D3333"/>
      <c r="E3333"/>
      <c r="F3333"/>
      <c r="G3333"/>
      <c r="H3333"/>
      <c r="I3333"/>
      <c r="J3333"/>
      <c r="K3333"/>
      <c r="L3333"/>
      <c r="M3333"/>
      <c r="N3333"/>
      <c r="O3333"/>
      <c r="P3333"/>
      <c r="Q3333"/>
      <c r="R3333"/>
      <c r="S3333"/>
      <c r="T3333"/>
      <c r="U3333"/>
      <c r="V3333"/>
      <c r="W3333"/>
      <c r="X3333"/>
      <c r="Y3333"/>
      <c r="Z3333"/>
    </row>
    <row r="3334" spans="1:26">
      <c r="A3334"/>
      <c r="B3334"/>
      <c r="C3334"/>
      <c r="D3334"/>
      <c r="E3334"/>
      <c r="F3334"/>
      <c r="G3334"/>
      <c r="H3334"/>
      <c r="I3334"/>
      <c r="J3334"/>
      <c r="K3334"/>
      <c r="L3334"/>
      <c r="M3334"/>
      <c r="N3334"/>
      <c r="O3334"/>
      <c r="P3334"/>
      <c r="Q3334"/>
      <c r="R3334"/>
      <c r="S3334"/>
      <c r="T3334"/>
      <c r="U3334"/>
      <c r="V3334"/>
      <c r="W3334"/>
      <c r="X3334"/>
      <c r="Y3334"/>
      <c r="Z3334"/>
    </row>
    <row r="3335" spans="1:26">
      <c r="A3335"/>
      <c r="B3335"/>
      <c r="C3335"/>
      <c r="D3335"/>
      <c r="E3335"/>
      <c r="F3335"/>
      <c r="G3335"/>
      <c r="H3335"/>
      <c r="I3335"/>
      <c r="J3335"/>
      <c r="K3335"/>
      <c r="L3335"/>
      <c r="M3335"/>
      <c r="N3335"/>
      <c r="O3335"/>
      <c r="P3335"/>
      <c r="Q3335"/>
      <c r="R3335"/>
      <c r="S3335"/>
      <c r="T3335"/>
      <c r="U3335"/>
      <c r="V3335"/>
      <c r="W3335"/>
      <c r="X3335"/>
      <c r="Y3335"/>
      <c r="Z3335"/>
    </row>
    <row r="3336" spans="1:26">
      <c r="A3336"/>
      <c r="B3336"/>
      <c r="C3336"/>
      <c r="D3336"/>
      <c r="E3336"/>
      <c r="F3336"/>
      <c r="G3336"/>
      <c r="H3336"/>
      <c r="I3336"/>
      <c r="J3336"/>
      <c r="K3336"/>
      <c r="L3336"/>
      <c r="M3336"/>
      <c r="N3336"/>
      <c r="O3336"/>
      <c r="P3336"/>
      <c r="Q3336"/>
      <c r="R3336"/>
      <c r="S3336"/>
      <c r="T3336"/>
      <c r="U3336"/>
      <c r="V3336"/>
      <c r="W3336"/>
      <c r="X3336"/>
      <c r="Y3336"/>
      <c r="Z3336"/>
    </row>
    <row r="3337" spans="1:26">
      <c r="A3337"/>
      <c r="B3337"/>
      <c r="C3337"/>
      <c r="D3337"/>
      <c r="E3337"/>
      <c r="F3337"/>
      <c r="G3337"/>
      <c r="H3337"/>
      <c r="I3337"/>
      <c r="J3337"/>
      <c r="K3337"/>
      <c r="L3337"/>
      <c r="M3337"/>
      <c r="N3337"/>
      <c r="O3337"/>
      <c r="P3337"/>
      <c r="Q3337"/>
      <c r="R3337"/>
      <c r="S3337"/>
      <c r="T3337"/>
      <c r="U3337"/>
      <c r="V3337"/>
      <c r="W3337"/>
      <c r="X3337"/>
      <c r="Y3337"/>
      <c r="Z3337"/>
    </row>
    <row r="3338" spans="1:26">
      <c r="A3338"/>
      <c r="B3338"/>
      <c r="C3338"/>
      <c r="D3338"/>
      <c r="E3338"/>
      <c r="F3338"/>
      <c r="G3338"/>
      <c r="H3338"/>
      <c r="I3338"/>
      <c r="J3338"/>
      <c r="K3338"/>
      <c r="L3338"/>
      <c r="M3338"/>
      <c r="N3338"/>
      <c r="O3338"/>
      <c r="P3338"/>
      <c r="Q3338"/>
      <c r="R3338"/>
      <c r="S3338"/>
      <c r="T3338"/>
      <c r="U3338"/>
      <c r="V3338"/>
      <c r="W3338"/>
      <c r="X3338"/>
      <c r="Y3338"/>
      <c r="Z3338"/>
    </row>
    <row r="3339" spans="1:26">
      <c r="A3339"/>
      <c r="B3339"/>
      <c r="C3339"/>
      <c r="D3339"/>
      <c r="E3339"/>
      <c r="F3339"/>
      <c r="G3339"/>
      <c r="H3339"/>
      <c r="I3339"/>
      <c r="J3339"/>
      <c r="K3339"/>
      <c r="L3339"/>
      <c r="M3339"/>
      <c r="N3339"/>
      <c r="O3339"/>
      <c r="P3339"/>
      <c r="Q3339"/>
      <c r="R3339"/>
      <c r="S3339"/>
      <c r="T3339"/>
      <c r="U3339"/>
      <c r="V3339"/>
      <c r="W3339"/>
      <c r="X3339"/>
      <c r="Y3339"/>
      <c r="Z3339"/>
    </row>
    <row r="3340" spans="1:26">
      <c r="A3340"/>
      <c r="B3340"/>
      <c r="C3340"/>
      <c r="D3340"/>
      <c r="E3340"/>
      <c r="F3340"/>
      <c r="G3340"/>
      <c r="H3340"/>
      <c r="I3340"/>
      <c r="J3340"/>
      <c r="K3340"/>
      <c r="L3340"/>
      <c r="M3340"/>
      <c r="N3340"/>
      <c r="O3340"/>
      <c r="P3340"/>
      <c r="Q3340"/>
      <c r="R3340"/>
      <c r="S3340"/>
      <c r="T3340"/>
      <c r="U3340"/>
      <c r="V3340"/>
      <c r="W3340"/>
      <c r="X3340"/>
      <c r="Y3340"/>
      <c r="Z3340"/>
    </row>
    <row r="3341" spans="1:26">
      <c r="A3341"/>
      <c r="B3341"/>
      <c r="C3341"/>
      <c r="D3341"/>
      <c r="E3341"/>
      <c r="F3341"/>
      <c r="G3341"/>
      <c r="H3341"/>
      <c r="I3341"/>
      <c r="J3341"/>
      <c r="K3341"/>
      <c r="L3341"/>
      <c r="M3341"/>
      <c r="N3341"/>
      <c r="O3341"/>
      <c r="P3341"/>
      <c r="Q3341"/>
      <c r="R3341"/>
      <c r="S3341"/>
      <c r="T3341"/>
      <c r="U3341"/>
      <c r="V3341"/>
      <c r="W3341"/>
      <c r="X3341"/>
      <c r="Y3341"/>
      <c r="Z3341"/>
    </row>
    <row r="3342" spans="1:26">
      <c r="A3342"/>
      <c r="B3342"/>
      <c r="C3342"/>
      <c r="D3342"/>
      <c r="E3342"/>
      <c r="F3342"/>
      <c r="G3342"/>
      <c r="H3342"/>
      <c r="I3342"/>
      <c r="J3342"/>
      <c r="K3342"/>
      <c r="L3342"/>
      <c r="M3342"/>
      <c r="N3342"/>
      <c r="O3342"/>
      <c r="P3342"/>
      <c r="Q3342"/>
      <c r="R3342"/>
      <c r="S3342"/>
      <c r="T3342"/>
      <c r="U3342"/>
      <c r="V3342"/>
      <c r="W3342"/>
      <c r="X3342"/>
      <c r="Y3342"/>
      <c r="Z3342"/>
    </row>
    <row r="3343" spans="1:26">
      <c r="A3343"/>
      <c r="B3343"/>
      <c r="C3343"/>
      <c r="D3343"/>
      <c r="E3343"/>
      <c r="F3343"/>
      <c r="G3343"/>
      <c r="H3343"/>
      <c r="I3343"/>
      <c r="J3343"/>
      <c r="K3343"/>
      <c r="L3343"/>
      <c r="M3343"/>
      <c r="N3343"/>
      <c r="O3343"/>
      <c r="P3343"/>
      <c r="Q3343"/>
      <c r="R3343"/>
      <c r="S3343"/>
      <c r="T3343"/>
      <c r="U3343"/>
      <c r="V3343"/>
      <c r="W3343"/>
      <c r="X3343"/>
      <c r="Y3343"/>
      <c r="Z3343"/>
    </row>
    <row r="3344" spans="1:26">
      <c r="A3344"/>
      <c r="B3344"/>
      <c r="C3344"/>
      <c r="D3344"/>
      <c r="E3344"/>
      <c r="F3344"/>
      <c r="G3344"/>
      <c r="H3344"/>
      <c r="I3344"/>
      <c r="J3344"/>
      <c r="K3344"/>
      <c r="L3344"/>
      <c r="M3344"/>
      <c r="N3344"/>
      <c r="O3344"/>
      <c r="P3344"/>
      <c r="Q3344"/>
      <c r="R3344"/>
      <c r="S3344"/>
      <c r="T3344"/>
      <c r="U3344"/>
      <c r="V3344"/>
      <c r="W3344"/>
      <c r="X3344"/>
      <c r="Y3344"/>
      <c r="Z3344"/>
    </row>
    <row r="3345" spans="1:26">
      <c r="A3345"/>
      <c r="B3345"/>
      <c r="C3345"/>
      <c r="D3345"/>
      <c r="E3345"/>
      <c r="F3345"/>
      <c r="G3345"/>
      <c r="H3345"/>
      <c r="I3345"/>
      <c r="J3345"/>
      <c r="K3345"/>
      <c r="L3345"/>
      <c r="M3345"/>
      <c r="N3345"/>
      <c r="O3345"/>
      <c r="P3345"/>
      <c r="Q3345"/>
      <c r="R3345"/>
      <c r="S3345"/>
      <c r="T3345"/>
      <c r="U3345"/>
      <c r="V3345"/>
      <c r="W3345"/>
      <c r="X3345"/>
      <c r="Y3345"/>
      <c r="Z3345"/>
    </row>
    <row r="3346" spans="1:26">
      <c r="A3346"/>
      <c r="B3346"/>
      <c r="C3346"/>
      <c r="D3346"/>
      <c r="E3346"/>
      <c r="F3346"/>
      <c r="G3346"/>
      <c r="H3346"/>
      <c r="I3346"/>
      <c r="J3346"/>
      <c r="K3346"/>
      <c r="L3346"/>
      <c r="M3346"/>
      <c r="N3346"/>
      <c r="O3346"/>
      <c r="P3346"/>
      <c r="Q3346"/>
      <c r="R3346"/>
      <c r="S3346"/>
      <c r="T3346"/>
      <c r="U3346"/>
      <c r="V3346"/>
      <c r="W3346"/>
      <c r="X3346"/>
      <c r="Y3346"/>
      <c r="Z3346"/>
    </row>
    <row r="3347" spans="1:26">
      <c r="A3347"/>
      <c r="B3347"/>
      <c r="C3347"/>
      <c r="D3347"/>
      <c r="E3347"/>
      <c r="F3347"/>
      <c r="G3347"/>
      <c r="H3347"/>
      <c r="I3347"/>
      <c r="J3347"/>
      <c r="K3347"/>
      <c r="L3347"/>
      <c r="M3347"/>
      <c r="N3347"/>
      <c r="O3347"/>
      <c r="P3347"/>
      <c r="Q3347"/>
      <c r="R3347"/>
      <c r="S3347"/>
      <c r="T3347"/>
      <c r="U3347"/>
      <c r="V3347"/>
      <c r="W3347"/>
      <c r="X3347"/>
      <c r="Y3347"/>
      <c r="Z3347"/>
    </row>
    <row r="3348" spans="1:26">
      <c r="A3348"/>
      <c r="B3348"/>
      <c r="C3348"/>
      <c r="D3348"/>
      <c r="E3348"/>
      <c r="F3348"/>
      <c r="G3348"/>
      <c r="H3348"/>
      <c r="I3348"/>
      <c r="J3348"/>
      <c r="K3348"/>
      <c r="L3348"/>
      <c r="M3348"/>
      <c r="N3348"/>
      <c r="O3348"/>
      <c r="P3348"/>
      <c r="Q3348"/>
      <c r="R3348"/>
      <c r="S3348"/>
      <c r="T3348"/>
      <c r="U3348"/>
      <c r="V3348"/>
      <c r="W3348"/>
      <c r="X3348"/>
      <c r="Y3348"/>
      <c r="Z3348"/>
    </row>
    <row r="3349" spans="1:26">
      <c r="A3349"/>
      <c r="B3349"/>
      <c r="C3349"/>
      <c r="D3349"/>
      <c r="E3349"/>
      <c r="F3349"/>
      <c r="G3349"/>
      <c r="H3349"/>
      <c r="I3349"/>
      <c r="J3349"/>
      <c r="K3349"/>
      <c r="L3349"/>
      <c r="M3349"/>
      <c r="N3349"/>
      <c r="O3349"/>
      <c r="P3349"/>
      <c r="Q3349"/>
      <c r="R3349"/>
      <c r="S3349"/>
      <c r="T3349"/>
      <c r="U3349"/>
      <c r="V3349"/>
      <c r="W3349"/>
      <c r="X3349"/>
      <c r="Y3349"/>
      <c r="Z3349"/>
    </row>
    <row r="3350" spans="1:26">
      <c r="A3350"/>
      <c r="B3350"/>
      <c r="C3350"/>
      <c r="D3350"/>
      <c r="E3350"/>
      <c r="F3350"/>
      <c r="G3350"/>
      <c r="H3350"/>
      <c r="I3350"/>
      <c r="J3350"/>
      <c r="K3350"/>
      <c r="L3350"/>
      <c r="M3350"/>
      <c r="N3350"/>
      <c r="O3350"/>
      <c r="P3350"/>
      <c r="Q3350"/>
      <c r="R3350"/>
      <c r="S3350"/>
      <c r="T3350"/>
      <c r="U3350"/>
      <c r="V3350"/>
      <c r="W3350"/>
      <c r="X3350"/>
      <c r="Y3350"/>
      <c r="Z3350"/>
    </row>
    <row r="3351" spans="1:26">
      <c r="A3351"/>
      <c r="B3351"/>
      <c r="C3351"/>
      <c r="D3351"/>
      <c r="E3351"/>
      <c r="F3351"/>
      <c r="G3351"/>
      <c r="H3351"/>
      <c r="I3351"/>
      <c r="J3351"/>
      <c r="K3351"/>
      <c r="L3351"/>
      <c r="M3351"/>
      <c r="N3351"/>
      <c r="O3351"/>
      <c r="P3351"/>
      <c r="Q3351"/>
      <c r="R3351"/>
      <c r="S3351"/>
      <c r="T3351"/>
      <c r="U3351"/>
      <c r="V3351"/>
      <c r="W3351"/>
      <c r="X3351"/>
      <c r="Y3351"/>
      <c r="Z3351"/>
    </row>
    <row r="3352" spans="1:26">
      <c r="A3352"/>
      <c r="B3352"/>
      <c r="C3352"/>
      <c r="D3352"/>
      <c r="E3352"/>
      <c r="F3352"/>
      <c r="G3352"/>
      <c r="H3352"/>
      <c r="I3352"/>
      <c r="J3352"/>
      <c r="K3352"/>
      <c r="L3352"/>
      <c r="M3352"/>
      <c r="N3352"/>
      <c r="O3352"/>
      <c r="P3352"/>
      <c r="Q3352"/>
      <c r="R3352"/>
      <c r="S3352"/>
      <c r="T3352"/>
      <c r="U3352"/>
      <c r="V3352"/>
      <c r="W3352"/>
      <c r="X3352"/>
      <c r="Y3352"/>
      <c r="Z3352"/>
    </row>
    <row r="3353" spans="1:26">
      <c r="A3353"/>
      <c r="B3353"/>
      <c r="C3353"/>
      <c r="D3353"/>
      <c r="E3353"/>
      <c r="F3353"/>
      <c r="G3353"/>
      <c r="H3353"/>
      <c r="I3353"/>
      <c r="J3353"/>
      <c r="K3353"/>
      <c r="L3353"/>
      <c r="M3353"/>
      <c r="N3353"/>
      <c r="O3353"/>
      <c r="P3353"/>
      <c r="Q3353"/>
      <c r="R3353"/>
      <c r="S3353"/>
      <c r="T3353"/>
      <c r="U3353"/>
      <c r="V3353"/>
      <c r="W3353"/>
      <c r="X3353"/>
      <c r="Y3353"/>
      <c r="Z3353"/>
    </row>
    <row r="3354" spans="1:26">
      <c r="A3354"/>
      <c r="B3354"/>
      <c r="C3354"/>
      <c r="D3354"/>
      <c r="E3354"/>
      <c r="F3354"/>
      <c r="G3354"/>
      <c r="H3354"/>
      <c r="I3354"/>
      <c r="J3354"/>
      <c r="K3354"/>
      <c r="L3354"/>
      <c r="M3354"/>
      <c r="N3354"/>
      <c r="O3354"/>
      <c r="P3354"/>
      <c r="Q3354"/>
      <c r="R3354"/>
      <c r="S3354"/>
      <c r="T3354"/>
      <c r="U3354"/>
      <c r="V3354"/>
      <c r="W3354"/>
      <c r="X3354"/>
      <c r="Y3354"/>
      <c r="Z3354"/>
    </row>
    <row r="3355" spans="1:26">
      <c r="A3355"/>
      <c r="B3355"/>
      <c r="C3355"/>
      <c r="D3355"/>
      <c r="E3355"/>
      <c r="F3355"/>
      <c r="G3355"/>
      <c r="H3355"/>
      <c r="I3355"/>
      <c r="J3355"/>
      <c r="K3355"/>
      <c r="L3355"/>
      <c r="M3355"/>
      <c r="N3355"/>
      <c r="O3355"/>
      <c r="P3355"/>
      <c r="Q3355"/>
      <c r="R3355"/>
      <c r="S3355"/>
      <c r="T3355"/>
      <c r="U3355"/>
      <c r="V3355"/>
      <c r="W3355"/>
      <c r="X3355"/>
      <c r="Y3355"/>
      <c r="Z3355"/>
    </row>
    <row r="3356" spans="1:26">
      <c r="A3356"/>
      <c r="B3356"/>
      <c r="C3356"/>
      <c r="D3356"/>
      <c r="E3356"/>
      <c r="F3356"/>
      <c r="G3356"/>
      <c r="H3356"/>
      <c r="I3356"/>
      <c r="J3356"/>
      <c r="K3356"/>
      <c r="L3356"/>
      <c r="M3356"/>
      <c r="N3356"/>
      <c r="O3356"/>
      <c r="P3356"/>
      <c r="Q3356"/>
      <c r="R3356"/>
      <c r="S3356"/>
      <c r="T3356"/>
      <c r="U3356"/>
      <c r="V3356"/>
      <c r="W3356"/>
      <c r="X3356"/>
      <c r="Y3356"/>
      <c r="Z3356"/>
    </row>
    <row r="3357" spans="1:26">
      <c r="A3357"/>
      <c r="B3357"/>
      <c r="C3357"/>
      <c r="D3357"/>
      <c r="E3357"/>
      <c r="F3357"/>
      <c r="G3357"/>
      <c r="H3357"/>
      <c r="I3357"/>
      <c r="J3357"/>
      <c r="K3357"/>
      <c r="L3357"/>
      <c r="M3357"/>
      <c r="N3357"/>
      <c r="O3357"/>
      <c r="P3357"/>
      <c r="Q3357"/>
      <c r="R3357"/>
      <c r="S3357"/>
      <c r="T3357"/>
      <c r="U3357"/>
      <c r="V3357"/>
      <c r="W3357"/>
      <c r="X3357"/>
      <c r="Y3357"/>
      <c r="Z3357"/>
    </row>
    <row r="3358" spans="1:26">
      <c r="A3358"/>
      <c r="B3358"/>
      <c r="C3358"/>
      <c r="D3358"/>
      <c r="E3358"/>
      <c r="F3358"/>
      <c r="G3358"/>
      <c r="H3358"/>
      <c r="I3358"/>
      <c r="J3358"/>
      <c r="K3358"/>
      <c r="L3358"/>
      <c r="M3358"/>
      <c r="N3358"/>
      <c r="O3358"/>
      <c r="P3358"/>
      <c r="Q3358"/>
      <c r="R3358"/>
      <c r="S3358"/>
      <c r="T3358"/>
      <c r="U3358"/>
      <c r="V3358"/>
      <c r="W3358"/>
      <c r="X3358"/>
      <c r="Y3358"/>
      <c r="Z3358"/>
    </row>
    <row r="3359" spans="1:26">
      <c r="A3359"/>
      <c r="B3359"/>
      <c r="C3359"/>
      <c r="D3359"/>
      <c r="E3359"/>
      <c r="F3359"/>
      <c r="G3359"/>
      <c r="H3359"/>
      <c r="I3359"/>
      <c r="J3359"/>
      <c r="K3359"/>
      <c r="L3359"/>
      <c r="M3359"/>
      <c r="N3359"/>
      <c r="O3359"/>
      <c r="P3359"/>
      <c r="Q3359"/>
      <c r="R3359"/>
      <c r="S3359"/>
      <c r="T3359"/>
      <c r="U3359"/>
      <c r="V3359"/>
      <c r="W3359"/>
      <c r="X3359"/>
      <c r="Y3359"/>
      <c r="Z3359"/>
    </row>
    <row r="3360" spans="1:26">
      <c r="A3360"/>
      <c r="B3360"/>
      <c r="C3360"/>
      <c r="D3360"/>
      <c r="E3360"/>
      <c r="F3360"/>
      <c r="G3360"/>
      <c r="H3360"/>
      <c r="I3360"/>
      <c r="J3360"/>
      <c r="K3360"/>
      <c r="L3360"/>
      <c r="M3360"/>
      <c r="N3360"/>
      <c r="O3360"/>
      <c r="P3360"/>
      <c r="Q3360"/>
      <c r="R3360"/>
      <c r="S3360"/>
      <c r="T3360"/>
      <c r="U3360"/>
      <c r="V3360"/>
      <c r="W3360"/>
      <c r="X3360"/>
      <c r="Y3360"/>
      <c r="Z3360"/>
    </row>
    <row r="3361" spans="1:26">
      <c r="A3361"/>
      <c r="B3361"/>
      <c r="C3361"/>
      <c r="D3361"/>
      <c r="E3361"/>
      <c r="F3361"/>
      <c r="G3361"/>
      <c r="H3361"/>
      <c r="I3361"/>
      <c r="J3361"/>
      <c r="K3361"/>
      <c r="L3361"/>
      <c r="M3361"/>
      <c r="N3361"/>
      <c r="O3361"/>
      <c r="P3361"/>
      <c r="Q3361"/>
      <c r="R3361"/>
      <c r="S3361"/>
      <c r="T3361"/>
      <c r="U3361"/>
      <c r="V3361"/>
      <c r="W3361"/>
      <c r="X3361"/>
      <c r="Y3361"/>
      <c r="Z3361"/>
    </row>
    <row r="3362" spans="1:26">
      <c r="A3362"/>
      <c r="B3362"/>
      <c r="C3362"/>
      <c r="D3362"/>
      <c r="E3362"/>
      <c r="F3362"/>
      <c r="G3362"/>
      <c r="H3362"/>
      <c r="I3362"/>
      <c r="J3362"/>
      <c r="K3362"/>
      <c r="L3362"/>
      <c r="M3362"/>
      <c r="N3362"/>
      <c r="O3362"/>
      <c r="P3362"/>
      <c r="Q3362"/>
      <c r="R3362"/>
      <c r="S3362"/>
      <c r="T3362"/>
      <c r="U3362"/>
      <c r="V3362"/>
      <c r="W3362"/>
      <c r="X3362"/>
      <c r="Y3362"/>
      <c r="Z3362"/>
    </row>
    <row r="3363" spans="1:26">
      <c r="A3363"/>
      <c r="B3363"/>
      <c r="C3363"/>
      <c r="D3363"/>
      <c r="E3363"/>
      <c r="F3363"/>
      <c r="G3363"/>
      <c r="H3363"/>
      <c r="I3363"/>
      <c r="J3363"/>
      <c r="K3363"/>
      <c r="L3363"/>
      <c r="M3363"/>
      <c r="N3363"/>
      <c r="O3363"/>
      <c r="P3363"/>
      <c r="Q3363"/>
      <c r="R3363"/>
      <c r="S3363"/>
      <c r="T3363"/>
      <c r="U3363"/>
      <c r="V3363"/>
      <c r="W3363"/>
      <c r="X3363"/>
      <c r="Y3363"/>
      <c r="Z3363"/>
    </row>
    <row r="3364" spans="1:26">
      <c r="A3364"/>
      <c r="B3364"/>
      <c r="C3364"/>
      <c r="D3364"/>
      <c r="E3364"/>
      <c r="F3364"/>
      <c r="G3364"/>
      <c r="H3364"/>
      <c r="I3364"/>
      <c r="J3364"/>
      <c r="K3364"/>
      <c r="L3364"/>
      <c r="M3364"/>
      <c r="N3364"/>
      <c r="O3364"/>
      <c r="P3364"/>
      <c r="Q3364"/>
      <c r="R3364"/>
      <c r="S3364"/>
      <c r="T3364"/>
      <c r="U3364"/>
      <c r="V3364"/>
      <c r="W3364"/>
      <c r="X3364"/>
      <c r="Y3364"/>
      <c r="Z3364"/>
    </row>
    <row r="3365" spans="1:26">
      <c r="A3365"/>
      <c r="B3365"/>
      <c r="C3365"/>
      <c r="D3365"/>
      <c r="E3365"/>
      <c r="F3365"/>
      <c r="G3365"/>
      <c r="H3365"/>
      <c r="I3365"/>
      <c r="J3365"/>
      <c r="K3365"/>
      <c r="L3365"/>
      <c r="M3365"/>
      <c r="N3365"/>
      <c r="O3365"/>
      <c r="P3365"/>
      <c r="Q3365"/>
      <c r="R3365"/>
      <c r="S3365"/>
      <c r="T3365"/>
      <c r="U3365"/>
      <c r="V3365"/>
      <c r="W3365"/>
      <c r="X3365"/>
      <c r="Y3365"/>
      <c r="Z3365"/>
    </row>
    <row r="3366" spans="1:26">
      <c r="A3366"/>
      <c r="B3366"/>
      <c r="C3366"/>
      <c r="D3366"/>
      <c r="E3366"/>
      <c r="F3366"/>
      <c r="G3366"/>
      <c r="H3366"/>
      <c r="I3366"/>
      <c r="J3366"/>
      <c r="K3366"/>
      <c r="L3366"/>
      <c r="M3366"/>
      <c r="N3366"/>
      <c r="O3366"/>
      <c r="P3366"/>
      <c r="Q3366"/>
      <c r="R3366"/>
      <c r="S3366"/>
      <c r="T3366"/>
      <c r="U3366"/>
      <c r="V3366"/>
      <c r="W3366"/>
      <c r="X3366"/>
      <c r="Y3366"/>
      <c r="Z3366"/>
    </row>
    <row r="3367" spans="1:26">
      <c r="A3367"/>
      <c r="B3367"/>
      <c r="C3367"/>
      <c r="D3367"/>
      <c r="E3367"/>
      <c r="F3367"/>
      <c r="G3367"/>
      <c r="H3367"/>
      <c r="I3367"/>
      <c r="J3367"/>
      <c r="K3367"/>
      <c r="L3367"/>
      <c r="M3367"/>
      <c r="N3367"/>
      <c r="O3367"/>
      <c r="P3367"/>
      <c r="Q3367"/>
      <c r="R3367"/>
      <c r="S3367"/>
      <c r="T3367"/>
      <c r="U3367"/>
      <c r="V3367"/>
      <c r="W3367"/>
      <c r="X3367"/>
      <c r="Y3367"/>
      <c r="Z3367"/>
    </row>
    <row r="3368" spans="1:26">
      <c r="A3368"/>
      <c r="B3368"/>
      <c r="C3368"/>
      <c r="D3368"/>
      <c r="E3368"/>
      <c r="F3368"/>
      <c r="G3368"/>
      <c r="H3368"/>
      <c r="I3368"/>
      <c r="J3368"/>
      <c r="K3368"/>
      <c r="L3368"/>
      <c r="M3368"/>
      <c r="N3368"/>
      <c r="O3368"/>
      <c r="P3368"/>
      <c r="Q3368"/>
      <c r="R3368"/>
      <c r="S3368"/>
      <c r="T3368"/>
      <c r="U3368"/>
      <c r="V3368"/>
      <c r="W3368"/>
      <c r="X3368"/>
      <c r="Y3368"/>
      <c r="Z3368"/>
    </row>
    <row r="3369" spans="1:26">
      <c r="A3369"/>
      <c r="B3369"/>
      <c r="C3369"/>
      <c r="D3369"/>
      <c r="E3369"/>
      <c r="F3369"/>
      <c r="G3369"/>
      <c r="H3369"/>
      <c r="I3369"/>
      <c r="J3369"/>
      <c r="K3369"/>
      <c r="L3369"/>
      <c r="M3369"/>
      <c r="N3369"/>
      <c r="O3369"/>
      <c r="P3369"/>
      <c r="Q3369"/>
      <c r="R3369"/>
      <c r="S3369"/>
      <c r="T3369"/>
      <c r="U3369"/>
      <c r="V3369"/>
      <c r="W3369"/>
      <c r="X3369"/>
      <c r="Y3369"/>
      <c r="Z3369"/>
    </row>
    <row r="3370" spans="1:26">
      <c r="A3370"/>
      <c r="B3370"/>
      <c r="C3370"/>
      <c r="D3370"/>
      <c r="E3370"/>
      <c r="F3370"/>
      <c r="G3370"/>
      <c r="H3370"/>
      <c r="I3370"/>
      <c r="J3370"/>
      <c r="K3370"/>
      <c r="L3370"/>
      <c r="M3370"/>
      <c r="N3370"/>
      <c r="O3370"/>
      <c r="P3370"/>
      <c r="Q3370"/>
      <c r="R3370"/>
      <c r="S3370"/>
      <c r="T3370"/>
      <c r="U3370"/>
      <c r="V3370"/>
      <c r="W3370"/>
      <c r="X3370"/>
      <c r="Y3370"/>
      <c r="Z3370"/>
    </row>
    <row r="3371" spans="1:26">
      <c r="A3371"/>
      <c r="B3371"/>
      <c r="C3371"/>
      <c r="D3371"/>
      <c r="E3371"/>
      <c r="F3371"/>
      <c r="G3371"/>
      <c r="H3371"/>
      <c r="I3371"/>
      <c r="J3371"/>
      <c r="K3371"/>
      <c r="L3371"/>
      <c r="M3371"/>
      <c r="N3371"/>
      <c r="O3371"/>
      <c r="P3371"/>
      <c r="Q3371"/>
      <c r="R3371"/>
      <c r="S3371"/>
      <c r="T3371"/>
      <c r="U3371"/>
      <c r="V3371"/>
      <c r="W3371"/>
      <c r="X3371"/>
      <c r="Y3371"/>
      <c r="Z3371"/>
    </row>
    <row r="3372" spans="1:26">
      <c r="A3372"/>
      <c r="B3372"/>
      <c r="C3372"/>
      <c r="D3372"/>
      <c r="E3372"/>
      <c r="F3372"/>
      <c r="G3372"/>
      <c r="H3372"/>
      <c r="I3372"/>
      <c r="J3372"/>
      <c r="K3372"/>
      <c r="L3372"/>
      <c r="M3372"/>
      <c r="N3372"/>
      <c r="O3372"/>
      <c r="P3372"/>
      <c r="Q3372"/>
      <c r="R3372"/>
      <c r="S3372"/>
      <c r="T3372"/>
      <c r="U3372"/>
      <c r="V3372"/>
      <c r="W3372"/>
      <c r="X3372"/>
      <c r="Y3372"/>
      <c r="Z3372"/>
    </row>
    <row r="3373" spans="1:26">
      <c r="A3373"/>
      <c r="B3373"/>
      <c r="C3373"/>
      <c r="D3373"/>
      <c r="E3373"/>
      <c r="F3373"/>
      <c r="G3373"/>
      <c r="H3373"/>
      <c r="I3373"/>
      <c r="J3373"/>
      <c r="K3373"/>
      <c r="L3373"/>
      <c r="M3373"/>
      <c r="N3373"/>
      <c r="O3373"/>
      <c r="P3373"/>
      <c r="Q3373"/>
      <c r="R3373"/>
      <c r="S3373"/>
      <c r="T3373"/>
      <c r="U3373"/>
      <c r="V3373"/>
      <c r="W3373"/>
      <c r="X3373"/>
      <c r="Y3373"/>
      <c r="Z3373"/>
    </row>
    <row r="3374" spans="1:26">
      <c r="A3374"/>
      <c r="B3374"/>
      <c r="C3374"/>
      <c r="D3374"/>
      <c r="E3374"/>
      <c r="F3374"/>
      <c r="G3374"/>
      <c r="H3374"/>
      <c r="I3374"/>
      <c r="J3374"/>
      <c r="K3374"/>
      <c r="L3374"/>
      <c r="M3374"/>
      <c r="N3374"/>
      <c r="O3374"/>
      <c r="P3374"/>
      <c r="Q3374"/>
      <c r="R3374"/>
      <c r="S3374"/>
      <c r="T3374"/>
      <c r="U3374"/>
      <c r="V3374"/>
      <c r="W3374"/>
      <c r="X3374"/>
      <c r="Y3374"/>
      <c r="Z3374"/>
    </row>
    <row r="3375" spans="1:26">
      <c r="A3375"/>
      <c r="B3375"/>
      <c r="C3375"/>
      <c r="D3375"/>
      <c r="E3375"/>
      <c r="F3375"/>
      <c r="G3375"/>
      <c r="H3375"/>
      <c r="I3375"/>
      <c r="J3375"/>
      <c r="K3375"/>
      <c r="L3375"/>
      <c r="M3375"/>
      <c r="N3375"/>
      <c r="O3375"/>
      <c r="P3375"/>
      <c r="Q3375"/>
      <c r="R3375"/>
      <c r="S3375"/>
      <c r="T3375"/>
      <c r="U3375"/>
      <c r="V3375"/>
      <c r="W3375"/>
      <c r="X3375"/>
      <c r="Y3375"/>
      <c r="Z3375"/>
    </row>
    <row r="3376" spans="1:26">
      <c r="A3376"/>
      <c r="B3376"/>
      <c r="C3376"/>
      <c r="D3376"/>
      <c r="E3376"/>
      <c r="F3376"/>
      <c r="G3376"/>
      <c r="H3376"/>
      <c r="I3376"/>
      <c r="J3376"/>
      <c r="K3376"/>
      <c r="L3376"/>
      <c r="M3376"/>
      <c r="N3376"/>
      <c r="O3376"/>
      <c r="P3376"/>
      <c r="Q3376"/>
      <c r="R3376"/>
      <c r="S3376"/>
      <c r="T3376"/>
      <c r="U3376"/>
      <c r="V3376"/>
      <c r="W3376"/>
      <c r="X3376"/>
      <c r="Y3376"/>
      <c r="Z3376"/>
    </row>
    <row r="3377" spans="1:26">
      <c r="A3377"/>
      <c r="B3377"/>
      <c r="C3377"/>
      <c r="D3377"/>
      <c r="E3377"/>
      <c r="F3377"/>
      <c r="G3377"/>
      <c r="H3377"/>
      <c r="I3377"/>
      <c r="J3377"/>
      <c r="K3377"/>
      <c r="L3377"/>
      <c r="M3377"/>
      <c r="N3377"/>
      <c r="O3377"/>
      <c r="P3377"/>
      <c r="Q3377"/>
      <c r="R3377"/>
      <c r="S3377"/>
      <c r="T3377"/>
      <c r="U3377"/>
      <c r="V3377"/>
      <c r="W3377"/>
      <c r="X3377"/>
      <c r="Y3377"/>
      <c r="Z3377"/>
    </row>
    <row r="3378" spans="1:26">
      <c r="A3378"/>
      <c r="B3378"/>
      <c r="C3378"/>
      <c r="D3378"/>
      <c r="E3378"/>
      <c r="F3378"/>
      <c r="G3378"/>
      <c r="H3378"/>
      <c r="I3378"/>
      <c r="J3378"/>
      <c r="K3378"/>
      <c r="L3378"/>
      <c r="M3378"/>
      <c r="N3378"/>
      <c r="O3378"/>
      <c r="P3378"/>
      <c r="Q3378"/>
      <c r="R3378"/>
      <c r="S3378"/>
      <c r="T3378"/>
      <c r="U3378"/>
      <c r="V3378"/>
      <c r="W3378"/>
      <c r="X3378"/>
      <c r="Y3378"/>
      <c r="Z3378"/>
    </row>
    <row r="3379" spans="1:26">
      <c r="A3379"/>
      <c r="B3379"/>
      <c r="C3379"/>
      <c r="D3379"/>
      <c r="E3379"/>
      <c r="F3379"/>
      <c r="G3379"/>
      <c r="H3379"/>
      <c r="I3379"/>
      <c r="J3379"/>
      <c r="K3379"/>
      <c r="L3379"/>
      <c r="M3379"/>
      <c r="N3379"/>
      <c r="O3379"/>
      <c r="P3379"/>
      <c r="Q3379"/>
      <c r="R3379"/>
      <c r="S3379"/>
      <c r="T3379"/>
      <c r="U3379"/>
      <c r="V3379"/>
      <c r="W3379"/>
      <c r="X3379"/>
      <c r="Y3379"/>
      <c r="Z3379"/>
    </row>
    <row r="3380" spans="1:26">
      <c r="A3380"/>
      <c r="B3380"/>
      <c r="C3380"/>
      <c r="D3380"/>
      <c r="E3380"/>
      <c r="F3380"/>
      <c r="G3380"/>
      <c r="H3380"/>
      <c r="I3380"/>
      <c r="J3380"/>
      <c r="K3380"/>
      <c r="L3380"/>
      <c r="M3380"/>
      <c r="N3380"/>
      <c r="O3380"/>
      <c r="P3380"/>
      <c r="Q3380"/>
      <c r="R3380"/>
      <c r="S3380"/>
      <c r="T3380"/>
      <c r="U3380"/>
      <c r="V3380"/>
      <c r="W3380"/>
      <c r="X3380"/>
      <c r="Y3380"/>
      <c r="Z3380"/>
    </row>
    <row r="3381" spans="1:26">
      <c r="A3381"/>
      <c r="B3381"/>
      <c r="C3381"/>
      <c r="D3381"/>
      <c r="E3381"/>
      <c r="F3381"/>
      <c r="G3381"/>
      <c r="H3381"/>
      <c r="I3381"/>
      <c r="J3381"/>
      <c r="K3381"/>
      <c r="L3381"/>
      <c r="M3381"/>
      <c r="N3381"/>
      <c r="O3381"/>
      <c r="P3381"/>
      <c r="Q3381"/>
      <c r="R3381"/>
      <c r="S3381"/>
      <c r="T3381"/>
      <c r="U3381"/>
      <c r="V3381"/>
      <c r="W3381"/>
      <c r="X3381"/>
      <c r="Y3381"/>
      <c r="Z3381"/>
    </row>
    <row r="3382" spans="1:26">
      <c r="A3382"/>
      <c r="B3382"/>
      <c r="C3382"/>
      <c r="D3382"/>
      <c r="E3382"/>
      <c r="F3382"/>
      <c r="G3382"/>
      <c r="H3382"/>
      <c r="I3382"/>
      <c r="J3382"/>
      <c r="K3382"/>
      <c r="L3382"/>
      <c r="M3382"/>
      <c r="N3382"/>
      <c r="O3382"/>
      <c r="P3382"/>
      <c r="Q3382"/>
      <c r="R3382"/>
      <c r="S3382"/>
      <c r="T3382"/>
      <c r="U3382"/>
      <c r="V3382"/>
      <c r="W3382"/>
      <c r="X3382"/>
      <c r="Y3382"/>
      <c r="Z3382"/>
    </row>
    <row r="3383" spans="1:26">
      <c r="A3383"/>
      <c r="B3383"/>
      <c r="C3383"/>
      <c r="D3383"/>
      <c r="E3383"/>
      <c r="F3383"/>
      <c r="G3383"/>
      <c r="H3383"/>
      <c r="I3383"/>
      <c r="J3383"/>
      <c r="K3383"/>
      <c r="L3383"/>
      <c r="M3383"/>
      <c r="N3383"/>
      <c r="O3383"/>
      <c r="P3383"/>
      <c r="Q3383"/>
      <c r="R3383"/>
      <c r="S3383"/>
      <c r="T3383"/>
      <c r="U3383"/>
      <c r="V3383"/>
      <c r="W3383"/>
      <c r="X3383"/>
      <c r="Y3383"/>
      <c r="Z3383"/>
    </row>
    <row r="3384" spans="1:26">
      <c r="A3384"/>
      <c r="B3384"/>
      <c r="C3384"/>
      <c r="D3384"/>
      <c r="E3384"/>
      <c r="F3384"/>
      <c r="G3384"/>
      <c r="H3384"/>
      <c r="I3384"/>
      <c r="J3384"/>
      <c r="K3384"/>
      <c r="L3384"/>
      <c r="M3384"/>
      <c r="N3384"/>
      <c r="O3384"/>
      <c r="P3384"/>
      <c r="Q3384"/>
      <c r="R3384"/>
      <c r="S3384"/>
      <c r="T3384"/>
      <c r="U3384"/>
      <c r="V3384"/>
      <c r="W3384"/>
      <c r="X3384"/>
      <c r="Y3384"/>
      <c r="Z3384"/>
    </row>
    <row r="3385" spans="1:26">
      <c r="A3385"/>
      <c r="B3385"/>
      <c r="C3385"/>
      <c r="D3385"/>
      <c r="E3385"/>
      <c r="F3385"/>
      <c r="G3385"/>
      <c r="H3385"/>
      <c r="I3385"/>
      <c r="J3385"/>
      <c r="K3385"/>
      <c r="L3385"/>
      <c r="M3385"/>
      <c r="N3385"/>
      <c r="O3385"/>
      <c r="P3385"/>
      <c r="Q3385"/>
      <c r="R3385"/>
      <c r="S3385"/>
      <c r="T3385"/>
      <c r="U3385"/>
      <c r="V3385"/>
      <c r="W3385"/>
      <c r="X3385"/>
      <c r="Y3385"/>
      <c r="Z3385"/>
    </row>
    <row r="3386" spans="1:26">
      <c r="A3386"/>
      <c r="B3386"/>
      <c r="C3386"/>
      <c r="D3386"/>
      <c r="E3386"/>
      <c r="F3386"/>
      <c r="G3386"/>
      <c r="H3386"/>
      <c r="I3386"/>
      <c r="J3386"/>
      <c r="K3386"/>
      <c r="L3386"/>
      <c r="M3386"/>
      <c r="N3386"/>
      <c r="O3386"/>
      <c r="P3386"/>
      <c r="Q3386"/>
      <c r="R3386"/>
      <c r="S3386"/>
      <c r="T3386"/>
      <c r="U3386"/>
      <c r="V3386"/>
      <c r="W3386"/>
      <c r="X3386"/>
      <c r="Y3386"/>
      <c r="Z3386"/>
    </row>
    <row r="3387" spans="1:26">
      <c r="A3387"/>
      <c r="B3387"/>
      <c r="C3387"/>
      <c r="D3387"/>
      <c r="E3387"/>
      <c r="F3387"/>
      <c r="G3387"/>
      <c r="H3387"/>
      <c r="I3387"/>
      <c r="J3387"/>
      <c r="K3387"/>
      <c r="L3387"/>
      <c r="M3387"/>
      <c r="N3387"/>
      <c r="O3387"/>
      <c r="P3387"/>
      <c r="Q3387"/>
      <c r="R3387"/>
      <c r="S3387"/>
      <c r="T3387"/>
      <c r="U3387"/>
      <c r="V3387"/>
      <c r="W3387"/>
      <c r="X3387"/>
      <c r="Y3387"/>
      <c r="Z3387"/>
    </row>
    <row r="3388" spans="1:26">
      <c r="A3388"/>
      <c r="B3388"/>
      <c r="C3388"/>
      <c r="D3388"/>
      <c r="E3388"/>
      <c r="F3388"/>
      <c r="G3388"/>
      <c r="H3388"/>
      <c r="I3388"/>
      <c r="J3388"/>
      <c r="K3388"/>
      <c r="L3388"/>
      <c r="M3388"/>
      <c r="N3388"/>
      <c r="O3388"/>
      <c r="P3388"/>
      <c r="Q3388"/>
      <c r="R3388"/>
      <c r="S3388"/>
      <c r="T3388"/>
      <c r="U3388"/>
      <c r="V3388"/>
      <c r="W3388"/>
      <c r="X3388"/>
      <c r="Y3388"/>
      <c r="Z3388"/>
    </row>
    <row r="3389" spans="1:26">
      <c r="A3389"/>
      <c r="B3389"/>
      <c r="C3389"/>
      <c r="D3389"/>
      <c r="E3389"/>
      <c r="F3389"/>
      <c r="G3389"/>
      <c r="H3389"/>
      <c r="I3389"/>
      <c r="J3389"/>
      <c r="K3389"/>
      <c r="L3389"/>
      <c r="M3389"/>
      <c r="N3389"/>
      <c r="O3389"/>
      <c r="P3389"/>
      <c r="Q3389"/>
      <c r="R3389"/>
      <c r="S3389"/>
      <c r="T3389"/>
      <c r="U3389"/>
      <c r="V3389"/>
      <c r="W3389"/>
      <c r="X3389"/>
      <c r="Y3389"/>
      <c r="Z3389"/>
    </row>
    <row r="3390" spans="1:26">
      <c r="A3390"/>
      <c r="B3390"/>
      <c r="C3390"/>
      <c r="D3390"/>
      <c r="E3390"/>
      <c r="F3390"/>
      <c r="G3390"/>
      <c r="H3390"/>
      <c r="I3390"/>
      <c r="J3390"/>
      <c r="K3390"/>
      <c r="L3390"/>
      <c r="M3390"/>
      <c r="N3390"/>
      <c r="O3390"/>
      <c r="P3390"/>
      <c r="Q3390"/>
      <c r="R3390"/>
      <c r="S3390"/>
      <c r="T3390"/>
      <c r="U3390"/>
      <c r="V3390"/>
      <c r="W3390"/>
      <c r="X3390"/>
      <c r="Y3390"/>
      <c r="Z3390"/>
    </row>
    <row r="3391" spans="1:26">
      <c r="A3391"/>
      <c r="B3391"/>
      <c r="C3391"/>
      <c r="D3391"/>
      <c r="E3391"/>
      <c r="F3391"/>
      <c r="G3391"/>
      <c r="H3391"/>
      <c r="I3391"/>
      <c r="J3391"/>
      <c r="K3391"/>
      <c r="L3391"/>
      <c r="M3391"/>
      <c r="N3391"/>
      <c r="O3391"/>
      <c r="P3391"/>
      <c r="Q3391"/>
      <c r="R3391"/>
      <c r="S3391"/>
      <c r="T3391"/>
      <c r="U3391"/>
      <c r="V3391"/>
      <c r="W3391"/>
      <c r="X3391"/>
      <c r="Y3391"/>
      <c r="Z3391"/>
    </row>
    <row r="3392" spans="1:26">
      <c r="A3392"/>
      <c r="B3392"/>
      <c r="C3392"/>
      <c r="D3392"/>
      <c r="E3392"/>
      <c r="F3392"/>
      <c r="G3392"/>
      <c r="H3392"/>
      <c r="I3392"/>
      <c r="J3392"/>
      <c r="K3392"/>
      <c r="L3392"/>
      <c r="M3392"/>
      <c r="N3392"/>
      <c r="O3392"/>
      <c r="P3392"/>
      <c r="Q3392"/>
      <c r="R3392"/>
      <c r="S3392"/>
      <c r="T3392"/>
      <c r="U3392"/>
      <c r="V3392"/>
      <c r="W3392"/>
      <c r="X3392"/>
      <c r="Y3392"/>
      <c r="Z3392"/>
    </row>
    <row r="3393" spans="1:26">
      <c r="A3393"/>
      <c r="B3393"/>
      <c r="C3393"/>
      <c r="D3393"/>
      <c r="E3393"/>
      <c r="F3393"/>
      <c r="G3393"/>
      <c r="H3393"/>
      <c r="I3393"/>
      <c r="J3393"/>
      <c r="K3393"/>
      <c r="L3393"/>
      <c r="M3393"/>
      <c r="N3393"/>
      <c r="O3393"/>
      <c r="P3393"/>
      <c r="Q3393"/>
      <c r="R3393"/>
      <c r="S3393"/>
      <c r="T3393"/>
      <c r="U3393"/>
      <c r="V3393"/>
      <c r="W3393"/>
      <c r="X3393"/>
      <c r="Y3393"/>
      <c r="Z3393"/>
    </row>
    <row r="3394" spans="1:26">
      <c r="A3394"/>
      <c r="B3394"/>
      <c r="C3394"/>
      <c r="D3394"/>
      <c r="E3394"/>
      <c r="F3394"/>
      <c r="G3394"/>
      <c r="H3394"/>
      <c r="I3394"/>
      <c r="J3394"/>
      <c r="K3394"/>
      <c r="L3394"/>
      <c r="M3394"/>
      <c r="N3394"/>
      <c r="O3394"/>
      <c r="P3394"/>
      <c r="Q3394"/>
      <c r="R3394"/>
      <c r="S3394"/>
      <c r="T3394"/>
      <c r="U3394"/>
      <c r="V3394"/>
      <c r="W3394"/>
      <c r="X3394"/>
      <c r="Y3394"/>
      <c r="Z3394"/>
    </row>
    <row r="3395" spans="1:26">
      <c r="A3395"/>
      <c r="B3395"/>
      <c r="C3395"/>
      <c r="D3395"/>
      <c r="E3395"/>
      <c r="F3395"/>
      <c r="G3395"/>
      <c r="H3395"/>
      <c r="I3395"/>
      <c r="J3395"/>
      <c r="K3395"/>
      <c r="L3395"/>
      <c r="M3395"/>
      <c r="N3395"/>
      <c r="O3395"/>
      <c r="P3395"/>
      <c r="Q3395"/>
      <c r="R3395"/>
      <c r="S3395"/>
      <c r="T3395"/>
      <c r="U3395"/>
      <c r="V3395"/>
      <c r="W3395"/>
      <c r="X3395"/>
      <c r="Y3395"/>
      <c r="Z3395"/>
    </row>
    <row r="3396" spans="1:26">
      <c r="A3396"/>
      <c r="B3396"/>
      <c r="C3396"/>
      <c r="D3396"/>
      <c r="E3396"/>
      <c r="F3396"/>
      <c r="G3396"/>
      <c r="H3396"/>
      <c r="I3396"/>
      <c r="J3396"/>
      <c r="K3396"/>
      <c r="L3396"/>
      <c r="M3396"/>
      <c r="N3396"/>
      <c r="O3396"/>
      <c r="P3396"/>
      <c r="Q3396"/>
      <c r="R3396"/>
      <c r="S3396"/>
      <c r="T3396"/>
      <c r="U3396"/>
      <c r="V3396"/>
      <c r="W3396"/>
      <c r="X3396"/>
      <c r="Y3396"/>
      <c r="Z3396"/>
    </row>
    <row r="3397" spans="1:26">
      <c r="A3397"/>
      <c r="B3397"/>
      <c r="C3397"/>
      <c r="D3397"/>
      <c r="E3397"/>
      <c r="F3397"/>
      <c r="G3397"/>
      <c r="H3397"/>
      <c r="I3397"/>
      <c r="J3397"/>
      <c r="K3397"/>
      <c r="L3397"/>
      <c r="M3397"/>
      <c r="N3397"/>
      <c r="O3397"/>
      <c r="P3397"/>
      <c r="Q3397"/>
      <c r="R3397"/>
      <c r="S3397"/>
      <c r="T3397"/>
      <c r="U3397"/>
      <c r="V3397"/>
      <c r="W3397"/>
      <c r="X3397"/>
      <c r="Y3397"/>
      <c r="Z3397"/>
    </row>
    <row r="3398" spans="1:26">
      <c r="A3398"/>
      <c r="B3398"/>
      <c r="C3398"/>
      <c r="D3398"/>
      <c r="E3398"/>
      <c r="F3398"/>
      <c r="G3398"/>
      <c r="H3398"/>
      <c r="I3398"/>
      <c r="J3398"/>
      <c r="K3398"/>
      <c r="L3398"/>
      <c r="M3398"/>
      <c r="N3398"/>
      <c r="O3398"/>
      <c r="P3398"/>
      <c r="Q3398"/>
      <c r="R3398"/>
      <c r="S3398"/>
      <c r="T3398"/>
      <c r="U3398"/>
      <c r="V3398"/>
      <c r="W3398"/>
      <c r="X3398"/>
      <c r="Y3398"/>
      <c r="Z3398"/>
    </row>
    <row r="3399" spans="1:26">
      <c r="A3399"/>
      <c r="B3399"/>
      <c r="C3399"/>
      <c r="D3399"/>
      <c r="E3399"/>
      <c r="F3399"/>
      <c r="G3399"/>
      <c r="H3399"/>
      <c r="I3399"/>
      <c r="J3399"/>
      <c r="K3399"/>
      <c r="L3399"/>
      <c r="M3399"/>
      <c r="N3399"/>
      <c r="O3399"/>
      <c r="P3399"/>
      <c r="Q3399"/>
      <c r="R3399"/>
      <c r="S3399"/>
      <c r="T3399"/>
      <c r="U3399"/>
      <c r="V3399"/>
      <c r="W3399"/>
      <c r="X3399"/>
      <c r="Y3399"/>
      <c r="Z3399"/>
    </row>
    <row r="3400" spans="1:26">
      <c r="A3400"/>
      <c r="B3400"/>
      <c r="C3400"/>
      <c r="D3400"/>
      <c r="E3400"/>
      <c r="F3400"/>
      <c r="G3400"/>
      <c r="H3400"/>
      <c r="I3400"/>
      <c r="J3400"/>
      <c r="K3400"/>
      <c r="L3400"/>
      <c r="M3400"/>
      <c r="N3400"/>
      <c r="O3400"/>
      <c r="P3400"/>
      <c r="Q3400"/>
      <c r="R3400"/>
      <c r="S3400"/>
      <c r="T3400"/>
      <c r="U3400"/>
      <c r="V3400"/>
      <c r="W3400"/>
      <c r="X3400"/>
      <c r="Y3400"/>
      <c r="Z3400"/>
    </row>
    <row r="3401" spans="1:26">
      <c r="A3401"/>
      <c r="B3401"/>
      <c r="C3401"/>
      <c r="D3401"/>
      <c r="E3401"/>
      <c r="F3401"/>
      <c r="G3401"/>
      <c r="H3401"/>
      <c r="I3401"/>
      <c r="J3401"/>
      <c r="K3401"/>
      <c r="L3401"/>
      <c r="M3401"/>
      <c r="N3401"/>
      <c r="O3401"/>
      <c r="P3401"/>
      <c r="Q3401"/>
      <c r="R3401"/>
      <c r="S3401"/>
      <c r="T3401"/>
      <c r="U3401"/>
      <c r="V3401"/>
      <c r="W3401"/>
      <c r="X3401"/>
      <c r="Y3401"/>
      <c r="Z3401"/>
    </row>
    <row r="3402" spans="1:26">
      <c r="A3402"/>
      <c r="B3402"/>
      <c r="C3402"/>
      <c r="D3402"/>
      <c r="E3402"/>
      <c r="F3402"/>
      <c r="G3402"/>
      <c r="H3402"/>
      <c r="I3402"/>
      <c r="J3402"/>
      <c r="K3402"/>
      <c r="L3402"/>
      <c r="M3402"/>
      <c r="N3402"/>
      <c r="O3402"/>
      <c r="P3402"/>
      <c r="Q3402"/>
      <c r="R3402"/>
      <c r="S3402"/>
      <c r="T3402"/>
      <c r="U3402"/>
      <c r="V3402"/>
      <c r="W3402"/>
      <c r="X3402"/>
      <c r="Y3402"/>
      <c r="Z3402"/>
    </row>
    <row r="3403" spans="1:26">
      <c r="A3403"/>
      <c r="B3403"/>
      <c r="C3403"/>
      <c r="D3403"/>
      <c r="E3403"/>
      <c r="F3403"/>
      <c r="G3403"/>
      <c r="H3403"/>
      <c r="I3403"/>
      <c r="J3403"/>
      <c r="K3403"/>
      <c r="L3403"/>
      <c r="M3403"/>
      <c r="N3403"/>
      <c r="O3403"/>
      <c r="P3403"/>
      <c r="Q3403"/>
      <c r="R3403"/>
      <c r="S3403"/>
      <c r="T3403"/>
      <c r="U3403"/>
      <c r="V3403"/>
      <c r="W3403"/>
      <c r="X3403"/>
      <c r="Y3403"/>
      <c r="Z3403"/>
    </row>
    <row r="3404" spans="1:26">
      <c r="A3404"/>
      <c r="B3404"/>
      <c r="C3404"/>
      <c r="D3404"/>
      <c r="E3404"/>
      <c r="F3404"/>
      <c r="G3404"/>
      <c r="H3404"/>
      <c r="I3404"/>
      <c r="J3404"/>
      <c r="K3404"/>
      <c r="L3404"/>
      <c r="M3404"/>
      <c r="N3404"/>
      <c r="O3404"/>
      <c r="P3404"/>
      <c r="Q3404"/>
      <c r="R3404"/>
      <c r="S3404"/>
      <c r="T3404"/>
      <c r="U3404"/>
      <c r="V3404"/>
      <c r="W3404"/>
      <c r="X3404"/>
      <c r="Y3404"/>
      <c r="Z3404"/>
    </row>
    <row r="3405" spans="1:26">
      <c r="A3405"/>
      <c r="B3405"/>
      <c r="C3405"/>
      <c r="D3405"/>
      <c r="E3405"/>
      <c r="F3405"/>
      <c r="G3405"/>
      <c r="H3405"/>
      <c r="I3405"/>
      <c r="J3405"/>
      <c r="K3405"/>
      <c r="L3405"/>
      <c r="M3405"/>
      <c r="N3405"/>
      <c r="O3405"/>
      <c r="P3405"/>
      <c r="Q3405"/>
      <c r="R3405"/>
      <c r="S3405"/>
      <c r="T3405"/>
      <c r="U3405"/>
      <c r="V3405"/>
      <c r="W3405"/>
      <c r="X3405"/>
      <c r="Y3405"/>
      <c r="Z3405"/>
    </row>
    <row r="3406" spans="1:26">
      <c r="A3406"/>
      <c r="B3406"/>
      <c r="C3406"/>
      <c r="D3406"/>
      <c r="E3406"/>
      <c r="F3406"/>
      <c r="G3406"/>
      <c r="H3406"/>
      <c r="I3406"/>
      <c r="J3406"/>
      <c r="K3406"/>
      <c r="L3406"/>
      <c r="M3406"/>
      <c r="N3406"/>
      <c r="O3406"/>
      <c r="P3406"/>
      <c r="Q3406"/>
      <c r="R3406"/>
      <c r="S3406"/>
      <c r="T3406"/>
      <c r="U3406"/>
      <c r="V3406"/>
      <c r="W3406"/>
      <c r="X3406"/>
      <c r="Y3406"/>
      <c r="Z3406"/>
    </row>
    <row r="3407" spans="1:26">
      <c r="A3407"/>
      <c r="B3407"/>
      <c r="C3407"/>
      <c r="D3407"/>
      <c r="E3407"/>
      <c r="F3407"/>
      <c r="G3407"/>
      <c r="H3407"/>
      <c r="I3407"/>
      <c r="J3407"/>
      <c r="K3407"/>
      <c r="L3407"/>
      <c r="M3407"/>
      <c r="N3407"/>
      <c r="O3407"/>
      <c r="P3407"/>
      <c r="Q3407"/>
      <c r="R3407"/>
      <c r="S3407"/>
      <c r="T3407"/>
      <c r="U3407"/>
      <c r="V3407"/>
      <c r="W3407"/>
      <c r="X3407"/>
      <c r="Y3407"/>
      <c r="Z3407"/>
    </row>
    <row r="3408" spans="1:26">
      <c r="A3408"/>
      <c r="B3408"/>
      <c r="C3408"/>
      <c r="D3408"/>
      <c r="E3408"/>
      <c r="F3408"/>
      <c r="G3408"/>
      <c r="H3408"/>
      <c r="I3408"/>
      <c r="J3408"/>
      <c r="K3408"/>
      <c r="L3408"/>
      <c r="M3408"/>
      <c r="N3408"/>
      <c r="O3408"/>
      <c r="P3408"/>
      <c r="Q3408"/>
      <c r="R3408"/>
      <c r="S3408"/>
      <c r="T3408"/>
      <c r="U3408"/>
      <c r="V3408"/>
      <c r="W3408"/>
      <c r="X3408"/>
      <c r="Y3408"/>
      <c r="Z3408"/>
    </row>
    <row r="3409" spans="1:26">
      <c r="A3409"/>
      <c r="B3409"/>
      <c r="C3409"/>
      <c r="D3409"/>
      <c r="E3409"/>
      <c r="F3409"/>
      <c r="G3409"/>
      <c r="H3409"/>
      <c r="I3409"/>
      <c r="J3409"/>
      <c r="K3409"/>
      <c r="L3409"/>
      <c r="M3409"/>
      <c r="N3409"/>
      <c r="O3409"/>
      <c r="P3409"/>
      <c r="Q3409"/>
      <c r="R3409"/>
      <c r="S3409"/>
      <c r="T3409"/>
      <c r="U3409"/>
      <c r="V3409"/>
      <c r="W3409"/>
      <c r="X3409"/>
      <c r="Y3409"/>
      <c r="Z3409"/>
    </row>
    <row r="3410" spans="1:26">
      <c r="A3410"/>
      <c r="B3410"/>
      <c r="C3410"/>
      <c r="D3410"/>
      <c r="E3410"/>
      <c r="F3410"/>
      <c r="G3410"/>
      <c r="H3410"/>
      <c r="I3410"/>
      <c r="J3410"/>
      <c r="K3410"/>
      <c r="L3410"/>
      <c r="M3410"/>
      <c r="N3410"/>
      <c r="O3410"/>
      <c r="P3410"/>
      <c r="Q3410"/>
      <c r="R3410"/>
      <c r="S3410"/>
      <c r="T3410"/>
      <c r="U3410"/>
      <c r="V3410"/>
      <c r="W3410"/>
      <c r="X3410"/>
      <c r="Y3410"/>
      <c r="Z3410"/>
    </row>
    <row r="3411" spans="1:26">
      <c r="A3411"/>
      <c r="B3411"/>
      <c r="C3411"/>
      <c r="D3411"/>
      <c r="E3411"/>
      <c r="F3411"/>
      <c r="G3411"/>
      <c r="H3411"/>
      <c r="I3411"/>
      <c r="J3411"/>
      <c r="K3411"/>
      <c r="L3411"/>
      <c r="M3411"/>
      <c r="N3411"/>
      <c r="O3411"/>
      <c r="P3411"/>
      <c r="Q3411"/>
      <c r="R3411"/>
      <c r="S3411"/>
      <c r="T3411"/>
      <c r="U3411"/>
      <c r="V3411"/>
      <c r="W3411"/>
      <c r="X3411"/>
      <c r="Y3411"/>
      <c r="Z3411"/>
    </row>
    <row r="3412" spans="1:26">
      <c r="A3412"/>
      <c r="B3412"/>
      <c r="C3412"/>
      <c r="D3412"/>
      <c r="E3412"/>
      <c r="F3412"/>
      <c r="G3412"/>
      <c r="H3412"/>
      <c r="I3412"/>
      <c r="J3412"/>
      <c r="K3412"/>
      <c r="L3412"/>
      <c r="M3412"/>
      <c r="N3412"/>
      <c r="O3412"/>
      <c r="P3412"/>
      <c r="Q3412"/>
      <c r="R3412"/>
      <c r="S3412"/>
      <c r="T3412"/>
      <c r="U3412"/>
      <c r="V3412"/>
      <c r="W3412"/>
      <c r="X3412"/>
      <c r="Y3412"/>
      <c r="Z3412"/>
    </row>
    <row r="3413" spans="1:26">
      <c r="A3413"/>
      <c r="B3413"/>
      <c r="C3413"/>
      <c r="D3413"/>
      <c r="E3413"/>
      <c r="F3413"/>
      <c r="G3413"/>
      <c r="H3413"/>
      <c r="I3413"/>
      <c r="J3413"/>
      <c r="K3413"/>
      <c r="L3413"/>
      <c r="M3413"/>
      <c r="N3413"/>
      <c r="O3413"/>
      <c r="P3413"/>
      <c r="Q3413"/>
      <c r="R3413"/>
      <c r="S3413"/>
      <c r="T3413"/>
      <c r="U3413"/>
      <c r="V3413"/>
      <c r="W3413"/>
      <c r="X3413"/>
      <c r="Y3413"/>
      <c r="Z3413"/>
    </row>
    <row r="3414" spans="1:26">
      <c r="A3414"/>
      <c r="B3414"/>
      <c r="C3414"/>
      <c r="D3414"/>
      <c r="E3414"/>
      <c r="F3414"/>
      <c r="G3414"/>
      <c r="H3414"/>
      <c r="I3414"/>
      <c r="J3414"/>
      <c r="K3414"/>
      <c r="L3414"/>
      <c r="M3414"/>
      <c r="N3414"/>
      <c r="O3414"/>
      <c r="P3414"/>
      <c r="Q3414"/>
      <c r="R3414"/>
      <c r="S3414"/>
      <c r="T3414"/>
      <c r="U3414"/>
      <c r="V3414"/>
      <c r="W3414"/>
      <c r="X3414"/>
      <c r="Y3414"/>
      <c r="Z3414"/>
    </row>
    <row r="3415" spans="1:26">
      <c r="A3415"/>
      <c r="B3415"/>
      <c r="C3415"/>
      <c r="D3415"/>
      <c r="E3415"/>
      <c r="F3415"/>
      <c r="G3415"/>
      <c r="H3415"/>
      <c r="I3415"/>
      <c r="J3415"/>
      <c r="K3415"/>
      <c r="L3415"/>
      <c r="M3415"/>
      <c r="N3415"/>
      <c r="O3415"/>
      <c r="P3415"/>
      <c r="Q3415"/>
      <c r="R3415"/>
      <c r="S3415"/>
      <c r="T3415"/>
      <c r="U3415"/>
      <c r="V3415"/>
      <c r="W3415"/>
      <c r="X3415"/>
      <c r="Y3415"/>
      <c r="Z3415"/>
    </row>
    <row r="3416" spans="1:26">
      <c r="A3416"/>
      <c r="B3416"/>
      <c r="C3416"/>
      <c r="D3416"/>
      <c r="E3416"/>
      <c r="F3416"/>
      <c r="G3416"/>
      <c r="H3416"/>
      <c r="I3416"/>
      <c r="J3416"/>
      <c r="K3416"/>
      <c r="L3416"/>
      <c r="M3416"/>
      <c r="N3416"/>
      <c r="O3416"/>
      <c r="P3416"/>
      <c r="Q3416"/>
      <c r="R3416"/>
      <c r="S3416"/>
      <c r="T3416"/>
      <c r="U3416"/>
      <c r="V3416"/>
      <c r="W3416"/>
      <c r="X3416"/>
      <c r="Y3416"/>
      <c r="Z3416"/>
    </row>
    <row r="3417" spans="1:26">
      <c r="A3417"/>
      <c r="B3417"/>
      <c r="C3417"/>
      <c r="D3417"/>
      <c r="E3417"/>
      <c r="F3417"/>
      <c r="G3417"/>
      <c r="H3417"/>
      <c r="I3417"/>
      <c r="J3417"/>
      <c r="K3417"/>
      <c r="L3417"/>
      <c r="M3417"/>
      <c r="N3417"/>
      <c r="O3417"/>
      <c r="P3417"/>
      <c r="Q3417"/>
      <c r="R3417"/>
      <c r="S3417"/>
      <c r="T3417"/>
      <c r="U3417"/>
      <c r="V3417"/>
      <c r="W3417"/>
      <c r="X3417"/>
      <c r="Y3417"/>
      <c r="Z3417"/>
    </row>
    <row r="3418" spans="1:26">
      <c r="A3418"/>
      <c r="B3418"/>
      <c r="C3418"/>
      <c r="D3418"/>
      <c r="E3418"/>
      <c r="F3418"/>
      <c r="G3418"/>
      <c r="H3418"/>
      <c r="I3418"/>
      <c r="J3418"/>
      <c r="K3418"/>
      <c r="L3418"/>
      <c r="M3418"/>
      <c r="N3418"/>
      <c r="O3418"/>
      <c r="P3418"/>
      <c r="Q3418"/>
      <c r="R3418"/>
      <c r="S3418"/>
      <c r="T3418"/>
      <c r="U3418"/>
      <c r="V3418"/>
      <c r="W3418"/>
      <c r="X3418"/>
      <c r="Y3418"/>
      <c r="Z3418"/>
    </row>
    <row r="3419" spans="1:26">
      <c r="A3419"/>
      <c r="B3419"/>
      <c r="C3419"/>
      <c r="D3419"/>
      <c r="E3419"/>
      <c r="F3419"/>
      <c r="G3419"/>
      <c r="H3419"/>
      <c r="I3419"/>
      <c r="J3419"/>
      <c r="K3419"/>
      <c r="L3419"/>
      <c r="M3419"/>
      <c r="N3419"/>
      <c r="O3419"/>
      <c r="P3419"/>
      <c r="Q3419"/>
      <c r="R3419"/>
      <c r="S3419"/>
      <c r="T3419"/>
      <c r="U3419"/>
      <c r="V3419"/>
      <c r="W3419"/>
      <c r="X3419"/>
      <c r="Y3419"/>
      <c r="Z3419"/>
    </row>
    <row r="3420" spans="1:26">
      <c r="A3420"/>
      <c r="B3420"/>
      <c r="C3420"/>
      <c r="D3420"/>
      <c r="E3420"/>
      <c r="F3420"/>
      <c r="G3420"/>
      <c r="H3420"/>
      <c r="I3420"/>
      <c r="J3420"/>
      <c r="K3420"/>
      <c r="L3420"/>
      <c r="M3420"/>
      <c r="N3420"/>
      <c r="O3420"/>
      <c r="P3420"/>
      <c r="Q3420"/>
      <c r="R3420"/>
      <c r="S3420"/>
      <c r="T3420"/>
      <c r="U3420"/>
      <c r="V3420"/>
      <c r="W3420"/>
      <c r="X3420"/>
      <c r="Y3420"/>
      <c r="Z3420"/>
    </row>
    <row r="3421" spans="1:26">
      <c r="A3421"/>
      <c r="B3421"/>
      <c r="C3421"/>
      <c r="D3421"/>
      <c r="E3421"/>
      <c r="F3421"/>
      <c r="G3421"/>
      <c r="H3421"/>
      <c r="I3421"/>
      <c r="J3421"/>
      <c r="K3421"/>
      <c r="L3421"/>
      <c r="M3421"/>
      <c r="N3421"/>
      <c r="O3421"/>
      <c r="P3421"/>
      <c r="Q3421"/>
      <c r="R3421"/>
      <c r="S3421"/>
      <c r="T3421"/>
      <c r="U3421"/>
      <c r="V3421"/>
      <c r="W3421"/>
      <c r="X3421"/>
      <c r="Y3421"/>
      <c r="Z3421"/>
    </row>
    <row r="3422" spans="1:26">
      <c r="A3422"/>
      <c r="B3422"/>
      <c r="C3422"/>
      <c r="D3422"/>
      <c r="E3422"/>
      <c r="F3422"/>
      <c r="G3422"/>
      <c r="H3422"/>
      <c r="I3422"/>
      <c r="J3422"/>
      <c r="K3422"/>
      <c r="L3422"/>
      <c r="M3422"/>
      <c r="N3422"/>
      <c r="O3422"/>
      <c r="P3422"/>
      <c r="Q3422"/>
      <c r="R3422"/>
      <c r="S3422"/>
      <c r="T3422"/>
      <c r="U3422"/>
      <c r="V3422"/>
      <c r="W3422"/>
      <c r="X3422"/>
      <c r="Y3422"/>
      <c r="Z3422"/>
    </row>
    <row r="3423" spans="1:26">
      <c r="A3423"/>
      <c r="B3423"/>
      <c r="C3423"/>
      <c r="D3423"/>
      <c r="E3423"/>
      <c r="F3423"/>
      <c r="G3423"/>
      <c r="H3423"/>
      <c r="I3423"/>
      <c r="J3423"/>
      <c r="K3423"/>
      <c r="L3423"/>
      <c r="M3423"/>
      <c r="N3423"/>
      <c r="O3423"/>
      <c r="P3423"/>
      <c r="Q3423"/>
      <c r="R3423"/>
      <c r="S3423"/>
      <c r="T3423"/>
      <c r="U3423"/>
      <c r="V3423"/>
      <c r="W3423"/>
      <c r="X3423"/>
      <c r="Y3423"/>
      <c r="Z3423"/>
    </row>
    <row r="3424" spans="1:26">
      <c r="A3424"/>
      <c r="B3424"/>
      <c r="C3424"/>
      <c r="D3424"/>
      <c r="E3424"/>
      <c r="F3424"/>
      <c r="G3424"/>
      <c r="H3424"/>
      <c r="I3424"/>
      <c r="J3424"/>
      <c r="K3424"/>
      <c r="L3424"/>
      <c r="M3424"/>
      <c r="N3424"/>
      <c r="O3424"/>
      <c r="P3424"/>
      <c r="Q3424"/>
      <c r="R3424"/>
      <c r="S3424"/>
      <c r="T3424"/>
      <c r="U3424"/>
      <c r="V3424"/>
      <c r="W3424"/>
      <c r="X3424"/>
      <c r="Y3424"/>
      <c r="Z3424"/>
    </row>
    <row r="3425" spans="1:26">
      <c r="A3425"/>
      <c r="B3425"/>
      <c r="C3425"/>
      <c r="D3425"/>
      <c r="E3425"/>
      <c r="F3425"/>
      <c r="G3425"/>
      <c r="H3425"/>
      <c r="I3425"/>
      <c r="J3425"/>
      <c r="K3425"/>
      <c r="L3425"/>
      <c r="M3425"/>
      <c r="N3425"/>
      <c r="O3425"/>
      <c r="P3425"/>
      <c r="Q3425"/>
      <c r="R3425"/>
      <c r="S3425"/>
      <c r="T3425"/>
      <c r="U3425"/>
      <c r="V3425"/>
      <c r="W3425"/>
      <c r="X3425"/>
      <c r="Y3425"/>
      <c r="Z3425"/>
    </row>
    <row r="3426" spans="1:26">
      <c r="A3426"/>
      <c r="B3426"/>
      <c r="C3426"/>
      <c r="D3426"/>
      <c r="E3426"/>
      <c r="F3426"/>
      <c r="G3426"/>
      <c r="H3426"/>
      <c r="I3426"/>
      <c r="J3426"/>
      <c r="K3426"/>
      <c r="L3426"/>
      <c r="M3426"/>
      <c r="N3426"/>
      <c r="O3426"/>
      <c r="P3426"/>
      <c r="Q3426"/>
      <c r="R3426"/>
      <c r="S3426"/>
      <c r="T3426"/>
      <c r="U3426"/>
      <c r="V3426"/>
      <c r="W3426"/>
      <c r="X3426"/>
      <c r="Y3426"/>
      <c r="Z3426"/>
    </row>
    <row r="3427" spans="1:26">
      <c r="A3427"/>
      <c r="B3427"/>
      <c r="C3427"/>
      <c r="D3427"/>
      <c r="E3427"/>
      <c r="F3427"/>
      <c r="G3427"/>
      <c r="H3427"/>
      <c r="I3427"/>
      <c r="J3427"/>
      <c r="K3427"/>
      <c r="L3427"/>
      <c r="M3427"/>
      <c r="N3427"/>
      <c r="O3427"/>
      <c r="P3427"/>
      <c r="Q3427"/>
      <c r="R3427"/>
      <c r="S3427"/>
      <c r="T3427"/>
      <c r="U3427"/>
      <c r="V3427"/>
      <c r="W3427"/>
      <c r="X3427"/>
      <c r="Y3427"/>
      <c r="Z3427"/>
    </row>
    <row r="3428" spans="1:26">
      <c r="A3428"/>
      <c r="B3428"/>
      <c r="C3428"/>
      <c r="D3428"/>
      <c r="E3428"/>
      <c r="F3428"/>
      <c r="G3428"/>
      <c r="H3428"/>
      <c r="I3428"/>
      <c r="J3428"/>
      <c r="K3428"/>
      <c r="L3428"/>
      <c r="M3428"/>
      <c r="N3428"/>
      <c r="O3428"/>
      <c r="P3428"/>
      <c r="Q3428"/>
      <c r="R3428"/>
      <c r="S3428"/>
      <c r="T3428"/>
      <c r="U3428"/>
      <c r="V3428"/>
      <c r="W3428"/>
      <c r="X3428"/>
      <c r="Y3428"/>
      <c r="Z3428"/>
    </row>
    <row r="3429" spans="1:26">
      <c r="A3429"/>
      <c r="B3429"/>
      <c r="C3429"/>
      <c r="D3429"/>
      <c r="E3429"/>
      <c r="F3429"/>
      <c r="G3429"/>
      <c r="H3429"/>
      <c r="I3429"/>
      <c r="J3429"/>
      <c r="K3429"/>
      <c r="L3429"/>
      <c r="M3429"/>
      <c r="N3429"/>
      <c r="O3429"/>
      <c r="P3429"/>
      <c r="Q3429"/>
      <c r="R3429"/>
      <c r="S3429"/>
      <c r="T3429"/>
      <c r="U3429"/>
      <c r="V3429"/>
      <c r="W3429"/>
      <c r="X3429"/>
      <c r="Y3429"/>
      <c r="Z3429"/>
    </row>
    <row r="3430" spans="1:26">
      <c r="A3430"/>
      <c r="B3430"/>
      <c r="C3430"/>
      <c r="D3430"/>
      <c r="E3430"/>
      <c r="F3430"/>
      <c r="G3430"/>
      <c r="H3430"/>
      <c r="I3430"/>
      <c r="J3430"/>
      <c r="K3430"/>
      <c r="L3430"/>
      <c r="M3430"/>
      <c r="N3430"/>
      <c r="O3430"/>
      <c r="P3430"/>
      <c r="Q3430"/>
      <c r="R3430"/>
      <c r="S3430"/>
      <c r="T3430"/>
      <c r="U3430"/>
      <c r="V3430"/>
      <c r="W3430"/>
      <c r="X3430"/>
      <c r="Y3430"/>
      <c r="Z3430"/>
    </row>
    <row r="3431" spans="1:26">
      <c r="A3431"/>
      <c r="B3431"/>
      <c r="C3431"/>
      <c r="D3431"/>
      <c r="E3431"/>
      <c r="F3431"/>
      <c r="G3431"/>
      <c r="H3431"/>
      <c r="I3431"/>
      <c r="J3431"/>
      <c r="K3431"/>
      <c r="L3431"/>
      <c r="M3431"/>
      <c r="N3431"/>
      <c r="O3431"/>
      <c r="P3431"/>
      <c r="Q3431"/>
      <c r="R3431"/>
      <c r="S3431"/>
      <c r="T3431"/>
      <c r="U3431"/>
      <c r="V3431"/>
      <c r="W3431"/>
      <c r="X3431"/>
      <c r="Y3431"/>
      <c r="Z3431"/>
    </row>
    <row r="3432" spans="1:26">
      <c r="A3432"/>
      <c r="B3432"/>
      <c r="C3432"/>
      <c r="D3432"/>
      <c r="E3432"/>
      <c r="F3432"/>
      <c r="G3432"/>
      <c r="H3432"/>
      <c r="I3432"/>
      <c r="J3432"/>
      <c r="K3432"/>
      <c r="L3432"/>
      <c r="M3432"/>
      <c r="N3432"/>
      <c r="O3432"/>
      <c r="P3432"/>
      <c r="Q3432"/>
      <c r="R3432"/>
      <c r="S3432"/>
      <c r="T3432"/>
      <c r="U3432"/>
      <c r="V3432"/>
      <c r="W3432"/>
      <c r="X3432"/>
      <c r="Y3432"/>
      <c r="Z3432"/>
    </row>
    <row r="3433" spans="1:26">
      <c r="A3433"/>
      <c r="B3433"/>
      <c r="C3433"/>
      <c r="D3433"/>
      <c r="E3433"/>
      <c r="F3433"/>
      <c r="G3433"/>
      <c r="H3433"/>
      <c r="I3433"/>
      <c r="J3433"/>
      <c r="K3433"/>
      <c r="L3433"/>
      <c r="M3433"/>
      <c r="N3433"/>
      <c r="O3433"/>
      <c r="P3433"/>
      <c r="Q3433"/>
      <c r="R3433"/>
      <c r="S3433"/>
      <c r="T3433"/>
      <c r="U3433"/>
      <c r="V3433"/>
      <c r="W3433"/>
      <c r="X3433"/>
      <c r="Y3433"/>
      <c r="Z3433"/>
    </row>
    <row r="3434" spans="1:26">
      <c r="A3434"/>
      <c r="B3434"/>
      <c r="C3434"/>
      <c r="D3434"/>
      <c r="E3434"/>
      <c r="F3434"/>
      <c r="G3434"/>
      <c r="H3434"/>
      <c r="I3434"/>
      <c r="J3434"/>
      <c r="K3434"/>
      <c r="L3434"/>
      <c r="M3434"/>
      <c r="N3434"/>
      <c r="O3434"/>
      <c r="P3434"/>
      <c r="Q3434"/>
      <c r="R3434"/>
      <c r="S3434"/>
      <c r="T3434"/>
      <c r="U3434"/>
      <c r="V3434"/>
      <c r="W3434"/>
      <c r="X3434"/>
      <c r="Y3434"/>
      <c r="Z3434"/>
    </row>
    <row r="3435" spans="1:26">
      <c r="A3435"/>
      <c r="B3435"/>
      <c r="C3435"/>
      <c r="D3435"/>
      <c r="E3435"/>
      <c r="F3435"/>
      <c r="G3435"/>
      <c r="H3435"/>
      <c r="I3435"/>
      <c r="J3435"/>
      <c r="K3435"/>
      <c r="L3435"/>
      <c r="M3435"/>
      <c r="N3435"/>
      <c r="O3435"/>
      <c r="P3435"/>
      <c r="Q3435"/>
      <c r="R3435"/>
      <c r="S3435"/>
      <c r="T3435"/>
      <c r="U3435"/>
      <c r="V3435"/>
      <c r="W3435"/>
      <c r="X3435"/>
      <c r="Y3435"/>
      <c r="Z3435"/>
    </row>
    <row r="3436" spans="1:26">
      <c r="A3436"/>
      <c r="B3436"/>
      <c r="C3436"/>
      <c r="D3436"/>
      <c r="E3436"/>
      <c r="F3436"/>
      <c r="G3436"/>
      <c r="H3436"/>
      <c r="I3436"/>
      <c r="J3436"/>
      <c r="K3436"/>
      <c r="L3436"/>
      <c r="M3436"/>
      <c r="N3436"/>
      <c r="O3436"/>
      <c r="P3436"/>
      <c r="Q3436"/>
      <c r="R3436"/>
      <c r="S3436"/>
      <c r="T3436"/>
      <c r="U3436"/>
      <c r="V3436"/>
      <c r="W3436"/>
      <c r="X3436"/>
      <c r="Y3436"/>
      <c r="Z3436"/>
    </row>
    <row r="3437" spans="1:26">
      <c r="A3437"/>
      <c r="B3437"/>
      <c r="C3437"/>
      <c r="D3437"/>
      <c r="E3437"/>
      <c r="F3437"/>
      <c r="G3437"/>
      <c r="H3437"/>
      <c r="I3437"/>
      <c r="J3437"/>
      <c r="K3437"/>
      <c r="L3437"/>
      <c r="M3437"/>
      <c r="N3437"/>
      <c r="O3437"/>
      <c r="P3437"/>
      <c r="Q3437"/>
      <c r="R3437"/>
      <c r="S3437"/>
      <c r="T3437"/>
      <c r="U3437"/>
      <c r="V3437"/>
      <c r="W3437"/>
      <c r="X3437"/>
      <c r="Y3437"/>
      <c r="Z3437"/>
    </row>
    <row r="3438" spans="1:26">
      <c r="A3438"/>
      <c r="B3438"/>
      <c r="C3438"/>
      <c r="D3438"/>
      <c r="E3438"/>
      <c r="F3438"/>
      <c r="G3438"/>
      <c r="H3438"/>
      <c r="I3438"/>
      <c r="J3438"/>
      <c r="K3438"/>
      <c r="L3438"/>
      <c r="M3438"/>
      <c r="N3438"/>
      <c r="O3438"/>
      <c r="P3438"/>
      <c r="Q3438"/>
      <c r="R3438"/>
      <c r="S3438"/>
      <c r="T3438"/>
      <c r="U3438"/>
      <c r="V3438"/>
      <c r="W3438"/>
      <c r="X3438"/>
      <c r="Y3438"/>
      <c r="Z3438"/>
    </row>
    <row r="3439" spans="1:26">
      <c r="A3439"/>
      <c r="B3439"/>
      <c r="C3439"/>
      <c r="D3439"/>
      <c r="E3439"/>
      <c r="F3439"/>
      <c r="G3439"/>
      <c r="H3439"/>
      <c r="I3439"/>
      <c r="J3439"/>
      <c r="K3439"/>
      <c r="L3439"/>
      <c r="M3439"/>
      <c r="N3439"/>
      <c r="O3439"/>
      <c r="P3439"/>
      <c r="Q3439"/>
      <c r="R3439"/>
      <c r="S3439"/>
      <c r="T3439"/>
      <c r="U3439"/>
      <c r="V3439"/>
      <c r="W3439"/>
      <c r="X3439"/>
      <c r="Y3439"/>
      <c r="Z3439"/>
    </row>
    <row r="3440" spans="1:26">
      <c r="A3440"/>
      <c r="B3440"/>
      <c r="C3440"/>
      <c r="D3440"/>
      <c r="E3440"/>
      <c r="F3440"/>
      <c r="G3440"/>
      <c r="H3440"/>
      <c r="I3440"/>
      <c r="J3440"/>
      <c r="K3440"/>
      <c r="L3440"/>
      <c r="M3440"/>
      <c r="N3440"/>
      <c r="O3440"/>
      <c r="P3440"/>
      <c r="Q3440"/>
      <c r="R3440"/>
      <c r="S3440"/>
      <c r="T3440"/>
      <c r="U3440"/>
      <c r="V3440"/>
      <c r="W3440"/>
      <c r="X3440"/>
      <c r="Y3440"/>
      <c r="Z3440"/>
    </row>
    <row r="3441" spans="1:26">
      <c r="A3441"/>
      <c r="B3441"/>
      <c r="C3441"/>
      <c r="D3441"/>
      <c r="E3441"/>
      <c r="F3441"/>
      <c r="G3441"/>
      <c r="H3441"/>
      <c r="I3441"/>
      <c r="J3441"/>
      <c r="K3441"/>
      <c r="L3441"/>
      <c r="M3441"/>
      <c r="N3441"/>
      <c r="O3441"/>
      <c r="P3441"/>
      <c r="Q3441"/>
      <c r="R3441"/>
      <c r="S3441"/>
      <c r="T3441"/>
      <c r="U3441"/>
      <c r="V3441"/>
      <c r="W3441"/>
      <c r="X3441"/>
      <c r="Y3441"/>
      <c r="Z3441"/>
    </row>
    <row r="3442" spans="1:26">
      <c r="A3442"/>
      <c r="B3442"/>
      <c r="C3442"/>
      <c r="D3442"/>
      <c r="E3442"/>
      <c r="F3442"/>
      <c r="G3442"/>
      <c r="H3442"/>
      <c r="I3442"/>
      <c r="J3442"/>
      <c r="K3442"/>
      <c r="L3442"/>
      <c r="M3442"/>
      <c r="N3442"/>
      <c r="O3442"/>
      <c r="P3442"/>
      <c r="Q3442"/>
      <c r="R3442"/>
      <c r="S3442"/>
      <c r="T3442"/>
      <c r="U3442"/>
      <c r="V3442"/>
      <c r="W3442"/>
      <c r="X3442"/>
      <c r="Y3442"/>
      <c r="Z3442"/>
    </row>
    <row r="3443" spans="1:26">
      <c r="A3443"/>
      <c r="B3443"/>
      <c r="C3443"/>
      <c r="D3443"/>
      <c r="E3443"/>
      <c r="F3443"/>
      <c r="G3443"/>
      <c r="H3443"/>
      <c r="I3443"/>
      <c r="J3443"/>
      <c r="K3443"/>
      <c r="L3443"/>
      <c r="M3443"/>
      <c r="N3443"/>
      <c r="O3443"/>
      <c r="P3443"/>
      <c r="Q3443"/>
      <c r="R3443"/>
      <c r="S3443"/>
      <c r="T3443"/>
      <c r="U3443"/>
      <c r="V3443"/>
      <c r="W3443"/>
      <c r="X3443"/>
      <c r="Y3443"/>
      <c r="Z3443"/>
    </row>
    <row r="3444" spans="1:26">
      <c r="A3444"/>
      <c r="B3444"/>
      <c r="C3444"/>
      <c r="D3444"/>
      <c r="E3444"/>
      <c r="F3444"/>
      <c r="G3444"/>
      <c r="H3444"/>
      <c r="I3444"/>
      <c r="J3444"/>
      <c r="K3444"/>
      <c r="L3444"/>
      <c r="M3444"/>
      <c r="N3444"/>
      <c r="O3444"/>
      <c r="P3444"/>
      <c r="Q3444"/>
      <c r="R3444"/>
      <c r="S3444"/>
      <c r="T3444"/>
      <c r="U3444"/>
      <c r="V3444"/>
      <c r="W3444"/>
      <c r="X3444"/>
      <c r="Y3444"/>
      <c r="Z3444"/>
    </row>
    <row r="3445" spans="1:26">
      <c r="A3445"/>
      <c r="B3445"/>
      <c r="C3445"/>
      <c r="D3445"/>
      <c r="E3445"/>
      <c r="F3445"/>
      <c r="G3445"/>
      <c r="H3445"/>
      <c r="I3445"/>
      <c r="J3445"/>
      <c r="K3445"/>
      <c r="L3445"/>
      <c r="M3445"/>
      <c r="N3445"/>
      <c r="O3445"/>
      <c r="P3445"/>
      <c r="Q3445"/>
      <c r="R3445"/>
      <c r="S3445"/>
      <c r="T3445"/>
      <c r="U3445"/>
      <c r="V3445"/>
      <c r="W3445"/>
      <c r="X3445"/>
      <c r="Y3445"/>
      <c r="Z3445"/>
    </row>
    <row r="3446" spans="1:26">
      <c r="A3446"/>
      <c r="B3446"/>
      <c r="C3446"/>
      <c r="D3446"/>
      <c r="E3446"/>
      <c r="F3446"/>
      <c r="G3446"/>
      <c r="H3446"/>
      <c r="I3446"/>
      <c r="J3446"/>
      <c r="K3446"/>
      <c r="L3446"/>
      <c r="M3446"/>
      <c r="N3446"/>
      <c r="O3446"/>
      <c r="P3446"/>
      <c r="Q3446"/>
      <c r="R3446"/>
      <c r="S3446"/>
      <c r="T3446"/>
      <c r="U3446"/>
      <c r="V3446"/>
      <c r="W3446"/>
      <c r="X3446"/>
      <c r="Y3446"/>
      <c r="Z3446"/>
    </row>
    <row r="3447" spans="1:26">
      <c r="A3447"/>
      <c r="B3447"/>
      <c r="C3447"/>
      <c r="D3447"/>
      <c r="E3447"/>
      <c r="F3447"/>
      <c r="G3447"/>
      <c r="H3447"/>
      <c r="I3447"/>
      <c r="J3447"/>
      <c r="K3447"/>
      <c r="L3447"/>
      <c r="M3447"/>
      <c r="N3447"/>
      <c r="O3447"/>
      <c r="P3447"/>
      <c r="Q3447"/>
      <c r="R3447"/>
      <c r="S3447"/>
      <c r="T3447"/>
      <c r="U3447"/>
      <c r="V3447"/>
      <c r="W3447"/>
      <c r="X3447"/>
      <c r="Y3447"/>
      <c r="Z3447"/>
    </row>
    <row r="3448" spans="1:26">
      <c r="A3448"/>
      <c r="B3448"/>
      <c r="C3448"/>
      <c r="D3448"/>
      <c r="E3448"/>
      <c r="F3448"/>
      <c r="G3448"/>
      <c r="H3448"/>
      <c r="I3448"/>
      <c r="J3448"/>
      <c r="K3448"/>
      <c r="L3448"/>
      <c r="M3448"/>
      <c r="N3448"/>
      <c r="O3448"/>
      <c r="P3448"/>
      <c r="Q3448"/>
      <c r="R3448"/>
      <c r="S3448"/>
      <c r="T3448"/>
      <c r="U3448"/>
      <c r="V3448"/>
      <c r="W3448"/>
      <c r="X3448"/>
      <c r="Y3448"/>
      <c r="Z3448"/>
    </row>
    <row r="3449" spans="1:26">
      <c r="A3449"/>
      <c r="B3449"/>
      <c r="C3449"/>
      <c r="D3449"/>
      <c r="E3449"/>
      <c r="F3449"/>
      <c r="G3449"/>
      <c r="H3449"/>
      <c r="I3449"/>
      <c r="J3449"/>
      <c r="K3449"/>
      <c r="L3449"/>
      <c r="M3449"/>
      <c r="N3449"/>
      <c r="O3449"/>
      <c r="P3449"/>
      <c r="Q3449"/>
      <c r="R3449"/>
      <c r="S3449"/>
      <c r="T3449"/>
      <c r="U3449"/>
      <c r="V3449"/>
      <c r="W3449"/>
      <c r="X3449"/>
      <c r="Y3449"/>
      <c r="Z3449"/>
    </row>
    <row r="3450" spans="1:26">
      <c r="A3450"/>
      <c r="B3450"/>
      <c r="C3450"/>
      <c r="D3450"/>
      <c r="E3450"/>
      <c r="F3450"/>
      <c r="G3450"/>
      <c r="H3450"/>
      <c r="I3450"/>
      <c r="J3450"/>
      <c r="K3450"/>
      <c r="L3450"/>
      <c r="M3450"/>
      <c r="N3450"/>
      <c r="O3450"/>
      <c r="P3450"/>
      <c r="Q3450"/>
      <c r="R3450"/>
      <c r="S3450"/>
      <c r="T3450"/>
      <c r="U3450"/>
      <c r="V3450"/>
      <c r="W3450"/>
      <c r="X3450"/>
      <c r="Y3450"/>
      <c r="Z3450"/>
    </row>
    <row r="3451" spans="1:26">
      <c r="A3451"/>
      <c r="B3451"/>
      <c r="C3451"/>
      <c r="D3451"/>
      <c r="E3451"/>
      <c r="F3451"/>
      <c r="G3451"/>
      <c r="H3451"/>
      <c r="I3451"/>
      <c r="J3451"/>
      <c r="K3451"/>
      <c r="L3451"/>
      <c r="M3451"/>
      <c r="N3451"/>
      <c r="O3451"/>
      <c r="P3451"/>
      <c r="Q3451"/>
      <c r="R3451"/>
      <c r="S3451"/>
      <c r="T3451"/>
      <c r="U3451"/>
      <c r="V3451"/>
      <c r="W3451"/>
      <c r="X3451"/>
      <c r="Y3451"/>
      <c r="Z3451"/>
    </row>
    <row r="3452" spans="1:26">
      <c r="A3452"/>
      <c r="B3452"/>
      <c r="C3452"/>
      <c r="D3452"/>
      <c r="E3452"/>
      <c r="F3452"/>
      <c r="G3452"/>
      <c r="H3452"/>
      <c r="I3452"/>
      <c r="J3452"/>
      <c r="K3452"/>
      <c r="L3452"/>
      <c r="M3452"/>
      <c r="N3452"/>
      <c r="O3452"/>
      <c r="P3452"/>
      <c r="Q3452"/>
      <c r="R3452"/>
      <c r="S3452"/>
      <c r="T3452"/>
      <c r="U3452"/>
      <c r="V3452"/>
      <c r="W3452"/>
      <c r="X3452"/>
      <c r="Y3452"/>
      <c r="Z3452"/>
    </row>
    <row r="3453" spans="1:26">
      <c r="A3453"/>
      <c r="B3453"/>
      <c r="C3453"/>
      <c r="D3453"/>
      <c r="E3453"/>
      <c r="F3453"/>
      <c r="G3453"/>
      <c r="H3453"/>
      <c r="I3453"/>
      <c r="J3453"/>
      <c r="K3453"/>
      <c r="L3453"/>
      <c r="M3453"/>
      <c r="N3453"/>
      <c r="O3453"/>
      <c r="P3453"/>
      <c r="Q3453"/>
      <c r="R3453"/>
      <c r="S3453"/>
      <c r="T3453"/>
      <c r="U3453"/>
      <c r="V3453"/>
      <c r="W3453"/>
      <c r="X3453"/>
      <c r="Y3453"/>
      <c r="Z3453"/>
    </row>
    <row r="3454" spans="1:26">
      <c r="A3454"/>
      <c r="B3454"/>
      <c r="C3454"/>
      <c r="D3454"/>
      <c r="E3454"/>
      <c r="F3454"/>
      <c r="G3454"/>
      <c r="H3454"/>
      <c r="I3454"/>
      <c r="J3454"/>
      <c r="K3454"/>
      <c r="L3454"/>
      <c r="M3454"/>
      <c r="N3454"/>
      <c r="O3454"/>
      <c r="P3454"/>
      <c r="Q3454"/>
      <c r="R3454"/>
      <c r="S3454"/>
      <c r="T3454"/>
      <c r="U3454"/>
      <c r="V3454"/>
      <c r="W3454"/>
      <c r="X3454"/>
      <c r="Y3454"/>
      <c r="Z3454"/>
    </row>
    <row r="3455" spans="1:26">
      <c r="A3455"/>
      <c r="B3455"/>
      <c r="C3455"/>
      <c r="D3455"/>
      <c r="E3455"/>
      <c r="F3455"/>
      <c r="G3455"/>
      <c r="H3455"/>
      <c r="I3455"/>
      <c r="J3455"/>
      <c r="K3455"/>
      <c r="L3455"/>
      <c r="M3455"/>
      <c r="N3455"/>
      <c r="O3455"/>
      <c r="P3455"/>
      <c r="Q3455"/>
      <c r="R3455"/>
      <c r="S3455"/>
      <c r="T3455"/>
      <c r="U3455"/>
      <c r="V3455"/>
      <c r="W3455"/>
      <c r="X3455"/>
      <c r="Y3455"/>
      <c r="Z3455"/>
    </row>
    <row r="3456" spans="1:26">
      <c r="A3456"/>
      <c r="B3456"/>
      <c r="C3456"/>
      <c r="D3456"/>
      <c r="E3456"/>
      <c r="F3456"/>
      <c r="G3456"/>
      <c r="H3456"/>
      <c r="I3456"/>
      <c r="J3456"/>
      <c r="K3456"/>
      <c r="L3456"/>
      <c r="M3456"/>
      <c r="N3456"/>
      <c r="O3456"/>
      <c r="P3456"/>
      <c r="Q3456"/>
      <c r="R3456"/>
      <c r="S3456"/>
      <c r="T3456"/>
      <c r="U3456"/>
      <c r="V3456"/>
      <c r="W3456"/>
      <c r="X3456"/>
      <c r="Y3456"/>
      <c r="Z3456"/>
    </row>
    <row r="3457" spans="1:26">
      <c r="A3457"/>
      <c r="B3457"/>
      <c r="C3457"/>
      <c r="D3457"/>
      <c r="E3457"/>
      <c r="F3457"/>
      <c r="G3457"/>
      <c r="H3457"/>
      <c r="I3457"/>
      <c r="J3457"/>
      <c r="K3457"/>
      <c r="L3457"/>
      <c r="M3457"/>
      <c r="N3457"/>
      <c r="O3457"/>
      <c r="P3457"/>
      <c r="Q3457"/>
      <c r="R3457"/>
      <c r="S3457"/>
      <c r="T3457"/>
      <c r="U3457"/>
      <c r="V3457"/>
      <c r="W3457"/>
      <c r="X3457"/>
      <c r="Y3457"/>
      <c r="Z3457"/>
    </row>
    <row r="3458" spans="1:26">
      <c r="A3458"/>
      <c r="B3458"/>
      <c r="C3458"/>
      <c r="D3458"/>
      <c r="E3458"/>
      <c r="F3458"/>
      <c r="G3458"/>
      <c r="H3458"/>
      <c r="I3458"/>
      <c r="J3458"/>
      <c r="K3458"/>
      <c r="L3458"/>
      <c r="M3458"/>
      <c r="N3458"/>
      <c r="O3458"/>
      <c r="P3458"/>
      <c r="Q3458"/>
      <c r="R3458"/>
      <c r="S3458"/>
      <c r="T3458"/>
      <c r="U3458"/>
      <c r="V3458"/>
      <c r="W3458"/>
      <c r="X3458"/>
      <c r="Y3458"/>
      <c r="Z3458"/>
    </row>
    <row r="3459" spans="1:26">
      <c r="A3459"/>
      <c r="B3459"/>
      <c r="C3459"/>
      <c r="D3459"/>
      <c r="E3459"/>
      <c r="F3459"/>
      <c r="G3459"/>
      <c r="H3459"/>
      <c r="I3459"/>
      <c r="J3459"/>
      <c r="K3459"/>
      <c r="L3459"/>
      <c r="M3459"/>
      <c r="N3459"/>
      <c r="O3459"/>
      <c r="P3459"/>
      <c r="Q3459"/>
      <c r="R3459"/>
      <c r="S3459"/>
      <c r="T3459"/>
      <c r="U3459"/>
      <c r="V3459"/>
      <c r="W3459"/>
      <c r="X3459"/>
      <c r="Y3459"/>
      <c r="Z3459"/>
    </row>
    <row r="3460" spans="1:26">
      <c r="A3460"/>
      <c r="B3460"/>
      <c r="C3460"/>
      <c r="D3460"/>
      <c r="E3460"/>
      <c r="F3460"/>
      <c r="G3460"/>
      <c r="H3460"/>
      <c r="I3460"/>
      <c r="J3460"/>
      <c r="K3460"/>
      <c r="L3460"/>
      <c r="M3460"/>
      <c r="N3460"/>
      <c r="O3460"/>
      <c r="P3460"/>
      <c r="Q3460"/>
      <c r="R3460"/>
      <c r="S3460"/>
      <c r="T3460"/>
      <c r="U3460"/>
      <c r="V3460"/>
      <c r="W3460"/>
      <c r="X3460"/>
      <c r="Y3460"/>
      <c r="Z3460"/>
    </row>
    <row r="3461" spans="1:26">
      <c r="A3461"/>
      <c r="B3461"/>
      <c r="C3461"/>
      <c r="D3461"/>
      <c r="E3461"/>
      <c r="F3461"/>
      <c r="G3461"/>
      <c r="H3461"/>
      <c r="I3461"/>
      <c r="J3461"/>
      <c r="K3461"/>
      <c r="L3461"/>
      <c r="M3461"/>
      <c r="N3461"/>
      <c r="O3461"/>
      <c r="P3461"/>
      <c r="Q3461"/>
      <c r="R3461"/>
      <c r="S3461"/>
      <c r="T3461"/>
      <c r="U3461"/>
      <c r="V3461"/>
      <c r="W3461"/>
      <c r="X3461"/>
      <c r="Y3461"/>
      <c r="Z3461"/>
    </row>
    <row r="3462" spans="1:26">
      <c r="A3462"/>
      <c r="B3462"/>
      <c r="C3462"/>
      <c r="D3462"/>
      <c r="E3462"/>
      <c r="F3462"/>
      <c r="G3462"/>
      <c r="H3462"/>
      <c r="I3462"/>
      <c r="J3462"/>
      <c r="K3462"/>
      <c r="L3462"/>
      <c r="M3462"/>
      <c r="N3462"/>
      <c r="O3462"/>
      <c r="P3462"/>
      <c r="Q3462"/>
      <c r="R3462"/>
      <c r="S3462"/>
      <c r="T3462"/>
      <c r="U3462"/>
      <c r="V3462"/>
      <c r="W3462"/>
      <c r="X3462"/>
      <c r="Y3462"/>
      <c r="Z3462"/>
    </row>
    <row r="3463" spans="1:26">
      <c r="A3463"/>
      <c r="B3463"/>
      <c r="C3463"/>
      <c r="D3463"/>
      <c r="E3463"/>
      <c r="F3463"/>
      <c r="G3463"/>
      <c r="H3463"/>
      <c r="I3463"/>
      <c r="J3463"/>
      <c r="K3463"/>
      <c r="L3463"/>
      <c r="M3463"/>
      <c r="N3463"/>
      <c r="O3463"/>
      <c r="P3463"/>
      <c r="Q3463"/>
      <c r="R3463"/>
      <c r="S3463"/>
      <c r="T3463"/>
      <c r="U3463"/>
      <c r="V3463"/>
      <c r="W3463"/>
      <c r="X3463"/>
      <c r="Y3463"/>
      <c r="Z3463"/>
    </row>
    <row r="3464" spans="1:26">
      <c r="A3464"/>
      <c r="B3464"/>
      <c r="C3464"/>
      <c r="D3464"/>
      <c r="E3464"/>
      <c r="F3464"/>
      <c r="G3464"/>
      <c r="H3464"/>
      <c r="I3464"/>
      <c r="J3464"/>
      <c r="K3464"/>
      <c r="L3464"/>
      <c r="M3464"/>
      <c r="N3464"/>
      <c r="O3464"/>
      <c r="P3464"/>
      <c r="Q3464"/>
      <c r="R3464"/>
      <c r="S3464"/>
      <c r="T3464"/>
      <c r="U3464"/>
      <c r="V3464"/>
      <c r="W3464"/>
      <c r="X3464"/>
      <c r="Y3464"/>
      <c r="Z3464"/>
    </row>
    <row r="3465" spans="1:26">
      <c r="A3465"/>
      <c r="B3465"/>
      <c r="C3465"/>
      <c r="D3465"/>
      <c r="E3465"/>
      <c r="F3465"/>
      <c r="G3465"/>
      <c r="H3465"/>
      <c r="I3465"/>
      <c r="J3465"/>
      <c r="K3465"/>
      <c r="L3465"/>
      <c r="M3465"/>
      <c r="N3465"/>
      <c r="O3465"/>
      <c r="P3465"/>
      <c r="Q3465"/>
      <c r="R3465"/>
      <c r="S3465"/>
      <c r="T3465"/>
      <c r="U3465"/>
      <c r="V3465"/>
      <c r="W3465"/>
      <c r="X3465"/>
      <c r="Y3465"/>
      <c r="Z3465"/>
    </row>
    <row r="3466" spans="1:26">
      <c r="A3466"/>
      <c r="B3466"/>
      <c r="C3466"/>
      <c r="D3466"/>
      <c r="E3466"/>
      <c r="F3466"/>
      <c r="G3466"/>
      <c r="H3466"/>
      <c r="I3466"/>
      <c r="J3466"/>
      <c r="K3466"/>
      <c r="L3466"/>
      <c r="M3466"/>
      <c r="N3466"/>
      <c r="O3466"/>
      <c r="P3466"/>
      <c r="Q3466"/>
      <c r="R3466"/>
      <c r="S3466"/>
      <c r="T3466"/>
      <c r="U3466"/>
      <c r="V3466"/>
      <c r="W3466"/>
      <c r="X3466"/>
      <c r="Y3466"/>
      <c r="Z3466"/>
    </row>
    <row r="3467" spans="1:26">
      <c r="A3467"/>
      <c r="B3467"/>
      <c r="C3467"/>
      <c r="D3467"/>
      <c r="E3467"/>
      <c r="F3467"/>
      <c r="G3467"/>
      <c r="H3467"/>
      <c r="I3467"/>
      <c r="J3467"/>
      <c r="K3467"/>
      <c r="L3467"/>
      <c r="M3467"/>
      <c r="N3467"/>
      <c r="O3467"/>
      <c r="P3467"/>
      <c r="Q3467"/>
      <c r="R3467"/>
      <c r="S3467"/>
      <c r="T3467"/>
      <c r="U3467"/>
      <c r="V3467"/>
      <c r="W3467"/>
      <c r="X3467"/>
      <c r="Y3467"/>
      <c r="Z3467"/>
    </row>
    <row r="3468" spans="1:26">
      <c r="A3468"/>
      <c r="B3468"/>
      <c r="C3468"/>
      <c r="D3468"/>
      <c r="E3468"/>
      <c r="F3468"/>
      <c r="G3468"/>
      <c r="H3468"/>
      <c r="I3468"/>
      <c r="J3468"/>
      <c r="K3468"/>
      <c r="L3468"/>
      <c r="M3468"/>
      <c r="N3468"/>
      <c r="O3468"/>
      <c r="P3468"/>
      <c r="Q3468"/>
      <c r="R3468"/>
      <c r="S3468"/>
      <c r="T3468"/>
      <c r="U3468"/>
      <c r="V3468"/>
      <c r="W3468"/>
      <c r="X3468"/>
      <c r="Y3468"/>
      <c r="Z3468"/>
    </row>
    <row r="3469" spans="1:26">
      <c r="A3469"/>
      <c r="B3469"/>
      <c r="C3469"/>
      <c r="D3469"/>
      <c r="E3469"/>
      <c r="F3469"/>
      <c r="G3469"/>
      <c r="H3469"/>
      <c r="I3469"/>
      <c r="J3469"/>
      <c r="K3469"/>
      <c r="L3469"/>
      <c r="M3469"/>
      <c r="N3469"/>
      <c r="O3469"/>
      <c r="P3469"/>
      <c r="Q3469"/>
      <c r="R3469"/>
      <c r="S3469"/>
      <c r="T3469"/>
      <c r="U3469"/>
      <c r="V3469"/>
      <c r="W3469"/>
      <c r="X3469"/>
      <c r="Y3469"/>
      <c r="Z3469"/>
    </row>
    <row r="3470" spans="1:26">
      <c r="A3470"/>
      <c r="B3470"/>
      <c r="C3470"/>
      <c r="D3470"/>
      <c r="E3470"/>
      <c r="F3470"/>
      <c r="G3470"/>
      <c r="H3470"/>
      <c r="I3470"/>
      <c r="J3470"/>
      <c r="K3470"/>
      <c r="L3470"/>
      <c r="M3470"/>
      <c r="N3470"/>
      <c r="O3470"/>
      <c r="P3470"/>
      <c r="Q3470"/>
      <c r="R3470"/>
      <c r="S3470"/>
      <c r="T3470"/>
      <c r="U3470"/>
      <c r="V3470"/>
      <c r="W3470"/>
      <c r="X3470"/>
      <c r="Y3470"/>
      <c r="Z3470"/>
    </row>
    <row r="3471" spans="1:26">
      <c r="A3471"/>
      <c r="B3471"/>
      <c r="C3471"/>
      <c r="D3471"/>
      <c r="E3471"/>
      <c r="F3471"/>
      <c r="G3471"/>
      <c r="H3471"/>
      <c r="I3471"/>
      <c r="J3471"/>
      <c r="K3471"/>
      <c r="L3471"/>
      <c r="M3471"/>
      <c r="N3471"/>
      <c r="O3471"/>
      <c r="P3471"/>
      <c r="Q3471"/>
      <c r="R3471"/>
      <c r="S3471"/>
      <c r="T3471"/>
      <c r="U3471"/>
      <c r="V3471"/>
      <c r="W3471"/>
      <c r="X3471"/>
      <c r="Y3471"/>
      <c r="Z3471"/>
    </row>
    <row r="3472" spans="1:26">
      <c r="A3472"/>
      <c r="B3472"/>
      <c r="C3472"/>
      <c r="D3472"/>
      <c r="E3472"/>
      <c r="F3472"/>
      <c r="G3472"/>
      <c r="H3472"/>
      <c r="I3472"/>
      <c r="J3472"/>
      <c r="K3472"/>
      <c r="L3472"/>
      <c r="M3472"/>
      <c r="N3472"/>
      <c r="O3472"/>
      <c r="P3472"/>
      <c r="Q3472"/>
      <c r="R3472"/>
      <c r="S3472"/>
      <c r="T3472"/>
      <c r="U3472"/>
      <c r="V3472"/>
      <c r="W3472"/>
      <c r="X3472"/>
      <c r="Y3472"/>
      <c r="Z3472"/>
    </row>
    <row r="3473" spans="1:26">
      <c r="A3473"/>
      <c r="B3473"/>
      <c r="C3473"/>
      <c r="D3473"/>
      <c r="E3473"/>
      <c r="F3473"/>
      <c r="G3473"/>
      <c r="H3473"/>
      <c r="I3473"/>
      <c r="J3473"/>
      <c r="K3473"/>
      <c r="L3473"/>
      <c r="M3473"/>
      <c r="N3473"/>
      <c r="O3473"/>
      <c r="P3473"/>
      <c r="Q3473"/>
      <c r="R3473"/>
      <c r="S3473"/>
      <c r="T3473"/>
      <c r="U3473"/>
      <c r="V3473"/>
      <c r="W3473"/>
      <c r="X3473"/>
      <c r="Y3473"/>
      <c r="Z3473"/>
    </row>
    <row r="3474" spans="1:26">
      <c r="A3474"/>
      <c r="B3474"/>
      <c r="C3474"/>
      <c r="D3474"/>
      <c r="E3474"/>
      <c r="F3474"/>
      <c r="G3474"/>
      <c r="H3474"/>
      <c r="I3474"/>
      <c r="J3474"/>
      <c r="K3474"/>
      <c r="L3474"/>
      <c r="M3474"/>
      <c r="N3474"/>
      <c r="O3474"/>
      <c r="P3474"/>
      <c r="Q3474"/>
      <c r="R3474"/>
      <c r="S3474"/>
      <c r="T3474"/>
      <c r="U3474"/>
      <c r="V3474"/>
      <c r="W3474"/>
      <c r="X3474"/>
      <c r="Y3474"/>
      <c r="Z3474"/>
    </row>
    <row r="3475" spans="1:26">
      <c r="A3475"/>
      <c r="B3475"/>
      <c r="C3475"/>
      <c r="D3475"/>
      <c r="E3475"/>
      <c r="F3475"/>
      <c r="G3475"/>
      <c r="H3475"/>
      <c r="I3475"/>
      <c r="J3475"/>
      <c r="K3475"/>
      <c r="L3475"/>
      <c r="M3475"/>
      <c r="N3475"/>
      <c r="O3475"/>
      <c r="P3475"/>
      <c r="Q3475"/>
      <c r="R3475"/>
      <c r="S3475"/>
      <c r="T3475"/>
      <c r="U3475"/>
      <c r="V3475"/>
      <c r="W3475"/>
      <c r="X3475"/>
      <c r="Y3475"/>
      <c r="Z3475"/>
    </row>
    <row r="3476" spans="1:26">
      <c r="A3476"/>
      <c r="B3476"/>
      <c r="C3476"/>
      <c r="D3476"/>
      <c r="E3476"/>
      <c r="F3476"/>
      <c r="G3476"/>
      <c r="H3476"/>
      <c r="I3476"/>
      <c r="J3476"/>
      <c r="K3476"/>
      <c r="L3476"/>
      <c r="M3476"/>
      <c r="N3476"/>
      <c r="O3476"/>
      <c r="P3476"/>
      <c r="Q3476"/>
      <c r="R3476"/>
      <c r="S3476"/>
      <c r="T3476"/>
      <c r="U3476"/>
      <c r="V3476"/>
      <c r="W3476"/>
      <c r="X3476"/>
      <c r="Y3476"/>
      <c r="Z3476"/>
    </row>
    <row r="3477" spans="1:26">
      <c r="A3477"/>
      <c r="B3477"/>
      <c r="C3477"/>
      <c r="D3477"/>
      <c r="E3477"/>
      <c r="F3477"/>
      <c r="G3477"/>
      <c r="H3477"/>
      <c r="I3477"/>
      <c r="J3477"/>
      <c r="K3477"/>
      <c r="L3477"/>
      <c r="M3477"/>
      <c r="N3477"/>
      <c r="O3477"/>
      <c r="P3477"/>
      <c r="Q3477"/>
      <c r="R3477"/>
      <c r="S3477"/>
      <c r="T3477"/>
      <c r="U3477"/>
      <c r="V3477"/>
      <c r="W3477"/>
      <c r="X3477"/>
      <c r="Y3477"/>
      <c r="Z3477"/>
    </row>
    <row r="3478" spans="1:26">
      <c r="A3478"/>
      <c r="B3478"/>
      <c r="C3478"/>
      <c r="D3478"/>
      <c r="E3478"/>
      <c r="F3478"/>
      <c r="G3478"/>
      <c r="H3478"/>
      <c r="I3478"/>
      <c r="J3478"/>
      <c r="K3478"/>
      <c r="L3478"/>
      <c r="M3478"/>
      <c r="N3478"/>
      <c r="O3478"/>
      <c r="P3478"/>
      <c r="Q3478"/>
      <c r="R3478"/>
      <c r="S3478"/>
      <c r="T3478"/>
      <c r="U3478"/>
      <c r="V3478"/>
      <c r="W3478"/>
      <c r="X3478"/>
      <c r="Y3478"/>
      <c r="Z3478"/>
    </row>
    <row r="3479" spans="1:26">
      <c r="A3479"/>
      <c r="B3479"/>
      <c r="C3479"/>
      <c r="D3479"/>
      <c r="E3479"/>
      <c r="F3479"/>
      <c r="G3479"/>
      <c r="H3479"/>
      <c r="I3479"/>
      <c r="J3479"/>
      <c r="K3479"/>
      <c r="L3479"/>
      <c r="M3479"/>
      <c r="N3479"/>
      <c r="O3479"/>
      <c r="P3479"/>
      <c r="Q3479"/>
      <c r="R3479"/>
      <c r="S3479"/>
      <c r="T3479"/>
      <c r="U3479"/>
      <c r="V3479"/>
      <c r="W3479"/>
      <c r="X3479"/>
      <c r="Y3479"/>
      <c r="Z3479"/>
    </row>
    <row r="3480" spans="1:26">
      <c r="A3480"/>
      <c r="B3480"/>
      <c r="C3480"/>
      <c r="D3480"/>
      <c r="E3480"/>
      <c r="F3480"/>
      <c r="G3480"/>
      <c r="H3480"/>
      <c r="I3480"/>
      <c r="J3480"/>
      <c r="K3480"/>
      <c r="L3480"/>
      <c r="M3480"/>
      <c r="N3480"/>
      <c r="O3480"/>
      <c r="P3480"/>
      <c r="Q3480"/>
      <c r="R3480"/>
      <c r="S3480"/>
      <c r="T3480"/>
      <c r="U3480"/>
      <c r="V3480"/>
      <c r="W3480"/>
      <c r="X3480"/>
      <c r="Y3480"/>
      <c r="Z3480"/>
    </row>
    <row r="3481" spans="1:26">
      <c r="A3481"/>
      <c r="B3481"/>
      <c r="C3481"/>
      <c r="D3481"/>
      <c r="E3481"/>
      <c r="F3481"/>
      <c r="G3481"/>
      <c r="H3481"/>
      <c r="I3481"/>
      <c r="J3481"/>
      <c r="K3481"/>
      <c r="L3481"/>
      <c r="M3481"/>
      <c r="N3481"/>
      <c r="O3481"/>
      <c r="P3481"/>
      <c r="Q3481"/>
      <c r="R3481"/>
      <c r="S3481"/>
      <c r="T3481"/>
      <c r="U3481"/>
      <c r="V3481"/>
      <c r="W3481"/>
      <c r="X3481"/>
      <c r="Y3481"/>
      <c r="Z3481"/>
    </row>
    <row r="3482" spans="1:26">
      <c r="A3482"/>
      <c r="B3482"/>
      <c r="C3482"/>
      <c r="D3482"/>
      <c r="E3482"/>
      <c r="F3482"/>
      <c r="G3482"/>
      <c r="H3482"/>
      <c r="I3482"/>
      <c r="J3482"/>
      <c r="K3482"/>
      <c r="L3482"/>
      <c r="M3482"/>
      <c r="N3482"/>
      <c r="O3482"/>
      <c r="P3482"/>
      <c r="Q3482"/>
      <c r="R3482"/>
      <c r="S3482"/>
      <c r="T3482"/>
      <c r="U3482"/>
      <c r="V3482"/>
      <c r="W3482"/>
      <c r="X3482"/>
      <c r="Y3482"/>
      <c r="Z3482"/>
    </row>
    <row r="3483" spans="1:26">
      <c r="A3483"/>
      <c r="B3483"/>
      <c r="C3483"/>
      <c r="D3483"/>
      <c r="E3483"/>
      <c r="F3483"/>
      <c r="G3483"/>
      <c r="H3483"/>
      <c r="I3483"/>
      <c r="J3483"/>
      <c r="K3483"/>
      <c r="L3483"/>
      <c r="M3483"/>
      <c r="N3483"/>
      <c r="O3483"/>
      <c r="P3483"/>
      <c r="Q3483"/>
      <c r="R3483"/>
      <c r="S3483"/>
      <c r="T3483"/>
      <c r="U3483"/>
      <c r="V3483"/>
      <c r="W3483"/>
      <c r="X3483"/>
      <c r="Y3483"/>
      <c r="Z3483"/>
    </row>
    <row r="3484" spans="1:26">
      <c r="A3484"/>
      <c r="B3484"/>
      <c r="C3484"/>
      <c r="D3484"/>
      <c r="E3484"/>
      <c r="F3484"/>
      <c r="G3484"/>
      <c r="H3484"/>
      <c r="I3484"/>
      <c r="J3484"/>
      <c r="K3484"/>
      <c r="L3484"/>
      <c r="M3484"/>
      <c r="N3484"/>
      <c r="O3484"/>
      <c r="P3484"/>
      <c r="Q3484"/>
      <c r="R3484"/>
      <c r="S3484"/>
      <c r="T3484"/>
      <c r="U3484"/>
      <c r="V3484"/>
      <c r="W3484"/>
      <c r="X3484"/>
      <c r="Y3484"/>
      <c r="Z3484"/>
    </row>
    <row r="3485" spans="1:26">
      <c r="A3485"/>
      <c r="B3485"/>
      <c r="C3485"/>
      <c r="D3485"/>
      <c r="E3485"/>
      <c r="F3485"/>
      <c r="G3485"/>
      <c r="H3485"/>
      <c r="I3485"/>
      <c r="J3485"/>
      <c r="K3485"/>
      <c r="L3485"/>
      <c r="M3485"/>
      <c r="N3485"/>
      <c r="O3485"/>
      <c r="P3485"/>
      <c r="Q3485"/>
      <c r="R3485"/>
      <c r="S3485"/>
      <c r="T3485"/>
      <c r="U3485"/>
      <c r="V3485"/>
      <c r="W3485"/>
      <c r="X3485"/>
      <c r="Y3485"/>
      <c r="Z3485"/>
    </row>
    <row r="3486" spans="1:26">
      <c r="A3486"/>
      <c r="B3486"/>
      <c r="C3486"/>
      <c r="D3486"/>
      <c r="E3486"/>
      <c r="F3486"/>
      <c r="G3486"/>
      <c r="H3486"/>
      <c r="I3486"/>
      <c r="J3486"/>
      <c r="K3486"/>
      <c r="L3486"/>
      <c r="M3486"/>
      <c r="N3486"/>
      <c r="O3486"/>
      <c r="P3486"/>
      <c r="Q3486"/>
      <c r="R3486"/>
      <c r="S3486"/>
      <c r="T3486"/>
      <c r="U3486"/>
      <c r="V3486"/>
      <c r="W3486"/>
      <c r="X3486"/>
      <c r="Y3486"/>
      <c r="Z3486"/>
    </row>
    <row r="3487" spans="1:26">
      <c r="A3487"/>
      <c r="B3487"/>
      <c r="C3487"/>
      <c r="D3487"/>
      <c r="E3487"/>
      <c r="F3487"/>
      <c r="G3487"/>
      <c r="H3487"/>
      <c r="I3487"/>
      <c r="J3487"/>
      <c r="K3487"/>
      <c r="L3487"/>
      <c r="M3487"/>
      <c r="N3487"/>
      <c r="O3487"/>
      <c r="P3487"/>
      <c r="Q3487"/>
      <c r="R3487"/>
      <c r="S3487"/>
      <c r="T3487"/>
      <c r="U3487"/>
      <c r="V3487"/>
      <c r="W3487"/>
      <c r="X3487"/>
      <c r="Y3487"/>
      <c r="Z3487"/>
    </row>
    <row r="3488" spans="1:26">
      <c r="A3488"/>
      <c r="B3488"/>
      <c r="C3488"/>
      <c r="D3488"/>
      <c r="E3488"/>
      <c r="F3488"/>
      <c r="G3488"/>
      <c r="H3488"/>
      <c r="I3488"/>
      <c r="J3488"/>
      <c r="K3488"/>
      <c r="L3488"/>
      <c r="M3488"/>
      <c r="N3488"/>
      <c r="O3488"/>
      <c r="P3488"/>
      <c r="Q3488"/>
      <c r="R3488"/>
      <c r="S3488"/>
      <c r="T3488"/>
      <c r="U3488"/>
      <c r="V3488"/>
      <c r="W3488"/>
      <c r="X3488"/>
      <c r="Y3488"/>
      <c r="Z3488"/>
    </row>
    <row r="3489" spans="1:26">
      <c r="A3489"/>
      <c r="B3489"/>
      <c r="C3489"/>
      <c r="D3489"/>
      <c r="E3489"/>
      <c r="F3489"/>
      <c r="G3489"/>
      <c r="H3489"/>
      <c r="I3489"/>
      <c r="J3489"/>
      <c r="K3489"/>
      <c r="L3489"/>
      <c r="M3489"/>
      <c r="N3489"/>
      <c r="O3489"/>
      <c r="P3489"/>
      <c r="Q3489"/>
      <c r="R3489"/>
      <c r="S3489"/>
      <c r="T3489"/>
      <c r="U3489"/>
      <c r="V3489"/>
      <c r="W3489"/>
      <c r="X3489"/>
      <c r="Y3489"/>
      <c r="Z3489"/>
    </row>
    <row r="3490" spans="1:26">
      <c r="A3490"/>
      <c r="B3490"/>
      <c r="C3490"/>
      <c r="D3490"/>
      <c r="E3490"/>
      <c r="F3490"/>
      <c r="G3490"/>
      <c r="H3490"/>
      <c r="I3490"/>
      <c r="J3490"/>
      <c r="K3490"/>
      <c r="L3490"/>
      <c r="M3490"/>
      <c r="N3490"/>
      <c r="O3490"/>
      <c r="P3490"/>
      <c r="Q3490"/>
      <c r="R3490"/>
      <c r="S3490"/>
      <c r="T3490"/>
      <c r="U3490"/>
      <c r="V3490"/>
      <c r="W3490"/>
      <c r="X3490"/>
      <c r="Y3490"/>
      <c r="Z3490"/>
    </row>
    <row r="3491" spans="1:26">
      <c r="A3491"/>
      <c r="B3491"/>
      <c r="C3491"/>
      <c r="D3491"/>
      <c r="E3491"/>
      <c r="F3491"/>
      <c r="G3491"/>
      <c r="H3491"/>
      <c r="I3491"/>
      <c r="J3491"/>
      <c r="K3491"/>
      <c r="L3491"/>
      <c r="M3491"/>
      <c r="N3491"/>
      <c r="O3491"/>
      <c r="P3491"/>
      <c r="Q3491"/>
      <c r="R3491"/>
      <c r="S3491"/>
      <c r="T3491"/>
      <c r="U3491"/>
      <c r="V3491"/>
      <c r="W3491"/>
      <c r="X3491"/>
      <c r="Y3491"/>
      <c r="Z3491"/>
    </row>
    <row r="3492" spans="1:26">
      <c r="A3492"/>
      <c r="B3492"/>
      <c r="C3492"/>
      <c r="D3492"/>
      <c r="E3492"/>
      <c r="F3492"/>
      <c r="G3492"/>
      <c r="H3492"/>
      <c r="I3492"/>
      <c r="J3492"/>
      <c r="K3492"/>
      <c r="L3492"/>
      <c r="M3492"/>
      <c r="N3492"/>
      <c r="O3492"/>
      <c r="P3492"/>
      <c r="Q3492"/>
      <c r="R3492"/>
      <c r="S3492"/>
      <c r="T3492"/>
      <c r="U3492"/>
      <c r="V3492"/>
      <c r="W3492"/>
      <c r="X3492"/>
      <c r="Y3492"/>
      <c r="Z3492"/>
    </row>
    <row r="3493" spans="1:26">
      <c r="A3493"/>
      <c r="B3493"/>
      <c r="C3493"/>
      <c r="D3493"/>
      <c r="E3493"/>
      <c r="F3493"/>
      <c r="G3493"/>
      <c r="H3493"/>
      <c r="I3493"/>
      <c r="J3493"/>
      <c r="K3493"/>
      <c r="L3493"/>
      <c r="M3493"/>
      <c r="N3493"/>
      <c r="O3493"/>
      <c r="P3493"/>
      <c r="Q3493"/>
      <c r="R3493"/>
      <c r="S3493"/>
      <c r="T3493"/>
      <c r="U3493"/>
      <c r="V3493"/>
      <c r="W3493"/>
      <c r="X3493"/>
      <c r="Y3493"/>
      <c r="Z3493"/>
    </row>
    <row r="3494" spans="1:26">
      <c r="A3494"/>
      <c r="B3494"/>
      <c r="C3494"/>
      <c r="D3494"/>
      <c r="E3494"/>
      <c r="F3494"/>
      <c r="G3494"/>
      <c r="H3494"/>
      <c r="I3494"/>
      <c r="J3494"/>
      <c r="K3494"/>
      <c r="L3494"/>
      <c r="M3494"/>
      <c r="N3494"/>
      <c r="O3494"/>
      <c r="P3494"/>
      <c r="Q3494"/>
      <c r="R3494"/>
      <c r="S3494"/>
      <c r="T3494"/>
      <c r="U3494"/>
      <c r="V3494"/>
      <c r="W3494"/>
      <c r="X3494"/>
      <c r="Y3494"/>
      <c r="Z3494"/>
    </row>
    <row r="3495" spans="1:26">
      <c r="A3495"/>
      <c r="B3495"/>
      <c r="C3495"/>
      <c r="D3495"/>
      <c r="E3495"/>
      <c r="F3495"/>
      <c r="G3495"/>
      <c r="H3495"/>
      <c r="I3495"/>
      <c r="J3495"/>
      <c r="K3495"/>
      <c r="L3495"/>
      <c r="M3495"/>
      <c r="N3495"/>
      <c r="O3495"/>
      <c r="P3495"/>
      <c r="Q3495"/>
      <c r="R3495"/>
      <c r="S3495"/>
      <c r="T3495"/>
      <c r="U3495"/>
      <c r="V3495"/>
      <c r="W3495"/>
      <c r="X3495"/>
      <c r="Y3495"/>
      <c r="Z3495"/>
    </row>
    <row r="3496" spans="1:26">
      <c r="A3496"/>
      <c r="B3496"/>
      <c r="C3496"/>
      <c r="D3496"/>
      <c r="E3496"/>
      <c r="F3496"/>
      <c r="G3496"/>
      <c r="H3496"/>
      <c r="I3496"/>
      <c r="J3496"/>
      <c r="K3496"/>
      <c r="L3496"/>
      <c r="M3496"/>
      <c r="N3496"/>
      <c r="O3496"/>
      <c r="P3496"/>
      <c r="Q3496"/>
      <c r="R3496"/>
      <c r="S3496"/>
      <c r="T3496"/>
      <c r="U3496"/>
      <c r="V3496"/>
      <c r="W3496"/>
      <c r="X3496"/>
      <c r="Y3496"/>
      <c r="Z3496"/>
    </row>
    <row r="3497" spans="1:26">
      <c r="A3497"/>
      <c r="B3497"/>
      <c r="C3497"/>
      <c r="D3497"/>
      <c r="E3497"/>
      <c r="F3497"/>
      <c r="G3497"/>
      <c r="H3497"/>
      <c r="I3497"/>
      <c r="J3497"/>
      <c r="K3497"/>
      <c r="L3497"/>
      <c r="M3497"/>
      <c r="N3497"/>
      <c r="O3497"/>
      <c r="P3497"/>
      <c r="Q3497"/>
      <c r="R3497"/>
      <c r="S3497"/>
      <c r="T3497"/>
      <c r="U3497"/>
      <c r="V3497"/>
      <c r="W3497"/>
      <c r="X3497"/>
      <c r="Y3497"/>
      <c r="Z3497"/>
    </row>
    <row r="3498" spans="1:26">
      <c r="A3498"/>
      <c r="B3498"/>
      <c r="C3498"/>
      <c r="D3498"/>
      <c r="E3498"/>
      <c r="F3498"/>
      <c r="G3498"/>
      <c r="H3498"/>
      <c r="I3498"/>
      <c r="J3498"/>
      <c r="K3498"/>
      <c r="L3498"/>
      <c r="M3498"/>
      <c r="N3498"/>
      <c r="O3498"/>
      <c r="P3498"/>
      <c r="Q3498"/>
      <c r="R3498"/>
      <c r="S3498"/>
      <c r="T3498"/>
      <c r="U3498"/>
      <c r="V3498"/>
      <c r="W3498"/>
      <c r="X3498"/>
      <c r="Y3498"/>
      <c r="Z3498"/>
    </row>
    <row r="3499" spans="1:26">
      <c r="A3499"/>
      <c r="B3499"/>
      <c r="C3499"/>
      <c r="D3499"/>
      <c r="E3499"/>
      <c r="F3499"/>
      <c r="G3499"/>
      <c r="H3499"/>
      <c r="I3499"/>
      <c r="J3499"/>
      <c r="K3499"/>
      <c r="L3499"/>
      <c r="M3499"/>
      <c r="N3499"/>
      <c r="O3499"/>
      <c r="P3499"/>
      <c r="Q3499"/>
      <c r="R3499"/>
      <c r="S3499"/>
      <c r="T3499"/>
      <c r="U3499"/>
      <c r="V3499"/>
      <c r="W3499"/>
      <c r="X3499"/>
      <c r="Y3499"/>
      <c r="Z3499"/>
    </row>
    <row r="3500" spans="1:26">
      <c r="A3500"/>
      <c r="B3500"/>
      <c r="C3500"/>
      <c r="D3500"/>
      <c r="E3500"/>
      <c r="F3500"/>
      <c r="G3500"/>
      <c r="H3500"/>
      <c r="I3500"/>
      <c r="J3500"/>
      <c r="K3500"/>
      <c r="L3500"/>
      <c r="M3500"/>
      <c r="N3500"/>
      <c r="O3500"/>
      <c r="P3500"/>
      <c r="Q3500"/>
      <c r="R3500"/>
      <c r="S3500"/>
      <c r="T3500"/>
      <c r="U3500"/>
      <c r="V3500"/>
      <c r="W3500"/>
      <c r="X3500"/>
      <c r="Y3500"/>
      <c r="Z3500"/>
    </row>
    <row r="3501" spans="1:26">
      <c r="A3501"/>
      <c r="B3501"/>
      <c r="C3501"/>
      <c r="D3501"/>
      <c r="E3501"/>
      <c r="F3501"/>
      <c r="G3501"/>
      <c r="H3501"/>
      <c r="I3501"/>
      <c r="J3501"/>
      <c r="K3501"/>
      <c r="L3501"/>
      <c r="M3501"/>
      <c r="N3501"/>
      <c r="O3501"/>
      <c r="P3501"/>
      <c r="Q3501"/>
      <c r="R3501"/>
      <c r="S3501"/>
      <c r="T3501"/>
      <c r="U3501"/>
      <c r="V3501"/>
      <c r="W3501"/>
      <c r="X3501"/>
      <c r="Y3501"/>
      <c r="Z3501"/>
    </row>
    <row r="3502" spans="1:26">
      <c r="A3502"/>
      <c r="B3502"/>
      <c r="C3502"/>
      <c r="D3502"/>
      <c r="E3502"/>
      <c r="F3502"/>
      <c r="G3502"/>
      <c r="H3502"/>
      <c r="I3502"/>
      <c r="J3502"/>
      <c r="K3502"/>
      <c r="L3502"/>
      <c r="M3502"/>
      <c r="N3502"/>
      <c r="O3502"/>
      <c r="P3502"/>
      <c r="Q3502"/>
      <c r="R3502"/>
      <c r="S3502"/>
      <c r="T3502"/>
      <c r="U3502"/>
      <c r="V3502"/>
      <c r="W3502"/>
      <c r="X3502"/>
      <c r="Y3502"/>
      <c r="Z3502"/>
    </row>
    <row r="3503" spans="1:26">
      <c r="A3503"/>
      <c r="B3503"/>
      <c r="C3503"/>
      <c r="D3503"/>
      <c r="E3503"/>
      <c r="F3503"/>
      <c r="G3503"/>
      <c r="H3503"/>
      <c r="I3503"/>
      <c r="J3503"/>
      <c r="K3503"/>
      <c r="L3503"/>
      <c r="M3503"/>
      <c r="N3503"/>
      <c r="O3503"/>
      <c r="P3503"/>
      <c r="Q3503"/>
      <c r="R3503"/>
      <c r="S3503"/>
      <c r="T3503"/>
      <c r="U3503"/>
      <c r="V3503"/>
      <c r="W3503"/>
      <c r="X3503"/>
      <c r="Y3503"/>
      <c r="Z3503"/>
    </row>
    <row r="3504" spans="1:26">
      <c r="A3504"/>
      <c r="B3504"/>
      <c r="C3504"/>
      <c r="D3504"/>
      <c r="E3504"/>
      <c r="F3504"/>
      <c r="G3504"/>
      <c r="H3504"/>
      <c r="I3504"/>
      <c r="J3504"/>
      <c r="K3504"/>
      <c r="L3504"/>
      <c r="M3504"/>
      <c r="N3504"/>
      <c r="O3504"/>
      <c r="P3504"/>
      <c r="Q3504"/>
      <c r="R3504"/>
      <c r="S3504"/>
      <c r="T3504"/>
      <c r="U3504"/>
      <c r="V3504"/>
      <c r="W3504"/>
      <c r="X3504"/>
      <c r="Y3504"/>
      <c r="Z3504"/>
    </row>
    <row r="3505" spans="1:26">
      <c r="A3505"/>
      <c r="B3505"/>
      <c r="C3505"/>
      <c r="D3505"/>
      <c r="E3505"/>
      <c r="F3505"/>
      <c r="G3505"/>
      <c r="H3505"/>
      <c r="I3505"/>
      <c r="J3505"/>
      <c r="K3505"/>
      <c r="L3505"/>
      <c r="M3505"/>
      <c r="N3505"/>
      <c r="O3505"/>
      <c r="P3505"/>
      <c r="Q3505"/>
      <c r="R3505"/>
      <c r="S3505"/>
      <c r="T3505"/>
      <c r="U3505"/>
      <c r="V3505"/>
      <c r="W3505"/>
      <c r="X3505"/>
      <c r="Y3505"/>
      <c r="Z3505"/>
    </row>
    <row r="3506" spans="1:26">
      <c r="A3506"/>
      <c r="B3506"/>
      <c r="C3506"/>
      <c r="D3506"/>
      <c r="E3506"/>
      <c r="F3506"/>
      <c r="G3506"/>
      <c r="H3506"/>
      <c r="I3506"/>
      <c r="J3506"/>
      <c r="K3506"/>
      <c r="L3506"/>
      <c r="M3506"/>
      <c r="N3506"/>
      <c r="O3506"/>
      <c r="P3506"/>
      <c r="Q3506"/>
      <c r="R3506"/>
      <c r="S3506"/>
      <c r="T3506"/>
      <c r="U3506"/>
      <c r="V3506"/>
      <c r="W3506"/>
      <c r="X3506"/>
      <c r="Y3506"/>
      <c r="Z3506"/>
    </row>
    <row r="3507" spans="1:26">
      <c r="A3507"/>
      <c r="B3507"/>
      <c r="C3507"/>
      <c r="D3507"/>
      <c r="E3507"/>
      <c r="F3507"/>
      <c r="G3507"/>
      <c r="H3507"/>
      <c r="I3507"/>
      <c r="J3507"/>
      <c r="K3507"/>
      <c r="L3507"/>
      <c r="M3507"/>
      <c r="N3507"/>
      <c r="O3507"/>
      <c r="P3507"/>
      <c r="Q3507"/>
      <c r="R3507"/>
      <c r="S3507"/>
      <c r="T3507"/>
      <c r="U3507"/>
      <c r="V3507"/>
      <c r="W3507"/>
      <c r="X3507"/>
      <c r="Y3507"/>
      <c r="Z3507"/>
    </row>
    <row r="3508" spans="1:26">
      <c r="A3508"/>
      <c r="B3508"/>
      <c r="C3508"/>
      <c r="D3508"/>
      <c r="E3508"/>
      <c r="F3508"/>
      <c r="G3508"/>
      <c r="H3508"/>
      <c r="I3508"/>
      <c r="J3508"/>
      <c r="K3508"/>
      <c r="L3508"/>
      <c r="M3508"/>
      <c r="N3508"/>
      <c r="O3508"/>
      <c r="P3508"/>
      <c r="Q3508"/>
      <c r="R3508"/>
      <c r="S3508"/>
      <c r="T3508"/>
      <c r="U3508"/>
      <c r="V3508"/>
      <c r="W3508"/>
      <c r="X3508"/>
      <c r="Y3508"/>
      <c r="Z3508"/>
    </row>
    <row r="3509" spans="1:26">
      <c r="A3509"/>
      <c r="B3509"/>
      <c r="C3509"/>
      <c r="D3509"/>
      <c r="E3509"/>
      <c r="F3509"/>
      <c r="G3509"/>
      <c r="H3509"/>
      <c r="I3509"/>
      <c r="J3509"/>
      <c r="K3509"/>
      <c r="L3509"/>
      <c r="M3509"/>
      <c r="N3509"/>
      <c r="O3509"/>
      <c r="P3509"/>
      <c r="Q3509"/>
      <c r="R3509"/>
      <c r="S3509"/>
      <c r="T3509"/>
      <c r="U3509"/>
      <c r="V3509"/>
      <c r="W3509"/>
      <c r="X3509"/>
      <c r="Y3509"/>
      <c r="Z3509"/>
    </row>
    <row r="3510" spans="1:26">
      <c r="A3510"/>
      <c r="B3510"/>
      <c r="C3510"/>
      <c r="D3510"/>
      <c r="E3510"/>
      <c r="F3510"/>
      <c r="G3510"/>
      <c r="H3510"/>
      <c r="I3510"/>
      <c r="J3510"/>
      <c r="K3510"/>
      <c r="L3510"/>
      <c r="M3510"/>
      <c r="N3510"/>
      <c r="O3510"/>
      <c r="P3510"/>
      <c r="Q3510"/>
      <c r="R3510"/>
      <c r="S3510"/>
      <c r="T3510"/>
      <c r="U3510"/>
      <c r="V3510"/>
      <c r="W3510"/>
      <c r="X3510"/>
      <c r="Y3510"/>
      <c r="Z3510"/>
    </row>
    <row r="3511" spans="1:26">
      <c r="A3511"/>
      <c r="B3511"/>
      <c r="C3511"/>
      <c r="D3511"/>
      <c r="E3511"/>
      <c r="F3511"/>
      <c r="G3511"/>
      <c r="H3511"/>
      <c r="I3511"/>
      <c r="J3511"/>
      <c r="K3511"/>
      <c r="L3511"/>
      <c r="M3511"/>
      <c r="N3511"/>
      <c r="O3511"/>
      <c r="P3511"/>
      <c r="Q3511"/>
      <c r="R3511"/>
      <c r="S3511"/>
      <c r="T3511"/>
      <c r="U3511"/>
      <c r="V3511"/>
      <c r="W3511"/>
      <c r="X3511"/>
      <c r="Y3511"/>
      <c r="Z3511"/>
    </row>
    <row r="3512" spans="1:26">
      <c r="A3512"/>
      <c r="B3512"/>
      <c r="C3512"/>
      <c r="D3512"/>
      <c r="E3512"/>
      <c r="F3512"/>
      <c r="G3512"/>
      <c r="H3512"/>
      <c r="I3512"/>
      <c r="J3512"/>
      <c r="K3512"/>
      <c r="L3512"/>
      <c r="M3512"/>
      <c r="N3512"/>
      <c r="O3512"/>
      <c r="P3512"/>
      <c r="Q3512"/>
      <c r="R3512"/>
      <c r="S3512"/>
      <c r="T3512"/>
      <c r="U3512"/>
      <c r="V3512"/>
      <c r="W3512"/>
      <c r="X3512"/>
      <c r="Y3512"/>
      <c r="Z3512"/>
    </row>
    <row r="3513" spans="1:26">
      <c r="A3513"/>
      <c r="B3513"/>
      <c r="C3513"/>
      <c r="D3513"/>
      <c r="E3513"/>
      <c r="F3513"/>
      <c r="G3513"/>
      <c r="H3513"/>
      <c r="I3513"/>
      <c r="J3513"/>
      <c r="K3513"/>
      <c r="L3513"/>
      <c r="M3513"/>
      <c r="N3513"/>
      <c r="O3513"/>
      <c r="P3513"/>
      <c r="Q3513"/>
      <c r="R3513"/>
      <c r="S3513"/>
      <c r="T3513"/>
      <c r="U3513"/>
      <c r="V3513"/>
      <c r="W3513"/>
      <c r="X3513"/>
      <c r="Y3513"/>
      <c r="Z3513"/>
    </row>
    <row r="3514" spans="1:26">
      <c r="A3514"/>
      <c r="B3514"/>
      <c r="C3514"/>
      <c r="D3514"/>
      <c r="E3514"/>
      <c r="F3514"/>
      <c r="G3514"/>
      <c r="H3514"/>
      <c r="I3514"/>
      <c r="J3514"/>
      <c r="K3514"/>
      <c r="L3514"/>
      <c r="M3514"/>
      <c r="N3514"/>
      <c r="O3514"/>
      <c r="P3514"/>
      <c r="Q3514"/>
      <c r="R3514"/>
      <c r="S3514"/>
      <c r="T3514"/>
      <c r="U3514"/>
      <c r="V3514"/>
      <c r="W3514"/>
      <c r="X3514"/>
      <c r="Y3514"/>
      <c r="Z3514"/>
    </row>
    <row r="3515" spans="1:26">
      <c r="A3515"/>
      <c r="B3515"/>
      <c r="C3515"/>
      <c r="D3515"/>
      <c r="E3515"/>
      <c r="F3515"/>
      <c r="G3515"/>
      <c r="H3515"/>
      <c r="I3515"/>
      <c r="J3515"/>
      <c r="K3515"/>
      <c r="L3515"/>
      <c r="M3515"/>
      <c r="N3515"/>
      <c r="O3515"/>
      <c r="P3515"/>
      <c r="Q3515"/>
      <c r="R3515"/>
      <c r="S3515"/>
      <c r="T3515"/>
      <c r="U3515"/>
      <c r="V3515"/>
      <c r="W3515"/>
      <c r="X3515"/>
      <c r="Y3515"/>
      <c r="Z3515"/>
    </row>
    <row r="3516" spans="1:26">
      <c r="A3516"/>
      <c r="B3516"/>
      <c r="C3516"/>
      <c r="D3516"/>
      <c r="E3516"/>
      <c r="F3516"/>
      <c r="G3516"/>
      <c r="H3516"/>
      <c r="I3516"/>
      <c r="J3516"/>
      <c r="K3516"/>
      <c r="L3516"/>
      <c r="M3516"/>
      <c r="N3516"/>
      <c r="O3516"/>
      <c r="P3516"/>
      <c r="Q3516"/>
      <c r="R3516"/>
      <c r="S3516"/>
      <c r="T3516"/>
      <c r="U3516"/>
      <c r="V3516"/>
      <c r="W3516"/>
      <c r="X3516"/>
      <c r="Y3516"/>
      <c r="Z3516"/>
    </row>
    <row r="3517" spans="1:26">
      <c r="A3517"/>
      <c r="B3517"/>
      <c r="C3517"/>
      <c r="D3517"/>
      <c r="E3517"/>
      <c r="F3517"/>
      <c r="G3517"/>
      <c r="H3517"/>
      <c r="I3517"/>
      <c r="J3517"/>
      <c r="K3517"/>
      <c r="L3517"/>
      <c r="M3517"/>
      <c r="N3517"/>
      <c r="O3517"/>
      <c r="P3517"/>
      <c r="Q3517"/>
      <c r="R3517"/>
      <c r="S3517"/>
      <c r="T3517"/>
      <c r="U3517"/>
      <c r="V3517"/>
      <c r="W3517"/>
      <c r="X3517"/>
      <c r="Y3517"/>
      <c r="Z3517"/>
    </row>
    <row r="3518" spans="1:26">
      <c r="A3518"/>
      <c r="B3518"/>
      <c r="C3518"/>
      <c r="D3518"/>
      <c r="E3518"/>
      <c r="F3518"/>
      <c r="G3518"/>
      <c r="H3518"/>
      <c r="I3518"/>
      <c r="J3518"/>
      <c r="K3518"/>
      <c r="L3518"/>
      <c r="M3518"/>
      <c r="N3518"/>
      <c r="O3518"/>
      <c r="P3518"/>
      <c r="Q3518"/>
      <c r="R3518"/>
      <c r="S3518"/>
      <c r="T3518"/>
      <c r="U3518"/>
      <c r="V3518"/>
      <c r="W3518"/>
      <c r="X3518"/>
      <c r="Y3518"/>
      <c r="Z3518"/>
    </row>
    <row r="3519" spans="1:26">
      <c r="A3519"/>
      <c r="B3519"/>
      <c r="C3519"/>
      <c r="D3519"/>
      <c r="E3519"/>
      <c r="F3519"/>
      <c r="G3519"/>
      <c r="H3519"/>
      <c r="I3519"/>
      <c r="J3519"/>
      <c r="K3519"/>
      <c r="L3519"/>
      <c r="M3519"/>
      <c r="N3519"/>
      <c r="O3519"/>
      <c r="P3519"/>
      <c r="Q3519"/>
      <c r="R3519"/>
      <c r="S3519"/>
      <c r="T3519"/>
      <c r="U3519"/>
      <c r="V3519"/>
      <c r="W3519"/>
      <c r="X3519"/>
      <c r="Y3519"/>
      <c r="Z3519"/>
    </row>
    <row r="3520" spans="1:26">
      <c r="A3520"/>
      <c r="B3520"/>
      <c r="C3520"/>
      <c r="D3520"/>
      <c r="E3520"/>
      <c r="F3520"/>
      <c r="G3520"/>
      <c r="H3520"/>
      <c r="I3520"/>
      <c r="J3520"/>
      <c r="K3520"/>
      <c r="L3520"/>
      <c r="M3520"/>
      <c r="N3520"/>
      <c r="O3520"/>
      <c r="P3520"/>
      <c r="Q3520"/>
      <c r="R3520"/>
      <c r="S3520"/>
      <c r="T3520"/>
      <c r="U3520"/>
      <c r="V3520"/>
      <c r="W3520"/>
      <c r="X3520"/>
      <c r="Y3520"/>
      <c r="Z3520"/>
    </row>
    <row r="3521" spans="1:26">
      <c r="A3521"/>
      <c r="B3521"/>
      <c r="C3521"/>
      <c r="D3521"/>
      <c r="E3521"/>
      <c r="F3521"/>
      <c r="G3521"/>
      <c r="H3521"/>
      <c r="I3521"/>
      <c r="J3521"/>
      <c r="K3521"/>
      <c r="L3521"/>
      <c r="M3521"/>
      <c r="N3521"/>
      <c r="O3521"/>
      <c r="P3521"/>
      <c r="Q3521"/>
      <c r="R3521"/>
      <c r="S3521"/>
      <c r="T3521"/>
      <c r="U3521"/>
      <c r="V3521"/>
      <c r="W3521"/>
      <c r="X3521"/>
      <c r="Y3521"/>
      <c r="Z3521"/>
    </row>
    <row r="3522" spans="1:26">
      <c r="A3522"/>
      <c r="B3522"/>
      <c r="C3522"/>
      <c r="D3522"/>
      <c r="E3522"/>
      <c r="F3522"/>
      <c r="G3522"/>
      <c r="H3522"/>
      <c r="I3522"/>
      <c r="J3522"/>
      <c r="K3522"/>
      <c r="L3522"/>
      <c r="M3522"/>
      <c r="N3522"/>
      <c r="O3522"/>
      <c r="P3522"/>
      <c r="Q3522"/>
      <c r="R3522"/>
      <c r="S3522"/>
      <c r="T3522"/>
      <c r="U3522"/>
      <c r="V3522"/>
      <c r="W3522"/>
      <c r="X3522"/>
      <c r="Y3522"/>
      <c r="Z3522"/>
    </row>
    <row r="3523" spans="1:26">
      <c r="A3523"/>
      <c r="B3523"/>
      <c r="C3523"/>
      <c r="D3523"/>
      <c r="E3523"/>
      <c r="F3523"/>
      <c r="G3523"/>
      <c r="H3523"/>
      <c r="I3523"/>
      <c r="J3523"/>
      <c r="K3523"/>
      <c r="L3523"/>
      <c r="M3523"/>
      <c r="N3523"/>
      <c r="O3523"/>
      <c r="P3523"/>
      <c r="Q3523"/>
      <c r="R3523"/>
      <c r="S3523"/>
      <c r="T3523"/>
      <c r="U3523"/>
      <c r="V3523"/>
      <c r="W3523"/>
      <c r="X3523"/>
      <c r="Y3523"/>
      <c r="Z3523"/>
    </row>
    <row r="3524" spans="1:26">
      <c r="A3524"/>
      <c r="B3524"/>
      <c r="C3524"/>
      <c r="D3524"/>
      <c r="E3524"/>
      <c r="F3524"/>
      <c r="G3524"/>
      <c r="H3524"/>
      <c r="I3524"/>
      <c r="J3524"/>
      <c r="K3524"/>
      <c r="L3524"/>
      <c r="M3524"/>
      <c r="N3524"/>
      <c r="O3524"/>
      <c r="P3524"/>
      <c r="Q3524"/>
      <c r="R3524"/>
      <c r="S3524"/>
      <c r="T3524"/>
      <c r="U3524"/>
      <c r="V3524"/>
      <c r="W3524"/>
      <c r="X3524"/>
      <c r="Y3524"/>
      <c r="Z3524"/>
    </row>
    <row r="3525" spans="1:26">
      <c r="A3525"/>
      <c r="B3525"/>
      <c r="C3525"/>
      <c r="D3525"/>
      <c r="E3525"/>
      <c r="F3525"/>
      <c r="G3525"/>
      <c r="H3525"/>
      <c r="I3525"/>
      <c r="J3525"/>
      <c r="K3525"/>
      <c r="L3525"/>
      <c r="M3525"/>
      <c r="N3525"/>
      <c r="O3525"/>
      <c r="P3525"/>
      <c r="Q3525"/>
      <c r="R3525"/>
      <c r="S3525"/>
      <c r="T3525"/>
      <c r="U3525"/>
      <c r="V3525"/>
      <c r="W3525"/>
      <c r="X3525"/>
      <c r="Y3525"/>
      <c r="Z3525"/>
    </row>
    <row r="3526" spans="1:26">
      <c r="A3526"/>
      <c r="B3526"/>
      <c r="C3526"/>
      <c r="D3526"/>
      <c r="E3526"/>
      <c r="F3526"/>
      <c r="G3526"/>
      <c r="H3526"/>
      <c r="I3526"/>
      <c r="J3526"/>
      <c r="K3526"/>
      <c r="L3526"/>
      <c r="M3526"/>
      <c r="N3526"/>
      <c r="O3526"/>
      <c r="P3526"/>
      <c r="Q3526"/>
      <c r="R3526"/>
      <c r="S3526"/>
      <c r="T3526"/>
      <c r="U3526"/>
      <c r="V3526"/>
      <c r="W3526"/>
      <c r="X3526"/>
      <c r="Y3526"/>
      <c r="Z3526"/>
    </row>
    <row r="3527" spans="1:26">
      <c r="A3527"/>
      <c r="B3527"/>
      <c r="C3527"/>
      <c r="D3527"/>
      <c r="E3527"/>
      <c r="F3527"/>
      <c r="G3527"/>
      <c r="H3527"/>
      <c r="I3527"/>
      <c r="J3527"/>
      <c r="K3527"/>
      <c r="L3527"/>
      <c r="M3527"/>
      <c r="N3527"/>
      <c r="O3527"/>
      <c r="P3527"/>
      <c r="Q3527"/>
      <c r="R3527"/>
      <c r="S3527"/>
      <c r="T3527"/>
      <c r="U3527"/>
      <c r="V3527"/>
      <c r="W3527"/>
      <c r="X3527"/>
      <c r="Y3527"/>
      <c r="Z3527"/>
    </row>
    <row r="3528" spans="1:26">
      <c r="A3528"/>
      <c r="B3528"/>
      <c r="C3528"/>
      <c r="D3528"/>
      <c r="E3528"/>
      <c r="F3528"/>
      <c r="G3528"/>
      <c r="H3528"/>
      <c r="I3528"/>
      <c r="J3528"/>
      <c r="K3528"/>
      <c r="L3528"/>
      <c r="M3528"/>
      <c r="N3528"/>
      <c r="O3528"/>
      <c r="P3528"/>
      <c r="Q3528"/>
      <c r="R3528"/>
      <c r="S3528"/>
      <c r="T3528"/>
      <c r="U3528"/>
      <c r="V3528"/>
      <c r="W3528"/>
      <c r="X3528"/>
      <c r="Y3528"/>
      <c r="Z3528"/>
    </row>
    <row r="3529" spans="1:26">
      <c r="A3529"/>
      <c r="B3529"/>
      <c r="C3529"/>
      <c r="D3529"/>
      <c r="E3529"/>
      <c r="F3529"/>
      <c r="G3529"/>
      <c r="H3529"/>
      <c r="I3529"/>
      <c r="J3529"/>
      <c r="K3529"/>
      <c r="L3529"/>
      <c r="M3529"/>
      <c r="N3529"/>
      <c r="O3529"/>
      <c r="P3529"/>
      <c r="Q3529"/>
      <c r="R3529"/>
      <c r="S3529"/>
      <c r="T3529"/>
      <c r="U3529"/>
      <c r="V3529"/>
      <c r="W3529"/>
      <c r="X3529"/>
      <c r="Y3529"/>
      <c r="Z3529"/>
    </row>
    <row r="3530" spans="1:26">
      <c r="A3530"/>
      <c r="B3530"/>
      <c r="C3530"/>
      <c r="D3530"/>
      <c r="E3530"/>
      <c r="F3530"/>
      <c r="G3530"/>
      <c r="H3530"/>
      <c r="I3530"/>
      <c r="J3530"/>
      <c r="K3530"/>
      <c r="L3530"/>
      <c r="M3530"/>
      <c r="N3530"/>
      <c r="O3530"/>
      <c r="P3530"/>
      <c r="Q3530"/>
      <c r="R3530"/>
      <c r="S3530"/>
      <c r="T3530"/>
      <c r="U3530"/>
      <c r="V3530"/>
      <c r="W3530"/>
      <c r="X3530"/>
      <c r="Y3530"/>
      <c r="Z3530"/>
    </row>
    <row r="3531" spans="1:26">
      <c r="A3531"/>
      <c r="B3531"/>
      <c r="C3531"/>
      <c r="D3531"/>
      <c r="E3531"/>
      <c r="F3531"/>
      <c r="G3531"/>
      <c r="H3531"/>
      <c r="I3531"/>
      <c r="J3531"/>
      <c r="K3531"/>
      <c r="L3531"/>
      <c r="M3531"/>
      <c r="N3531"/>
      <c r="O3531"/>
      <c r="P3531"/>
      <c r="Q3531"/>
      <c r="R3531"/>
      <c r="S3531"/>
      <c r="T3531"/>
      <c r="U3531"/>
      <c r="V3531"/>
      <c r="W3531"/>
      <c r="X3531"/>
      <c r="Y3531"/>
      <c r="Z3531"/>
    </row>
    <row r="3532" spans="1:26">
      <c r="A3532"/>
      <c r="B3532"/>
      <c r="C3532"/>
      <c r="D3532"/>
      <c r="E3532"/>
      <c r="F3532"/>
      <c r="G3532"/>
      <c r="H3532"/>
      <c r="I3532"/>
      <c r="J3532"/>
      <c r="K3532"/>
      <c r="L3532"/>
      <c r="M3532"/>
      <c r="N3532"/>
      <c r="O3532"/>
      <c r="P3532"/>
      <c r="Q3532"/>
      <c r="R3532"/>
      <c r="S3532"/>
      <c r="T3532"/>
      <c r="U3532"/>
      <c r="V3532"/>
      <c r="W3532"/>
      <c r="X3532"/>
      <c r="Y3532"/>
      <c r="Z3532"/>
    </row>
    <row r="3533" spans="1:26">
      <c r="A3533"/>
      <c r="B3533"/>
      <c r="C3533"/>
      <c r="D3533"/>
      <c r="E3533"/>
      <c r="F3533"/>
      <c r="G3533"/>
      <c r="H3533"/>
      <c r="I3533"/>
      <c r="J3533"/>
      <c r="K3533"/>
      <c r="L3533"/>
      <c r="M3533"/>
      <c r="N3533"/>
      <c r="O3533"/>
      <c r="P3533"/>
      <c r="Q3533"/>
      <c r="R3533"/>
      <c r="S3533"/>
      <c r="T3533"/>
      <c r="U3533"/>
      <c r="V3533"/>
      <c r="W3533"/>
      <c r="X3533"/>
      <c r="Y3533"/>
      <c r="Z3533"/>
    </row>
    <row r="3534" spans="1:26">
      <c r="A3534"/>
      <c r="B3534"/>
      <c r="C3534"/>
      <c r="D3534"/>
      <c r="E3534"/>
      <c r="F3534"/>
      <c r="G3534"/>
      <c r="H3534"/>
      <c r="I3534"/>
      <c r="J3534"/>
      <c r="K3534"/>
      <c r="L3534"/>
      <c r="M3534"/>
      <c r="N3534"/>
      <c r="O3534"/>
      <c r="P3534"/>
      <c r="Q3534"/>
      <c r="R3534"/>
      <c r="S3534"/>
      <c r="T3534"/>
      <c r="U3534"/>
      <c r="V3534"/>
      <c r="W3534"/>
      <c r="X3534"/>
      <c r="Y3534"/>
      <c r="Z3534"/>
    </row>
    <row r="3535" spans="1:26">
      <c r="A3535"/>
      <c r="B3535"/>
      <c r="C3535"/>
      <c r="D3535"/>
      <c r="E3535"/>
      <c r="F3535"/>
      <c r="G3535"/>
      <c r="H3535"/>
      <c r="I3535"/>
      <c r="J3535"/>
      <c r="K3535"/>
      <c r="L3535"/>
      <c r="M3535"/>
      <c r="N3535"/>
      <c r="O3535"/>
      <c r="P3535"/>
      <c r="Q3535"/>
      <c r="R3535"/>
      <c r="S3535"/>
      <c r="T3535"/>
      <c r="U3535"/>
      <c r="V3535"/>
      <c r="W3535"/>
      <c r="X3535"/>
      <c r="Y3535"/>
      <c r="Z3535"/>
    </row>
    <row r="3536" spans="1:26">
      <c r="A3536"/>
      <c r="B3536"/>
      <c r="C3536"/>
      <c r="D3536"/>
      <c r="E3536"/>
      <c r="F3536"/>
      <c r="G3536"/>
      <c r="H3536"/>
      <c r="I3536"/>
      <c r="J3536"/>
      <c r="K3536"/>
      <c r="L3536"/>
      <c r="M3536"/>
      <c r="N3536"/>
      <c r="O3536"/>
      <c r="P3536"/>
      <c r="Q3536"/>
      <c r="R3536"/>
      <c r="S3536"/>
      <c r="T3536"/>
      <c r="U3536"/>
      <c r="V3536"/>
      <c r="W3536"/>
      <c r="X3536"/>
      <c r="Y3536"/>
      <c r="Z3536"/>
    </row>
    <row r="3537" spans="1:26">
      <c r="A3537"/>
      <c r="B3537"/>
      <c r="C3537"/>
      <c r="D3537"/>
      <c r="E3537"/>
      <c r="F3537"/>
      <c r="G3537"/>
      <c r="H3537"/>
      <c r="I3537"/>
      <c r="J3537"/>
      <c r="K3537"/>
      <c r="L3537"/>
      <c r="M3537"/>
      <c r="N3537"/>
      <c r="O3537"/>
      <c r="P3537"/>
      <c r="Q3537"/>
      <c r="R3537"/>
      <c r="S3537"/>
      <c r="T3537"/>
      <c r="U3537"/>
      <c r="V3537"/>
      <c r="W3537"/>
      <c r="X3537"/>
      <c r="Y3537"/>
      <c r="Z3537"/>
    </row>
    <row r="3538" spans="1:26">
      <c r="A3538"/>
      <c r="B3538"/>
      <c r="C3538"/>
      <c r="D3538"/>
      <c r="E3538"/>
      <c r="F3538"/>
      <c r="G3538"/>
      <c r="H3538"/>
      <c r="I3538"/>
      <c r="J3538"/>
      <c r="K3538"/>
      <c r="L3538"/>
      <c r="M3538"/>
      <c r="N3538"/>
      <c r="O3538"/>
      <c r="P3538"/>
      <c r="Q3538"/>
      <c r="R3538"/>
      <c r="S3538"/>
      <c r="T3538"/>
      <c r="U3538"/>
      <c r="V3538"/>
      <c r="W3538"/>
      <c r="X3538"/>
      <c r="Y3538"/>
      <c r="Z3538"/>
    </row>
    <row r="3539" spans="1:26">
      <c r="A3539"/>
      <c r="B3539"/>
      <c r="C3539"/>
      <c r="D3539"/>
      <c r="E3539"/>
      <c r="F3539"/>
      <c r="G3539"/>
      <c r="H3539"/>
      <c r="I3539"/>
      <c r="J3539"/>
      <c r="K3539"/>
      <c r="L3539"/>
      <c r="M3539"/>
      <c r="N3539"/>
      <c r="O3539"/>
      <c r="P3539"/>
      <c r="Q3539"/>
      <c r="R3539"/>
      <c r="S3539"/>
      <c r="T3539"/>
      <c r="U3539"/>
      <c r="V3539"/>
      <c r="W3539"/>
      <c r="X3539"/>
      <c r="Y3539"/>
      <c r="Z3539"/>
    </row>
    <row r="3540" spans="1:26">
      <c r="A3540"/>
      <c r="B3540"/>
      <c r="C3540"/>
      <c r="D3540"/>
      <c r="E3540"/>
      <c r="F3540"/>
      <c r="G3540"/>
      <c r="H3540"/>
      <c r="I3540"/>
      <c r="J3540"/>
      <c r="K3540"/>
      <c r="L3540"/>
      <c r="M3540"/>
      <c r="N3540"/>
      <c r="O3540"/>
      <c r="P3540"/>
      <c r="Q3540"/>
      <c r="R3540"/>
      <c r="S3540"/>
      <c r="T3540"/>
      <c r="U3540"/>
      <c r="V3540"/>
      <c r="W3540"/>
      <c r="X3540"/>
      <c r="Y3540"/>
      <c r="Z3540"/>
    </row>
    <row r="3541" spans="1:26">
      <c r="A3541"/>
      <c r="B3541"/>
      <c r="C3541"/>
      <c r="D3541"/>
      <c r="E3541"/>
      <c r="F3541"/>
      <c r="G3541"/>
      <c r="H3541"/>
      <c r="I3541"/>
      <c r="J3541"/>
      <c r="K3541"/>
      <c r="L3541"/>
      <c r="M3541"/>
      <c r="N3541"/>
      <c r="O3541"/>
      <c r="P3541"/>
      <c r="Q3541"/>
      <c r="R3541"/>
      <c r="S3541"/>
      <c r="T3541"/>
      <c r="U3541"/>
      <c r="V3541"/>
      <c r="W3541"/>
      <c r="X3541"/>
      <c r="Y3541"/>
      <c r="Z3541"/>
    </row>
    <row r="3542" spans="1:26">
      <c r="A3542"/>
      <c r="B3542"/>
      <c r="C3542"/>
      <c r="D3542"/>
      <c r="E3542"/>
      <c r="F3542"/>
      <c r="G3542"/>
      <c r="H3542"/>
      <c r="I3542"/>
      <c r="J3542"/>
      <c r="K3542"/>
      <c r="L3542"/>
      <c r="M3542"/>
      <c r="N3542"/>
      <c r="O3542"/>
      <c r="P3542"/>
      <c r="Q3542"/>
      <c r="R3542"/>
      <c r="S3542"/>
      <c r="T3542"/>
      <c r="U3542"/>
      <c r="V3542"/>
      <c r="W3542"/>
      <c r="X3542"/>
      <c r="Y3542"/>
      <c r="Z3542"/>
    </row>
    <row r="3543" spans="1:26">
      <c r="A3543"/>
      <c r="B3543"/>
      <c r="C3543"/>
      <c r="D3543"/>
      <c r="E3543"/>
      <c r="F3543"/>
      <c r="G3543"/>
      <c r="H3543"/>
      <c r="I3543"/>
      <c r="J3543"/>
      <c r="K3543"/>
      <c r="L3543"/>
      <c r="M3543"/>
      <c r="N3543"/>
      <c r="O3543"/>
      <c r="P3543"/>
      <c r="Q3543"/>
      <c r="R3543"/>
      <c r="S3543"/>
      <c r="T3543"/>
      <c r="U3543"/>
      <c r="V3543"/>
      <c r="W3543"/>
      <c r="X3543"/>
      <c r="Y3543"/>
      <c r="Z3543"/>
    </row>
    <row r="3544" spans="1:26">
      <c r="A3544"/>
      <c r="B3544"/>
      <c r="C3544"/>
      <c r="D3544"/>
      <c r="E3544"/>
      <c r="F3544"/>
      <c r="G3544"/>
      <c r="H3544"/>
      <c r="I3544"/>
      <c r="J3544"/>
      <c r="K3544"/>
      <c r="L3544"/>
      <c r="M3544"/>
      <c r="N3544"/>
      <c r="O3544"/>
      <c r="P3544"/>
      <c r="Q3544"/>
      <c r="R3544"/>
      <c r="S3544"/>
      <c r="T3544"/>
      <c r="U3544"/>
      <c r="V3544"/>
      <c r="W3544"/>
      <c r="X3544"/>
      <c r="Y3544"/>
      <c r="Z3544"/>
    </row>
    <row r="3545" spans="1:26">
      <c r="A3545"/>
      <c r="B3545"/>
      <c r="C3545"/>
      <c r="D3545"/>
      <c r="E3545"/>
      <c r="F3545"/>
      <c r="G3545"/>
      <c r="H3545"/>
      <c r="I3545"/>
      <c r="J3545"/>
      <c r="K3545"/>
      <c r="L3545"/>
      <c r="M3545"/>
      <c r="N3545"/>
      <c r="O3545"/>
      <c r="P3545"/>
      <c r="Q3545"/>
      <c r="R3545"/>
      <c r="S3545"/>
      <c r="T3545"/>
      <c r="U3545"/>
      <c r="V3545"/>
      <c r="W3545"/>
      <c r="X3545"/>
      <c r="Y3545"/>
      <c r="Z3545"/>
    </row>
    <row r="3546" spans="1:26">
      <c r="A3546"/>
      <c r="B3546"/>
      <c r="C3546"/>
      <c r="D3546"/>
      <c r="E3546"/>
      <c r="F3546"/>
      <c r="G3546"/>
      <c r="H3546"/>
      <c r="I3546"/>
      <c r="J3546"/>
      <c r="K3546"/>
      <c r="L3546"/>
      <c r="M3546"/>
      <c r="N3546"/>
      <c r="O3546"/>
      <c r="P3546"/>
      <c r="Q3546"/>
      <c r="R3546"/>
      <c r="S3546"/>
      <c r="T3546"/>
      <c r="U3546"/>
      <c r="V3546"/>
      <c r="W3546"/>
      <c r="X3546"/>
      <c r="Y3546"/>
      <c r="Z3546"/>
    </row>
    <row r="3547" spans="1:26">
      <c r="A3547"/>
      <c r="B3547"/>
      <c r="C3547"/>
      <c r="D3547"/>
      <c r="E3547"/>
      <c r="F3547"/>
      <c r="G3547"/>
      <c r="H3547"/>
      <c r="I3547"/>
      <c r="J3547"/>
      <c r="K3547"/>
      <c r="L3547"/>
      <c r="M3547"/>
      <c r="N3547"/>
      <c r="O3547"/>
      <c r="P3547"/>
      <c r="Q3547"/>
      <c r="R3547"/>
      <c r="S3547"/>
      <c r="T3547"/>
      <c r="U3547"/>
      <c r="V3547"/>
      <c r="W3547"/>
      <c r="X3547"/>
      <c r="Y3547"/>
      <c r="Z3547"/>
    </row>
    <row r="3548" spans="1:26">
      <c r="A3548"/>
      <c r="B3548"/>
      <c r="C3548"/>
      <c r="D3548"/>
      <c r="E3548"/>
      <c r="F3548"/>
      <c r="G3548"/>
      <c r="H3548"/>
      <c r="I3548"/>
      <c r="J3548"/>
      <c r="K3548"/>
      <c r="L3548"/>
      <c r="M3548"/>
      <c r="N3548"/>
      <c r="O3548"/>
      <c r="P3548"/>
      <c r="Q3548"/>
      <c r="R3548"/>
      <c r="S3548"/>
      <c r="T3548"/>
      <c r="U3548"/>
      <c r="V3548"/>
      <c r="W3548"/>
      <c r="X3548"/>
      <c r="Y3548"/>
      <c r="Z3548"/>
    </row>
    <row r="3549" spans="1:26">
      <c r="A3549"/>
      <c r="B3549"/>
      <c r="C3549"/>
      <c r="D3549"/>
      <c r="E3549"/>
      <c r="F3549"/>
      <c r="G3549"/>
      <c r="H3549"/>
      <c r="I3549"/>
      <c r="J3549"/>
      <c r="K3549"/>
      <c r="L3549"/>
      <c r="M3549"/>
      <c r="N3549"/>
      <c r="O3549"/>
      <c r="P3549"/>
      <c r="Q3549"/>
      <c r="R3549"/>
      <c r="S3549"/>
      <c r="T3549"/>
      <c r="U3549"/>
      <c r="V3549"/>
      <c r="W3549"/>
      <c r="X3549"/>
      <c r="Y3549"/>
      <c r="Z3549"/>
    </row>
    <row r="3550" spans="1:26">
      <c r="A3550"/>
      <c r="B3550"/>
      <c r="C3550"/>
      <c r="D3550"/>
      <c r="E3550"/>
      <c r="F3550"/>
      <c r="G3550"/>
      <c r="H3550"/>
      <c r="I3550"/>
      <c r="J3550"/>
      <c r="K3550"/>
      <c r="L3550"/>
      <c r="M3550"/>
      <c r="N3550"/>
      <c r="O3550"/>
      <c r="P3550"/>
      <c r="Q3550"/>
      <c r="R3550"/>
      <c r="S3550"/>
      <c r="T3550"/>
      <c r="U3550"/>
      <c r="V3550"/>
      <c r="W3550"/>
      <c r="X3550"/>
      <c r="Y3550"/>
      <c r="Z3550"/>
    </row>
    <row r="3551" spans="1:26">
      <c r="A3551"/>
      <c r="B3551"/>
      <c r="C3551"/>
      <c r="D3551"/>
      <c r="E3551"/>
      <c r="F3551"/>
      <c r="G3551"/>
      <c r="H3551"/>
      <c r="I3551"/>
      <c r="J3551"/>
      <c r="K3551"/>
      <c r="L3551"/>
      <c r="M3551"/>
      <c r="N3551"/>
      <c r="O3551"/>
      <c r="P3551"/>
      <c r="Q3551"/>
      <c r="R3551"/>
      <c r="S3551"/>
      <c r="T3551"/>
      <c r="U3551"/>
      <c r="V3551"/>
      <c r="W3551"/>
      <c r="X3551"/>
      <c r="Y3551"/>
      <c r="Z3551"/>
    </row>
    <row r="3552" spans="1:26">
      <c r="A3552"/>
      <c r="B3552"/>
      <c r="C3552"/>
      <c r="D3552"/>
      <c r="E3552"/>
      <c r="F3552"/>
      <c r="G3552"/>
      <c r="H3552"/>
      <c r="I3552"/>
      <c r="J3552"/>
      <c r="K3552"/>
      <c r="L3552"/>
      <c r="M3552"/>
      <c r="N3552"/>
      <c r="O3552"/>
      <c r="P3552"/>
      <c r="Q3552"/>
      <c r="R3552"/>
      <c r="S3552"/>
      <c r="T3552"/>
      <c r="U3552"/>
      <c r="V3552"/>
      <c r="W3552"/>
      <c r="X3552"/>
      <c r="Y3552"/>
      <c r="Z3552"/>
    </row>
    <row r="3553" spans="1:26">
      <c r="A3553"/>
      <c r="B3553"/>
      <c r="C3553"/>
      <c r="D3553"/>
      <c r="E3553"/>
      <c r="F3553"/>
      <c r="G3553"/>
      <c r="H3553"/>
      <c r="I3553"/>
      <c r="J3553"/>
      <c r="K3553"/>
      <c r="L3553"/>
      <c r="M3553"/>
      <c r="N3553"/>
      <c r="O3553"/>
      <c r="P3553"/>
      <c r="Q3553"/>
      <c r="R3553"/>
      <c r="S3553"/>
      <c r="T3553"/>
      <c r="U3553"/>
      <c r="V3553"/>
      <c r="W3553"/>
      <c r="X3553"/>
      <c r="Y3553"/>
      <c r="Z3553"/>
    </row>
    <row r="3554" spans="1:26">
      <c r="A3554"/>
      <c r="B3554"/>
      <c r="C3554"/>
      <c r="D3554"/>
      <c r="E3554"/>
      <c r="F3554"/>
      <c r="G3554"/>
      <c r="H3554"/>
      <c r="I3554"/>
      <c r="J3554"/>
      <c r="K3554"/>
      <c r="L3554"/>
      <c r="M3554"/>
      <c r="N3554"/>
      <c r="O3554"/>
      <c r="P3554"/>
      <c r="Q3554"/>
      <c r="R3554"/>
      <c r="S3554"/>
      <c r="T3554"/>
      <c r="U3554"/>
      <c r="V3554"/>
      <c r="W3554"/>
      <c r="X3554"/>
      <c r="Y3554"/>
      <c r="Z3554"/>
    </row>
    <row r="3555" spans="1:26">
      <c r="A3555"/>
      <c r="B3555"/>
      <c r="C3555"/>
      <c r="D3555"/>
      <c r="E3555"/>
      <c r="F3555"/>
      <c r="G3555"/>
      <c r="H3555"/>
      <c r="I3555"/>
      <c r="J3555"/>
      <c r="K3555"/>
      <c r="L3555"/>
      <c r="M3555"/>
      <c r="N3555"/>
      <c r="O3555"/>
      <c r="P3555"/>
      <c r="Q3555"/>
      <c r="R3555"/>
      <c r="S3555"/>
      <c r="T3555"/>
      <c r="U3555"/>
      <c r="V3555"/>
      <c r="W3555"/>
      <c r="X3555"/>
      <c r="Y3555"/>
      <c r="Z3555"/>
    </row>
    <row r="3556" spans="1:26">
      <c r="A3556"/>
      <c r="B3556"/>
      <c r="C3556"/>
      <c r="D3556"/>
      <c r="E3556"/>
      <c r="F3556"/>
      <c r="G3556"/>
      <c r="H3556"/>
      <c r="I3556"/>
      <c r="J3556"/>
      <c r="K3556"/>
      <c r="L3556"/>
      <c r="M3556"/>
      <c r="N3556"/>
      <c r="O3556"/>
      <c r="P3556"/>
      <c r="Q3556"/>
      <c r="R3556"/>
      <c r="S3556"/>
      <c r="T3556"/>
      <c r="U3556"/>
      <c r="V3556"/>
      <c r="W3556"/>
      <c r="X3556"/>
      <c r="Y3556"/>
      <c r="Z3556"/>
    </row>
    <row r="3557" spans="1:26">
      <c r="A3557"/>
      <c r="B3557"/>
      <c r="C3557"/>
      <c r="D3557"/>
      <c r="E3557"/>
      <c r="F3557"/>
      <c r="G3557"/>
      <c r="H3557"/>
      <c r="I3557"/>
      <c r="J3557"/>
      <c r="K3557"/>
      <c r="L3557"/>
      <c r="M3557"/>
      <c r="N3557"/>
      <c r="O3557"/>
      <c r="P3557"/>
      <c r="Q3557"/>
      <c r="R3557"/>
      <c r="S3557"/>
      <c r="T3557"/>
      <c r="U3557"/>
      <c r="V3557"/>
      <c r="W3557"/>
      <c r="X3557"/>
      <c r="Y3557"/>
      <c r="Z3557"/>
    </row>
    <row r="3558" spans="1:26">
      <c r="A3558"/>
      <c r="B3558"/>
      <c r="C3558"/>
      <c r="D3558"/>
      <c r="E3558"/>
      <c r="F3558"/>
      <c r="G3558"/>
      <c r="H3558"/>
      <c r="I3558"/>
      <c r="J3558"/>
      <c r="K3558"/>
      <c r="L3558"/>
      <c r="M3558"/>
      <c r="N3558"/>
      <c r="O3558"/>
      <c r="P3558"/>
      <c r="Q3558"/>
      <c r="R3558"/>
      <c r="S3558"/>
      <c r="T3558"/>
      <c r="U3558"/>
      <c r="V3558"/>
      <c r="W3558"/>
      <c r="X3558"/>
      <c r="Y3558"/>
      <c r="Z3558"/>
    </row>
    <row r="3559" spans="1:26">
      <c r="A3559"/>
      <c r="B3559"/>
      <c r="C3559"/>
      <c r="D3559"/>
      <c r="E3559"/>
      <c r="F3559"/>
      <c r="G3559"/>
      <c r="H3559"/>
      <c r="I3559"/>
      <c r="J3559"/>
      <c r="K3559"/>
      <c r="L3559"/>
      <c r="M3559"/>
      <c r="N3559"/>
      <c r="O3559"/>
      <c r="P3559"/>
      <c r="Q3559"/>
      <c r="R3559"/>
      <c r="S3559"/>
      <c r="T3559"/>
      <c r="U3559"/>
      <c r="V3559"/>
      <c r="W3559"/>
      <c r="X3559"/>
      <c r="Y3559"/>
      <c r="Z3559"/>
    </row>
    <row r="3560" spans="1:26">
      <c r="A3560"/>
      <c r="B3560"/>
      <c r="C3560"/>
      <c r="D3560"/>
      <c r="E3560"/>
      <c r="F3560"/>
      <c r="G3560"/>
      <c r="H3560"/>
      <c r="I3560"/>
      <c r="J3560"/>
      <c r="K3560"/>
      <c r="L3560"/>
      <c r="M3560"/>
      <c r="N3560"/>
      <c r="O3560"/>
      <c r="P3560"/>
      <c r="Q3560"/>
      <c r="R3560"/>
      <c r="S3560"/>
      <c r="T3560"/>
      <c r="U3560"/>
      <c r="V3560"/>
      <c r="W3560"/>
      <c r="X3560"/>
      <c r="Y3560"/>
      <c r="Z3560"/>
    </row>
    <row r="3561" spans="1:26">
      <c r="A3561"/>
      <c r="B3561"/>
      <c r="C3561"/>
      <c r="D3561"/>
      <c r="E3561"/>
      <c r="F3561"/>
      <c r="G3561"/>
      <c r="H3561"/>
      <c r="I3561"/>
      <c r="J3561"/>
      <c r="K3561"/>
      <c r="L3561"/>
      <c r="M3561"/>
      <c r="N3561"/>
      <c r="O3561"/>
      <c r="P3561"/>
      <c r="Q3561"/>
      <c r="R3561"/>
      <c r="S3561"/>
      <c r="T3561"/>
      <c r="U3561"/>
      <c r="V3561"/>
      <c r="W3561"/>
      <c r="X3561"/>
      <c r="Y3561"/>
      <c r="Z3561"/>
    </row>
    <row r="3562" spans="1:26">
      <c r="A3562"/>
      <c r="B3562"/>
      <c r="C3562"/>
      <c r="D3562"/>
      <c r="E3562"/>
      <c r="F3562"/>
      <c r="G3562"/>
      <c r="H3562"/>
      <c r="I3562"/>
      <c r="J3562"/>
      <c r="K3562"/>
      <c r="L3562"/>
      <c r="M3562"/>
      <c r="N3562"/>
      <c r="O3562"/>
      <c r="P3562"/>
      <c r="Q3562"/>
      <c r="R3562"/>
      <c r="S3562"/>
      <c r="T3562"/>
      <c r="U3562"/>
      <c r="V3562"/>
      <c r="W3562"/>
      <c r="X3562"/>
      <c r="Y3562"/>
      <c r="Z3562"/>
    </row>
    <row r="3563" spans="1:26">
      <c r="A3563"/>
      <c r="B3563"/>
      <c r="C3563"/>
      <c r="D3563"/>
      <c r="E3563"/>
      <c r="F3563"/>
      <c r="G3563"/>
      <c r="H3563"/>
      <c r="I3563"/>
      <c r="J3563"/>
      <c r="K3563"/>
      <c r="L3563"/>
      <c r="M3563"/>
      <c r="N3563"/>
      <c r="O3563"/>
      <c r="P3563"/>
      <c r="Q3563"/>
      <c r="R3563"/>
      <c r="S3563"/>
      <c r="T3563"/>
      <c r="U3563"/>
      <c r="V3563"/>
      <c r="W3563"/>
      <c r="X3563"/>
      <c r="Y3563"/>
      <c r="Z3563"/>
    </row>
    <row r="3564" spans="1:26">
      <c r="A3564"/>
      <c r="B3564"/>
      <c r="C3564"/>
      <c r="D3564"/>
      <c r="E3564"/>
      <c r="F3564"/>
      <c r="G3564"/>
      <c r="H3564"/>
      <c r="I3564"/>
      <c r="J3564"/>
      <c r="K3564"/>
      <c r="L3564"/>
      <c r="M3564"/>
      <c r="N3564"/>
      <c r="O3564"/>
      <c r="P3564"/>
      <c r="Q3564"/>
      <c r="R3564"/>
      <c r="S3564"/>
      <c r="T3564"/>
      <c r="U3564"/>
      <c r="V3564"/>
      <c r="W3564"/>
      <c r="X3564"/>
      <c r="Y3564"/>
      <c r="Z3564"/>
    </row>
    <row r="3565" spans="1:26">
      <c r="A3565"/>
      <c r="B3565"/>
      <c r="C3565"/>
      <c r="D3565"/>
      <c r="E3565"/>
      <c r="F3565"/>
      <c r="G3565"/>
      <c r="H3565"/>
      <c r="I3565"/>
      <c r="J3565"/>
      <c r="K3565"/>
      <c r="L3565"/>
      <c r="M3565"/>
      <c r="N3565"/>
      <c r="O3565"/>
      <c r="P3565"/>
      <c r="Q3565"/>
      <c r="R3565"/>
      <c r="S3565"/>
      <c r="T3565"/>
      <c r="U3565"/>
      <c r="V3565"/>
      <c r="W3565"/>
      <c r="X3565"/>
      <c r="Y3565"/>
      <c r="Z3565"/>
    </row>
    <row r="3566" spans="1:26">
      <c r="A3566"/>
      <c r="B3566"/>
      <c r="C3566"/>
      <c r="D3566"/>
      <c r="E3566"/>
      <c r="F3566"/>
      <c r="G3566"/>
      <c r="H3566"/>
      <c r="I3566"/>
      <c r="J3566"/>
      <c r="K3566"/>
      <c r="L3566"/>
      <c r="M3566"/>
      <c r="N3566"/>
      <c r="O3566"/>
      <c r="P3566"/>
      <c r="Q3566"/>
      <c r="R3566"/>
      <c r="S3566"/>
      <c r="T3566"/>
      <c r="U3566"/>
      <c r="V3566"/>
      <c r="W3566"/>
      <c r="X3566"/>
      <c r="Y3566"/>
      <c r="Z3566"/>
    </row>
    <row r="3567" spans="1:26">
      <c r="A3567"/>
      <c r="B3567"/>
      <c r="C3567"/>
      <c r="D3567"/>
      <c r="E3567"/>
      <c r="F3567"/>
      <c r="G3567"/>
      <c r="H3567"/>
      <c r="I3567"/>
      <c r="J3567"/>
      <c r="K3567"/>
      <c r="L3567"/>
      <c r="M3567"/>
      <c r="N3567"/>
      <c r="O3567"/>
      <c r="P3567"/>
      <c r="Q3567"/>
      <c r="R3567"/>
      <c r="S3567"/>
      <c r="T3567"/>
      <c r="U3567"/>
      <c r="V3567"/>
      <c r="W3567"/>
      <c r="X3567"/>
      <c r="Y3567"/>
      <c r="Z3567"/>
    </row>
    <row r="3568" spans="1:26">
      <c r="A3568"/>
      <c r="B3568"/>
      <c r="C3568"/>
      <c r="D3568"/>
      <c r="E3568"/>
      <c r="F3568"/>
      <c r="G3568"/>
      <c r="H3568"/>
      <c r="I3568"/>
      <c r="J3568"/>
      <c r="K3568"/>
      <c r="L3568"/>
      <c r="M3568"/>
      <c r="N3568"/>
      <c r="O3568"/>
      <c r="P3568"/>
      <c r="Q3568"/>
      <c r="R3568"/>
      <c r="S3568"/>
      <c r="T3568"/>
      <c r="U3568"/>
      <c r="V3568"/>
      <c r="W3568"/>
      <c r="X3568"/>
      <c r="Y3568"/>
      <c r="Z3568"/>
    </row>
    <row r="3569" spans="1:26">
      <c r="A3569"/>
      <c r="B3569"/>
      <c r="C3569"/>
      <c r="D3569"/>
      <c r="E3569"/>
      <c r="F3569"/>
      <c r="G3569"/>
      <c r="H3569"/>
      <c r="I3569"/>
      <c r="J3569"/>
      <c r="K3569"/>
      <c r="L3569"/>
      <c r="M3569"/>
      <c r="N3569"/>
      <c r="O3569"/>
      <c r="P3569"/>
      <c r="Q3569"/>
      <c r="R3569"/>
      <c r="S3569"/>
      <c r="T3569"/>
      <c r="U3569"/>
      <c r="V3569"/>
      <c r="W3569"/>
      <c r="X3569"/>
      <c r="Y3569"/>
      <c r="Z3569"/>
    </row>
    <row r="3570" spans="1:26">
      <c r="A3570"/>
      <c r="B3570"/>
      <c r="C3570"/>
      <c r="D3570"/>
      <c r="E3570"/>
      <c r="F3570"/>
      <c r="G3570"/>
      <c r="H3570"/>
      <c r="I3570"/>
      <c r="J3570"/>
      <c r="K3570"/>
      <c r="L3570"/>
      <c r="M3570"/>
      <c r="N3570"/>
      <c r="O3570"/>
      <c r="P3570"/>
      <c r="Q3570"/>
      <c r="R3570"/>
      <c r="S3570"/>
      <c r="T3570"/>
      <c r="U3570"/>
      <c r="V3570"/>
      <c r="W3570"/>
      <c r="X3570"/>
      <c r="Y3570"/>
      <c r="Z3570"/>
    </row>
    <row r="3571" spans="1:26">
      <c r="A3571"/>
      <c r="B3571"/>
      <c r="C3571"/>
      <c r="D3571"/>
      <c r="E3571"/>
      <c r="F3571"/>
      <c r="G3571"/>
      <c r="H3571"/>
      <c r="I3571"/>
      <c r="J3571"/>
      <c r="K3571"/>
      <c r="L3571"/>
      <c r="M3571"/>
      <c r="N3571"/>
      <c r="O3571"/>
      <c r="P3571"/>
      <c r="Q3571"/>
      <c r="R3571"/>
      <c r="S3571"/>
      <c r="T3571"/>
      <c r="U3571"/>
      <c r="V3571"/>
      <c r="W3571"/>
      <c r="X3571"/>
      <c r="Y3571"/>
      <c r="Z3571"/>
    </row>
    <row r="3572" spans="1:26">
      <c r="A3572"/>
      <c r="B3572"/>
      <c r="C3572"/>
      <c r="D3572"/>
      <c r="E3572"/>
      <c r="F3572"/>
      <c r="G3572"/>
      <c r="H3572"/>
      <c r="I3572"/>
      <c r="J3572"/>
      <c r="K3572"/>
      <c r="L3572"/>
      <c r="M3572"/>
      <c r="N3572"/>
      <c r="O3572"/>
      <c r="P3572"/>
      <c r="Q3572"/>
      <c r="R3572"/>
      <c r="S3572"/>
      <c r="T3572"/>
      <c r="U3572"/>
      <c r="V3572"/>
      <c r="W3572"/>
      <c r="X3572"/>
      <c r="Y3572"/>
      <c r="Z3572"/>
    </row>
    <row r="3573" spans="1:26">
      <c r="A3573"/>
      <c r="B3573"/>
      <c r="C3573"/>
      <c r="D3573"/>
      <c r="E3573"/>
      <c r="F3573"/>
      <c r="G3573"/>
      <c r="H3573"/>
      <c r="I3573"/>
      <c r="J3573"/>
      <c r="K3573"/>
      <c r="L3573"/>
      <c r="M3573"/>
      <c r="N3573"/>
      <c r="O3573"/>
      <c r="P3573"/>
      <c r="Q3573"/>
      <c r="R3573"/>
      <c r="S3573"/>
      <c r="T3573"/>
      <c r="U3573"/>
      <c r="V3573"/>
      <c r="W3573"/>
      <c r="X3573"/>
      <c r="Y3573"/>
      <c r="Z3573"/>
    </row>
    <row r="3574" spans="1:26">
      <c r="A3574"/>
      <c r="B3574"/>
      <c r="C3574"/>
      <c r="D3574"/>
      <c r="E3574"/>
      <c r="F3574"/>
      <c r="G3574"/>
      <c r="H3574"/>
      <c r="I3574"/>
      <c r="J3574"/>
      <c r="K3574"/>
      <c r="L3574"/>
      <c r="M3574"/>
      <c r="N3574"/>
      <c r="O3574"/>
      <c r="P3574"/>
      <c r="Q3574"/>
      <c r="R3574"/>
      <c r="S3574"/>
      <c r="T3574"/>
      <c r="U3574"/>
      <c r="V3574"/>
      <c r="W3574"/>
      <c r="X3574"/>
      <c r="Y3574"/>
      <c r="Z3574"/>
    </row>
    <row r="3575" spans="1:26">
      <c r="A3575"/>
      <c r="B3575"/>
      <c r="C3575"/>
      <c r="D3575"/>
      <c r="E3575"/>
      <c r="F3575"/>
      <c r="G3575"/>
      <c r="H3575"/>
      <c r="I3575"/>
      <c r="J3575"/>
      <c r="K3575"/>
      <c r="L3575"/>
      <c r="M3575"/>
      <c r="N3575"/>
      <c r="O3575"/>
      <c r="P3575"/>
      <c r="Q3575"/>
      <c r="R3575"/>
      <c r="S3575"/>
      <c r="T3575"/>
      <c r="U3575"/>
      <c r="V3575"/>
      <c r="W3575"/>
      <c r="X3575"/>
      <c r="Y3575"/>
      <c r="Z3575"/>
    </row>
    <row r="3576" spans="1:26">
      <c r="A3576"/>
      <c r="B3576"/>
      <c r="C3576"/>
      <c r="D3576"/>
      <c r="E3576"/>
      <c r="F3576"/>
      <c r="G3576"/>
      <c r="H3576"/>
      <c r="I3576"/>
      <c r="J3576"/>
      <c r="K3576"/>
      <c r="L3576"/>
      <c r="M3576"/>
      <c r="N3576"/>
      <c r="O3576"/>
      <c r="P3576"/>
      <c r="Q3576"/>
      <c r="R3576"/>
      <c r="S3576"/>
      <c r="T3576"/>
      <c r="U3576"/>
      <c r="V3576"/>
      <c r="W3576"/>
      <c r="X3576"/>
      <c r="Y3576"/>
      <c r="Z3576"/>
    </row>
    <row r="3577" spans="1:26">
      <c r="A3577"/>
      <c r="B3577"/>
      <c r="C3577"/>
      <c r="D3577"/>
      <c r="E3577"/>
      <c r="F3577"/>
      <c r="G3577"/>
      <c r="H3577"/>
      <c r="I3577"/>
      <c r="J3577"/>
      <c r="K3577"/>
      <c r="L3577"/>
      <c r="M3577"/>
      <c r="N3577"/>
      <c r="O3577"/>
      <c r="P3577"/>
      <c r="Q3577"/>
      <c r="R3577"/>
      <c r="S3577"/>
      <c r="T3577"/>
      <c r="U3577"/>
      <c r="V3577"/>
      <c r="W3577"/>
      <c r="X3577"/>
      <c r="Y3577"/>
      <c r="Z3577"/>
    </row>
    <row r="3578" spans="1:26">
      <c r="A3578"/>
      <c r="B3578"/>
      <c r="C3578"/>
      <c r="D3578"/>
      <c r="E3578"/>
      <c r="F3578"/>
      <c r="G3578"/>
      <c r="H3578"/>
      <c r="I3578"/>
      <c r="J3578"/>
      <c r="K3578"/>
      <c r="L3578"/>
      <c r="M3578"/>
      <c r="N3578"/>
      <c r="O3578"/>
      <c r="P3578"/>
      <c r="Q3578"/>
      <c r="R3578"/>
      <c r="S3578"/>
      <c r="T3578"/>
      <c r="U3578"/>
      <c r="V3578"/>
      <c r="W3578"/>
      <c r="X3578"/>
      <c r="Y3578"/>
      <c r="Z3578"/>
    </row>
    <row r="3579" spans="1:26">
      <c r="A3579"/>
      <c r="B3579"/>
      <c r="C3579"/>
      <c r="D3579"/>
      <c r="E3579"/>
      <c r="F3579"/>
      <c r="G3579"/>
      <c r="H3579"/>
      <c r="I3579"/>
      <c r="J3579"/>
      <c r="K3579"/>
      <c r="L3579"/>
      <c r="M3579"/>
      <c r="N3579"/>
      <c r="O3579"/>
      <c r="P3579"/>
      <c r="Q3579"/>
      <c r="R3579"/>
      <c r="S3579"/>
      <c r="T3579"/>
      <c r="U3579"/>
      <c r="V3579"/>
      <c r="W3579"/>
      <c r="X3579"/>
      <c r="Y3579"/>
      <c r="Z3579"/>
    </row>
    <row r="3580" spans="1:26">
      <c r="A3580"/>
      <c r="B3580"/>
      <c r="C3580"/>
      <c r="D3580"/>
      <c r="E3580"/>
      <c r="F3580"/>
      <c r="G3580"/>
      <c r="H3580"/>
      <c r="I3580"/>
      <c r="J3580"/>
      <c r="K3580"/>
      <c r="L3580"/>
      <c r="M3580"/>
      <c r="N3580"/>
      <c r="O3580"/>
      <c r="P3580"/>
      <c r="Q3580"/>
      <c r="R3580"/>
      <c r="S3580"/>
      <c r="T3580"/>
      <c r="U3580"/>
      <c r="V3580"/>
      <c r="W3580"/>
      <c r="X3580"/>
      <c r="Y3580"/>
      <c r="Z3580"/>
    </row>
    <row r="3581" spans="1:26">
      <c r="A3581"/>
      <c r="B3581"/>
      <c r="C3581"/>
      <c r="D3581"/>
      <c r="E3581"/>
      <c r="F3581"/>
      <c r="G3581"/>
      <c r="H3581"/>
      <c r="I3581"/>
      <c r="J3581"/>
      <c r="K3581"/>
      <c r="L3581"/>
      <c r="M3581"/>
      <c r="N3581"/>
      <c r="O3581"/>
      <c r="P3581"/>
      <c r="Q3581"/>
      <c r="R3581"/>
      <c r="S3581"/>
      <c r="T3581"/>
      <c r="U3581"/>
      <c r="V3581"/>
      <c r="W3581"/>
      <c r="X3581"/>
      <c r="Y3581"/>
      <c r="Z3581"/>
    </row>
    <row r="3582" spans="1:26">
      <c r="A3582"/>
      <c r="B3582"/>
      <c r="C3582"/>
      <c r="D3582"/>
      <c r="E3582"/>
      <c r="F3582"/>
      <c r="G3582"/>
      <c r="H3582"/>
      <c r="I3582"/>
      <c r="J3582"/>
      <c r="K3582"/>
      <c r="L3582"/>
      <c r="M3582"/>
      <c r="N3582"/>
      <c r="O3582"/>
      <c r="P3582"/>
      <c r="Q3582"/>
      <c r="R3582"/>
      <c r="S3582"/>
      <c r="T3582"/>
      <c r="U3582"/>
      <c r="V3582"/>
      <c r="W3582"/>
      <c r="X3582"/>
      <c r="Y3582"/>
      <c r="Z3582"/>
    </row>
    <row r="3583" spans="1:26">
      <c r="A3583"/>
      <c r="B3583"/>
      <c r="C3583"/>
      <c r="D3583"/>
      <c r="E3583"/>
      <c r="F3583"/>
      <c r="G3583"/>
      <c r="H3583"/>
      <c r="I3583"/>
      <c r="J3583"/>
      <c r="K3583"/>
      <c r="L3583"/>
      <c r="M3583"/>
      <c r="N3583"/>
      <c r="O3583"/>
      <c r="P3583"/>
      <c r="Q3583"/>
      <c r="R3583"/>
      <c r="S3583"/>
      <c r="T3583"/>
      <c r="U3583"/>
      <c r="V3583"/>
      <c r="W3583"/>
      <c r="X3583"/>
      <c r="Y3583"/>
      <c r="Z3583"/>
    </row>
    <row r="3584" spans="1:26">
      <c r="A3584"/>
      <c r="B3584"/>
      <c r="C3584"/>
      <c r="D3584"/>
      <c r="E3584"/>
      <c r="F3584"/>
      <c r="G3584"/>
      <c r="H3584"/>
      <c r="I3584"/>
      <c r="J3584"/>
      <c r="K3584"/>
      <c r="L3584"/>
      <c r="M3584"/>
      <c r="N3584"/>
      <c r="O3584"/>
      <c r="P3584"/>
      <c r="Q3584"/>
      <c r="R3584"/>
      <c r="S3584"/>
      <c r="T3584"/>
      <c r="U3584"/>
      <c r="V3584"/>
      <c r="W3584"/>
      <c r="X3584"/>
      <c r="Y3584"/>
      <c r="Z3584"/>
    </row>
    <row r="3585" spans="1:26">
      <c r="A3585"/>
      <c r="B3585"/>
      <c r="C3585"/>
      <c r="D3585"/>
      <c r="E3585"/>
      <c r="F3585"/>
      <c r="G3585"/>
      <c r="H3585"/>
      <c r="I3585"/>
      <c r="J3585"/>
      <c r="K3585"/>
      <c r="L3585"/>
      <c r="M3585"/>
      <c r="N3585"/>
      <c r="O3585"/>
      <c r="P3585"/>
      <c r="Q3585"/>
      <c r="R3585"/>
      <c r="S3585"/>
      <c r="T3585"/>
      <c r="U3585"/>
      <c r="V3585"/>
      <c r="W3585"/>
      <c r="X3585"/>
      <c r="Y3585"/>
      <c r="Z3585"/>
    </row>
    <row r="3586" spans="1:26">
      <c r="A3586"/>
      <c r="B3586"/>
      <c r="C3586"/>
      <c r="D3586"/>
      <c r="E3586"/>
      <c r="F3586"/>
      <c r="G3586"/>
      <c r="H3586"/>
      <c r="I3586"/>
      <c r="J3586"/>
      <c r="K3586"/>
      <c r="L3586"/>
      <c r="M3586"/>
      <c r="N3586"/>
      <c r="O3586"/>
      <c r="P3586"/>
      <c r="Q3586"/>
      <c r="R3586"/>
      <c r="S3586"/>
      <c r="T3586"/>
      <c r="U3586"/>
      <c r="V3586"/>
      <c r="W3586"/>
      <c r="X3586"/>
      <c r="Y3586"/>
      <c r="Z3586"/>
    </row>
    <row r="3587" spans="1:26">
      <c r="A3587"/>
      <c r="B3587"/>
      <c r="C3587"/>
      <c r="D3587"/>
      <c r="E3587"/>
      <c r="F3587"/>
      <c r="G3587"/>
      <c r="H3587"/>
      <c r="I3587"/>
      <c r="J3587"/>
      <c r="K3587"/>
      <c r="L3587"/>
      <c r="M3587"/>
      <c r="N3587"/>
      <c r="O3587"/>
      <c r="P3587"/>
      <c r="Q3587"/>
      <c r="R3587"/>
      <c r="S3587"/>
      <c r="T3587"/>
      <c r="U3587"/>
      <c r="V3587"/>
      <c r="W3587"/>
      <c r="X3587"/>
      <c r="Y3587"/>
      <c r="Z3587"/>
    </row>
    <row r="3588" spans="1:26">
      <c r="A3588"/>
      <c r="B3588"/>
      <c r="C3588"/>
      <c r="D3588"/>
      <c r="E3588"/>
      <c r="F3588"/>
      <c r="G3588"/>
      <c r="H3588"/>
      <c r="I3588"/>
      <c r="J3588"/>
      <c r="K3588"/>
      <c r="L3588"/>
      <c r="M3588"/>
      <c r="N3588"/>
      <c r="O3588"/>
      <c r="P3588"/>
      <c r="Q3588"/>
      <c r="R3588"/>
      <c r="S3588"/>
      <c r="T3588"/>
      <c r="U3588"/>
      <c r="V3588"/>
      <c r="W3588"/>
      <c r="X3588"/>
      <c r="Y3588"/>
      <c r="Z3588"/>
    </row>
    <row r="3589" spans="1:26">
      <c r="A3589"/>
      <c r="B3589"/>
      <c r="C3589"/>
      <c r="D3589"/>
      <c r="E3589"/>
      <c r="F3589"/>
      <c r="G3589"/>
      <c r="H3589"/>
      <c r="I3589"/>
      <c r="J3589"/>
      <c r="K3589"/>
      <c r="L3589"/>
      <c r="M3589"/>
      <c r="N3589"/>
      <c r="O3589"/>
      <c r="P3589"/>
      <c r="Q3589"/>
      <c r="R3589"/>
      <c r="S3589"/>
      <c r="T3589"/>
      <c r="U3589"/>
      <c r="V3589"/>
      <c r="W3589"/>
      <c r="X3589"/>
      <c r="Y3589"/>
      <c r="Z3589"/>
    </row>
    <row r="3590" spans="1:26">
      <c r="A3590"/>
      <c r="B3590"/>
      <c r="C3590"/>
      <c r="D3590"/>
      <c r="E3590"/>
      <c r="F3590"/>
      <c r="G3590"/>
      <c r="H3590"/>
      <c r="I3590"/>
      <c r="J3590"/>
      <c r="K3590"/>
      <c r="L3590"/>
      <c r="M3590"/>
      <c r="N3590"/>
      <c r="O3590"/>
      <c r="P3590"/>
      <c r="Q3590"/>
      <c r="R3590"/>
      <c r="S3590"/>
      <c r="T3590"/>
      <c r="U3590"/>
      <c r="V3590"/>
      <c r="W3590"/>
      <c r="X3590"/>
      <c r="Y3590"/>
      <c r="Z3590"/>
    </row>
    <row r="3591" spans="1:26">
      <c r="A3591"/>
      <c r="B3591"/>
      <c r="C3591"/>
      <c r="D3591"/>
      <c r="E3591"/>
      <c r="F3591"/>
      <c r="G3591"/>
      <c r="H3591"/>
      <c r="I3591"/>
      <c r="J3591"/>
      <c r="K3591"/>
      <c r="L3591"/>
      <c r="M3591"/>
      <c r="N3591"/>
      <c r="O3591"/>
      <c r="P3591"/>
      <c r="Q3591"/>
      <c r="R3591"/>
      <c r="S3591"/>
      <c r="T3591"/>
      <c r="U3591"/>
      <c r="V3591"/>
      <c r="W3591"/>
      <c r="X3591"/>
      <c r="Y3591"/>
      <c r="Z3591"/>
    </row>
    <row r="3592" spans="1:26">
      <c r="A3592"/>
      <c r="B3592"/>
      <c r="C3592"/>
      <c r="D3592"/>
      <c r="E3592"/>
      <c r="F3592"/>
      <c r="G3592"/>
      <c r="H3592"/>
      <c r="I3592"/>
      <c r="J3592"/>
      <c r="K3592"/>
      <c r="L3592"/>
      <c r="M3592"/>
      <c r="N3592"/>
      <c r="O3592"/>
      <c r="P3592"/>
      <c r="Q3592"/>
      <c r="R3592"/>
      <c r="S3592"/>
      <c r="T3592"/>
      <c r="U3592"/>
      <c r="V3592"/>
      <c r="W3592"/>
      <c r="X3592"/>
      <c r="Y3592"/>
      <c r="Z3592"/>
    </row>
    <row r="3593" spans="1:26">
      <c r="A3593"/>
      <c r="B3593"/>
      <c r="C3593"/>
      <c r="D3593"/>
      <c r="E3593"/>
      <c r="F3593"/>
      <c r="G3593"/>
      <c r="H3593"/>
      <c r="I3593"/>
      <c r="J3593"/>
      <c r="K3593"/>
      <c r="L3593"/>
      <c r="M3593"/>
      <c r="N3593"/>
      <c r="O3593"/>
      <c r="P3593"/>
      <c r="Q3593"/>
      <c r="R3593"/>
      <c r="S3593"/>
      <c r="T3593"/>
      <c r="U3593"/>
      <c r="V3593"/>
      <c r="W3593"/>
      <c r="X3593"/>
      <c r="Y3593"/>
      <c r="Z3593"/>
    </row>
    <row r="3594" spans="1:26">
      <c r="A3594"/>
      <c r="B3594"/>
      <c r="C3594"/>
      <c r="D3594"/>
      <c r="E3594"/>
      <c r="F3594"/>
      <c r="G3594"/>
      <c r="H3594"/>
      <c r="I3594"/>
      <c r="J3594"/>
      <c r="K3594"/>
      <c r="L3594"/>
      <c r="M3594"/>
      <c r="N3594"/>
      <c r="O3594"/>
      <c r="P3594"/>
      <c r="Q3594"/>
      <c r="R3594"/>
      <c r="S3594"/>
      <c r="T3594"/>
      <c r="U3594"/>
      <c r="V3594"/>
      <c r="W3594"/>
      <c r="X3594"/>
      <c r="Y3594"/>
      <c r="Z3594"/>
    </row>
    <row r="3595" spans="1:26">
      <c r="A3595"/>
      <c r="B3595"/>
      <c r="C3595"/>
      <c r="D3595"/>
      <c r="E3595"/>
      <c r="F3595"/>
      <c r="G3595"/>
      <c r="H3595"/>
      <c r="I3595"/>
      <c r="J3595"/>
      <c r="K3595"/>
      <c r="L3595"/>
      <c r="M3595"/>
      <c r="N3595"/>
      <c r="O3595"/>
      <c r="P3595"/>
      <c r="Q3595"/>
      <c r="R3595"/>
      <c r="S3595"/>
      <c r="T3595"/>
      <c r="U3595"/>
      <c r="V3595"/>
      <c r="W3595"/>
      <c r="X3595"/>
      <c r="Y3595"/>
      <c r="Z3595"/>
    </row>
    <row r="3596" spans="1:26">
      <c r="A3596"/>
      <c r="B3596"/>
      <c r="C3596"/>
      <c r="D3596"/>
      <c r="E3596"/>
      <c r="F3596"/>
      <c r="G3596"/>
      <c r="H3596"/>
      <c r="I3596"/>
      <c r="J3596"/>
      <c r="K3596"/>
      <c r="L3596"/>
      <c r="M3596"/>
      <c r="N3596"/>
      <c r="O3596"/>
      <c r="P3596"/>
      <c r="Q3596"/>
      <c r="R3596"/>
      <c r="S3596"/>
      <c r="T3596"/>
      <c r="U3596"/>
      <c r="V3596"/>
      <c r="W3596"/>
      <c r="X3596"/>
      <c r="Y3596"/>
      <c r="Z3596"/>
    </row>
    <row r="3597" spans="1:26">
      <c r="A3597"/>
      <c r="B3597"/>
      <c r="C3597"/>
      <c r="D3597"/>
      <c r="E3597"/>
      <c r="F3597"/>
      <c r="G3597"/>
      <c r="H3597"/>
      <c r="I3597"/>
      <c r="J3597"/>
      <c r="K3597"/>
      <c r="L3597"/>
      <c r="M3597"/>
      <c r="N3597"/>
      <c r="O3597"/>
      <c r="P3597"/>
      <c r="Q3597"/>
      <c r="R3597"/>
      <c r="S3597"/>
      <c r="T3597"/>
      <c r="U3597"/>
      <c r="V3597"/>
      <c r="W3597"/>
      <c r="X3597"/>
      <c r="Y3597"/>
      <c r="Z3597"/>
    </row>
    <row r="3598" spans="1:26">
      <c r="A3598"/>
      <c r="B3598"/>
      <c r="C3598"/>
      <c r="D3598"/>
      <c r="E3598"/>
      <c r="F3598"/>
      <c r="G3598"/>
      <c r="H3598"/>
      <c r="I3598"/>
      <c r="J3598"/>
      <c r="K3598"/>
      <c r="L3598"/>
      <c r="M3598"/>
      <c r="N3598"/>
      <c r="O3598"/>
      <c r="P3598"/>
      <c r="Q3598"/>
      <c r="R3598"/>
      <c r="S3598"/>
      <c r="T3598"/>
      <c r="U3598"/>
      <c r="V3598"/>
      <c r="W3598"/>
      <c r="X3598"/>
      <c r="Y3598"/>
      <c r="Z3598"/>
    </row>
    <row r="3599" spans="1:26">
      <c r="A3599"/>
      <c r="B3599"/>
      <c r="C3599"/>
      <c r="D3599"/>
      <c r="E3599"/>
      <c r="F3599"/>
      <c r="G3599"/>
      <c r="H3599"/>
      <c r="I3599"/>
      <c r="J3599"/>
      <c r="K3599"/>
      <c r="L3599"/>
      <c r="M3599"/>
      <c r="N3599"/>
      <c r="O3599"/>
      <c r="P3599"/>
      <c r="Q3599"/>
      <c r="R3599"/>
      <c r="S3599"/>
      <c r="T3599"/>
      <c r="U3599"/>
      <c r="V3599"/>
      <c r="W3599"/>
      <c r="X3599"/>
      <c r="Y3599"/>
      <c r="Z3599"/>
    </row>
    <row r="3600" spans="1:26">
      <c r="A3600"/>
      <c r="B3600"/>
      <c r="C3600"/>
      <c r="D3600"/>
      <c r="E3600"/>
      <c r="F3600"/>
      <c r="G3600"/>
      <c r="H3600"/>
      <c r="I3600"/>
      <c r="J3600"/>
      <c r="K3600"/>
      <c r="L3600"/>
      <c r="M3600"/>
      <c r="N3600"/>
      <c r="O3600"/>
      <c r="P3600"/>
      <c r="Q3600"/>
      <c r="R3600"/>
      <c r="S3600"/>
      <c r="T3600"/>
      <c r="U3600"/>
      <c r="V3600"/>
      <c r="W3600"/>
      <c r="X3600"/>
      <c r="Y3600"/>
      <c r="Z3600"/>
    </row>
    <row r="3601" spans="1:26">
      <c r="A3601"/>
      <c r="B3601"/>
      <c r="C3601"/>
      <c r="D3601"/>
      <c r="E3601"/>
      <c r="F3601"/>
      <c r="G3601"/>
      <c r="H3601"/>
      <c r="I3601"/>
      <c r="J3601"/>
      <c r="K3601"/>
      <c r="L3601"/>
      <c r="M3601"/>
      <c r="N3601"/>
      <c r="O3601"/>
      <c r="P3601"/>
      <c r="Q3601"/>
      <c r="R3601"/>
      <c r="S3601"/>
      <c r="T3601"/>
      <c r="U3601"/>
      <c r="V3601"/>
      <c r="W3601"/>
      <c r="X3601"/>
      <c r="Y3601"/>
      <c r="Z3601"/>
    </row>
    <row r="3602" spans="1:26">
      <c r="A3602"/>
      <c r="B3602"/>
      <c r="C3602"/>
      <c r="D3602"/>
      <c r="E3602"/>
      <c r="F3602"/>
      <c r="G3602"/>
      <c r="H3602"/>
      <c r="I3602"/>
      <c r="J3602"/>
      <c r="K3602"/>
      <c r="L3602"/>
      <c r="M3602"/>
      <c r="N3602"/>
      <c r="O3602"/>
      <c r="P3602"/>
      <c r="Q3602"/>
      <c r="R3602"/>
      <c r="S3602"/>
      <c r="T3602"/>
      <c r="U3602"/>
      <c r="V3602"/>
      <c r="W3602"/>
      <c r="X3602"/>
      <c r="Y3602"/>
      <c r="Z3602"/>
    </row>
    <row r="3603" spans="1:26">
      <c r="A3603"/>
      <c r="B3603"/>
      <c r="C3603"/>
      <c r="D3603"/>
      <c r="E3603"/>
      <c r="F3603"/>
      <c r="G3603"/>
      <c r="H3603"/>
      <c r="I3603"/>
      <c r="J3603"/>
      <c r="K3603"/>
      <c r="L3603"/>
      <c r="M3603"/>
      <c r="N3603"/>
      <c r="O3603"/>
      <c r="P3603"/>
      <c r="Q3603"/>
      <c r="R3603"/>
      <c r="S3603"/>
      <c r="T3603"/>
      <c r="U3603"/>
      <c r="V3603"/>
      <c r="W3603"/>
      <c r="X3603"/>
      <c r="Y3603"/>
      <c r="Z3603"/>
    </row>
    <row r="3604" spans="1:26">
      <c r="A3604"/>
      <c r="B3604"/>
      <c r="C3604"/>
      <c r="D3604"/>
      <c r="E3604"/>
      <c r="F3604"/>
      <c r="G3604"/>
      <c r="H3604"/>
      <c r="I3604"/>
      <c r="J3604"/>
      <c r="K3604"/>
      <c r="L3604"/>
      <c r="M3604"/>
      <c r="N3604"/>
      <c r="O3604"/>
      <c r="P3604"/>
      <c r="Q3604"/>
      <c r="R3604"/>
      <c r="S3604"/>
      <c r="T3604"/>
      <c r="U3604"/>
      <c r="V3604"/>
      <c r="W3604"/>
      <c r="X3604"/>
      <c r="Y3604"/>
      <c r="Z3604"/>
    </row>
    <row r="3605" spans="1:26">
      <c r="A3605"/>
      <c r="B3605"/>
      <c r="C3605"/>
      <c r="D3605"/>
      <c r="E3605"/>
      <c r="F3605"/>
      <c r="G3605"/>
      <c r="H3605"/>
      <c r="I3605"/>
      <c r="J3605"/>
      <c r="K3605"/>
      <c r="L3605"/>
      <c r="M3605"/>
      <c r="N3605"/>
      <c r="O3605"/>
      <c r="P3605"/>
      <c r="Q3605"/>
      <c r="R3605"/>
      <c r="S3605"/>
      <c r="T3605"/>
      <c r="U3605"/>
      <c r="V3605"/>
      <c r="W3605"/>
      <c r="X3605"/>
      <c r="Y3605"/>
      <c r="Z3605"/>
    </row>
    <row r="3606" spans="1:26">
      <c r="A3606"/>
      <c r="B3606"/>
      <c r="C3606"/>
      <c r="D3606"/>
      <c r="E3606"/>
      <c r="F3606"/>
      <c r="G3606"/>
      <c r="H3606"/>
      <c r="I3606"/>
      <c r="J3606"/>
      <c r="K3606"/>
      <c r="L3606"/>
      <c r="M3606"/>
      <c r="N3606"/>
      <c r="O3606"/>
      <c r="P3606"/>
      <c r="Q3606"/>
      <c r="R3606"/>
      <c r="S3606"/>
      <c r="T3606"/>
      <c r="U3606"/>
      <c r="V3606"/>
      <c r="W3606"/>
      <c r="X3606"/>
      <c r="Y3606"/>
      <c r="Z3606"/>
    </row>
    <row r="3607" spans="1:26">
      <c r="A3607"/>
      <c r="B3607"/>
      <c r="C3607"/>
      <c r="D3607"/>
      <c r="E3607"/>
      <c r="F3607"/>
      <c r="G3607"/>
      <c r="H3607"/>
      <c r="I3607"/>
      <c r="J3607"/>
      <c r="K3607"/>
      <c r="L3607"/>
      <c r="M3607"/>
      <c r="N3607"/>
      <c r="O3607"/>
      <c r="P3607"/>
      <c r="Q3607"/>
      <c r="R3607"/>
      <c r="S3607"/>
      <c r="T3607"/>
      <c r="U3607"/>
      <c r="V3607"/>
      <c r="W3607"/>
      <c r="X3607"/>
      <c r="Y3607"/>
      <c r="Z3607"/>
    </row>
    <row r="3608" spans="1:26">
      <c r="A3608"/>
      <c r="B3608"/>
      <c r="C3608"/>
      <c r="D3608"/>
      <c r="E3608"/>
      <c r="F3608"/>
      <c r="G3608"/>
      <c r="H3608"/>
      <c r="I3608"/>
      <c r="J3608"/>
      <c r="K3608"/>
      <c r="L3608"/>
      <c r="M3608"/>
      <c r="N3608"/>
      <c r="O3608"/>
      <c r="P3608"/>
      <c r="Q3608"/>
      <c r="R3608"/>
      <c r="S3608"/>
      <c r="T3608"/>
      <c r="U3608"/>
      <c r="V3608"/>
      <c r="W3608"/>
      <c r="X3608"/>
      <c r="Y3608"/>
      <c r="Z3608"/>
    </row>
    <row r="3609" spans="1:26">
      <c r="A3609"/>
      <c r="B3609"/>
      <c r="C3609"/>
      <c r="D3609"/>
      <c r="E3609"/>
      <c r="F3609"/>
      <c r="G3609"/>
      <c r="H3609"/>
      <c r="I3609"/>
      <c r="J3609"/>
      <c r="K3609"/>
      <c r="L3609"/>
      <c r="M3609"/>
      <c r="N3609"/>
      <c r="O3609"/>
      <c r="P3609"/>
      <c r="Q3609"/>
      <c r="R3609"/>
      <c r="S3609"/>
      <c r="T3609"/>
      <c r="U3609"/>
      <c r="V3609"/>
      <c r="W3609"/>
      <c r="X3609"/>
      <c r="Y3609"/>
      <c r="Z3609"/>
    </row>
    <row r="3610" spans="1:26">
      <c r="A3610"/>
      <c r="B3610"/>
      <c r="C3610"/>
      <c r="D3610"/>
      <c r="E3610"/>
      <c r="F3610"/>
      <c r="G3610"/>
      <c r="H3610"/>
      <c r="I3610"/>
      <c r="J3610"/>
      <c r="K3610"/>
      <c r="L3610"/>
      <c r="M3610"/>
      <c r="N3610"/>
      <c r="O3610"/>
      <c r="P3610"/>
      <c r="Q3610"/>
      <c r="R3610"/>
      <c r="S3610"/>
      <c r="T3610"/>
      <c r="U3610"/>
      <c r="V3610"/>
      <c r="W3610"/>
      <c r="X3610"/>
      <c r="Y3610"/>
      <c r="Z3610"/>
    </row>
    <row r="3611" spans="1:26">
      <c r="A3611"/>
      <c r="B3611"/>
      <c r="C3611"/>
      <c r="D3611"/>
      <c r="E3611"/>
      <c r="F3611"/>
      <c r="G3611"/>
      <c r="H3611"/>
      <c r="I3611"/>
      <c r="J3611"/>
      <c r="K3611"/>
      <c r="L3611"/>
      <c r="M3611"/>
      <c r="N3611"/>
      <c r="O3611"/>
      <c r="P3611"/>
      <c r="Q3611"/>
      <c r="R3611"/>
      <c r="S3611"/>
      <c r="T3611"/>
      <c r="U3611"/>
      <c r="V3611"/>
      <c r="W3611"/>
      <c r="X3611"/>
      <c r="Y3611"/>
      <c r="Z3611"/>
    </row>
    <row r="3612" spans="1:26">
      <c r="A3612"/>
      <c r="B3612"/>
      <c r="C3612"/>
      <c r="D3612"/>
      <c r="E3612"/>
      <c r="F3612"/>
      <c r="G3612"/>
      <c r="H3612"/>
      <c r="I3612"/>
      <c r="J3612"/>
      <c r="K3612"/>
      <c r="L3612"/>
      <c r="M3612"/>
      <c r="N3612"/>
      <c r="O3612"/>
      <c r="P3612"/>
      <c r="Q3612"/>
      <c r="R3612"/>
      <c r="S3612"/>
      <c r="T3612"/>
      <c r="U3612"/>
      <c r="V3612"/>
      <c r="W3612"/>
      <c r="X3612"/>
      <c r="Y3612"/>
      <c r="Z3612"/>
    </row>
    <row r="3613" spans="1:26">
      <c r="A3613"/>
      <c r="B3613"/>
      <c r="C3613"/>
      <c r="D3613"/>
      <c r="E3613"/>
      <c r="F3613"/>
      <c r="G3613"/>
      <c r="H3613"/>
      <c r="I3613"/>
      <c r="J3613"/>
      <c r="K3613"/>
      <c r="L3613"/>
      <c r="M3613"/>
      <c r="N3613"/>
      <c r="O3613"/>
      <c r="P3613"/>
      <c r="Q3613"/>
      <c r="R3613"/>
      <c r="S3613"/>
      <c r="T3613"/>
      <c r="U3613"/>
      <c r="V3613"/>
      <c r="W3613"/>
      <c r="X3613"/>
      <c r="Y3613"/>
      <c r="Z3613"/>
    </row>
    <row r="3614" spans="1:26">
      <c r="A3614"/>
      <c r="B3614"/>
      <c r="C3614"/>
      <c r="D3614"/>
      <c r="E3614"/>
      <c r="F3614"/>
      <c r="G3614"/>
      <c r="H3614"/>
      <c r="I3614"/>
      <c r="J3614"/>
      <c r="K3614"/>
      <c r="L3614"/>
      <c r="M3614"/>
      <c r="N3614"/>
      <c r="O3614"/>
      <c r="P3614"/>
      <c r="Q3614"/>
      <c r="R3614"/>
      <c r="S3614"/>
      <c r="T3614"/>
      <c r="U3614"/>
      <c r="V3614"/>
      <c r="W3614"/>
      <c r="X3614"/>
      <c r="Y3614"/>
      <c r="Z3614"/>
    </row>
    <row r="3615" spans="1:26">
      <c r="A3615"/>
      <c r="B3615"/>
      <c r="C3615"/>
      <c r="D3615"/>
      <c r="E3615"/>
      <c r="F3615"/>
      <c r="G3615"/>
      <c r="H3615"/>
      <c r="I3615"/>
      <c r="J3615"/>
      <c r="K3615"/>
      <c r="L3615"/>
      <c r="M3615"/>
      <c r="N3615"/>
      <c r="O3615"/>
      <c r="P3615"/>
      <c r="Q3615"/>
      <c r="R3615"/>
      <c r="S3615"/>
      <c r="T3615"/>
      <c r="U3615"/>
      <c r="V3615"/>
      <c r="W3615"/>
      <c r="X3615"/>
      <c r="Y3615"/>
      <c r="Z3615"/>
    </row>
    <row r="3616" spans="1:26">
      <c r="A3616"/>
      <c r="B3616"/>
      <c r="C3616"/>
      <c r="D3616"/>
      <c r="E3616"/>
      <c r="F3616"/>
      <c r="G3616"/>
      <c r="H3616"/>
      <c r="I3616"/>
      <c r="J3616"/>
      <c r="K3616"/>
      <c r="L3616"/>
      <c r="M3616"/>
      <c r="N3616"/>
      <c r="O3616"/>
      <c r="P3616"/>
      <c r="Q3616"/>
      <c r="R3616"/>
      <c r="S3616"/>
      <c r="T3616"/>
      <c r="U3616"/>
      <c r="V3616"/>
      <c r="W3616"/>
      <c r="X3616"/>
      <c r="Y3616"/>
      <c r="Z3616"/>
    </row>
    <row r="3617" spans="1:26">
      <c r="A3617"/>
      <c r="B3617"/>
      <c r="C3617"/>
      <c r="D3617"/>
      <c r="E3617"/>
      <c r="F3617"/>
      <c r="G3617"/>
      <c r="H3617"/>
      <c r="I3617"/>
      <c r="J3617"/>
      <c r="K3617"/>
      <c r="L3617"/>
      <c r="M3617"/>
      <c r="N3617"/>
      <c r="O3617"/>
      <c r="P3617"/>
      <c r="Q3617"/>
      <c r="R3617"/>
      <c r="S3617"/>
      <c r="T3617"/>
      <c r="U3617"/>
      <c r="V3617"/>
      <c r="W3617"/>
      <c r="X3617"/>
      <c r="Y3617"/>
      <c r="Z3617"/>
    </row>
    <row r="3618" spans="1:26">
      <c r="A3618"/>
      <c r="B3618"/>
      <c r="C3618"/>
      <c r="D3618"/>
      <c r="E3618"/>
      <c r="F3618"/>
      <c r="G3618"/>
      <c r="H3618"/>
      <c r="I3618"/>
      <c r="J3618"/>
      <c r="K3618"/>
      <c r="L3618"/>
      <c r="M3618"/>
      <c r="N3618"/>
      <c r="O3618"/>
      <c r="P3618"/>
      <c r="Q3618"/>
      <c r="R3618"/>
      <c r="S3618"/>
      <c r="T3618"/>
      <c r="U3618"/>
      <c r="V3618"/>
      <c r="W3618"/>
      <c r="X3618"/>
      <c r="Y3618"/>
      <c r="Z3618"/>
    </row>
    <row r="3619" spans="1:26">
      <c r="A3619"/>
      <c r="B3619"/>
      <c r="C3619"/>
      <c r="D3619"/>
      <c r="E3619"/>
      <c r="F3619"/>
      <c r="G3619"/>
      <c r="H3619"/>
      <c r="I3619"/>
      <c r="J3619"/>
      <c r="K3619"/>
      <c r="L3619"/>
      <c r="M3619"/>
      <c r="N3619"/>
      <c r="O3619"/>
      <c r="P3619"/>
      <c r="Q3619"/>
      <c r="R3619"/>
      <c r="S3619"/>
      <c r="T3619"/>
      <c r="U3619"/>
      <c r="V3619"/>
      <c r="W3619"/>
      <c r="X3619"/>
      <c r="Y3619"/>
      <c r="Z3619"/>
    </row>
    <row r="3620" spans="1:26">
      <c r="A3620"/>
      <c r="B3620"/>
      <c r="C3620"/>
      <c r="D3620"/>
      <c r="E3620"/>
      <c r="F3620"/>
      <c r="G3620"/>
      <c r="H3620"/>
      <c r="I3620"/>
      <c r="J3620"/>
      <c r="K3620"/>
      <c r="L3620"/>
      <c r="M3620"/>
      <c r="N3620"/>
      <c r="O3620"/>
      <c r="P3620"/>
      <c r="Q3620"/>
      <c r="R3620"/>
      <c r="S3620"/>
      <c r="T3620"/>
      <c r="U3620"/>
      <c r="V3620"/>
      <c r="W3620"/>
      <c r="X3620"/>
      <c r="Y3620"/>
      <c r="Z3620"/>
    </row>
    <row r="3621" spans="1:26">
      <c r="A3621"/>
      <c r="B3621"/>
      <c r="C3621"/>
      <c r="D3621"/>
      <c r="E3621"/>
      <c r="F3621"/>
      <c r="G3621"/>
      <c r="H3621"/>
      <c r="I3621"/>
      <c r="J3621"/>
      <c r="K3621"/>
      <c r="L3621"/>
      <c r="M3621"/>
      <c r="N3621"/>
      <c r="O3621"/>
      <c r="P3621"/>
      <c r="Q3621"/>
      <c r="R3621"/>
      <c r="S3621"/>
      <c r="T3621"/>
      <c r="U3621"/>
      <c r="V3621"/>
      <c r="W3621"/>
      <c r="X3621"/>
      <c r="Y3621"/>
      <c r="Z3621"/>
    </row>
    <row r="3622" spans="1:26">
      <c r="A3622"/>
      <c r="B3622"/>
      <c r="C3622"/>
      <c r="D3622"/>
      <c r="E3622"/>
      <c r="F3622"/>
      <c r="G3622"/>
      <c r="H3622"/>
      <c r="I3622"/>
      <c r="J3622"/>
      <c r="K3622"/>
      <c r="L3622"/>
      <c r="M3622"/>
      <c r="N3622"/>
      <c r="O3622"/>
      <c r="P3622"/>
      <c r="Q3622"/>
      <c r="R3622"/>
      <c r="S3622"/>
      <c r="T3622"/>
      <c r="U3622"/>
      <c r="V3622"/>
      <c r="W3622"/>
      <c r="X3622"/>
      <c r="Y3622"/>
      <c r="Z3622"/>
    </row>
    <row r="3623" spans="1:26">
      <c r="A3623"/>
      <c r="B3623"/>
      <c r="C3623"/>
      <c r="D3623"/>
      <c r="E3623"/>
      <c r="F3623"/>
      <c r="G3623"/>
      <c r="H3623"/>
      <c r="I3623"/>
      <c r="J3623"/>
      <c r="K3623"/>
      <c r="L3623"/>
      <c r="M3623"/>
      <c r="N3623"/>
      <c r="O3623"/>
      <c r="P3623"/>
      <c r="Q3623"/>
      <c r="R3623"/>
      <c r="S3623"/>
      <c r="T3623"/>
      <c r="U3623"/>
      <c r="V3623"/>
      <c r="W3623"/>
      <c r="X3623"/>
      <c r="Y3623"/>
      <c r="Z3623"/>
    </row>
    <row r="3624" spans="1:26">
      <c r="A3624"/>
      <c r="B3624"/>
      <c r="C3624"/>
      <c r="D3624"/>
      <c r="E3624"/>
      <c r="F3624"/>
      <c r="G3624"/>
      <c r="H3624"/>
      <c r="I3624"/>
      <c r="J3624"/>
      <c r="K3624"/>
      <c r="L3624"/>
      <c r="M3624"/>
      <c r="N3624"/>
      <c r="O3624"/>
      <c r="P3624"/>
      <c r="Q3624"/>
      <c r="R3624"/>
      <c r="S3624"/>
      <c r="T3624"/>
      <c r="U3624"/>
      <c r="V3624"/>
      <c r="W3624"/>
      <c r="X3624"/>
      <c r="Y3624"/>
      <c r="Z3624"/>
    </row>
    <row r="3625" spans="1:26">
      <c r="A3625"/>
      <c r="B3625"/>
      <c r="C3625"/>
      <c r="D3625"/>
      <c r="E3625"/>
      <c r="F3625"/>
      <c r="G3625"/>
      <c r="H3625"/>
      <c r="I3625"/>
      <c r="J3625"/>
      <c r="K3625"/>
      <c r="L3625"/>
      <c r="M3625"/>
      <c r="N3625"/>
      <c r="O3625"/>
      <c r="P3625"/>
      <c r="Q3625"/>
      <c r="R3625"/>
      <c r="S3625"/>
      <c r="T3625"/>
      <c r="U3625"/>
      <c r="V3625"/>
      <c r="W3625"/>
      <c r="X3625"/>
      <c r="Y3625"/>
      <c r="Z3625"/>
    </row>
    <row r="3626" spans="1:26">
      <c r="A3626"/>
      <c r="B3626"/>
      <c r="C3626"/>
      <c r="D3626"/>
      <c r="E3626"/>
      <c r="F3626"/>
      <c r="G3626"/>
      <c r="H3626"/>
      <c r="I3626"/>
      <c r="J3626"/>
      <c r="K3626"/>
      <c r="L3626"/>
      <c r="M3626"/>
      <c r="N3626"/>
      <c r="O3626"/>
      <c r="P3626"/>
      <c r="Q3626"/>
      <c r="R3626"/>
      <c r="S3626"/>
      <c r="T3626"/>
      <c r="U3626"/>
      <c r="V3626"/>
      <c r="W3626"/>
      <c r="X3626"/>
      <c r="Y3626"/>
      <c r="Z3626"/>
    </row>
    <row r="3627" spans="1:26">
      <c r="A3627"/>
      <c r="B3627"/>
      <c r="C3627"/>
      <c r="D3627"/>
      <c r="E3627"/>
      <c r="F3627"/>
      <c r="G3627"/>
      <c r="H3627"/>
      <c r="I3627"/>
      <c r="J3627"/>
      <c r="K3627"/>
      <c r="L3627"/>
      <c r="M3627"/>
      <c r="N3627"/>
      <c r="O3627"/>
      <c r="P3627"/>
      <c r="Q3627"/>
      <c r="R3627"/>
      <c r="S3627"/>
      <c r="T3627"/>
      <c r="U3627"/>
      <c r="V3627"/>
      <c r="W3627"/>
      <c r="X3627"/>
      <c r="Y3627"/>
      <c r="Z3627"/>
    </row>
    <row r="3628" spans="1:26">
      <c r="A3628"/>
      <c r="B3628"/>
      <c r="C3628"/>
      <c r="D3628"/>
      <c r="E3628"/>
      <c r="F3628"/>
      <c r="G3628"/>
      <c r="H3628"/>
      <c r="I3628"/>
      <c r="J3628"/>
      <c r="K3628"/>
      <c r="L3628"/>
      <c r="M3628"/>
      <c r="N3628"/>
      <c r="O3628"/>
      <c r="P3628"/>
      <c r="Q3628"/>
      <c r="R3628"/>
      <c r="S3628"/>
      <c r="T3628"/>
      <c r="U3628"/>
      <c r="V3628"/>
      <c r="W3628"/>
      <c r="X3628"/>
      <c r="Y3628"/>
      <c r="Z3628"/>
    </row>
    <row r="3629" spans="1:26">
      <c r="A3629"/>
      <c r="B3629"/>
      <c r="C3629"/>
      <c r="D3629"/>
      <c r="E3629"/>
      <c r="F3629"/>
      <c r="G3629"/>
      <c r="H3629"/>
      <c r="I3629"/>
      <c r="J3629"/>
      <c r="K3629"/>
      <c r="L3629"/>
      <c r="M3629"/>
      <c r="N3629"/>
      <c r="O3629"/>
      <c r="P3629"/>
      <c r="Q3629"/>
      <c r="R3629"/>
      <c r="S3629"/>
      <c r="T3629"/>
      <c r="U3629"/>
      <c r="V3629"/>
      <c r="W3629"/>
      <c r="X3629"/>
      <c r="Y3629"/>
      <c r="Z3629"/>
    </row>
    <row r="3630" spans="1:26">
      <c r="A3630"/>
      <c r="B3630"/>
      <c r="C3630"/>
      <c r="D3630"/>
      <c r="E3630"/>
      <c r="F3630"/>
      <c r="G3630"/>
      <c r="H3630"/>
      <c r="I3630"/>
      <c r="J3630"/>
      <c r="K3630"/>
      <c r="L3630"/>
      <c r="M3630"/>
      <c r="N3630"/>
      <c r="O3630"/>
      <c r="P3630"/>
      <c r="Q3630"/>
      <c r="R3630"/>
      <c r="S3630"/>
      <c r="T3630"/>
      <c r="U3630"/>
      <c r="V3630"/>
      <c r="W3630"/>
      <c r="X3630"/>
      <c r="Y3630"/>
      <c r="Z3630"/>
    </row>
    <row r="3631" spans="1:26">
      <c r="A3631"/>
      <c r="B3631"/>
      <c r="C3631"/>
      <c r="D3631"/>
      <c r="E3631"/>
      <c r="F3631"/>
      <c r="G3631"/>
      <c r="H3631"/>
      <c r="I3631"/>
      <c r="J3631"/>
      <c r="K3631"/>
      <c r="L3631"/>
      <c r="M3631"/>
      <c r="N3631"/>
      <c r="O3631"/>
      <c r="P3631"/>
      <c r="Q3631"/>
      <c r="R3631"/>
      <c r="S3631"/>
      <c r="T3631"/>
      <c r="U3631"/>
      <c r="V3631"/>
      <c r="W3631"/>
      <c r="X3631"/>
      <c r="Y3631"/>
      <c r="Z3631"/>
    </row>
    <row r="3632" spans="1:26">
      <c r="A3632"/>
      <c r="B3632"/>
      <c r="C3632"/>
      <c r="D3632"/>
      <c r="E3632"/>
      <c r="F3632"/>
      <c r="G3632"/>
      <c r="H3632"/>
      <c r="I3632"/>
      <c r="J3632"/>
      <c r="K3632"/>
      <c r="L3632"/>
      <c r="M3632"/>
      <c r="N3632"/>
      <c r="O3632"/>
      <c r="P3632"/>
      <c r="Q3632"/>
      <c r="R3632"/>
      <c r="S3632"/>
      <c r="T3632"/>
      <c r="U3632"/>
      <c r="V3632"/>
      <c r="W3632"/>
      <c r="X3632"/>
      <c r="Y3632"/>
      <c r="Z3632"/>
    </row>
    <row r="3633" spans="1:26">
      <c r="A3633"/>
      <c r="B3633"/>
      <c r="C3633"/>
      <c r="D3633"/>
      <c r="E3633"/>
      <c r="F3633"/>
      <c r="G3633"/>
      <c r="H3633"/>
      <c r="I3633"/>
      <c r="J3633"/>
      <c r="K3633"/>
      <c r="L3633"/>
      <c r="M3633"/>
      <c r="N3633"/>
      <c r="O3633"/>
      <c r="P3633"/>
      <c r="Q3633"/>
      <c r="R3633"/>
      <c r="S3633"/>
      <c r="T3633"/>
      <c r="U3633"/>
      <c r="V3633"/>
      <c r="W3633"/>
      <c r="X3633"/>
      <c r="Y3633"/>
      <c r="Z3633"/>
    </row>
    <row r="3634" spans="1:26">
      <c r="A3634"/>
      <c r="B3634"/>
      <c r="C3634"/>
      <c r="D3634"/>
      <c r="E3634"/>
      <c r="F3634"/>
      <c r="G3634"/>
      <c r="H3634"/>
      <c r="I3634"/>
      <c r="J3634"/>
      <c r="K3634"/>
      <c r="L3634"/>
      <c r="M3634"/>
      <c r="N3634"/>
      <c r="O3634"/>
      <c r="P3634"/>
      <c r="Q3634"/>
      <c r="R3634"/>
      <c r="S3634"/>
      <c r="T3634"/>
      <c r="U3634"/>
      <c r="V3634"/>
      <c r="W3634"/>
      <c r="X3634"/>
      <c r="Y3634"/>
      <c r="Z3634"/>
    </row>
    <row r="3635" spans="1:26">
      <c r="A3635"/>
      <c r="B3635"/>
      <c r="C3635"/>
      <c r="D3635"/>
      <c r="E3635"/>
      <c r="F3635"/>
      <c r="G3635"/>
      <c r="H3635"/>
      <c r="I3635"/>
      <c r="J3635"/>
      <c r="K3635"/>
      <c r="L3635"/>
      <c r="M3635"/>
      <c r="N3635"/>
      <c r="O3635"/>
      <c r="P3635"/>
      <c r="Q3635"/>
      <c r="R3635"/>
      <c r="S3635"/>
      <c r="T3635"/>
      <c r="U3635"/>
      <c r="V3635"/>
      <c r="W3635"/>
      <c r="X3635"/>
      <c r="Y3635"/>
      <c r="Z3635"/>
    </row>
    <row r="3636" spans="1:26">
      <c r="A3636"/>
      <c r="B3636"/>
      <c r="C3636"/>
      <c r="D3636"/>
      <c r="E3636"/>
      <c r="F3636"/>
      <c r="G3636"/>
      <c r="H3636"/>
      <c r="I3636"/>
      <c r="J3636"/>
      <c r="K3636"/>
      <c r="L3636"/>
      <c r="M3636"/>
      <c r="N3636"/>
      <c r="O3636"/>
      <c r="P3636"/>
      <c r="Q3636"/>
      <c r="R3636"/>
      <c r="S3636"/>
      <c r="T3636"/>
      <c r="U3636"/>
      <c r="V3636"/>
      <c r="W3636"/>
      <c r="X3636"/>
      <c r="Y3636"/>
      <c r="Z3636"/>
    </row>
    <row r="3637" spans="1:26">
      <c r="A3637"/>
      <c r="B3637"/>
      <c r="C3637"/>
      <c r="D3637"/>
      <c r="E3637"/>
      <c r="F3637"/>
      <c r="G3637"/>
      <c r="H3637"/>
      <c r="I3637"/>
      <c r="J3637"/>
      <c r="K3637"/>
      <c r="L3637"/>
      <c r="M3637"/>
      <c r="N3637"/>
      <c r="O3637"/>
      <c r="P3637"/>
      <c r="Q3637"/>
      <c r="R3637"/>
      <c r="S3637"/>
      <c r="T3637"/>
      <c r="U3637"/>
      <c r="V3637"/>
      <c r="W3637"/>
      <c r="X3637"/>
      <c r="Y3637"/>
      <c r="Z3637"/>
    </row>
    <row r="3638" spans="1:26">
      <c r="A3638"/>
      <c r="B3638"/>
      <c r="C3638"/>
      <c r="D3638"/>
      <c r="E3638"/>
      <c r="F3638"/>
      <c r="G3638"/>
      <c r="H3638"/>
      <c r="I3638"/>
      <c r="J3638"/>
      <c r="K3638"/>
      <c r="L3638"/>
      <c r="M3638"/>
      <c r="N3638"/>
      <c r="O3638"/>
      <c r="P3638"/>
      <c r="Q3638"/>
      <c r="R3638"/>
      <c r="S3638"/>
      <c r="T3638"/>
      <c r="U3638"/>
      <c r="V3638"/>
      <c r="W3638"/>
      <c r="X3638"/>
      <c r="Y3638"/>
      <c r="Z3638"/>
    </row>
    <row r="3639" spans="1:26">
      <c r="A3639"/>
      <c r="B3639"/>
      <c r="C3639"/>
      <c r="D3639"/>
      <c r="E3639"/>
      <c r="F3639"/>
      <c r="G3639"/>
      <c r="H3639"/>
      <c r="I3639"/>
      <c r="J3639"/>
      <c r="K3639"/>
      <c r="L3639"/>
      <c r="M3639"/>
      <c r="N3639"/>
      <c r="O3639"/>
      <c r="P3639"/>
      <c r="Q3639"/>
      <c r="R3639"/>
      <c r="S3639"/>
      <c r="T3639"/>
      <c r="U3639"/>
      <c r="V3639"/>
      <c r="W3639"/>
      <c r="X3639"/>
      <c r="Y3639"/>
      <c r="Z3639"/>
    </row>
    <row r="3640" spans="1:26">
      <c r="A3640"/>
      <c r="B3640"/>
      <c r="C3640"/>
      <c r="D3640"/>
      <c r="E3640"/>
      <c r="F3640"/>
      <c r="G3640"/>
      <c r="H3640"/>
      <c r="I3640"/>
      <c r="J3640"/>
      <c r="K3640"/>
      <c r="L3640"/>
      <c r="M3640"/>
      <c r="N3640"/>
      <c r="O3640"/>
      <c r="P3640"/>
      <c r="Q3640"/>
      <c r="R3640"/>
      <c r="S3640"/>
      <c r="T3640"/>
      <c r="U3640"/>
      <c r="V3640"/>
      <c r="W3640"/>
      <c r="X3640"/>
      <c r="Y3640"/>
      <c r="Z3640"/>
    </row>
    <row r="3641" spans="1:26">
      <c r="A3641"/>
      <c r="B3641"/>
      <c r="C3641"/>
      <c r="D3641"/>
      <c r="E3641"/>
      <c r="F3641"/>
      <c r="G3641"/>
      <c r="H3641"/>
      <c r="I3641"/>
      <c r="J3641"/>
      <c r="K3641"/>
      <c r="L3641"/>
      <c r="M3641"/>
      <c r="N3641"/>
      <c r="O3641"/>
      <c r="P3641"/>
      <c r="Q3641"/>
      <c r="R3641"/>
      <c r="S3641"/>
      <c r="T3641"/>
      <c r="U3641"/>
      <c r="V3641"/>
      <c r="W3641"/>
      <c r="X3641"/>
      <c r="Y3641"/>
      <c r="Z3641"/>
    </row>
    <row r="3642" spans="1:26">
      <c r="A3642"/>
      <c r="B3642"/>
      <c r="C3642"/>
      <c r="D3642"/>
      <c r="E3642"/>
      <c r="F3642"/>
      <c r="G3642"/>
      <c r="H3642"/>
      <c r="I3642"/>
      <c r="J3642"/>
      <c r="K3642"/>
      <c r="L3642"/>
      <c r="M3642"/>
      <c r="N3642"/>
      <c r="O3642"/>
      <c r="P3642"/>
      <c r="Q3642"/>
      <c r="R3642"/>
      <c r="S3642"/>
      <c r="T3642"/>
      <c r="U3642"/>
      <c r="V3642"/>
      <c r="W3642"/>
      <c r="X3642"/>
      <c r="Y3642"/>
      <c r="Z3642"/>
    </row>
    <row r="3643" spans="1:26">
      <c r="A3643"/>
      <c r="B3643"/>
      <c r="C3643"/>
      <c r="D3643"/>
      <c r="E3643"/>
      <c r="F3643"/>
      <c r="G3643"/>
      <c r="H3643"/>
      <c r="I3643"/>
      <c r="J3643"/>
      <c r="K3643"/>
      <c r="L3643"/>
      <c r="M3643"/>
      <c r="N3643"/>
      <c r="O3643"/>
      <c r="P3643"/>
      <c r="Q3643"/>
      <c r="R3643"/>
      <c r="S3643"/>
      <c r="T3643"/>
      <c r="U3643"/>
      <c r="V3643"/>
      <c r="W3643"/>
      <c r="X3643"/>
      <c r="Y3643"/>
      <c r="Z3643"/>
    </row>
    <row r="3644" spans="1:26">
      <c r="A3644"/>
      <c r="B3644"/>
      <c r="C3644"/>
      <c r="D3644"/>
      <c r="E3644"/>
      <c r="F3644"/>
      <c r="G3644"/>
      <c r="H3644"/>
      <c r="I3644"/>
      <c r="J3644"/>
      <c r="K3644"/>
      <c r="L3644"/>
      <c r="M3644"/>
      <c r="N3644"/>
      <c r="O3644"/>
      <c r="P3644"/>
      <c r="Q3644"/>
      <c r="R3644"/>
      <c r="S3644"/>
      <c r="T3644"/>
      <c r="U3644"/>
      <c r="V3644"/>
      <c r="W3644"/>
      <c r="X3644"/>
      <c r="Y3644"/>
      <c r="Z3644"/>
    </row>
    <row r="3645" spans="1:26">
      <c r="A3645"/>
      <c r="B3645"/>
      <c r="C3645"/>
      <c r="D3645"/>
      <c r="E3645"/>
      <c r="F3645"/>
      <c r="G3645"/>
      <c r="H3645"/>
      <c r="I3645"/>
      <c r="J3645"/>
      <c r="K3645"/>
      <c r="L3645"/>
      <c r="M3645"/>
      <c r="N3645"/>
      <c r="O3645"/>
      <c r="P3645"/>
      <c r="Q3645"/>
      <c r="R3645"/>
      <c r="S3645"/>
      <c r="T3645"/>
      <c r="U3645"/>
      <c r="V3645"/>
      <c r="W3645"/>
      <c r="X3645"/>
      <c r="Y3645"/>
      <c r="Z3645"/>
    </row>
    <row r="3646" spans="1:26">
      <c r="A3646"/>
      <c r="B3646"/>
      <c r="C3646"/>
      <c r="D3646"/>
      <c r="E3646"/>
      <c r="F3646"/>
      <c r="G3646"/>
      <c r="H3646"/>
      <c r="I3646"/>
      <c r="J3646"/>
      <c r="K3646"/>
      <c r="L3646"/>
      <c r="M3646"/>
      <c r="N3646"/>
      <c r="O3646"/>
      <c r="P3646"/>
      <c r="Q3646"/>
      <c r="R3646"/>
      <c r="S3646"/>
      <c r="T3646"/>
      <c r="U3646"/>
      <c r="V3646"/>
      <c r="W3646"/>
      <c r="X3646"/>
      <c r="Y3646"/>
      <c r="Z3646"/>
    </row>
    <row r="3647" spans="1:26">
      <c r="A3647"/>
      <c r="B3647"/>
      <c r="C3647"/>
      <c r="D3647"/>
      <c r="E3647"/>
      <c r="F3647"/>
      <c r="G3647"/>
      <c r="H3647"/>
      <c r="I3647"/>
      <c r="J3647"/>
      <c r="K3647"/>
      <c r="L3647"/>
      <c r="M3647"/>
      <c r="N3647"/>
      <c r="O3647"/>
      <c r="P3647"/>
      <c r="Q3647"/>
      <c r="R3647"/>
      <c r="S3647"/>
      <c r="T3647"/>
      <c r="U3647"/>
      <c r="V3647"/>
      <c r="W3647"/>
      <c r="X3647"/>
      <c r="Y3647"/>
      <c r="Z3647"/>
    </row>
    <row r="3648" spans="1:26">
      <c r="A3648"/>
      <c r="B3648"/>
      <c r="C3648"/>
      <c r="D3648"/>
      <c r="E3648"/>
      <c r="F3648"/>
      <c r="G3648"/>
      <c r="H3648"/>
      <c r="I3648"/>
      <c r="J3648"/>
      <c r="K3648"/>
      <c r="L3648"/>
      <c r="M3648"/>
      <c r="N3648"/>
      <c r="O3648"/>
      <c r="P3648"/>
      <c r="Q3648"/>
      <c r="R3648"/>
      <c r="S3648"/>
      <c r="T3648"/>
      <c r="U3648"/>
      <c r="V3648"/>
      <c r="W3648"/>
      <c r="X3648"/>
      <c r="Y3648"/>
      <c r="Z3648"/>
    </row>
    <row r="3649" spans="1:26">
      <c r="A3649"/>
      <c r="B3649"/>
      <c r="C3649"/>
      <c r="D3649"/>
      <c r="E3649"/>
      <c r="F3649"/>
      <c r="G3649"/>
      <c r="H3649"/>
      <c r="I3649"/>
      <c r="J3649"/>
      <c r="K3649"/>
      <c r="L3649"/>
      <c r="M3649"/>
      <c r="N3649"/>
      <c r="O3649"/>
      <c r="P3649"/>
      <c r="Q3649"/>
      <c r="R3649"/>
      <c r="S3649"/>
      <c r="T3649"/>
      <c r="U3649"/>
      <c r="V3649"/>
      <c r="W3649"/>
      <c r="X3649"/>
      <c r="Y3649"/>
      <c r="Z3649"/>
    </row>
    <row r="3650" spans="1:26">
      <c r="A3650"/>
      <c r="B3650"/>
      <c r="C3650"/>
      <c r="D3650"/>
      <c r="E3650"/>
      <c r="F3650"/>
      <c r="G3650"/>
      <c r="H3650"/>
      <c r="I3650"/>
      <c r="J3650"/>
      <c r="K3650"/>
      <c r="L3650"/>
      <c r="M3650"/>
      <c r="N3650"/>
      <c r="O3650"/>
      <c r="P3650"/>
      <c r="Q3650"/>
      <c r="R3650"/>
      <c r="S3650"/>
      <c r="T3650"/>
      <c r="U3650"/>
      <c r="V3650"/>
      <c r="W3650"/>
      <c r="X3650"/>
      <c r="Y3650"/>
      <c r="Z3650"/>
    </row>
    <row r="3651" spans="1:26">
      <c r="A3651"/>
      <c r="B3651"/>
      <c r="C3651"/>
      <c r="D3651"/>
      <c r="E3651"/>
      <c r="F3651"/>
      <c r="G3651"/>
      <c r="H3651"/>
      <c r="I3651"/>
      <c r="J3651"/>
      <c r="K3651"/>
      <c r="L3651"/>
      <c r="M3651"/>
      <c r="N3651"/>
      <c r="O3651"/>
      <c r="P3651"/>
      <c r="Q3651"/>
      <c r="R3651"/>
      <c r="S3651"/>
      <c r="T3651"/>
      <c r="U3651"/>
      <c r="V3651"/>
      <c r="W3651"/>
      <c r="X3651"/>
      <c r="Y3651"/>
      <c r="Z3651"/>
    </row>
    <row r="3652" spans="1:26">
      <c r="A3652"/>
      <c r="B3652"/>
      <c r="C3652"/>
      <c r="D3652"/>
      <c r="E3652"/>
      <c r="F3652"/>
      <c r="G3652"/>
      <c r="H3652"/>
      <c r="I3652"/>
      <c r="J3652"/>
      <c r="K3652"/>
      <c r="L3652"/>
      <c r="M3652"/>
      <c r="N3652"/>
      <c r="O3652"/>
      <c r="P3652"/>
      <c r="Q3652"/>
      <c r="R3652"/>
      <c r="S3652"/>
      <c r="T3652"/>
      <c r="U3652"/>
      <c r="V3652"/>
      <c r="W3652"/>
      <c r="X3652"/>
      <c r="Y3652"/>
      <c r="Z3652"/>
    </row>
    <row r="3653" spans="1:26">
      <c r="A3653"/>
      <c r="B3653"/>
      <c r="C3653"/>
      <c r="D3653"/>
      <c r="E3653"/>
      <c r="F3653"/>
      <c r="G3653"/>
      <c r="H3653"/>
      <c r="I3653"/>
      <c r="J3653"/>
      <c r="K3653"/>
      <c r="L3653"/>
      <c r="M3653"/>
      <c r="N3653"/>
      <c r="O3653"/>
      <c r="P3653"/>
      <c r="Q3653"/>
      <c r="R3653"/>
      <c r="S3653"/>
      <c r="T3653"/>
      <c r="U3653"/>
      <c r="V3653"/>
      <c r="W3653"/>
      <c r="X3653"/>
      <c r="Y3653"/>
      <c r="Z3653"/>
    </row>
    <row r="3654" spans="1:26">
      <c r="A3654"/>
      <c r="B3654"/>
      <c r="C3654"/>
      <c r="D3654"/>
      <c r="E3654"/>
      <c r="F3654"/>
      <c r="G3654"/>
      <c r="H3654"/>
      <c r="I3654"/>
      <c r="J3654"/>
      <c r="K3654"/>
      <c r="L3654"/>
      <c r="M3654"/>
      <c r="N3654"/>
      <c r="O3654"/>
      <c r="P3654"/>
      <c r="Q3654"/>
      <c r="R3654"/>
      <c r="S3654"/>
      <c r="T3654"/>
      <c r="U3654"/>
      <c r="V3654"/>
      <c r="W3654"/>
      <c r="X3654"/>
      <c r="Y3654"/>
      <c r="Z3654"/>
    </row>
    <row r="3655" spans="1:26">
      <c r="A3655"/>
      <c r="B3655"/>
      <c r="C3655"/>
      <c r="D3655"/>
      <c r="E3655"/>
      <c r="F3655"/>
      <c r="G3655"/>
      <c r="H3655"/>
      <c r="I3655"/>
      <c r="J3655"/>
      <c r="K3655"/>
      <c r="L3655"/>
      <c r="M3655"/>
      <c r="N3655"/>
      <c r="O3655"/>
      <c r="P3655"/>
      <c r="Q3655"/>
      <c r="R3655"/>
      <c r="S3655"/>
      <c r="T3655"/>
      <c r="U3655"/>
      <c r="V3655"/>
      <c r="W3655"/>
      <c r="X3655"/>
      <c r="Y3655"/>
      <c r="Z3655"/>
    </row>
    <row r="3656" spans="1:26">
      <c r="A3656"/>
      <c r="B3656"/>
      <c r="C3656"/>
      <c r="D3656"/>
      <c r="E3656"/>
      <c r="F3656"/>
      <c r="G3656"/>
      <c r="H3656"/>
      <c r="I3656"/>
      <c r="J3656"/>
      <c r="K3656"/>
      <c r="L3656"/>
      <c r="M3656"/>
      <c r="N3656"/>
      <c r="O3656"/>
      <c r="P3656"/>
      <c r="Q3656"/>
      <c r="R3656"/>
      <c r="S3656"/>
      <c r="T3656"/>
      <c r="U3656"/>
      <c r="V3656"/>
      <c r="W3656"/>
      <c r="X3656"/>
      <c r="Y3656"/>
      <c r="Z3656"/>
    </row>
    <row r="3657" spans="1:26">
      <c r="A3657"/>
      <c r="B3657"/>
      <c r="C3657"/>
      <c r="D3657"/>
      <c r="E3657"/>
      <c r="F3657"/>
      <c r="G3657"/>
      <c r="H3657"/>
      <c r="I3657"/>
      <c r="J3657"/>
      <c r="K3657"/>
      <c r="L3657"/>
      <c r="M3657"/>
      <c r="N3657"/>
      <c r="O3657"/>
      <c r="P3657"/>
      <c r="Q3657"/>
      <c r="R3657"/>
      <c r="S3657"/>
      <c r="T3657"/>
      <c r="U3657"/>
      <c r="V3657"/>
      <c r="W3657"/>
      <c r="X3657"/>
      <c r="Y3657"/>
      <c r="Z3657"/>
    </row>
    <row r="3658" spans="1:26">
      <c r="A3658"/>
      <c r="B3658"/>
      <c r="C3658"/>
      <c r="D3658"/>
      <c r="E3658"/>
      <c r="F3658"/>
      <c r="G3658"/>
      <c r="H3658"/>
      <c r="I3658"/>
      <c r="J3658"/>
      <c r="K3658"/>
      <c r="L3658"/>
      <c r="M3658"/>
      <c r="N3658"/>
      <c r="O3658"/>
      <c r="P3658"/>
      <c r="Q3658"/>
      <c r="R3658"/>
      <c r="S3658"/>
      <c r="T3658"/>
      <c r="U3658"/>
      <c r="V3658"/>
      <c r="W3658"/>
      <c r="X3658"/>
      <c r="Y3658"/>
      <c r="Z3658"/>
    </row>
    <row r="3659" spans="1:26">
      <c r="A3659"/>
      <c r="B3659"/>
      <c r="C3659"/>
      <c r="D3659"/>
      <c r="E3659"/>
      <c r="F3659"/>
      <c r="G3659"/>
      <c r="H3659"/>
      <c r="I3659"/>
      <c r="J3659"/>
      <c r="K3659"/>
      <c r="L3659"/>
      <c r="M3659"/>
      <c r="N3659"/>
      <c r="O3659"/>
      <c r="P3659"/>
      <c r="Q3659"/>
      <c r="R3659"/>
      <c r="S3659"/>
      <c r="T3659"/>
      <c r="U3659"/>
      <c r="V3659"/>
      <c r="W3659"/>
      <c r="X3659"/>
      <c r="Y3659"/>
      <c r="Z3659"/>
    </row>
    <row r="3660" spans="1:26">
      <c r="A3660"/>
      <c r="B3660"/>
      <c r="C3660"/>
      <c r="D3660"/>
      <c r="E3660"/>
      <c r="F3660"/>
      <c r="G3660"/>
      <c r="H3660"/>
      <c r="I3660"/>
      <c r="J3660"/>
      <c r="K3660"/>
      <c r="L3660"/>
      <c r="M3660"/>
      <c r="N3660"/>
      <c r="O3660"/>
      <c r="P3660"/>
      <c r="Q3660"/>
      <c r="R3660"/>
      <c r="S3660"/>
      <c r="T3660"/>
      <c r="U3660"/>
      <c r="V3660"/>
      <c r="W3660"/>
      <c r="X3660"/>
      <c r="Y3660"/>
      <c r="Z3660"/>
    </row>
    <row r="3661" spans="1:26">
      <c r="A3661"/>
      <c r="B3661"/>
      <c r="C3661"/>
      <c r="D3661"/>
      <c r="E3661"/>
      <c r="F3661"/>
      <c r="G3661"/>
      <c r="H3661"/>
      <c r="I3661"/>
      <c r="J3661"/>
      <c r="K3661"/>
      <c r="L3661"/>
      <c r="M3661"/>
      <c r="N3661"/>
      <c r="O3661"/>
      <c r="P3661"/>
      <c r="Q3661"/>
      <c r="R3661"/>
      <c r="S3661"/>
      <c r="T3661"/>
      <c r="U3661"/>
      <c r="V3661"/>
      <c r="W3661"/>
      <c r="X3661"/>
      <c r="Y3661"/>
      <c r="Z3661"/>
    </row>
    <row r="3662" spans="1:26">
      <c r="A3662"/>
      <c r="B3662"/>
      <c r="C3662"/>
      <c r="D3662"/>
      <c r="E3662"/>
      <c r="F3662"/>
      <c r="G3662"/>
      <c r="H3662"/>
      <c r="I3662"/>
      <c r="J3662"/>
      <c r="K3662"/>
      <c r="L3662"/>
      <c r="M3662"/>
      <c r="N3662"/>
      <c r="O3662"/>
      <c r="P3662"/>
      <c r="Q3662"/>
      <c r="R3662"/>
      <c r="S3662"/>
      <c r="T3662"/>
      <c r="U3662"/>
      <c r="V3662"/>
      <c r="W3662"/>
      <c r="X3662"/>
      <c r="Y3662"/>
      <c r="Z3662"/>
    </row>
    <row r="3663" spans="1:26">
      <c r="A3663"/>
      <c r="B3663"/>
      <c r="C3663"/>
      <c r="D3663"/>
      <c r="E3663"/>
      <c r="F3663"/>
      <c r="G3663"/>
      <c r="H3663"/>
      <c r="I3663"/>
      <c r="J3663"/>
      <c r="K3663"/>
      <c r="L3663"/>
      <c r="M3663"/>
      <c r="N3663"/>
      <c r="O3663"/>
      <c r="P3663"/>
      <c r="Q3663"/>
      <c r="R3663"/>
      <c r="S3663"/>
      <c r="T3663"/>
      <c r="U3663"/>
      <c r="V3663"/>
      <c r="W3663"/>
      <c r="X3663"/>
      <c r="Y3663"/>
      <c r="Z3663"/>
    </row>
    <row r="3664" spans="1:26">
      <c r="A3664"/>
      <c r="B3664"/>
      <c r="C3664"/>
      <c r="D3664"/>
      <c r="E3664"/>
      <c r="F3664"/>
      <c r="G3664"/>
      <c r="H3664"/>
      <c r="I3664"/>
      <c r="J3664"/>
      <c r="K3664"/>
      <c r="L3664"/>
      <c r="M3664"/>
      <c r="N3664"/>
      <c r="O3664"/>
      <c r="P3664"/>
      <c r="Q3664"/>
      <c r="R3664"/>
      <c r="S3664"/>
      <c r="T3664"/>
      <c r="U3664"/>
      <c r="V3664"/>
      <c r="W3664"/>
      <c r="X3664"/>
      <c r="Y3664"/>
      <c r="Z3664"/>
    </row>
    <row r="3665" spans="1:26">
      <c r="A3665"/>
      <c r="B3665"/>
      <c r="C3665"/>
      <c r="D3665"/>
      <c r="E3665"/>
      <c r="F3665"/>
      <c r="G3665"/>
      <c r="H3665"/>
      <c r="I3665"/>
      <c r="J3665"/>
      <c r="K3665"/>
      <c r="L3665"/>
      <c r="M3665"/>
      <c r="N3665"/>
      <c r="O3665"/>
      <c r="P3665"/>
      <c r="Q3665"/>
      <c r="R3665"/>
      <c r="S3665"/>
      <c r="T3665"/>
      <c r="U3665"/>
      <c r="V3665"/>
      <c r="W3665"/>
      <c r="X3665"/>
      <c r="Y3665"/>
      <c r="Z3665"/>
    </row>
    <row r="3666" spans="1:26">
      <c r="A3666"/>
      <c r="B3666"/>
      <c r="C3666"/>
      <c r="D3666"/>
      <c r="E3666"/>
      <c r="F3666"/>
      <c r="G3666"/>
      <c r="H3666"/>
      <c r="I3666"/>
      <c r="J3666"/>
      <c r="K3666"/>
      <c r="L3666"/>
      <c r="M3666"/>
      <c r="N3666"/>
      <c r="O3666"/>
      <c r="P3666"/>
      <c r="Q3666"/>
      <c r="R3666"/>
      <c r="S3666"/>
      <c r="T3666"/>
      <c r="U3666"/>
      <c r="V3666"/>
      <c r="W3666"/>
      <c r="X3666"/>
      <c r="Y3666"/>
      <c r="Z3666"/>
    </row>
    <row r="3667" spans="1:26">
      <c r="A3667"/>
      <c r="B3667"/>
      <c r="C3667"/>
      <c r="D3667"/>
      <c r="E3667"/>
      <c r="F3667"/>
      <c r="G3667"/>
      <c r="H3667"/>
      <c r="I3667"/>
      <c r="J3667"/>
      <c r="K3667"/>
      <c r="L3667"/>
      <c r="M3667"/>
      <c r="N3667"/>
      <c r="O3667"/>
      <c r="P3667"/>
      <c r="Q3667"/>
      <c r="R3667"/>
      <c r="S3667"/>
      <c r="T3667"/>
      <c r="U3667"/>
      <c r="V3667"/>
      <c r="W3667"/>
      <c r="X3667"/>
      <c r="Y3667"/>
      <c r="Z3667"/>
    </row>
    <row r="3668" spans="1:26">
      <c r="A3668"/>
      <c r="B3668"/>
      <c r="C3668"/>
      <c r="D3668"/>
      <c r="E3668"/>
      <c r="F3668"/>
      <c r="G3668"/>
      <c r="H3668"/>
      <c r="I3668"/>
      <c r="J3668"/>
      <c r="K3668"/>
      <c r="L3668"/>
      <c r="M3668"/>
      <c r="N3668"/>
      <c r="O3668"/>
      <c r="P3668"/>
      <c r="Q3668"/>
      <c r="R3668"/>
      <c r="S3668"/>
      <c r="T3668"/>
      <c r="U3668"/>
      <c r="V3668"/>
      <c r="W3668"/>
      <c r="X3668"/>
      <c r="Y3668"/>
      <c r="Z3668"/>
    </row>
    <row r="3669" spans="1:26">
      <c r="A3669"/>
      <c r="B3669"/>
      <c r="C3669"/>
      <c r="D3669"/>
      <c r="E3669"/>
      <c r="F3669"/>
      <c r="G3669"/>
      <c r="H3669"/>
      <c r="I3669"/>
      <c r="J3669"/>
      <c r="K3669"/>
      <c r="L3669"/>
      <c r="M3669"/>
      <c r="N3669"/>
      <c r="O3669"/>
      <c r="P3669"/>
      <c r="Q3669"/>
      <c r="R3669"/>
      <c r="S3669"/>
      <c r="T3669"/>
      <c r="U3669"/>
      <c r="V3669"/>
      <c r="W3669"/>
      <c r="X3669"/>
      <c r="Y3669"/>
      <c r="Z3669"/>
    </row>
    <row r="3670" spans="1:26">
      <c r="A3670"/>
      <c r="B3670"/>
      <c r="C3670"/>
      <c r="D3670"/>
      <c r="E3670"/>
      <c r="F3670"/>
      <c r="G3670"/>
      <c r="H3670"/>
      <c r="I3670"/>
      <c r="J3670"/>
      <c r="K3670"/>
      <c r="L3670"/>
      <c r="M3670"/>
      <c r="N3670"/>
      <c r="O3670"/>
      <c r="P3670"/>
      <c r="Q3670"/>
      <c r="R3670"/>
      <c r="S3670"/>
      <c r="T3670"/>
      <c r="U3670"/>
      <c r="V3670"/>
      <c r="W3670"/>
      <c r="X3670"/>
      <c r="Y3670"/>
      <c r="Z3670"/>
    </row>
    <row r="3671" spans="1:26">
      <c r="A3671"/>
      <c r="B3671"/>
      <c r="C3671"/>
      <c r="D3671"/>
      <c r="E3671"/>
      <c r="F3671"/>
      <c r="G3671"/>
      <c r="H3671"/>
      <c r="I3671"/>
      <c r="J3671"/>
      <c r="K3671"/>
      <c r="L3671"/>
      <c r="M3671"/>
      <c r="N3671"/>
      <c r="O3671"/>
      <c r="P3671"/>
      <c r="Q3671"/>
      <c r="R3671"/>
      <c r="S3671"/>
      <c r="T3671"/>
      <c r="U3671"/>
      <c r="V3671"/>
      <c r="W3671"/>
      <c r="X3671"/>
      <c r="Y3671"/>
      <c r="Z3671"/>
    </row>
    <row r="3672" spans="1:26">
      <c r="A3672"/>
      <c r="B3672"/>
      <c r="C3672"/>
      <c r="D3672"/>
      <c r="E3672"/>
      <c r="F3672"/>
      <c r="G3672"/>
      <c r="H3672"/>
      <c r="I3672"/>
      <c r="J3672"/>
      <c r="K3672"/>
      <c r="L3672"/>
      <c r="M3672"/>
      <c r="N3672"/>
      <c r="O3672"/>
      <c r="P3672"/>
      <c r="Q3672"/>
      <c r="R3672"/>
      <c r="S3672"/>
      <c r="T3672"/>
      <c r="U3672"/>
      <c r="V3672"/>
      <c r="W3672"/>
      <c r="X3672"/>
      <c r="Y3672"/>
      <c r="Z3672"/>
    </row>
    <row r="3673" spans="1:26">
      <c r="A3673"/>
      <c r="B3673"/>
      <c r="C3673"/>
      <c r="D3673"/>
      <c r="E3673"/>
      <c r="F3673"/>
      <c r="G3673"/>
      <c r="H3673"/>
      <c r="I3673"/>
      <c r="J3673"/>
      <c r="K3673"/>
      <c r="L3673"/>
      <c r="M3673"/>
      <c r="N3673"/>
      <c r="O3673"/>
      <c r="P3673"/>
      <c r="Q3673"/>
      <c r="R3673"/>
      <c r="S3673"/>
      <c r="T3673"/>
      <c r="U3673"/>
      <c r="V3673"/>
      <c r="W3673"/>
      <c r="X3673"/>
      <c r="Y3673"/>
      <c r="Z3673"/>
    </row>
    <row r="3674" spans="1:26">
      <c r="A3674"/>
      <c r="B3674"/>
      <c r="C3674"/>
      <c r="D3674"/>
      <c r="E3674"/>
      <c r="F3674"/>
      <c r="G3674"/>
      <c r="H3674"/>
      <c r="I3674"/>
      <c r="J3674"/>
      <c r="K3674"/>
      <c r="L3674"/>
      <c r="M3674"/>
      <c r="N3674"/>
      <c r="O3674"/>
      <c r="P3674"/>
      <c r="Q3674"/>
      <c r="R3674"/>
      <c r="S3674"/>
      <c r="T3674"/>
      <c r="U3674"/>
      <c r="V3674"/>
      <c r="W3674"/>
      <c r="X3674"/>
      <c r="Y3674"/>
      <c r="Z3674"/>
    </row>
    <row r="3675" spans="1:26">
      <c r="A3675"/>
      <c r="B3675"/>
      <c r="C3675"/>
      <c r="D3675"/>
      <c r="E3675"/>
      <c r="F3675"/>
      <c r="G3675"/>
      <c r="H3675"/>
      <c r="I3675"/>
      <c r="J3675"/>
      <c r="K3675"/>
      <c r="L3675"/>
      <c r="M3675"/>
      <c r="N3675"/>
      <c r="O3675"/>
      <c r="P3675"/>
      <c r="Q3675"/>
      <c r="R3675"/>
      <c r="S3675"/>
      <c r="T3675"/>
      <c r="U3675"/>
      <c r="V3675"/>
      <c r="W3675"/>
      <c r="X3675"/>
      <c r="Y3675"/>
      <c r="Z3675"/>
    </row>
    <row r="3676" spans="1:26">
      <c r="A3676"/>
      <c r="B3676"/>
      <c r="C3676"/>
      <c r="D3676"/>
      <c r="E3676"/>
      <c r="F3676"/>
      <c r="G3676"/>
      <c r="H3676"/>
      <c r="I3676"/>
      <c r="J3676"/>
      <c r="K3676"/>
      <c r="L3676"/>
      <c r="M3676"/>
      <c r="N3676"/>
      <c r="O3676"/>
      <c r="P3676"/>
      <c r="Q3676"/>
      <c r="R3676"/>
      <c r="S3676"/>
      <c r="T3676"/>
      <c r="U3676"/>
      <c r="V3676"/>
      <c r="W3676"/>
      <c r="X3676"/>
      <c r="Y3676"/>
      <c r="Z3676"/>
    </row>
    <row r="3677" spans="1:26">
      <c r="A3677"/>
      <c r="B3677"/>
      <c r="C3677"/>
      <c r="D3677"/>
      <c r="E3677"/>
      <c r="F3677"/>
      <c r="G3677"/>
      <c r="H3677"/>
      <c r="I3677"/>
      <c r="J3677"/>
      <c r="K3677"/>
      <c r="L3677"/>
      <c r="M3677"/>
      <c r="N3677"/>
      <c r="O3677"/>
      <c r="P3677"/>
      <c r="Q3677"/>
      <c r="R3677"/>
      <c r="S3677"/>
      <c r="T3677"/>
      <c r="U3677"/>
      <c r="V3677"/>
      <c r="W3677"/>
      <c r="X3677"/>
      <c r="Y3677"/>
      <c r="Z3677"/>
    </row>
    <row r="3678" spans="1:26">
      <c r="A3678"/>
      <c r="B3678"/>
      <c r="C3678"/>
      <c r="D3678"/>
      <c r="E3678"/>
      <c r="F3678"/>
      <c r="G3678"/>
      <c r="H3678"/>
      <c r="I3678"/>
      <c r="J3678"/>
      <c r="K3678"/>
      <c r="L3678"/>
      <c r="M3678"/>
      <c r="N3678"/>
      <c r="O3678"/>
      <c r="P3678"/>
      <c r="Q3678"/>
      <c r="R3678"/>
      <c r="S3678"/>
      <c r="T3678"/>
      <c r="U3678"/>
      <c r="V3678"/>
      <c r="W3678"/>
      <c r="X3678"/>
      <c r="Y3678"/>
      <c r="Z3678"/>
    </row>
    <row r="3679" spans="1:26">
      <c r="A3679"/>
      <c r="B3679"/>
      <c r="C3679"/>
      <c r="D3679"/>
      <c r="E3679"/>
      <c r="F3679"/>
      <c r="G3679"/>
      <c r="H3679"/>
      <c r="I3679"/>
      <c r="J3679"/>
      <c r="K3679"/>
      <c r="L3679"/>
      <c r="M3679"/>
      <c r="N3679"/>
      <c r="O3679"/>
      <c r="P3679"/>
      <c r="Q3679"/>
      <c r="R3679"/>
      <c r="S3679"/>
      <c r="T3679"/>
      <c r="U3679"/>
      <c r="V3679"/>
      <c r="W3679"/>
      <c r="X3679"/>
      <c r="Y3679"/>
      <c r="Z3679"/>
    </row>
    <row r="3680" spans="1:26">
      <c r="A3680"/>
      <c r="B3680"/>
      <c r="C3680"/>
      <c r="D3680"/>
      <c r="E3680"/>
      <c r="F3680"/>
      <c r="G3680"/>
      <c r="H3680"/>
      <c r="I3680"/>
      <c r="J3680"/>
      <c r="K3680"/>
      <c r="L3680"/>
      <c r="M3680"/>
      <c r="N3680"/>
      <c r="O3680"/>
      <c r="P3680"/>
      <c r="Q3680"/>
      <c r="R3680"/>
      <c r="S3680"/>
      <c r="T3680"/>
      <c r="U3680"/>
      <c r="V3680"/>
      <c r="W3680"/>
      <c r="X3680"/>
      <c r="Y3680"/>
      <c r="Z3680"/>
    </row>
    <row r="3681" spans="1:26">
      <c r="A3681"/>
      <c r="B3681"/>
      <c r="C3681"/>
      <c r="D3681"/>
      <c r="E3681"/>
      <c r="F3681"/>
      <c r="G3681"/>
      <c r="H3681"/>
      <c r="I3681"/>
      <c r="J3681"/>
      <c r="K3681"/>
      <c r="L3681"/>
      <c r="M3681"/>
      <c r="N3681"/>
      <c r="O3681"/>
      <c r="P3681"/>
      <c r="Q3681"/>
      <c r="R3681"/>
      <c r="S3681"/>
      <c r="T3681"/>
      <c r="U3681"/>
      <c r="V3681"/>
      <c r="W3681"/>
      <c r="X3681"/>
      <c r="Y3681"/>
      <c r="Z3681"/>
    </row>
    <row r="3682" spans="1:26">
      <c r="A3682"/>
      <c r="B3682"/>
      <c r="C3682"/>
      <c r="D3682"/>
      <c r="E3682"/>
      <c r="F3682"/>
      <c r="G3682"/>
      <c r="H3682"/>
      <c r="I3682"/>
      <c r="J3682"/>
      <c r="K3682"/>
      <c r="L3682"/>
      <c r="M3682"/>
      <c r="N3682"/>
      <c r="O3682"/>
      <c r="P3682"/>
      <c r="Q3682"/>
      <c r="R3682"/>
      <c r="S3682"/>
      <c r="T3682"/>
      <c r="U3682"/>
      <c r="V3682"/>
      <c r="W3682"/>
      <c r="X3682"/>
      <c r="Y3682"/>
      <c r="Z3682"/>
    </row>
    <row r="3683" spans="1:26">
      <c r="A3683"/>
      <c r="B3683"/>
      <c r="C3683"/>
      <c r="D3683"/>
      <c r="E3683"/>
      <c r="F3683"/>
      <c r="G3683"/>
      <c r="H3683"/>
      <c r="I3683"/>
      <c r="J3683"/>
      <c r="K3683"/>
      <c r="L3683"/>
      <c r="M3683"/>
      <c r="N3683"/>
      <c r="O3683"/>
      <c r="P3683"/>
      <c r="Q3683"/>
      <c r="R3683"/>
      <c r="S3683"/>
      <c r="T3683"/>
      <c r="U3683"/>
      <c r="V3683"/>
      <c r="W3683"/>
      <c r="X3683"/>
      <c r="Y3683"/>
      <c r="Z3683"/>
    </row>
    <row r="3684" spans="1:26">
      <c r="A3684"/>
      <c r="B3684"/>
      <c r="C3684"/>
      <c r="D3684"/>
      <c r="E3684"/>
      <c r="F3684"/>
      <c r="G3684"/>
      <c r="H3684"/>
      <c r="I3684"/>
      <c r="J3684"/>
      <c r="K3684"/>
      <c r="L3684"/>
      <c r="M3684"/>
      <c r="N3684"/>
      <c r="O3684"/>
      <c r="P3684"/>
      <c r="Q3684"/>
      <c r="R3684"/>
      <c r="S3684"/>
      <c r="T3684"/>
      <c r="U3684"/>
      <c r="V3684"/>
      <c r="W3684"/>
      <c r="X3684"/>
      <c r="Y3684"/>
      <c r="Z3684"/>
    </row>
    <row r="3685" spans="1:26">
      <c r="A3685"/>
      <c r="B3685"/>
      <c r="C3685"/>
      <c r="D3685"/>
      <c r="E3685"/>
      <c r="F3685"/>
      <c r="G3685"/>
      <c r="H3685"/>
      <c r="I3685"/>
      <c r="J3685"/>
      <c r="K3685"/>
      <c r="L3685"/>
      <c r="M3685"/>
      <c r="N3685"/>
      <c r="O3685"/>
      <c r="P3685"/>
      <c r="Q3685"/>
      <c r="R3685"/>
      <c r="S3685"/>
      <c r="T3685"/>
      <c r="U3685"/>
      <c r="V3685"/>
      <c r="W3685"/>
      <c r="X3685"/>
      <c r="Y3685"/>
      <c r="Z3685"/>
    </row>
    <row r="3686" spans="1:26">
      <c r="A3686"/>
      <c r="B3686"/>
      <c r="C3686"/>
      <c r="D3686"/>
      <c r="E3686"/>
      <c r="F3686"/>
      <c r="G3686"/>
      <c r="H3686"/>
      <c r="I3686"/>
      <c r="J3686"/>
      <c r="K3686"/>
      <c r="L3686"/>
      <c r="M3686"/>
      <c r="N3686"/>
      <c r="O3686"/>
      <c r="P3686"/>
      <c r="Q3686"/>
      <c r="R3686"/>
      <c r="S3686"/>
      <c r="T3686"/>
      <c r="U3686"/>
      <c r="V3686"/>
      <c r="W3686"/>
      <c r="X3686"/>
      <c r="Y3686"/>
      <c r="Z3686"/>
    </row>
    <row r="3687" spans="1:26">
      <c r="A3687"/>
      <c r="B3687"/>
      <c r="C3687"/>
      <c r="D3687"/>
      <c r="E3687"/>
      <c r="F3687"/>
      <c r="G3687"/>
      <c r="H3687"/>
      <c r="I3687"/>
      <c r="J3687"/>
      <c r="K3687"/>
      <c r="L3687"/>
      <c r="M3687"/>
      <c r="N3687"/>
      <c r="O3687"/>
      <c r="P3687"/>
      <c r="Q3687"/>
      <c r="R3687"/>
      <c r="S3687"/>
      <c r="T3687"/>
      <c r="U3687"/>
      <c r="V3687"/>
      <c r="W3687"/>
      <c r="X3687"/>
      <c r="Y3687"/>
      <c r="Z3687"/>
    </row>
    <row r="3688" spans="1:26">
      <c r="A3688"/>
      <c r="B3688"/>
      <c r="C3688"/>
      <c r="D3688"/>
      <c r="E3688"/>
      <c r="F3688"/>
      <c r="G3688"/>
      <c r="H3688"/>
      <c r="I3688"/>
      <c r="J3688"/>
      <c r="K3688"/>
      <c r="L3688"/>
      <c r="M3688"/>
      <c r="N3688"/>
      <c r="O3688"/>
      <c r="P3688"/>
      <c r="Q3688"/>
      <c r="R3688"/>
      <c r="S3688"/>
      <c r="T3688"/>
      <c r="U3688"/>
      <c r="V3688"/>
      <c r="W3688"/>
      <c r="X3688"/>
      <c r="Y3688"/>
      <c r="Z3688"/>
    </row>
    <row r="3689" spans="1:26">
      <c r="A3689"/>
      <c r="B3689"/>
      <c r="C3689"/>
      <c r="D3689"/>
      <c r="E3689"/>
      <c r="F3689"/>
      <c r="G3689"/>
      <c r="H3689"/>
      <c r="I3689"/>
      <c r="J3689"/>
      <c r="K3689"/>
      <c r="L3689"/>
      <c r="M3689"/>
      <c r="N3689"/>
      <c r="O3689"/>
      <c r="P3689"/>
      <c r="Q3689"/>
      <c r="R3689"/>
      <c r="S3689"/>
      <c r="T3689"/>
      <c r="U3689"/>
      <c r="V3689"/>
      <c r="W3689"/>
      <c r="X3689"/>
      <c r="Y3689"/>
      <c r="Z3689"/>
    </row>
    <row r="3690" spans="1:26">
      <c r="A3690"/>
      <c r="B3690"/>
      <c r="C3690"/>
      <c r="D3690"/>
      <c r="E3690"/>
      <c r="F3690"/>
      <c r="G3690"/>
      <c r="H3690"/>
      <c r="I3690"/>
      <c r="J3690"/>
      <c r="K3690"/>
      <c r="L3690"/>
      <c r="M3690"/>
      <c r="N3690"/>
      <c r="O3690"/>
      <c r="P3690"/>
      <c r="Q3690"/>
      <c r="R3690"/>
      <c r="S3690"/>
      <c r="T3690"/>
      <c r="U3690"/>
      <c r="V3690"/>
      <c r="W3690"/>
      <c r="X3690"/>
      <c r="Y3690"/>
      <c r="Z3690"/>
    </row>
    <row r="3691" spans="1:26">
      <c r="A3691"/>
      <c r="B3691"/>
      <c r="C3691"/>
      <c r="D3691"/>
      <c r="E3691"/>
      <c r="F3691"/>
      <c r="G3691"/>
      <c r="H3691"/>
      <c r="I3691"/>
      <c r="J3691"/>
      <c r="K3691"/>
      <c r="L3691"/>
      <c r="M3691"/>
      <c r="N3691"/>
      <c r="O3691"/>
      <c r="P3691"/>
      <c r="Q3691"/>
      <c r="R3691"/>
      <c r="S3691"/>
      <c r="T3691"/>
      <c r="U3691"/>
      <c r="V3691"/>
      <c r="W3691"/>
      <c r="X3691"/>
      <c r="Y3691"/>
      <c r="Z3691"/>
    </row>
    <row r="3692" spans="1:26">
      <c r="A3692"/>
      <c r="B3692"/>
      <c r="C3692"/>
      <c r="D3692"/>
      <c r="E3692"/>
      <c r="F3692"/>
      <c r="G3692"/>
      <c r="H3692"/>
      <c r="I3692"/>
      <c r="J3692"/>
      <c r="K3692"/>
      <c r="L3692"/>
      <c r="M3692"/>
      <c r="N3692"/>
      <c r="O3692"/>
      <c r="P3692"/>
      <c r="Q3692"/>
      <c r="R3692"/>
      <c r="S3692"/>
      <c r="T3692"/>
      <c r="U3692"/>
      <c r="V3692"/>
      <c r="W3692"/>
      <c r="X3692"/>
      <c r="Y3692"/>
      <c r="Z3692"/>
    </row>
    <row r="3693" spans="1:26">
      <c r="A3693"/>
      <c r="B3693"/>
      <c r="C3693"/>
      <c r="D3693"/>
      <c r="E3693"/>
      <c r="F3693"/>
      <c r="G3693"/>
      <c r="H3693"/>
      <c r="I3693"/>
      <c r="J3693"/>
      <c r="K3693"/>
      <c r="L3693"/>
      <c r="M3693"/>
      <c r="N3693"/>
      <c r="O3693"/>
      <c r="P3693"/>
      <c r="Q3693"/>
      <c r="R3693"/>
      <c r="S3693"/>
      <c r="T3693"/>
      <c r="U3693"/>
      <c r="V3693"/>
      <c r="W3693"/>
      <c r="X3693"/>
      <c r="Y3693"/>
      <c r="Z3693"/>
    </row>
    <row r="3694" spans="1:26">
      <c r="A3694"/>
      <c r="B3694"/>
      <c r="C3694"/>
      <c r="D3694"/>
      <c r="E3694"/>
      <c r="F3694"/>
      <c r="G3694"/>
      <c r="H3694"/>
      <c r="I3694"/>
      <c r="J3694"/>
      <c r="K3694"/>
      <c r="L3694"/>
      <c r="M3694"/>
      <c r="N3694"/>
      <c r="O3694"/>
      <c r="P3694"/>
      <c r="Q3694"/>
      <c r="R3694"/>
      <c r="S3694"/>
      <c r="T3694"/>
      <c r="U3694"/>
      <c r="V3694"/>
      <c r="W3694"/>
      <c r="X3694"/>
      <c r="Y3694"/>
      <c r="Z3694"/>
    </row>
    <row r="3695" spans="1:26">
      <c r="A3695"/>
      <c r="B3695"/>
      <c r="C3695"/>
      <c r="D3695"/>
      <c r="E3695"/>
      <c r="F3695"/>
      <c r="G3695"/>
      <c r="H3695"/>
      <c r="I3695"/>
      <c r="J3695"/>
      <c r="K3695"/>
      <c r="L3695"/>
      <c r="M3695"/>
      <c r="N3695"/>
      <c r="O3695"/>
      <c r="P3695"/>
      <c r="Q3695"/>
      <c r="R3695"/>
      <c r="S3695"/>
      <c r="T3695"/>
      <c r="U3695"/>
      <c r="V3695"/>
      <c r="W3695"/>
      <c r="X3695"/>
      <c r="Y3695"/>
      <c r="Z3695"/>
    </row>
    <row r="3696" spans="1:26">
      <c r="A3696"/>
      <c r="B3696"/>
      <c r="C3696"/>
      <c r="D3696"/>
      <c r="E3696"/>
      <c r="F3696"/>
      <c r="G3696"/>
      <c r="H3696"/>
      <c r="I3696"/>
      <c r="J3696"/>
      <c r="K3696"/>
      <c r="L3696"/>
      <c r="M3696"/>
      <c r="N3696"/>
      <c r="O3696"/>
      <c r="P3696"/>
      <c r="Q3696"/>
      <c r="R3696"/>
      <c r="S3696"/>
      <c r="T3696"/>
      <c r="U3696"/>
      <c r="V3696"/>
      <c r="W3696"/>
      <c r="X3696"/>
      <c r="Y3696"/>
      <c r="Z3696"/>
    </row>
    <row r="3697" spans="1:26">
      <c r="A3697"/>
      <c r="B3697"/>
      <c r="C3697"/>
      <c r="D3697"/>
      <c r="E3697"/>
      <c r="F3697"/>
      <c r="G3697"/>
      <c r="H3697"/>
      <c r="I3697"/>
      <c r="J3697"/>
      <c r="K3697"/>
      <c r="L3697"/>
      <c r="M3697"/>
      <c r="N3697"/>
      <c r="O3697"/>
      <c r="P3697"/>
      <c r="Q3697"/>
      <c r="R3697"/>
      <c r="S3697"/>
      <c r="T3697"/>
      <c r="U3697"/>
      <c r="V3697"/>
      <c r="W3697"/>
      <c r="X3697"/>
      <c r="Y3697"/>
      <c r="Z3697"/>
    </row>
    <row r="3698" spans="1:26">
      <c r="A3698"/>
      <c r="B3698"/>
      <c r="C3698"/>
      <c r="D3698"/>
      <c r="E3698"/>
      <c r="F3698"/>
      <c r="G3698"/>
      <c r="H3698"/>
      <c r="I3698"/>
      <c r="J3698"/>
      <c r="K3698"/>
      <c r="L3698"/>
      <c r="M3698"/>
      <c r="N3698"/>
      <c r="O3698"/>
      <c r="P3698"/>
      <c r="Q3698"/>
      <c r="R3698"/>
      <c r="S3698"/>
      <c r="T3698"/>
      <c r="U3698"/>
      <c r="V3698"/>
      <c r="W3698"/>
      <c r="X3698"/>
      <c r="Y3698"/>
      <c r="Z3698"/>
    </row>
    <row r="3699" spans="1:26">
      <c r="A3699"/>
      <c r="B3699"/>
      <c r="C3699"/>
      <c r="D3699"/>
      <c r="E3699"/>
      <c r="F3699"/>
      <c r="G3699"/>
      <c r="H3699"/>
      <c r="I3699"/>
      <c r="J3699"/>
      <c r="K3699"/>
      <c r="L3699"/>
      <c r="M3699"/>
      <c r="N3699"/>
      <c r="O3699"/>
      <c r="P3699"/>
      <c r="Q3699"/>
      <c r="R3699"/>
      <c r="S3699"/>
      <c r="T3699"/>
      <c r="U3699"/>
      <c r="V3699"/>
      <c r="W3699"/>
      <c r="X3699"/>
      <c r="Y3699"/>
      <c r="Z3699"/>
    </row>
    <row r="3700" spans="1:26">
      <c r="A3700"/>
      <c r="B3700"/>
      <c r="C3700"/>
      <c r="D3700"/>
      <c r="E3700"/>
      <c r="F3700"/>
      <c r="G3700"/>
      <c r="H3700"/>
      <c r="I3700"/>
      <c r="J3700"/>
      <c r="K3700"/>
      <c r="L3700"/>
      <c r="M3700"/>
      <c r="N3700"/>
      <c r="O3700"/>
      <c r="P3700"/>
      <c r="Q3700"/>
      <c r="R3700"/>
      <c r="S3700"/>
      <c r="T3700"/>
      <c r="U3700"/>
      <c r="V3700"/>
      <c r="W3700"/>
      <c r="X3700"/>
      <c r="Y3700"/>
      <c r="Z3700"/>
    </row>
    <row r="3701" spans="1:26">
      <c r="A3701"/>
      <c r="B3701"/>
      <c r="C3701"/>
      <c r="D3701"/>
      <c r="E3701"/>
      <c r="F3701"/>
      <c r="G3701"/>
      <c r="H3701"/>
      <c r="I3701"/>
      <c r="J3701"/>
      <c r="K3701"/>
      <c r="L3701"/>
      <c r="M3701"/>
      <c r="N3701"/>
      <c r="O3701"/>
      <c r="P3701"/>
      <c r="Q3701"/>
      <c r="R3701"/>
      <c r="S3701"/>
      <c r="T3701"/>
      <c r="U3701"/>
      <c r="V3701"/>
      <c r="W3701"/>
      <c r="X3701"/>
      <c r="Y3701"/>
      <c r="Z3701"/>
    </row>
    <row r="3702" spans="1:26">
      <c r="A3702"/>
      <c r="B3702"/>
      <c r="C3702"/>
      <c r="D3702"/>
      <c r="E3702"/>
      <c r="F3702"/>
      <c r="G3702"/>
      <c r="H3702"/>
      <c r="I3702"/>
      <c r="J3702"/>
      <c r="K3702"/>
      <c r="L3702"/>
      <c r="M3702"/>
      <c r="N3702"/>
      <c r="O3702"/>
      <c r="P3702"/>
      <c r="Q3702"/>
      <c r="R3702"/>
      <c r="S3702"/>
      <c r="T3702"/>
      <c r="U3702"/>
      <c r="V3702"/>
      <c r="W3702"/>
      <c r="X3702"/>
      <c r="Y3702"/>
      <c r="Z3702"/>
    </row>
    <row r="3703" spans="1:26">
      <c r="A3703"/>
      <c r="B3703"/>
      <c r="C3703"/>
      <c r="D3703"/>
      <c r="E3703"/>
      <c r="F3703"/>
      <c r="G3703"/>
      <c r="H3703"/>
      <c r="I3703"/>
      <c r="J3703"/>
      <c r="K3703"/>
      <c r="L3703"/>
      <c r="M3703"/>
      <c r="N3703"/>
      <c r="O3703"/>
      <c r="P3703"/>
      <c r="Q3703"/>
      <c r="R3703"/>
      <c r="S3703"/>
      <c r="T3703"/>
      <c r="U3703"/>
      <c r="V3703"/>
      <c r="W3703"/>
      <c r="X3703"/>
      <c r="Y3703"/>
      <c r="Z3703"/>
    </row>
    <row r="3704" spans="1:26">
      <c r="A3704"/>
      <c r="B3704"/>
      <c r="C3704"/>
      <c r="D3704"/>
      <c r="E3704"/>
      <c r="F3704"/>
      <c r="G3704"/>
      <c r="H3704"/>
      <c r="I3704"/>
      <c r="J3704"/>
      <c r="K3704"/>
      <c r="L3704"/>
      <c r="M3704"/>
      <c r="N3704"/>
      <c r="O3704"/>
      <c r="P3704"/>
      <c r="Q3704"/>
      <c r="R3704"/>
      <c r="S3704"/>
      <c r="T3704"/>
      <c r="U3704"/>
      <c r="V3704"/>
      <c r="W3704"/>
      <c r="X3704"/>
      <c r="Y3704"/>
      <c r="Z3704"/>
    </row>
    <row r="3705" spans="1:26">
      <c r="A3705"/>
      <c r="B3705"/>
      <c r="C3705"/>
      <c r="D3705"/>
      <c r="E3705"/>
      <c r="F3705"/>
      <c r="G3705"/>
      <c r="H3705"/>
      <c r="I3705"/>
      <c r="J3705"/>
      <c r="K3705"/>
      <c r="L3705"/>
      <c r="M3705"/>
      <c r="N3705"/>
      <c r="O3705"/>
      <c r="P3705"/>
      <c r="Q3705"/>
      <c r="R3705"/>
      <c r="S3705"/>
      <c r="T3705"/>
      <c r="U3705"/>
      <c r="V3705"/>
      <c r="W3705"/>
      <c r="X3705"/>
      <c r="Y3705"/>
      <c r="Z3705"/>
    </row>
    <row r="3706" spans="1:26">
      <c r="A3706"/>
      <c r="B3706"/>
      <c r="C3706"/>
      <c r="D3706"/>
      <c r="E3706"/>
      <c r="F3706"/>
      <c r="G3706"/>
      <c r="H3706"/>
      <c r="I3706"/>
      <c r="J3706"/>
      <c r="K3706"/>
      <c r="L3706"/>
      <c r="M3706"/>
      <c r="N3706"/>
      <c r="O3706"/>
      <c r="P3706"/>
      <c r="Q3706"/>
      <c r="R3706"/>
      <c r="S3706"/>
      <c r="T3706"/>
      <c r="U3706"/>
      <c r="V3706"/>
      <c r="W3706"/>
      <c r="X3706"/>
      <c r="Y3706"/>
      <c r="Z3706"/>
    </row>
    <row r="3707" spans="1:26">
      <c r="A3707"/>
      <c r="B3707"/>
      <c r="C3707"/>
      <c r="D3707"/>
      <c r="E3707"/>
      <c r="F3707"/>
      <c r="G3707"/>
      <c r="H3707"/>
      <c r="I3707"/>
      <c r="J3707"/>
      <c r="K3707"/>
      <c r="L3707"/>
      <c r="M3707"/>
      <c r="N3707"/>
      <c r="O3707"/>
      <c r="P3707"/>
      <c r="Q3707"/>
      <c r="R3707"/>
      <c r="S3707"/>
      <c r="T3707"/>
      <c r="U3707"/>
      <c r="V3707"/>
      <c r="W3707"/>
      <c r="X3707"/>
      <c r="Y3707"/>
      <c r="Z3707"/>
    </row>
    <row r="3708" spans="1:26">
      <c r="A3708"/>
      <c r="B3708"/>
      <c r="C3708"/>
      <c r="D3708"/>
      <c r="E3708"/>
      <c r="F3708"/>
      <c r="G3708"/>
      <c r="H3708"/>
      <c r="I3708"/>
      <c r="J3708"/>
      <c r="K3708"/>
      <c r="L3708"/>
      <c r="M3708"/>
      <c r="N3708"/>
      <c r="O3708"/>
      <c r="P3708"/>
      <c r="Q3708"/>
      <c r="R3708"/>
      <c r="S3708"/>
      <c r="T3708"/>
      <c r="U3708"/>
      <c r="V3708"/>
      <c r="W3708"/>
      <c r="X3708"/>
      <c r="Y3708"/>
      <c r="Z3708"/>
    </row>
    <row r="3709" spans="1:26">
      <c r="A3709"/>
      <c r="B3709"/>
      <c r="C3709"/>
      <c r="D3709"/>
      <c r="E3709"/>
      <c r="F3709"/>
      <c r="G3709"/>
      <c r="H3709"/>
      <c r="I3709"/>
      <c r="J3709"/>
      <c r="K3709"/>
      <c r="L3709"/>
      <c r="M3709"/>
      <c r="N3709"/>
      <c r="O3709"/>
      <c r="P3709"/>
      <c r="Q3709"/>
      <c r="R3709"/>
      <c r="S3709"/>
      <c r="T3709"/>
      <c r="U3709"/>
      <c r="V3709"/>
      <c r="W3709"/>
      <c r="X3709"/>
      <c r="Y3709"/>
      <c r="Z3709"/>
    </row>
    <row r="3710" spans="1:26">
      <c r="A3710"/>
      <c r="B3710"/>
      <c r="C3710"/>
      <c r="D3710"/>
      <c r="E3710"/>
      <c r="F3710"/>
      <c r="G3710"/>
      <c r="H3710"/>
      <c r="I3710"/>
      <c r="J3710"/>
      <c r="K3710"/>
      <c r="L3710"/>
      <c r="M3710"/>
      <c r="N3710"/>
      <c r="O3710"/>
      <c r="P3710"/>
      <c r="Q3710"/>
      <c r="R3710"/>
      <c r="S3710"/>
      <c r="T3710"/>
      <c r="U3710"/>
      <c r="V3710"/>
      <c r="W3710"/>
      <c r="X3710"/>
      <c r="Y3710"/>
      <c r="Z3710"/>
    </row>
    <row r="3711" spans="1:26">
      <c r="A3711"/>
      <c r="B3711"/>
      <c r="C3711"/>
      <c r="D3711"/>
      <c r="E3711"/>
      <c r="F3711"/>
      <c r="G3711"/>
      <c r="H3711"/>
      <c r="I3711"/>
      <c r="J3711"/>
      <c r="K3711"/>
      <c r="L3711"/>
      <c r="M3711"/>
      <c r="N3711"/>
      <c r="O3711"/>
      <c r="P3711"/>
      <c r="Q3711"/>
      <c r="R3711"/>
      <c r="S3711"/>
      <c r="T3711"/>
      <c r="U3711"/>
      <c r="V3711"/>
      <c r="W3711"/>
      <c r="X3711"/>
      <c r="Y3711"/>
      <c r="Z3711"/>
    </row>
    <row r="3712" spans="1:26">
      <c r="A3712"/>
      <c r="B3712"/>
      <c r="C3712"/>
      <c r="D3712"/>
      <c r="E3712"/>
      <c r="F3712"/>
      <c r="G3712"/>
      <c r="H3712"/>
      <c r="I3712"/>
      <c r="J3712"/>
      <c r="K3712"/>
      <c r="L3712"/>
      <c r="M3712"/>
      <c r="N3712"/>
      <c r="O3712"/>
      <c r="P3712"/>
      <c r="Q3712"/>
      <c r="R3712"/>
      <c r="S3712"/>
      <c r="T3712"/>
      <c r="U3712"/>
      <c r="V3712"/>
      <c r="W3712"/>
      <c r="X3712"/>
      <c r="Y3712"/>
      <c r="Z3712"/>
    </row>
    <row r="3713" spans="1:26">
      <c r="A3713"/>
      <c r="B3713"/>
      <c r="C3713"/>
      <c r="D3713"/>
      <c r="E3713"/>
      <c r="F3713"/>
      <c r="G3713"/>
      <c r="H3713"/>
      <c r="I3713"/>
      <c r="J3713"/>
      <c r="K3713"/>
      <c r="L3713"/>
      <c r="M3713"/>
      <c r="N3713"/>
      <c r="O3713"/>
      <c r="P3713"/>
      <c r="Q3713"/>
      <c r="R3713"/>
      <c r="S3713"/>
      <c r="T3713"/>
      <c r="U3713"/>
      <c r="V3713"/>
      <c r="W3713"/>
      <c r="X3713"/>
      <c r="Y3713"/>
      <c r="Z3713"/>
    </row>
    <row r="3714" spans="1:26">
      <c r="A3714"/>
      <c r="B3714"/>
      <c r="C3714"/>
      <c r="D3714"/>
      <c r="E3714"/>
      <c r="F3714"/>
      <c r="G3714"/>
      <c r="H3714"/>
      <c r="I3714"/>
      <c r="J3714"/>
      <c r="K3714"/>
      <c r="L3714"/>
      <c r="M3714"/>
      <c r="N3714"/>
      <c r="O3714"/>
      <c r="P3714"/>
      <c r="Q3714"/>
      <c r="R3714"/>
      <c r="S3714"/>
      <c r="T3714"/>
      <c r="U3714"/>
      <c r="V3714"/>
      <c r="W3714"/>
      <c r="X3714"/>
      <c r="Y3714"/>
      <c r="Z3714"/>
    </row>
    <row r="3715" spans="1:26">
      <c r="A3715"/>
      <c r="B3715"/>
      <c r="C3715"/>
      <c r="D3715"/>
      <c r="E3715"/>
      <c r="F3715"/>
      <c r="G3715"/>
      <c r="H3715"/>
      <c r="I3715"/>
      <c r="J3715"/>
      <c r="K3715"/>
      <c r="L3715"/>
      <c r="M3715"/>
      <c r="N3715"/>
      <c r="O3715"/>
      <c r="P3715"/>
      <c r="Q3715"/>
      <c r="R3715"/>
      <c r="S3715"/>
      <c r="T3715"/>
      <c r="U3715"/>
      <c r="V3715"/>
      <c r="W3715"/>
      <c r="X3715"/>
      <c r="Y3715"/>
      <c r="Z3715"/>
    </row>
    <row r="3716" spans="1:26">
      <c r="A3716"/>
      <c r="B3716"/>
      <c r="C3716"/>
      <c r="D3716"/>
      <c r="E3716"/>
      <c r="F3716"/>
      <c r="G3716"/>
      <c r="H3716"/>
      <c r="I3716"/>
      <c r="J3716"/>
      <c r="K3716"/>
      <c r="L3716"/>
      <c r="M3716"/>
      <c r="N3716"/>
      <c r="O3716"/>
      <c r="P3716"/>
      <c r="Q3716"/>
      <c r="R3716"/>
      <c r="S3716"/>
      <c r="T3716"/>
      <c r="U3716"/>
      <c r="V3716"/>
      <c r="W3716"/>
      <c r="X3716"/>
      <c r="Y3716"/>
      <c r="Z3716"/>
    </row>
    <row r="3717" spans="1:26">
      <c r="A3717"/>
      <c r="B3717"/>
      <c r="C3717"/>
      <c r="D3717"/>
      <c r="E3717"/>
      <c r="F3717"/>
      <c r="G3717"/>
      <c r="H3717"/>
      <c r="I3717"/>
      <c r="J3717"/>
      <c r="K3717"/>
      <c r="L3717"/>
      <c r="M3717"/>
      <c r="N3717"/>
      <c r="O3717"/>
      <c r="P3717"/>
      <c r="Q3717"/>
      <c r="R3717"/>
      <c r="S3717"/>
      <c r="T3717"/>
      <c r="U3717"/>
      <c r="V3717"/>
      <c r="W3717"/>
      <c r="X3717"/>
      <c r="Y3717"/>
      <c r="Z3717"/>
    </row>
    <row r="3718" spans="1:26">
      <c r="A3718"/>
      <c r="B3718"/>
      <c r="C3718"/>
      <c r="D3718"/>
      <c r="E3718"/>
      <c r="F3718"/>
      <c r="G3718"/>
      <c r="H3718"/>
      <c r="I3718"/>
      <c r="J3718"/>
      <c r="K3718"/>
      <c r="L3718"/>
      <c r="M3718"/>
      <c r="N3718"/>
      <c r="O3718"/>
      <c r="P3718"/>
      <c r="Q3718"/>
      <c r="R3718"/>
      <c r="S3718"/>
      <c r="T3718"/>
      <c r="U3718"/>
      <c r="V3718"/>
      <c r="W3718"/>
      <c r="X3718"/>
      <c r="Y3718"/>
      <c r="Z3718"/>
    </row>
    <row r="3719" spans="1:26">
      <c r="A3719"/>
      <c r="B3719"/>
      <c r="C3719"/>
      <c r="D3719"/>
      <c r="E3719"/>
      <c r="F3719"/>
      <c r="G3719"/>
      <c r="H3719"/>
      <c r="I3719"/>
      <c r="J3719"/>
      <c r="K3719"/>
      <c r="L3719"/>
      <c r="M3719"/>
      <c r="N3719"/>
      <c r="O3719"/>
      <c r="P3719"/>
      <c r="Q3719"/>
      <c r="R3719"/>
      <c r="S3719"/>
      <c r="T3719"/>
      <c r="U3719"/>
      <c r="V3719"/>
      <c r="W3719"/>
      <c r="X3719"/>
      <c r="Y3719"/>
      <c r="Z3719"/>
    </row>
    <row r="3720" spans="1:26">
      <c r="A3720"/>
      <c r="B3720"/>
      <c r="C3720"/>
      <c r="D3720"/>
      <c r="E3720"/>
      <c r="F3720"/>
      <c r="G3720"/>
      <c r="H3720"/>
      <c r="I3720"/>
      <c r="J3720"/>
      <c r="K3720"/>
      <c r="L3720"/>
      <c r="M3720"/>
      <c r="N3720"/>
      <c r="O3720"/>
      <c r="P3720"/>
      <c r="Q3720"/>
      <c r="R3720"/>
      <c r="S3720"/>
      <c r="T3720"/>
      <c r="U3720"/>
      <c r="V3720"/>
      <c r="W3720"/>
      <c r="X3720"/>
      <c r="Y3720"/>
      <c r="Z3720"/>
    </row>
    <row r="3721" spans="1:26">
      <c r="A3721"/>
      <c r="B3721"/>
      <c r="C3721"/>
      <c r="D3721"/>
      <c r="E3721"/>
      <c r="F3721"/>
      <c r="G3721"/>
      <c r="H3721"/>
      <c r="I3721"/>
      <c r="J3721"/>
      <c r="K3721"/>
      <c r="L3721"/>
      <c r="M3721"/>
      <c r="N3721"/>
      <c r="O3721"/>
      <c r="P3721"/>
      <c r="Q3721"/>
      <c r="R3721"/>
      <c r="S3721"/>
      <c r="T3721"/>
      <c r="U3721"/>
      <c r="V3721"/>
      <c r="W3721"/>
      <c r="X3721"/>
      <c r="Y3721"/>
      <c r="Z3721"/>
    </row>
    <row r="3722" spans="1:26">
      <c r="A3722"/>
      <c r="B3722"/>
      <c r="C3722"/>
      <c r="D3722"/>
      <c r="E3722"/>
      <c r="F3722"/>
      <c r="G3722"/>
      <c r="H3722"/>
      <c r="I3722"/>
      <c r="J3722"/>
      <c r="K3722"/>
      <c r="L3722"/>
      <c r="M3722"/>
      <c r="N3722"/>
      <c r="O3722"/>
      <c r="P3722"/>
      <c r="Q3722"/>
      <c r="R3722"/>
      <c r="S3722"/>
      <c r="T3722"/>
      <c r="U3722"/>
      <c r="V3722"/>
      <c r="W3722"/>
      <c r="X3722"/>
      <c r="Y3722"/>
      <c r="Z3722"/>
    </row>
    <row r="3723" spans="1:26">
      <c r="A3723"/>
      <c r="B3723"/>
      <c r="C3723"/>
      <c r="D3723"/>
      <c r="E3723"/>
      <c r="F3723"/>
      <c r="G3723"/>
      <c r="H3723"/>
      <c r="I3723"/>
      <c r="J3723"/>
      <c r="K3723"/>
      <c r="L3723"/>
      <c r="M3723"/>
      <c r="N3723"/>
      <c r="O3723"/>
      <c r="P3723"/>
      <c r="Q3723"/>
      <c r="R3723"/>
      <c r="S3723"/>
      <c r="T3723"/>
      <c r="U3723"/>
      <c r="V3723"/>
      <c r="W3723"/>
      <c r="X3723"/>
      <c r="Y3723"/>
      <c r="Z3723"/>
    </row>
    <row r="3724" spans="1:26">
      <c r="A3724"/>
      <c r="B3724"/>
      <c r="C3724"/>
      <c r="D3724"/>
      <c r="E3724"/>
      <c r="F3724"/>
      <c r="G3724"/>
      <c r="H3724"/>
      <c r="I3724"/>
      <c r="J3724"/>
      <c r="K3724"/>
      <c r="L3724"/>
      <c r="M3724"/>
      <c r="N3724"/>
      <c r="O3724"/>
      <c r="P3724"/>
      <c r="Q3724"/>
      <c r="R3724"/>
      <c r="S3724"/>
      <c r="T3724"/>
      <c r="U3724"/>
      <c r="V3724"/>
      <c r="W3724"/>
      <c r="X3724"/>
      <c r="Y3724"/>
      <c r="Z3724"/>
    </row>
    <row r="3725" spans="1:26">
      <c r="A3725"/>
      <c r="B3725"/>
      <c r="C3725"/>
      <c r="D3725"/>
      <c r="E3725"/>
      <c r="F3725"/>
      <c r="G3725"/>
      <c r="H3725"/>
      <c r="I3725"/>
      <c r="J3725"/>
      <c r="K3725"/>
      <c r="L3725"/>
      <c r="M3725"/>
      <c r="N3725"/>
      <c r="O3725"/>
      <c r="P3725"/>
      <c r="Q3725"/>
      <c r="R3725"/>
      <c r="S3725"/>
      <c r="T3725"/>
      <c r="U3725"/>
      <c r="V3725"/>
      <c r="W3725"/>
      <c r="X3725"/>
      <c r="Y3725"/>
      <c r="Z3725"/>
    </row>
    <row r="3726" spans="1:26">
      <c r="A3726"/>
      <c r="B3726"/>
      <c r="C3726"/>
      <c r="D3726"/>
      <c r="E3726"/>
      <c r="F3726"/>
      <c r="G3726"/>
      <c r="H3726"/>
      <c r="I3726"/>
      <c r="J3726"/>
      <c r="K3726"/>
      <c r="L3726"/>
      <c r="M3726"/>
      <c r="N3726"/>
      <c r="O3726"/>
      <c r="P3726"/>
      <c r="Q3726"/>
      <c r="R3726"/>
      <c r="S3726"/>
      <c r="T3726"/>
      <c r="U3726"/>
      <c r="V3726"/>
      <c r="W3726"/>
      <c r="X3726"/>
      <c r="Y3726"/>
      <c r="Z3726"/>
    </row>
    <row r="3727" spans="1:26">
      <c r="A3727"/>
      <c r="B3727"/>
      <c r="C3727"/>
      <c r="D3727"/>
      <c r="E3727"/>
      <c r="F3727"/>
      <c r="G3727"/>
      <c r="H3727"/>
      <c r="I3727"/>
      <c r="J3727"/>
      <c r="K3727"/>
      <c r="L3727"/>
      <c r="M3727"/>
      <c r="N3727"/>
      <c r="O3727"/>
      <c r="P3727"/>
      <c r="Q3727"/>
      <c r="R3727"/>
      <c r="S3727"/>
      <c r="T3727"/>
      <c r="U3727"/>
      <c r="V3727"/>
      <c r="W3727"/>
      <c r="X3727"/>
      <c r="Y3727"/>
      <c r="Z3727"/>
    </row>
    <row r="3728" spans="1:26">
      <c r="A3728"/>
      <c r="B3728"/>
      <c r="C3728"/>
      <c r="D3728"/>
      <c r="E3728"/>
      <c r="F3728"/>
      <c r="G3728"/>
      <c r="H3728"/>
      <c r="I3728"/>
      <c r="J3728"/>
      <c r="K3728"/>
      <c r="L3728"/>
      <c r="M3728"/>
      <c r="N3728"/>
      <c r="O3728"/>
      <c r="P3728"/>
      <c r="Q3728"/>
      <c r="R3728"/>
      <c r="S3728"/>
      <c r="T3728"/>
      <c r="U3728"/>
      <c r="V3728"/>
      <c r="W3728"/>
      <c r="X3728"/>
      <c r="Y3728"/>
      <c r="Z3728"/>
    </row>
    <row r="3729" spans="1:26">
      <c r="A3729"/>
      <c r="B3729"/>
      <c r="C3729"/>
      <c r="D3729"/>
      <c r="E3729"/>
      <c r="F3729"/>
      <c r="G3729"/>
      <c r="H3729"/>
      <c r="I3729"/>
      <c r="J3729"/>
      <c r="K3729"/>
      <c r="L3729"/>
      <c r="M3729"/>
      <c r="N3729"/>
      <c r="O3729"/>
      <c r="P3729"/>
      <c r="Q3729"/>
      <c r="R3729"/>
      <c r="S3729"/>
      <c r="T3729"/>
      <c r="U3729"/>
      <c r="V3729"/>
      <c r="W3729"/>
      <c r="X3729"/>
      <c r="Y3729"/>
      <c r="Z3729"/>
    </row>
    <row r="3730" spans="1:26">
      <c r="A3730"/>
      <c r="B3730"/>
      <c r="C3730"/>
      <c r="D3730"/>
      <c r="E3730"/>
      <c r="F3730"/>
      <c r="G3730"/>
      <c r="H3730"/>
      <c r="I3730"/>
      <c r="J3730"/>
      <c r="K3730"/>
      <c r="L3730"/>
      <c r="M3730"/>
      <c r="N3730"/>
      <c r="O3730"/>
      <c r="P3730"/>
      <c r="Q3730"/>
      <c r="R3730"/>
      <c r="S3730"/>
      <c r="T3730"/>
      <c r="U3730"/>
      <c r="V3730"/>
      <c r="W3730"/>
      <c r="X3730"/>
      <c r="Y3730"/>
      <c r="Z3730"/>
    </row>
    <row r="3731" spans="1:26">
      <c r="A3731"/>
      <c r="B3731"/>
      <c r="C3731"/>
      <c r="D3731"/>
      <c r="E3731"/>
      <c r="F3731"/>
      <c r="G3731"/>
      <c r="H3731"/>
      <c r="I3731"/>
      <c r="J3731"/>
      <c r="K3731"/>
      <c r="L3731"/>
      <c r="M3731"/>
      <c r="N3731"/>
      <c r="O3731"/>
      <c r="P3731"/>
      <c r="Q3731"/>
      <c r="R3731"/>
      <c r="S3731"/>
      <c r="T3731"/>
      <c r="U3731"/>
      <c r="V3731"/>
      <c r="W3731"/>
      <c r="X3731"/>
      <c r="Y3731"/>
      <c r="Z3731"/>
    </row>
    <row r="3732" spans="1:26">
      <c r="A3732"/>
      <c r="B3732"/>
      <c r="C3732"/>
      <c r="D3732"/>
      <c r="E3732"/>
      <c r="F3732"/>
      <c r="G3732"/>
      <c r="H3732"/>
      <c r="I3732"/>
      <c r="J3732"/>
      <c r="K3732"/>
      <c r="L3732"/>
      <c r="M3732"/>
      <c r="N3732"/>
      <c r="O3732"/>
      <c r="P3732"/>
      <c r="Q3732"/>
      <c r="R3732"/>
      <c r="S3732"/>
      <c r="T3732"/>
      <c r="U3732"/>
      <c r="V3732"/>
      <c r="W3732"/>
      <c r="X3732"/>
      <c r="Y3732"/>
      <c r="Z3732"/>
    </row>
    <row r="3733" spans="1:26">
      <c r="A3733"/>
      <c r="B3733"/>
      <c r="C3733"/>
      <c r="D3733"/>
      <c r="E3733"/>
      <c r="F3733"/>
      <c r="G3733"/>
      <c r="H3733"/>
      <c r="I3733"/>
      <c r="J3733"/>
      <c r="K3733"/>
      <c r="L3733"/>
      <c r="M3733"/>
      <c r="N3733"/>
      <c r="O3733"/>
      <c r="P3733"/>
      <c r="Q3733"/>
      <c r="R3733"/>
      <c r="S3733"/>
      <c r="T3733"/>
      <c r="U3733"/>
      <c r="V3733"/>
      <c r="W3733"/>
      <c r="X3733"/>
      <c r="Y3733"/>
      <c r="Z3733"/>
    </row>
    <row r="3734" spans="1:26">
      <c r="A3734"/>
      <c r="B3734"/>
      <c r="C3734"/>
      <c r="D3734"/>
      <c r="E3734"/>
      <c r="F3734"/>
      <c r="G3734"/>
      <c r="H3734"/>
      <c r="I3734"/>
      <c r="J3734"/>
      <c r="K3734"/>
      <c r="L3734"/>
      <c r="M3734"/>
      <c r="N3734"/>
      <c r="O3734"/>
      <c r="P3734"/>
      <c r="Q3734"/>
      <c r="R3734"/>
      <c r="S3734"/>
      <c r="T3734"/>
      <c r="U3734"/>
      <c r="V3734"/>
      <c r="W3734"/>
      <c r="X3734"/>
      <c r="Y3734"/>
      <c r="Z3734"/>
    </row>
    <row r="3735" spans="1:26">
      <c r="A3735"/>
      <c r="B3735"/>
      <c r="C3735"/>
      <c r="D3735"/>
      <c r="E3735"/>
      <c r="F3735"/>
      <c r="G3735"/>
      <c r="H3735"/>
      <c r="I3735"/>
      <c r="J3735"/>
      <c r="K3735"/>
      <c r="L3735"/>
      <c r="M3735"/>
      <c r="N3735"/>
      <c r="O3735"/>
      <c r="P3735"/>
      <c r="Q3735"/>
      <c r="R3735"/>
      <c r="S3735"/>
      <c r="T3735"/>
      <c r="U3735"/>
      <c r="V3735"/>
      <c r="W3735"/>
      <c r="X3735"/>
      <c r="Y3735"/>
      <c r="Z3735"/>
    </row>
    <row r="3736" spans="1:26">
      <c r="A3736"/>
      <c r="B3736"/>
      <c r="C3736"/>
      <c r="D3736"/>
      <c r="E3736"/>
      <c r="F3736"/>
      <c r="G3736"/>
      <c r="H3736"/>
      <c r="I3736"/>
      <c r="J3736"/>
      <c r="K3736"/>
      <c r="L3736"/>
      <c r="M3736"/>
      <c r="N3736"/>
      <c r="O3736"/>
      <c r="P3736"/>
      <c r="Q3736"/>
      <c r="R3736"/>
      <c r="S3736"/>
      <c r="T3736"/>
      <c r="U3736"/>
      <c r="V3736"/>
      <c r="W3736"/>
      <c r="X3736"/>
      <c r="Y3736"/>
      <c r="Z3736"/>
    </row>
    <row r="3737" spans="1:26">
      <c r="A3737"/>
      <c r="B3737"/>
      <c r="C3737"/>
      <c r="D3737"/>
      <c r="E3737"/>
      <c r="F3737"/>
      <c r="G3737"/>
      <c r="H3737"/>
      <c r="I3737"/>
      <c r="J3737"/>
      <c r="K3737"/>
      <c r="L3737"/>
      <c r="M3737"/>
      <c r="N3737"/>
      <c r="O3737"/>
      <c r="P3737"/>
      <c r="Q3737"/>
      <c r="R3737"/>
      <c r="S3737"/>
      <c r="T3737"/>
      <c r="U3737"/>
      <c r="V3737"/>
      <c r="W3737"/>
      <c r="X3737"/>
      <c r="Y3737"/>
      <c r="Z3737"/>
    </row>
    <row r="3738" spans="1:26">
      <c r="A3738"/>
      <c r="B3738"/>
      <c r="C3738"/>
      <c r="D3738"/>
      <c r="E3738"/>
      <c r="F3738"/>
      <c r="G3738"/>
      <c r="H3738"/>
      <c r="I3738"/>
      <c r="J3738"/>
      <c r="K3738"/>
      <c r="L3738"/>
      <c r="M3738"/>
      <c r="N3738"/>
      <c r="O3738"/>
      <c r="P3738"/>
      <c r="Q3738"/>
      <c r="R3738"/>
      <c r="S3738"/>
      <c r="T3738"/>
      <c r="U3738"/>
      <c r="V3738"/>
      <c r="W3738"/>
      <c r="X3738"/>
      <c r="Y3738"/>
      <c r="Z3738"/>
    </row>
    <row r="3739" spans="1:26">
      <c r="A3739"/>
      <c r="B3739"/>
      <c r="C3739"/>
      <c r="D3739"/>
      <c r="E3739"/>
      <c r="F3739"/>
      <c r="G3739"/>
      <c r="H3739"/>
      <c r="I3739"/>
      <c r="J3739"/>
      <c r="K3739"/>
      <c r="L3739"/>
      <c r="M3739"/>
      <c r="N3739"/>
      <c r="O3739"/>
      <c r="P3739"/>
      <c r="Q3739"/>
      <c r="R3739"/>
      <c r="S3739"/>
      <c r="T3739"/>
      <c r="U3739"/>
      <c r="V3739"/>
      <c r="W3739"/>
      <c r="X3739"/>
      <c r="Y3739"/>
      <c r="Z3739"/>
    </row>
    <row r="3740" spans="1:26">
      <c r="A3740"/>
      <c r="B3740"/>
      <c r="C3740"/>
      <c r="D3740"/>
      <c r="E3740"/>
      <c r="F3740"/>
      <c r="G3740"/>
      <c r="H3740"/>
      <c r="I3740"/>
      <c r="J3740"/>
      <c r="K3740"/>
      <c r="L3740"/>
      <c r="M3740"/>
      <c r="N3740"/>
      <c r="O3740"/>
      <c r="P3740"/>
      <c r="Q3740"/>
      <c r="R3740"/>
      <c r="S3740"/>
      <c r="T3740"/>
      <c r="U3740"/>
      <c r="V3740"/>
      <c r="W3740"/>
      <c r="X3740"/>
      <c r="Y3740"/>
      <c r="Z3740"/>
    </row>
    <row r="3741" spans="1:26">
      <c r="A3741"/>
      <c r="B3741"/>
      <c r="C3741"/>
      <c r="D3741"/>
      <c r="E3741"/>
      <c r="F3741"/>
      <c r="G3741"/>
      <c r="H3741"/>
      <c r="I3741"/>
      <c r="J3741"/>
      <c r="K3741"/>
      <c r="L3741"/>
      <c r="M3741"/>
      <c r="N3741"/>
      <c r="O3741"/>
      <c r="P3741"/>
      <c r="Q3741"/>
      <c r="R3741"/>
      <c r="S3741"/>
      <c r="T3741"/>
      <c r="U3741"/>
      <c r="V3741"/>
      <c r="W3741"/>
      <c r="X3741"/>
      <c r="Y3741"/>
      <c r="Z3741"/>
    </row>
    <row r="3742" spans="1:26">
      <c r="A3742"/>
      <c r="B3742"/>
      <c r="C3742"/>
      <c r="D3742"/>
      <c r="E3742"/>
      <c r="F3742"/>
      <c r="G3742"/>
      <c r="H3742"/>
      <c r="I3742"/>
      <c r="J3742"/>
      <c r="K3742"/>
      <c r="L3742"/>
      <c r="M3742"/>
      <c r="N3742"/>
      <c r="O3742"/>
      <c r="P3742"/>
      <c r="Q3742"/>
      <c r="R3742"/>
      <c r="S3742"/>
      <c r="T3742"/>
      <c r="U3742"/>
      <c r="V3742"/>
      <c r="W3742"/>
      <c r="X3742"/>
      <c r="Y3742"/>
      <c r="Z3742"/>
    </row>
    <row r="3743" spans="1:26">
      <c r="A3743"/>
      <c r="B3743"/>
      <c r="C3743"/>
      <c r="D3743"/>
      <c r="E3743"/>
      <c r="F3743"/>
      <c r="G3743"/>
      <c r="H3743"/>
      <c r="I3743"/>
      <c r="J3743"/>
      <c r="K3743"/>
      <c r="L3743"/>
      <c r="M3743"/>
      <c r="N3743"/>
      <c r="O3743"/>
      <c r="P3743"/>
      <c r="Q3743"/>
      <c r="R3743"/>
      <c r="S3743"/>
      <c r="T3743"/>
      <c r="U3743"/>
      <c r="V3743"/>
      <c r="W3743"/>
      <c r="X3743"/>
      <c r="Y3743"/>
      <c r="Z3743"/>
    </row>
    <row r="3744" spans="1:26">
      <c r="A3744"/>
      <c r="B3744"/>
      <c r="C3744"/>
      <c r="D3744"/>
      <c r="E3744"/>
      <c r="F3744"/>
      <c r="G3744"/>
      <c r="H3744"/>
      <c r="I3744"/>
      <c r="J3744"/>
      <c r="K3744"/>
      <c r="L3744"/>
      <c r="M3744"/>
      <c r="N3744"/>
      <c r="O3744"/>
      <c r="P3744"/>
      <c r="Q3744"/>
      <c r="R3744"/>
      <c r="S3744"/>
      <c r="T3744"/>
      <c r="U3744"/>
      <c r="V3744"/>
      <c r="W3744"/>
      <c r="X3744"/>
      <c r="Y3744"/>
      <c r="Z3744"/>
    </row>
    <row r="3745" spans="1:26">
      <c r="A3745"/>
      <c r="B3745"/>
      <c r="C3745"/>
      <c r="D3745"/>
      <c r="E3745"/>
      <c r="F3745"/>
      <c r="G3745"/>
      <c r="H3745"/>
      <c r="I3745"/>
      <c r="J3745"/>
      <c r="K3745"/>
      <c r="L3745"/>
      <c r="M3745"/>
      <c r="N3745"/>
      <c r="O3745"/>
      <c r="P3745"/>
      <c r="Q3745"/>
      <c r="R3745"/>
      <c r="S3745"/>
      <c r="T3745"/>
      <c r="U3745"/>
      <c r="V3745"/>
      <c r="W3745"/>
      <c r="X3745"/>
      <c r="Y3745"/>
      <c r="Z3745"/>
    </row>
    <row r="3746" spans="1:26">
      <c r="A3746"/>
      <c r="B3746"/>
      <c r="C3746"/>
      <c r="D3746"/>
      <c r="E3746"/>
      <c r="F3746"/>
      <c r="G3746"/>
      <c r="H3746"/>
      <c r="I3746"/>
      <c r="J3746"/>
      <c r="K3746"/>
      <c r="L3746"/>
      <c r="M3746"/>
      <c r="N3746"/>
      <c r="O3746"/>
      <c r="P3746"/>
      <c r="Q3746"/>
      <c r="R3746"/>
      <c r="S3746"/>
      <c r="T3746"/>
      <c r="U3746"/>
      <c r="V3746"/>
      <c r="W3746"/>
      <c r="X3746"/>
      <c r="Y3746"/>
      <c r="Z3746"/>
    </row>
    <row r="3747" spans="1:26">
      <c r="A3747"/>
      <c r="B3747"/>
      <c r="C3747"/>
      <c r="D3747"/>
      <c r="E3747"/>
      <c r="F3747"/>
      <c r="G3747"/>
      <c r="H3747"/>
      <c r="I3747"/>
      <c r="J3747"/>
      <c r="K3747"/>
      <c r="L3747"/>
      <c r="M3747"/>
      <c r="N3747"/>
      <c r="O3747"/>
      <c r="P3747"/>
      <c r="Q3747"/>
      <c r="R3747"/>
      <c r="S3747"/>
      <c r="T3747"/>
      <c r="U3747"/>
      <c r="V3747"/>
      <c r="W3747"/>
      <c r="X3747"/>
      <c r="Y3747"/>
      <c r="Z3747"/>
    </row>
    <row r="3748" spans="1:26">
      <c r="A3748"/>
      <c r="B3748"/>
      <c r="C3748"/>
      <c r="D3748"/>
      <c r="E3748"/>
      <c r="F3748"/>
      <c r="G3748"/>
      <c r="H3748"/>
      <c r="I3748"/>
      <c r="J3748"/>
      <c r="K3748"/>
      <c r="L3748"/>
      <c r="M3748"/>
      <c r="N3748"/>
      <c r="O3748"/>
      <c r="P3748"/>
      <c r="Q3748"/>
      <c r="R3748"/>
      <c r="S3748"/>
      <c r="T3748"/>
      <c r="U3748"/>
      <c r="V3748"/>
      <c r="W3748"/>
      <c r="X3748"/>
      <c r="Y3748"/>
      <c r="Z3748"/>
    </row>
    <row r="3749" spans="1:26">
      <c r="A3749"/>
      <c r="B3749"/>
      <c r="C3749"/>
      <c r="D3749"/>
      <c r="E3749"/>
      <c r="F3749"/>
      <c r="G3749"/>
      <c r="H3749"/>
      <c r="I3749"/>
      <c r="J3749"/>
      <c r="K3749"/>
      <c r="L3749"/>
      <c r="M3749"/>
      <c r="N3749"/>
      <c r="O3749"/>
      <c r="P3749"/>
      <c r="Q3749"/>
      <c r="R3749"/>
      <c r="S3749"/>
      <c r="T3749"/>
      <c r="U3749"/>
      <c r="V3749"/>
      <c r="W3749"/>
      <c r="X3749"/>
      <c r="Y3749"/>
      <c r="Z3749"/>
    </row>
    <row r="3750" spans="1:26">
      <c r="A3750"/>
      <c r="B3750"/>
      <c r="C3750"/>
      <c r="D3750"/>
      <c r="E3750"/>
      <c r="F3750"/>
      <c r="G3750"/>
      <c r="H3750"/>
      <c r="I3750"/>
      <c r="J3750"/>
      <c r="K3750"/>
      <c r="L3750"/>
      <c r="M3750"/>
      <c r="N3750"/>
      <c r="O3750"/>
      <c r="P3750"/>
      <c r="Q3750"/>
      <c r="R3750"/>
      <c r="S3750"/>
      <c r="T3750"/>
      <c r="U3750"/>
      <c r="V3750"/>
      <c r="W3750"/>
      <c r="X3750"/>
      <c r="Y3750"/>
      <c r="Z3750"/>
    </row>
    <row r="3751" spans="1:26">
      <c r="A3751"/>
      <c r="B3751"/>
      <c r="C3751"/>
      <c r="D3751"/>
      <c r="E3751"/>
      <c r="F3751"/>
      <c r="G3751"/>
      <c r="H3751"/>
      <c r="I3751"/>
      <c r="J3751"/>
      <c r="K3751"/>
      <c r="L3751"/>
      <c r="M3751"/>
      <c r="N3751"/>
      <c r="O3751"/>
      <c r="P3751"/>
      <c r="Q3751"/>
      <c r="R3751"/>
      <c r="S3751"/>
      <c r="T3751"/>
      <c r="U3751"/>
      <c r="V3751"/>
      <c r="W3751"/>
      <c r="X3751"/>
      <c r="Y3751"/>
      <c r="Z3751"/>
    </row>
    <row r="3752" spans="1:26">
      <c r="A3752"/>
      <c r="B3752"/>
      <c r="C3752"/>
      <c r="D3752"/>
      <c r="E3752"/>
      <c r="F3752"/>
      <c r="G3752"/>
      <c r="H3752"/>
      <c r="I3752"/>
      <c r="J3752"/>
      <c r="K3752"/>
      <c r="L3752"/>
      <c r="M3752"/>
      <c r="N3752"/>
      <c r="O3752"/>
      <c r="P3752"/>
      <c r="Q3752"/>
      <c r="R3752"/>
      <c r="S3752"/>
      <c r="T3752"/>
      <c r="U3752"/>
      <c r="V3752"/>
      <c r="W3752"/>
      <c r="X3752"/>
      <c r="Y3752"/>
      <c r="Z3752"/>
    </row>
    <row r="3753" spans="1:26">
      <c r="A3753"/>
      <c r="B3753"/>
      <c r="C3753"/>
      <c r="D3753"/>
      <c r="E3753"/>
      <c r="F3753"/>
      <c r="G3753"/>
      <c r="H3753"/>
      <c r="I3753"/>
      <c r="J3753"/>
      <c r="K3753"/>
      <c r="L3753"/>
      <c r="M3753"/>
      <c r="N3753"/>
      <c r="O3753"/>
      <c r="P3753"/>
      <c r="Q3753"/>
      <c r="R3753"/>
      <c r="S3753"/>
      <c r="T3753"/>
      <c r="U3753"/>
      <c r="V3753"/>
      <c r="W3753"/>
      <c r="X3753"/>
      <c r="Y3753"/>
      <c r="Z3753"/>
    </row>
    <row r="3754" spans="1:26">
      <c r="A3754"/>
      <c r="B3754"/>
      <c r="C3754"/>
      <c r="D3754"/>
      <c r="E3754"/>
      <c r="F3754"/>
      <c r="G3754"/>
      <c r="H3754"/>
      <c r="I3754"/>
      <c r="J3754"/>
      <c r="K3754"/>
      <c r="L3754"/>
      <c r="M3754"/>
      <c r="N3754"/>
      <c r="O3754"/>
      <c r="P3754"/>
      <c r="Q3754"/>
      <c r="R3754"/>
      <c r="S3754"/>
      <c r="T3754"/>
      <c r="U3754"/>
      <c r="V3754"/>
      <c r="W3754"/>
      <c r="X3754"/>
      <c r="Y3754"/>
      <c r="Z3754"/>
    </row>
    <row r="3755" spans="1:26">
      <c r="A3755"/>
      <c r="B3755"/>
      <c r="C3755"/>
      <c r="D3755"/>
      <c r="E3755"/>
      <c r="F3755"/>
      <c r="G3755"/>
      <c r="H3755"/>
      <c r="I3755"/>
      <c r="J3755"/>
      <c r="K3755"/>
      <c r="L3755"/>
      <c r="M3755"/>
      <c r="N3755"/>
      <c r="O3755"/>
      <c r="P3755"/>
      <c r="Q3755"/>
      <c r="R3755"/>
      <c r="S3755"/>
      <c r="T3755"/>
      <c r="U3755"/>
      <c r="V3755"/>
      <c r="W3755"/>
      <c r="X3755"/>
      <c r="Y3755"/>
      <c r="Z3755"/>
    </row>
    <row r="3756" spans="1:26">
      <c r="A3756"/>
      <c r="B3756"/>
      <c r="C3756"/>
      <c r="D3756"/>
      <c r="E3756"/>
      <c r="F3756"/>
      <c r="G3756"/>
      <c r="H3756"/>
      <c r="I3756"/>
      <c r="J3756"/>
      <c r="K3756"/>
      <c r="L3756"/>
      <c r="M3756"/>
      <c r="N3756"/>
      <c r="O3756"/>
      <c r="P3756"/>
      <c r="Q3756"/>
      <c r="R3756"/>
      <c r="S3756"/>
      <c r="T3756"/>
      <c r="U3756"/>
      <c r="V3756"/>
      <c r="W3756"/>
      <c r="X3756"/>
      <c r="Y3756"/>
      <c r="Z3756"/>
    </row>
    <row r="3757" spans="1:26">
      <c r="A3757"/>
      <c r="B3757"/>
      <c r="C3757"/>
      <c r="D3757"/>
      <c r="E3757"/>
      <c r="F3757"/>
      <c r="G3757"/>
      <c r="H3757"/>
      <c r="I3757"/>
      <c r="J3757"/>
      <c r="K3757"/>
      <c r="L3757"/>
      <c r="M3757"/>
      <c r="N3757"/>
      <c r="O3757"/>
      <c r="P3757"/>
      <c r="Q3757"/>
      <c r="R3757"/>
      <c r="S3757"/>
      <c r="T3757"/>
      <c r="U3757"/>
      <c r="V3757"/>
      <c r="W3757"/>
      <c r="X3757"/>
      <c r="Y3757"/>
      <c r="Z3757"/>
    </row>
    <row r="3758" spans="1:26">
      <c r="A3758"/>
      <c r="B3758"/>
      <c r="C3758"/>
      <c r="D3758"/>
      <c r="E3758"/>
      <c r="F3758"/>
      <c r="G3758"/>
      <c r="H3758"/>
      <c r="I3758"/>
      <c r="J3758"/>
      <c r="K3758"/>
      <c r="L3758"/>
      <c r="M3758"/>
      <c r="N3758"/>
      <c r="O3758"/>
      <c r="P3758"/>
      <c r="Q3758"/>
      <c r="R3758"/>
      <c r="S3758"/>
      <c r="T3758"/>
      <c r="U3758"/>
      <c r="V3758"/>
      <c r="W3758"/>
      <c r="X3758"/>
      <c r="Y3758"/>
      <c r="Z3758"/>
    </row>
    <row r="3759" spans="1:26">
      <c r="A3759"/>
      <c r="B3759"/>
      <c r="C3759"/>
      <c r="D3759"/>
      <c r="E3759"/>
      <c r="F3759"/>
      <c r="G3759"/>
      <c r="H3759"/>
      <c r="I3759"/>
      <c r="J3759"/>
      <c r="K3759"/>
      <c r="L3759"/>
      <c r="M3759"/>
      <c r="N3759"/>
      <c r="O3759"/>
      <c r="P3759"/>
      <c r="Q3759"/>
      <c r="R3759"/>
      <c r="S3759"/>
      <c r="T3759"/>
      <c r="U3759"/>
      <c r="V3759"/>
      <c r="W3759"/>
      <c r="X3759"/>
      <c r="Y3759"/>
      <c r="Z3759"/>
    </row>
    <row r="3760" spans="1:26">
      <c r="A3760"/>
      <c r="B3760"/>
      <c r="C3760"/>
      <c r="D3760"/>
      <c r="E3760"/>
      <c r="F3760"/>
      <c r="G3760"/>
      <c r="H3760"/>
      <c r="I3760"/>
      <c r="J3760"/>
      <c r="K3760"/>
      <c r="L3760"/>
      <c r="M3760"/>
      <c r="N3760"/>
      <c r="O3760"/>
      <c r="P3760"/>
      <c r="Q3760"/>
      <c r="R3760"/>
      <c r="S3760"/>
      <c r="T3760"/>
      <c r="U3760"/>
      <c r="V3760"/>
      <c r="W3760"/>
      <c r="X3760"/>
      <c r="Y3760"/>
      <c r="Z3760"/>
    </row>
    <row r="3761" spans="1:26">
      <c r="A3761"/>
      <c r="B3761"/>
      <c r="C3761"/>
      <c r="D3761"/>
      <c r="E3761"/>
      <c r="F3761"/>
      <c r="G3761"/>
      <c r="H3761"/>
      <c r="I3761"/>
      <c r="J3761"/>
      <c r="K3761"/>
      <c r="L3761"/>
      <c r="M3761"/>
      <c r="N3761"/>
      <c r="O3761"/>
      <c r="P3761"/>
      <c r="Q3761"/>
      <c r="R3761"/>
      <c r="S3761"/>
      <c r="T3761"/>
      <c r="U3761"/>
      <c r="V3761"/>
      <c r="W3761"/>
      <c r="X3761"/>
      <c r="Y3761"/>
      <c r="Z3761"/>
    </row>
    <row r="3762" spans="1:26">
      <c r="A3762"/>
      <c r="B3762"/>
      <c r="C3762"/>
      <c r="D3762"/>
      <c r="E3762"/>
      <c r="F3762"/>
      <c r="G3762"/>
      <c r="H3762"/>
      <c r="I3762"/>
      <c r="J3762"/>
      <c r="K3762"/>
      <c r="L3762"/>
      <c r="M3762"/>
      <c r="N3762"/>
      <c r="O3762"/>
      <c r="P3762"/>
      <c r="Q3762"/>
      <c r="R3762"/>
      <c r="S3762"/>
      <c r="T3762"/>
      <c r="U3762"/>
      <c r="V3762"/>
      <c r="W3762"/>
      <c r="X3762"/>
      <c r="Y3762"/>
      <c r="Z3762"/>
    </row>
    <row r="3763" spans="1:26">
      <c r="A3763"/>
      <c r="B3763"/>
      <c r="C3763"/>
      <c r="D3763"/>
      <c r="E3763"/>
      <c r="F3763"/>
      <c r="G3763"/>
      <c r="H3763"/>
      <c r="I3763"/>
      <c r="J3763"/>
      <c r="K3763"/>
      <c r="L3763"/>
      <c r="M3763"/>
      <c r="N3763"/>
      <c r="O3763"/>
      <c r="P3763"/>
      <c r="Q3763"/>
      <c r="R3763"/>
      <c r="S3763"/>
      <c r="T3763"/>
      <c r="U3763"/>
      <c r="V3763"/>
      <c r="W3763"/>
      <c r="X3763"/>
      <c r="Y3763"/>
      <c r="Z3763"/>
    </row>
    <row r="3764" spans="1:26">
      <c r="A3764"/>
      <c r="B3764"/>
      <c r="C3764"/>
      <c r="D3764"/>
      <c r="E3764"/>
      <c r="F3764"/>
      <c r="G3764"/>
      <c r="H3764"/>
      <c r="I3764"/>
      <c r="J3764"/>
      <c r="K3764"/>
      <c r="L3764"/>
      <c r="M3764"/>
      <c r="N3764"/>
      <c r="O3764"/>
      <c r="P3764"/>
      <c r="Q3764"/>
      <c r="R3764"/>
      <c r="S3764"/>
      <c r="T3764"/>
      <c r="U3764"/>
      <c r="V3764"/>
      <c r="W3764"/>
      <c r="X3764"/>
      <c r="Y3764"/>
      <c r="Z3764"/>
    </row>
    <row r="3765" spans="1:26">
      <c r="A3765"/>
      <c r="B3765"/>
      <c r="C3765"/>
      <c r="D3765"/>
      <c r="E3765"/>
      <c r="F3765"/>
      <c r="G3765"/>
      <c r="H3765"/>
      <c r="I3765"/>
      <c r="J3765"/>
      <c r="K3765"/>
      <c r="L3765"/>
      <c r="M3765"/>
      <c r="N3765"/>
      <c r="O3765"/>
      <c r="P3765"/>
      <c r="Q3765"/>
      <c r="R3765"/>
      <c r="S3765"/>
      <c r="T3765"/>
      <c r="U3765"/>
      <c r="V3765"/>
      <c r="W3765"/>
      <c r="X3765"/>
      <c r="Y3765"/>
      <c r="Z3765"/>
    </row>
    <row r="3766" spans="1:26">
      <c r="A3766"/>
      <c r="B3766"/>
      <c r="C3766"/>
      <c r="D3766"/>
      <c r="E3766"/>
      <c r="F3766"/>
      <c r="G3766"/>
      <c r="H3766"/>
      <c r="I3766"/>
      <c r="J3766"/>
      <c r="K3766"/>
      <c r="L3766"/>
      <c r="M3766"/>
      <c r="N3766"/>
      <c r="O3766"/>
      <c r="P3766"/>
      <c r="Q3766"/>
      <c r="R3766"/>
      <c r="S3766"/>
      <c r="T3766"/>
      <c r="U3766"/>
      <c r="V3766"/>
      <c r="W3766"/>
      <c r="X3766"/>
      <c r="Y3766"/>
      <c r="Z3766"/>
    </row>
    <row r="3767" spans="1:26">
      <c r="A3767"/>
      <c r="B3767"/>
      <c r="C3767"/>
      <c r="D3767"/>
      <c r="E3767"/>
      <c r="F3767"/>
      <c r="G3767"/>
      <c r="H3767"/>
      <c r="I3767"/>
      <c r="J3767"/>
      <c r="K3767"/>
      <c r="L3767"/>
      <c r="M3767"/>
      <c r="N3767"/>
      <c r="O3767"/>
      <c r="P3767"/>
      <c r="Q3767"/>
      <c r="R3767"/>
      <c r="S3767"/>
      <c r="T3767"/>
      <c r="U3767"/>
      <c r="V3767"/>
      <c r="W3767"/>
      <c r="X3767"/>
      <c r="Y3767"/>
      <c r="Z3767"/>
    </row>
    <row r="3768" spans="1:26">
      <c r="A3768"/>
      <c r="B3768"/>
      <c r="C3768"/>
      <c r="D3768"/>
      <c r="E3768"/>
      <c r="F3768"/>
      <c r="G3768"/>
      <c r="H3768"/>
      <c r="I3768"/>
      <c r="J3768"/>
      <c r="K3768"/>
      <c r="L3768"/>
      <c r="M3768"/>
      <c r="N3768"/>
      <c r="O3768"/>
      <c r="P3768"/>
      <c r="Q3768"/>
      <c r="R3768"/>
      <c r="S3768"/>
      <c r="T3768"/>
      <c r="U3768"/>
      <c r="V3768"/>
      <c r="W3768"/>
      <c r="X3768"/>
      <c r="Y3768"/>
      <c r="Z3768"/>
    </row>
    <row r="3769" spans="1:26">
      <c r="A3769"/>
      <c r="B3769"/>
      <c r="C3769"/>
      <c r="D3769"/>
      <c r="E3769"/>
      <c r="F3769"/>
      <c r="G3769"/>
      <c r="H3769"/>
      <c r="I3769"/>
      <c r="J3769"/>
      <c r="K3769"/>
      <c r="L3769"/>
      <c r="M3769"/>
      <c r="N3769"/>
      <c r="O3769"/>
      <c r="P3769"/>
      <c r="Q3769"/>
      <c r="R3769"/>
      <c r="S3769"/>
      <c r="T3769"/>
      <c r="U3769"/>
      <c r="V3769"/>
      <c r="W3769"/>
      <c r="X3769"/>
      <c r="Y3769"/>
      <c r="Z3769"/>
    </row>
    <row r="3770" spans="1:26">
      <c r="A3770"/>
      <c r="B3770"/>
      <c r="C3770"/>
      <c r="D3770"/>
      <c r="E3770"/>
      <c r="F3770"/>
      <c r="G3770"/>
      <c r="H3770"/>
      <c r="I3770"/>
      <c r="J3770"/>
      <c r="K3770"/>
      <c r="L3770"/>
      <c r="M3770"/>
      <c r="N3770"/>
      <c r="O3770"/>
      <c r="P3770"/>
      <c r="Q3770"/>
      <c r="R3770"/>
      <c r="S3770"/>
      <c r="T3770"/>
      <c r="U3770"/>
      <c r="V3770"/>
      <c r="W3770"/>
      <c r="X3770"/>
      <c r="Y3770"/>
      <c r="Z3770"/>
    </row>
    <row r="3771" spans="1:26">
      <c r="A3771"/>
      <c r="B3771"/>
      <c r="C3771"/>
      <c r="D3771"/>
      <c r="E3771"/>
      <c r="F3771"/>
      <c r="G3771"/>
      <c r="H3771"/>
      <c r="I3771"/>
      <c r="J3771"/>
      <c r="K3771"/>
      <c r="L3771"/>
      <c r="M3771"/>
      <c r="N3771"/>
      <c r="O3771"/>
      <c r="P3771"/>
      <c r="Q3771"/>
      <c r="R3771"/>
      <c r="S3771"/>
      <c r="T3771"/>
      <c r="U3771"/>
      <c r="V3771"/>
      <c r="W3771"/>
      <c r="X3771"/>
      <c r="Y3771"/>
      <c r="Z3771"/>
    </row>
    <row r="3772" spans="1:26">
      <c r="A3772"/>
      <c r="B3772"/>
      <c r="C3772"/>
      <c r="D3772"/>
      <c r="E3772"/>
      <c r="F3772"/>
      <c r="G3772"/>
      <c r="H3772"/>
      <c r="I3772"/>
      <c r="J3772"/>
      <c r="K3772"/>
      <c r="L3772"/>
      <c r="M3772"/>
      <c r="N3772"/>
      <c r="O3772"/>
      <c r="P3772"/>
      <c r="Q3772"/>
      <c r="R3772"/>
      <c r="S3772"/>
      <c r="T3772"/>
      <c r="U3772"/>
      <c r="V3772"/>
      <c r="W3772"/>
      <c r="X3772"/>
      <c r="Y3772"/>
      <c r="Z3772"/>
    </row>
    <row r="3773" spans="1:26">
      <c r="A3773"/>
      <c r="B3773"/>
      <c r="C3773"/>
      <c r="D3773"/>
      <c r="E3773"/>
      <c r="F3773"/>
      <c r="G3773"/>
      <c r="H3773"/>
      <c r="I3773"/>
      <c r="J3773"/>
      <c r="K3773"/>
      <c r="L3773"/>
      <c r="M3773"/>
      <c r="N3773"/>
      <c r="O3773"/>
      <c r="P3773"/>
      <c r="Q3773"/>
      <c r="R3773"/>
      <c r="S3773"/>
      <c r="T3773"/>
      <c r="U3773"/>
      <c r="V3773"/>
      <c r="W3773"/>
      <c r="X3773"/>
      <c r="Y3773"/>
      <c r="Z3773"/>
    </row>
    <row r="3774" spans="1:26">
      <c r="A3774"/>
      <c r="B3774"/>
      <c r="C3774"/>
      <c r="D3774"/>
      <c r="E3774"/>
      <c r="F3774"/>
      <c r="G3774"/>
      <c r="H3774"/>
      <c r="I3774"/>
      <c r="J3774"/>
      <c r="K3774"/>
      <c r="L3774"/>
      <c r="M3774"/>
      <c r="N3774"/>
      <c r="O3774"/>
      <c r="P3774"/>
      <c r="Q3774"/>
      <c r="R3774"/>
      <c r="S3774"/>
      <c r="T3774"/>
      <c r="U3774"/>
      <c r="V3774"/>
      <c r="W3774"/>
      <c r="X3774"/>
      <c r="Y3774"/>
      <c r="Z3774"/>
    </row>
    <row r="3775" spans="1:26">
      <c r="A3775"/>
      <c r="B3775"/>
      <c r="C3775"/>
      <c r="D3775"/>
      <c r="E3775"/>
      <c r="F3775"/>
      <c r="G3775"/>
      <c r="H3775"/>
      <c r="I3775"/>
      <c r="J3775"/>
      <c r="K3775"/>
      <c r="L3775"/>
      <c r="M3775"/>
      <c r="N3775"/>
      <c r="O3775"/>
      <c r="P3775"/>
      <c r="Q3775"/>
      <c r="R3775"/>
      <c r="S3775"/>
      <c r="T3775"/>
      <c r="U3775"/>
      <c r="V3775"/>
      <c r="W3775"/>
      <c r="X3775"/>
      <c r="Y3775"/>
      <c r="Z3775"/>
    </row>
    <row r="3776" spans="1:26">
      <c r="A3776"/>
      <c r="B3776"/>
      <c r="C3776"/>
      <c r="D3776"/>
      <c r="E3776"/>
      <c r="F3776"/>
      <c r="G3776"/>
      <c r="H3776"/>
      <c r="I3776"/>
      <c r="J3776"/>
      <c r="K3776"/>
      <c r="L3776"/>
      <c r="M3776"/>
      <c r="N3776"/>
      <c r="O3776"/>
      <c r="P3776"/>
      <c r="Q3776"/>
      <c r="R3776"/>
      <c r="S3776"/>
      <c r="T3776"/>
      <c r="U3776"/>
      <c r="V3776"/>
      <c r="W3776"/>
      <c r="X3776"/>
      <c r="Y3776"/>
      <c r="Z3776"/>
    </row>
    <row r="3777" spans="1:26">
      <c r="A3777"/>
      <c r="B3777"/>
      <c r="C3777"/>
      <c r="D3777"/>
      <c r="E3777"/>
      <c r="F3777"/>
      <c r="G3777"/>
      <c r="H3777"/>
      <c r="I3777"/>
      <c r="J3777"/>
      <c r="K3777"/>
      <c r="L3777"/>
      <c r="M3777"/>
      <c r="N3777"/>
      <c r="O3777"/>
      <c r="P3777"/>
      <c r="Q3777"/>
      <c r="R3777"/>
      <c r="S3777"/>
      <c r="T3777"/>
      <c r="U3777"/>
      <c r="V3777"/>
      <c r="W3777"/>
      <c r="X3777"/>
      <c r="Y3777"/>
      <c r="Z3777"/>
    </row>
    <row r="3778" spans="1:26">
      <c r="A3778"/>
      <c r="B3778"/>
      <c r="C3778"/>
      <c r="D3778"/>
      <c r="E3778"/>
      <c r="F3778"/>
      <c r="G3778"/>
      <c r="H3778"/>
      <c r="I3778"/>
      <c r="J3778"/>
      <c r="K3778"/>
      <c r="L3778"/>
      <c r="M3778"/>
      <c r="N3778"/>
      <c r="O3778"/>
      <c r="P3778"/>
      <c r="Q3778"/>
      <c r="R3778"/>
      <c r="S3778"/>
      <c r="T3778"/>
      <c r="U3778"/>
      <c r="V3778"/>
      <c r="W3778"/>
      <c r="X3778"/>
      <c r="Y3778"/>
      <c r="Z3778"/>
    </row>
    <row r="3779" spans="1:26">
      <c r="A3779"/>
      <c r="B3779"/>
      <c r="C3779"/>
      <c r="D3779"/>
      <c r="E3779"/>
      <c r="F3779"/>
      <c r="G3779"/>
      <c r="H3779"/>
      <c r="I3779"/>
      <c r="J3779"/>
      <c r="K3779"/>
      <c r="L3779"/>
      <c r="M3779"/>
      <c r="N3779"/>
      <c r="O3779"/>
      <c r="P3779"/>
      <c r="Q3779"/>
      <c r="R3779"/>
      <c r="S3779"/>
      <c r="T3779"/>
      <c r="U3779"/>
      <c r="V3779"/>
      <c r="W3779"/>
      <c r="X3779"/>
      <c r="Y3779"/>
      <c r="Z3779"/>
    </row>
    <row r="3780" spans="1:26">
      <c r="A3780"/>
      <c r="B3780"/>
      <c r="C3780"/>
      <c r="D3780"/>
      <c r="E3780"/>
      <c r="F3780"/>
      <c r="G3780"/>
      <c r="H3780"/>
      <c r="I3780"/>
      <c r="J3780"/>
      <c r="K3780"/>
      <c r="L3780"/>
      <c r="M3780"/>
      <c r="N3780"/>
      <c r="O3780"/>
      <c r="P3780"/>
      <c r="Q3780"/>
      <c r="R3780"/>
      <c r="S3780"/>
      <c r="T3780"/>
      <c r="U3780"/>
      <c r="V3780"/>
      <c r="W3780"/>
      <c r="X3780"/>
      <c r="Y3780"/>
      <c r="Z3780"/>
    </row>
    <row r="3781" spans="1:26">
      <c r="A3781"/>
      <c r="B3781"/>
      <c r="C3781"/>
      <c r="D3781"/>
      <c r="E3781"/>
      <c r="F3781"/>
      <c r="G3781"/>
      <c r="H3781"/>
      <c r="I3781"/>
      <c r="J3781"/>
      <c r="K3781"/>
      <c r="L3781"/>
      <c r="M3781"/>
      <c r="N3781"/>
      <c r="O3781"/>
      <c r="P3781"/>
      <c r="Q3781"/>
      <c r="R3781"/>
      <c r="S3781"/>
      <c r="T3781"/>
      <c r="U3781"/>
      <c r="V3781"/>
      <c r="W3781"/>
      <c r="X3781"/>
      <c r="Y3781"/>
      <c r="Z3781"/>
    </row>
    <row r="3782" spans="1:26">
      <c r="A3782"/>
      <c r="B3782"/>
      <c r="C3782"/>
      <c r="D3782"/>
      <c r="E3782"/>
      <c r="F3782"/>
      <c r="G3782"/>
      <c r="H3782"/>
      <c r="I3782"/>
      <c r="J3782"/>
      <c r="K3782"/>
      <c r="L3782"/>
      <c r="M3782"/>
      <c r="N3782"/>
      <c r="O3782"/>
      <c r="P3782"/>
      <c r="Q3782"/>
      <c r="R3782"/>
      <c r="S3782"/>
      <c r="T3782"/>
      <c r="U3782"/>
      <c r="V3782"/>
      <c r="W3782"/>
      <c r="X3782"/>
      <c r="Y3782"/>
      <c r="Z3782"/>
    </row>
    <row r="3783" spans="1:26">
      <c r="A3783"/>
      <c r="B3783"/>
      <c r="C3783"/>
      <c r="D3783"/>
      <c r="E3783"/>
      <c r="F3783"/>
      <c r="G3783"/>
      <c r="H3783"/>
      <c r="I3783"/>
      <c r="J3783"/>
      <c r="K3783"/>
      <c r="L3783"/>
      <c r="M3783"/>
      <c r="N3783"/>
      <c r="O3783"/>
      <c r="P3783"/>
      <c r="Q3783"/>
      <c r="R3783"/>
      <c r="S3783"/>
      <c r="T3783"/>
      <c r="U3783"/>
      <c r="V3783"/>
      <c r="W3783"/>
      <c r="X3783"/>
      <c r="Y3783"/>
      <c r="Z3783"/>
    </row>
    <row r="3784" spans="1:26">
      <c r="A3784"/>
      <c r="B3784"/>
      <c r="C3784"/>
      <c r="D3784"/>
      <c r="E3784"/>
      <c r="F3784"/>
      <c r="G3784"/>
      <c r="H3784"/>
      <c r="I3784"/>
      <c r="J3784"/>
      <c r="K3784"/>
      <c r="L3784"/>
      <c r="M3784"/>
      <c r="N3784"/>
      <c r="O3784"/>
      <c r="P3784"/>
      <c r="Q3784"/>
      <c r="R3784"/>
      <c r="S3784"/>
      <c r="T3784"/>
      <c r="U3784"/>
      <c r="V3784"/>
      <c r="W3784"/>
      <c r="X3784"/>
      <c r="Y3784"/>
      <c r="Z3784"/>
    </row>
    <row r="3785" spans="1:26">
      <c r="A3785"/>
      <c r="B3785"/>
      <c r="C3785"/>
      <c r="D3785"/>
      <c r="E3785"/>
      <c r="F3785"/>
      <c r="G3785"/>
      <c r="H3785"/>
      <c r="I3785"/>
      <c r="J3785"/>
      <c r="K3785"/>
      <c r="L3785"/>
      <c r="M3785"/>
      <c r="N3785"/>
      <c r="O3785"/>
      <c r="P3785"/>
      <c r="Q3785"/>
      <c r="R3785"/>
      <c r="S3785"/>
      <c r="T3785"/>
      <c r="U3785"/>
      <c r="V3785"/>
      <c r="W3785"/>
      <c r="X3785"/>
      <c r="Y3785"/>
      <c r="Z3785"/>
    </row>
    <row r="3786" spans="1:26">
      <c r="A3786"/>
      <c r="B3786"/>
      <c r="C3786"/>
      <c r="D3786"/>
      <c r="E3786"/>
      <c r="F3786"/>
      <c r="G3786"/>
      <c r="H3786"/>
      <c r="I3786"/>
      <c r="J3786"/>
      <c r="K3786"/>
      <c r="L3786"/>
      <c r="M3786"/>
      <c r="N3786"/>
      <c r="O3786"/>
      <c r="P3786"/>
      <c r="Q3786"/>
      <c r="R3786"/>
      <c r="S3786"/>
      <c r="T3786"/>
      <c r="U3786"/>
      <c r="V3786"/>
      <c r="W3786"/>
      <c r="X3786"/>
      <c r="Y3786"/>
      <c r="Z3786"/>
    </row>
    <row r="3787" spans="1:26">
      <c r="A3787"/>
      <c r="B3787"/>
      <c r="C3787"/>
      <c r="D3787"/>
      <c r="E3787"/>
      <c r="F3787"/>
      <c r="G3787"/>
      <c r="H3787"/>
      <c r="I3787"/>
      <c r="J3787"/>
      <c r="K3787"/>
      <c r="L3787"/>
      <c r="M3787"/>
      <c r="N3787"/>
      <c r="O3787"/>
      <c r="P3787"/>
      <c r="Q3787"/>
      <c r="R3787"/>
      <c r="S3787"/>
      <c r="T3787"/>
      <c r="U3787"/>
      <c r="V3787"/>
      <c r="W3787"/>
      <c r="X3787"/>
      <c r="Y3787"/>
      <c r="Z3787"/>
    </row>
    <row r="3788" spans="1:26">
      <c r="A3788"/>
      <c r="B3788"/>
      <c r="C3788"/>
      <c r="D3788"/>
      <c r="E3788"/>
      <c r="F3788"/>
      <c r="G3788"/>
      <c r="H3788"/>
      <c r="I3788"/>
      <c r="J3788"/>
      <c r="K3788"/>
      <c r="L3788"/>
      <c r="M3788"/>
      <c r="N3788"/>
      <c r="O3788"/>
      <c r="P3788"/>
      <c r="Q3788"/>
      <c r="R3788"/>
      <c r="S3788"/>
      <c r="T3788"/>
      <c r="U3788"/>
      <c r="V3788"/>
      <c r="W3788"/>
      <c r="X3788"/>
      <c r="Y3788"/>
      <c r="Z3788"/>
    </row>
    <row r="3789" spans="1:26">
      <c r="A3789"/>
      <c r="B3789"/>
      <c r="C3789"/>
      <c r="D3789"/>
      <c r="E3789"/>
      <c r="F3789"/>
      <c r="G3789"/>
      <c r="H3789"/>
      <c r="I3789"/>
      <c r="J3789"/>
      <c r="K3789"/>
      <c r="L3789"/>
      <c r="M3789"/>
      <c r="N3789"/>
      <c r="O3789"/>
      <c r="P3789"/>
      <c r="Q3789"/>
      <c r="R3789"/>
      <c r="S3789"/>
      <c r="T3789"/>
      <c r="U3789"/>
      <c r="V3789"/>
      <c r="W3789"/>
      <c r="X3789"/>
      <c r="Y3789"/>
      <c r="Z3789"/>
    </row>
    <row r="3790" spans="1:26">
      <c r="A3790"/>
      <c r="B3790"/>
      <c r="C3790"/>
      <c r="D3790"/>
      <c r="E3790"/>
      <c r="F3790"/>
      <c r="G3790"/>
      <c r="H3790"/>
      <c r="I3790"/>
      <c r="J3790"/>
      <c r="K3790"/>
      <c r="L3790"/>
      <c r="M3790"/>
      <c r="N3790"/>
      <c r="O3790"/>
      <c r="P3790"/>
      <c r="Q3790"/>
      <c r="R3790"/>
      <c r="S3790"/>
      <c r="T3790"/>
      <c r="U3790"/>
      <c r="V3790"/>
      <c r="W3790"/>
      <c r="X3790"/>
      <c r="Y3790"/>
      <c r="Z3790"/>
    </row>
    <row r="3791" spans="1:26">
      <c r="A3791"/>
      <c r="B3791"/>
      <c r="C3791"/>
      <c r="D3791"/>
      <c r="E3791"/>
      <c r="F3791"/>
      <c r="G3791"/>
      <c r="H3791"/>
      <c r="I3791"/>
      <c r="J3791"/>
      <c r="K3791"/>
      <c r="L3791"/>
      <c r="M3791"/>
      <c r="N3791"/>
      <c r="O3791"/>
      <c r="P3791"/>
      <c r="Q3791"/>
      <c r="R3791"/>
      <c r="S3791"/>
      <c r="T3791"/>
      <c r="U3791"/>
      <c r="V3791"/>
      <c r="W3791"/>
      <c r="X3791"/>
      <c r="Y3791"/>
      <c r="Z3791"/>
    </row>
    <row r="3792" spans="1:26">
      <c r="A3792"/>
      <c r="B3792"/>
      <c r="C3792"/>
      <c r="D3792"/>
      <c r="E3792"/>
      <c r="F3792"/>
      <c r="G3792"/>
      <c r="H3792"/>
      <c r="I3792"/>
      <c r="J3792"/>
      <c r="K3792"/>
      <c r="L3792"/>
      <c r="M3792"/>
      <c r="N3792"/>
      <c r="O3792"/>
      <c r="P3792"/>
      <c r="Q3792"/>
      <c r="R3792"/>
      <c r="S3792"/>
      <c r="T3792"/>
      <c r="U3792"/>
      <c r="V3792"/>
      <c r="W3792"/>
      <c r="X3792"/>
      <c r="Y3792"/>
      <c r="Z3792"/>
    </row>
    <row r="3793" spans="1:26">
      <c r="A3793"/>
      <c r="B3793"/>
      <c r="C3793"/>
      <c r="D3793"/>
      <c r="E3793"/>
      <c r="F3793"/>
      <c r="G3793"/>
      <c r="H3793"/>
      <c r="I3793"/>
      <c r="J3793"/>
      <c r="K3793"/>
      <c r="L3793"/>
      <c r="M3793"/>
      <c r="N3793"/>
      <c r="O3793"/>
      <c r="P3793"/>
      <c r="Q3793"/>
      <c r="R3793"/>
      <c r="S3793"/>
      <c r="T3793"/>
      <c r="U3793"/>
      <c r="V3793"/>
      <c r="W3793"/>
      <c r="X3793"/>
      <c r="Y3793"/>
      <c r="Z3793"/>
    </row>
    <row r="3794" spans="1:26">
      <c r="A3794"/>
      <c r="B3794"/>
      <c r="C3794"/>
      <c r="D3794"/>
      <c r="E3794"/>
      <c r="F3794"/>
      <c r="G3794"/>
      <c r="H3794"/>
      <c r="I3794"/>
      <c r="J3794"/>
      <c r="K3794"/>
      <c r="L3794"/>
      <c r="M3794"/>
      <c r="N3794"/>
      <c r="O3794"/>
      <c r="P3794"/>
      <c r="Q3794"/>
      <c r="R3794"/>
      <c r="S3794"/>
      <c r="T3794"/>
      <c r="U3794"/>
      <c r="V3794"/>
      <c r="W3794"/>
      <c r="X3794"/>
      <c r="Y3794"/>
      <c r="Z3794"/>
    </row>
    <row r="3795" spans="1:26">
      <c r="A3795"/>
      <c r="B3795"/>
      <c r="C3795"/>
      <c r="D3795"/>
      <c r="E3795"/>
      <c r="F3795"/>
      <c r="G3795"/>
      <c r="H3795"/>
      <c r="I3795"/>
      <c r="J3795"/>
      <c r="K3795"/>
      <c r="L3795"/>
      <c r="M3795"/>
      <c r="N3795"/>
      <c r="O3795"/>
      <c r="P3795"/>
      <c r="Q3795"/>
      <c r="R3795"/>
      <c r="S3795"/>
      <c r="T3795"/>
      <c r="U3795"/>
      <c r="V3795"/>
      <c r="W3795"/>
      <c r="X3795"/>
      <c r="Y3795"/>
      <c r="Z3795"/>
    </row>
    <row r="3796" spans="1:26">
      <c r="A3796"/>
      <c r="B3796"/>
      <c r="C3796"/>
      <c r="D3796"/>
      <c r="E3796"/>
      <c r="F3796"/>
      <c r="G3796"/>
      <c r="H3796"/>
      <c r="I3796"/>
      <c r="J3796"/>
      <c r="K3796"/>
      <c r="L3796"/>
      <c r="M3796"/>
      <c r="N3796"/>
      <c r="O3796"/>
      <c r="P3796"/>
      <c r="Q3796"/>
      <c r="R3796"/>
      <c r="S3796"/>
      <c r="T3796"/>
      <c r="U3796"/>
      <c r="V3796"/>
      <c r="W3796"/>
      <c r="X3796"/>
      <c r="Y3796"/>
      <c r="Z3796"/>
    </row>
    <row r="3797" spans="1:26">
      <c r="A3797"/>
      <c r="B3797"/>
      <c r="C3797"/>
      <c r="D3797"/>
      <c r="E3797"/>
      <c r="F3797"/>
      <c r="G3797"/>
      <c r="H3797"/>
      <c r="I3797"/>
      <c r="J3797"/>
      <c r="K3797"/>
      <c r="L3797"/>
      <c r="M3797"/>
      <c r="N3797"/>
      <c r="O3797"/>
      <c r="P3797"/>
      <c r="Q3797"/>
      <c r="R3797"/>
      <c r="S3797"/>
      <c r="T3797"/>
      <c r="U3797"/>
      <c r="V3797"/>
      <c r="W3797"/>
      <c r="X3797"/>
      <c r="Y3797"/>
      <c r="Z3797"/>
    </row>
    <row r="3798" spans="1:26">
      <c r="A3798"/>
      <c r="B3798"/>
      <c r="C3798"/>
      <c r="D3798"/>
      <c r="E3798"/>
      <c r="F3798"/>
      <c r="G3798"/>
      <c r="H3798"/>
      <c r="I3798"/>
      <c r="J3798"/>
      <c r="K3798"/>
      <c r="L3798"/>
      <c r="M3798"/>
      <c r="N3798"/>
      <c r="O3798"/>
      <c r="P3798"/>
      <c r="Q3798"/>
      <c r="R3798"/>
      <c r="S3798"/>
      <c r="T3798"/>
      <c r="U3798"/>
      <c r="V3798"/>
      <c r="W3798"/>
      <c r="X3798"/>
      <c r="Y3798"/>
      <c r="Z3798"/>
    </row>
    <row r="3799" spans="1:26">
      <c r="A3799"/>
      <c r="B3799"/>
      <c r="C3799"/>
      <c r="D3799"/>
      <c r="E3799"/>
      <c r="F3799"/>
      <c r="G3799"/>
      <c r="H3799"/>
      <c r="I3799"/>
      <c r="J3799"/>
      <c r="K3799"/>
      <c r="L3799"/>
      <c r="M3799"/>
      <c r="N3799"/>
      <c r="O3799"/>
      <c r="P3799"/>
      <c r="Q3799"/>
      <c r="R3799"/>
      <c r="S3799"/>
      <c r="T3799"/>
      <c r="U3799"/>
      <c r="V3799"/>
      <c r="W3799"/>
      <c r="X3799"/>
      <c r="Y3799"/>
      <c r="Z3799"/>
    </row>
    <row r="3800" spans="1:26">
      <c r="A3800"/>
      <c r="B3800"/>
      <c r="C3800"/>
      <c r="D3800"/>
      <c r="E3800"/>
      <c r="F3800"/>
      <c r="G3800"/>
      <c r="H3800"/>
      <c r="I3800"/>
      <c r="J3800"/>
      <c r="K3800"/>
      <c r="L3800"/>
      <c r="M3800"/>
      <c r="N3800"/>
      <c r="O3800"/>
      <c r="P3800"/>
      <c r="Q3800"/>
      <c r="R3800"/>
      <c r="S3800"/>
      <c r="T3800"/>
      <c r="U3800"/>
      <c r="V3800"/>
      <c r="W3800"/>
      <c r="X3800"/>
      <c r="Y3800"/>
      <c r="Z3800"/>
    </row>
    <row r="3801" spans="1:26">
      <c r="A3801"/>
      <c r="B3801"/>
      <c r="C3801"/>
      <c r="D3801"/>
      <c r="E3801"/>
      <c r="F3801"/>
      <c r="G3801"/>
      <c r="H3801"/>
      <c r="I3801"/>
      <c r="J3801"/>
      <c r="K3801"/>
      <c r="L3801"/>
      <c r="M3801"/>
      <c r="N3801"/>
      <c r="O3801"/>
      <c r="P3801"/>
      <c r="Q3801"/>
      <c r="R3801"/>
      <c r="S3801"/>
      <c r="T3801"/>
      <c r="U3801"/>
      <c r="V3801"/>
      <c r="W3801"/>
      <c r="X3801"/>
      <c r="Y3801"/>
      <c r="Z3801"/>
    </row>
    <row r="3802" spans="1:26">
      <c r="A3802"/>
      <c r="B3802"/>
      <c r="C3802"/>
      <c r="D3802"/>
      <c r="E3802"/>
      <c r="F3802"/>
      <c r="G3802"/>
      <c r="H3802"/>
      <c r="I3802"/>
      <c r="J3802"/>
      <c r="K3802"/>
      <c r="L3802"/>
      <c r="M3802"/>
      <c r="N3802"/>
      <c r="O3802"/>
      <c r="P3802"/>
      <c r="Q3802"/>
      <c r="R3802"/>
      <c r="S3802"/>
      <c r="T3802"/>
      <c r="U3802"/>
      <c r="V3802"/>
      <c r="W3802"/>
      <c r="X3802"/>
      <c r="Y3802"/>
      <c r="Z3802"/>
    </row>
    <row r="3803" spans="1:26">
      <c r="A3803"/>
      <c r="B3803"/>
      <c r="C3803"/>
      <c r="D3803"/>
      <c r="E3803"/>
      <c r="F3803"/>
      <c r="G3803"/>
      <c r="H3803"/>
      <c r="I3803"/>
      <c r="J3803"/>
      <c r="K3803"/>
      <c r="L3803"/>
      <c r="M3803"/>
      <c r="N3803"/>
      <c r="O3803"/>
      <c r="P3803"/>
      <c r="Q3803"/>
      <c r="R3803"/>
      <c r="S3803"/>
      <c r="T3803"/>
      <c r="U3803"/>
      <c r="V3803"/>
      <c r="W3803"/>
      <c r="X3803"/>
      <c r="Y3803"/>
      <c r="Z3803"/>
    </row>
    <row r="3804" spans="1:26">
      <c r="A3804"/>
      <c r="B3804"/>
      <c r="C3804"/>
      <c r="D3804"/>
      <c r="E3804"/>
      <c r="F3804"/>
      <c r="G3804"/>
      <c r="H3804"/>
      <c r="I3804"/>
      <c r="J3804"/>
      <c r="K3804"/>
      <c r="L3804"/>
      <c r="M3804"/>
      <c r="N3804"/>
      <c r="O3804"/>
      <c r="P3804"/>
      <c r="Q3804"/>
      <c r="R3804"/>
      <c r="S3804"/>
      <c r="T3804"/>
      <c r="U3804"/>
      <c r="V3804"/>
      <c r="W3804"/>
      <c r="X3804"/>
      <c r="Y3804"/>
      <c r="Z3804"/>
    </row>
    <row r="3805" spans="1:26">
      <c r="A3805"/>
      <c r="B3805"/>
      <c r="C3805"/>
      <c r="D3805"/>
      <c r="E3805"/>
      <c r="F3805"/>
      <c r="G3805"/>
      <c r="H3805"/>
      <c r="I3805"/>
      <c r="J3805"/>
      <c r="K3805"/>
      <c r="L3805"/>
      <c r="M3805"/>
      <c r="N3805"/>
      <c r="O3805"/>
      <c r="P3805"/>
      <c r="Q3805"/>
      <c r="R3805"/>
      <c r="S3805"/>
      <c r="T3805"/>
      <c r="U3805"/>
      <c r="V3805"/>
      <c r="W3805"/>
      <c r="X3805"/>
      <c r="Y3805"/>
      <c r="Z3805"/>
    </row>
    <row r="3806" spans="1:26">
      <c r="A3806"/>
      <c r="B3806"/>
      <c r="C3806"/>
      <c r="D3806"/>
      <c r="E3806"/>
      <c r="F3806"/>
      <c r="G3806"/>
      <c r="H3806"/>
      <c r="I3806"/>
      <c r="J3806"/>
      <c r="K3806"/>
      <c r="L3806"/>
      <c r="M3806"/>
      <c r="N3806"/>
      <c r="O3806"/>
      <c r="P3806"/>
      <c r="Q3806"/>
      <c r="R3806"/>
      <c r="S3806"/>
      <c r="T3806"/>
      <c r="U3806"/>
      <c r="V3806"/>
      <c r="W3806"/>
      <c r="X3806"/>
      <c r="Y3806"/>
      <c r="Z3806"/>
    </row>
    <row r="3807" spans="1:26">
      <c r="A3807"/>
      <c r="B3807"/>
      <c r="C3807"/>
      <c r="D3807"/>
      <c r="E3807"/>
      <c r="F3807"/>
      <c r="G3807"/>
      <c r="H3807"/>
      <c r="I3807"/>
      <c r="J3807"/>
      <c r="K3807"/>
      <c r="L3807"/>
      <c r="M3807"/>
      <c r="N3807"/>
      <c r="O3807"/>
      <c r="P3807"/>
      <c r="Q3807"/>
      <c r="R3807"/>
      <c r="S3807"/>
      <c r="T3807"/>
      <c r="U3807"/>
      <c r="V3807"/>
      <c r="W3807"/>
      <c r="X3807"/>
      <c r="Y3807"/>
      <c r="Z3807"/>
    </row>
    <row r="3808" spans="1:26">
      <c r="A3808"/>
      <c r="B3808"/>
      <c r="C3808"/>
      <c r="D3808"/>
      <c r="E3808"/>
      <c r="F3808"/>
      <c r="G3808"/>
      <c r="H3808"/>
      <c r="I3808"/>
      <c r="J3808"/>
      <c r="K3808"/>
      <c r="L3808"/>
      <c r="M3808"/>
      <c r="N3808"/>
      <c r="O3808"/>
      <c r="P3808"/>
      <c r="Q3808"/>
      <c r="R3808"/>
      <c r="S3808"/>
      <c r="T3808"/>
      <c r="U3808"/>
      <c r="V3808"/>
      <c r="W3808"/>
      <c r="X3808"/>
      <c r="Y3808"/>
      <c r="Z3808"/>
    </row>
    <row r="3809" spans="1:26">
      <c r="A3809"/>
      <c r="B3809"/>
      <c r="C3809"/>
      <c r="D3809"/>
      <c r="E3809"/>
      <c r="F3809"/>
      <c r="G3809"/>
      <c r="H3809"/>
      <c r="I3809"/>
      <c r="J3809"/>
      <c r="K3809"/>
      <c r="L3809"/>
      <c r="M3809"/>
      <c r="N3809"/>
      <c r="O3809"/>
      <c r="P3809"/>
      <c r="Q3809"/>
      <c r="R3809"/>
      <c r="S3809"/>
      <c r="T3809"/>
      <c r="U3809"/>
      <c r="V3809"/>
      <c r="W3809"/>
      <c r="X3809"/>
      <c r="Y3809"/>
      <c r="Z3809"/>
    </row>
    <row r="3810" spans="1:26">
      <c r="A3810"/>
      <c r="B3810"/>
      <c r="C3810"/>
      <c r="D3810"/>
      <c r="E3810"/>
      <c r="F3810"/>
      <c r="G3810"/>
      <c r="H3810"/>
      <c r="I3810"/>
      <c r="J3810"/>
      <c r="K3810"/>
      <c r="L3810"/>
      <c r="M3810"/>
      <c r="N3810"/>
      <c r="O3810"/>
      <c r="P3810"/>
      <c r="Q3810"/>
      <c r="R3810"/>
      <c r="S3810"/>
      <c r="T3810"/>
      <c r="U3810"/>
      <c r="V3810"/>
      <c r="W3810"/>
      <c r="X3810"/>
      <c r="Y3810"/>
      <c r="Z3810"/>
    </row>
    <row r="3811" spans="1:26">
      <c r="A3811"/>
      <c r="B3811"/>
      <c r="C3811"/>
      <c r="D3811"/>
      <c r="E3811"/>
      <c r="F3811"/>
      <c r="G3811"/>
      <c r="H3811"/>
      <c r="I3811"/>
      <c r="J3811"/>
      <c r="K3811"/>
      <c r="L3811"/>
      <c r="M3811"/>
      <c r="N3811"/>
      <c r="O3811"/>
      <c r="P3811"/>
      <c r="Q3811"/>
      <c r="R3811"/>
      <c r="S3811"/>
      <c r="T3811"/>
      <c r="U3811"/>
      <c r="V3811"/>
      <c r="W3811"/>
      <c r="X3811"/>
      <c r="Y3811"/>
      <c r="Z3811"/>
    </row>
    <row r="3812" spans="1:26">
      <c r="A3812"/>
      <c r="B3812"/>
      <c r="C3812"/>
      <c r="D3812"/>
      <c r="E3812"/>
      <c r="F3812"/>
      <c r="G3812"/>
      <c r="H3812"/>
      <c r="I3812"/>
      <c r="J3812"/>
      <c r="K3812"/>
      <c r="L3812"/>
      <c r="M3812"/>
      <c r="N3812"/>
      <c r="O3812"/>
      <c r="P3812"/>
      <c r="Q3812"/>
      <c r="R3812"/>
      <c r="S3812"/>
      <c r="T3812"/>
      <c r="U3812"/>
      <c r="V3812"/>
      <c r="W3812"/>
      <c r="X3812"/>
      <c r="Y3812"/>
      <c r="Z3812"/>
    </row>
    <row r="3813" spans="1:26">
      <c r="A3813"/>
      <c r="B3813"/>
      <c r="C3813"/>
      <c r="D3813"/>
      <c r="E3813"/>
      <c r="F3813"/>
      <c r="G3813"/>
      <c r="H3813"/>
      <c r="I3813"/>
      <c r="J3813"/>
      <c r="K3813"/>
      <c r="L3813"/>
      <c r="M3813"/>
      <c r="N3813"/>
      <c r="O3813"/>
      <c r="P3813"/>
      <c r="Q3813"/>
      <c r="R3813"/>
      <c r="S3813"/>
      <c r="T3813"/>
      <c r="U3813"/>
      <c r="V3813"/>
      <c r="W3813"/>
      <c r="X3813"/>
      <c r="Y3813"/>
      <c r="Z3813"/>
    </row>
    <row r="3814" spans="1:26">
      <c r="A3814"/>
      <c r="B3814"/>
      <c r="C3814"/>
      <c r="D3814"/>
      <c r="E3814"/>
      <c r="F3814"/>
      <c r="G3814"/>
      <c r="H3814"/>
      <c r="I3814"/>
      <c r="J3814"/>
      <c r="K3814"/>
      <c r="L3814"/>
      <c r="M3814"/>
      <c r="N3814"/>
      <c r="O3814"/>
      <c r="P3814"/>
      <c r="Q3814"/>
      <c r="R3814"/>
      <c r="S3814"/>
      <c r="T3814"/>
      <c r="U3814"/>
      <c r="V3814"/>
      <c r="W3814"/>
      <c r="X3814"/>
      <c r="Y3814"/>
      <c r="Z3814"/>
    </row>
    <row r="3815" spans="1:26">
      <c r="A3815"/>
      <c r="B3815"/>
      <c r="C3815"/>
      <c r="D3815"/>
      <c r="E3815"/>
      <c r="F3815"/>
      <c r="G3815"/>
      <c r="H3815"/>
      <c r="I3815"/>
      <c r="J3815"/>
      <c r="K3815"/>
      <c r="L3815"/>
      <c r="M3815"/>
      <c r="N3815"/>
      <c r="O3815"/>
      <c r="P3815"/>
      <c r="Q3815"/>
      <c r="R3815"/>
      <c r="S3815"/>
      <c r="T3815"/>
      <c r="U3815"/>
      <c r="V3815"/>
      <c r="W3815"/>
      <c r="X3815"/>
      <c r="Y3815"/>
      <c r="Z3815"/>
    </row>
    <row r="3816" spans="1:26">
      <c r="A3816"/>
      <c r="B3816"/>
      <c r="C3816"/>
      <c r="D3816"/>
      <c r="E3816"/>
      <c r="F3816"/>
      <c r="G3816"/>
      <c r="H3816"/>
      <c r="I3816"/>
      <c r="J3816"/>
      <c r="K3816"/>
      <c r="L3816"/>
      <c r="M3816"/>
      <c r="N3816"/>
      <c r="O3816"/>
      <c r="P3816"/>
      <c r="Q3816"/>
      <c r="R3816"/>
      <c r="S3816"/>
      <c r="T3816"/>
      <c r="U3816"/>
      <c r="V3816"/>
      <c r="W3816"/>
      <c r="X3816"/>
      <c r="Y3816"/>
      <c r="Z3816"/>
    </row>
    <row r="3817" spans="1:26">
      <c r="A3817"/>
      <c r="B3817"/>
      <c r="C3817"/>
      <c r="D3817"/>
      <c r="E3817"/>
      <c r="F3817"/>
      <c r="G3817"/>
      <c r="H3817"/>
      <c r="I3817"/>
      <c r="J3817"/>
      <c r="K3817"/>
      <c r="L3817"/>
      <c r="M3817"/>
      <c r="N3817"/>
      <c r="O3817"/>
      <c r="P3817"/>
      <c r="Q3817"/>
      <c r="R3817"/>
      <c r="S3817"/>
      <c r="T3817"/>
      <c r="U3817"/>
      <c r="V3817"/>
      <c r="W3817"/>
      <c r="X3817"/>
      <c r="Y3817"/>
      <c r="Z3817"/>
    </row>
    <row r="3818" spans="1:26">
      <c r="A3818"/>
      <c r="B3818"/>
      <c r="C3818"/>
      <c r="D3818"/>
      <c r="E3818"/>
      <c r="F3818"/>
      <c r="G3818"/>
      <c r="H3818"/>
      <c r="I3818"/>
      <c r="J3818"/>
      <c r="K3818"/>
      <c r="L3818"/>
      <c r="M3818"/>
      <c r="N3818"/>
      <c r="O3818"/>
      <c r="P3818"/>
      <c r="Q3818"/>
      <c r="R3818"/>
      <c r="S3818"/>
      <c r="T3818"/>
      <c r="U3818"/>
      <c r="V3818"/>
      <c r="W3818"/>
      <c r="X3818"/>
      <c r="Y3818"/>
      <c r="Z3818"/>
    </row>
    <row r="3819" spans="1:26">
      <c r="A3819"/>
      <c r="B3819"/>
      <c r="C3819"/>
      <c r="D3819"/>
      <c r="E3819"/>
      <c r="F3819"/>
      <c r="G3819"/>
      <c r="H3819"/>
      <c r="I3819"/>
      <c r="J3819"/>
      <c r="K3819"/>
      <c r="L3819"/>
      <c r="M3819"/>
      <c r="N3819"/>
      <c r="O3819"/>
      <c r="P3819"/>
      <c r="Q3819"/>
      <c r="R3819"/>
      <c r="S3819"/>
      <c r="T3819"/>
      <c r="U3819"/>
      <c r="V3819"/>
      <c r="W3819"/>
      <c r="X3819"/>
      <c r="Y3819"/>
      <c r="Z3819"/>
    </row>
    <row r="3820" spans="1:26">
      <c r="A3820"/>
      <c r="B3820"/>
      <c r="C3820"/>
      <c r="D3820"/>
      <c r="E3820"/>
      <c r="F3820"/>
      <c r="G3820"/>
      <c r="H3820"/>
      <c r="I3820"/>
      <c r="J3820"/>
      <c r="K3820"/>
      <c r="L3820"/>
      <c r="M3820"/>
      <c r="N3820"/>
      <c r="O3820"/>
      <c r="P3820"/>
      <c r="Q3820"/>
      <c r="R3820"/>
      <c r="S3820"/>
      <c r="T3820"/>
      <c r="U3820"/>
      <c r="V3820"/>
      <c r="W3820"/>
      <c r="X3820"/>
      <c r="Y3820"/>
      <c r="Z3820"/>
    </row>
    <row r="3821" spans="1:26">
      <c r="A3821"/>
      <c r="B3821"/>
      <c r="C3821"/>
      <c r="D3821"/>
      <c r="E3821"/>
      <c r="F3821"/>
      <c r="G3821"/>
      <c r="H3821"/>
      <c r="I3821"/>
      <c r="J3821"/>
      <c r="K3821"/>
      <c r="L3821"/>
      <c r="M3821"/>
      <c r="N3821"/>
      <c r="O3821"/>
      <c r="P3821"/>
      <c r="Q3821"/>
      <c r="R3821"/>
      <c r="S3821"/>
      <c r="T3821"/>
      <c r="U3821"/>
      <c r="V3821"/>
      <c r="W3821"/>
      <c r="X3821"/>
      <c r="Y3821"/>
      <c r="Z3821"/>
    </row>
    <row r="3822" spans="1:26">
      <c r="A3822"/>
      <c r="B3822"/>
      <c r="C3822"/>
      <c r="D3822"/>
      <c r="E3822"/>
      <c r="F3822"/>
      <c r="G3822"/>
      <c r="H3822"/>
      <c r="I3822"/>
      <c r="J3822"/>
      <c r="K3822"/>
      <c r="L3822"/>
      <c r="M3822"/>
      <c r="N3822"/>
      <c r="O3822"/>
      <c r="P3822"/>
      <c r="Q3822"/>
      <c r="R3822"/>
      <c r="S3822"/>
      <c r="T3822"/>
      <c r="U3822"/>
      <c r="V3822"/>
      <c r="W3822"/>
      <c r="X3822"/>
      <c r="Y3822"/>
      <c r="Z3822"/>
    </row>
    <row r="3823" spans="1:26">
      <c r="A3823"/>
      <c r="B3823"/>
      <c r="C3823"/>
      <c r="D3823"/>
      <c r="E3823"/>
      <c r="F3823"/>
      <c r="G3823"/>
      <c r="H3823"/>
      <c r="I3823"/>
      <c r="J3823"/>
      <c r="K3823"/>
      <c r="L3823"/>
      <c r="M3823"/>
      <c r="N3823"/>
      <c r="O3823"/>
      <c r="P3823"/>
      <c r="Q3823"/>
      <c r="R3823"/>
      <c r="S3823"/>
      <c r="T3823"/>
      <c r="U3823"/>
      <c r="V3823"/>
      <c r="W3823"/>
      <c r="X3823"/>
      <c r="Y3823"/>
      <c r="Z3823"/>
    </row>
    <row r="3824" spans="1:26">
      <c r="A3824"/>
      <c r="B3824"/>
      <c r="C3824"/>
      <c r="D3824"/>
      <c r="E3824"/>
      <c r="F3824"/>
      <c r="G3824"/>
      <c r="H3824"/>
      <c r="I3824"/>
      <c r="J3824"/>
      <c r="K3824"/>
      <c r="L3824"/>
      <c r="M3824"/>
      <c r="N3824"/>
      <c r="O3824"/>
      <c r="P3824"/>
      <c r="Q3824"/>
      <c r="R3824"/>
      <c r="S3824"/>
      <c r="T3824"/>
      <c r="U3824"/>
      <c r="V3824"/>
      <c r="W3824"/>
      <c r="X3824"/>
      <c r="Y3824"/>
      <c r="Z3824"/>
    </row>
    <row r="3825" spans="1:26">
      <c r="A3825"/>
      <c r="B3825"/>
      <c r="C3825"/>
      <c r="D3825"/>
      <c r="E3825"/>
      <c r="F3825"/>
      <c r="G3825"/>
      <c r="H3825"/>
      <c r="I3825"/>
      <c r="J3825"/>
      <c r="K3825"/>
      <c r="L3825"/>
      <c r="M3825"/>
      <c r="N3825"/>
      <c r="O3825"/>
      <c r="P3825"/>
      <c r="Q3825"/>
      <c r="R3825"/>
      <c r="S3825"/>
      <c r="T3825"/>
      <c r="U3825"/>
      <c r="V3825"/>
      <c r="W3825"/>
      <c r="X3825"/>
      <c r="Y3825"/>
      <c r="Z3825"/>
    </row>
    <row r="3826" spans="1:26">
      <c r="A3826"/>
      <c r="B3826"/>
      <c r="C3826"/>
      <c r="D3826"/>
      <c r="E3826"/>
      <c r="F3826"/>
      <c r="G3826"/>
      <c r="H3826"/>
      <c r="I3826"/>
      <c r="J3826"/>
      <c r="K3826"/>
      <c r="L3826"/>
      <c r="M3826"/>
      <c r="N3826"/>
      <c r="O3826"/>
      <c r="P3826"/>
      <c r="Q3826"/>
      <c r="R3826"/>
      <c r="S3826"/>
      <c r="T3826"/>
      <c r="U3826"/>
      <c r="V3826"/>
      <c r="W3826"/>
      <c r="X3826"/>
      <c r="Y3826"/>
      <c r="Z3826"/>
    </row>
    <row r="3827" spans="1:26">
      <c r="A3827"/>
      <c r="B3827"/>
      <c r="C3827"/>
      <c r="D3827"/>
      <c r="E3827"/>
      <c r="F3827"/>
      <c r="G3827"/>
      <c r="H3827"/>
      <c r="I3827"/>
      <c r="J3827"/>
      <c r="K3827"/>
      <c r="L3827"/>
      <c r="M3827"/>
      <c r="N3827"/>
      <c r="O3827"/>
      <c r="P3827"/>
      <c r="Q3827"/>
      <c r="R3827"/>
      <c r="S3827"/>
      <c r="T3827"/>
      <c r="U3827"/>
      <c r="V3827"/>
      <c r="W3827"/>
      <c r="X3827"/>
      <c r="Y3827"/>
      <c r="Z3827"/>
    </row>
    <row r="3828" spans="1:26">
      <c r="A3828"/>
      <c r="B3828"/>
      <c r="C3828"/>
      <c r="D3828"/>
      <c r="E3828"/>
      <c r="F3828"/>
      <c r="G3828"/>
      <c r="H3828"/>
      <c r="I3828"/>
      <c r="J3828"/>
      <c r="K3828"/>
      <c r="L3828"/>
      <c r="M3828"/>
      <c r="N3828"/>
      <c r="O3828"/>
      <c r="P3828"/>
      <c r="Q3828"/>
      <c r="R3828"/>
      <c r="S3828"/>
      <c r="T3828"/>
      <c r="U3828"/>
      <c r="V3828"/>
      <c r="W3828"/>
      <c r="X3828"/>
      <c r="Y3828"/>
      <c r="Z3828"/>
    </row>
    <row r="3829" spans="1:26">
      <c r="A3829"/>
      <c r="B3829"/>
      <c r="C3829"/>
      <c r="D3829"/>
      <c r="E3829"/>
      <c r="F3829"/>
      <c r="G3829"/>
      <c r="H3829"/>
      <c r="I3829"/>
      <c r="J3829"/>
      <c r="K3829"/>
      <c r="L3829"/>
      <c r="M3829"/>
      <c r="N3829"/>
      <c r="O3829"/>
      <c r="P3829"/>
      <c r="Q3829"/>
      <c r="R3829"/>
      <c r="S3829"/>
      <c r="T3829"/>
      <c r="U3829"/>
      <c r="V3829"/>
      <c r="W3829"/>
      <c r="X3829"/>
      <c r="Y3829"/>
      <c r="Z3829"/>
    </row>
    <row r="3830" spans="1:26">
      <c r="A3830"/>
      <c r="B3830"/>
      <c r="C3830"/>
      <c r="D3830"/>
      <c r="E3830"/>
      <c r="F3830"/>
      <c r="G3830"/>
      <c r="H3830"/>
      <c r="I3830"/>
      <c r="J3830"/>
      <c r="K3830"/>
      <c r="L3830"/>
      <c r="M3830"/>
      <c r="N3830"/>
      <c r="O3830"/>
      <c r="P3830"/>
      <c r="Q3830"/>
      <c r="R3830"/>
      <c r="S3830"/>
      <c r="T3830"/>
      <c r="U3830"/>
      <c r="V3830"/>
      <c r="W3830"/>
      <c r="X3830"/>
      <c r="Y3830"/>
      <c r="Z3830"/>
    </row>
    <row r="3831" spans="1:26">
      <c r="A3831"/>
      <c r="B3831"/>
      <c r="C3831"/>
      <c r="D3831"/>
      <c r="E3831"/>
      <c r="F3831"/>
      <c r="G3831"/>
      <c r="H3831"/>
      <c r="I3831"/>
      <c r="J3831"/>
      <c r="K3831"/>
      <c r="L3831"/>
      <c r="M3831"/>
      <c r="N3831"/>
      <c r="O3831"/>
      <c r="P3831"/>
      <c r="Q3831"/>
      <c r="R3831"/>
      <c r="S3831"/>
      <c r="T3831"/>
      <c r="U3831"/>
      <c r="V3831"/>
      <c r="W3831"/>
      <c r="X3831"/>
      <c r="Y3831"/>
      <c r="Z3831"/>
    </row>
    <row r="3832" spans="1:26">
      <c r="A3832"/>
      <c r="B3832"/>
      <c r="C3832"/>
      <c r="D3832"/>
      <c r="E3832"/>
      <c r="F3832"/>
      <c r="G3832"/>
      <c r="H3832"/>
      <c r="I3832"/>
      <c r="J3832"/>
      <c r="K3832"/>
      <c r="L3832"/>
      <c r="M3832"/>
      <c r="N3832"/>
      <c r="O3832"/>
      <c r="P3832"/>
      <c r="Q3832"/>
      <c r="R3832"/>
      <c r="S3832"/>
      <c r="T3832"/>
      <c r="U3832"/>
      <c r="V3832"/>
      <c r="W3832"/>
      <c r="X3832"/>
      <c r="Y3832"/>
      <c r="Z3832"/>
    </row>
    <row r="3833" spans="1:26">
      <c r="A3833"/>
      <c r="B3833"/>
      <c r="C3833"/>
      <c r="D3833"/>
      <c r="E3833"/>
      <c r="F3833"/>
      <c r="G3833"/>
      <c r="H3833"/>
      <c r="I3833"/>
      <c r="J3833"/>
      <c r="K3833"/>
      <c r="L3833"/>
      <c r="M3833"/>
      <c r="N3833"/>
      <c r="O3833"/>
      <c r="P3833"/>
      <c r="Q3833"/>
      <c r="R3833"/>
      <c r="S3833"/>
      <c r="T3833"/>
      <c r="U3833"/>
      <c r="V3833"/>
      <c r="W3833"/>
      <c r="X3833"/>
      <c r="Y3833"/>
      <c r="Z3833"/>
    </row>
    <row r="3834" spans="1:26">
      <c r="A3834"/>
      <c r="B3834"/>
      <c r="C3834"/>
      <c r="D3834"/>
      <c r="E3834"/>
      <c r="F3834"/>
      <c r="G3834"/>
      <c r="H3834"/>
      <c r="I3834"/>
      <c r="J3834"/>
      <c r="K3834"/>
      <c r="L3834"/>
      <c r="M3834"/>
      <c r="N3834"/>
      <c r="O3834"/>
      <c r="P3834"/>
      <c r="Q3834"/>
      <c r="R3834"/>
      <c r="S3834"/>
      <c r="T3834"/>
      <c r="U3834"/>
      <c r="V3834"/>
      <c r="W3834"/>
      <c r="X3834"/>
      <c r="Y3834"/>
      <c r="Z3834"/>
    </row>
    <row r="3835" spans="1:26">
      <c r="A3835"/>
      <c r="B3835"/>
      <c r="C3835"/>
      <c r="D3835"/>
      <c r="E3835"/>
      <c r="F3835"/>
      <c r="G3835"/>
      <c r="H3835"/>
      <c r="I3835"/>
      <c r="J3835"/>
      <c r="K3835"/>
      <c r="L3835"/>
      <c r="M3835"/>
      <c r="N3835"/>
      <c r="O3835"/>
      <c r="P3835"/>
      <c r="Q3835"/>
      <c r="R3835"/>
      <c r="S3835"/>
      <c r="T3835"/>
      <c r="U3835"/>
      <c r="V3835"/>
      <c r="W3835"/>
      <c r="X3835"/>
      <c r="Y3835"/>
      <c r="Z3835"/>
    </row>
    <row r="3836" spans="1:26">
      <c r="A3836"/>
      <c r="B3836"/>
      <c r="C3836"/>
      <c r="D3836"/>
      <c r="E3836"/>
      <c r="F3836"/>
      <c r="G3836"/>
      <c r="H3836"/>
      <c r="I3836"/>
      <c r="J3836"/>
      <c r="K3836"/>
      <c r="L3836"/>
      <c r="M3836"/>
      <c r="N3836"/>
      <c r="O3836"/>
      <c r="P3836"/>
      <c r="Q3836"/>
      <c r="R3836"/>
      <c r="S3836"/>
      <c r="T3836"/>
      <c r="U3836"/>
      <c r="V3836"/>
      <c r="W3836"/>
      <c r="X3836"/>
      <c r="Y3836"/>
      <c r="Z3836"/>
    </row>
    <row r="3837" spans="1:26">
      <c r="A3837"/>
      <c r="B3837"/>
      <c r="C3837"/>
      <c r="D3837"/>
      <c r="E3837"/>
      <c r="F3837"/>
      <c r="G3837"/>
      <c r="H3837"/>
      <c r="I3837"/>
      <c r="J3837"/>
      <c r="K3837"/>
      <c r="L3837"/>
      <c r="M3837"/>
      <c r="N3837"/>
      <c r="O3837"/>
      <c r="P3837"/>
      <c r="Q3837"/>
      <c r="R3837"/>
      <c r="S3837"/>
      <c r="T3837"/>
      <c r="U3837"/>
      <c r="V3837"/>
      <c r="W3837"/>
      <c r="X3837"/>
      <c r="Y3837"/>
      <c r="Z3837"/>
    </row>
    <row r="3838" spans="1:26">
      <c r="A3838"/>
      <c r="B3838"/>
      <c r="C3838"/>
      <c r="D3838"/>
      <c r="E3838"/>
      <c r="F3838"/>
      <c r="G3838"/>
      <c r="H3838"/>
      <c r="I3838"/>
      <c r="J3838"/>
      <c r="K3838"/>
      <c r="L3838"/>
      <c r="M3838"/>
      <c r="N3838"/>
      <c r="O3838"/>
      <c r="P3838"/>
      <c r="Q3838"/>
      <c r="R3838"/>
      <c r="S3838"/>
      <c r="T3838"/>
      <c r="U3838"/>
      <c r="V3838"/>
      <c r="W3838"/>
      <c r="X3838"/>
      <c r="Y3838"/>
      <c r="Z3838"/>
    </row>
    <row r="3839" spans="1:26">
      <c r="A3839"/>
      <c r="B3839"/>
      <c r="C3839"/>
      <c r="D3839"/>
      <c r="E3839"/>
      <c r="F3839"/>
      <c r="G3839"/>
      <c r="H3839"/>
      <c r="I3839"/>
      <c r="J3839"/>
      <c r="K3839"/>
      <c r="L3839"/>
      <c r="M3839"/>
      <c r="N3839"/>
      <c r="O3839"/>
      <c r="P3839"/>
      <c r="Q3839"/>
      <c r="R3839"/>
      <c r="S3839"/>
      <c r="T3839"/>
      <c r="U3839"/>
      <c r="V3839"/>
      <c r="W3839"/>
      <c r="X3839"/>
      <c r="Y3839"/>
      <c r="Z3839"/>
    </row>
    <row r="3840" spans="1:26">
      <c r="A3840"/>
      <c r="B3840"/>
      <c r="C3840"/>
      <c r="D3840"/>
      <c r="E3840"/>
      <c r="F3840"/>
      <c r="G3840"/>
      <c r="H3840"/>
      <c r="I3840"/>
      <c r="J3840"/>
      <c r="K3840"/>
      <c r="L3840"/>
      <c r="M3840"/>
      <c r="N3840"/>
      <c r="O3840"/>
      <c r="P3840"/>
      <c r="Q3840"/>
      <c r="R3840"/>
      <c r="S3840"/>
      <c r="T3840"/>
      <c r="U3840"/>
      <c r="V3840"/>
      <c r="W3840"/>
      <c r="X3840"/>
      <c r="Y3840"/>
      <c r="Z3840"/>
    </row>
    <row r="3841" spans="1:26">
      <c r="A3841"/>
      <c r="B3841"/>
      <c r="C3841"/>
      <c r="D3841"/>
      <c r="E3841"/>
      <c r="F3841"/>
      <c r="G3841"/>
      <c r="H3841"/>
      <c r="I3841"/>
      <c r="J3841"/>
      <c r="K3841"/>
      <c r="L3841"/>
      <c r="M3841"/>
      <c r="N3841"/>
      <c r="O3841"/>
      <c r="P3841"/>
      <c r="Q3841"/>
      <c r="R3841"/>
      <c r="S3841"/>
      <c r="T3841"/>
      <c r="U3841"/>
      <c r="V3841"/>
      <c r="W3841"/>
      <c r="X3841"/>
      <c r="Y3841"/>
      <c r="Z3841"/>
    </row>
    <row r="3842" spans="1:26">
      <c r="A3842"/>
      <c r="B3842"/>
      <c r="C3842"/>
      <c r="D3842"/>
      <c r="E3842"/>
      <c r="F3842"/>
      <c r="G3842"/>
      <c r="H3842"/>
      <c r="I3842"/>
      <c r="J3842"/>
      <c r="K3842"/>
      <c r="L3842"/>
      <c r="M3842"/>
      <c r="N3842"/>
      <c r="O3842"/>
      <c r="P3842"/>
      <c r="Q3842"/>
      <c r="R3842"/>
      <c r="S3842"/>
      <c r="T3842"/>
      <c r="U3842"/>
      <c r="V3842"/>
      <c r="W3842"/>
      <c r="X3842"/>
      <c r="Y3842"/>
      <c r="Z3842"/>
    </row>
    <row r="3843" spans="1:26">
      <c r="A3843"/>
      <c r="B3843"/>
      <c r="C3843"/>
      <c r="D3843"/>
      <c r="E3843"/>
      <c r="F3843"/>
      <c r="G3843"/>
      <c r="H3843"/>
      <c r="I3843"/>
      <c r="J3843"/>
      <c r="K3843"/>
      <c r="L3843"/>
      <c r="M3843"/>
      <c r="N3843"/>
      <c r="O3843"/>
      <c r="P3843"/>
      <c r="Q3843"/>
      <c r="R3843"/>
      <c r="S3843"/>
      <c r="T3843"/>
      <c r="U3843"/>
      <c r="V3843"/>
      <c r="W3843"/>
      <c r="X3843"/>
      <c r="Y3843"/>
      <c r="Z3843"/>
    </row>
    <row r="3844" spans="1:26">
      <c r="A3844"/>
      <c r="B3844"/>
      <c r="C3844"/>
      <c r="D3844"/>
      <c r="E3844"/>
      <c r="F3844"/>
      <c r="G3844"/>
      <c r="H3844"/>
      <c r="I3844"/>
      <c r="J3844"/>
      <c r="K3844"/>
      <c r="L3844"/>
      <c r="M3844"/>
      <c r="N3844"/>
      <c r="O3844"/>
      <c r="P3844"/>
      <c r="Q3844"/>
      <c r="R3844"/>
      <c r="S3844"/>
      <c r="T3844"/>
      <c r="U3844"/>
      <c r="V3844"/>
      <c r="W3844"/>
      <c r="X3844"/>
      <c r="Y3844"/>
      <c r="Z3844"/>
    </row>
    <row r="3845" spans="1:26">
      <c r="A3845"/>
      <c r="B3845"/>
      <c r="C3845"/>
      <c r="D3845"/>
      <c r="E3845"/>
      <c r="F3845"/>
      <c r="G3845"/>
      <c r="H3845"/>
      <c r="I3845"/>
      <c r="J3845"/>
      <c r="K3845"/>
      <c r="L3845"/>
      <c r="M3845"/>
      <c r="N3845"/>
      <c r="O3845"/>
      <c r="P3845"/>
      <c r="Q3845"/>
      <c r="R3845"/>
      <c r="S3845"/>
      <c r="T3845"/>
      <c r="U3845"/>
      <c r="V3845"/>
      <c r="W3845"/>
      <c r="X3845"/>
      <c r="Y3845"/>
      <c r="Z3845"/>
    </row>
    <row r="3846" spans="1:26">
      <c r="A3846"/>
      <c r="B3846"/>
      <c r="C3846"/>
      <c r="D3846"/>
      <c r="E3846"/>
      <c r="F3846"/>
      <c r="G3846"/>
      <c r="H3846"/>
      <c r="I3846"/>
      <c r="J3846"/>
      <c r="K3846"/>
      <c r="L3846"/>
      <c r="M3846"/>
      <c r="N3846"/>
      <c r="O3846"/>
      <c r="P3846"/>
      <c r="Q3846"/>
      <c r="R3846"/>
      <c r="S3846"/>
      <c r="T3846"/>
      <c r="U3846"/>
      <c r="V3846"/>
      <c r="W3846"/>
      <c r="X3846"/>
      <c r="Y3846"/>
      <c r="Z3846"/>
    </row>
    <row r="3847" spans="1:26">
      <c r="A3847"/>
      <c r="B3847"/>
      <c r="C3847"/>
      <c r="D3847"/>
      <c r="E3847"/>
      <c r="F3847"/>
      <c r="G3847"/>
      <c r="H3847"/>
      <c r="I3847"/>
      <c r="J3847"/>
      <c r="K3847"/>
      <c r="L3847"/>
      <c r="M3847"/>
      <c r="N3847"/>
      <c r="O3847"/>
      <c r="P3847"/>
      <c r="Q3847"/>
      <c r="R3847"/>
      <c r="S3847"/>
      <c r="T3847"/>
      <c r="U3847"/>
      <c r="V3847"/>
      <c r="W3847"/>
      <c r="X3847"/>
      <c r="Y3847"/>
      <c r="Z3847"/>
    </row>
    <row r="3848" spans="1:26">
      <c r="A3848"/>
      <c r="B3848"/>
      <c r="C3848"/>
      <c r="D3848"/>
      <c r="E3848"/>
      <c r="F3848"/>
      <c r="G3848"/>
      <c r="H3848"/>
      <c r="I3848"/>
      <c r="J3848"/>
      <c r="K3848"/>
      <c r="L3848"/>
      <c r="M3848"/>
      <c r="N3848"/>
      <c r="O3848"/>
      <c r="P3848"/>
      <c r="Q3848"/>
      <c r="R3848"/>
      <c r="S3848"/>
      <c r="T3848"/>
      <c r="U3848"/>
      <c r="V3848"/>
      <c r="W3848"/>
      <c r="X3848"/>
      <c r="Y3848"/>
      <c r="Z3848"/>
    </row>
    <row r="3849" spans="1:26">
      <c r="A3849"/>
      <c r="B3849"/>
      <c r="C3849"/>
      <c r="D3849"/>
      <c r="E3849"/>
      <c r="F3849"/>
      <c r="G3849"/>
      <c r="H3849"/>
      <c r="I3849"/>
      <c r="J3849"/>
      <c r="K3849"/>
      <c r="L3849"/>
      <c r="M3849"/>
      <c r="N3849"/>
      <c r="O3849"/>
      <c r="P3849"/>
      <c r="Q3849"/>
      <c r="R3849"/>
      <c r="S3849"/>
      <c r="T3849"/>
      <c r="U3849"/>
      <c r="V3849"/>
      <c r="W3849"/>
      <c r="X3849"/>
      <c r="Y3849"/>
      <c r="Z3849"/>
    </row>
    <row r="3850" spans="1:26">
      <c r="A3850"/>
      <c r="B3850"/>
      <c r="C3850"/>
      <c r="D3850"/>
      <c r="E3850"/>
      <c r="F3850"/>
      <c r="G3850"/>
      <c r="H3850"/>
      <c r="I3850"/>
      <c r="J3850"/>
      <c r="K3850"/>
      <c r="L3850"/>
      <c r="M3850"/>
      <c r="N3850"/>
      <c r="O3850"/>
      <c r="P3850"/>
      <c r="Q3850"/>
      <c r="R3850"/>
      <c r="S3850"/>
      <c r="T3850"/>
      <c r="U3850"/>
      <c r="V3850"/>
      <c r="W3850"/>
      <c r="X3850"/>
      <c r="Y3850"/>
      <c r="Z3850"/>
    </row>
    <row r="3851" spans="1:26">
      <c r="A3851"/>
      <c r="B3851"/>
      <c r="C3851"/>
      <c r="D3851"/>
      <c r="E3851"/>
      <c r="F3851"/>
      <c r="G3851"/>
      <c r="H3851"/>
      <c r="I3851"/>
      <c r="J3851"/>
      <c r="K3851"/>
      <c r="L3851"/>
      <c r="M3851"/>
      <c r="N3851"/>
      <c r="O3851"/>
      <c r="P3851"/>
      <c r="Q3851"/>
      <c r="R3851"/>
      <c r="S3851"/>
      <c r="T3851"/>
      <c r="U3851"/>
      <c r="V3851"/>
      <c r="W3851"/>
      <c r="X3851"/>
      <c r="Y3851"/>
      <c r="Z3851"/>
    </row>
    <row r="3852" spans="1:26">
      <c r="A3852"/>
      <c r="B3852"/>
      <c r="C3852"/>
      <c r="D3852"/>
      <c r="E3852"/>
      <c r="F3852"/>
      <c r="G3852"/>
      <c r="H3852"/>
      <c r="I3852"/>
      <c r="J3852"/>
      <c r="K3852"/>
      <c r="L3852"/>
      <c r="M3852"/>
      <c r="N3852"/>
      <c r="O3852"/>
      <c r="P3852"/>
      <c r="Q3852"/>
      <c r="R3852"/>
      <c r="S3852"/>
      <c r="T3852"/>
      <c r="U3852"/>
      <c r="V3852"/>
      <c r="W3852"/>
      <c r="X3852"/>
      <c r="Y3852"/>
      <c r="Z3852"/>
    </row>
    <row r="3853" spans="1:26">
      <c r="A3853"/>
      <c r="B3853"/>
      <c r="C3853"/>
      <c r="D3853"/>
      <c r="E3853"/>
      <c r="F3853"/>
      <c r="G3853"/>
      <c r="H3853"/>
      <c r="I3853"/>
      <c r="J3853"/>
      <c r="K3853"/>
      <c r="L3853"/>
      <c r="M3853"/>
      <c r="N3853"/>
      <c r="O3853"/>
      <c r="P3853"/>
      <c r="Q3853"/>
      <c r="R3853"/>
      <c r="S3853"/>
      <c r="T3853"/>
      <c r="U3853"/>
      <c r="V3853"/>
      <c r="W3853"/>
      <c r="X3853"/>
      <c r="Y3853"/>
      <c r="Z3853"/>
    </row>
    <row r="3854" spans="1:26">
      <c r="A3854"/>
      <c r="B3854"/>
      <c r="C3854"/>
      <c r="D3854"/>
      <c r="E3854"/>
      <c r="F3854"/>
      <c r="G3854"/>
      <c r="H3854"/>
      <c r="I3854"/>
      <c r="J3854"/>
      <c r="K3854"/>
      <c r="L3854"/>
      <c r="M3854"/>
      <c r="N3854"/>
      <c r="O3854"/>
      <c r="P3854"/>
      <c r="Q3854"/>
      <c r="R3854"/>
      <c r="S3854"/>
      <c r="T3854"/>
      <c r="U3854"/>
      <c r="V3854"/>
      <c r="W3854"/>
      <c r="X3854"/>
      <c r="Y3854"/>
      <c r="Z3854"/>
    </row>
    <row r="3855" spans="1:26">
      <c r="A3855"/>
      <c r="B3855"/>
      <c r="C3855"/>
      <c r="D3855"/>
      <c r="E3855"/>
      <c r="F3855"/>
      <c r="G3855"/>
      <c r="H3855"/>
      <c r="I3855"/>
      <c r="J3855"/>
      <c r="K3855"/>
      <c r="L3855"/>
      <c r="M3855"/>
      <c r="N3855"/>
      <c r="O3855"/>
      <c r="P3855"/>
      <c r="Q3855"/>
      <c r="R3855"/>
      <c r="S3855"/>
      <c r="T3855"/>
      <c r="U3855"/>
      <c r="V3855"/>
      <c r="W3855"/>
      <c r="X3855"/>
      <c r="Y3855"/>
      <c r="Z3855"/>
    </row>
    <row r="3856" spans="1:26">
      <c r="A3856"/>
      <c r="B3856"/>
      <c r="C3856"/>
      <c r="D3856"/>
      <c r="E3856"/>
      <c r="F3856"/>
      <c r="G3856"/>
      <c r="H3856"/>
      <c r="I3856"/>
      <c r="J3856"/>
      <c r="K3856"/>
      <c r="L3856"/>
      <c r="M3856"/>
      <c r="N3856"/>
      <c r="O3856"/>
      <c r="P3856"/>
      <c r="Q3856"/>
      <c r="R3856"/>
      <c r="S3856"/>
      <c r="T3856"/>
      <c r="U3856"/>
      <c r="V3856"/>
      <c r="W3856"/>
      <c r="X3856"/>
      <c r="Y3856"/>
      <c r="Z3856"/>
    </row>
    <row r="3857" spans="1:26">
      <c r="A3857"/>
      <c r="B3857"/>
      <c r="C3857"/>
      <c r="D3857"/>
      <c r="E3857"/>
      <c r="F3857"/>
      <c r="G3857"/>
      <c r="H3857"/>
      <c r="I3857"/>
      <c r="J3857"/>
      <c r="K3857"/>
      <c r="L3857"/>
      <c r="M3857"/>
      <c r="N3857"/>
      <c r="O3857"/>
      <c r="P3857"/>
      <c r="Q3857"/>
      <c r="R3857"/>
      <c r="S3857"/>
      <c r="T3857"/>
      <c r="U3857"/>
      <c r="V3857"/>
      <c r="W3857"/>
      <c r="X3857"/>
      <c r="Y3857"/>
      <c r="Z3857"/>
    </row>
    <row r="3858" spans="1:26">
      <c r="A3858"/>
      <c r="B3858"/>
      <c r="C3858"/>
      <c r="D3858"/>
      <c r="E3858"/>
      <c r="F3858"/>
      <c r="G3858"/>
      <c r="H3858"/>
      <c r="I3858"/>
      <c r="J3858"/>
      <c r="K3858"/>
      <c r="L3858"/>
      <c r="M3858"/>
      <c r="N3858"/>
      <c r="O3858"/>
      <c r="P3858"/>
      <c r="Q3858"/>
      <c r="R3858"/>
      <c r="S3858"/>
      <c r="T3858"/>
      <c r="U3858"/>
      <c r="V3858"/>
      <c r="W3858"/>
      <c r="X3858"/>
      <c r="Y3858"/>
      <c r="Z3858"/>
    </row>
    <row r="3859" spans="1:26">
      <c r="A3859"/>
      <c r="B3859"/>
      <c r="C3859"/>
      <c r="D3859"/>
      <c r="E3859"/>
      <c r="F3859"/>
      <c r="G3859"/>
      <c r="H3859"/>
      <c r="I3859"/>
      <c r="J3859"/>
      <c r="K3859"/>
      <c r="L3859"/>
      <c r="M3859"/>
      <c r="N3859"/>
      <c r="O3859"/>
      <c r="P3859"/>
      <c r="Q3859"/>
      <c r="R3859"/>
      <c r="S3859"/>
      <c r="T3859"/>
      <c r="U3859"/>
      <c r="V3859"/>
      <c r="W3859"/>
      <c r="X3859"/>
      <c r="Y3859"/>
      <c r="Z3859"/>
    </row>
    <row r="3860" spans="1:26">
      <c r="A3860"/>
      <c r="B3860"/>
      <c r="C3860"/>
      <c r="D3860"/>
      <c r="E3860"/>
      <c r="F3860"/>
      <c r="G3860"/>
      <c r="H3860"/>
      <c r="I3860"/>
      <c r="J3860"/>
      <c r="K3860"/>
      <c r="L3860"/>
      <c r="M3860"/>
      <c r="N3860"/>
      <c r="O3860"/>
      <c r="P3860"/>
      <c r="Q3860"/>
      <c r="R3860"/>
      <c r="S3860"/>
      <c r="T3860"/>
      <c r="U3860"/>
      <c r="V3860"/>
      <c r="W3860"/>
      <c r="X3860"/>
      <c r="Y3860"/>
      <c r="Z3860"/>
    </row>
    <row r="3861" spans="1:26">
      <c r="A3861"/>
      <c r="B3861"/>
      <c r="C3861"/>
      <c r="D3861"/>
      <c r="E3861"/>
      <c r="F3861"/>
      <c r="G3861"/>
      <c r="H3861"/>
      <c r="I3861"/>
      <c r="J3861"/>
      <c r="K3861"/>
      <c r="L3861"/>
      <c r="M3861"/>
      <c r="N3861"/>
      <c r="O3861"/>
      <c r="P3861"/>
      <c r="Q3861"/>
      <c r="R3861"/>
      <c r="S3861"/>
      <c r="T3861"/>
      <c r="U3861"/>
      <c r="V3861"/>
      <c r="W3861"/>
      <c r="X3861"/>
      <c r="Y3861"/>
      <c r="Z3861"/>
    </row>
    <row r="3862" spans="1:26">
      <c r="A3862"/>
      <c r="B3862"/>
      <c r="C3862"/>
      <c r="D3862"/>
      <c r="E3862"/>
      <c r="F3862"/>
      <c r="G3862"/>
      <c r="H3862"/>
      <c r="I3862"/>
      <c r="J3862"/>
      <c r="K3862"/>
      <c r="L3862"/>
      <c r="M3862"/>
      <c r="N3862"/>
      <c r="O3862"/>
      <c r="P3862"/>
      <c r="Q3862"/>
      <c r="R3862"/>
      <c r="S3862"/>
      <c r="T3862"/>
      <c r="U3862"/>
      <c r="V3862"/>
      <c r="W3862"/>
      <c r="X3862"/>
      <c r="Y3862"/>
      <c r="Z3862"/>
    </row>
    <row r="3863" spans="1:26">
      <c r="A3863"/>
      <c r="B3863"/>
      <c r="C3863"/>
      <c r="D3863"/>
      <c r="E3863"/>
      <c r="F3863"/>
      <c r="G3863"/>
      <c r="H3863"/>
      <c r="I3863"/>
      <c r="J3863"/>
      <c r="K3863"/>
      <c r="L3863"/>
      <c r="M3863"/>
      <c r="N3863"/>
      <c r="O3863"/>
      <c r="P3863"/>
      <c r="Q3863"/>
      <c r="R3863"/>
      <c r="S3863"/>
      <c r="T3863"/>
      <c r="U3863"/>
      <c r="V3863"/>
      <c r="W3863"/>
      <c r="X3863"/>
      <c r="Y3863"/>
      <c r="Z3863"/>
    </row>
    <row r="3864" spans="1:26">
      <c r="A3864"/>
      <c r="B3864"/>
      <c r="C3864"/>
      <c r="D3864"/>
      <c r="E3864"/>
      <c r="F3864"/>
      <c r="G3864"/>
      <c r="H3864"/>
      <c r="I3864"/>
      <c r="J3864"/>
      <c r="K3864"/>
      <c r="L3864"/>
      <c r="M3864"/>
      <c r="N3864"/>
      <c r="O3864"/>
      <c r="P3864"/>
      <c r="Q3864"/>
      <c r="R3864"/>
      <c r="S3864"/>
      <c r="T3864"/>
      <c r="U3864"/>
      <c r="V3864"/>
      <c r="W3864"/>
      <c r="X3864"/>
      <c r="Y3864"/>
      <c r="Z3864"/>
    </row>
    <row r="3865" spans="1:26">
      <c r="A3865"/>
      <c r="B3865"/>
      <c r="C3865"/>
      <c r="D3865"/>
      <c r="E3865"/>
      <c r="F3865"/>
      <c r="G3865"/>
      <c r="H3865"/>
      <c r="I3865"/>
      <c r="J3865"/>
      <c r="K3865"/>
      <c r="L3865"/>
      <c r="M3865"/>
      <c r="N3865"/>
      <c r="O3865"/>
      <c r="P3865"/>
      <c r="Q3865"/>
      <c r="R3865"/>
      <c r="S3865"/>
      <c r="T3865"/>
      <c r="U3865"/>
      <c r="V3865"/>
      <c r="W3865"/>
      <c r="X3865"/>
      <c r="Y3865"/>
      <c r="Z3865"/>
    </row>
    <row r="3866" spans="1:26">
      <c r="A3866"/>
      <c r="B3866"/>
      <c r="C3866"/>
      <c r="D3866"/>
      <c r="E3866"/>
      <c r="F3866"/>
      <c r="G3866"/>
      <c r="H3866"/>
      <c r="I3866"/>
      <c r="J3866"/>
      <c r="K3866"/>
      <c r="L3866"/>
      <c r="M3866"/>
      <c r="N3866"/>
      <c r="O3866"/>
      <c r="P3866"/>
      <c r="Q3866"/>
      <c r="R3866"/>
      <c r="S3866"/>
      <c r="T3866"/>
      <c r="U3866"/>
      <c r="V3866"/>
      <c r="W3866"/>
      <c r="X3866"/>
      <c r="Y3866"/>
      <c r="Z3866"/>
    </row>
    <row r="3867" spans="1:26">
      <c r="A3867"/>
      <c r="B3867"/>
      <c r="C3867"/>
      <c r="D3867"/>
      <c r="E3867"/>
      <c r="F3867"/>
      <c r="G3867"/>
      <c r="H3867"/>
      <c r="I3867"/>
      <c r="J3867"/>
      <c r="K3867"/>
      <c r="L3867"/>
      <c r="M3867"/>
      <c r="N3867"/>
      <c r="O3867"/>
      <c r="P3867"/>
      <c r="Q3867"/>
      <c r="R3867"/>
      <c r="S3867"/>
      <c r="T3867"/>
      <c r="U3867"/>
      <c r="V3867"/>
      <c r="W3867"/>
      <c r="X3867"/>
      <c r="Y3867"/>
      <c r="Z3867"/>
    </row>
    <row r="3868" spans="1:26">
      <c r="A3868"/>
      <c r="B3868"/>
      <c r="C3868"/>
      <c r="D3868"/>
      <c r="E3868"/>
      <c r="F3868"/>
      <c r="G3868"/>
      <c r="H3868"/>
      <c r="I3868"/>
      <c r="J3868"/>
      <c r="K3868"/>
      <c r="L3868"/>
      <c r="M3868"/>
      <c r="N3868"/>
      <c r="O3868"/>
      <c r="P3868"/>
      <c r="Q3868"/>
      <c r="R3868"/>
      <c r="S3868"/>
      <c r="T3868"/>
      <c r="U3868"/>
      <c r="V3868"/>
      <c r="W3868"/>
      <c r="X3868"/>
      <c r="Y3868"/>
      <c r="Z3868"/>
    </row>
    <row r="3869" spans="1:26">
      <c r="A3869"/>
      <c r="B3869"/>
      <c r="C3869"/>
      <c r="D3869"/>
      <c r="E3869"/>
      <c r="F3869"/>
      <c r="G3869"/>
      <c r="H3869"/>
      <c r="I3869"/>
      <c r="J3869"/>
      <c r="K3869"/>
      <c r="L3869"/>
      <c r="M3869"/>
      <c r="N3869"/>
      <c r="O3869"/>
      <c r="P3869"/>
      <c r="Q3869"/>
      <c r="R3869"/>
      <c r="S3869"/>
      <c r="T3869"/>
      <c r="U3869"/>
      <c r="V3869"/>
      <c r="W3869"/>
      <c r="X3869"/>
      <c r="Y3869"/>
      <c r="Z3869"/>
    </row>
    <row r="3870" spans="1:26">
      <c r="A3870"/>
      <c r="B3870"/>
      <c r="C3870"/>
      <c r="D3870"/>
      <c r="E3870"/>
      <c r="F3870"/>
      <c r="G3870"/>
      <c r="H3870"/>
      <c r="I3870"/>
      <c r="J3870"/>
      <c r="K3870"/>
      <c r="L3870"/>
      <c r="M3870"/>
      <c r="N3870"/>
      <c r="O3870"/>
      <c r="P3870"/>
      <c r="Q3870"/>
      <c r="R3870"/>
      <c r="S3870"/>
      <c r="T3870"/>
      <c r="U3870"/>
      <c r="V3870"/>
      <c r="W3870"/>
      <c r="X3870"/>
      <c r="Y3870"/>
      <c r="Z3870"/>
    </row>
    <row r="3871" spans="1:26">
      <c r="A3871"/>
      <c r="B3871"/>
      <c r="C3871"/>
      <c r="D3871"/>
      <c r="E3871"/>
      <c r="F3871"/>
      <c r="G3871"/>
      <c r="H3871"/>
      <c r="I3871"/>
      <c r="J3871"/>
      <c r="K3871"/>
      <c r="L3871"/>
      <c r="M3871"/>
      <c r="N3871"/>
      <c r="O3871"/>
      <c r="P3871"/>
      <c r="Q3871"/>
      <c r="R3871"/>
      <c r="S3871"/>
      <c r="T3871"/>
      <c r="U3871"/>
      <c r="V3871"/>
      <c r="W3871"/>
      <c r="X3871"/>
      <c r="Y3871"/>
      <c r="Z3871"/>
    </row>
    <row r="3872" spans="1:26">
      <c r="A3872"/>
      <c r="B3872"/>
      <c r="C3872"/>
      <c r="D3872"/>
      <c r="E3872"/>
      <c r="F3872"/>
      <c r="G3872"/>
      <c r="H3872"/>
      <c r="I3872"/>
      <c r="J3872"/>
      <c r="K3872"/>
      <c r="L3872"/>
      <c r="M3872"/>
      <c r="N3872"/>
      <c r="O3872"/>
      <c r="P3872"/>
      <c r="Q3872"/>
      <c r="R3872"/>
      <c r="S3872"/>
      <c r="T3872"/>
      <c r="U3872"/>
      <c r="V3872"/>
      <c r="W3872"/>
      <c r="X3872"/>
      <c r="Y3872"/>
      <c r="Z3872"/>
    </row>
    <row r="3873" spans="1:26">
      <c r="A3873"/>
      <c r="B3873"/>
      <c r="C3873"/>
      <c r="D3873"/>
      <c r="E3873"/>
      <c r="F3873"/>
      <c r="G3873"/>
      <c r="H3873"/>
      <c r="I3873"/>
      <c r="J3873"/>
      <c r="K3873"/>
      <c r="L3873"/>
      <c r="M3873"/>
      <c r="N3873"/>
      <c r="O3873"/>
      <c r="P3873"/>
      <c r="Q3873"/>
      <c r="R3873"/>
      <c r="S3873"/>
      <c r="T3873"/>
      <c r="U3873"/>
      <c r="V3873"/>
      <c r="W3873"/>
      <c r="X3873"/>
      <c r="Y3873"/>
      <c r="Z3873"/>
    </row>
    <row r="3874" spans="1:26">
      <c r="A3874"/>
      <c r="B3874"/>
      <c r="C3874"/>
      <c r="D3874"/>
      <c r="E3874"/>
      <c r="F3874"/>
      <c r="G3874"/>
      <c r="H3874"/>
      <c r="I3874"/>
      <c r="J3874"/>
      <c r="K3874"/>
      <c r="L3874"/>
      <c r="M3874"/>
      <c r="N3874"/>
      <c r="O3874"/>
      <c r="P3874"/>
      <c r="Q3874"/>
      <c r="R3874"/>
      <c r="S3874"/>
      <c r="T3874"/>
      <c r="U3874"/>
      <c r="V3874"/>
      <c r="W3874"/>
      <c r="X3874"/>
      <c r="Y3874"/>
      <c r="Z3874"/>
    </row>
    <row r="3875" spans="1:26">
      <c r="A3875"/>
      <c r="B3875"/>
      <c r="C3875"/>
      <c r="D3875"/>
      <c r="E3875"/>
      <c r="F3875"/>
      <c r="G3875"/>
      <c r="H3875"/>
      <c r="I3875"/>
      <c r="J3875"/>
      <c r="K3875"/>
      <c r="L3875"/>
      <c r="M3875"/>
      <c r="N3875"/>
      <c r="O3875"/>
      <c r="P3875"/>
      <c r="Q3875"/>
      <c r="R3875"/>
      <c r="S3875"/>
      <c r="T3875"/>
      <c r="U3875"/>
      <c r="V3875"/>
      <c r="W3875"/>
      <c r="X3875"/>
      <c r="Y3875"/>
      <c r="Z3875"/>
    </row>
    <row r="3876" spans="1:26">
      <c r="A3876"/>
      <c r="B3876"/>
      <c r="C3876"/>
      <c r="D3876"/>
      <c r="E3876"/>
      <c r="F3876"/>
      <c r="G3876"/>
      <c r="H3876"/>
      <c r="I3876"/>
      <c r="J3876"/>
      <c r="K3876"/>
      <c r="L3876"/>
      <c r="M3876"/>
      <c r="N3876"/>
      <c r="O3876"/>
      <c r="P3876"/>
      <c r="Q3876"/>
      <c r="R3876"/>
      <c r="S3876"/>
      <c r="T3876"/>
      <c r="U3876"/>
      <c r="V3876"/>
      <c r="W3876"/>
      <c r="X3876"/>
      <c r="Y3876"/>
      <c r="Z3876"/>
    </row>
    <row r="3877" spans="1:26">
      <c r="A3877"/>
      <c r="B3877"/>
      <c r="C3877"/>
      <c r="D3877"/>
      <c r="E3877"/>
      <c r="F3877"/>
      <c r="G3877"/>
      <c r="H3877"/>
      <c r="I3877"/>
      <c r="J3877"/>
      <c r="K3877"/>
      <c r="L3877"/>
      <c r="M3877"/>
      <c r="N3877"/>
      <c r="O3877"/>
      <c r="P3877"/>
      <c r="Q3877"/>
      <c r="R3877"/>
      <c r="S3877"/>
      <c r="T3877"/>
      <c r="U3877"/>
      <c r="V3877"/>
      <c r="W3877"/>
      <c r="X3877"/>
      <c r="Y3877"/>
      <c r="Z3877"/>
    </row>
    <row r="3878" spans="1:26">
      <c r="A3878"/>
      <c r="B3878"/>
      <c r="C3878"/>
      <c r="D3878"/>
      <c r="E3878"/>
      <c r="F3878"/>
      <c r="G3878"/>
      <c r="H3878"/>
      <c r="I3878"/>
      <c r="J3878"/>
      <c r="K3878"/>
      <c r="L3878"/>
      <c r="M3878"/>
      <c r="N3878"/>
      <c r="O3878"/>
      <c r="P3878"/>
      <c r="Q3878"/>
      <c r="R3878"/>
      <c r="S3878"/>
      <c r="T3878"/>
      <c r="U3878"/>
      <c r="V3878"/>
      <c r="W3878"/>
      <c r="X3878"/>
      <c r="Y3878"/>
      <c r="Z3878"/>
    </row>
    <row r="3879" spans="1:26">
      <c r="A3879"/>
      <c r="B3879"/>
      <c r="C3879"/>
      <c r="D3879"/>
      <c r="E3879"/>
      <c r="F3879"/>
      <c r="G3879"/>
      <c r="H3879"/>
      <c r="I3879"/>
      <c r="J3879"/>
      <c r="K3879"/>
      <c r="L3879"/>
      <c r="M3879"/>
      <c r="N3879"/>
      <c r="O3879"/>
      <c r="P3879"/>
      <c r="Q3879"/>
      <c r="R3879"/>
      <c r="S3879"/>
      <c r="T3879"/>
      <c r="U3879"/>
      <c r="V3879"/>
      <c r="W3879"/>
      <c r="X3879"/>
      <c r="Y3879"/>
      <c r="Z3879"/>
    </row>
    <row r="3880" spans="1:26">
      <c r="A3880"/>
      <c r="B3880"/>
      <c r="C3880"/>
      <c r="D3880"/>
      <c r="E3880"/>
      <c r="F3880"/>
      <c r="G3880"/>
      <c r="H3880"/>
      <c r="I3880"/>
      <c r="J3880"/>
      <c r="K3880"/>
      <c r="L3880"/>
      <c r="M3880"/>
      <c r="N3880"/>
      <c r="O3880"/>
      <c r="P3880"/>
      <c r="Q3880"/>
      <c r="R3880"/>
      <c r="S3880"/>
      <c r="T3880"/>
      <c r="U3880"/>
      <c r="V3880"/>
      <c r="W3880"/>
      <c r="X3880"/>
      <c r="Y3880"/>
      <c r="Z3880"/>
    </row>
    <row r="3881" spans="1:26">
      <c r="A3881"/>
      <c r="B3881"/>
      <c r="C3881"/>
      <c r="D3881"/>
      <c r="E3881"/>
      <c r="F3881"/>
      <c r="G3881"/>
      <c r="H3881"/>
      <c r="I3881"/>
      <c r="J3881"/>
      <c r="K3881"/>
      <c r="L3881"/>
      <c r="M3881"/>
      <c r="N3881"/>
      <c r="O3881"/>
      <c r="P3881"/>
      <c r="Q3881"/>
      <c r="R3881"/>
      <c r="S3881"/>
      <c r="T3881"/>
      <c r="U3881"/>
      <c r="V3881"/>
      <c r="W3881"/>
      <c r="X3881"/>
      <c r="Y3881"/>
      <c r="Z3881"/>
    </row>
    <row r="3882" spans="1:26">
      <c r="A3882"/>
      <c r="B3882"/>
      <c r="C3882"/>
      <c r="D3882"/>
      <c r="E3882"/>
      <c r="F3882"/>
      <c r="G3882"/>
      <c r="H3882"/>
      <c r="I3882"/>
      <c r="J3882"/>
      <c r="K3882"/>
      <c r="L3882"/>
      <c r="M3882"/>
      <c r="N3882"/>
      <c r="O3882"/>
      <c r="P3882"/>
      <c r="Q3882"/>
      <c r="R3882"/>
      <c r="S3882"/>
      <c r="T3882"/>
      <c r="U3882"/>
      <c r="V3882"/>
      <c r="W3882"/>
      <c r="X3882"/>
      <c r="Y3882"/>
      <c r="Z3882"/>
    </row>
    <row r="3883" spans="1:26">
      <c r="A3883"/>
      <c r="B3883"/>
      <c r="C3883"/>
      <c r="D3883"/>
      <c r="E3883"/>
      <c r="F3883"/>
      <c r="G3883"/>
      <c r="H3883"/>
      <c r="I3883"/>
      <c r="J3883"/>
      <c r="K3883"/>
      <c r="L3883"/>
      <c r="M3883"/>
      <c r="N3883"/>
      <c r="O3883"/>
      <c r="P3883"/>
      <c r="Q3883"/>
      <c r="R3883"/>
      <c r="S3883"/>
      <c r="T3883"/>
      <c r="U3883"/>
      <c r="V3883"/>
      <c r="W3883"/>
      <c r="X3883"/>
      <c r="Y3883"/>
      <c r="Z3883"/>
    </row>
    <row r="3884" spans="1:26">
      <c r="A3884"/>
      <c r="B3884"/>
      <c r="C3884"/>
      <c r="D3884"/>
      <c r="E3884"/>
      <c r="F3884"/>
      <c r="G3884"/>
      <c r="H3884"/>
      <c r="I3884"/>
      <c r="J3884"/>
      <c r="K3884"/>
      <c r="L3884"/>
      <c r="M3884"/>
      <c r="N3884"/>
      <c r="O3884"/>
      <c r="P3884"/>
      <c r="Q3884"/>
      <c r="R3884"/>
      <c r="S3884"/>
      <c r="T3884"/>
      <c r="U3884"/>
      <c r="V3884"/>
      <c r="W3884"/>
      <c r="X3884"/>
      <c r="Y3884"/>
      <c r="Z3884"/>
    </row>
    <row r="3885" spans="1:26">
      <c r="A3885"/>
      <c r="B3885"/>
      <c r="C3885"/>
      <c r="D3885"/>
      <c r="E3885"/>
      <c r="F3885"/>
      <c r="G3885"/>
      <c r="H3885"/>
      <c r="I3885"/>
      <c r="J3885"/>
      <c r="K3885"/>
      <c r="L3885"/>
      <c r="M3885"/>
      <c r="N3885"/>
      <c r="O3885"/>
      <c r="P3885"/>
      <c r="Q3885"/>
      <c r="R3885"/>
      <c r="S3885"/>
      <c r="T3885"/>
      <c r="U3885"/>
      <c r="V3885"/>
      <c r="W3885"/>
      <c r="X3885"/>
      <c r="Y3885"/>
      <c r="Z3885"/>
    </row>
    <row r="3886" spans="1:26">
      <c r="A3886"/>
      <c r="B3886"/>
      <c r="C3886"/>
      <c r="D3886"/>
      <c r="E3886"/>
      <c r="F3886"/>
      <c r="G3886"/>
      <c r="H3886"/>
      <c r="I3886"/>
      <c r="J3886"/>
      <c r="K3886"/>
      <c r="L3886"/>
      <c r="M3886"/>
      <c r="N3886"/>
      <c r="O3886"/>
      <c r="P3886"/>
      <c r="Q3886"/>
      <c r="R3886"/>
      <c r="S3886"/>
      <c r="T3886"/>
      <c r="U3886"/>
      <c r="V3886"/>
      <c r="W3886"/>
      <c r="X3886"/>
      <c r="Y3886"/>
      <c r="Z3886"/>
    </row>
    <row r="3887" spans="1:26">
      <c r="A3887"/>
      <c r="B3887"/>
      <c r="C3887"/>
      <c r="D3887"/>
      <c r="E3887"/>
      <c r="F3887"/>
      <c r="G3887"/>
      <c r="H3887"/>
      <c r="I3887"/>
      <c r="J3887"/>
      <c r="K3887"/>
      <c r="L3887"/>
      <c r="M3887"/>
      <c r="N3887"/>
      <c r="O3887"/>
      <c r="P3887"/>
      <c r="Q3887"/>
      <c r="R3887"/>
      <c r="S3887"/>
      <c r="T3887"/>
      <c r="U3887"/>
      <c r="V3887"/>
      <c r="W3887"/>
      <c r="X3887"/>
      <c r="Y3887"/>
      <c r="Z3887"/>
    </row>
    <row r="3888" spans="1:26">
      <c r="A3888"/>
      <c r="B3888"/>
      <c r="C3888"/>
      <c r="D3888"/>
      <c r="E3888"/>
      <c r="F3888"/>
      <c r="G3888"/>
      <c r="H3888"/>
      <c r="I3888"/>
      <c r="J3888"/>
      <c r="K3888"/>
      <c r="L3888"/>
      <c r="M3888"/>
      <c r="N3888"/>
      <c r="O3888"/>
      <c r="P3888"/>
      <c r="Q3888"/>
      <c r="R3888"/>
      <c r="S3888"/>
      <c r="T3888"/>
      <c r="U3888"/>
      <c r="V3888"/>
      <c r="W3888"/>
      <c r="X3888"/>
      <c r="Y3888"/>
      <c r="Z3888"/>
    </row>
    <row r="3889" spans="1:26">
      <c r="A3889"/>
      <c r="B3889"/>
      <c r="C3889"/>
      <c r="D3889"/>
      <c r="E3889"/>
      <c r="F3889"/>
      <c r="G3889"/>
      <c r="H3889"/>
      <c r="I3889"/>
      <c r="J3889"/>
      <c r="K3889"/>
      <c r="L3889"/>
      <c r="M3889"/>
      <c r="N3889"/>
      <c r="O3889"/>
      <c r="P3889"/>
      <c r="Q3889"/>
      <c r="R3889"/>
      <c r="S3889"/>
      <c r="T3889"/>
      <c r="U3889"/>
      <c r="V3889"/>
      <c r="W3889"/>
      <c r="X3889"/>
      <c r="Y3889"/>
      <c r="Z3889"/>
    </row>
    <row r="3890" spans="1:26">
      <c r="A3890"/>
      <c r="B3890"/>
      <c r="C3890"/>
      <c r="D3890"/>
      <c r="E3890"/>
      <c r="F3890"/>
      <c r="G3890"/>
      <c r="H3890"/>
      <c r="I3890"/>
      <c r="J3890"/>
      <c r="K3890"/>
      <c r="L3890"/>
      <c r="M3890"/>
      <c r="N3890"/>
      <c r="O3890"/>
      <c r="P3890"/>
      <c r="Q3890"/>
      <c r="R3890"/>
      <c r="S3890"/>
      <c r="T3890"/>
      <c r="U3890"/>
      <c r="V3890"/>
      <c r="W3890"/>
      <c r="X3890"/>
      <c r="Y3890"/>
      <c r="Z3890"/>
    </row>
    <row r="3891" spans="1:26">
      <c r="A3891"/>
      <c r="B3891"/>
      <c r="C3891"/>
      <c r="D3891"/>
      <c r="E3891"/>
      <c r="F3891"/>
      <c r="G3891"/>
      <c r="H3891"/>
      <c r="I3891"/>
      <c r="J3891"/>
      <c r="K3891"/>
      <c r="L3891"/>
      <c r="M3891"/>
      <c r="N3891"/>
      <c r="O3891"/>
      <c r="P3891"/>
      <c r="Q3891"/>
      <c r="R3891"/>
      <c r="S3891"/>
      <c r="T3891"/>
      <c r="U3891"/>
      <c r="V3891"/>
      <c r="W3891"/>
      <c r="X3891"/>
      <c r="Y3891"/>
      <c r="Z3891"/>
    </row>
    <row r="3892" spans="1:26">
      <c r="A3892"/>
      <c r="B3892"/>
      <c r="C3892"/>
      <c r="D3892"/>
      <c r="E3892"/>
      <c r="F3892"/>
      <c r="G3892"/>
      <c r="H3892"/>
      <c r="I3892"/>
      <c r="J3892"/>
      <c r="K3892"/>
      <c r="L3892"/>
      <c r="M3892"/>
      <c r="N3892"/>
      <c r="O3892"/>
      <c r="P3892"/>
      <c r="Q3892"/>
      <c r="R3892"/>
      <c r="S3892"/>
      <c r="T3892"/>
      <c r="U3892"/>
      <c r="V3892"/>
      <c r="W3892"/>
      <c r="X3892"/>
      <c r="Y3892"/>
      <c r="Z3892"/>
    </row>
    <row r="3893" spans="1:26">
      <c r="A3893"/>
      <c r="B3893"/>
      <c r="C3893"/>
      <c r="D3893"/>
      <c r="E3893"/>
      <c r="F3893"/>
      <c r="G3893"/>
      <c r="H3893"/>
      <c r="I3893"/>
      <c r="J3893"/>
      <c r="K3893"/>
      <c r="L3893"/>
      <c r="M3893"/>
      <c r="N3893"/>
      <c r="O3893"/>
      <c r="P3893"/>
      <c r="Q3893"/>
      <c r="R3893"/>
      <c r="S3893"/>
      <c r="T3893"/>
      <c r="U3893"/>
      <c r="V3893"/>
      <c r="W3893"/>
      <c r="X3893"/>
      <c r="Y3893"/>
      <c r="Z3893"/>
    </row>
    <row r="3894" spans="1:26">
      <c r="A3894"/>
      <c r="B3894"/>
      <c r="C3894"/>
      <c r="D3894"/>
      <c r="E3894"/>
      <c r="F3894"/>
      <c r="G3894"/>
      <c r="H3894"/>
      <c r="I3894"/>
      <c r="J3894"/>
      <c r="K3894"/>
      <c r="L3894"/>
      <c r="M3894"/>
      <c r="N3894"/>
      <c r="O3894"/>
      <c r="P3894"/>
      <c r="Q3894"/>
      <c r="R3894"/>
      <c r="S3894"/>
      <c r="T3894"/>
      <c r="U3894"/>
      <c r="V3894"/>
      <c r="W3894"/>
      <c r="X3894"/>
      <c r="Y3894"/>
      <c r="Z3894"/>
    </row>
    <row r="3895" spans="1:26">
      <c r="A3895"/>
      <c r="B3895"/>
      <c r="C3895"/>
      <c r="D3895"/>
      <c r="E3895"/>
      <c r="F3895"/>
      <c r="G3895"/>
      <c r="H3895"/>
      <c r="I3895"/>
      <c r="J3895"/>
      <c r="K3895"/>
      <c r="L3895"/>
      <c r="M3895"/>
      <c r="N3895"/>
      <c r="O3895"/>
      <c r="P3895"/>
      <c r="Q3895"/>
      <c r="R3895"/>
      <c r="S3895"/>
      <c r="T3895"/>
      <c r="U3895"/>
      <c r="V3895"/>
      <c r="W3895"/>
      <c r="X3895"/>
      <c r="Y3895"/>
      <c r="Z3895"/>
    </row>
    <row r="3896" spans="1:26">
      <c r="A3896"/>
      <c r="B3896"/>
      <c r="C3896"/>
      <c r="D3896"/>
      <c r="E3896"/>
      <c r="F3896"/>
      <c r="G3896"/>
      <c r="H3896"/>
      <c r="I3896"/>
      <c r="J3896"/>
      <c r="K3896"/>
      <c r="L3896"/>
      <c r="M3896"/>
      <c r="N3896"/>
      <c r="O3896"/>
      <c r="P3896"/>
      <c r="Q3896"/>
      <c r="R3896"/>
      <c r="S3896"/>
      <c r="T3896"/>
      <c r="U3896"/>
      <c r="V3896"/>
      <c r="W3896"/>
      <c r="X3896"/>
      <c r="Y3896"/>
      <c r="Z3896"/>
    </row>
    <row r="3897" spans="1:26">
      <c r="A3897"/>
      <c r="B3897"/>
      <c r="C3897"/>
      <c r="D3897"/>
      <c r="E3897"/>
      <c r="F3897"/>
      <c r="G3897"/>
      <c r="H3897"/>
      <c r="I3897"/>
      <c r="J3897"/>
      <c r="K3897"/>
      <c r="L3897"/>
      <c r="M3897"/>
      <c r="N3897"/>
      <c r="O3897"/>
      <c r="P3897"/>
      <c r="Q3897"/>
      <c r="R3897"/>
      <c r="S3897"/>
      <c r="T3897"/>
      <c r="U3897"/>
      <c r="V3897"/>
      <c r="W3897"/>
      <c r="X3897"/>
      <c r="Y3897"/>
      <c r="Z3897"/>
    </row>
    <row r="3898" spans="1:26">
      <c r="A3898"/>
      <c r="B3898"/>
      <c r="C3898"/>
      <c r="D3898"/>
      <c r="E3898"/>
      <c r="F3898"/>
      <c r="G3898"/>
      <c r="H3898"/>
      <c r="I3898"/>
      <c r="J3898"/>
      <c r="K3898"/>
      <c r="L3898"/>
      <c r="M3898"/>
      <c r="N3898"/>
      <c r="O3898"/>
      <c r="P3898"/>
      <c r="Q3898"/>
      <c r="R3898"/>
      <c r="S3898"/>
      <c r="T3898"/>
      <c r="U3898"/>
      <c r="V3898"/>
      <c r="W3898"/>
      <c r="X3898"/>
      <c r="Y3898"/>
      <c r="Z3898"/>
    </row>
    <row r="3899" spans="1:26">
      <c r="A3899"/>
      <c r="B3899"/>
      <c r="C3899"/>
      <c r="D3899"/>
      <c r="E3899"/>
      <c r="F3899"/>
      <c r="G3899"/>
      <c r="H3899"/>
      <c r="I3899"/>
      <c r="J3899"/>
      <c r="K3899"/>
      <c r="L3899"/>
      <c r="M3899"/>
      <c r="N3899"/>
      <c r="O3899"/>
      <c r="P3899"/>
      <c r="Q3899"/>
      <c r="R3899"/>
      <c r="S3899"/>
      <c r="T3899"/>
      <c r="U3899"/>
      <c r="V3899"/>
      <c r="W3899"/>
      <c r="X3899"/>
      <c r="Y3899"/>
      <c r="Z3899"/>
    </row>
    <row r="3900" spans="1:26">
      <c r="A3900"/>
      <c r="B3900"/>
      <c r="C3900"/>
      <c r="D3900"/>
      <c r="E3900"/>
      <c r="F3900"/>
      <c r="G3900"/>
      <c r="H3900"/>
      <c r="I3900"/>
      <c r="J3900"/>
      <c r="K3900"/>
      <c r="L3900"/>
      <c r="M3900"/>
      <c r="N3900"/>
      <c r="O3900"/>
      <c r="P3900"/>
      <c r="Q3900"/>
      <c r="R3900"/>
      <c r="S3900"/>
      <c r="T3900"/>
      <c r="U3900"/>
      <c r="V3900"/>
      <c r="W3900"/>
      <c r="X3900"/>
      <c r="Y3900"/>
      <c r="Z3900"/>
    </row>
    <row r="3901" spans="1:26">
      <c r="A3901"/>
      <c r="B3901"/>
      <c r="C3901"/>
      <c r="D3901"/>
      <c r="E3901"/>
      <c r="F3901"/>
      <c r="G3901"/>
      <c r="H3901"/>
      <c r="I3901"/>
      <c r="J3901"/>
      <c r="K3901"/>
      <c r="L3901"/>
      <c r="M3901"/>
      <c r="N3901"/>
      <c r="O3901"/>
      <c r="P3901"/>
      <c r="Q3901"/>
      <c r="R3901"/>
      <c r="S3901"/>
      <c r="T3901"/>
      <c r="U3901"/>
      <c r="V3901"/>
      <c r="W3901"/>
      <c r="X3901"/>
      <c r="Y3901"/>
      <c r="Z3901"/>
    </row>
    <row r="3902" spans="1:26">
      <c r="A3902"/>
      <c r="B3902"/>
      <c r="C3902"/>
      <c r="D3902"/>
      <c r="E3902"/>
      <c r="F3902"/>
      <c r="G3902"/>
      <c r="H3902"/>
      <c r="I3902"/>
      <c r="J3902"/>
      <c r="K3902"/>
      <c r="L3902"/>
      <c r="M3902"/>
      <c r="N3902"/>
      <c r="O3902"/>
      <c r="P3902"/>
      <c r="Q3902"/>
      <c r="R3902"/>
      <c r="S3902"/>
      <c r="T3902"/>
      <c r="U3902"/>
      <c r="V3902"/>
      <c r="W3902"/>
      <c r="X3902"/>
      <c r="Y3902"/>
      <c r="Z3902"/>
    </row>
    <row r="3903" spans="1:26">
      <c r="A3903"/>
      <c r="B3903"/>
      <c r="C3903"/>
      <c r="D3903"/>
      <c r="E3903"/>
      <c r="F3903"/>
      <c r="G3903"/>
      <c r="H3903"/>
      <c r="I3903"/>
      <c r="J3903"/>
      <c r="K3903"/>
      <c r="L3903"/>
      <c r="M3903"/>
      <c r="N3903"/>
      <c r="O3903"/>
      <c r="P3903"/>
      <c r="Q3903"/>
      <c r="R3903"/>
      <c r="S3903"/>
      <c r="T3903"/>
      <c r="U3903"/>
      <c r="V3903"/>
      <c r="W3903"/>
      <c r="X3903"/>
      <c r="Y3903"/>
      <c r="Z3903"/>
    </row>
    <row r="3904" spans="1:26">
      <c r="A3904"/>
      <c r="B3904"/>
      <c r="C3904"/>
      <c r="D3904"/>
      <c r="E3904"/>
      <c r="F3904"/>
      <c r="G3904"/>
      <c r="H3904"/>
      <c r="I3904"/>
      <c r="J3904"/>
      <c r="K3904"/>
      <c r="L3904"/>
      <c r="M3904"/>
      <c r="N3904"/>
      <c r="O3904"/>
      <c r="P3904"/>
      <c r="Q3904"/>
      <c r="R3904"/>
      <c r="S3904"/>
      <c r="T3904"/>
      <c r="U3904"/>
      <c r="V3904"/>
      <c r="W3904"/>
      <c r="X3904"/>
      <c r="Y3904"/>
      <c r="Z3904"/>
    </row>
    <row r="3905" spans="1:26">
      <c r="A3905"/>
      <c r="B3905"/>
      <c r="C3905"/>
      <c r="D3905"/>
      <c r="E3905"/>
      <c r="F3905"/>
      <c r="G3905"/>
      <c r="H3905"/>
      <c r="I3905"/>
      <c r="J3905"/>
      <c r="K3905"/>
      <c r="L3905"/>
      <c r="M3905"/>
      <c r="N3905"/>
      <c r="O3905"/>
      <c r="P3905"/>
      <c r="Q3905"/>
      <c r="R3905"/>
      <c r="S3905"/>
      <c r="T3905"/>
      <c r="U3905"/>
      <c r="V3905"/>
      <c r="W3905"/>
      <c r="X3905"/>
      <c r="Y3905"/>
      <c r="Z3905"/>
    </row>
    <row r="3906" spans="1:26">
      <c r="A3906"/>
      <c r="B3906"/>
      <c r="C3906"/>
      <c r="D3906"/>
      <c r="E3906"/>
      <c r="F3906"/>
      <c r="G3906"/>
      <c r="H3906"/>
      <c r="I3906"/>
      <c r="J3906"/>
      <c r="K3906"/>
      <c r="L3906"/>
      <c r="M3906"/>
      <c r="N3906"/>
      <c r="O3906"/>
      <c r="P3906"/>
      <c r="Q3906"/>
      <c r="R3906"/>
      <c r="S3906"/>
      <c r="T3906"/>
      <c r="U3906"/>
      <c r="V3906"/>
      <c r="W3906"/>
      <c r="X3906"/>
      <c r="Y3906"/>
      <c r="Z3906"/>
    </row>
    <row r="3907" spans="1:26">
      <c r="A3907"/>
      <c r="B3907"/>
      <c r="C3907"/>
      <c r="D3907"/>
      <c r="E3907"/>
      <c r="F3907"/>
      <c r="G3907"/>
      <c r="H3907"/>
      <c r="I3907"/>
      <c r="J3907"/>
      <c r="K3907"/>
      <c r="L3907"/>
      <c r="M3907"/>
      <c r="N3907"/>
      <c r="O3907"/>
      <c r="P3907"/>
      <c r="Q3907"/>
      <c r="R3907"/>
      <c r="S3907"/>
      <c r="T3907"/>
      <c r="U3907"/>
      <c r="V3907"/>
      <c r="W3907"/>
      <c r="X3907"/>
      <c r="Y3907"/>
      <c r="Z3907"/>
    </row>
    <row r="3908" spans="1:26">
      <c r="A3908"/>
      <c r="B3908"/>
      <c r="C3908"/>
      <c r="D3908"/>
      <c r="E3908"/>
      <c r="F3908"/>
      <c r="G3908"/>
      <c r="H3908"/>
      <c r="I3908"/>
      <c r="J3908"/>
      <c r="K3908"/>
      <c r="L3908"/>
      <c r="M3908"/>
      <c r="N3908"/>
      <c r="O3908"/>
      <c r="P3908"/>
      <c r="Q3908"/>
      <c r="R3908"/>
      <c r="S3908"/>
      <c r="T3908"/>
      <c r="U3908"/>
      <c r="V3908"/>
      <c r="W3908"/>
      <c r="X3908"/>
      <c r="Y3908"/>
      <c r="Z3908"/>
    </row>
    <row r="3909" spans="1:26">
      <c r="A3909"/>
      <c r="B3909"/>
      <c r="C3909"/>
      <c r="D3909"/>
      <c r="E3909"/>
      <c r="F3909"/>
      <c r="G3909"/>
      <c r="H3909"/>
      <c r="I3909"/>
      <c r="J3909"/>
      <c r="K3909"/>
      <c r="L3909"/>
      <c r="M3909"/>
      <c r="N3909"/>
      <c r="O3909"/>
      <c r="P3909"/>
      <c r="Q3909"/>
      <c r="R3909"/>
      <c r="S3909"/>
      <c r="T3909"/>
      <c r="U3909"/>
      <c r="V3909"/>
      <c r="W3909"/>
      <c r="X3909"/>
      <c r="Y3909"/>
      <c r="Z3909"/>
    </row>
    <row r="3910" spans="1:26">
      <c r="A3910"/>
      <c r="B3910"/>
      <c r="C3910"/>
      <c r="D3910"/>
      <c r="E3910"/>
      <c r="F3910"/>
      <c r="G3910"/>
      <c r="H3910"/>
      <c r="I3910"/>
      <c r="J3910"/>
      <c r="K3910"/>
      <c r="L3910"/>
      <c r="M3910"/>
      <c r="N3910"/>
      <c r="O3910"/>
      <c r="P3910"/>
      <c r="Q3910"/>
      <c r="R3910"/>
      <c r="S3910"/>
      <c r="T3910"/>
      <c r="U3910"/>
      <c r="V3910"/>
      <c r="W3910"/>
      <c r="X3910"/>
      <c r="Y3910"/>
      <c r="Z3910"/>
    </row>
    <row r="3911" spans="1:26">
      <c r="A3911"/>
      <c r="B3911"/>
      <c r="C3911"/>
      <c r="D3911"/>
      <c r="E3911"/>
      <c r="F3911"/>
      <c r="G3911"/>
      <c r="H3911"/>
      <c r="I3911"/>
      <c r="J3911"/>
      <c r="K3911"/>
      <c r="L3911"/>
      <c r="M3911"/>
      <c r="N3911"/>
      <c r="O3911"/>
      <c r="P3911"/>
      <c r="Q3911"/>
      <c r="R3911"/>
      <c r="S3911"/>
      <c r="T3911"/>
      <c r="U3911"/>
      <c r="V3911"/>
      <c r="W3911"/>
      <c r="X3911"/>
      <c r="Y3911"/>
      <c r="Z3911"/>
    </row>
    <row r="3912" spans="1:26">
      <c r="A3912"/>
      <c r="B3912"/>
      <c r="C3912"/>
      <c r="D3912"/>
      <c r="E3912"/>
      <c r="F3912"/>
      <c r="G3912"/>
      <c r="H3912"/>
      <c r="I3912"/>
      <c r="J3912"/>
      <c r="K3912"/>
      <c r="L3912"/>
      <c r="M3912"/>
      <c r="N3912"/>
      <c r="O3912"/>
      <c r="P3912"/>
      <c r="Q3912"/>
      <c r="R3912"/>
      <c r="S3912"/>
      <c r="T3912"/>
      <c r="U3912"/>
      <c r="V3912"/>
      <c r="W3912"/>
      <c r="X3912"/>
      <c r="Y3912"/>
      <c r="Z3912"/>
    </row>
    <row r="3913" spans="1:26">
      <c r="A3913"/>
      <c r="B3913"/>
      <c r="C3913"/>
      <c r="D3913"/>
      <c r="E3913"/>
      <c r="F3913"/>
      <c r="G3913"/>
      <c r="H3913"/>
      <c r="I3913"/>
      <c r="J3913"/>
      <c r="K3913"/>
      <c r="L3913"/>
      <c r="M3913"/>
      <c r="N3913"/>
      <c r="O3913"/>
      <c r="P3913"/>
      <c r="Q3913"/>
      <c r="R3913"/>
      <c r="S3913"/>
      <c r="T3913"/>
      <c r="U3913"/>
      <c r="V3913"/>
      <c r="W3913"/>
      <c r="X3913"/>
      <c r="Y3913"/>
      <c r="Z3913"/>
    </row>
    <row r="3914" spans="1:26">
      <c r="A3914"/>
      <c r="B3914"/>
      <c r="C3914"/>
      <c r="D3914"/>
      <c r="E3914"/>
      <c r="F3914"/>
      <c r="G3914"/>
      <c r="H3914"/>
      <c r="I3914"/>
      <c r="J3914"/>
      <c r="K3914"/>
      <c r="L3914"/>
      <c r="M3914"/>
      <c r="N3914"/>
      <c r="O3914"/>
      <c r="P3914"/>
      <c r="Q3914"/>
      <c r="R3914"/>
      <c r="S3914"/>
      <c r="T3914"/>
      <c r="U3914"/>
      <c r="V3914"/>
      <c r="W3914"/>
      <c r="X3914"/>
      <c r="Y3914"/>
      <c r="Z3914"/>
    </row>
    <row r="3915" spans="1:26">
      <c r="A3915"/>
      <c r="B3915"/>
      <c r="C3915"/>
      <c r="D3915"/>
      <c r="E3915"/>
      <c r="F3915"/>
      <c r="G3915"/>
      <c r="H3915"/>
      <c r="I3915"/>
      <c r="J3915"/>
      <c r="K3915"/>
      <c r="L3915"/>
      <c r="M3915"/>
      <c r="N3915"/>
      <c r="O3915"/>
      <c r="P3915"/>
      <c r="Q3915"/>
      <c r="R3915"/>
      <c r="S3915"/>
      <c r="T3915"/>
      <c r="U3915"/>
      <c r="V3915"/>
      <c r="W3915"/>
      <c r="X3915"/>
      <c r="Y3915"/>
      <c r="Z3915"/>
    </row>
    <row r="3916" spans="1:26">
      <c r="A3916"/>
      <c r="B3916"/>
      <c r="C3916"/>
      <c r="D3916"/>
      <c r="E3916"/>
      <c r="F3916"/>
      <c r="G3916"/>
      <c r="H3916"/>
      <c r="I3916"/>
      <c r="J3916"/>
      <c r="K3916"/>
      <c r="L3916"/>
      <c r="M3916"/>
      <c r="N3916"/>
      <c r="O3916"/>
      <c r="P3916"/>
      <c r="Q3916"/>
      <c r="R3916"/>
      <c r="S3916"/>
      <c r="T3916"/>
      <c r="U3916"/>
      <c r="V3916"/>
      <c r="W3916"/>
      <c r="X3916"/>
      <c r="Y3916"/>
      <c r="Z3916"/>
    </row>
    <row r="3917" spans="1:26">
      <c r="A3917"/>
      <c r="B3917"/>
      <c r="C3917"/>
      <c r="D3917"/>
      <c r="E3917"/>
      <c r="F3917"/>
      <c r="G3917"/>
      <c r="H3917"/>
      <c r="I3917"/>
      <c r="J3917"/>
      <c r="K3917"/>
      <c r="L3917"/>
      <c r="M3917"/>
      <c r="N3917"/>
      <c r="O3917"/>
      <c r="P3917"/>
      <c r="Q3917"/>
      <c r="R3917"/>
      <c r="S3917"/>
      <c r="T3917"/>
      <c r="U3917"/>
      <c r="V3917"/>
      <c r="W3917"/>
      <c r="X3917"/>
      <c r="Y3917"/>
      <c r="Z3917"/>
    </row>
    <row r="3918" spans="1:26">
      <c r="A3918"/>
      <c r="B3918"/>
      <c r="C3918"/>
      <c r="D3918"/>
      <c r="E3918"/>
      <c r="F3918"/>
      <c r="G3918"/>
      <c r="H3918"/>
      <c r="I3918"/>
      <c r="J3918"/>
      <c r="K3918"/>
      <c r="L3918"/>
      <c r="M3918"/>
      <c r="N3918"/>
      <c r="O3918"/>
      <c r="P3918"/>
      <c r="Q3918"/>
      <c r="R3918"/>
      <c r="S3918"/>
      <c r="T3918"/>
      <c r="U3918"/>
      <c r="V3918"/>
      <c r="W3918"/>
      <c r="X3918"/>
      <c r="Y3918"/>
      <c r="Z3918"/>
    </row>
    <row r="3919" spans="1:26">
      <c r="A3919"/>
      <c r="B3919"/>
      <c r="C3919"/>
      <c r="D3919"/>
      <c r="E3919"/>
      <c r="F3919"/>
      <c r="G3919"/>
      <c r="H3919"/>
      <c r="I3919"/>
      <c r="J3919"/>
      <c r="K3919"/>
      <c r="L3919"/>
      <c r="M3919"/>
      <c r="N3919"/>
      <c r="O3919"/>
      <c r="P3919"/>
      <c r="Q3919"/>
      <c r="R3919"/>
      <c r="S3919"/>
      <c r="T3919"/>
      <c r="U3919"/>
      <c r="V3919"/>
      <c r="W3919"/>
      <c r="X3919"/>
      <c r="Y3919"/>
      <c r="Z3919"/>
    </row>
    <row r="3920" spans="1:26">
      <c r="A3920"/>
      <c r="B3920"/>
      <c r="C3920"/>
      <c r="D3920"/>
      <c r="E3920"/>
      <c r="F3920"/>
      <c r="G3920"/>
      <c r="H3920"/>
      <c r="I3920"/>
      <c r="J3920"/>
      <c r="K3920"/>
      <c r="L3920"/>
      <c r="M3920"/>
      <c r="N3920"/>
      <c r="O3920"/>
      <c r="P3920"/>
      <c r="Q3920"/>
      <c r="R3920"/>
      <c r="S3920"/>
      <c r="T3920"/>
      <c r="U3920"/>
      <c r="V3920"/>
      <c r="W3920"/>
      <c r="X3920"/>
      <c r="Y3920"/>
      <c r="Z3920"/>
    </row>
    <row r="3921" spans="1:26">
      <c r="A3921"/>
      <c r="B3921"/>
      <c r="C3921"/>
      <c r="D3921"/>
      <c r="E3921"/>
      <c r="F3921"/>
      <c r="G3921"/>
      <c r="H3921"/>
      <c r="I3921"/>
      <c r="J3921"/>
      <c r="K3921"/>
      <c r="L3921"/>
      <c r="M3921"/>
      <c r="N3921"/>
      <c r="O3921"/>
      <c r="P3921"/>
      <c r="Q3921"/>
      <c r="R3921"/>
      <c r="S3921"/>
      <c r="T3921"/>
      <c r="U3921"/>
      <c r="V3921"/>
      <c r="W3921"/>
      <c r="X3921"/>
      <c r="Y3921"/>
      <c r="Z3921"/>
    </row>
    <row r="3922" spans="1:26">
      <c r="A3922"/>
      <c r="B3922"/>
      <c r="C3922"/>
      <c r="D3922"/>
      <c r="E3922"/>
      <c r="F3922"/>
      <c r="G3922"/>
      <c r="H3922"/>
      <c r="I3922"/>
      <c r="J3922"/>
      <c r="K3922"/>
      <c r="L3922"/>
      <c r="M3922"/>
      <c r="N3922"/>
      <c r="O3922"/>
      <c r="P3922"/>
      <c r="Q3922"/>
      <c r="R3922"/>
      <c r="S3922"/>
      <c r="T3922"/>
      <c r="U3922"/>
      <c r="V3922"/>
      <c r="W3922"/>
      <c r="X3922"/>
      <c r="Y3922"/>
      <c r="Z3922"/>
    </row>
    <row r="3923" spans="1:26">
      <c r="A3923"/>
      <c r="B3923"/>
      <c r="C3923"/>
      <c r="D3923"/>
      <c r="E3923"/>
      <c r="F3923"/>
      <c r="G3923"/>
      <c r="H3923"/>
      <c r="I3923"/>
      <c r="J3923"/>
      <c r="K3923"/>
      <c r="L3923"/>
      <c r="M3923"/>
      <c r="N3923"/>
      <c r="O3923"/>
      <c r="P3923"/>
      <c r="Q3923"/>
      <c r="R3923"/>
      <c r="S3923"/>
      <c r="T3923"/>
      <c r="U3923"/>
      <c r="V3923"/>
      <c r="W3923"/>
      <c r="X3923"/>
      <c r="Y3923"/>
      <c r="Z3923"/>
    </row>
    <row r="3924" spans="1:26">
      <c r="A3924"/>
      <c r="B3924"/>
      <c r="C3924"/>
      <c r="D3924"/>
      <c r="E3924"/>
      <c r="F3924"/>
      <c r="G3924"/>
      <c r="H3924"/>
      <c r="I3924"/>
      <c r="J3924"/>
      <c r="K3924"/>
      <c r="L3924"/>
      <c r="M3924"/>
      <c r="N3924"/>
      <c r="O3924"/>
      <c r="P3924"/>
      <c r="Q3924"/>
      <c r="R3924"/>
      <c r="S3924"/>
      <c r="T3924"/>
      <c r="U3924"/>
      <c r="V3924"/>
      <c r="W3924"/>
      <c r="X3924"/>
      <c r="Y3924"/>
      <c r="Z3924"/>
    </row>
    <row r="3925" spans="1:26">
      <c r="A3925"/>
      <c r="B3925"/>
      <c r="C3925"/>
      <c r="D3925"/>
      <c r="E3925"/>
      <c r="F3925"/>
      <c r="G3925"/>
      <c r="H3925"/>
      <c r="I3925"/>
      <c r="J3925"/>
      <c r="K3925"/>
      <c r="L3925"/>
      <c r="M3925"/>
      <c r="N3925"/>
      <c r="O3925"/>
      <c r="P3925"/>
      <c r="Q3925"/>
      <c r="R3925"/>
      <c r="S3925"/>
      <c r="T3925"/>
      <c r="U3925"/>
      <c r="V3925"/>
      <c r="W3925"/>
      <c r="X3925"/>
      <c r="Y3925"/>
      <c r="Z3925"/>
    </row>
    <row r="3926" spans="1:26">
      <c r="A3926"/>
      <c r="B3926"/>
      <c r="C3926"/>
      <c r="D3926"/>
      <c r="E3926"/>
      <c r="F3926"/>
      <c r="G3926"/>
      <c r="H3926"/>
      <c r="I3926"/>
      <c r="J3926"/>
      <c r="K3926"/>
      <c r="L3926"/>
      <c r="M3926"/>
      <c r="N3926"/>
      <c r="O3926"/>
      <c r="P3926"/>
      <c r="Q3926"/>
      <c r="R3926"/>
      <c r="S3926"/>
      <c r="T3926"/>
      <c r="U3926"/>
      <c r="V3926"/>
      <c r="W3926"/>
      <c r="X3926"/>
      <c r="Y3926"/>
      <c r="Z3926"/>
    </row>
    <row r="3927" spans="1:26">
      <c r="A3927"/>
      <c r="B3927"/>
      <c r="C3927"/>
      <c r="D3927"/>
      <c r="E3927"/>
      <c r="F3927"/>
      <c r="G3927"/>
      <c r="H3927"/>
      <c r="I3927"/>
      <c r="J3927"/>
      <c r="K3927"/>
      <c r="L3927"/>
      <c r="M3927"/>
      <c r="N3927"/>
      <c r="O3927"/>
      <c r="P3927"/>
      <c r="Q3927"/>
      <c r="R3927"/>
      <c r="S3927"/>
      <c r="T3927"/>
      <c r="U3927"/>
      <c r="V3927"/>
      <c r="W3927"/>
      <c r="X3927"/>
      <c r="Y3927"/>
      <c r="Z3927"/>
    </row>
    <row r="3928" spans="1:26">
      <c r="A3928"/>
      <c r="B3928"/>
      <c r="C3928"/>
      <c r="D3928"/>
      <c r="E3928"/>
      <c r="F3928"/>
      <c r="G3928"/>
      <c r="H3928"/>
      <c r="I3928"/>
      <c r="J3928"/>
      <c r="K3928"/>
      <c r="L3928"/>
      <c r="M3928"/>
      <c r="N3928"/>
      <c r="O3928"/>
      <c r="P3928"/>
      <c r="Q3928"/>
      <c r="R3928"/>
      <c r="S3928"/>
      <c r="T3928"/>
      <c r="U3928"/>
      <c r="V3928"/>
      <c r="W3928"/>
      <c r="X3928"/>
      <c r="Y3928"/>
      <c r="Z3928"/>
    </row>
    <row r="3929" spans="1:26">
      <c r="A3929"/>
      <c r="B3929"/>
      <c r="C3929"/>
      <c r="D3929"/>
      <c r="E3929"/>
      <c r="F3929"/>
      <c r="G3929"/>
      <c r="H3929"/>
      <c r="I3929"/>
      <c r="J3929"/>
      <c r="K3929"/>
      <c r="L3929"/>
      <c r="M3929"/>
      <c r="N3929"/>
      <c r="O3929"/>
      <c r="P3929"/>
      <c r="Q3929"/>
      <c r="R3929"/>
      <c r="S3929"/>
      <c r="T3929"/>
      <c r="U3929"/>
      <c r="V3929"/>
      <c r="W3929"/>
      <c r="X3929"/>
      <c r="Y3929"/>
      <c r="Z3929"/>
    </row>
    <row r="3930" spans="1:26">
      <c r="A3930"/>
      <c r="B3930"/>
      <c r="C3930"/>
      <c r="D3930"/>
      <c r="E3930"/>
      <c r="F3930"/>
      <c r="G3930"/>
      <c r="H3930"/>
      <c r="I3930"/>
      <c r="J3930"/>
      <c r="K3930"/>
      <c r="L3930"/>
      <c r="M3930"/>
      <c r="N3930"/>
      <c r="O3930"/>
      <c r="P3930"/>
      <c r="Q3930"/>
      <c r="R3930"/>
      <c r="S3930"/>
      <c r="T3930"/>
      <c r="U3930"/>
      <c r="V3930"/>
      <c r="W3930"/>
      <c r="X3930"/>
      <c r="Y3930"/>
      <c r="Z3930"/>
    </row>
    <row r="3931" spans="1:26">
      <c r="A3931"/>
      <c r="B3931"/>
      <c r="C3931"/>
      <c r="D3931"/>
      <c r="E3931"/>
      <c r="F3931"/>
      <c r="G3931"/>
      <c r="H3931"/>
      <c r="I3931"/>
      <c r="J3931"/>
      <c r="K3931"/>
      <c r="L3931"/>
      <c r="M3931"/>
      <c r="N3931"/>
      <c r="O3931"/>
      <c r="P3931"/>
      <c r="Q3931"/>
      <c r="R3931"/>
      <c r="S3931"/>
      <c r="T3931"/>
      <c r="U3931"/>
      <c r="V3931"/>
      <c r="W3931"/>
      <c r="X3931"/>
      <c r="Y3931"/>
      <c r="Z3931"/>
    </row>
    <row r="3932" spans="1:26">
      <c r="A3932"/>
      <c r="B3932"/>
      <c r="C3932"/>
      <c r="D3932"/>
      <c r="E3932"/>
      <c r="F3932"/>
      <c r="G3932"/>
      <c r="H3932"/>
      <c r="I3932"/>
      <c r="J3932"/>
      <c r="K3932"/>
      <c r="L3932"/>
      <c r="M3932"/>
      <c r="N3932"/>
      <c r="O3932"/>
      <c r="P3932"/>
      <c r="Q3932"/>
      <c r="R3932"/>
      <c r="S3932"/>
      <c r="T3932"/>
      <c r="U3932"/>
      <c r="V3932"/>
      <c r="W3932"/>
      <c r="X3932"/>
      <c r="Y3932"/>
      <c r="Z3932"/>
    </row>
    <row r="3933" spans="1:26">
      <c r="A3933"/>
      <c r="B3933"/>
      <c r="C3933"/>
      <c r="D3933"/>
      <c r="E3933"/>
      <c r="F3933"/>
      <c r="G3933"/>
      <c r="H3933"/>
      <c r="I3933"/>
      <c r="J3933"/>
      <c r="K3933"/>
      <c r="L3933"/>
      <c r="M3933"/>
      <c r="N3933"/>
      <c r="O3933"/>
      <c r="P3933"/>
      <c r="Q3933"/>
      <c r="R3933"/>
      <c r="S3933"/>
      <c r="T3933"/>
      <c r="U3933"/>
      <c r="V3933"/>
      <c r="W3933"/>
      <c r="X3933"/>
      <c r="Y3933"/>
      <c r="Z3933"/>
    </row>
    <row r="3934" spans="1:26">
      <c r="A3934"/>
      <c r="B3934"/>
      <c r="C3934"/>
      <c r="D3934"/>
      <c r="E3934"/>
      <c r="F3934"/>
      <c r="G3934"/>
      <c r="H3934"/>
      <c r="I3934"/>
      <c r="J3934"/>
      <c r="K3934"/>
      <c r="L3934"/>
      <c r="M3934"/>
      <c r="N3934"/>
      <c r="O3934"/>
      <c r="P3934"/>
      <c r="Q3934"/>
      <c r="R3934"/>
      <c r="S3934"/>
      <c r="T3934"/>
      <c r="U3934"/>
      <c r="V3934"/>
      <c r="W3934"/>
      <c r="X3934"/>
      <c r="Y3934"/>
      <c r="Z3934"/>
    </row>
    <row r="3935" spans="1:26">
      <c r="A3935"/>
      <c r="B3935"/>
      <c r="C3935"/>
      <c r="D3935"/>
      <c r="E3935"/>
      <c r="F3935"/>
      <c r="G3935"/>
      <c r="H3935"/>
      <c r="I3935"/>
      <c r="J3935"/>
      <c r="K3935"/>
      <c r="L3935"/>
      <c r="M3935"/>
      <c r="N3935"/>
      <c r="O3935"/>
      <c r="P3935"/>
      <c r="Q3935"/>
      <c r="R3935"/>
      <c r="S3935"/>
      <c r="T3935"/>
      <c r="U3935"/>
      <c r="V3935"/>
      <c r="W3935"/>
      <c r="X3935"/>
      <c r="Y3935"/>
      <c r="Z3935"/>
    </row>
    <row r="3936" spans="1:26">
      <c r="A3936"/>
      <c r="B3936"/>
      <c r="C3936"/>
      <c r="D3936"/>
      <c r="E3936"/>
      <c r="F3936"/>
      <c r="G3936"/>
      <c r="H3936"/>
      <c r="I3936"/>
      <c r="J3936"/>
      <c r="K3936"/>
      <c r="L3936"/>
      <c r="M3936"/>
      <c r="N3936"/>
      <c r="O3936"/>
      <c r="P3936"/>
      <c r="Q3936"/>
      <c r="R3936"/>
      <c r="S3936"/>
      <c r="T3936"/>
      <c r="U3936"/>
      <c r="V3936"/>
      <c r="W3936"/>
      <c r="X3936"/>
      <c r="Y3936"/>
      <c r="Z3936"/>
    </row>
    <row r="3937" spans="1:26">
      <c r="A3937"/>
      <c r="B3937"/>
      <c r="C3937"/>
      <c r="D3937"/>
      <c r="E3937"/>
      <c r="F3937"/>
      <c r="G3937"/>
      <c r="H3937"/>
      <c r="I3937"/>
      <c r="J3937"/>
      <c r="K3937"/>
      <c r="L3937"/>
      <c r="M3937"/>
      <c r="N3937"/>
      <c r="O3937"/>
      <c r="P3937"/>
      <c r="Q3937"/>
      <c r="R3937"/>
      <c r="S3937"/>
      <c r="T3937"/>
      <c r="U3937"/>
      <c r="V3937"/>
      <c r="W3937"/>
      <c r="X3937"/>
      <c r="Y3937"/>
      <c r="Z3937"/>
    </row>
    <row r="3938" spans="1:26">
      <c r="A3938"/>
      <c r="B3938"/>
      <c r="C3938"/>
      <c r="D3938"/>
      <c r="E3938"/>
      <c r="F3938"/>
      <c r="G3938"/>
      <c r="H3938"/>
      <c r="I3938"/>
      <c r="J3938"/>
      <c r="K3938"/>
      <c r="L3938"/>
      <c r="M3938"/>
      <c r="N3938"/>
      <c r="O3938"/>
      <c r="P3938"/>
      <c r="Q3938"/>
      <c r="R3938"/>
      <c r="S3938"/>
      <c r="T3938"/>
      <c r="U3938"/>
      <c r="V3938"/>
      <c r="W3938"/>
      <c r="X3938"/>
      <c r="Y3938"/>
      <c r="Z3938"/>
    </row>
    <row r="3939" spans="1:26">
      <c r="A3939"/>
      <c r="B3939"/>
      <c r="C3939"/>
      <c r="D3939"/>
      <c r="E3939"/>
      <c r="F3939"/>
      <c r="G3939"/>
      <c r="H3939"/>
      <c r="I3939"/>
      <c r="J3939"/>
      <c r="K3939"/>
      <c r="L3939"/>
      <c r="M3939"/>
      <c r="N3939"/>
      <c r="O3939"/>
      <c r="P3939"/>
      <c r="Q3939"/>
      <c r="R3939"/>
      <c r="S3939"/>
      <c r="T3939"/>
      <c r="U3939"/>
      <c r="V3939"/>
      <c r="W3939"/>
      <c r="X3939"/>
      <c r="Y3939"/>
      <c r="Z3939"/>
    </row>
    <row r="3940" spans="1:26">
      <c r="A3940"/>
      <c r="B3940"/>
      <c r="C3940"/>
      <c r="D3940"/>
      <c r="E3940"/>
      <c r="F3940"/>
      <c r="G3940"/>
      <c r="H3940"/>
      <c r="I3940"/>
      <c r="J3940"/>
      <c r="K3940"/>
      <c r="L3940"/>
      <c r="M3940"/>
      <c r="N3940"/>
      <c r="O3940"/>
      <c r="P3940"/>
      <c r="Q3940"/>
      <c r="R3940"/>
      <c r="S3940"/>
      <c r="T3940"/>
      <c r="U3940"/>
      <c r="V3940"/>
      <c r="W3940"/>
      <c r="X3940"/>
      <c r="Y3940"/>
      <c r="Z3940"/>
    </row>
    <row r="3941" spans="1:26">
      <c r="A3941"/>
      <c r="B3941"/>
      <c r="C3941"/>
      <c r="D3941"/>
      <c r="E3941"/>
      <c r="F3941"/>
      <c r="G3941"/>
      <c r="H3941"/>
      <c r="I3941"/>
      <c r="J3941"/>
      <c r="K3941"/>
      <c r="L3941"/>
      <c r="M3941"/>
      <c r="N3941"/>
      <c r="O3941"/>
      <c r="P3941"/>
      <c r="Q3941"/>
      <c r="R3941"/>
      <c r="S3941"/>
      <c r="T3941"/>
      <c r="U3941"/>
      <c r="V3941"/>
      <c r="W3941"/>
      <c r="X3941"/>
      <c r="Y3941"/>
      <c r="Z3941"/>
    </row>
    <row r="3942" spans="1:26">
      <c r="A3942"/>
      <c r="B3942"/>
      <c r="C3942"/>
      <c r="D3942"/>
      <c r="E3942"/>
      <c r="F3942"/>
      <c r="G3942"/>
      <c r="H3942"/>
      <c r="I3942"/>
      <c r="J3942"/>
      <c r="K3942"/>
      <c r="L3942"/>
      <c r="M3942"/>
      <c r="N3942"/>
      <c r="O3942"/>
      <c r="P3942"/>
      <c r="Q3942"/>
      <c r="R3942"/>
      <c r="S3942"/>
      <c r="T3942"/>
      <c r="U3942"/>
      <c r="V3942"/>
      <c r="W3942"/>
      <c r="X3942"/>
      <c r="Y3942"/>
      <c r="Z3942"/>
    </row>
    <row r="3943" spans="1:26">
      <c r="A3943"/>
      <c r="B3943"/>
      <c r="C3943"/>
      <c r="D3943"/>
      <c r="E3943"/>
      <c r="F3943"/>
      <c r="G3943"/>
      <c r="H3943"/>
      <c r="I3943"/>
      <c r="J3943"/>
      <c r="K3943"/>
      <c r="L3943"/>
      <c r="M3943"/>
      <c r="N3943"/>
      <c r="O3943"/>
      <c r="P3943"/>
      <c r="Q3943"/>
      <c r="R3943"/>
      <c r="S3943"/>
      <c r="T3943"/>
      <c r="U3943"/>
      <c r="V3943"/>
      <c r="W3943"/>
      <c r="X3943"/>
      <c r="Y3943"/>
      <c r="Z3943"/>
    </row>
    <row r="3944" spans="1:26">
      <c r="A3944"/>
      <c r="B3944"/>
      <c r="C3944"/>
      <c r="D3944"/>
      <c r="E3944"/>
      <c r="F3944"/>
      <c r="G3944"/>
      <c r="H3944"/>
      <c r="I3944"/>
      <c r="J3944"/>
      <c r="K3944"/>
      <c r="L3944"/>
      <c r="M3944"/>
      <c r="N3944"/>
      <c r="O3944"/>
      <c r="P3944"/>
      <c r="Q3944"/>
      <c r="R3944"/>
      <c r="S3944"/>
      <c r="T3944"/>
      <c r="U3944"/>
      <c r="V3944"/>
      <c r="W3944"/>
      <c r="X3944"/>
      <c r="Y3944"/>
      <c r="Z3944"/>
    </row>
    <row r="3945" spans="1:26">
      <c r="A3945"/>
      <c r="B3945"/>
      <c r="C3945"/>
      <c r="D3945"/>
      <c r="E3945"/>
      <c r="F3945"/>
      <c r="G3945"/>
      <c r="H3945"/>
      <c r="I3945"/>
      <c r="J3945"/>
      <c r="K3945"/>
      <c r="L3945"/>
      <c r="M3945"/>
      <c r="N3945"/>
      <c r="O3945"/>
      <c r="P3945"/>
      <c r="Q3945"/>
      <c r="R3945"/>
      <c r="S3945"/>
      <c r="T3945"/>
      <c r="U3945"/>
      <c r="V3945"/>
      <c r="W3945"/>
      <c r="X3945"/>
      <c r="Y3945"/>
      <c r="Z3945"/>
    </row>
    <row r="3946" spans="1:26">
      <c r="A3946"/>
      <c r="B3946"/>
      <c r="C3946"/>
      <c r="D3946"/>
      <c r="E3946"/>
      <c r="F3946"/>
      <c r="G3946"/>
      <c r="H3946"/>
      <c r="I3946"/>
      <c r="J3946"/>
      <c r="K3946"/>
      <c r="L3946"/>
      <c r="M3946"/>
      <c r="N3946"/>
      <c r="O3946"/>
      <c r="P3946"/>
      <c r="Q3946"/>
      <c r="R3946"/>
      <c r="S3946"/>
      <c r="T3946"/>
      <c r="U3946"/>
      <c r="V3946"/>
      <c r="W3946"/>
      <c r="X3946"/>
      <c r="Y3946"/>
      <c r="Z3946"/>
    </row>
    <row r="3947" spans="1:26">
      <c r="A3947"/>
      <c r="B3947"/>
      <c r="C3947"/>
      <c r="D3947"/>
      <c r="E3947"/>
      <c r="F3947"/>
      <c r="G3947"/>
      <c r="H3947"/>
      <c r="I3947"/>
      <c r="J3947"/>
      <c r="K3947"/>
      <c r="L3947"/>
      <c r="M3947"/>
      <c r="N3947"/>
      <c r="O3947"/>
      <c r="P3947"/>
      <c r="Q3947"/>
      <c r="R3947"/>
      <c r="S3947"/>
      <c r="T3947"/>
      <c r="U3947"/>
      <c r="V3947"/>
      <c r="W3947"/>
      <c r="X3947"/>
      <c r="Y3947"/>
      <c r="Z3947"/>
    </row>
    <row r="3948" spans="1:26">
      <c r="A3948"/>
      <c r="B3948"/>
      <c r="C3948"/>
      <c r="D3948"/>
      <c r="E3948"/>
      <c r="F3948"/>
      <c r="G3948"/>
      <c r="H3948"/>
      <c r="I3948"/>
      <c r="J3948"/>
      <c r="K3948"/>
      <c r="L3948"/>
      <c r="M3948"/>
      <c r="N3948"/>
      <c r="O3948"/>
      <c r="P3948"/>
      <c r="Q3948"/>
      <c r="R3948"/>
      <c r="S3948"/>
      <c r="T3948"/>
      <c r="U3948"/>
      <c r="V3948"/>
      <c r="W3948"/>
      <c r="X3948"/>
      <c r="Y3948"/>
      <c r="Z3948"/>
    </row>
    <row r="3949" spans="1:26">
      <c r="A3949"/>
      <c r="B3949"/>
      <c r="C3949"/>
      <c r="D3949"/>
      <c r="E3949"/>
      <c r="F3949"/>
      <c r="G3949"/>
      <c r="H3949"/>
      <c r="I3949"/>
      <c r="J3949"/>
      <c r="K3949"/>
      <c r="L3949"/>
      <c r="M3949"/>
      <c r="N3949"/>
      <c r="O3949"/>
      <c r="P3949"/>
      <c r="Q3949"/>
      <c r="R3949"/>
      <c r="S3949"/>
      <c r="T3949"/>
      <c r="U3949"/>
      <c r="V3949"/>
      <c r="W3949"/>
      <c r="X3949"/>
      <c r="Y3949"/>
      <c r="Z3949"/>
    </row>
    <row r="3950" spans="1:26">
      <c r="A3950"/>
      <c r="B3950"/>
      <c r="C3950"/>
      <c r="D3950"/>
      <c r="E3950"/>
      <c r="F3950"/>
      <c r="G3950"/>
      <c r="H3950"/>
      <c r="I3950"/>
      <c r="J3950"/>
      <c r="K3950"/>
      <c r="L3950"/>
      <c r="M3950"/>
      <c r="N3950"/>
      <c r="O3950"/>
      <c r="P3950"/>
      <c r="Q3950"/>
      <c r="R3950"/>
      <c r="S3950"/>
      <c r="T3950"/>
      <c r="U3950"/>
      <c r="V3950"/>
      <c r="W3950"/>
      <c r="X3950"/>
      <c r="Y3950"/>
      <c r="Z3950"/>
    </row>
    <row r="3951" spans="1:26">
      <c r="A3951"/>
      <c r="B3951"/>
      <c r="C3951"/>
      <c r="D3951"/>
      <c r="E3951"/>
      <c r="F3951"/>
      <c r="G3951"/>
      <c r="H3951"/>
      <c r="I3951"/>
      <c r="J3951"/>
      <c r="K3951"/>
      <c r="L3951"/>
      <c r="M3951"/>
      <c r="N3951"/>
      <c r="O3951"/>
      <c r="P3951"/>
      <c r="Q3951"/>
      <c r="R3951"/>
      <c r="S3951"/>
      <c r="T3951"/>
      <c r="U3951"/>
      <c r="V3951"/>
      <c r="W3951"/>
      <c r="X3951"/>
      <c r="Y3951"/>
      <c r="Z3951"/>
    </row>
    <row r="3952" spans="1:26">
      <c r="A3952"/>
      <c r="B3952"/>
      <c r="C3952"/>
      <c r="D3952"/>
      <c r="E3952"/>
      <c r="F3952"/>
      <c r="G3952"/>
      <c r="H3952"/>
      <c r="I3952"/>
      <c r="J3952"/>
      <c r="K3952"/>
      <c r="L3952"/>
      <c r="M3952"/>
      <c r="N3952"/>
      <c r="O3952"/>
      <c r="P3952"/>
      <c r="Q3952"/>
      <c r="R3952"/>
      <c r="S3952"/>
      <c r="T3952"/>
      <c r="U3952"/>
      <c r="V3952"/>
      <c r="W3952"/>
      <c r="X3952"/>
      <c r="Y3952"/>
      <c r="Z3952"/>
    </row>
    <row r="3953" spans="1:26">
      <c r="A3953"/>
      <c r="B3953"/>
      <c r="C3953"/>
      <c r="D3953"/>
      <c r="E3953"/>
      <c r="F3953"/>
      <c r="G3953"/>
      <c r="H3953"/>
      <c r="I3953"/>
      <c r="J3953"/>
      <c r="K3953"/>
      <c r="L3953"/>
      <c r="M3953"/>
      <c r="N3953"/>
      <c r="O3953"/>
      <c r="P3953"/>
      <c r="Q3953"/>
      <c r="R3953"/>
      <c r="S3953"/>
      <c r="T3953"/>
      <c r="U3953"/>
      <c r="V3953"/>
      <c r="W3953"/>
      <c r="X3953"/>
      <c r="Y3953"/>
      <c r="Z3953"/>
    </row>
    <row r="3954" spans="1:26">
      <c r="A3954"/>
      <c r="B3954"/>
      <c r="C3954"/>
      <c r="D3954"/>
      <c r="E3954"/>
      <c r="F3954"/>
      <c r="G3954"/>
      <c r="H3954"/>
      <c r="I3954"/>
      <c r="J3954"/>
      <c r="K3954"/>
      <c r="L3954"/>
      <c r="M3954"/>
      <c r="N3954"/>
      <c r="O3954"/>
      <c r="P3954"/>
      <c r="Q3954"/>
      <c r="R3954"/>
      <c r="S3954"/>
      <c r="T3954"/>
      <c r="U3954"/>
      <c r="V3954"/>
      <c r="W3954"/>
      <c r="X3954"/>
      <c r="Y3954"/>
      <c r="Z3954"/>
    </row>
    <row r="3955" spans="1:26">
      <c r="A3955"/>
      <c r="B3955"/>
      <c r="C3955"/>
      <c r="D3955"/>
      <c r="E3955"/>
      <c r="F3955"/>
      <c r="G3955"/>
      <c r="H3955"/>
      <c r="I3955"/>
      <c r="J3955"/>
      <c r="K3955"/>
      <c r="L3955"/>
      <c r="M3955"/>
      <c r="N3955"/>
      <c r="O3955"/>
      <c r="P3955"/>
      <c r="Q3955"/>
      <c r="R3955"/>
      <c r="S3955"/>
      <c r="T3955"/>
      <c r="U3955"/>
      <c r="V3955"/>
      <c r="W3955"/>
      <c r="X3955"/>
      <c r="Y3955"/>
      <c r="Z3955"/>
    </row>
    <row r="3956" spans="1:26">
      <c r="A3956"/>
      <c r="B3956"/>
      <c r="C3956"/>
      <c r="D3956"/>
      <c r="E3956"/>
      <c r="F3956"/>
      <c r="G3956"/>
      <c r="H3956"/>
      <c r="I3956"/>
      <c r="J3956"/>
      <c r="K3956"/>
      <c r="L3956"/>
      <c r="M3956"/>
      <c r="N3956"/>
      <c r="O3956"/>
      <c r="P3956"/>
      <c r="Q3956"/>
      <c r="R3956"/>
      <c r="S3956"/>
      <c r="T3956"/>
      <c r="U3956"/>
      <c r="V3956"/>
      <c r="W3956"/>
      <c r="X3956"/>
      <c r="Y3956"/>
      <c r="Z3956"/>
    </row>
    <row r="3957" spans="1:26">
      <c r="A3957"/>
      <c r="B3957"/>
      <c r="C3957"/>
      <c r="D3957"/>
      <c r="E3957"/>
      <c r="F3957"/>
      <c r="G3957"/>
      <c r="H3957"/>
      <c r="I3957"/>
      <c r="J3957"/>
      <c r="K3957"/>
      <c r="L3957"/>
      <c r="M3957"/>
      <c r="N3957"/>
      <c r="O3957"/>
      <c r="P3957"/>
      <c r="Q3957"/>
      <c r="R3957"/>
      <c r="S3957"/>
      <c r="T3957"/>
      <c r="U3957"/>
      <c r="V3957"/>
      <c r="W3957"/>
      <c r="X3957"/>
      <c r="Y3957"/>
      <c r="Z3957"/>
    </row>
    <row r="3958" spans="1:26">
      <c r="A3958"/>
      <c r="B3958"/>
      <c r="C3958"/>
      <c r="D3958"/>
      <c r="E3958"/>
      <c r="F3958"/>
      <c r="G3958"/>
      <c r="H3958"/>
      <c r="I3958"/>
      <c r="J3958"/>
      <c r="K3958"/>
      <c r="L3958"/>
      <c r="M3958"/>
      <c r="N3958"/>
      <c r="O3958"/>
      <c r="P3958"/>
      <c r="Q3958"/>
      <c r="R3958"/>
      <c r="S3958"/>
      <c r="T3958"/>
      <c r="U3958"/>
      <c r="V3958"/>
      <c r="W3958"/>
      <c r="X3958"/>
      <c r="Y3958"/>
      <c r="Z3958"/>
    </row>
    <row r="3959" spans="1:26">
      <c r="A3959"/>
      <c r="B3959"/>
      <c r="C3959"/>
      <c r="D3959"/>
      <c r="E3959"/>
      <c r="F3959"/>
      <c r="G3959"/>
      <c r="H3959"/>
      <c r="I3959"/>
      <c r="J3959"/>
      <c r="K3959"/>
      <c r="L3959"/>
      <c r="M3959"/>
      <c r="N3959"/>
      <c r="O3959"/>
      <c r="P3959"/>
      <c r="Q3959"/>
      <c r="R3959"/>
      <c r="S3959"/>
      <c r="T3959"/>
      <c r="U3959"/>
      <c r="V3959"/>
      <c r="W3959"/>
      <c r="X3959"/>
      <c r="Y3959"/>
      <c r="Z3959"/>
    </row>
    <row r="3960" spans="1:26">
      <c r="A3960"/>
      <c r="B3960"/>
      <c r="C3960"/>
      <c r="D3960"/>
      <c r="E3960"/>
      <c r="F3960"/>
      <c r="G3960"/>
      <c r="H3960"/>
      <c r="I3960"/>
      <c r="J3960"/>
      <c r="K3960"/>
      <c r="L3960"/>
      <c r="M3960"/>
      <c r="N3960"/>
      <c r="O3960"/>
      <c r="P3960"/>
      <c r="Q3960"/>
      <c r="R3960"/>
      <c r="S3960"/>
      <c r="T3960"/>
      <c r="U3960"/>
      <c r="V3960"/>
      <c r="W3960"/>
      <c r="X3960"/>
      <c r="Y3960"/>
      <c r="Z3960"/>
    </row>
    <row r="3961" spans="1:26">
      <c r="A3961"/>
      <c r="B3961"/>
      <c r="C3961"/>
      <c r="D3961"/>
      <c r="E3961"/>
      <c r="F3961"/>
      <c r="G3961"/>
      <c r="H3961"/>
      <c r="I3961"/>
      <c r="J3961"/>
      <c r="K3961"/>
      <c r="L3961"/>
      <c r="M3961"/>
      <c r="N3961"/>
      <c r="O3961"/>
      <c r="P3961"/>
      <c r="Q3961"/>
      <c r="R3961"/>
      <c r="S3961"/>
      <c r="T3961"/>
      <c r="U3961"/>
      <c r="V3961"/>
      <c r="W3961"/>
      <c r="X3961"/>
      <c r="Y3961"/>
      <c r="Z3961"/>
    </row>
    <row r="3962" spans="1:26">
      <c r="A3962"/>
      <c r="B3962"/>
      <c r="C3962"/>
      <c r="D3962"/>
      <c r="E3962"/>
      <c r="F3962"/>
      <c r="G3962"/>
      <c r="H3962"/>
      <c r="I3962"/>
      <c r="J3962"/>
      <c r="K3962"/>
      <c r="L3962"/>
      <c r="M3962"/>
      <c r="N3962"/>
      <c r="O3962"/>
      <c r="P3962"/>
      <c r="Q3962"/>
      <c r="R3962"/>
      <c r="S3962"/>
      <c r="T3962"/>
      <c r="U3962"/>
      <c r="V3962"/>
      <c r="W3962"/>
      <c r="X3962"/>
      <c r="Y3962"/>
      <c r="Z3962"/>
    </row>
    <row r="3963" spans="1:26">
      <c r="A3963"/>
      <c r="B3963"/>
      <c r="C3963"/>
      <c r="D3963"/>
      <c r="E3963"/>
      <c r="F3963"/>
      <c r="G3963"/>
      <c r="H3963"/>
      <c r="I3963"/>
      <c r="J3963"/>
      <c r="K3963"/>
      <c r="L3963"/>
      <c r="M3963"/>
      <c r="N3963"/>
      <c r="O3963"/>
      <c r="P3963"/>
      <c r="Q3963"/>
      <c r="R3963"/>
      <c r="S3963"/>
      <c r="T3963"/>
      <c r="U3963"/>
      <c r="V3963"/>
      <c r="W3963"/>
      <c r="X3963"/>
      <c r="Y3963"/>
      <c r="Z3963"/>
    </row>
    <row r="3964" spans="1:26">
      <c r="A3964"/>
      <c r="B3964"/>
      <c r="C3964"/>
      <c r="D3964"/>
      <c r="E3964"/>
      <c r="F3964"/>
      <c r="G3964"/>
      <c r="H3964"/>
      <c r="I3964"/>
      <c r="J3964"/>
      <c r="K3964"/>
      <c r="L3964"/>
      <c r="M3964"/>
      <c r="N3964"/>
      <c r="O3964"/>
      <c r="P3964"/>
      <c r="Q3964"/>
      <c r="R3964"/>
      <c r="S3964"/>
      <c r="T3964"/>
      <c r="U3964"/>
      <c r="V3964"/>
      <c r="W3964"/>
      <c r="X3964"/>
      <c r="Y3964"/>
      <c r="Z3964"/>
    </row>
    <row r="3965" spans="1:26">
      <c r="A3965"/>
      <c r="B3965"/>
      <c r="C3965"/>
      <c r="D3965"/>
      <c r="E3965"/>
      <c r="F3965"/>
      <c r="G3965"/>
      <c r="H3965"/>
      <c r="I3965"/>
      <c r="J3965"/>
      <c r="K3965"/>
      <c r="L3965"/>
      <c r="M3965"/>
      <c r="N3965"/>
      <c r="O3965"/>
      <c r="P3965"/>
      <c r="Q3965"/>
      <c r="R3965"/>
      <c r="S3965"/>
      <c r="T3965"/>
      <c r="U3965"/>
      <c r="V3965"/>
      <c r="W3965"/>
      <c r="X3965"/>
      <c r="Y3965"/>
      <c r="Z3965"/>
    </row>
    <row r="3966" spans="1:26">
      <c r="A3966"/>
      <c r="B3966"/>
      <c r="C3966"/>
      <c r="D3966"/>
      <c r="E3966"/>
      <c r="F3966"/>
      <c r="G3966"/>
      <c r="H3966"/>
      <c r="I3966"/>
      <c r="J3966"/>
      <c r="K3966"/>
      <c r="L3966"/>
      <c r="M3966"/>
      <c r="N3966"/>
      <c r="O3966"/>
      <c r="P3966"/>
      <c r="Q3966"/>
      <c r="R3966"/>
      <c r="S3966"/>
      <c r="T3966"/>
      <c r="U3966"/>
      <c r="V3966"/>
      <c r="W3966"/>
      <c r="X3966"/>
      <c r="Y3966"/>
      <c r="Z3966"/>
    </row>
    <row r="3967" spans="1:26">
      <c r="A3967"/>
      <c r="B3967"/>
      <c r="C3967"/>
      <c r="D3967"/>
      <c r="E3967"/>
      <c r="F3967"/>
      <c r="G3967"/>
      <c r="H3967"/>
      <c r="I3967"/>
      <c r="J3967"/>
      <c r="K3967"/>
      <c r="L3967"/>
      <c r="M3967"/>
      <c r="N3967"/>
      <c r="O3967"/>
      <c r="P3967"/>
      <c r="Q3967"/>
      <c r="R3967"/>
      <c r="S3967"/>
      <c r="T3967"/>
      <c r="U3967"/>
      <c r="V3967"/>
      <c r="W3967"/>
      <c r="X3967"/>
      <c r="Y3967"/>
      <c r="Z3967"/>
    </row>
    <row r="3968" spans="1:26">
      <c r="A3968"/>
      <c r="B3968"/>
      <c r="C3968"/>
      <c r="D3968"/>
      <c r="E3968"/>
      <c r="F3968"/>
      <c r="G3968"/>
      <c r="H3968"/>
      <c r="I3968"/>
      <c r="J3968"/>
      <c r="K3968"/>
      <c r="L3968"/>
      <c r="M3968"/>
      <c r="N3968"/>
      <c r="O3968"/>
      <c r="P3968"/>
      <c r="Q3968"/>
      <c r="R3968"/>
      <c r="S3968"/>
      <c r="T3968"/>
      <c r="U3968"/>
      <c r="V3968"/>
      <c r="W3968"/>
      <c r="X3968"/>
      <c r="Y3968"/>
      <c r="Z3968"/>
    </row>
    <row r="3969" spans="1:26">
      <c r="A3969"/>
      <c r="B3969"/>
      <c r="C3969"/>
      <c r="D3969"/>
      <c r="E3969"/>
      <c r="F3969"/>
      <c r="G3969"/>
      <c r="H3969"/>
      <c r="I3969"/>
      <c r="J3969"/>
      <c r="K3969"/>
      <c r="L3969"/>
      <c r="M3969"/>
      <c r="N3969"/>
      <c r="O3969"/>
      <c r="P3969"/>
      <c r="Q3969"/>
      <c r="R3969"/>
      <c r="S3969"/>
      <c r="T3969"/>
      <c r="U3969"/>
      <c r="V3969"/>
      <c r="W3969"/>
      <c r="X3969"/>
      <c r="Y3969"/>
      <c r="Z3969"/>
    </row>
    <row r="3970" spans="1:26">
      <c r="A3970"/>
      <c r="B3970"/>
      <c r="C3970"/>
      <c r="D3970"/>
      <c r="E3970"/>
      <c r="F3970"/>
      <c r="G3970"/>
      <c r="H3970"/>
      <c r="I3970"/>
      <c r="J3970"/>
      <c r="K3970"/>
      <c r="L3970"/>
      <c r="M3970"/>
      <c r="N3970"/>
      <c r="O3970"/>
      <c r="P3970"/>
      <c r="Q3970"/>
      <c r="R3970"/>
      <c r="S3970"/>
      <c r="T3970"/>
      <c r="U3970"/>
      <c r="V3970"/>
      <c r="W3970"/>
      <c r="X3970"/>
      <c r="Y3970"/>
      <c r="Z3970"/>
    </row>
    <row r="3971" spans="1:26">
      <c r="A3971"/>
      <c r="B3971"/>
      <c r="C3971"/>
      <c r="D3971"/>
      <c r="E3971"/>
      <c r="F3971"/>
      <c r="G3971"/>
      <c r="H3971"/>
      <c r="I3971"/>
      <c r="J3971"/>
      <c r="K3971"/>
      <c r="L3971"/>
      <c r="M3971"/>
      <c r="N3971"/>
      <c r="O3971"/>
      <c r="P3971"/>
      <c r="Q3971"/>
      <c r="R3971"/>
      <c r="S3971"/>
      <c r="T3971"/>
      <c r="U3971"/>
      <c r="V3971"/>
      <c r="W3971"/>
      <c r="X3971"/>
      <c r="Y3971"/>
      <c r="Z3971"/>
    </row>
    <row r="3972" spans="1:26">
      <c r="A3972"/>
      <c r="B3972"/>
      <c r="C3972"/>
      <c r="D3972"/>
      <c r="E3972"/>
      <c r="F3972"/>
      <c r="G3972"/>
      <c r="H3972"/>
      <c r="I3972"/>
      <c r="J3972"/>
      <c r="K3972"/>
      <c r="L3972"/>
      <c r="M3972"/>
      <c r="N3972"/>
      <c r="O3972"/>
      <c r="P3972"/>
      <c r="Q3972"/>
      <c r="R3972"/>
      <c r="S3972"/>
      <c r="T3972"/>
      <c r="U3972"/>
      <c r="V3972"/>
      <c r="W3972"/>
      <c r="X3972"/>
      <c r="Y3972"/>
      <c r="Z3972"/>
    </row>
    <row r="3973" spans="1:26">
      <c r="A3973"/>
      <c r="B3973"/>
      <c r="C3973"/>
      <c r="D3973"/>
      <c r="E3973"/>
      <c r="F3973"/>
      <c r="G3973"/>
      <c r="H3973"/>
      <c r="I3973"/>
      <c r="J3973"/>
      <c r="K3973"/>
      <c r="L3973"/>
      <c r="M3973"/>
      <c r="N3973"/>
      <c r="O3973"/>
      <c r="P3973"/>
      <c r="Q3973"/>
      <c r="R3973"/>
      <c r="S3973"/>
      <c r="T3973"/>
      <c r="U3973"/>
      <c r="V3973"/>
      <c r="W3973"/>
      <c r="X3973"/>
      <c r="Y3973"/>
      <c r="Z3973"/>
    </row>
    <row r="3974" spans="1:26">
      <c r="A3974"/>
      <c r="B3974"/>
      <c r="C3974"/>
      <c r="D3974"/>
      <c r="E3974"/>
      <c r="F3974"/>
      <c r="G3974"/>
      <c r="H3974"/>
      <c r="I3974"/>
      <c r="J3974"/>
      <c r="K3974"/>
      <c r="L3974"/>
      <c r="M3974"/>
      <c r="N3974"/>
      <c r="O3974"/>
      <c r="P3974"/>
      <c r="Q3974"/>
      <c r="R3974"/>
      <c r="S3974"/>
      <c r="T3974"/>
      <c r="U3974"/>
      <c r="V3974"/>
      <c r="W3974"/>
      <c r="X3974"/>
      <c r="Y3974"/>
      <c r="Z3974"/>
    </row>
    <row r="3975" spans="1:26">
      <c r="A3975"/>
      <c r="B3975"/>
      <c r="C3975"/>
      <c r="D3975"/>
      <c r="E3975"/>
      <c r="F3975"/>
      <c r="G3975"/>
      <c r="H3975"/>
      <c r="I3975"/>
      <c r="J3975"/>
      <c r="K3975"/>
      <c r="L3975"/>
      <c r="M3975"/>
      <c r="N3975"/>
      <c r="O3975"/>
      <c r="P3975"/>
      <c r="Q3975"/>
      <c r="R3975"/>
      <c r="S3975"/>
      <c r="T3975"/>
      <c r="U3975"/>
      <c r="V3975"/>
      <c r="W3975"/>
      <c r="X3975"/>
      <c r="Y3975"/>
      <c r="Z3975"/>
    </row>
    <row r="3976" spans="1:26">
      <c r="A3976"/>
      <c r="B3976"/>
      <c r="C3976"/>
      <c r="D3976"/>
      <c r="E3976"/>
      <c r="F3976"/>
      <c r="G3976"/>
      <c r="H3976"/>
      <c r="I3976"/>
      <c r="J3976"/>
      <c r="K3976"/>
      <c r="L3976"/>
      <c r="M3976"/>
      <c r="N3976"/>
      <c r="O3976"/>
      <c r="P3976"/>
      <c r="Q3976"/>
      <c r="R3976"/>
      <c r="S3976"/>
      <c r="T3976"/>
      <c r="U3976"/>
      <c r="V3976"/>
      <c r="W3976"/>
      <c r="X3976"/>
      <c r="Y3976"/>
      <c r="Z3976"/>
    </row>
    <row r="3977" spans="1:26">
      <c r="A3977"/>
      <c r="B3977"/>
      <c r="C3977"/>
      <c r="D3977"/>
      <c r="E3977"/>
      <c r="F3977"/>
      <c r="G3977"/>
      <c r="H3977"/>
      <c r="I3977"/>
      <c r="J3977"/>
      <c r="K3977"/>
      <c r="L3977"/>
      <c r="M3977"/>
      <c r="N3977"/>
      <c r="O3977"/>
      <c r="P3977"/>
      <c r="Q3977"/>
      <c r="R3977"/>
      <c r="S3977"/>
      <c r="T3977"/>
      <c r="U3977"/>
      <c r="V3977"/>
      <c r="W3977"/>
      <c r="X3977"/>
      <c r="Y3977"/>
      <c r="Z3977"/>
    </row>
    <row r="3978" spans="1:26">
      <c r="A3978"/>
      <c r="B3978"/>
      <c r="C3978"/>
      <c r="D3978"/>
      <c r="E3978"/>
      <c r="F3978"/>
      <c r="G3978"/>
      <c r="H3978"/>
      <c r="I3978"/>
      <c r="J3978"/>
      <c r="K3978"/>
      <c r="L3978"/>
      <c r="M3978"/>
      <c r="N3978"/>
      <c r="O3978"/>
      <c r="P3978"/>
      <c r="Q3978"/>
      <c r="R3978"/>
      <c r="S3978"/>
      <c r="T3978"/>
      <c r="U3978"/>
      <c r="V3978"/>
      <c r="W3978"/>
      <c r="X3978"/>
      <c r="Y3978"/>
      <c r="Z3978"/>
    </row>
    <row r="3979" spans="1:26">
      <c r="A3979"/>
      <c r="B3979"/>
      <c r="C3979"/>
      <c r="D3979"/>
      <c r="E3979"/>
      <c r="F3979"/>
      <c r="G3979"/>
      <c r="H3979"/>
      <c r="I3979"/>
      <c r="J3979"/>
      <c r="K3979"/>
      <c r="L3979"/>
      <c r="M3979"/>
      <c r="N3979"/>
      <c r="O3979"/>
      <c r="P3979"/>
      <c r="Q3979"/>
      <c r="R3979"/>
      <c r="S3979"/>
      <c r="T3979"/>
      <c r="U3979"/>
      <c r="V3979"/>
      <c r="W3979"/>
      <c r="X3979"/>
      <c r="Y3979"/>
      <c r="Z3979"/>
    </row>
    <row r="3980" spans="1:26">
      <c r="A3980"/>
      <c r="B3980"/>
      <c r="C3980"/>
      <c r="D3980"/>
      <c r="E3980"/>
      <c r="F3980"/>
      <c r="G3980"/>
      <c r="H3980"/>
      <c r="I3980"/>
      <c r="J3980"/>
      <c r="K3980"/>
      <c r="L3980"/>
      <c r="M3980"/>
      <c r="N3980"/>
      <c r="O3980"/>
      <c r="P3980"/>
      <c r="Q3980"/>
      <c r="R3980"/>
      <c r="S3980"/>
      <c r="T3980"/>
      <c r="U3980"/>
      <c r="V3980"/>
      <c r="W3980"/>
      <c r="X3980"/>
      <c r="Y3980"/>
      <c r="Z3980"/>
    </row>
    <row r="3981" spans="1:26">
      <c r="A3981"/>
      <c r="B3981"/>
      <c r="C3981"/>
      <c r="D3981"/>
      <c r="E3981"/>
      <c r="F3981"/>
      <c r="G3981"/>
      <c r="H3981"/>
      <c r="I3981"/>
      <c r="J3981"/>
      <c r="K3981"/>
      <c r="L3981"/>
      <c r="M3981"/>
      <c r="N3981"/>
      <c r="O3981"/>
      <c r="P3981"/>
      <c r="Q3981"/>
      <c r="R3981"/>
      <c r="S3981"/>
      <c r="T3981"/>
      <c r="U3981"/>
      <c r="V3981"/>
      <c r="W3981"/>
      <c r="X3981"/>
      <c r="Y3981"/>
      <c r="Z3981"/>
    </row>
    <row r="3982" spans="1:26">
      <c r="A3982"/>
      <c r="B3982"/>
      <c r="C3982"/>
      <c r="D3982"/>
      <c r="E3982"/>
      <c r="F3982"/>
      <c r="G3982"/>
      <c r="H3982"/>
      <c r="I3982"/>
      <c r="J3982"/>
      <c r="K3982"/>
      <c r="L3982"/>
      <c r="M3982"/>
      <c r="N3982"/>
      <c r="O3982"/>
      <c r="P3982"/>
      <c r="Q3982"/>
      <c r="R3982"/>
      <c r="S3982"/>
      <c r="T3982"/>
      <c r="U3982"/>
      <c r="V3982"/>
      <c r="W3982"/>
      <c r="X3982"/>
      <c r="Y3982"/>
      <c r="Z3982"/>
    </row>
    <row r="3983" spans="1:26">
      <c r="A3983"/>
      <c r="B3983"/>
      <c r="C3983"/>
      <c r="D3983"/>
      <c r="E3983"/>
      <c r="F3983"/>
      <c r="G3983"/>
      <c r="H3983"/>
      <c r="I3983"/>
      <c r="J3983"/>
      <c r="K3983"/>
      <c r="L3983"/>
      <c r="M3983"/>
      <c r="N3983"/>
      <c r="O3983"/>
      <c r="P3983"/>
      <c r="Q3983"/>
      <c r="R3983"/>
      <c r="S3983"/>
      <c r="T3983"/>
      <c r="U3983"/>
      <c r="V3983"/>
      <c r="W3983"/>
      <c r="X3983"/>
      <c r="Y3983"/>
      <c r="Z3983"/>
    </row>
    <row r="3984" spans="1:26">
      <c r="A3984"/>
      <c r="B3984"/>
      <c r="C3984"/>
      <c r="D3984"/>
      <c r="E3984"/>
      <c r="F3984"/>
      <c r="G3984"/>
      <c r="H3984"/>
      <c r="I3984"/>
      <c r="J3984"/>
      <c r="K3984"/>
      <c r="L3984"/>
      <c r="M3984"/>
      <c r="N3984"/>
      <c r="O3984"/>
      <c r="P3984"/>
      <c r="Q3984"/>
      <c r="R3984"/>
      <c r="S3984"/>
      <c r="T3984"/>
      <c r="U3984"/>
      <c r="V3984"/>
      <c r="W3984"/>
      <c r="X3984"/>
      <c r="Y3984"/>
      <c r="Z3984"/>
    </row>
    <row r="3985" spans="1:26">
      <c r="A3985"/>
      <c r="B3985"/>
      <c r="C3985"/>
      <c r="D3985"/>
      <c r="E3985"/>
      <c r="F3985"/>
      <c r="G3985"/>
      <c r="H3985"/>
      <c r="I3985"/>
      <c r="J3985"/>
      <c r="K3985"/>
      <c r="L3985"/>
      <c r="M3985"/>
      <c r="N3985"/>
      <c r="O3985"/>
      <c r="P3985"/>
      <c r="Q3985"/>
      <c r="R3985"/>
      <c r="S3985"/>
      <c r="T3985"/>
      <c r="U3985"/>
      <c r="V3985"/>
      <c r="W3985"/>
      <c r="X3985"/>
      <c r="Y3985"/>
      <c r="Z3985"/>
    </row>
    <row r="3986" spans="1:26">
      <c r="A3986"/>
      <c r="B3986"/>
      <c r="C3986"/>
      <c r="D3986"/>
      <c r="E3986"/>
      <c r="F3986"/>
      <c r="G3986"/>
      <c r="H3986"/>
      <c r="I3986"/>
      <c r="J3986"/>
      <c r="K3986"/>
      <c r="L3986"/>
      <c r="M3986"/>
      <c r="N3986"/>
      <c r="O3986"/>
      <c r="P3986"/>
      <c r="Q3986"/>
      <c r="R3986"/>
      <c r="S3986"/>
      <c r="T3986"/>
      <c r="U3986"/>
      <c r="V3986"/>
      <c r="W3986"/>
      <c r="X3986"/>
      <c r="Y3986"/>
      <c r="Z3986"/>
    </row>
    <row r="3987" spans="1:26">
      <c r="A3987"/>
      <c r="B3987"/>
      <c r="C3987"/>
      <c r="D3987"/>
      <c r="E3987"/>
      <c r="F3987"/>
      <c r="G3987"/>
      <c r="H3987"/>
      <c r="I3987"/>
      <c r="J3987"/>
      <c r="K3987"/>
      <c r="L3987"/>
      <c r="M3987"/>
      <c r="N3987"/>
      <c r="O3987"/>
      <c r="P3987"/>
      <c r="Q3987"/>
      <c r="R3987"/>
      <c r="S3987"/>
      <c r="T3987"/>
      <c r="U3987"/>
      <c r="V3987"/>
      <c r="W3987"/>
      <c r="X3987"/>
      <c r="Y3987"/>
      <c r="Z3987"/>
    </row>
    <row r="3988" spans="1:26">
      <c r="A3988"/>
      <c r="B3988"/>
      <c r="C3988"/>
      <c r="D3988"/>
      <c r="E3988"/>
      <c r="F3988"/>
      <c r="G3988"/>
      <c r="H3988"/>
      <c r="I3988"/>
      <c r="J3988"/>
      <c r="K3988"/>
      <c r="L3988"/>
      <c r="M3988"/>
      <c r="N3988"/>
      <c r="O3988"/>
      <c r="P3988"/>
      <c r="Q3988"/>
      <c r="R3988"/>
      <c r="S3988"/>
      <c r="T3988"/>
      <c r="U3988"/>
      <c r="V3988"/>
      <c r="W3988"/>
      <c r="X3988"/>
      <c r="Y3988"/>
      <c r="Z3988"/>
    </row>
    <row r="3989" spans="1:26">
      <c r="A3989"/>
      <c r="B3989"/>
      <c r="C3989"/>
      <c r="D3989"/>
      <c r="E3989"/>
      <c r="F3989"/>
      <c r="G3989"/>
      <c r="H3989"/>
      <c r="I3989"/>
      <c r="J3989"/>
      <c r="K3989"/>
      <c r="L3989"/>
      <c r="M3989"/>
      <c r="N3989"/>
      <c r="O3989"/>
      <c r="P3989"/>
      <c r="Q3989"/>
      <c r="R3989"/>
      <c r="S3989"/>
      <c r="T3989"/>
      <c r="U3989"/>
      <c r="V3989"/>
      <c r="W3989"/>
      <c r="X3989"/>
      <c r="Y3989"/>
      <c r="Z3989"/>
    </row>
    <row r="3990" spans="1:26">
      <c r="A3990"/>
      <c r="B3990"/>
      <c r="C3990"/>
      <c r="D3990"/>
      <c r="E3990"/>
      <c r="F3990"/>
      <c r="G3990"/>
      <c r="H3990"/>
      <c r="I3990"/>
      <c r="J3990"/>
      <c r="K3990"/>
      <c r="L3990"/>
      <c r="M3990"/>
      <c r="N3990"/>
      <c r="O3990"/>
      <c r="P3990"/>
      <c r="Q3990"/>
      <c r="R3990"/>
      <c r="S3990"/>
      <c r="T3990"/>
      <c r="U3990"/>
      <c r="V3990"/>
      <c r="W3990"/>
      <c r="X3990"/>
      <c r="Y3990"/>
      <c r="Z3990"/>
    </row>
    <row r="3991" spans="1:26">
      <c r="A3991"/>
      <c r="B3991"/>
      <c r="C3991"/>
      <c r="D3991"/>
      <c r="E3991"/>
      <c r="F3991"/>
      <c r="G3991"/>
      <c r="H3991"/>
      <c r="I3991"/>
      <c r="J3991"/>
      <c r="K3991"/>
      <c r="L3991"/>
      <c r="M3991"/>
      <c r="N3991"/>
      <c r="O3991"/>
      <c r="P3991"/>
      <c r="Q3991"/>
      <c r="R3991"/>
      <c r="S3991"/>
      <c r="T3991"/>
      <c r="U3991"/>
      <c r="V3991"/>
      <c r="W3991"/>
      <c r="X3991"/>
      <c r="Y3991"/>
      <c r="Z3991"/>
    </row>
    <row r="3992" spans="1:26">
      <c r="A3992"/>
      <c r="B3992"/>
      <c r="C3992"/>
      <c r="D3992"/>
      <c r="E3992"/>
      <c r="F3992"/>
      <c r="G3992"/>
      <c r="H3992"/>
      <c r="I3992"/>
      <c r="J3992"/>
      <c r="K3992"/>
      <c r="L3992"/>
      <c r="M3992"/>
      <c r="N3992"/>
      <c r="O3992"/>
      <c r="P3992"/>
      <c r="Q3992"/>
      <c r="R3992"/>
      <c r="S3992"/>
      <c r="T3992"/>
      <c r="U3992"/>
      <c r="V3992"/>
      <c r="W3992"/>
      <c r="X3992"/>
      <c r="Y3992"/>
      <c r="Z3992"/>
    </row>
    <row r="3993" spans="1:26">
      <c r="A3993"/>
      <c r="B3993"/>
      <c r="C3993"/>
      <c r="D3993"/>
      <c r="E3993"/>
      <c r="F3993"/>
      <c r="G3993"/>
      <c r="H3993"/>
      <c r="I3993"/>
      <c r="J3993"/>
      <c r="K3993"/>
      <c r="L3993"/>
      <c r="M3993"/>
      <c r="N3993"/>
      <c r="O3993"/>
      <c r="P3993"/>
      <c r="Q3993"/>
      <c r="R3993"/>
      <c r="S3993"/>
      <c r="T3993"/>
      <c r="U3993"/>
      <c r="V3993"/>
      <c r="W3993"/>
      <c r="X3993"/>
      <c r="Y3993"/>
      <c r="Z3993"/>
    </row>
    <row r="3994" spans="1:26">
      <c r="A3994"/>
      <c r="B3994"/>
      <c r="C3994"/>
      <c r="D3994"/>
      <c r="E3994"/>
      <c r="F3994"/>
      <c r="G3994"/>
      <c r="H3994"/>
      <c r="I3994"/>
      <c r="J3994"/>
      <c r="K3994"/>
      <c r="L3994"/>
      <c r="M3994"/>
      <c r="N3994"/>
      <c r="O3994"/>
      <c r="P3994"/>
      <c r="Q3994"/>
      <c r="R3994"/>
      <c r="S3994"/>
      <c r="T3994"/>
      <c r="U3994"/>
      <c r="V3994"/>
      <c r="W3994"/>
      <c r="X3994"/>
      <c r="Y3994"/>
      <c r="Z3994"/>
    </row>
    <row r="3995" spans="1:26">
      <c r="A3995"/>
      <c r="B3995"/>
      <c r="C3995"/>
      <c r="D3995"/>
      <c r="E3995"/>
      <c r="F3995"/>
      <c r="G3995"/>
      <c r="H3995"/>
      <c r="I3995"/>
      <c r="J3995"/>
      <c r="K3995"/>
      <c r="L3995"/>
      <c r="M3995"/>
      <c r="N3995"/>
      <c r="O3995"/>
      <c r="P3995"/>
      <c r="Q3995"/>
      <c r="R3995"/>
      <c r="S3995"/>
      <c r="T3995"/>
      <c r="U3995"/>
      <c r="V3995"/>
      <c r="W3995"/>
      <c r="X3995"/>
      <c r="Y3995"/>
      <c r="Z3995"/>
    </row>
    <row r="3996" spans="1:26">
      <c r="A3996"/>
      <c r="B3996"/>
      <c r="C3996"/>
      <c r="D3996"/>
      <c r="E3996"/>
      <c r="F3996"/>
      <c r="G3996"/>
      <c r="H3996"/>
      <c r="I3996"/>
      <c r="J3996"/>
      <c r="K3996"/>
      <c r="L3996"/>
      <c r="M3996"/>
      <c r="N3996"/>
      <c r="O3996"/>
      <c r="P3996"/>
      <c r="Q3996"/>
      <c r="R3996"/>
      <c r="S3996"/>
      <c r="T3996"/>
      <c r="U3996"/>
      <c r="V3996"/>
      <c r="W3996"/>
      <c r="X3996"/>
      <c r="Y3996"/>
      <c r="Z3996"/>
    </row>
    <row r="3997" spans="1:26">
      <c r="A3997"/>
      <c r="B3997"/>
      <c r="C3997"/>
      <c r="D3997"/>
      <c r="E3997"/>
      <c r="F3997"/>
      <c r="G3997"/>
      <c r="H3997"/>
      <c r="I3997"/>
      <c r="J3997"/>
      <c r="K3997"/>
      <c r="L3997"/>
      <c r="M3997"/>
      <c r="N3997"/>
      <c r="O3997"/>
      <c r="P3997"/>
      <c r="Q3997"/>
      <c r="R3997"/>
      <c r="S3997"/>
      <c r="T3997"/>
      <c r="U3997"/>
      <c r="V3997"/>
      <c r="W3997"/>
      <c r="X3997"/>
      <c r="Y3997"/>
      <c r="Z3997"/>
    </row>
    <row r="3998" spans="1:26">
      <c r="A3998"/>
      <c r="B3998"/>
      <c r="C3998"/>
      <c r="D3998"/>
      <c r="E3998"/>
      <c r="F3998"/>
      <c r="G3998"/>
      <c r="H3998"/>
      <c r="I3998"/>
      <c r="J3998"/>
      <c r="K3998"/>
      <c r="L3998"/>
      <c r="M3998"/>
      <c r="N3998"/>
      <c r="O3998"/>
      <c r="P3998"/>
      <c r="Q3998"/>
      <c r="R3998"/>
      <c r="S3998"/>
      <c r="T3998"/>
      <c r="U3998"/>
      <c r="V3998"/>
      <c r="W3998"/>
      <c r="X3998"/>
      <c r="Y3998"/>
      <c r="Z3998"/>
    </row>
    <row r="3999" spans="1:26">
      <c r="A3999"/>
      <c r="B3999"/>
      <c r="C3999"/>
      <c r="D3999"/>
      <c r="E3999"/>
      <c r="F3999"/>
      <c r="G3999"/>
      <c r="H3999"/>
      <c r="I3999"/>
      <c r="J3999"/>
      <c r="K3999"/>
      <c r="L3999"/>
      <c r="M3999"/>
      <c r="N3999"/>
      <c r="O3999"/>
      <c r="P3999"/>
      <c r="Q3999"/>
      <c r="R3999"/>
      <c r="S3999"/>
      <c r="T3999"/>
      <c r="U3999"/>
      <c r="V3999"/>
      <c r="W3999"/>
      <c r="X3999"/>
      <c r="Y3999"/>
      <c r="Z3999"/>
    </row>
    <row r="4000" spans="1:26">
      <c r="A4000"/>
      <c r="B4000"/>
      <c r="C4000"/>
      <c r="D4000"/>
      <c r="E4000"/>
      <c r="F4000"/>
      <c r="G4000"/>
      <c r="H4000"/>
      <c r="I4000"/>
      <c r="J4000"/>
      <c r="K4000"/>
      <c r="L4000"/>
      <c r="M4000"/>
      <c r="N4000"/>
      <c r="O4000"/>
      <c r="P4000"/>
      <c r="Q4000"/>
      <c r="R4000"/>
      <c r="S4000"/>
      <c r="T4000"/>
      <c r="U4000"/>
      <c r="V4000"/>
      <c r="W4000"/>
      <c r="X4000"/>
      <c r="Y4000"/>
      <c r="Z400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24</vt:i4>
      </vt:variant>
    </vt:vector>
  </HeadingPairs>
  <TitlesOfParts>
    <vt:vector size="24" baseType="lpstr">
      <vt:lpstr>Vul_Ct</vt:lpstr>
      <vt:lpstr>Batch_List</vt:lpstr>
      <vt:lpstr>Help</vt:lpstr>
      <vt:lpstr>Tabulated</vt:lpstr>
      <vt:lpstr>Years</vt:lpstr>
      <vt:lpstr>Template_Index</vt:lpstr>
      <vt:lpstr>GaIn Index</vt:lpstr>
      <vt:lpstr>Adjust GaIn</vt:lpstr>
      <vt:lpstr>Read_Index</vt:lpstr>
      <vt:lpstr>Read_Economic</vt:lpstr>
      <vt:lpstr>Read_Govern</vt:lpstr>
      <vt:lpstr>Read_Social</vt:lpstr>
      <vt:lpstr>Vul_Index</vt:lpstr>
      <vt:lpstr>Vul_Index (2)</vt:lpstr>
      <vt:lpstr>Vul_Water</vt:lpstr>
      <vt:lpstr>Vul_Food</vt:lpstr>
      <vt:lpstr>Vul-Health</vt:lpstr>
      <vt:lpstr>Vul_Infra</vt:lpstr>
      <vt:lpstr>Vul_Exposure</vt:lpstr>
      <vt:lpstr>Vul_Sensit</vt:lpstr>
      <vt:lpstr>Vul_Capacity</vt:lpstr>
      <vt:lpstr>CoVariables</vt:lpstr>
      <vt:lpstr>Backups</vt:lpstr>
      <vt:lpstr>GapM</vt:lpstr>
    </vt:vector>
  </TitlesOfParts>
  <Company>Noble.adapt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Noble</dc:creator>
  <cp:lastModifiedBy>Ian Noble</cp:lastModifiedBy>
  <dcterms:created xsi:type="dcterms:W3CDTF">2011-07-06T17:47:32Z</dcterms:created>
  <dcterms:modified xsi:type="dcterms:W3CDTF">2011-09-09T21:29:29Z</dcterms:modified>
</cp:coreProperties>
</file>